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328"/>
  <workbookPr updateLinks="never" codeName="ThisWorkbook"/>
  <mc:AlternateContent xmlns:mc="http://schemas.openxmlformats.org/markup-compatibility/2006">
    <mc:Choice Requires="x15">
      <x15ac:absPath xmlns:x15ac="http://schemas.microsoft.com/office/spreadsheetml/2010/11/ac" url="C:\Users\NPC15\Desktop\関東IC\エントリー\"/>
    </mc:Choice>
  </mc:AlternateContent>
  <xr:revisionPtr revIDLastSave="0" documentId="13_ncr:1_{D1CB645F-72CC-44FE-A6D0-A1467E57DDA2}" xr6:coauthVersionLast="45" xr6:coauthVersionMax="45" xr10:uidLastSave="{00000000-0000-0000-0000-000000000000}"/>
  <workbookProtection workbookAlgorithmName="SHA-512" workbookHashValue="oEItmorP6a77Q4/kwYSU9+VD0UsuPA2VHYi5emsXrOsmpx0L0qQZ5MQUe92eIHQ4f+Dj7UWDCX4kNDhNcd+nfg==" workbookSaltValue="Jei4kH9HUPuHKDrXxsKRJA==" workbookSpinCount="100000" lockStructure="1"/>
  <bookViews>
    <workbookView xWindow="-120" yWindow="-120" windowWidth="20730" windowHeight="11160" tabRatio="836" xr2:uid="{00000000-000D-0000-FFFF-FFFF00000000}"/>
  </bookViews>
  <sheets>
    <sheet name="基本情報" sheetId="13" r:id="rId1"/>
    <sheet name="新規学連登録者入力シート" sheetId="20" r:id="rId2"/>
    <sheet name="大学記録" sheetId="29" r:id="rId3"/>
    <sheet name="記入方法" sheetId="31" r:id="rId4"/>
    <sheet name="個人情報" sheetId="15" r:id="rId5"/>
    <sheet name="突破者リスト外資格記録入力シート" sheetId="21" state="hidden" r:id="rId6"/>
    <sheet name="登録者リスト" sheetId="22" state="hidden" r:id="rId7"/>
    <sheet name="MAT用" sheetId="30" state="hidden" r:id="rId8"/>
    <sheet name="リスト" sheetId="2" state="hidden" r:id="rId9"/>
    <sheet name="標準記録" sheetId="23" state="hidden" r:id="rId10"/>
    <sheet name="大学リスト" sheetId="24" state="hidden" r:id="rId11"/>
  </sheets>
  <externalReferences>
    <externalReference r:id="rId12"/>
    <externalReference r:id="rId13"/>
    <externalReference r:id="rId14"/>
    <externalReference r:id="rId15"/>
  </externalReferences>
  <definedNames>
    <definedName name="_1748" localSheetId="2">#REF!</definedName>
    <definedName name="_1748">#REF!</definedName>
    <definedName name="_xlnm._FilterDatabase" localSheetId="10" hidden="1">大学リスト!$A$1:$D$125</definedName>
    <definedName name="_xlnm._FilterDatabase" localSheetId="6" hidden="1">登録者リスト!$A$1:$H$5818</definedName>
    <definedName name="H">リスト!$T$2:$T$4</definedName>
    <definedName name="list59.1">[1]リスト【競技情報】!$J$2:$J$61</definedName>
    <definedName name="list59.2">[1]リスト【競技情報】!$K$2:$K$61</definedName>
    <definedName name="list99.1">[2]リスト【競技情報】!$G$2:$G$101</definedName>
    <definedName name="list99.2">[1]リスト【競技情報】!$I$2:$I$101</definedName>
    <definedName name="_xlnm.Print_Area" localSheetId="3">記入方法!$A$1:$AT$402</definedName>
    <definedName name="_xlnm.Print_Area" localSheetId="4">個人情報!$A$1:$AQ$402</definedName>
    <definedName name="_xlnm.Print_Titles" localSheetId="3">記入方法!$1:$2</definedName>
    <definedName name="_xlnm.Print_Titles" localSheetId="4">個人情報!$1:$2</definedName>
    <definedName name="_xlnm.Print_Titles" localSheetId="5">突破者リスト外資格記録入力シート!$1:$4</definedName>
    <definedName name="W">リスト!$U$2:$U$4</definedName>
    <definedName name="リレー種目" localSheetId="2">[3]リスト!$K$2:$K$3</definedName>
    <definedName name="リレー種目">リスト!$K$2:$K$3</definedName>
    <definedName name="学年">リスト!$G$2:$G$19</definedName>
    <definedName name="資格審査">リスト!$A$2:$A$4</definedName>
    <definedName name="樹立日①" localSheetId="2">[3]リスト!$D$2:$D$3</definedName>
    <definedName name="樹立日①">リスト!$D$2:$D$3</definedName>
    <definedName name="樹立日②" localSheetId="2">[3]リスト!$E$2:$E$13</definedName>
    <definedName name="樹立日②">リスト!$E$2:$E$13</definedName>
    <definedName name="樹立日③" localSheetId="2">[3]リスト!$F$2:$F$32</definedName>
    <definedName name="樹立日③">リスト!$F$2:$F$32</definedName>
    <definedName name="女子種目" localSheetId="2">[3]リスト!$J$2:$J$21</definedName>
    <definedName name="女子種目">リスト!$J$2:$J$18</definedName>
    <definedName name="女子標準">リスト!$M$2:$M$9</definedName>
    <definedName name="整理番号">リスト!$R$2:$R$51</definedName>
    <definedName name="大学名">[2]リスト【大学名】!$A$1:$EL$1</definedName>
    <definedName name="男子種目" localSheetId="2">[4]リストok!$I$2:$I$22</definedName>
    <definedName name="男子種目">リスト!$I$2:$I$18</definedName>
    <definedName name="男子標準">リスト!$L$2:$L$9</definedName>
    <definedName name="登録番号">リスト!$Q$2:$Q$501</definedName>
    <definedName name="登録陸協">リスト!$H$2:$H$48</definedName>
    <definedName name="番号">[4]リストok!$C$2:$C$101</definedName>
    <definedName name="番号①">リスト!$B$2:$B$100</definedName>
    <definedName name="番号②">リスト!$C$2:$C$101</definedName>
    <definedName name="番号④">リスト!$V$2:$V$102</definedName>
    <definedName name="番号⑤">リスト!$C$2:$C$61</definedName>
    <definedName name="番号⑥">リスト!$V$2:$V$62</definedName>
    <definedName name="陸協" localSheetId="2">[3]リスト!#REF!</definedName>
    <definedName name="陸協">リスト!#REF!</definedName>
  </definedNames>
  <calcPr calcId="181029"/>
</workbook>
</file>

<file path=xl/calcChain.xml><?xml version="1.0" encoding="utf-8"?>
<calcChain xmlns="http://schemas.openxmlformats.org/spreadsheetml/2006/main">
  <c r="E6" i="15" l="1"/>
  <c r="M400" i="15" l="1"/>
  <c r="M395" i="15"/>
  <c r="M390" i="15"/>
  <c r="M385" i="15"/>
  <c r="M380" i="15"/>
  <c r="M375" i="15"/>
  <c r="M370" i="15"/>
  <c r="M365" i="15"/>
  <c r="M360" i="15"/>
  <c r="M355" i="15"/>
  <c r="M350" i="15"/>
  <c r="M345" i="15"/>
  <c r="M340" i="15"/>
  <c r="M335" i="15"/>
  <c r="M330" i="15"/>
  <c r="M325" i="15"/>
  <c r="M320" i="15"/>
  <c r="M315" i="15"/>
  <c r="M310" i="15"/>
  <c r="M305" i="15"/>
  <c r="M300" i="15"/>
  <c r="M295" i="15"/>
  <c r="M290" i="15"/>
  <c r="M285" i="15"/>
  <c r="M280" i="15"/>
  <c r="M275" i="15"/>
  <c r="M270" i="15"/>
  <c r="M265" i="15"/>
  <c r="M260" i="15"/>
  <c r="M255" i="15"/>
  <c r="M250" i="15"/>
  <c r="M245" i="15"/>
  <c r="M240" i="15"/>
  <c r="M235" i="15"/>
  <c r="M230" i="15"/>
  <c r="M225" i="15"/>
  <c r="M220" i="15"/>
  <c r="M215" i="15"/>
  <c r="M210" i="15"/>
  <c r="M205" i="15"/>
  <c r="M200" i="15"/>
  <c r="M195" i="15"/>
  <c r="M190" i="15"/>
  <c r="M185" i="15"/>
  <c r="M180" i="15"/>
  <c r="M175" i="15"/>
  <c r="M170" i="15"/>
  <c r="M165" i="15"/>
  <c r="M160" i="15"/>
  <c r="M155" i="15"/>
  <c r="M150" i="15"/>
  <c r="M145" i="15"/>
  <c r="M140" i="15"/>
  <c r="M135" i="15"/>
  <c r="M130" i="15"/>
  <c r="M125" i="15"/>
  <c r="M120" i="15"/>
  <c r="M115" i="15"/>
  <c r="M110" i="15"/>
  <c r="M105" i="15"/>
  <c r="M100" i="15"/>
  <c r="M95" i="15"/>
  <c r="M90" i="15"/>
  <c r="M85" i="15"/>
  <c r="M80" i="15"/>
  <c r="M75" i="15"/>
  <c r="M70" i="15"/>
  <c r="M65" i="15"/>
  <c r="M60" i="15"/>
  <c r="M55" i="15"/>
  <c r="M50" i="15"/>
  <c r="M45" i="15"/>
  <c r="M40" i="15"/>
  <c r="M35" i="15"/>
  <c r="M30" i="15"/>
  <c r="M25" i="15"/>
  <c r="M20" i="15"/>
  <c r="M15" i="15"/>
  <c r="M10" i="15"/>
  <c r="M5" i="15"/>
  <c r="A3" i="30" l="1"/>
  <c r="A1" i="15" l="1"/>
  <c r="D398" i="15"/>
  <c r="D393" i="15"/>
  <c r="D388" i="15"/>
  <c r="D383" i="15"/>
  <c r="D378" i="15"/>
  <c r="D373" i="15"/>
  <c r="D368" i="15"/>
  <c r="D363" i="15"/>
  <c r="D358" i="15"/>
  <c r="D353" i="15"/>
  <c r="D348" i="15"/>
  <c r="D343" i="15"/>
  <c r="D338" i="15"/>
  <c r="D333" i="15"/>
  <c r="D328" i="15"/>
  <c r="D323" i="15"/>
  <c r="D318" i="15"/>
  <c r="D313" i="15"/>
  <c r="D308" i="15"/>
  <c r="D303" i="15"/>
  <c r="D298" i="15"/>
  <c r="D293" i="15"/>
  <c r="D288" i="15"/>
  <c r="D283" i="15"/>
  <c r="D278" i="15"/>
  <c r="D273" i="15"/>
  <c r="D268" i="15"/>
  <c r="D263" i="15"/>
  <c r="D258" i="15"/>
  <c r="D253" i="15"/>
  <c r="D248" i="15"/>
  <c r="D243" i="15"/>
  <c r="D238" i="15"/>
  <c r="D233" i="15"/>
  <c r="D228" i="15"/>
  <c r="D223" i="15"/>
  <c r="D218" i="15"/>
  <c r="D213" i="15"/>
  <c r="D208" i="15"/>
  <c r="D203" i="15"/>
  <c r="D198" i="15"/>
  <c r="D193" i="15"/>
  <c r="D188" i="15"/>
  <c r="D183" i="15"/>
  <c r="D178" i="15"/>
  <c r="D173" i="15"/>
  <c r="D168" i="15"/>
  <c r="D163" i="15"/>
  <c r="D158" i="15"/>
  <c r="D153" i="15"/>
  <c r="D148" i="15"/>
  <c r="D143" i="15"/>
  <c r="D138" i="15"/>
  <c r="D133" i="15"/>
  <c r="D128" i="15"/>
  <c r="D123" i="15"/>
  <c r="D118" i="15"/>
  <c r="D113" i="15"/>
  <c r="D108" i="15"/>
  <c r="D103" i="15"/>
  <c r="D98" i="15"/>
  <c r="D93" i="15"/>
  <c r="D88" i="15"/>
  <c r="D83" i="15"/>
  <c r="D78" i="15"/>
  <c r="D73" i="15"/>
  <c r="D68" i="15"/>
  <c r="D63" i="15"/>
  <c r="D58" i="15"/>
  <c r="D53" i="15"/>
  <c r="D48" i="15"/>
  <c r="D43" i="15"/>
  <c r="D38" i="15"/>
  <c r="D33" i="15"/>
  <c r="D28" i="15"/>
  <c r="D23" i="15"/>
  <c r="D18" i="15"/>
  <c r="D13" i="15"/>
  <c r="D8" i="15"/>
  <c r="G221" i="15" l="1"/>
  <c r="E221" i="15"/>
  <c r="AJ220" i="15"/>
  <c r="AH220" i="15"/>
  <c r="AC220" i="15" s="1"/>
  <c r="AF220" i="15"/>
  <c r="AD220" i="15"/>
  <c r="AC221" i="15" s="1"/>
  <c r="K220" i="15"/>
  <c r="H220" i="15"/>
  <c r="G220" i="15"/>
  <c r="F220" i="15"/>
  <c r="E220" i="15"/>
  <c r="G216" i="15"/>
  <c r="E216" i="15"/>
  <c r="AJ215" i="15"/>
  <c r="AH215" i="15"/>
  <c r="AC215" i="15" s="1"/>
  <c r="AF215" i="15"/>
  <c r="AD215" i="15"/>
  <c r="AC216" i="15" s="1"/>
  <c r="K215" i="15"/>
  <c r="H215" i="15"/>
  <c r="G215" i="15"/>
  <c r="F215" i="15"/>
  <c r="E215" i="15"/>
  <c r="G211" i="15"/>
  <c r="E211" i="15"/>
  <c r="AJ210" i="15"/>
  <c r="AH210" i="15"/>
  <c r="AF210" i="15"/>
  <c r="AD210" i="15"/>
  <c r="AC211" i="15" s="1"/>
  <c r="K210" i="15"/>
  <c r="H210" i="15"/>
  <c r="G210" i="15"/>
  <c r="F210" i="15"/>
  <c r="E210" i="15"/>
  <c r="G206" i="15"/>
  <c r="E206" i="15"/>
  <c r="AJ205" i="15"/>
  <c r="AH205" i="15"/>
  <c r="AF205" i="15"/>
  <c r="AD205" i="15"/>
  <c r="AC206" i="15" s="1"/>
  <c r="K205" i="15"/>
  <c r="H205" i="15"/>
  <c r="G205" i="15"/>
  <c r="F205" i="15"/>
  <c r="E205" i="15"/>
  <c r="G201" i="15"/>
  <c r="E201" i="15"/>
  <c r="AJ200" i="15"/>
  <c r="AH200" i="15"/>
  <c r="AF200" i="15"/>
  <c r="AD200" i="15"/>
  <c r="AC201" i="15" s="1"/>
  <c r="K200" i="15"/>
  <c r="H200" i="15"/>
  <c r="G200" i="15"/>
  <c r="F200" i="15"/>
  <c r="E200" i="15"/>
  <c r="G196" i="15"/>
  <c r="E196" i="15"/>
  <c r="AJ195" i="15"/>
  <c r="AH195" i="15"/>
  <c r="AF195" i="15"/>
  <c r="AD195" i="15"/>
  <c r="AC196" i="15" s="1"/>
  <c r="K195" i="15"/>
  <c r="H195" i="15"/>
  <c r="G195" i="15"/>
  <c r="F195" i="15"/>
  <c r="E195" i="15"/>
  <c r="G191" i="15"/>
  <c r="E191" i="15"/>
  <c r="AJ190" i="15"/>
  <c r="AH190" i="15"/>
  <c r="AF190" i="15"/>
  <c r="AD190" i="15"/>
  <c r="AC191" i="15" s="1"/>
  <c r="K190" i="15"/>
  <c r="H190" i="15"/>
  <c r="G190" i="15"/>
  <c r="F190" i="15"/>
  <c r="E190" i="15"/>
  <c r="G186" i="15"/>
  <c r="E186" i="15"/>
  <c r="AJ185" i="15"/>
  <c r="AH185" i="15"/>
  <c r="AF185" i="15"/>
  <c r="AD185" i="15"/>
  <c r="AC186" i="15" s="1"/>
  <c r="K185" i="15"/>
  <c r="H185" i="15"/>
  <c r="G185" i="15"/>
  <c r="F185" i="15"/>
  <c r="E185" i="15"/>
  <c r="G181" i="15"/>
  <c r="E181" i="15"/>
  <c r="AJ180" i="15"/>
  <c r="AH180" i="15"/>
  <c r="AF180" i="15"/>
  <c r="AD180" i="15"/>
  <c r="AC181" i="15" s="1"/>
  <c r="K180" i="15"/>
  <c r="H180" i="15"/>
  <c r="G180" i="15"/>
  <c r="F180" i="15"/>
  <c r="E180" i="15"/>
  <c r="G176" i="15"/>
  <c r="E176" i="15"/>
  <c r="AJ175" i="15"/>
  <c r="AH175" i="15"/>
  <c r="AF175" i="15"/>
  <c r="AD175" i="15"/>
  <c r="AC176" i="15" s="1"/>
  <c r="K175" i="15"/>
  <c r="H175" i="15"/>
  <c r="G175" i="15"/>
  <c r="F175" i="15"/>
  <c r="E175" i="15"/>
  <c r="G171" i="15"/>
  <c r="E171" i="15"/>
  <c r="AJ170" i="15"/>
  <c r="AH170" i="15"/>
  <c r="AF170" i="15"/>
  <c r="AD170" i="15"/>
  <c r="AC171" i="15" s="1"/>
  <c r="K170" i="15"/>
  <c r="H170" i="15"/>
  <c r="G170" i="15"/>
  <c r="F170" i="15"/>
  <c r="E170" i="15"/>
  <c r="G166" i="15"/>
  <c r="E166" i="15"/>
  <c r="AJ165" i="15"/>
  <c r="AH165" i="15"/>
  <c r="AF165" i="15"/>
  <c r="AD165" i="15"/>
  <c r="AC166" i="15" s="1"/>
  <c r="K165" i="15"/>
  <c r="H165" i="15"/>
  <c r="G165" i="15"/>
  <c r="F165" i="15"/>
  <c r="E165" i="15"/>
  <c r="G161" i="15"/>
  <c r="E161" i="15"/>
  <c r="AJ160" i="15"/>
  <c r="AH160" i="15"/>
  <c r="AF160" i="15"/>
  <c r="AD160" i="15"/>
  <c r="AC161" i="15" s="1"/>
  <c r="K160" i="15"/>
  <c r="H160" i="15"/>
  <c r="G160" i="15"/>
  <c r="F160" i="15"/>
  <c r="E160" i="15"/>
  <c r="G156" i="15"/>
  <c r="E156" i="15"/>
  <c r="AJ155" i="15"/>
  <c r="AH155" i="15"/>
  <c r="AF155" i="15"/>
  <c r="AD155" i="15"/>
  <c r="AC156" i="15" s="1"/>
  <c r="K155" i="15"/>
  <c r="H155" i="15"/>
  <c r="G155" i="15"/>
  <c r="F155" i="15"/>
  <c r="E155" i="15"/>
  <c r="G151" i="15"/>
  <c r="E151" i="15"/>
  <c r="AJ150" i="15"/>
  <c r="AH150" i="15"/>
  <c r="AF150" i="15"/>
  <c r="AD150" i="15"/>
  <c r="AC151" i="15" s="1"/>
  <c r="K150" i="15"/>
  <c r="H150" i="15"/>
  <c r="G150" i="15"/>
  <c r="F150" i="15"/>
  <c r="E150" i="15"/>
  <c r="G146" i="15"/>
  <c r="E146" i="15"/>
  <c r="AJ145" i="15"/>
  <c r="AH145" i="15"/>
  <c r="AF145" i="15"/>
  <c r="AD145" i="15"/>
  <c r="AC146" i="15" s="1"/>
  <c r="K145" i="15"/>
  <c r="H145" i="15"/>
  <c r="G145" i="15"/>
  <c r="F145" i="15"/>
  <c r="E145" i="15"/>
  <c r="G141" i="15"/>
  <c r="E141" i="15"/>
  <c r="AJ140" i="15"/>
  <c r="AH140" i="15"/>
  <c r="AF140" i="15"/>
  <c r="AD140" i="15"/>
  <c r="AC141" i="15" s="1"/>
  <c r="K140" i="15"/>
  <c r="H140" i="15"/>
  <c r="G140" i="15"/>
  <c r="F140" i="15"/>
  <c r="E140" i="15"/>
  <c r="G136" i="15"/>
  <c r="E136" i="15"/>
  <c r="AJ135" i="15"/>
  <c r="AH135" i="15"/>
  <c r="AF135" i="15"/>
  <c r="AD135" i="15"/>
  <c r="AC136" i="15" s="1"/>
  <c r="K135" i="15"/>
  <c r="H135" i="15"/>
  <c r="G135" i="15"/>
  <c r="F135" i="15"/>
  <c r="E135" i="15"/>
  <c r="G131" i="15"/>
  <c r="E131" i="15"/>
  <c r="AJ130" i="15"/>
  <c r="AH130" i="15"/>
  <c r="AF130" i="15"/>
  <c r="AD130" i="15"/>
  <c r="AC131" i="15" s="1"/>
  <c r="K130" i="15"/>
  <c r="H130" i="15"/>
  <c r="G130" i="15"/>
  <c r="F130" i="15"/>
  <c r="E130" i="15"/>
  <c r="G126" i="15"/>
  <c r="E126" i="15"/>
  <c r="AJ125" i="15"/>
  <c r="AH125" i="15"/>
  <c r="AF125" i="15"/>
  <c r="AD125" i="15"/>
  <c r="AC126" i="15" s="1"/>
  <c r="K125" i="15"/>
  <c r="H125" i="15"/>
  <c r="G125" i="15"/>
  <c r="F125" i="15"/>
  <c r="E125" i="15"/>
  <c r="G121" i="15"/>
  <c r="E121" i="15"/>
  <c r="AJ120" i="15"/>
  <c r="AH120" i="15"/>
  <c r="AF120" i="15"/>
  <c r="AD120" i="15"/>
  <c r="AC121" i="15" s="1"/>
  <c r="K120" i="15"/>
  <c r="H120" i="15"/>
  <c r="G120" i="15"/>
  <c r="F120" i="15"/>
  <c r="E120" i="15"/>
  <c r="G116" i="15"/>
  <c r="E116" i="15"/>
  <c r="AJ115" i="15"/>
  <c r="AH115" i="15"/>
  <c r="AF115" i="15"/>
  <c r="AD115" i="15"/>
  <c r="AC116" i="15" s="1"/>
  <c r="K115" i="15"/>
  <c r="H115" i="15"/>
  <c r="G115" i="15"/>
  <c r="F115" i="15"/>
  <c r="E115" i="15"/>
  <c r="G111" i="15"/>
  <c r="E111" i="15"/>
  <c r="AJ110" i="15"/>
  <c r="AH110" i="15"/>
  <c r="AF110" i="15"/>
  <c r="AD110" i="15"/>
  <c r="AC111" i="15" s="1"/>
  <c r="K110" i="15"/>
  <c r="H110" i="15"/>
  <c r="G110" i="15"/>
  <c r="F110" i="15"/>
  <c r="E110" i="15"/>
  <c r="G106" i="15"/>
  <c r="E106" i="15"/>
  <c r="AJ105" i="15"/>
  <c r="AH105" i="15"/>
  <c r="AF105" i="15"/>
  <c r="AD105" i="15"/>
  <c r="AC106" i="15" s="1"/>
  <c r="K105" i="15"/>
  <c r="H105" i="15"/>
  <c r="G105" i="15"/>
  <c r="F105" i="15"/>
  <c r="E105" i="15"/>
  <c r="G101" i="15"/>
  <c r="E101" i="15"/>
  <c r="AJ100" i="15"/>
  <c r="AH100" i="15"/>
  <c r="AF100" i="15"/>
  <c r="AD100" i="15"/>
  <c r="AC101" i="15" s="1"/>
  <c r="K100" i="15"/>
  <c r="H100" i="15"/>
  <c r="G100" i="15"/>
  <c r="F100" i="15"/>
  <c r="E100" i="15"/>
  <c r="G96" i="15"/>
  <c r="E96" i="15"/>
  <c r="AJ95" i="15"/>
  <c r="AH95" i="15"/>
  <c r="AF95" i="15"/>
  <c r="AD95" i="15"/>
  <c r="AC96" i="15" s="1"/>
  <c r="K95" i="15"/>
  <c r="H95" i="15"/>
  <c r="G95" i="15"/>
  <c r="F95" i="15"/>
  <c r="E95" i="15"/>
  <c r="G91" i="15"/>
  <c r="E91" i="15"/>
  <c r="AJ90" i="15"/>
  <c r="AH90" i="15"/>
  <c r="AF90" i="15"/>
  <c r="AD90" i="15"/>
  <c r="AC91" i="15" s="1"/>
  <c r="K90" i="15"/>
  <c r="H90" i="15"/>
  <c r="G90" i="15"/>
  <c r="F90" i="15"/>
  <c r="E90" i="15"/>
  <c r="G86" i="15"/>
  <c r="E86" i="15"/>
  <c r="AJ85" i="15"/>
  <c r="AH85" i="15"/>
  <c r="AF85" i="15"/>
  <c r="AD85" i="15"/>
  <c r="AC86" i="15" s="1"/>
  <c r="K85" i="15"/>
  <c r="H85" i="15"/>
  <c r="G85" i="15"/>
  <c r="F85" i="15"/>
  <c r="E85" i="15"/>
  <c r="AC190" i="15" l="1"/>
  <c r="AC135" i="15"/>
  <c r="AC160" i="15"/>
  <c r="AC95" i="15"/>
  <c r="AC85" i="15"/>
  <c r="AC145" i="15"/>
  <c r="AC115" i="15"/>
  <c r="AC120" i="15"/>
  <c r="AC180" i="15"/>
  <c r="AC110" i="15"/>
  <c r="AC140" i="15"/>
  <c r="AC205" i="15"/>
  <c r="AC170" i="15"/>
  <c r="AC100" i="15"/>
  <c r="AC130" i="15"/>
  <c r="AC165" i="15"/>
  <c r="AC200" i="15"/>
  <c r="AC90" i="15"/>
  <c r="AC125" i="15"/>
  <c r="AC155" i="15"/>
  <c r="AC195" i="15"/>
  <c r="AC150" i="15"/>
  <c r="AC175" i="15"/>
  <c r="AC185" i="15"/>
  <c r="AC210" i="15"/>
  <c r="AC105" i="15"/>
  <c r="D7" i="13"/>
  <c r="D8" i="13" s="1"/>
  <c r="D9" i="13" s="1"/>
  <c r="BI401" i="31" l="1"/>
  <c r="BH401" i="31"/>
  <c r="BG401" i="31"/>
  <c r="BF401" i="31"/>
  <c r="BE401" i="31" s="1"/>
  <c r="BD401" i="31"/>
  <c r="BC401" i="31"/>
  <c r="BB401" i="31"/>
  <c r="BA401" i="31"/>
  <c r="AY401" i="31"/>
  <c r="AX401" i="31"/>
  <c r="AW401" i="31"/>
  <c r="AV401" i="31"/>
  <c r="AL401" i="31"/>
  <c r="M401" i="31"/>
  <c r="G401" i="31"/>
  <c r="E401" i="31"/>
  <c r="BL400" i="31"/>
  <c r="BI400" i="31"/>
  <c r="BG400" i="31"/>
  <c r="BF400" i="31"/>
  <c r="BE400" i="31"/>
  <c r="BD400" i="31"/>
  <c r="BC400" i="31"/>
  <c r="BB400" i="31"/>
  <c r="BA400" i="31"/>
  <c r="AZ400" i="31"/>
  <c r="AY400" i="31"/>
  <c r="AX400" i="31"/>
  <c r="AW400" i="31"/>
  <c r="AV400" i="31"/>
  <c r="AL400" i="31"/>
  <c r="AK400" i="31"/>
  <c r="AJ400" i="31"/>
  <c r="AH400" i="31"/>
  <c r="AF400" i="31"/>
  <c r="AD400" i="31"/>
  <c r="AC401" i="31" s="1"/>
  <c r="M400" i="31"/>
  <c r="K400" i="31"/>
  <c r="BH400" i="31" s="1"/>
  <c r="H400" i="31"/>
  <c r="G400" i="31"/>
  <c r="F400" i="31"/>
  <c r="E400" i="31"/>
  <c r="D398" i="31"/>
  <c r="BI396" i="31"/>
  <c r="BH396" i="31"/>
  <c r="BG396" i="31"/>
  <c r="BF396" i="31"/>
  <c r="BE396" i="31" s="1"/>
  <c r="BD396" i="31"/>
  <c r="BC396" i="31"/>
  <c r="BB396" i="31"/>
  <c r="BA396" i="31"/>
  <c r="AX396" i="31"/>
  <c r="AY396" i="31" s="1"/>
  <c r="AW396" i="31"/>
  <c r="AV396" i="31"/>
  <c r="AL396" i="31"/>
  <c r="M396" i="31"/>
  <c r="G396" i="31"/>
  <c r="E396" i="31"/>
  <c r="BL395" i="31"/>
  <c r="BI395" i="31"/>
  <c r="BG395" i="31"/>
  <c r="BF395" i="31"/>
  <c r="BE395" i="31" s="1"/>
  <c r="BD395" i="31"/>
  <c r="BC395" i="31"/>
  <c r="BB395" i="31"/>
  <c r="BA395" i="31"/>
  <c r="AZ395" i="31"/>
  <c r="AY395" i="31"/>
  <c r="AX395" i="31"/>
  <c r="AV395" i="31"/>
  <c r="AW395" i="31" s="1"/>
  <c r="AL395" i="31"/>
  <c r="AK395" i="31"/>
  <c r="AJ395" i="31"/>
  <c r="AH395" i="31"/>
  <c r="AF395" i="31"/>
  <c r="AD395" i="31"/>
  <c r="AC396" i="31" s="1"/>
  <c r="M395" i="31"/>
  <c r="K395" i="31"/>
  <c r="BH395" i="31" s="1"/>
  <c r="H395" i="31"/>
  <c r="G395" i="31"/>
  <c r="F395" i="31"/>
  <c r="E395" i="31"/>
  <c r="D393" i="31"/>
  <c r="BI391" i="31"/>
  <c r="BH391" i="31"/>
  <c r="BG391" i="31"/>
  <c r="BF391" i="31"/>
  <c r="BE391" i="31" s="1"/>
  <c r="BD391" i="31"/>
  <c r="BC391" i="31"/>
  <c r="BB391" i="31"/>
  <c r="BA391" i="31"/>
  <c r="AY391" i="31"/>
  <c r="AX391" i="31"/>
  <c r="AW391" i="31"/>
  <c r="AV391" i="31"/>
  <c r="AL391" i="31"/>
  <c r="M391" i="31"/>
  <c r="G391" i="31"/>
  <c r="E391" i="31"/>
  <c r="BI390" i="31"/>
  <c r="BG390" i="31"/>
  <c r="BF390" i="31"/>
  <c r="BE390" i="31" s="1"/>
  <c r="BD390" i="31"/>
  <c r="BC390" i="31"/>
  <c r="BB390" i="31"/>
  <c r="BA390" i="31"/>
  <c r="AZ390" i="31"/>
  <c r="AY390" i="31"/>
  <c r="AX390" i="31"/>
  <c r="AW390" i="31"/>
  <c r="AV390" i="31"/>
  <c r="AL390" i="31"/>
  <c r="AK390" i="31"/>
  <c r="AJ390" i="31"/>
  <c r="AH390" i="31"/>
  <c r="AF390" i="31"/>
  <c r="AD390" i="31"/>
  <c r="AC391" i="31" s="1"/>
  <c r="M390" i="31"/>
  <c r="K390" i="31"/>
  <c r="BH390" i="31" s="1"/>
  <c r="H390" i="31"/>
  <c r="G390" i="31"/>
  <c r="F390" i="31"/>
  <c r="E390" i="31"/>
  <c r="D388" i="31"/>
  <c r="BL390" i="31" s="1"/>
  <c r="BI386" i="31"/>
  <c r="BH386" i="31"/>
  <c r="BG386" i="31"/>
  <c r="BF386" i="31"/>
  <c r="BE386" i="31"/>
  <c r="BD386" i="31"/>
  <c r="BC386" i="31"/>
  <c r="BB386" i="31"/>
  <c r="BA386" i="31"/>
  <c r="AY386" i="31"/>
  <c r="AX386" i="31"/>
  <c r="AV386" i="31"/>
  <c r="AW386" i="31" s="1"/>
  <c r="AL386" i="31"/>
  <c r="M386" i="31"/>
  <c r="G386" i="31"/>
  <c r="E386" i="31"/>
  <c r="BI385" i="31"/>
  <c r="BG385" i="31"/>
  <c r="BF385" i="31"/>
  <c r="BE385" i="31" s="1"/>
  <c r="BD385" i="31"/>
  <c r="BC385" i="31"/>
  <c r="BB385" i="31"/>
  <c r="BA385" i="31"/>
  <c r="AZ385" i="31"/>
  <c r="AX385" i="31"/>
  <c r="AY385" i="31" s="1"/>
  <c r="AW385" i="31"/>
  <c r="AV385" i="31"/>
  <c r="AL385" i="31"/>
  <c r="AK385" i="31"/>
  <c r="AJ385" i="31"/>
  <c r="AH385" i="31"/>
  <c r="AF385" i="31"/>
  <c r="AD385" i="31"/>
  <c r="AC386" i="31" s="1"/>
  <c r="M385" i="31"/>
  <c r="K385" i="31"/>
  <c r="BH385" i="31" s="1"/>
  <c r="H385" i="31"/>
  <c r="G385" i="31"/>
  <c r="F385" i="31"/>
  <c r="E385" i="31"/>
  <c r="D383" i="31"/>
  <c r="BL385" i="31" s="1"/>
  <c r="BI381" i="31"/>
  <c r="BH381" i="31"/>
  <c r="BG381" i="31"/>
  <c r="BF381" i="31"/>
  <c r="BE381" i="31" s="1"/>
  <c r="BD381" i="31"/>
  <c r="BC381" i="31"/>
  <c r="BB381" i="31"/>
  <c r="BA381" i="31"/>
  <c r="AY381" i="31"/>
  <c r="AX381" i="31"/>
  <c r="AW381" i="31"/>
  <c r="AV381" i="31"/>
  <c r="AL381" i="31"/>
  <c r="M381" i="31"/>
  <c r="G381" i="31"/>
  <c r="E381" i="31"/>
  <c r="BL380" i="31"/>
  <c r="BI380" i="31"/>
  <c r="BG380" i="31"/>
  <c r="BF380" i="31"/>
  <c r="BE380" i="31"/>
  <c r="BD380" i="31"/>
  <c r="BC380" i="31"/>
  <c r="BB380" i="31"/>
  <c r="BA380" i="31"/>
  <c r="AZ380" i="31"/>
  <c r="AY380" i="31"/>
  <c r="AX380" i="31"/>
  <c r="AW380" i="31"/>
  <c r="AV380" i="31"/>
  <c r="AL380" i="31"/>
  <c r="AK380" i="31"/>
  <c r="AJ380" i="31"/>
  <c r="AH380" i="31"/>
  <c r="AF380" i="31"/>
  <c r="AD380" i="31"/>
  <c r="AC381" i="31" s="1"/>
  <c r="M380" i="31"/>
  <c r="K380" i="31"/>
  <c r="BH380" i="31" s="1"/>
  <c r="H380" i="31"/>
  <c r="G380" i="31"/>
  <c r="F380" i="31"/>
  <c r="E380" i="31"/>
  <c r="D378" i="31"/>
  <c r="BI376" i="31"/>
  <c r="BH376" i="31"/>
  <c r="BG376" i="31"/>
  <c r="BF376" i="31"/>
  <c r="BE376" i="31" s="1"/>
  <c r="BD376" i="31"/>
  <c r="BC376" i="31"/>
  <c r="BB376" i="31"/>
  <c r="BA376" i="31"/>
  <c r="AX376" i="31"/>
  <c r="AY376" i="31" s="1"/>
  <c r="AW376" i="31"/>
  <c r="AV376" i="31"/>
  <c r="AL376" i="31"/>
  <c r="M376" i="31"/>
  <c r="G376" i="31"/>
  <c r="E376" i="31"/>
  <c r="BL375" i="31"/>
  <c r="BI375" i="31"/>
  <c r="BG375" i="31"/>
  <c r="BF375" i="31"/>
  <c r="BE375" i="31" s="1"/>
  <c r="BD375" i="31"/>
  <c r="BC375" i="31"/>
  <c r="BB375" i="31"/>
  <c r="BA375" i="31"/>
  <c r="AZ375" i="31"/>
  <c r="AY375" i="31"/>
  <c r="AX375" i="31"/>
  <c r="AV375" i="31"/>
  <c r="AW375" i="31" s="1"/>
  <c r="AL375" i="31"/>
  <c r="AK375" i="31"/>
  <c r="AJ375" i="31"/>
  <c r="AH375" i="31"/>
  <c r="AF375" i="31"/>
  <c r="AD375" i="31"/>
  <c r="AC376" i="31" s="1"/>
  <c r="M375" i="31"/>
  <c r="K375" i="31"/>
  <c r="BH375" i="31" s="1"/>
  <c r="H375" i="31"/>
  <c r="G375" i="31"/>
  <c r="F375" i="31"/>
  <c r="E375" i="31"/>
  <c r="D373" i="31"/>
  <c r="BI371" i="31"/>
  <c r="BH371" i="31"/>
  <c r="BG371" i="31"/>
  <c r="BF371" i="31"/>
  <c r="BE371" i="31" s="1"/>
  <c r="BD371" i="31"/>
  <c r="BC371" i="31"/>
  <c r="BB371" i="31"/>
  <c r="BA371" i="31"/>
  <c r="AY371" i="31"/>
  <c r="AX371" i="31"/>
  <c r="AW371" i="31"/>
  <c r="AV371" i="31"/>
  <c r="AL371" i="31"/>
  <c r="M371" i="31"/>
  <c r="G371" i="31"/>
  <c r="E371" i="31"/>
  <c r="BI370" i="31"/>
  <c r="BG370" i="31"/>
  <c r="BF370" i="31"/>
  <c r="BE370" i="31" s="1"/>
  <c r="BD370" i="31"/>
  <c r="BC370" i="31"/>
  <c r="BB370" i="31"/>
  <c r="BA370" i="31"/>
  <c r="AZ370" i="31"/>
  <c r="AY370" i="31"/>
  <c r="AX370" i="31"/>
  <c r="AW370" i="31"/>
  <c r="AV370" i="31"/>
  <c r="AL370" i="31"/>
  <c r="AK370" i="31"/>
  <c r="AJ370" i="31"/>
  <c r="AH370" i="31"/>
  <c r="AF370" i="31"/>
  <c r="AD370" i="31"/>
  <c r="AC371" i="31" s="1"/>
  <c r="M370" i="31"/>
  <c r="K370" i="31"/>
  <c r="BH370" i="31" s="1"/>
  <c r="H370" i="31"/>
  <c r="G370" i="31"/>
  <c r="F370" i="31"/>
  <c r="E370" i="31"/>
  <c r="D368" i="31"/>
  <c r="BL370" i="31" s="1"/>
  <c r="BI366" i="31"/>
  <c r="BH366" i="31"/>
  <c r="BG366" i="31"/>
  <c r="BF366" i="31"/>
  <c r="BE366" i="31"/>
  <c r="BD366" i="31"/>
  <c r="BC366" i="31"/>
  <c r="BB366" i="31"/>
  <c r="BA366" i="31"/>
  <c r="AY366" i="31"/>
  <c r="AX366" i="31"/>
  <c r="AV366" i="31"/>
  <c r="AW366" i="31" s="1"/>
  <c r="AL366" i="31"/>
  <c r="M366" i="31"/>
  <c r="G366" i="31"/>
  <c r="E366" i="31"/>
  <c r="BI365" i="31"/>
  <c r="BG365" i="31"/>
  <c r="BF365" i="31"/>
  <c r="BE365" i="31" s="1"/>
  <c r="BD365" i="31"/>
  <c r="BC365" i="31"/>
  <c r="BB365" i="31"/>
  <c r="BA365" i="31"/>
  <c r="AZ365" i="31"/>
  <c r="AX365" i="31"/>
  <c r="AY365" i="31" s="1"/>
  <c r="AW365" i="31"/>
  <c r="AV365" i="31"/>
  <c r="AL365" i="31"/>
  <c r="AK365" i="31"/>
  <c r="AJ365" i="31"/>
  <c r="AH365" i="31"/>
  <c r="AF365" i="31"/>
  <c r="AD365" i="31"/>
  <c r="AC366" i="31" s="1"/>
  <c r="M365" i="31"/>
  <c r="K365" i="31"/>
  <c r="BH365" i="31" s="1"/>
  <c r="H365" i="31"/>
  <c r="G365" i="31"/>
  <c r="F365" i="31"/>
  <c r="E365" i="31"/>
  <c r="D363" i="31"/>
  <c r="BL365" i="31" s="1"/>
  <c r="BI361" i="31"/>
  <c r="BH361" i="31"/>
  <c r="BG361" i="31"/>
  <c r="BF361" i="31"/>
  <c r="BE361" i="31" s="1"/>
  <c r="BD361" i="31"/>
  <c r="BC361" i="31"/>
  <c r="BB361" i="31"/>
  <c r="BA361" i="31"/>
  <c r="AY361" i="31"/>
  <c r="AX361" i="31"/>
  <c r="AW361" i="31"/>
  <c r="AV361" i="31"/>
  <c r="AL361" i="31"/>
  <c r="M361" i="31"/>
  <c r="G361" i="31"/>
  <c r="E361" i="31"/>
  <c r="BL360" i="31"/>
  <c r="BI360" i="31"/>
  <c r="BG360" i="31"/>
  <c r="BF360" i="31"/>
  <c r="BE360" i="31"/>
  <c r="BD360" i="31"/>
  <c r="BC360" i="31"/>
  <c r="BB360" i="31"/>
  <c r="BA360" i="31"/>
  <c r="AZ360" i="31"/>
  <c r="AY360" i="31"/>
  <c r="AX360" i="31"/>
  <c r="AW360" i="31"/>
  <c r="AV360" i="31"/>
  <c r="AL360" i="31"/>
  <c r="AK360" i="31"/>
  <c r="AJ360" i="31"/>
  <c r="AH360" i="31"/>
  <c r="AF360" i="31"/>
  <c r="AD360" i="31"/>
  <c r="AC361" i="31" s="1"/>
  <c r="M360" i="31"/>
  <c r="K360" i="31"/>
  <c r="BH360" i="31" s="1"/>
  <c r="H360" i="31"/>
  <c r="G360" i="31"/>
  <c r="F360" i="31"/>
  <c r="E360" i="31"/>
  <c r="D358" i="31"/>
  <c r="BI356" i="31"/>
  <c r="BH356" i="31"/>
  <c r="BG356" i="31"/>
  <c r="BF356" i="31"/>
  <c r="BE356" i="31" s="1"/>
  <c r="BD356" i="31"/>
  <c r="BC356" i="31"/>
  <c r="BB356" i="31"/>
  <c r="BA356" i="31"/>
  <c r="AX356" i="31"/>
  <c r="AY356" i="31" s="1"/>
  <c r="AW356" i="31"/>
  <c r="AV356" i="31"/>
  <c r="AL356" i="31"/>
  <c r="M356" i="31"/>
  <c r="G356" i="31"/>
  <c r="E356" i="31"/>
  <c r="BL355" i="31"/>
  <c r="BI355" i="31"/>
  <c r="BG355" i="31"/>
  <c r="BF355" i="31"/>
  <c r="BE355" i="31" s="1"/>
  <c r="BD355" i="31"/>
  <c r="BC355" i="31"/>
  <c r="BB355" i="31"/>
  <c r="BA355" i="31"/>
  <c r="AZ355" i="31"/>
  <c r="AY355" i="31"/>
  <c r="AX355" i="31"/>
  <c r="AV355" i="31"/>
  <c r="AW355" i="31" s="1"/>
  <c r="AL355" i="31"/>
  <c r="AK355" i="31"/>
  <c r="AJ355" i="31"/>
  <c r="AH355" i="31"/>
  <c r="AF355" i="31"/>
  <c r="AD355" i="31"/>
  <c r="AC356" i="31" s="1"/>
  <c r="M355" i="31"/>
  <c r="K355" i="31"/>
  <c r="BH355" i="31" s="1"/>
  <c r="H355" i="31"/>
  <c r="G355" i="31"/>
  <c r="F355" i="31"/>
  <c r="E355" i="31"/>
  <c r="D353" i="31"/>
  <c r="BI351" i="31"/>
  <c r="BH351" i="31"/>
  <c r="BG351" i="31"/>
  <c r="BF351" i="31"/>
  <c r="BE351" i="31" s="1"/>
  <c r="BD351" i="31"/>
  <c r="BC351" i="31"/>
  <c r="BB351" i="31"/>
  <c r="BA351" i="31"/>
  <c r="AY351" i="31"/>
  <c r="AX351" i="31"/>
  <c r="AW351" i="31"/>
  <c r="AV351" i="31"/>
  <c r="AL351" i="31"/>
  <c r="M351" i="31"/>
  <c r="G351" i="31"/>
  <c r="E351" i="31"/>
  <c r="BI350" i="31"/>
  <c r="BG350" i="31"/>
  <c r="BF350" i="31"/>
  <c r="BE350" i="31" s="1"/>
  <c r="BD350" i="31"/>
  <c r="BC350" i="31"/>
  <c r="BB350" i="31"/>
  <c r="BA350" i="31"/>
  <c r="AZ350" i="31"/>
  <c r="AY350" i="31"/>
  <c r="AX350" i="31"/>
  <c r="AW350" i="31"/>
  <c r="AV350" i="31"/>
  <c r="AL350" i="31"/>
  <c r="AK350" i="31"/>
  <c r="AJ350" i="31"/>
  <c r="AH350" i="31"/>
  <c r="AF350" i="31"/>
  <c r="AD350" i="31"/>
  <c r="AC351" i="31" s="1"/>
  <c r="M350" i="31"/>
  <c r="K350" i="31"/>
  <c r="BH350" i="31" s="1"/>
  <c r="H350" i="31"/>
  <c r="G350" i="31"/>
  <c r="F350" i="31"/>
  <c r="E350" i="31"/>
  <c r="D348" i="31"/>
  <c r="BL350" i="31" s="1"/>
  <c r="BI346" i="31"/>
  <c r="BH346" i="31"/>
  <c r="BG346" i="31"/>
  <c r="BF346" i="31"/>
  <c r="BE346" i="31"/>
  <c r="BD346" i="31"/>
  <c r="BC346" i="31"/>
  <c r="BB346" i="31"/>
  <c r="BA346" i="31"/>
  <c r="AY346" i="31"/>
  <c r="AX346" i="31"/>
  <c r="AV346" i="31"/>
  <c r="AW346" i="31" s="1"/>
  <c r="AL346" i="31"/>
  <c r="M346" i="31"/>
  <c r="G346" i="31"/>
  <c r="E346" i="31"/>
  <c r="BI345" i="31"/>
  <c r="BG345" i="31"/>
  <c r="BF345" i="31"/>
  <c r="BE345" i="31" s="1"/>
  <c r="BD345" i="31"/>
  <c r="BC345" i="31"/>
  <c r="BB345" i="31"/>
  <c r="BA345" i="31"/>
  <c r="AZ345" i="31"/>
  <c r="AX345" i="31"/>
  <c r="AY345" i="31" s="1"/>
  <c r="AW345" i="31"/>
  <c r="AV345" i="31"/>
  <c r="AL345" i="31"/>
  <c r="AK345" i="31"/>
  <c r="AJ345" i="31"/>
  <c r="AH345" i="31"/>
  <c r="AF345" i="31"/>
  <c r="AD345" i="31"/>
  <c r="AC346" i="31" s="1"/>
  <c r="M345" i="31"/>
  <c r="K345" i="31"/>
  <c r="BH345" i="31" s="1"/>
  <c r="H345" i="31"/>
  <c r="G345" i="31"/>
  <c r="F345" i="31"/>
  <c r="E345" i="31"/>
  <c r="D343" i="31"/>
  <c r="BL345" i="31" s="1"/>
  <c r="BI341" i="31"/>
  <c r="BH341" i="31"/>
  <c r="BG341" i="31"/>
  <c r="BF341" i="31"/>
  <c r="BE341" i="31" s="1"/>
  <c r="BD341" i="31"/>
  <c r="BC341" i="31"/>
  <c r="BB341" i="31"/>
  <c r="BA341" i="31"/>
  <c r="AY341" i="31"/>
  <c r="AX341" i="31"/>
  <c r="AW341" i="31"/>
  <c r="AV341" i="31"/>
  <c r="AL341" i="31"/>
  <c r="M341" i="31"/>
  <c r="G341" i="31"/>
  <c r="E341" i="31"/>
  <c r="BL340" i="31"/>
  <c r="BI340" i="31"/>
  <c r="BG340" i="31"/>
  <c r="BF340" i="31"/>
  <c r="BE340" i="31"/>
  <c r="BD340" i="31"/>
  <c r="BC340" i="31"/>
  <c r="BB340" i="31"/>
  <c r="BA340" i="31"/>
  <c r="AZ340" i="31"/>
  <c r="AY340" i="31"/>
  <c r="AX340" i="31"/>
  <c r="AW340" i="31"/>
  <c r="AV340" i="31"/>
  <c r="AL340" i="31"/>
  <c r="AK340" i="31"/>
  <c r="AJ340" i="31"/>
  <c r="AH340" i="31"/>
  <c r="AF340" i="31"/>
  <c r="AD340" i="31"/>
  <c r="AC341" i="31" s="1"/>
  <c r="M340" i="31"/>
  <c r="K340" i="31"/>
  <c r="BH340" i="31" s="1"/>
  <c r="H340" i="31"/>
  <c r="G340" i="31"/>
  <c r="F340" i="31"/>
  <c r="E340" i="31"/>
  <c r="D338" i="31"/>
  <c r="BI336" i="31"/>
  <c r="BH336" i="31"/>
  <c r="BG336" i="31"/>
  <c r="BF336" i="31"/>
  <c r="BE336" i="31" s="1"/>
  <c r="BD336" i="31"/>
  <c r="BC336" i="31"/>
  <c r="BB336" i="31"/>
  <c r="BA336" i="31"/>
  <c r="AX336" i="31"/>
  <c r="AY336" i="31" s="1"/>
  <c r="AW336" i="31"/>
  <c r="AV336" i="31"/>
  <c r="AL336" i="31"/>
  <c r="M336" i="31"/>
  <c r="G336" i="31"/>
  <c r="E336" i="31"/>
  <c r="BL335" i="31"/>
  <c r="BI335" i="31"/>
  <c r="BG335" i="31"/>
  <c r="BF335" i="31"/>
  <c r="BE335" i="31" s="1"/>
  <c r="BD335" i="31"/>
  <c r="BC335" i="31"/>
  <c r="BB335" i="31"/>
  <c r="BA335" i="31"/>
  <c r="AZ335" i="31"/>
  <c r="AY335" i="31"/>
  <c r="AX335" i="31"/>
  <c r="AV335" i="31"/>
  <c r="AW335" i="31" s="1"/>
  <c r="AL335" i="31"/>
  <c r="AK335" i="31"/>
  <c r="AJ335" i="31"/>
  <c r="AH335" i="31"/>
  <c r="AF335" i="31"/>
  <c r="AD335" i="31"/>
  <c r="AC336" i="31" s="1"/>
  <c r="M335" i="31"/>
  <c r="K335" i="31"/>
  <c r="BH335" i="31" s="1"/>
  <c r="H335" i="31"/>
  <c r="G335" i="31"/>
  <c r="F335" i="31"/>
  <c r="E335" i="31"/>
  <c r="D333" i="31"/>
  <c r="BI331" i="31"/>
  <c r="BH331" i="31"/>
  <c r="BG331" i="31"/>
  <c r="BF331" i="31"/>
  <c r="BE331" i="31" s="1"/>
  <c r="BD331" i="31"/>
  <c r="BC331" i="31"/>
  <c r="BB331" i="31"/>
  <c r="BA331" i="31"/>
  <c r="AY331" i="31"/>
  <c r="AX331" i="31"/>
  <c r="AW331" i="31"/>
  <c r="AV331" i="31"/>
  <c r="AL331" i="31"/>
  <c r="M331" i="31"/>
  <c r="G331" i="31"/>
  <c r="E331" i="31"/>
  <c r="BI330" i="31"/>
  <c r="BG330" i="31"/>
  <c r="BF330" i="31"/>
  <c r="BE330" i="31" s="1"/>
  <c r="BD330" i="31"/>
  <c r="BC330" i="31"/>
  <c r="BB330" i="31"/>
  <c r="BA330" i="31"/>
  <c r="AZ330" i="31"/>
  <c r="AY330" i="31"/>
  <c r="AX330" i="31"/>
  <c r="AW330" i="31"/>
  <c r="AV330" i="31"/>
  <c r="AL330" i="31"/>
  <c r="AK330" i="31"/>
  <c r="AJ330" i="31"/>
  <c r="AH330" i="31"/>
  <c r="AF330" i="31"/>
  <c r="AD330" i="31"/>
  <c r="AC331" i="31" s="1"/>
  <c r="M330" i="31"/>
  <c r="K330" i="31"/>
  <c r="BH330" i="31" s="1"/>
  <c r="H330" i="31"/>
  <c r="G330" i="31"/>
  <c r="F330" i="31"/>
  <c r="E330" i="31"/>
  <c r="D328" i="31"/>
  <c r="BL330" i="31" s="1"/>
  <c r="BI326" i="31"/>
  <c r="BH326" i="31"/>
  <c r="BG326" i="31"/>
  <c r="BF326" i="31"/>
  <c r="BE326" i="31"/>
  <c r="BD326" i="31"/>
  <c r="BC326" i="31"/>
  <c r="BB326" i="31"/>
  <c r="BA326" i="31"/>
  <c r="AY326" i="31"/>
  <c r="AX326" i="31"/>
  <c r="AV326" i="31"/>
  <c r="AW326" i="31" s="1"/>
  <c r="AL326" i="31"/>
  <c r="M326" i="31"/>
  <c r="G326" i="31"/>
  <c r="E326" i="31"/>
  <c r="BI325" i="31"/>
  <c r="BG325" i="31"/>
  <c r="BF325" i="31"/>
  <c r="BE325" i="31"/>
  <c r="BD325" i="31"/>
  <c r="BC325" i="31"/>
  <c r="BB325" i="31"/>
  <c r="BA325" i="31"/>
  <c r="AZ325" i="31"/>
  <c r="AX325" i="31"/>
  <c r="AY325" i="31" s="1"/>
  <c r="AW325" i="31"/>
  <c r="AV325" i="31"/>
  <c r="AL325" i="31"/>
  <c r="AK325" i="31"/>
  <c r="AJ325" i="31"/>
  <c r="AH325" i="31"/>
  <c r="AF325" i="31"/>
  <c r="AD325" i="31"/>
  <c r="AC326" i="31" s="1"/>
  <c r="M325" i="31"/>
  <c r="K325" i="31"/>
  <c r="BH325" i="31" s="1"/>
  <c r="H325" i="31"/>
  <c r="G325" i="31"/>
  <c r="F325" i="31"/>
  <c r="E325" i="31"/>
  <c r="D323" i="31"/>
  <c r="BL325" i="31" s="1"/>
  <c r="BI321" i="31"/>
  <c r="BH321" i="31"/>
  <c r="BG321" i="31"/>
  <c r="BF321" i="31"/>
  <c r="BE321" i="31" s="1"/>
  <c r="BD321" i="31"/>
  <c r="BC321" i="31"/>
  <c r="BB321" i="31"/>
  <c r="BA321" i="31"/>
  <c r="AY321" i="31"/>
  <c r="AX321" i="31"/>
  <c r="AW321" i="31"/>
  <c r="AV321" i="31"/>
  <c r="AL321" i="31"/>
  <c r="M321" i="31"/>
  <c r="G321" i="31"/>
  <c r="E321" i="31"/>
  <c r="BL320" i="31"/>
  <c r="BI320" i="31"/>
  <c r="BG320" i="31"/>
  <c r="BF320" i="31"/>
  <c r="BE320" i="31"/>
  <c r="BD320" i="31"/>
  <c r="BC320" i="31"/>
  <c r="BB320" i="31"/>
  <c r="BA320" i="31"/>
  <c r="AZ320" i="31"/>
  <c r="AY320" i="31"/>
  <c r="AX320" i="31"/>
  <c r="AW320" i="31"/>
  <c r="AV320" i="31"/>
  <c r="AL320" i="31"/>
  <c r="AK320" i="31"/>
  <c r="AJ320" i="31"/>
  <c r="AH320" i="31"/>
  <c r="AF320" i="31"/>
  <c r="AD320" i="31"/>
  <c r="AC321" i="31" s="1"/>
  <c r="M320" i="31"/>
  <c r="K320" i="31"/>
  <c r="BH320" i="31" s="1"/>
  <c r="H320" i="31"/>
  <c r="G320" i="31"/>
  <c r="F320" i="31"/>
  <c r="E320" i="31"/>
  <c r="D318" i="31"/>
  <c r="BI316" i="31"/>
  <c r="BH316" i="31"/>
  <c r="BG316" i="31"/>
  <c r="BF316" i="31"/>
  <c r="BE316" i="31" s="1"/>
  <c r="BD316" i="31"/>
  <c r="BC316" i="31"/>
  <c r="BB316" i="31"/>
  <c r="BA316" i="31"/>
  <c r="AX316" i="31"/>
  <c r="AY316" i="31" s="1"/>
  <c r="AW316" i="31"/>
  <c r="AV316" i="31"/>
  <c r="AL316" i="31"/>
  <c r="M316" i="31"/>
  <c r="G316" i="31"/>
  <c r="E316" i="31"/>
  <c r="BL315" i="31"/>
  <c r="BI315" i="31"/>
  <c r="BG315" i="31"/>
  <c r="BF315" i="31"/>
  <c r="BE315" i="31" s="1"/>
  <c r="BD315" i="31"/>
  <c r="BC315" i="31"/>
  <c r="BB315" i="31"/>
  <c r="BA315" i="31"/>
  <c r="AZ315" i="31"/>
  <c r="AY315" i="31"/>
  <c r="AX315" i="31"/>
  <c r="AV315" i="31"/>
  <c r="AW315" i="31" s="1"/>
  <c r="AL315" i="31"/>
  <c r="AK315" i="31"/>
  <c r="AJ315" i="31"/>
  <c r="AH315" i="31"/>
  <c r="AF315" i="31"/>
  <c r="AD315" i="31"/>
  <c r="AC316" i="31" s="1"/>
  <c r="M315" i="31"/>
  <c r="K315" i="31"/>
  <c r="BH315" i="31" s="1"/>
  <c r="H315" i="31"/>
  <c r="G315" i="31"/>
  <c r="F315" i="31"/>
  <c r="E315" i="31"/>
  <c r="D313" i="31"/>
  <c r="BI311" i="31"/>
  <c r="BH311" i="31"/>
  <c r="BG311" i="31"/>
  <c r="BF311" i="31"/>
  <c r="BE311" i="31"/>
  <c r="BD311" i="31"/>
  <c r="BC311" i="31"/>
  <c r="BB311" i="31"/>
  <c r="BA311" i="31"/>
  <c r="AY311" i="31"/>
  <c r="AX311" i="31"/>
  <c r="AV311" i="31"/>
  <c r="AW311" i="31" s="1"/>
  <c r="AL311" i="31"/>
  <c r="M311" i="31"/>
  <c r="G311" i="31"/>
  <c r="E311" i="31"/>
  <c r="BI310" i="31"/>
  <c r="BG310" i="31"/>
  <c r="BF310" i="31"/>
  <c r="BE310" i="31" s="1"/>
  <c r="BD310" i="31"/>
  <c r="BC310" i="31"/>
  <c r="BB310" i="31"/>
  <c r="BA310" i="31"/>
  <c r="AZ310" i="31"/>
  <c r="AX310" i="31"/>
  <c r="AY310" i="31" s="1"/>
  <c r="AW310" i="31"/>
  <c r="AV310" i="31"/>
  <c r="AL310" i="31"/>
  <c r="AK310" i="31"/>
  <c r="AJ310" i="31"/>
  <c r="AH310" i="31"/>
  <c r="AF310" i="31"/>
  <c r="AD310" i="31"/>
  <c r="AC311" i="31" s="1"/>
  <c r="M310" i="31"/>
  <c r="K310" i="31"/>
  <c r="BH310" i="31" s="1"/>
  <c r="H310" i="31"/>
  <c r="G310" i="31"/>
  <c r="F310" i="31"/>
  <c r="E310" i="31"/>
  <c r="D308" i="31"/>
  <c r="BL310" i="31" s="1"/>
  <c r="BI306" i="31"/>
  <c r="BH306" i="31"/>
  <c r="BG306" i="31"/>
  <c r="BF306" i="31"/>
  <c r="BE306" i="31"/>
  <c r="BD306" i="31"/>
  <c r="BC306" i="31"/>
  <c r="BB306" i="31"/>
  <c r="BA306" i="31"/>
  <c r="AY306" i="31"/>
  <c r="AX306" i="31"/>
  <c r="AV306" i="31"/>
  <c r="AW306" i="31" s="1"/>
  <c r="AL306" i="31"/>
  <c r="M306" i="31"/>
  <c r="G306" i="31"/>
  <c r="E306" i="31"/>
  <c r="BI305" i="31"/>
  <c r="BG305" i="31"/>
  <c r="BF305" i="31"/>
  <c r="BE305" i="31" s="1"/>
  <c r="BD305" i="31"/>
  <c r="BC305" i="31"/>
  <c r="BB305" i="31"/>
  <c r="BA305" i="31"/>
  <c r="AZ305" i="31"/>
  <c r="AX305" i="31"/>
  <c r="AY305" i="31" s="1"/>
  <c r="AW305" i="31"/>
  <c r="AV305" i="31"/>
  <c r="AL305" i="31"/>
  <c r="AK305" i="31"/>
  <c r="AJ305" i="31"/>
  <c r="AH305" i="31"/>
  <c r="AF305" i="31"/>
  <c r="AD305" i="31"/>
  <c r="AC306" i="31" s="1"/>
  <c r="M305" i="31"/>
  <c r="K305" i="31"/>
  <c r="BH305" i="31" s="1"/>
  <c r="H305" i="31"/>
  <c r="G305" i="31"/>
  <c r="F305" i="31"/>
  <c r="E305" i="31"/>
  <c r="D303" i="31"/>
  <c r="BL305" i="31" s="1"/>
  <c r="BI301" i="31"/>
  <c r="BH301" i="31"/>
  <c r="BG301" i="31"/>
  <c r="BF301" i="31"/>
  <c r="BE301" i="31" s="1"/>
  <c r="BD301" i="31"/>
  <c r="BC301" i="31"/>
  <c r="BB301" i="31"/>
  <c r="BA301" i="31"/>
  <c r="AX301" i="31"/>
  <c r="AY301" i="31" s="1"/>
  <c r="AW301" i="31"/>
  <c r="AV301" i="31"/>
  <c r="AL301" i="31"/>
  <c r="M301" i="31"/>
  <c r="G301" i="31"/>
  <c r="E301" i="31"/>
  <c r="BL300" i="31"/>
  <c r="BI300" i="31"/>
  <c r="BG300" i="31"/>
  <c r="BF300" i="31"/>
  <c r="BE300" i="31"/>
  <c r="BD300" i="31"/>
  <c r="BC300" i="31"/>
  <c r="BB300" i="31"/>
  <c r="BA300" i="31"/>
  <c r="AZ300" i="31"/>
  <c r="AY300" i="31"/>
  <c r="AX300" i="31"/>
  <c r="AV300" i="31"/>
  <c r="AW300" i="31" s="1"/>
  <c r="AL300" i="31"/>
  <c r="AK300" i="31"/>
  <c r="AJ300" i="31"/>
  <c r="AH300" i="31"/>
  <c r="AF300" i="31"/>
  <c r="AD300" i="31"/>
  <c r="AC301" i="31" s="1"/>
  <c r="M300" i="31"/>
  <c r="K300" i="31"/>
  <c r="BH300" i="31" s="1"/>
  <c r="H300" i="31"/>
  <c r="G300" i="31"/>
  <c r="F300" i="31"/>
  <c r="E300" i="31"/>
  <c r="D298" i="31"/>
  <c r="BI296" i="31"/>
  <c r="BH296" i="31"/>
  <c r="BG296" i="31"/>
  <c r="BF296" i="31"/>
  <c r="BE296" i="31" s="1"/>
  <c r="BD296" i="31"/>
  <c r="BC296" i="31"/>
  <c r="BB296" i="31"/>
  <c r="BA296" i="31"/>
  <c r="AX296" i="31"/>
  <c r="AY296" i="31" s="1"/>
  <c r="AW296" i="31"/>
  <c r="AV296" i="31"/>
  <c r="AL296" i="31"/>
  <c r="M296" i="31"/>
  <c r="G296" i="31"/>
  <c r="E296" i="31"/>
  <c r="BL295" i="31"/>
  <c r="BI295" i="31"/>
  <c r="BG295" i="31"/>
  <c r="BF295" i="31"/>
  <c r="BE295" i="31" s="1"/>
  <c r="BD295" i="31"/>
  <c r="BC295" i="31"/>
  <c r="BB295" i="31"/>
  <c r="BA295" i="31"/>
  <c r="AZ295" i="31"/>
  <c r="AY295" i="31"/>
  <c r="AX295" i="31"/>
  <c r="AV295" i="31"/>
  <c r="AW295" i="31" s="1"/>
  <c r="AL295" i="31"/>
  <c r="AK295" i="31"/>
  <c r="AJ295" i="31"/>
  <c r="AH295" i="31"/>
  <c r="AF295" i="31"/>
  <c r="AD295" i="31"/>
  <c r="AC296" i="31" s="1"/>
  <c r="M295" i="31"/>
  <c r="K295" i="31"/>
  <c r="BH295" i="31" s="1"/>
  <c r="H295" i="31"/>
  <c r="G295" i="31"/>
  <c r="F295" i="31"/>
  <c r="E295" i="31"/>
  <c r="D293" i="31"/>
  <c r="BI291" i="31"/>
  <c r="BH291" i="31"/>
  <c r="BG291" i="31"/>
  <c r="BF291" i="31"/>
  <c r="BE291" i="31" s="1"/>
  <c r="BD291" i="31"/>
  <c r="BC291" i="31"/>
  <c r="BB291" i="31"/>
  <c r="BA291" i="31"/>
  <c r="AY291" i="31"/>
  <c r="AX291" i="31"/>
  <c r="AW291" i="31"/>
  <c r="AV291" i="31"/>
  <c r="AL291" i="31"/>
  <c r="M291" i="31"/>
  <c r="G291" i="31"/>
  <c r="E291" i="31"/>
  <c r="BI290" i="31"/>
  <c r="BG290" i="31"/>
  <c r="BF290" i="31"/>
  <c r="BE290" i="31" s="1"/>
  <c r="BD290" i="31"/>
  <c r="BC290" i="31"/>
  <c r="BB290" i="31"/>
  <c r="BA290" i="31"/>
  <c r="AZ290" i="31"/>
  <c r="AX290" i="31"/>
  <c r="AY290" i="31" s="1"/>
  <c r="AW290" i="31"/>
  <c r="AV290" i="31"/>
  <c r="AL290" i="31"/>
  <c r="AK290" i="31"/>
  <c r="AJ290" i="31"/>
  <c r="AH290" i="31"/>
  <c r="AF290" i="31"/>
  <c r="AD290" i="31"/>
  <c r="AC291" i="31" s="1"/>
  <c r="M290" i="31"/>
  <c r="K290" i="31"/>
  <c r="BH290" i="31" s="1"/>
  <c r="H290" i="31"/>
  <c r="G290" i="31"/>
  <c r="F290" i="31"/>
  <c r="E290" i="31"/>
  <c r="D288" i="31"/>
  <c r="BL290" i="31" s="1"/>
  <c r="BI286" i="31"/>
  <c r="BH286" i="31"/>
  <c r="BG286" i="31"/>
  <c r="BF286" i="31"/>
  <c r="BE286" i="31"/>
  <c r="BD286" i="31"/>
  <c r="BC286" i="31"/>
  <c r="BB286" i="31"/>
  <c r="BA286" i="31"/>
  <c r="AX286" i="31"/>
  <c r="AY286" i="31" s="1"/>
  <c r="AV286" i="31"/>
  <c r="AW286" i="31" s="1"/>
  <c r="AL286" i="31"/>
  <c r="M286" i="31"/>
  <c r="G286" i="31"/>
  <c r="E286" i="31"/>
  <c r="BI285" i="31"/>
  <c r="BG285" i="31"/>
  <c r="BF285" i="31"/>
  <c r="BE285" i="31" s="1"/>
  <c r="BD285" i="31"/>
  <c r="BC285" i="31"/>
  <c r="BB285" i="31"/>
  <c r="BA285" i="31"/>
  <c r="AZ285" i="31"/>
  <c r="AX285" i="31"/>
  <c r="AY285" i="31" s="1"/>
  <c r="AW285" i="31"/>
  <c r="AV285" i="31"/>
  <c r="AL285" i="31"/>
  <c r="AK285" i="31"/>
  <c r="AJ285" i="31"/>
  <c r="AH285" i="31"/>
  <c r="AF285" i="31"/>
  <c r="AD285" i="31"/>
  <c r="AC286" i="31" s="1"/>
  <c r="M285" i="31"/>
  <c r="K285" i="31"/>
  <c r="BH285" i="31" s="1"/>
  <c r="H285" i="31"/>
  <c r="G285" i="31"/>
  <c r="F285" i="31"/>
  <c r="E285" i="31"/>
  <c r="D283" i="31"/>
  <c r="BL285" i="31" s="1"/>
  <c r="BI281" i="31"/>
  <c r="BH281" i="31"/>
  <c r="BG281" i="31"/>
  <c r="BF281" i="31"/>
  <c r="BE281" i="31" s="1"/>
  <c r="BD281" i="31"/>
  <c r="BC281" i="31"/>
  <c r="BB281" i="31"/>
  <c r="BA281" i="31"/>
  <c r="AY281" i="31"/>
  <c r="AX281" i="31"/>
  <c r="AW281" i="31"/>
  <c r="AV281" i="31"/>
  <c r="AL281" i="31"/>
  <c r="M281" i="31"/>
  <c r="G281" i="31"/>
  <c r="E281" i="31"/>
  <c r="BI280" i="31"/>
  <c r="BG280" i="31"/>
  <c r="BF280" i="31"/>
  <c r="BE280" i="31"/>
  <c r="BD280" i="31"/>
  <c r="BC280" i="31"/>
  <c r="BB280" i="31"/>
  <c r="BA280" i="31"/>
  <c r="AZ280" i="31"/>
  <c r="AY280" i="31"/>
  <c r="AX280" i="31"/>
  <c r="AW280" i="31"/>
  <c r="AV280" i="31"/>
  <c r="AL280" i="31"/>
  <c r="AK280" i="31"/>
  <c r="AJ280" i="31"/>
  <c r="AH280" i="31"/>
  <c r="AF280" i="31"/>
  <c r="AD280" i="31"/>
  <c r="AC281" i="31" s="1"/>
  <c r="M280" i="31"/>
  <c r="K280" i="31"/>
  <c r="BH280" i="31" s="1"/>
  <c r="H280" i="31"/>
  <c r="G280" i="31"/>
  <c r="F280" i="31"/>
  <c r="E280" i="31"/>
  <c r="D278" i="31"/>
  <c r="BL280" i="31" s="1"/>
  <c r="BI276" i="31"/>
  <c r="BH276" i="31"/>
  <c r="BG276" i="31"/>
  <c r="BF276" i="31"/>
  <c r="BE276" i="31"/>
  <c r="BD276" i="31"/>
  <c r="BC276" i="31"/>
  <c r="BB276" i="31"/>
  <c r="BA276" i="31"/>
  <c r="AX276" i="31"/>
  <c r="AY276" i="31" s="1"/>
  <c r="AV276" i="31"/>
  <c r="AW276" i="31" s="1"/>
  <c r="AL276" i="31"/>
  <c r="M276" i="31"/>
  <c r="G276" i="31"/>
  <c r="E276" i="31"/>
  <c r="BI275" i="31"/>
  <c r="BG275" i="31"/>
  <c r="BF275" i="31"/>
  <c r="BE275" i="31" s="1"/>
  <c r="BD275" i="31"/>
  <c r="BC275" i="31"/>
  <c r="BB275" i="31"/>
  <c r="BA275" i="31"/>
  <c r="AZ275" i="31"/>
  <c r="AX275" i="31"/>
  <c r="AY275" i="31" s="1"/>
  <c r="AV275" i="31"/>
  <c r="AW275" i="31" s="1"/>
  <c r="AL275" i="31"/>
  <c r="AK275" i="31"/>
  <c r="AJ275" i="31"/>
  <c r="AH275" i="31"/>
  <c r="AF275" i="31"/>
  <c r="AD275" i="31"/>
  <c r="AC276" i="31" s="1"/>
  <c r="M275" i="31"/>
  <c r="K275" i="31"/>
  <c r="BH275" i="31" s="1"/>
  <c r="H275" i="31"/>
  <c r="G275" i="31"/>
  <c r="F275" i="31"/>
  <c r="E275" i="31"/>
  <c r="D273" i="31"/>
  <c r="BL275" i="31" s="1"/>
  <c r="BI271" i="31"/>
  <c r="BH271" i="31"/>
  <c r="BG271" i="31"/>
  <c r="BF271" i="31"/>
  <c r="BE271" i="31" s="1"/>
  <c r="BD271" i="31"/>
  <c r="BC271" i="31"/>
  <c r="BB271" i="31"/>
  <c r="BA271" i="31"/>
  <c r="AY271" i="31"/>
  <c r="AX271" i="31"/>
  <c r="AW271" i="31"/>
  <c r="AV271" i="31"/>
  <c r="AL271" i="31"/>
  <c r="M271" i="31"/>
  <c r="G271" i="31"/>
  <c r="E271" i="31"/>
  <c r="BL270" i="31"/>
  <c r="BI270" i="31"/>
  <c r="BG270" i="31"/>
  <c r="BF270" i="31"/>
  <c r="BE270" i="31"/>
  <c r="BD270" i="31"/>
  <c r="BC270" i="31"/>
  <c r="BB270" i="31"/>
  <c r="BA270" i="31"/>
  <c r="AZ270" i="31"/>
  <c r="AY270" i="31"/>
  <c r="AX270" i="31"/>
  <c r="AW270" i="31"/>
  <c r="AV270" i="31"/>
  <c r="AL270" i="31"/>
  <c r="AK270" i="31"/>
  <c r="AJ270" i="31"/>
  <c r="AH270" i="31"/>
  <c r="AF270" i="31"/>
  <c r="AD270" i="31"/>
  <c r="AC271" i="31" s="1"/>
  <c r="M270" i="31"/>
  <c r="K270" i="31"/>
  <c r="BH270" i="31" s="1"/>
  <c r="H270" i="31"/>
  <c r="G270" i="31"/>
  <c r="F270" i="31"/>
  <c r="E270" i="31"/>
  <c r="D268" i="31"/>
  <c r="BI266" i="31"/>
  <c r="BH266" i="31"/>
  <c r="BG266" i="31"/>
  <c r="BF266" i="31"/>
  <c r="BE266" i="31"/>
  <c r="BD266" i="31"/>
  <c r="BC266" i="31"/>
  <c r="BB266" i="31"/>
  <c r="BA266" i="31"/>
  <c r="AX266" i="31"/>
  <c r="AY266" i="31" s="1"/>
  <c r="AV266" i="31"/>
  <c r="AW266" i="31" s="1"/>
  <c r="AL266" i="31"/>
  <c r="M266" i="31"/>
  <c r="G266" i="31"/>
  <c r="E266" i="31"/>
  <c r="BL265" i="31"/>
  <c r="BI265" i="31"/>
  <c r="BG265" i="31"/>
  <c r="BF265" i="31"/>
  <c r="BE265" i="31" s="1"/>
  <c r="BD265" i="31"/>
  <c r="BC265" i="31"/>
  <c r="BB265" i="31"/>
  <c r="BA265" i="31"/>
  <c r="AZ265" i="31"/>
  <c r="AX265" i="31"/>
  <c r="AY265" i="31" s="1"/>
  <c r="AV265" i="31"/>
  <c r="AW265" i="31" s="1"/>
  <c r="AL265" i="31"/>
  <c r="AK265" i="31"/>
  <c r="AJ265" i="31"/>
  <c r="AH265" i="31"/>
  <c r="AF265" i="31"/>
  <c r="AD265" i="31"/>
  <c r="AC266" i="31" s="1"/>
  <c r="M265" i="31"/>
  <c r="K265" i="31"/>
  <c r="BH265" i="31" s="1"/>
  <c r="H265" i="31"/>
  <c r="G265" i="31"/>
  <c r="F265" i="31"/>
  <c r="E265" i="31"/>
  <c r="D263" i="31"/>
  <c r="BI261" i="31"/>
  <c r="BH261" i="31"/>
  <c r="BG261" i="31"/>
  <c r="BF261" i="31"/>
  <c r="BE261" i="31" s="1"/>
  <c r="BD261" i="31"/>
  <c r="BC261" i="31"/>
  <c r="BB261" i="31"/>
  <c r="BA261" i="31"/>
  <c r="AY261" i="31"/>
  <c r="AX261" i="31"/>
  <c r="AW261" i="31"/>
  <c r="AV261" i="31"/>
  <c r="AL261" i="31"/>
  <c r="M261" i="31"/>
  <c r="G261" i="31"/>
  <c r="E261" i="31"/>
  <c r="BI260" i="31"/>
  <c r="BG260" i="31"/>
  <c r="BF260" i="31"/>
  <c r="BE260" i="31"/>
  <c r="BD260" i="31"/>
  <c r="BC260" i="31"/>
  <c r="BB260" i="31"/>
  <c r="BA260" i="31"/>
  <c r="AZ260" i="31"/>
  <c r="AY260" i="31"/>
  <c r="AX260" i="31"/>
  <c r="AW260" i="31"/>
  <c r="AV260" i="31"/>
  <c r="AL260" i="31"/>
  <c r="AK260" i="31"/>
  <c r="AJ260" i="31"/>
  <c r="AH260" i="31"/>
  <c r="AF260" i="31"/>
  <c r="AD260" i="31"/>
  <c r="AC261" i="31" s="1"/>
  <c r="M260" i="31"/>
  <c r="K260" i="31"/>
  <c r="BH260" i="31" s="1"/>
  <c r="H260" i="31"/>
  <c r="G260" i="31"/>
  <c r="F260" i="31"/>
  <c r="E260" i="31"/>
  <c r="D258" i="31"/>
  <c r="BL260" i="31" s="1"/>
  <c r="BI256" i="31"/>
  <c r="BH256" i="31"/>
  <c r="BG256" i="31"/>
  <c r="BF256" i="31"/>
  <c r="BE256" i="31"/>
  <c r="BD256" i="31"/>
  <c r="BC256" i="31"/>
  <c r="BB256" i="31"/>
  <c r="BA256" i="31"/>
  <c r="AX256" i="31"/>
  <c r="AY256" i="31" s="1"/>
  <c r="AV256" i="31"/>
  <c r="AW256" i="31" s="1"/>
  <c r="AL256" i="31"/>
  <c r="M256" i="31"/>
  <c r="G256" i="31"/>
  <c r="E256" i="31"/>
  <c r="BI255" i="31"/>
  <c r="BG255" i="31"/>
  <c r="BF255" i="31"/>
  <c r="BE255" i="31" s="1"/>
  <c r="BD255" i="31"/>
  <c r="BC255" i="31"/>
  <c r="BB255" i="31"/>
  <c r="BA255" i="31"/>
  <c r="AZ255" i="31"/>
  <c r="AX255" i="31"/>
  <c r="AY255" i="31" s="1"/>
  <c r="AV255" i="31"/>
  <c r="AW255" i="31" s="1"/>
  <c r="AL255" i="31"/>
  <c r="AK255" i="31"/>
  <c r="AJ255" i="31"/>
  <c r="AH255" i="31"/>
  <c r="AF255" i="31"/>
  <c r="AD255" i="31"/>
  <c r="AC256" i="31" s="1"/>
  <c r="M255" i="31"/>
  <c r="K255" i="31"/>
  <c r="BH255" i="31" s="1"/>
  <c r="H255" i="31"/>
  <c r="G255" i="31"/>
  <c r="F255" i="31"/>
  <c r="E255" i="31"/>
  <c r="D253" i="31"/>
  <c r="BL255" i="31" s="1"/>
  <c r="BI251" i="31"/>
  <c r="BH251" i="31"/>
  <c r="BG251" i="31"/>
  <c r="BF251" i="31"/>
  <c r="BE251" i="31" s="1"/>
  <c r="BD251" i="31"/>
  <c r="BC251" i="31"/>
  <c r="BB251" i="31"/>
  <c r="BA251" i="31"/>
  <c r="AY251" i="31"/>
  <c r="AX251" i="31"/>
  <c r="AW251" i="31"/>
  <c r="AV251" i="31"/>
  <c r="AL251" i="31"/>
  <c r="M251" i="31"/>
  <c r="G251" i="31"/>
  <c r="E251" i="31"/>
  <c r="BL250" i="31"/>
  <c r="BI250" i="31"/>
  <c r="BG250" i="31"/>
  <c r="BF250" i="31"/>
  <c r="BE250" i="31"/>
  <c r="BD250" i="31"/>
  <c r="BC250" i="31"/>
  <c r="BB250" i="31"/>
  <c r="BA250" i="31"/>
  <c r="AZ250" i="31"/>
  <c r="AY250" i="31"/>
  <c r="AX250" i="31"/>
  <c r="AW250" i="31"/>
  <c r="AV250" i="31"/>
  <c r="AL250" i="31"/>
  <c r="AK250" i="31"/>
  <c r="AJ250" i="31"/>
  <c r="AH250" i="31"/>
  <c r="AF250" i="31"/>
  <c r="AD250" i="31"/>
  <c r="AC251" i="31" s="1"/>
  <c r="M250" i="31"/>
  <c r="K250" i="31"/>
  <c r="BH250" i="31" s="1"/>
  <c r="H250" i="31"/>
  <c r="G250" i="31"/>
  <c r="F250" i="31"/>
  <c r="E250" i="31"/>
  <c r="D248" i="31"/>
  <c r="BI246" i="31"/>
  <c r="BH246" i="31"/>
  <c r="BG246" i="31"/>
  <c r="BF246" i="31"/>
  <c r="BE246" i="31"/>
  <c r="BD246" i="31"/>
  <c r="BC246" i="31"/>
  <c r="BB246" i="31"/>
  <c r="BA246" i="31"/>
  <c r="AX246" i="31"/>
  <c r="AY246" i="31" s="1"/>
  <c r="AV246" i="31"/>
  <c r="AW246" i="31" s="1"/>
  <c r="AL246" i="31"/>
  <c r="M246" i="31"/>
  <c r="G246" i="31"/>
  <c r="E246" i="31"/>
  <c r="BI245" i="31"/>
  <c r="BG245" i="31"/>
  <c r="BF245" i="31"/>
  <c r="BE245" i="31" s="1"/>
  <c r="BD245" i="31"/>
  <c r="BC245" i="31"/>
  <c r="BB245" i="31"/>
  <c r="BA245" i="31"/>
  <c r="AZ245" i="31"/>
  <c r="AX245" i="31"/>
  <c r="AY245" i="31" s="1"/>
  <c r="AV245" i="31"/>
  <c r="AW245" i="31" s="1"/>
  <c r="AL245" i="31"/>
  <c r="AK245" i="31"/>
  <c r="AJ245" i="31"/>
  <c r="AH245" i="31"/>
  <c r="AF245" i="31"/>
  <c r="AD245" i="31"/>
  <c r="AC246" i="31" s="1"/>
  <c r="M245" i="31"/>
  <c r="K245" i="31"/>
  <c r="BH245" i="31" s="1"/>
  <c r="H245" i="31"/>
  <c r="G245" i="31"/>
  <c r="F245" i="31"/>
  <c r="E245" i="31"/>
  <c r="D243" i="31"/>
  <c r="BL245" i="31" s="1"/>
  <c r="BI241" i="31"/>
  <c r="BH241" i="31"/>
  <c r="BG241" i="31"/>
  <c r="BF241" i="31"/>
  <c r="BE241" i="31" s="1"/>
  <c r="BD241" i="31"/>
  <c r="BC241" i="31"/>
  <c r="BB241" i="31"/>
  <c r="BA241" i="31"/>
  <c r="AY241" i="31"/>
  <c r="AX241" i="31"/>
  <c r="AW241" i="31"/>
  <c r="AV241" i="31"/>
  <c r="AL241" i="31"/>
  <c r="M241" i="31"/>
  <c r="G241" i="31"/>
  <c r="E241" i="31"/>
  <c r="BI240" i="31"/>
  <c r="BG240" i="31"/>
  <c r="BF240" i="31"/>
  <c r="BE240" i="31"/>
  <c r="BD240" i="31"/>
  <c r="BC240" i="31"/>
  <c r="BB240" i="31"/>
  <c r="BA240" i="31"/>
  <c r="AZ240" i="31"/>
  <c r="AY240" i="31"/>
  <c r="AX240" i="31"/>
  <c r="AW240" i="31"/>
  <c r="AV240" i="31"/>
  <c r="AL240" i="31"/>
  <c r="AK240" i="31"/>
  <c r="AJ240" i="31"/>
  <c r="AH240" i="31"/>
  <c r="AF240" i="31"/>
  <c r="AD240" i="31"/>
  <c r="AC241" i="31" s="1"/>
  <c r="M240" i="31"/>
  <c r="K240" i="31"/>
  <c r="BH240" i="31" s="1"/>
  <c r="H240" i="31"/>
  <c r="G240" i="31"/>
  <c r="F240" i="31"/>
  <c r="E240" i="31"/>
  <c r="D238" i="31"/>
  <c r="BL240" i="31" s="1"/>
  <c r="BI236" i="31"/>
  <c r="BH236" i="31"/>
  <c r="BG236" i="31"/>
  <c r="BF236" i="31"/>
  <c r="BE236" i="31"/>
  <c r="BD236" i="31"/>
  <c r="BC236" i="31"/>
  <c r="BB236" i="31"/>
  <c r="BA236" i="31"/>
  <c r="AX236" i="31"/>
  <c r="AY236" i="31" s="1"/>
  <c r="AV236" i="31"/>
  <c r="AW236" i="31" s="1"/>
  <c r="AL236" i="31"/>
  <c r="M236" i="31"/>
  <c r="G236" i="31"/>
  <c r="E236" i="31"/>
  <c r="BI235" i="31"/>
  <c r="BG235" i="31"/>
  <c r="BF235" i="31"/>
  <c r="BE235" i="31" s="1"/>
  <c r="BD235" i="31"/>
  <c r="BC235" i="31"/>
  <c r="BB235" i="31"/>
  <c r="BA235" i="31"/>
  <c r="AZ235" i="31"/>
  <c r="AX235" i="31"/>
  <c r="AY235" i="31" s="1"/>
  <c r="AV235" i="31"/>
  <c r="AW235" i="31" s="1"/>
  <c r="AL235" i="31"/>
  <c r="AK235" i="31"/>
  <c r="AJ235" i="31"/>
  <c r="AH235" i="31"/>
  <c r="AF235" i="31"/>
  <c r="AD235" i="31"/>
  <c r="AC236" i="31" s="1"/>
  <c r="M235" i="31"/>
  <c r="K235" i="31"/>
  <c r="BH235" i="31" s="1"/>
  <c r="H235" i="31"/>
  <c r="G235" i="31"/>
  <c r="F235" i="31"/>
  <c r="E235" i="31"/>
  <c r="D233" i="31"/>
  <c r="BL235" i="31" s="1"/>
  <c r="BI231" i="31"/>
  <c r="BH231" i="31"/>
  <c r="BG231" i="31"/>
  <c r="BF231" i="31"/>
  <c r="BE231" i="31" s="1"/>
  <c r="BD231" i="31"/>
  <c r="BC231" i="31"/>
  <c r="BB231" i="31"/>
  <c r="BA231" i="31"/>
  <c r="AY231" i="31"/>
  <c r="AX231" i="31"/>
  <c r="AW231" i="31"/>
  <c r="AV231" i="31"/>
  <c r="AL231" i="31"/>
  <c r="M231" i="31"/>
  <c r="G231" i="31"/>
  <c r="E231" i="31"/>
  <c r="BL230" i="31"/>
  <c r="BI230" i="31"/>
  <c r="BG230" i="31"/>
  <c r="BF230" i="31"/>
  <c r="BE230" i="31"/>
  <c r="BD230" i="31"/>
  <c r="BC230" i="31"/>
  <c r="BB230" i="31"/>
  <c r="BA230" i="31"/>
  <c r="AZ230" i="31"/>
  <c r="AY230" i="31"/>
  <c r="AX230" i="31"/>
  <c r="AW230" i="31"/>
  <c r="AV230" i="31"/>
  <c r="AL230" i="31"/>
  <c r="AK230" i="31"/>
  <c r="AJ230" i="31"/>
  <c r="AH230" i="31"/>
  <c r="AF230" i="31"/>
  <c r="AD230" i="31"/>
  <c r="AC231" i="31" s="1"/>
  <c r="M230" i="31"/>
  <c r="K230" i="31"/>
  <c r="BH230" i="31" s="1"/>
  <c r="H230" i="31"/>
  <c r="G230" i="31"/>
  <c r="F230" i="31"/>
  <c r="E230" i="31"/>
  <c r="D228" i="31"/>
  <c r="BI226" i="31"/>
  <c r="BH226" i="31"/>
  <c r="BG226" i="31"/>
  <c r="BF226" i="31"/>
  <c r="BE226" i="31"/>
  <c r="BD226" i="31"/>
  <c r="BC226" i="31"/>
  <c r="BB226" i="31"/>
  <c r="BA226" i="31"/>
  <c r="AX226" i="31"/>
  <c r="AY226" i="31" s="1"/>
  <c r="AV226" i="31"/>
  <c r="AW226" i="31" s="1"/>
  <c r="AL226" i="31"/>
  <c r="M226" i="31"/>
  <c r="G226" i="31"/>
  <c r="E226" i="31"/>
  <c r="BI225" i="31"/>
  <c r="BG225" i="31"/>
  <c r="BF225" i="31"/>
  <c r="BE225" i="31" s="1"/>
  <c r="BD225" i="31"/>
  <c r="BC225" i="31"/>
  <c r="BB225" i="31"/>
  <c r="BA225" i="31"/>
  <c r="AZ225" i="31"/>
  <c r="AX225" i="31"/>
  <c r="AY225" i="31" s="1"/>
  <c r="AV225" i="31"/>
  <c r="AW225" i="31" s="1"/>
  <c r="AL225" i="31"/>
  <c r="AK225" i="31"/>
  <c r="AJ225" i="31"/>
  <c r="AH225" i="31"/>
  <c r="AF225" i="31"/>
  <c r="AD225" i="31"/>
  <c r="AC226" i="31" s="1"/>
  <c r="M225" i="31"/>
  <c r="K225" i="31"/>
  <c r="BH225" i="31" s="1"/>
  <c r="H225" i="31"/>
  <c r="G225" i="31"/>
  <c r="F225" i="31"/>
  <c r="E225" i="31"/>
  <c r="D223" i="31"/>
  <c r="BL225" i="31" s="1"/>
  <c r="BI221" i="31"/>
  <c r="BH221" i="31"/>
  <c r="BG221" i="31"/>
  <c r="BF221" i="31"/>
  <c r="BE221" i="31" s="1"/>
  <c r="BD221" i="31"/>
  <c r="BC221" i="31"/>
  <c r="BB221" i="31"/>
  <c r="BA221" i="31"/>
  <c r="AY221" i="31"/>
  <c r="AX221" i="31"/>
  <c r="AW221" i="31"/>
  <c r="AV221" i="31"/>
  <c r="AL221" i="31"/>
  <c r="M221" i="31"/>
  <c r="G221" i="31"/>
  <c r="E221" i="31"/>
  <c r="BI220" i="31"/>
  <c r="BG220" i="31"/>
  <c r="BF220" i="31"/>
  <c r="BE220" i="31"/>
  <c r="BD220" i="31"/>
  <c r="BC220" i="31"/>
  <c r="BB220" i="31"/>
  <c r="BA220" i="31"/>
  <c r="AZ220" i="31"/>
  <c r="AY220" i="31"/>
  <c r="AX220" i="31"/>
  <c r="AW220" i="31"/>
  <c r="AV220" i="31"/>
  <c r="AL220" i="31"/>
  <c r="AK220" i="31"/>
  <c r="AJ220" i="31"/>
  <c r="AH220" i="31"/>
  <c r="AF220" i="31"/>
  <c r="AD220" i="31"/>
  <c r="AC221" i="31" s="1"/>
  <c r="M220" i="31"/>
  <c r="K220" i="31"/>
  <c r="BH220" i="31" s="1"/>
  <c r="H220" i="31"/>
  <c r="G220" i="31"/>
  <c r="F220" i="31"/>
  <c r="E220" i="31"/>
  <c r="D218" i="31"/>
  <c r="BL220" i="31" s="1"/>
  <c r="BI216" i="31"/>
  <c r="BH216" i="31"/>
  <c r="BG216" i="31"/>
  <c r="BF216" i="31"/>
  <c r="BE216" i="31"/>
  <c r="BD216" i="31"/>
  <c r="BC216" i="31"/>
  <c r="BB216" i="31"/>
  <c r="BA216" i="31"/>
  <c r="AX216" i="31"/>
  <c r="AY216" i="31" s="1"/>
  <c r="AV216" i="31"/>
  <c r="AW216" i="31" s="1"/>
  <c r="AL216" i="31"/>
  <c r="M216" i="31"/>
  <c r="G216" i="31"/>
  <c r="E216" i="31"/>
  <c r="BI215" i="31"/>
  <c r="BG215" i="31"/>
  <c r="BF215" i="31"/>
  <c r="BE215" i="31" s="1"/>
  <c r="BD215" i="31"/>
  <c r="BC215" i="31"/>
  <c r="BB215" i="31"/>
  <c r="BA215" i="31"/>
  <c r="AZ215" i="31"/>
  <c r="AX215" i="31"/>
  <c r="AY215" i="31" s="1"/>
  <c r="AV215" i="31"/>
  <c r="AW215" i="31" s="1"/>
  <c r="AL215" i="31"/>
  <c r="AK215" i="31"/>
  <c r="AJ215" i="31"/>
  <c r="AH215" i="31"/>
  <c r="AF215" i="31"/>
  <c r="AD215" i="31"/>
  <c r="AC216" i="31" s="1"/>
  <c r="M215" i="31"/>
  <c r="K215" i="31"/>
  <c r="BH215" i="31" s="1"/>
  <c r="H215" i="31"/>
  <c r="G215" i="31"/>
  <c r="F215" i="31"/>
  <c r="E215" i="31"/>
  <c r="D213" i="31"/>
  <c r="BL215" i="31" s="1"/>
  <c r="BI211" i="31"/>
  <c r="BH211" i="31"/>
  <c r="BG211" i="31"/>
  <c r="BF211" i="31"/>
  <c r="BE211" i="31" s="1"/>
  <c r="BD211" i="31"/>
  <c r="BC211" i="31"/>
  <c r="BB211" i="31"/>
  <c r="BA211" i="31"/>
  <c r="AY211" i="31"/>
  <c r="AX211" i="31"/>
  <c r="AW211" i="31"/>
  <c r="AV211" i="31"/>
  <c r="AL211" i="31"/>
  <c r="M211" i="31"/>
  <c r="G211" i="31"/>
  <c r="E211" i="31"/>
  <c r="BL210" i="31"/>
  <c r="BI210" i="31"/>
  <c r="BG210" i="31"/>
  <c r="BF210" i="31"/>
  <c r="BE210" i="31"/>
  <c r="BD210" i="31"/>
  <c r="BC210" i="31"/>
  <c r="BB210" i="31"/>
  <c r="BA210" i="31"/>
  <c r="AZ210" i="31"/>
  <c r="AY210" i="31"/>
  <c r="AX210" i="31"/>
  <c r="AW210" i="31"/>
  <c r="AV210" i="31"/>
  <c r="AL210" i="31"/>
  <c r="AK210" i="31"/>
  <c r="AJ210" i="31"/>
  <c r="AH210" i="31"/>
  <c r="AF210" i="31"/>
  <c r="AD210" i="31"/>
  <c r="AC211" i="31" s="1"/>
  <c r="M210" i="31"/>
  <c r="K210" i="31"/>
  <c r="BH210" i="31" s="1"/>
  <c r="H210" i="31"/>
  <c r="G210" i="31"/>
  <c r="F210" i="31"/>
  <c r="E210" i="31"/>
  <c r="D208" i="31"/>
  <c r="BI206" i="31"/>
  <c r="BH206" i="31"/>
  <c r="BG206" i="31"/>
  <c r="BF206" i="31"/>
  <c r="BE206" i="31"/>
  <c r="BD206" i="31"/>
  <c r="BC206" i="31"/>
  <c r="BB206" i="31"/>
  <c r="BA206" i="31"/>
  <c r="AX206" i="31"/>
  <c r="AY206" i="31" s="1"/>
  <c r="AV206" i="31"/>
  <c r="AW206" i="31" s="1"/>
  <c r="AL206" i="31"/>
  <c r="M206" i="31"/>
  <c r="G206" i="31"/>
  <c r="E206" i="31"/>
  <c r="BI205" i="31"/>
  <c r="BG205" i="31"/>
  <c r="BF205" i="31"/>
  <c r="BE205" i="31" s="1"/>
  <c r="BD205" i="31"/>
  <c r="BC205" i="31"/>
  <c r="BB205" i="31"/>
  <c r="BA205" i="31"/>
  <c r="AZ205" i="31"/>
  <c r="AX205" i="31"/>
  <c r="AY205" i="31" s="1"/>
  <c r="AV205" i="31"/>
  <c r="AW205" i="31" s="1"/>
  <c r="AL205" i="31"/>
  <c r="AK205" i="31"/>
  <c r="AJ205" i="31"/>
  <c r="AH205" i="31"/>
  <c r="AF205" i="31"/>
  <c r="AD205" i="31"/>
  <c r="AC206" i="31" s="1"/>
  <c r="M205" i="31"/>
  <c r="K205" i="31"/>
  <c r="BH205" i="31" s="1"/>
  <c r="H205" i="31"/>
  <c r="G205" i="31"/>
  <c r="F205" i="31"/>
  <c r="E205" i="31"/>
  <c r="D203" i="31"/>
  <c r="BL205" i="31" s="1"/>
  <c r="BI201" i="31"/>
  <c r="BH201" i="31"/>
  <c r="BG201" i="31"/>
  <c r="BF201" i="31"/>
  <c r="BE201" i="31" s="1"/>
  <c r="BD201" i="31"/>
  <c r="BC201" i="31"/>
  <c r="BB201" i="31"/>
  <c r="BA201" i="31"/>
  <c r="AY201" i="31"/>
  <c r="AX201" i="31"/>
  <c r="AW201" i="31"/>
  <c r="AV201" i="31"/>
  <c r="AL201" i="31"/>
  <c r="M201" i="31"/>
  <c r="G201" i="31"/>
  <c r="E201" i="31"/>
  <c r="BI200" i="31"/>
  <c r="BG200" i="31"/>
  <c r="BF200" i="31"/>
  <c r="BE200" i="31"/>
  <c r="BD200" i="31"/>
  <c r="BC200" i="31"/>
  <c r="BB200" i="31"/>
  <c r="BA200" i="31"/>
  <c r="AZ200" i="31"/>
  <c r="AY200" i="31"/>
  <c r="AX200" i="31"/>
  <c r="AW200" i="31"/>
  <c r="AV200" i="31"/>
  <c r="AL200" i="31"/>
  <c r="AK200" i="31"/>
  <c r="AJ200" i="31"/>
  <c r="AH200" i="31"/>
  <c r="AF200" i="31"/>
  <c r="AD200" i="31"/>
  <c r="AC201" i="31" s="1"/>
  <c r="M200" i="31"/>
  <c r="K200" i="31"/>
  <c r="BH200" i="31" s="1"/>
  <c r="H200" i="31"/>
  <c r="G200" i="31"/>
  <c r="F200" i="31"/>
  <c r="E200" i="31"/>
  <c r="D198" i="31"/>
  <c r="BL200" i="31" s="1"/>
  <c r="BI196" i="31"/>
  <c r="BH196" i="31"/>
  <c r="BG196" i="31"/>
  <c r="BF196" i="31"/>
  <c r="BE196" i="31"/>
  <c r="BD196" i="31"/>
  <c r="BC196" i="31"/>
  <c r="BB196" i="31"/>
  <c r="BA196" i="31"/>
  <c r="AX196" i="31"/>
  <c r="AY196" i="31" s="1"/>
  <c r="AV196" i="31"/>
  <c r="AW196" i="31" s="1"/>
  <c r="AL196" i="31"/>
  <c r="M196" i="31"/>
  <c r="G196" i="31"/>
  <c r="E196" i="31"/>
  <c r="BI195" i="31"/>
  <c r="BG195" i="31"/>
  <c r="BF195" i="31"/>
  <c r="BE195" i="31" s="1"/>
  <c r="BD195" i="31"/>
  <c r="BC195" i="31"/>
  <c r="BB195" i="31"/>
  <c r="BA195" i="31"/>
  <c r="AZ195" i="31"/>
  <c r="AX195" i="31"/>
  <c r="AY195" i="31" s="1"/>
  <c r="AV195" i="31"/>
  <c r="AW195" i="31" s="1"/>
  <c r="AL195" i="31"/>
  <c r="AK195" i="31"/>
  <c r="AJ195" i="31"/>
  <c r="AH195" i="31"/>
  <c r="AF195" i="31"/>
  <c r="AD195" i="31"/>
  <c r="AC196" i="31" s="1"/>
  <c r="M195" i="31"/>
  <c r="K195" i="31"/>
  <c r="BH195" i="31" s="1"/>
  <c r="H195" i="31"/>
  <c r="G195" i="31"/>
  <c r="F195" i="31"/>
  <c r="E195" i="31"/>
  <c r="D193" i="31"/>
  <c r="BL195" i="31" s="1"/>
  <c r="BI191" i="31"/>
  <c r="BH191" i="31"/>
  <c r="BG191" i="31"/>
  <c r="BF191" i="31"/>
  <c r="BE191" i="31" s="1"/>
  <c r="BD191" i="31"/>
  <c r="BC191" i="31"/>
  <c r="BB191" i="31"/>
  <c r="BA191" i="31"/>
  <c r="AY191" i="31"/>
  <c r="AX191" i="31"/>
  <c r="AW191" i="31"/>
  <c r="AV191" i="31"/>
  <c r="AL191" i="31"/>
  <c r="M191" i="31"/>
  <c r="G191" i="31"/>
  <c r="E191" i="31"/>
  <c r="BL190" i="31"/>
  <c r="BI190" i="31"/>
  <c r="BG190" i="31"/>
  <c r="BF190" i="31"/>
  <c r="BE190" i="31"/>
  <c r="BD190" i="31"/>
  <c r="BC190" i="31"/>
  <c r="BB190" i="31"/>
  <c r="BA190" i="31"/>
  <c r="AZ190" i="31"/>
  <c r="AY190" i="31"/>
  <c r="AX190" i="31"/>
  <c r="AV190" i="31"/>
  <c r="AW190" i="31" s="1"/>
  <c r="AL190" i="31"/>
  <c r="AK190" i="31"/>
  <c r="AJ190" i="31"/>
  <c r="AH190" i="31"/>
  <c r="AF190" i="31"/>
  <c r="AD190" i="31"/>
  <c r="AC191" i="31" s="1"/>
  <c r="M190" i="31"/>
  <c r="K190" i="31"/>
  <c r="BH190" i="31" s="1"/>
  <c r="H190" i="31"/>
  <c r="G190" i="31"/>
  <c r="F190" i="31"/>
  <c r="E190" i="31"/>
  <c r="D188" i="31"/>
  <c r="BI186" i="31"/>
  <c r="BH186" i="31"/>
  <c r="BG186" i="31"/>
  <c r="BF186" i="31"/>
  <c r="BE186" i="31" s="1"/>
  <c r="BD186" i="31"/>
  <c r="BC186" i="31"/>
  <c r="BB186" i="31"/>
  <c r="BA186" i="31"/>
  <c r="AX186" i="31"/>
  <c r="AY186" i="31" s="1"/>
  <c r="AV186" i="31"/>
  <c r="AW186" i="31" s="1"/>
  <c r="AL186" i="31"/>
  <c r="M186" i="31"/>
  <c r="G186" i="31"/>
  <c r="E186" i="31"/>
  <c r="BL185" i="31"/>
  <c r="BI185" i="31"/>
  <c r="BG185" i="31"/>
  <c r="BF185" i="31"/>
  <c r="BE185" i="31" s="1"/>
  <c r="BD185" i="31"/>
  <c r="BC185" i="31"/>
  <c r="BB185" i="31"/>
  <c r="BA185" i="31"/>
  <c r="AZ185" i="31"/>
  <c r="AY185" i="31"/>
  <c r="AX185" i="31"/>
  <c r="AV185" i="31"/>
  <c r="AW185" i="31" s="1"/>
  <c r="AL185" i="31"/>
  <c r="AK185" i="31"/>
  <c r="AJ185" i="31"/>
  <c r="AH185" i="31"/>
  <c r="AF185" i="31"/>
  <c r="AD185" i="31"/>
  <c r="AC186" i="31" s="1"/>
  <c r="M185" i="31"/>
  <c r="K185" i="31"/>
  <c r="BH185" i="31" s="1"/>
  <c r="H185" i="31"/>
  <c r="G185" i="31"/>
  <c r="F185" i="31"/>
  <c r="E185" i="31"/>
  <c r="D183" i="31"/>
  <c r="BI181" i="31"/>
  <c r="BH181" i="31"/>
  <c r="BG181" i="31"/>
  <c r="BF181" i="31"/>
  <c r="BE181" i="31" s="1"/>
  <c r="BD181" i="31"/>
  <c r="BC181" i="31"/>
  <c r="BB181" i="31"/>
  <c r="BA181" i="31"/>
  <c r="AY181" i="31"/>
  <c r="AX181" i="31"/>
  <c r="AW181" i="31"/>
  <c r="AV181" i="31"/>
  <c r="AL181" i="31"/>
  <c r="M181" i="31"/>
  <c r="G181" i="31"/>
  <c r="E181" i="31"/>
  <c r="BI180" i="31"/>
  <c r="BG180" i="31"/>
  <c r="BF180" i="31"/>
  <c r="BE180" i="31" s="1"/>
  <c r="BD180" i="31"/>
  <c r="BC180" i="31"/>
  <c r="BB180" i="31"/>
  <c r="BA180" i="31"/>
  <c r="AZ180" i="31"/>
  <c r="AX180" i="31"/>
  <c r="AY180" i="31" s="1"/>
  <c r="AV180" i="31"/>
  <c r="AW180" i="31" s="1"/>
  <c r="AL180" i="31"/>
  <c r="AK180" i="31"/>
  <c r="AJ180" i="31"/>
  <c r="AH180" i="31"/>
  <c r="AF180" i="31"/>
  <c r="AD180" i="31"/>
  <c r="AC181" i="31" s="1"/>
  <c r="M180" i="31"/>
  <c r="K180" i="31"/>
  <c r="BH180" i="31" s="1"/>
  <c r="H180" i="31"/>
  <c r="G180" i="31"/>
  <c r="F180" i="31"/>
  <c r="E180" i="31"/>
  <c r="D178" i="31"/>
  <c r="BL180" i="31" s="1"/>
  <c r="BI176" i="31"/>
  <c r="BH176" i="31"/>
  <c r="BG176" i="31"/>
  <c r="BF176" i="31"/>
  <c r="BE176" i="31" s="1"/>
  <c r="BD176" i="31"/>
  <c r="BC176" i="31"/>
  <c r="BB176" i="31"/>
  <c r="BA176" i="31"/>
  <c r="AY176" i="31"/>
  <c r="AX176" i="31"/>
  <c r="AW176" i="31"/>
  <c r="AV176" i="31"/>
  <c r="AL176" i="31"/>
  <c r="M176" i="31"/>
  <c r="G176" i="31"/>
  <c r="E176" i="31"/>
  <c r="BL175" i="31"/>
  <c r="BI175" i="31"/>
  <c r="BG175" i="31"/>
  <c r="BF175" i="31"/>
  <c r="BE175" i="31"/>
  <c r="BD175" i="31"/>
  <c r="BC175" i="31"/>
  <c r="BB175" i="31"/>
  <c r="BA175" i="31"/>
  <c r="AZ175" i="31"/>
  <c r="AY175" i="31"/>
  <c r="AX175" i="31"/>
  <c r="AW175" i="31"/>
  <c r="AV175" i="31"/>
  <c r="AL175" i="31"/>
  <c r="AK175" i="31"/>
  <c r="AJ175" i="31"/>
  <c r="AH175" i="31"/>
  <c r="AF175" i="31"/>
  <c r="AD175" i="31"/>
  <c r="AC176" i="31" s="1"/>
  <c r="M175" i="31"/>
  <c r="K175" i="31"/>
  <c r="BH175" i="31" s="1"/>
  <c r="H175" i="31"/>
  <c r="G175" i="31"/>
  <c r="F175" i="31"/>
  <c r="E175" i="31"/>
  <c r="D173" i="31"/>
  <c r="BI171" i="31"/>
  <c r="BH171" i="31"/>
  <c r="BG171" i="31"/>
  <c r="BF171" i="31"/>
  <c r="BE171" i="31"/>
  <c r="BD171" i="31"/>
  <c r="BC171" i="31"/>
  <c r="BB171" i="31"/>
  <c r="BA171" i="31"/>
  <c r="AX171" i="31"/>
  <c r="AY171" i="31" s="1"/>
  <c r="AV171" i="31"/>
  <c r="AW171" i="31" s="1"/>
  <c r="AL171" i="31"/>
  <c r="M171" i="31"/>
  <c r="G171" i="31"/>
  <c r="E171" i="31"/>
  <c r="BL170" i="31"/>
  <c r="BI170" i="31"/>
  <c r="BG170" i="31"/>
  <c r="BF170" i="31"/>
  <c r="BE170" i="31" s="1"/>
  <c r="BD170" i="31"/>
  <c r="BC170" i="31"/>
  <c r="BB170" i="31"/>
  <c r="BA170" i="31"/>
  <c r="AZ170" i="31"/>
  <c r="AX170" i="31"/>
  <c r="AY170" i="31" s="1"/>
  <c r="AV170" i="31"/>
  <c r="AW170" i="31" s="1"/>
  <c r="AL170" i="31"/>
  <c r="AK170" i="31"/>
  <c r="AJ170" i="31"/>
  <c r="AH170" i="31"/>
  <c r="AF170" i="31"/>
  <c r="AD170" i="31"/>
  <c r="AC171" i="31" s="1"/>
  <c r="M170" i="31"/>
  <c r="K170" i="31"/>
  <c r="BH170" i="31" s="1"/>
  <c r="H170" i="31"/>
  <c r="G170" i="31"/>
  <c r="F170" i="31"/>
  <c r="E170" i="31"/>
  <c r="D168" i="31"/>
  <c r="BI166" i="31"/>
  <c r="BH166" i="31"/>
  <c r="BG166" i="31"/>
  <c r="BF166" i="31"/>
  <c r="BE166" i="31" s="1"/>
  <c r="BD166" i="31"/>
  <c r="BC166" i="31"/>
  <c r="BB166" i="31"/>
  <c r="BA166" i="31"/>
  <c r="AY166" i="31"/>
  <c r="AX166" i="31"/>
  <c r="AW166" i="31"/>
  <c r="AV166" i="31"/>
  <c r="AL166" i="31"/>
  <c r="M166" i="31"/>
  <c r="G166" i="31"/>
  <c r="E166" i="31"/>
  <c r="BI165" i="31"/>
  <c r="BG165" i="31"/>
  <c r="BF165" i="31"/>
  <c r="BE165" i="31"/>
  <c r="BD165" i="31"/>
  <c r="BC165" i="31"/>
  <c r="BB165" i="31"/>
  <c r="BA165" i="31"/>
  <c r="AZ165" i="31"/>
  <c r="AY165" i="31"/>
  <c r="AX165" i="31"/>
  <c r="AW165" i="31"/>
  <c r="AV165" i="31"/>
  <c r="AL165" i="31"/>
  <c r="AK165" i="31"/>
  <c r="AJ165" i="31"/>
  <c r="AH165" i="31"/>
  <c r="AF165" i="31"/>
  <c r="AD165" i="31"/>
  <c r="AC166" i="31" s="1"/>
  <c r="M165" i="31"/>
  <c r="K165" i="31"/>
  <c r="BH165" i="31" s="1"/>
  <c r="H165" i="31"/>
  <c r="G165" i="31"/>
  <c r="F165" i="31"/>
  <c r="E165" i="31"/>
  <c r="D163" i="31"/>
  <c r="BL165" i="31" s="1"/>
  <c r="BI161" i="31"/>
  <c r="BH161" i="31"/>
  <c r="BG161" i="31"/>
  <c r="BF161" i="31"/>
  <c r="BE161" i="31"/>
  <c r="BD161" i="31"/>
  <c r="BC161" i="31"/>
  <c r="BB161" i="31"/>
  <c r="BA161" i="31"/>
  <c r="AX161" i="31"/>
  <c r="AY161" i="31" s="1"/>
  <c r="AV161" i="31"/>
  <c r="AW161" i="31" s="1"/>
  <c r="AL161" i="31"/>
  <c r="M161" i="31"/>
  <c r="G161" i="31"/>
  <c r="E161" i="31"/>
  <c r="BI160" i="31"/>
  <c r="BG160" i="31"/>
  <c r="BF160" i="31"/>
  <c r="BE160" i="31" s="1"/>
  <c r="BD160" i="31"/>
  <c r="BC160" i="31"/>
  <c r="BB160" i="31"/>
  <c r="BA160" i="31"/>
  <c r="AZ160" i="31"/>
  <c r="AX160" i="31"/>
  <c r="AY160" i="31" s="1"/>
  <c r="AV160" i="31"/>
  <c r="AW160" i="31" s="1"/>
  <c r="AL160" i="31"/>
  <c r="AK160" i="31"/>
  <c r="AJ160" i="31"/>
  <c r="AH160" i="31"/>
  <c r="AF160" i="31"/>
  <c r="AD160" i="31"/>
  <c r="AC161" i="31" s="1"/>
  <c r="M160" i="31"/>
  <c r="K160" i="31"/>
  <c r="BH160" i="31" s="1"/>
  <c r="H160" i="31"/>
  <c r="G160" i="31"/>
  <c r="F160" i="31"/>
  <c r="E160" i="31"/>
  <c r="D158" i="31"/>
  <c r="BL160" i="31" s="1"/>
  <c r="BI156" i="31"/>
  <c r="BH156" i="31"/>
  <c r="BG156" i="31"/>
  <c r="BF156" i="31"/>
  <c r="BE156" i="31" s="1"/>
  <c r="BD156" i="31"/>
  <c r="BC156" i="31"/>
  <c r="BB156" i="31"/>
  <c r="BA156" i="31"/>
  <c r="AY156" i="31"/>
  <c r="AX156" i="31"/>
  <c r="AW156" i="31"/>
  <c r="AV156" i="31"/>
  <c r="AL156" i="31"/>
  <c r="M156" i="31"/>
  <c r="G156" i="31"/>
  <c r="E156" i="31"/>
  <c r="BL155" i="31"/>
  <c r="BI155" i="31"/>
  <c r="BG155" i="31"/>
  <c r="BF155" i="31"/>
  <c r="BE155" i="31"/>
  <c r="BD155" i="31"/>
  <c r="BC155" i="31"/>
  <c r="BB155" i="31"/>
  <c r="BA155" i="31"/>
  <c r="AZ155" i="31"/>
  <c r="AY155" i="31"/>
  <c r="AX155" i="31"/>
  <c r="AW155" i="31"/>
  <c r="AV155" i="31"/>
  <c r="AL155" i="31"/>
  <c r="AK155" i="31"/>
  <c r="AJ155" i="31"/>
  <c r="AH155" i="31"/>
  <c r="AF155" i="31"/>
  <c r="AD155" i="31"/>
  <c r="AC156" i="31" s="1"/>
  <c r="M155" i="31"/>
  <c r="K155" i="31"/>
  <c r="BH155" i="31" s="1"/>
  <c r="H155" i="31"/>
  <c r="G155" i="31"/>
  <c r="F155" i="31"/>
  <c r="E155" i="31"/>
  <c r="D153" i="31"/>
  <c r="BI151" i="31"/>
  <c r="BH151" i="31"/>
  <c r="BG151" i="31"/>
  <c r="BF151" i="31"/>
  <c r="BE151" i="31"/>
  <c r="BD151" i="31"/>
  <c r="BC151" i="31"/>
  <c r="BB151" i="31"/>
  <c r="BA151" i="31"/>
  <c r="AX151" i="31"/>
  <c r="AY151" i="31" s="1"/>
  <c r="AV151" i="31"/>
  <c r="AW151" i="31" s="1"/>
  <c r="AL151" i="31"/>
  <c r="M151" i="31"/>
  <c r="G151" i="31"/>
  <c r="E151" i="31"/>
  <c r="BL150" i="31"/>
  <c r="BI150" i="31"/>
  <c r="BG150" i="31"/>
  <c r="BF150" i="31"/>
  <c r="BE150" i="31" s="1"/>
  <c r="BD150" i="31"/>
  <c r="BC150" i="31"/>
  <c r="BB150" i="31"/>
  <c r="BA150" i="31"/>
  <c r="AZ150" i="31"/>
  <c r="AY150" i="31"/>
  <c r="AX150" i="31"/>
  <c r="AV150" i="31"/>
  <c r="AW150" i="31" s="1"/>
  <c r="AL150" i="31"/>
  <c r="AK150" i="31"/>
  <c r="AJ150" i="31"/>
  <c r="AH150" i="31"/>
  <c r="AF150" i="31"/>
  <c r="AD150" i="31"/>
  <c r="AC151" i="31" s="1"/>
  <c r="M150" i="31"/>
  <c r="K150" i="31"/>
  <c r="BH150" i="31" s="1"/>
  <c r="H150" i="31"/>
  <c r="G150" i="31"/>
  <c r="F150" i="31"/>
  <c r="E150" i="31"/>
  <c r="D148" i="31"/>
  <c r="BI146" i="31"/>
  <c r="BH146" i="31"/>
  <c r="BG146" i="31"/>
  <c r="BF146" i="31"/>
  <c r="BE146" i="31" s="1"/>
  <c r="BD146" i="31"/>
  <c r="BC146" i="31"/>
  <c r="BB146" i="31"/>
  <c r="BA146" i="31"/>
  <c r="AY146" i="31"/>
  <c r="AX146" i="31"/>
  <c r="AW146" i="31"/>
  <c r="AV146" i="31"/>
  <c r="AL146" i="31"/>
  <c r="M146" i="31"/>
  <c r="G146" i="31"/>
  <c r="E146" i="31"/>
  <c r="BI145" i="31"/>
  <c r="BG145" i="31"/>
  <c r="BF145" i="31"/>
  <c r="BE145" i="31" s="1"/>
  <c r="BD145" i="31"/>
  <c r="BC145" i="31"/>
  <c r="BB145" i="31"/>
  <c r="BA145" i="31"/>
  <c r="AZ145" i="31"/>
  <c r="AY145" i="31"/>
  <c r="AX145" i="31"/>
  <c r="AW145" i="31"/>
  <c r="AV145" i="31"/>
  <c r="AL145" i="31"/>
  <c r="AK145" i="31"/>
  <c r="AJ145" i="31"/>
  <c r="AH145" i="31"/>
  <c r="AF145" i="31"/>
  <c r="AD145" i="31"/>
  <c r="AC146" i="31" s="1"/>
  <c r="M145" i="31"/>
  <c r="K145" i="31"/>
  <c r="BH145" i="31" s="1"/>
  <c r="H145" i="31"/>
  <c r="G145" i="31"/>
  <c r="F145" i="31"/>
  <c r="E145" i="31"/>
  <c r="D143" i="31"/>
  <c r="BL145" i="31" s="1"/>
  <c r="BI141" i="31"/>
  <c r="BH141" i="31"/>
  <c r="BG141" i="31"/>
  <c r="BF141" i="31"/>
  <c r="BE141" i="31"/>
  <c r="BD141" i="31"/>
  <c r="BC141" i="31"/>
  <c r="BB141" i="31"/>
  <c r="BA141" i="31"/>
  <c r="AY141" i="31"/>
  <c r="AX141" i="31"/>
  <c r="AV141" i="31"/>
  <c r="AW141" i="31" s="1"/>
  <c r="AL141" i="31"/>
  <c r="M141" i="31"/>
  <c r="G141" i="31"/>
  <c r="E141" i="31"/>
  <c r="BI140" i="31"/>
  <c r="BG140" i="31"/>
  <c r="BF140" i="31"/>
  <c r="BE140" i="31" s="1"/>
  <c r="BD140" i="31"/>
  <c r="BC140" i="31"/>
  <c r="BB140" i="31"/>
  <c r="BA140" i="31"/>
  <c r="AZ140" i="31"/>
  <c r="AX140" i="31"/>
  <c r="AY140" i="31" s="1"/>
  <c r="AW140" i="31"/>
  <c r="AV140" i="31"/>
  <c r="AL140" i="31"/>
  <c r="AK140" i="31"/>
  <c r="AJ140" i="31"/>
  <c r="AH140" i="31"/>
  <c r="AF140" i="31"/>
  <c r="AD140" i="31"/>
  <c r="AC141" i="31" s="1"/>
  <c r="M140" i="31"/>
  <c r="K140" i="31"/>
  <c r="BH140" i="31" s="1"/>
  <c r="H140" i="31"/>
  <c r="G140" i="31"/>
  <c r="F140" i="31"/>
  <c r="E140" i="31"/>
  <c r="D138" i="31"/>
  <c r="BL140" i="31" s="1"/>
  <c r="BI136" i="31"/>
  <c r="BH136" i="31"/>
  <c r="BG136" i="31"/>
  <c r="BF136" i="31"/>
  <c r="BE136" i="31" s="1"/>
  <c r="BD136" i="31"/>
  <c r="BC136" i="31"/>
  <c r="BB136" i="31"/>
  <c r="BA136" i="31"/>
  <c r="AY136" i="31"/>
  <c r="AX136" i="31"/>
  <c r="AW136" i="31"/>
  <c r="AV136" i="31"/>
  <c r="AL136" i="31"/>
  <c r="M136" i="31"/>
  <c r="G136" i="31"/>
  <c r="E136" i="31"/>
  <c r="BL135" i="31"/>
  <c r="BI135" i="31"/>
  <c r="BG135" i="31"/>
  <c r="BF135" i="31"/>
  <c r="BE135" i="31"/>
  <c r="BD135" i="31"/>
  <c r="BC135" i="31"/>
  <c r="BB135" i="31"/>
  <c r="BA135" i="31"/>
  <c r="AZ135" i="31"/>
  <c r="AY135" i="31"/>
  <c r="AX135" i="31"/>
  <c r="AW135" i="31"/>
  <c r="AV135" i="31"/>
  <c r="AL135" i="31"/>
  <c r="AK135" i="31"/>
  <c r="AJ135" i="31"/>
  <c r="AH135" i="31"/>
  <c r="AF135" i="31"/>
  <c r="AD135" i="31"/>
  <c r="AC136" i="31" s="1"/>
  <c r="M135" i="31"/>
  <c r="K135" i="31"/>
  <c r="BH135" i="31" s="1"/>
  <c r="H135" i="31"/>
  <c r="G135" i="31"/>
  <c r="F135" i="31"/>
  <c r="E135" i="31"/>
  <c r="D133" i="31"/>
  <c r="BI131" i="31"/>
  <c r="BH131" i="31"/>
  <c r="BG131" i="31"/>
  <c r="BF131" i="31"/>
  <c r="BE131" i="31" s="1"/>
  <c r="BD131" i="31"/>
  <c r="BC131" i="31"/>
  <c r="BB131" i="31"/>
  <c r="BA131" i="31"/>
  <c r="AX131" i="31"/>
  <c r="AY131" i="31" s="1"/>
  <c r="AW131" i="31"/>
  <c r="AV131" i="31"/>
  <c r="AL131" i="31"/>
  <c r="M131" i="31"/>
  <c r="G131" i="31"/>
  <c r="E131" i="31"/>
  <c r="BL130" i="31"/>
  <c r="BI130" i="31"/>
  <c r="BG130" i="31"/>
  <c r="BF130" i="31"/>
  <c r="BE130" i="31" s="1"/>
  <c r="BD130" i="31"/>
  <c r="BC130" i="31"/>
  <c r="BB130" i="31"/>
  <c r="BA130" i="31"/>
  <c r="AZ130" i="31"/>
  <c r="AY130" i="31"/>
  <c r="AX130" i="31"/>
  <c r="AV130" i="31"/>
  <c r="AW130" i="31" s="1"/>
  <c r="AL130" i="31"/>
  <c r="AK130" i="31"/>
  <c r="AJ130" i="31"/>
  <c r="AH130" i="31"/>
  <c r="AF130" i="31"/>
  <c r="AD130" i="31"/>
  <c r="AC131" i="31" s="1"/>
  <c r="M130" i="31"/>
  <c r="K130" i="31"/>
  <c r="BH130" i="31" s="1"/>
  <c r="H130" i="31"/>
  <c r="G130" i="31"/>
  <c r="F130" i="31"/>
  <c r="E130" i="31"/>
  <c r="D128" i="31"/>
  <c r="BI126" i="31"/>
  <c r="BH126" i="31"/>
  <c r="BG126" i="31"/>
  <c r="BF126" i="31"/>
  <c r="BE126" i="31" s="1"/>
  <c r="BD126" i="31"/>
  <c r="BC126" i="31"/>
  <c r="BB126" i="31"/>
  <c r="BA126" i="31"/>
  <c r="AY126" i="31"/>
  <c r="AX126" i="31"/>
  <c r="AW126" i="31"/>
  <c r="AV126" i="31"/>
  <c r="AL126" i="31"/>
  <c r="M126" i="31"/>
  <c r="G126" i="31"/>
  <c r="E126" i="31"/>
  <c r="BI125" i="31"/>
  <c r="BG125" i="31"/>
  <c r="BF125" i="31"/>
  <c r="BE125" i="31" s="1"/>
  <c r="BD125" i="31"/>
  <c r="BC125" i="31"/>
  <c r="BB125" i="31"/>
  <c r="BA125" i="31"/>
  <c r="AZ125" i="31"/>
  <c r="AY125" i="31"/>
  <c r="AX125" i="31"/>
  <c r="AW125" i="31"/>
  <c r="AV125" i="31"/>
  <c r="AL125" i="31"/>
  <c r="AK125" i="31"/>
  <c r="AJ125" i="31"/>
  <c r="AH125" i="31"/>
  <c r="AF125" i="31"/>
  <c r="AD125" i="31"/>
  <c r="AC126" i="31" s="1"/>
  <c r="M125" i="31"/>
  <c r="K125" i="31"/>
  <c r="BH125" i="31" s="1"/>
  <c r="H125" i="31"/>
  <c r="G125" i="31"/>
  <c r="F125" i="31"/>
  <c r="E125" i="31"/>
  <c r="D123" i="31"/>
  <c r="BL125" i="31" s="1"/>
  <c r="BI121" i="31"/>
  <c r="BH121" i="31"/>
  <c r="BG121" i="31"/>
  <c r="BF121" i="31"/>
  <c r="BE121" i="31"/>
  <c r="BD121" i="31"/>
  <c r="BC121" i="31"/>
  <c r="BB121" i="31"/>
  <c r="BA121" i="31"/>
  <c r="AY121" i="31"/>
  <c r="AX121" i="31"/>
  <c r="AV121" i="31"/>
  <c r="AW121" i="31" s="1"/>
  <c r="AL121" i="31"/>
  <c r="M121" i="31"/>
  <c r="G121" i="31"/>
  <c r="E121" i="31"/>
  <c r="BI120" i="31"/>
  <c r="BG120" i="31"/>
  <c r="BF120" i="31"/>
  <c r="BE120" i="31" s="1"/>
  <c r="BD120" i="31"/>
  <c r="BC120" i="31"/>
  <c r="BB120" i="31"/>
  <c r="BA120" i="31"/>
  <c r="AZ120" i="31"/>
  <c r="AX120" i="31"/>
  <c r="AY120" i="31" s="1"/>
  <c r="AW120" i="31"/>
  <c r="AV120" i="31"/>
  <c r="AL120" i="31"/>
  <c r="AK120" i="31"/>
  <c r="AJ120" i="31"/>
  <c r="AH120" i="31"/>
  <c r="AF120" i="31"/>
  <c r="AD120" i="31"/>
  <c r="AC121" i="31" s="1"/>
  <c r="M120" i="31"/>
  <c r="K120" i="31"/>
  <c r="BH120" i="31" s="1"/>
  <c r="H120" i="31"/>
  <c r="G120" i="31"/>
  <c r="F120" i="31"/>
  <c r="E120" i="31"/>
  <c r="D118" i="31"/>
  <c r="BL120" i="31" s="1"/>
  <c r="BI116" i="31"/>
  <c r="BH116" i="31"/>
  <c r="BG116" i="31"/>
  <c r="BF116" i="31"/>
  <c r="BE116" i="31" s="1"/>
  <c r="BD116" i="31"/>
  <c r="BC116" i="31"/>
  <c r="BB116" i="31"/>
  <c r="BA116" i="31"/>
  <c r="AY116" i="31"/>
  <c r="AX116" i="31"/>
  <c r="AW116" i="31"/>
  <c r="AV116" i="31"/>
  <c r="AL116" i="31"/>
  <c r="M116" i="31"/>
  <c r="G116" i="31"/>
  <c r="E116" i="31"/>
  <c r="BL115" i="31"/>
  <c r="BI115" i="31"/>
  <c r="BG115" i="31"/>
  <c r="BF115" i="31"/>
  <c r="BE115" i="31"/>
  <c r="BD115" i="31"/>
  <c r="BC115" i="31"/>
  <c r="BB115" i="31"/>
  <c r="BA115" i="31"/>
  <c r="AZ115" i="31"/>
  <c r="AY115" i="31"/>
  <c r="AX115" i="31"/>
  <c r="AW115" i="31"/>
  <c r="AV115" i="31"/>
  <c r="AL115" i="31"/>
  <c r="AK115" i="31"/>
  <c r="AJ115" i="31"/>
  <c r="AH115" i="31"/>
  <c r="AF115" i="31"/>
  <c r="AD115" i="31"/>
  <c r="AC116" i="31" s="1"/>
  <c r="M115" i="31"/>
  <c r="K115" i="31"/>
  <c r="BH115" i="31" s="1"/>
  <c r="H115" i="31"/>
  <c r="G115" i="31"/>
  <c r="F115" i="31"/>
  <c r="E115" i="31"/>
  <c r="D113" i="31"/>
  <c r="BI111" i="31"/>
  <c r="BH111" i="31"/>
  <c r="BG111" i="31"/>
  <c r="BF111" i="31"/>
  <c r="BE111" i="31" s="1"/>
  <c r="BD111" i="31"/>
  <c r="BC111" i="31"/>
  <c r="BB111" i="31"/>
  <c r="BA111" i="31"/>
  <c r="AX111" i="31"/>
  <c r="AY111" i="31" s="1"/>
  <c r="AW111" i="31"/>
  <c r="AV111" i="31"/>
  <c r="AL111" i="31"/>
  <c r="M111" i="31"/>
  <c r="G111" i="31"/>
  <c r="E111" i="31"/>
  <c r="BL110" i="31"/>
  <c r="BI110" i="31"/>
  <c r="BG110" i="31"/>
  <c r="BF110" i="31"/>
  <c r="BE110" i="31" s="1"/>
  <c r="BD110" i="31"/>
  <c r="BC110" i="31"/>
  <c r="BB110" i="31"/>
  <c r="BA110" i="31"/>
  <c r="AZ110" i="31"/>
  <c r="AY110" i="31"/>
  <c r="AX110" i="31"/>
  <c r="AV110" i="31"/>
  <c r="AW110" i="31" s="1"/>
  <c r="AL110" i="31"/>
  <c r="AK110" i="31"/>
  <c r="AJ110" i="31"/>
  <c r="AH110" i="31"/>
  <c r="AF110" i="31"/>
  <c r="AD110" i="31"/>
  <c r="AC111" i="31" s="1"/>
  <c r="M110" i="31"/>
  <c r="K110" i="31"/>
  <c r="BH110" i="31" s="1"/>
  <c r="H110" i="31"/>
  <c r="G110" i="31"/>
  <c r="F110" i="31"/>
  <c r="E110" i="31"/>
  <c r="D108" i="31"/>
  <c r="BI106" i="31"/>
  <c r="BH106" i="31"/>
  <c r="BG106" i="31"/>
  <c r="BF106" i="31"/>
  <c r="BE106" i="31" s="1"/>
  <c r="BD106" i="31"/>
  <c r="BC106" i="31"/>
  <c r="BB106" i="31"/>
  <c r="BA106" i="31"/>
  <c r="AY106" i="31"/>
  <c r="AX106" i="31"/>
  <c r="AW106" i="31"/>
  <c r="AV106" i="31"/>
  <c r="AL106" i="31"/>
  <c r="M106" i="31"/>
  <c r="G106" i="31"/>
  <c r="E106" i="31"/>
  <c r="BI105" i="31"/>
  <c r="BG105" i="31"/>
  <c r="BF105" i="31"/>
  <c r="BE105" i="31" s="1"/>
  <c r="BD105" i="31"/>
  <c r="BC105" i="31"/>
  <c r="BB105" i="31"/>
  <c r="BA105" i="31"/>
  <c r="AZ105" i="31"/>
  <c r="AY105" i="31"/>
  <c r="AX105" i="31"/>
  <c r="AW105" i="31"/>
  <c r="AV105" i="31"/>
  <c r="AL105" i="31"/>
  <c r="AK105" i="31"/>
  <c r="AJ105" i="31"/>
  <c r="AH105" i="31"/>
  <c r="AF105" i="31"/>
  <c r="AD105" i="31"/>
  <c r="AC106" i="31" s="1"/>
  <c r="M105" i="31"/>
  <c r="K105" i="31"/>
  <c r="BH105" i="31" s="1"/>
  <c r="H105" i="31"/>
  <c r="G105" i="31"/>
  <c r="F105" i="31"/>
  <c r="E105" i="31"/>
  <c r="D103" i="31"/>
  <c r="BL105" i="31" s="1"/>
  <c r="BI101" i="31"/>
  <c r="BH101" i="31"/>
  <c r="BG101" i="31"/>
  <c r="BF101" i="31"/>
  <c r="BE101" i="31"/>
  <c r="BD101" i="31"/>
  <c r="BC101" i="31"/>
  <c r="BB101" i="31"/>
  <c r="BA101" i="31"/>
  <c r="AY101" i="31"/>
  <c r="AX101" i="31"/>
  <c r="AV101" i="31"/>
  <c r="AW101" i="31" s="1"/>
  <c r="AL101" i="31"/>
  <c r="M101" i="31"/>
  <c r="G101" i="31"/>
  <c r="E101" i="31"/>
  <c r="BI100" i="31"/>
  <c r="BG100" i="31"/>
  <c r="BF100" i="31"/>
  <c r="BE100" i="31" s="1"/>
  <c r="BD100" i="31"/>
  <c r="BC100" i="31"/>
  <c r="BB100" i="31"/>
  <c r="BA100" i="31"/>
  <c r="AZ100" i="31"/>
  <c r="AX100" i="31"/>
  <c r="AY100" i="31" s="1"/>
  <c r="AW100" i="31"/>
  <c r="AV100" i="31"/>
  <c r="AL100" i="31"/>
  <c r="AK100" i="31"/>
  <c r="AJ100" i="31"/>
  <c r="AH100" i="31"/>
  <c r="AF100" i="31"/>
  <c r="AD100" i="31"/>
  <c r="AC101" i="31" s="1"/>
  <c r="M100" i="31"/>
  <c r="K100" i="31"/>
  <c r="BH100" i="31" s="1"/>
  <c r="H100" i="31"/>
  <c r="G100" i="31"/>
  <c r="F100" i="31"/>
  <c r="E100" i="31"/>
  <c r="D98" i="31"/>
  <c r="BL100" i="31" s="1"/>
  <c r="BI96" i="31"/>
  <c r="BH96" i="31"/>
  <c r="BG96" i="31"/>
  <c r="BF96" i="31"/>
  <c r="BE96" i="31" s="1"/>
  <c r="BD96" i="31"/>
  <c r="BC96" i="31"/>
  <c r="BB96" i="31"/>
  <c r="BA96" i="31"/>
  <c r="AY96" i="31"/>
  <c r="AX96" i="31"/>
  <c r="AW96" i="31"/>
  <c r="AV96" i="31"/>
  <c r="AL96" i="31"/>
  <c r="M96" i="31"/>
  <c r="G96" i="31"/>
  <c r="E96" i="31"/>
  <c r="BL95" i="31"/>
  <c r="BI95" i="31"/>
  <c r="BG95" i="31"/>
  <c r="BF95" i="31"/>
  <c r="BE95" i="31"/>
  <c r="BD95" i="31"/>
  <c r="BC95" i="31"/>
  <c r="BB95" i="31"/>
  <c r="BA95" i="31"/>
  <c r="AZ95" i="31"/>
  <c r="AY95" i="31"/>
  <c r="AX95" i="31"/>
  <c r="AW95" i="31"/>
  <c r="AV95" i="31"/>
  <c r="AL95" i="31"/>
  <c r="AK95" i="31"/>
  <c r="AJ95" i="31"/>
  <c r="AH95" i="31"/>
  <c r="AF95" i="31"/>
  <c r="AD95" i="31"/>
  <c r="AC96" i="31" s="1"/>
  <c r="M95" i="31"/>
  <c r="K95" i="31"/>
  <c r="BH95" i="31" s="1"/>
  <c r="H95" i="31"/>
  <c r="G95" i="31"/>
  <c r="F95" i="31"/>
  <c r="E95" i="31"/>
  <c r="D93" i="31"/>
  <c r="BI91" i="31"/>
  <c r="BH91" i="31"/>
  <c r="BG91" i="31"/>
  <c r="BF91" i="31"/>
  <c r="BE91" i="31" s="1"/>
  <c r="BD91" i="31"/>
  <c r="BC91" i="31"/>
  <c r="BB91" i="31"/>
  <c r="BA91" i="31"/>
  <c r="AX91" i="31"/>
  <c r="AY91" i="31" s="1"/>
  <c r="AW91" i="31"/>
  <c r="AV91" i="31"/>
  <c r="AL91" i="31"/>
  <c r="M91" i="31"/>
  <c r="G91" i="31"/>
  <c r="E91" i="31"/>
  <c r="BL90" i="31"/>
  <c r="BI90" i="31"/>
  <c r="BG90" i="31"/>
  <c r="BF90" i="31"/>
  <c r="BE90" i="31" s="1"/>
  <c r="BD90" i="31"/>
  <c r="BC90" i="31"/>
  <c r="BB90" i="31"/>
  <c r="BA90" i="31"/>
  <c r="AZ90" i="31"/>
  <c r="AY90" i="31"/>
  <c r="AX90" i="31"/>
  <c r="AV90" i="31"/>
  <c r="AW90" i="31" s="1"/>
  <c r="AL90" i="31"/>
  <c r="AK90" i="31"/>
  <c r="AJ90" i="31"/>
  <c r="AH90" i="31"/>
  <c r="AF90" i="31"/>
  <c r="AD90" i="31"/>
  <c r="AC91" i="31" s="1"/>
  <c r="M90" i="31"/>
  <c r="K90" i="31"/>
  <c r="BH90" i="31" s="1"/>
  <c r="H90" i="31"/>
  <c r="G90" i="31"/>
  <c r="F90" i="31"/>
  <c r="E90" i="31"/>
  <c r="D88" i="31"/>
  <c r="BI86" i="31"/>
  <c r="BH86" i="31"/>
  <c r="BG86" i="31"/>
  <c r="BF86" i="31"/>
  <c r="BE86" i="31" s="1"/>
  <c r="BD86" i="31"/>
  <c r="BC86" i="31"/>
  <c r="BB86" i="31"/>
  <c r="BA86" i="31"/>
  <c r="AY86" i="31"/>
  <c r="AX86" i="31"/>
  <c r="AW86" i="31"/>
  <c r="AV86" i="31"/>
  <c r="AL86" i="31"/>
  <c r="M86" i="31"/>
  <c r="G86" i="31"/>
  <c r="E86" i="31"/>
  <c r="BI85" i="31"/>
  <c r="BG85" i="31"/>
  <c r="BF85" i="31"/>
  <c r="BE85" i="31" s="1"/>
  <c r="BD85" i="31"/>
  <c r="BC85" i="31"/>
  <c r="BB85" i="31"/>
  <c r="BA85" i="31"/>
  <c r="AZ85" i="31"/>
  <c r="AY85" i="31"/>
  <c r="AX85" i="31"/>
  <c r="AW85" i="31"/>
  <c r="AV85" i="31"/>
  <c r="AL85" i="31"/>
  <c r="AK85" i="31"/>
  <c r="AJ85" i="31"/>
  <c r="AH85" i="31"/>
  <c r="AF85" i="31"/>
  <c r="AD85" i="31"/>
  <c r="AC86" i="31" s="1"/>
  <c r="M85" i="31"/>
  <c r="K85" i="31"/>
  <c r="BH85" i="31" s="1"/>
  <c r="H85" i="31"/>
  <c r="G85" i="31"/>
  <c r="F85" i="31"/>
  <c r="E85" i="31"/>
  <c r="D83" i="31"/>
  <c r="BL85" i="31" s="1"/>
  <c r="BI81" i="31"/>
  <c r="BH81" i="31"/>
  <c r="BG81" i="31"/>
  <c r="BF81" i="31"/>
  <c r="BE81" i="31"/>
  <c r="BD81" i="31"/>
  <c r="BC81" i="31"/>
  <c r="BB81" i="31"/>
  <c r="BA81" i="31"/>
  <c r="AY81" i="31"/>
  <c r="AX81" i="31"/>
  <c r="AV81" i="31"/>
  <c r="AW81" i="31" s="1"/>
  <c r="AL81" i="31"/>
  <c r="M81" i="31"/>
  <c r="G81" i="31"/>
  <c r="E81" i="31"/>
  <c r="BI80" i="31"/>
  <c r="BG80" i="31"/>
  <c r="BF80" i="31"/>
  <c r="BE80" i="31" s="1"/>
  <c r="BD80" i="31"/>
  <c r="BC80" i="31"/>
  <c r="BB80" i="31"/>
  <c r="BA80" i="31"/>
  <c r="AZ80" i="31"/>
  <c r="AX80" i="31"/>
  <c r="AY80" i="31" s="1"/>
  <c r="AW80" i="31"/>
  <c r="AV80" i="31"/>
  <c r="AL80" i="31"/>
  <c r="AK80" i="31"/>
  <c r="AJ80" i="31"/>
  <c r="AH80" i="31"/>
  <c r="AF80" i="31"/>
  <c r="AD80" i="31"/>
  <c r="AC81" i="31" s="1"/>
  <c r="M80" i="31"/>
  <c r="K80" i="31"/>
  <c r="BH80" i="31" s="1"/>
  <c r="H80" i="31"/>
  <c r="G80" i="31"/>
  <c r="F80" i="31"/>
  <c r="E80" i="31"/>
  <c r="D78" i="31"/>
  <c r="BL80" i="31" s="1"/>
  <c r="BI76" i="31"/>
  <c r="BH76" i="31"/>
  <c r="BG76" i="31"/>
  <c r="BF76" i="31"/>
  <c r="BE76" i="31" s="1"/>
  <c r="BD76" i="31"/>
  <c r="BC76" i="31"/>
  <c r="BB76" i="31"/>
  <c r="BA76" i="31"/>
  <c r="AY76" i="31"/>
  <c r="AX76" i="31"/>
  <c r="AW76" i="31"/>
  <c r="AV76" i="31"/>
  <c r="AL76" i="31"/>
  <c r="M76" i="31"/>
  <c r="G76" i="31"/>
  <c r="E76" i="31"/>
  <c r="BL75" i="31"/>
  <c r="BI75" i="31"/>
  <c r="BG75" i="31"/>
  <c r="BF75" i="31"/>
  <c r="BE75" i="31"/>
  <c r="BD75" i="31"/>
  <c r="BC75" i="31"/>
  <c r="BB75" i="31"/>
  <c r="BA75" i="31"/>
  <c r="AZ75" i="31"/>
  <c r="AY75" i="31"/>
  <c r="AX75" i="31"/>
  <c r="AW75" i="31"/>
  <c r="AV75" i="31"/>
  <c r="AL75" i="31"/>
  <c r="AK75" i="31"/>
  <c r="AJ75" i="31"/>
  <c r="AH75" i="31"/>
  <c r="AF75" i="31"/>
  <c r="AD75" i="31"/>
  <c r="AC76" i="31" s="1"/>
  <c r="M75" i="31"/>
  <c r="K75" i="31"/>
  <c r="BH75" i="31" s="1"/>
  <c r="H75" i="31"/>
  <c r="G75" i="31"/>
  <c r="F75" i="31"/>
  <c r="E75" i="31"/>
  <c r="D73" i="31"/>
  <c r="BI71" i="31"/>
  <c r="BH71" i="31"/>
  <c r="BG71" i="31"/>
  <c r="BF71" i="31"/>
  <c r="BE71" i="31" s="1"/>
  <c r="BD71" i="31"/>
  <c r="BC71" i="31"/>
  <c r="BB71" i="31"/>
  <c r="BA71" i="31"/>
  <c r="AX71" i="31"/>
  <c r="AY71" i="31" s="1"/>
  <c r="AW71" i="31"/>
  <c r="AV71" i="31"/>
  <c r="AL71" i="31"/>
  <c r="M71" i="31"/>
  <c r="G71" i="31"/>
  <c r="E71" i="31"/>
  <c r="BL70" i="31"/>
  <c r="BI70" i="31"/>
  <c r="BG70" i="31"/>
  <c r="BF70" i="31"/>
  <c r="BE70" i="31" s="1"/>
  <c r="BD70" i="31"/>
  <c r="BC70" i="31"/>
  <c r="BB70" i="31"/>
  <c r="BA70" i="31"/>
  <c r="AZ70" i="31"/>
  <c r="AY70" i="31"/>
  <c r="AX70" i="31"/>
  <c r="AV70" i="31"/>
  <c r="AW70" i="31" s="1"/>
  <c r="AL70" i="31"/>
  <c r="AK70" i="31"/>
  <c r="AJ70" i="31"/>
  <c r="AH70" i="31"/>
  <c r="AF70" i="31"/>
  <c r="AD70" i="31"/>
  <c r="AC71" i="31" s="1"/>
  <c r="M70" i="31"/>
  <c r="K70" i="31"/>
  <c r="BH70" i="31" s="1"/>
  <c r="H70" i="31"/>
  <c r="G70" i="31"/>
  <c r="F70" i="31"/>
  <c r="E70" i="31"/>
  <c r="D68" i="31"/>
  <c r="BI66" i="31"/>
  <c r="BH66" i="31"/>
  <c r="BG66" i="31"/>
  <c r="BF66" i="31"/>
  <c r="BE66" i="31" s="1"/>
  <c r="BD66" i="31"/>
  <c r="BC66" i="31"/>
  <c r="BB66" i="31"/>
  <c r="BA66" i="31"/>
  <c r="AY66" i="31"/>
  <c r="AX66" i="31"/>
  <c r="AW66" i="31"/>
  <c r="AV66" i="31"/>
  <c r="AL66" i="31"/>
  <c r="M66" i="31"/>
  <c r="G66" i="31"/>
  <c r="E66" i="31"/>
  <c r="BI65" i="31"/>
  <c r="BG65" i="31"/>
  <c r="BF65" i="31"/>
  <c r="BE65" i="31" s="1"/>
  <c r="BD65" i="31"/>
  <c r="BC65" i="31"/>
  <c r="BB65" i="31"/>
  <c r="BA65" i="31"/>
  <c r="AZ65" i="31"/>
  <c r="AY65" i="31"/>
  <c r="AX65" i="31"/>
  <c r="AW65" i="31"/>
  <c r="AV65" i="31"/>
  <c r="AL65" i="31"/>
  <c r="AK65" i="31"/>
  <c r="AJ65" i="31"/>
  <c r="AH65" i="31"/>
  <c r="AF65" i="31"/>
  <c r="AD65" i="31"/>
  <c r="AC66" i="31" s="1"/>
  <c r="M65" i="31"/>
  <c r="K65" i="31"/>
  <c r="BH65" i="31" s="1"/>
  <c r="H65" i="31"/>
  <c r="G65" i="31"/>
  <c r="F65" i="31"/>
  <c r="E65" i="31"/>
  <c r="D63" i="31"/>
  <c r="BL65" i="31" s="1"/>
  <c r="BI61" i="31"/>
  <c r="BH61" i="31"/>
  <c r="BG61" i="31"/>
  <c r="BF61" i="31"/>
  <c r="BE61" i="31"/>
  <c r="BD61" i="31"/>
  <c r="BC61" i="31"/>
  <c r="BB61" i="31"/>
  <c r="BA61" i="31"/>
  <c r="AY61" i="31"/>
  <c r="AX61" i="31"/>
  <c r="AV61" i="31"/>
  <c r="AW61" i="31" s="1"/>
  <c r="AL61" i="31"/>
  <c r="M61" i="31"/>
  <c r="G61" i="31"/>
  <c r="E61" i="31"/>
  <c r="BI60" i="31"/>
  <c r="BG60" i="31"/>
  <c r="BF60" i="31"/>
  <c r="BE60" i="31" s="1"/>
  <c r="BD60" i="31"/>
  <c r="BC60" i="31"/>
  <c r="BB60" i="31"/>
  <c r="BA60" i="31"/>
  <c r="AZ60" i="31"/>
  <c r="AX60" i="31"/>
  <c r="AY60" i="31" s="1"/>
  <c r="AW60" i="31"/>
  <c r="AV60" i="31"/>
  <c r="AL60" i="31"/>
  <c r="AK60" i="31"/>
  <c r="AJ60" i="31"/>
  <c r="AH60" i="31"/>
  <c r="AF60" i="31"/>
  <c r="AD60" i="31"/>
  <c r="AC61" i="31" s="1"/>
  <c r="M60" i="31"/>
  <c r="K60" i="31"/>
  <c r="BH60" i="31" s="1"/>
  <c r="H60" i="31"/>
  <c r="G60" i="31"/>
  <c r="F60" i="31"/>
  <c r="E60" i="31"/>
  <c r="D58" i="31"/>
  <c r="BL60" i="31" s="1"/>
  <c r="BI56" i="31"/>
  <c r="BH56" i="31"/>
  <c r="BG56" i="31"/>
  <c r="BF56" i="31"/>
  <c r="BE56" i="31" s="1"/>
  <c r="BD56" i="31"/>
  <c r="BC56" i="31"/>
  <c r="BB56" i="31"/>
  <c r="BA56" i="31"/>
  <c r="AY56" i="31"/>
  <c r="AX56" i="31"/>
  <c r="AW56" i="31"/>
  <c r="AV56" i="31"/>
  <c r="AL56" i="31"/>
  <c r="M56" i="31"/>
  <c r="G56" i="31"/>
  <c r="E56" i="31"/>
  <c r="BL55" i="31"/>
  <c r="BI55" i="31"/>
  <c r="BG55" i="31"/>
  <c r="BF55" i="31"/>
  <c r="BE55" i="31"/>
  <c r="BD55" i="31"/>
  <c r="BC55" i="31"/>
  <c r="BB55" i="31"/>
  <c r="BA55" i="31"/>
  <c r="AZ55" i="31"/>
  <c r="AY55" i="31"/>
  <c r="AX55" i="31"/>
  <c r="AW55" i="31"/>
  <c r="AV55" i="31"/>
  <c r="AL55" i="31"/>
  <c r="AK55" i="31"/>
  <c r="AJ55" i="31"/>
  <c r="AH55" i="31"/>
  <c r="AF55" i="31"/>
  <c r="AD55" i="31"/>
  <c r="AC56" i="31" s="1"/>
  <c r="M55" i="31"/>
  <c r="K55" i="31"/>
  <c r="BH55" i="31" s="1"/>
  <c r="H55" i="31"/>
  <c r="G55" i="31"/>
  <c r="F55" i="31"/>
  <c r="E55" i="31"/>
  <c r="D53" i="31"/>
  <c r="BI51" i="31"/>
  <c r="BH51" i="31"/>
  <c r="BG51" i="31"/>
  <c r="BF51" i="31"/>
  <c r="BE51" i="31" s="1"/>
  <c r="BD51" i="31"/>
  <c r="BC51" i="31"/>
  <c r="BB51" i="31"/>
  <c r="BA51" i="31"/>
  <c r="AX51" i="31"/>
  <c r="AY51" i="31" s="1"/>
  <c r="AW51" i="31"/>
  <c r="AV51" i="31"/>
  <c r="AL51" i="31"/>
  <c r="M51" i="31"/>
  <c r="G51" i="31"/>
  <c r="E51" i="31"/>
  <c r="BL50" i="31"/>
  <c r="BI50" i="31"/>
  <c r="BG50" i="31"/>
  <c r="BF50" i="31"/>
  <c r="BE50" i="31" s="1"/>
  <c r="BD50" i="31"/>
  <c r="BC50" i="31"/>
  <c r="BB50" i="31"/>
  <c r="BA50" i="31"/>
  <c r="AZ50" i="31"/>
  <c r="AY50" i="31"/>
  <c r="AX50" i="31"/>
  <c r="AV50" i="31"/>
  <c r="AW50" i="31" s="1"/>
  <c r="AL50" i="31"/>
  <c r="AK50" i="31"/>
  <c r="AJ50" i="31"/>
  <c r="AH50" i="31"/>
  <c r="AF50" i="31"/>
  <c r="AD50" i="31"/>
  <c r="AC51" i="31" s="1"/>
  <c r="M50" i="31"/>
  <c r="K50" i="31"/>
  <c r="BH50" i="31" s="1"/>
  <c r="H50" i="31"/>
  <c r="G50" i="31"/>
  <c r="F50" i="31"/>
  <c r="E50" i="31"/>
  <c r="D48" i="31"/>
  <c r="BI46" i="31"/>
  <c r="BH46" i="31"/>
  <c r="BG46" i="31"/>
  <c r="BF46" i="31"/>
  <c r="BE46" i="31" s="1"/>
  <c r="BD46" i="31"/>
  <c r="BC46" i="31"/>
  <c r="BB46" i="31"/>
  <c r="BA46" i="31"/>
  <c r="AY46" i="31"/>
  <c r="AX46" i="31"/>
  <c r="AW46" i="31"/>
  <c r="AV46" i="31"/>
  <c r="AL46" i="31"/>
  <c r="M46" i="31"/>
  <c r="G46" i="31"/>
  <c r="E46" i="31"/>
  <c r="BI45" i="31"/>
  <c r="BG45" i="31"/>
  <c r="BF45" i="31"/>
  <c r="BE45" i="31" s="1"/>
  <c r="BD45" i="31"/>
  <c r="BC45" i="31"/>
  <c r="BB45" i="31"/>
  <c r="BA45" i="31"/>
  <c r="AZ45" i="31"/>
  <c r="AY45" i="31"/>
  <c r="AX45" i="31"/>
  <c r="AW45" i="31"/>
  <c r="AV45" i="31"/>
  <c r="AL45" i="31"/>
  <c r="AK45" i="31"/>
  <c r="AJ45" i="31"/>
  <c r="AH45" i="31"/>
  <c r="AF45" i="31"/>
  <c r="AD45" i="31"/>
  <c r="AC46" i="31" s="1"/>
  <c r="M45" i="31"/>
  <c r="K45" i="31"/>
  <c r="BH45" i="31" s="1"/>
  <c r="H45" i="31"/>
  <c r="G45" i="31"/>
  <c r="F45" i="31"/>
  <c r="E45" i="31"/>
  <c r="D43" i="31"/>
  <c r="BL45" i="31" s="1"/>
  <c r="BI41" i="31"/>
  <c r="BH41" i="31"/>
  <c r="BG41" i="31"/>
  <c r="BF41" i="31"/>
  <c r="BE41" i="31"/>
  <c r="BD41" i="31"/>
  <c r="BC41" i="31"/>
  <c r="BB41" i="31"/>
  <c r="BA41" i="31"/>
  <c r="AY41" i="31"/>
  <c r="AX41" i="31"/>
  <c r="AV41" i="31"/>
  <c r="AW41" i="31" s="1"/>
  <c r="AL41" i="31"/>
  <c r="M41" i="31"/>
  <c r="G41" i="31"/>
  <c r="E41" i="31"/>
  <c r="BI40" i="31"/>
  <c r="BG40" i="31"/>
  <c r="BF40" i="31"/>
  <c r="BE40" i="31" s="1"/>
  <c r="BD40" i="31"/>
  <c r="BC40" i="31"/>
  <c r="BB40" i="31"/>
  <c r="BA40" i="31"/>
  <c r="AZ40" i="31"/>
  <c r="AX40" i="31"/>
  <c r="AY40" i="31" s="1"/>
  <c r="AW40" i="31"/>
  <c r="AV40" i="31"/>
  <c r="AL40" i="31"/>
  <c r="AK40" i="31"/>
  <c r="AJ40" i="31"/>
  <c r="AH40" i="31"/>
  <c r="AF40" i="31"/>
  <c r="AD40" i="31"/>
  <c r="AC41" i="31" s="1"/>
  <c r="M40" i="31"/>
  <c r="K40" i="31"/>
  <c r="BH40" i="31" s="1"/>
  <c r="H40" i="31"/>
  <c r="G40" i="31"/>
  <c r="F40" i="31"/>
  <c r="E40" i="31"/>
  <c r="D38" i="31"/>
  <c r="BL40" i="31" s="1"/>
  <c r="BI36" i="31"/>
  <c r="BH36" i="31"/>
  <c r="BG36" i="31"/>
  <c r="BF36" i="31"/>
  <c r="BE36" i="31" s="1"/>
  <c r="BD36" i="31"/>
  <c r="BC36" i="31"/>
  <c r="BB36" i="31"/>
  <c r="BA36" i="31"/>
  <c r="AY36" i="31"/>
  <c r="AX36" i="31"/>
  <c r="AW36" i="31"/>
  <c r="AV36" i="31"/>
  <c r="AL36" i="31"/>
  <c r="M36" i="31"/>
  <c r="G36" i="31"/>
  <c r="E36" i="31"/>
  <c r="BL35" i="31"/>
  <c r="BI35" i="31"/>
  <c r="BG35" i="31"/>
  <c r="BF35" i="31"/>
  <c r="BE35" i="31"/>
  <c r="BD35" i="31"/>
  <c r="BC35" i="31"/>
  <c r="BB35" i="31"/>
  <c r="BA35" i="31"/>
  <c r="AZ35" i="31"/>
  <c r="AY35" i="31"/>
  <c r="AX35" i="31"/>
  <c r="AW35" i="31"/>
  <c r="AV35" i="31"/>
  <c r="AL35" i="31"/>
  <c r="AK35" i="31"/>
  <c r="AJ35" i="31"/>
  <c r="AH35" i="31"/>
  <c r="AF35" i="31"/>
  <c r="AD35" i="31"/>
  <c r="AC36" i="31" s="1"/>
  <c r="M35" i="31"/>
  <c r="K35" i="31"/>
  <c r="BH35" i="31" s="1"/>
  <c r="H35" i="31"/>
  <c r="G35" i="31"/>
  <c r="F35" i="31"/>
  <c r="E35" i="31"/>
  <c r="D33" i="31"/>
  <c r="BI31" i="31"/>
  <c r="BH31" i="31"/>
  <c r="BG31" i="31"/>
  <c r="BF31" i="31"/>
  <c r="BE31" i="31" s="1"/>
  <c r="BD31" i="31"/>
  <c r="BC31" i="31"/>
  <c r="BB31" i="31"/>
  <c r="BA31" i="31"/>
  <c r="AX31" i="31"/>
  <c r="AY31" i="31" s="1"/>
  <c r="AW31" i="31"/>
  <c r="AV31" i="31"/>
  <c r="AL31" i="31"/>
  <c r="M31" i="31"/>
  <c r="G31" i="31"/>
  <c r="E31" i="31"/>
  <c r="BL30" i="31"/>
  <c r="BI30" i="31"/>
  <c r="BG30" i="31"/>
  <c r="BF30" i="31"/>
  <c r="BE30" i="31" s="1"/>
  <c r="BD30" i="31"/>
  <c r="BC30" i="31"/>
  <c r="BB30" i="31"/>
  <c r="BA30" i="31"/>
  <c r="AZ30" i="31"/>
  <c r="AY30" i="31"/>
  <c r="AX30" i="31"/>
  <c r="AV30" i="31"/>
  <c r="AW30" i="31" s="1"/>
  <c r="AL30" i="31"/>
  <c r="AK30" i="31"/>
  <c r="AJ30" i="31"/>
  <c r="AH30" i="31"/>
  <c r="AF30" i="31"/>
  <c r="AD30" i="31"/>
  <c r="AC31" i="31" s="1"/>
  <c r="M30" i="31"/>
  <c r="K30" i="31"/>
  <c r="BH30" i="31" s="1"/>
  <c r="H30" i="31"/>
  <c r="G30" i="31"/>
  <c r="F30" i="31"/>
  <c r="E30" i="31"/>
  <c r="D28" i="31"/>
  <c r="BI26" i="31"/>
  <c r="BH26" i="31"/>
  <c r="BG26" i="31"/>
  <c r="BF26" i="31"/>
  <c r="BE26" i="31"/>
  <c r="BD26" i="31"/>
  <c r="BC26" i="31"/>
  <c r="BB26" i="31"/>
  <c r="BA26" i="31"/>
  <c r="AY26" i="31"/>
  <c r="AX26" i="31"/>
  <c r="AV26" i="31"/>
  <c r="AW26" i="31" s="1"/>
  <c r="AL26" i="31"/>
  <c r="M26" i="31"/>
  <c r="G26" i="31"/>
  <c r="E26" i="31"/>
  <c r="BI25" i="31"/>
  <c r="BG25" i="31"/>
  <c r="BF25" i="31"/>
  <c r="BE25" i="31" s="1"/>
  <c r="BD25" i="31"/>
  <c r="BC25" i="31"/>
  <c r="BB25" i="31"/>
  <c r="BA25" i="31"/>
  <c r="AZ25" i="31"/>
  <c r="AX25" i="31"/>
  <c r="AY25" i="31" s="1"/>
  <c r="AW25" i="31"/>
  <c r="AV25" i="31"/>
  <c r="AL25" i="31"/>
  <c r="AK25" i="31"/>
  <c r="AJ25" i="31"/>
  <c r="AH25" i="31"/>
  <c r="AF25" i="31"/>
  <c r="AD25" i="31"/>
  <c r="AC26" i="31" s="1"/>
  <c r="M25" i="31"/>
  <c r="K25" i="31"/>
  <c r="BH25" i="31" s="1"/>
  <c r="H25" i="31"/>
  <c r="G25" i="31"/>
  <c r="F25" i="31"/>
  <c r="E25" i="31"/>
  <c r="D23" i="31"/>
  <c r="BL25" i="31" s="1"/>
  <c r="BI21" i="31"/>
  <c r="BH21" i="31"/>
  <c r="BG21" i="31"/>
  <c r="BF21" i="31"/>
  <c r="BE21" i="31"/>
  <c r="BD21" i="31"/>
  <c r="BC21" i="31"/>
  <c r="BB21" i="31"/>
  <c r="BA21" i="31"/>
  <c r="AY21" i="31"/>
  <c r="AX21" i="31"/>
  <c r="AV21" i="31"/>
  <c r="AW21" i="31" s="1"/>
  <c r="AL21" i="31"/>
  <c r="M21" i="31"/>
  <c r="G21" i="31"/>
  <c r="E21" i="31"/>
  <c r="BI20" i="31"/>
  <c r="BG20" i="31"/>
  <c r="BF20" i="31"/>
  <c r="BE20" i="31"/>
  <c r="BD20" i="31"/>
  <c r="BC20" i="31"/>
  <c r="BB20" i="31"/>
  <c r="BA20" i="31"/>
  <c r="AZ20" i="31"/>
  <c r="AX20" i="31"/>
  <c r="AY20" i="31" s="1"/>
  <c r="AW20" i="31"/>
  <c r="AV20" i="31"/>
  <c r="AL20" i="31"/>
  <c r="AK20" i="31"/>
  <c r="AJ20" i="31"/>
  <c r="AH20" i="31"/>
  <c r="AF20" i="31"/>
  <c r="AD20" i="31"/>
  <c r="AC21" i="31" s="1"/>
  <c r="M20" i="31"/>
  <c r="K20" i="31"/>
  <c r="BH20" i="31" s="1"/>
  <c r="H20" i="31"/>
  <c r="G20" i="31"/>
  <c r="F20" i="31"/>
  <c r="E20" i="31"/>
  <c r="D18" i="31"/>
  <c r="BL20" i="31" s="1"/>
  <c r="BI16" i="31"/>
  <c r="BH16" i="31"/>
  <c r="BG16" i="31"/>
  <c r="BF16" i="31"/>
  <c r="BE16" i="31" s="1"/>
  <c r="BD16" i="31"/>
  <c r="BC16" i="31"/>
  <c r="BB16" i="31"/>
  <c r="BA16" i="31"/>
  <c r="AY16" i="31"/>
  <c r="AX16" i="31"/>
  <c r="AW16" i="31"/>
  <c r="AV16" i="31"/>
  <c r="AL16" i="31"/>
  <c r="M16" i="31"/>
  <c r="G16" i="31"/>
  <c r="E16" i="31"/>
  <c r="BL15" i="31"/>
  <c r="BI15" i="31"/>
  <c r="BG15" i="31"/>
  <c r="BF15" i="31"/>
  <c r="BE15" i="31"/>
  <c r="BD15" i="31"/>
  <c r="BC15" i="31"/>
  <c r="BB15" i="31"/>
  <c r="BA15" i="31"/>
  <c r="AZ15" i="31"/>
  <c r="AY15" i="31"/>
  <c r="AX15" i="31"/>
  <c r="AV15" i="31"/>
  <c r="AW15" i="31" s="1"/>
  <c r="AL15" i="31"/>
  <c r="AK15" i="31"/>
  <c r="AJ15" i="31"/>
  <c r="AH15" i="31"/>
  <c r="AF15" i="31"/>
  <c r="AD15" i="31"/>
  <c r="AC16" i="31" s="1"/>
  <c r="M15" i="31"/>
  <c r="K15" i="31"/>
  <c r="BH15" i="31" s="1"/>
  <c r="H15" i="31"/>
  <c r="G15" i="31"/>
  <c r="F15" i="31"/>
  <c r="E15" i="31"/>
  <c r="D13" i="31"/>
  <c r="BI11" i="31"/>
  <c r="BH11" i="31"/>
  <c r="BG11" i="31"/>
  <c r="BF11" i="31"/>
  <c r="BE11" i="31" s="1"/>
  <c r="BD11" i="31"/>
  <c r="BC11" i="31"/>
  <c r="BB11" i="31"/>
  <c r="BA11" i="31"/>
  <c r="AX11" i="31"/>
  <c r="AY11" i="31" s="1"/>
  <c r="AW11" i="31"/>
  <c r="AV11" i="31"/>
  <c r="AL11" i="31"/>
  <c r="M11" i="31"/>
  <c r="G11" i="31"/>
  <c r="E11" i="31"/>
  <c r="BL10" i="31"/>
  <c r="BI10" i="31"/>
  <c r="BG10" i="31"/>
  <c r="BF10" i="31"/>
  <c r="BE10" i="31" s="1"/>
  <c r="BD10" i="31"/>
  <c r="BC10" i="31"/>
  <c r="BB10" i="31"/>
  <c r="BA10" i="31"/>
  <c r="AZ10" i="31"/>
  <c r="AY10" i="31"/>
  <c r="AX10" i="31"/>
  <c r="AV10" i="31"/>
  <c r="AW10" i="31" s="1"/>
  <c r="AL10" i="31"/>
  <c r="AK10" i="31"/>
  <c r="AJ10" i="31"/>
  <c r="AH10" i="31"/>
  <c r="AF10" i="31"/>
  <c r="AD10" i="31"/>
  <c r="AC11" i="31" s="1"/>
  <c r="M10" i="31"/>
  <c r="K10" i="31"/>
  <c r="BH10" i="31" s="1"/>
  <c r="H10" i="31"/>
  <c r="G10" i="31"/>
  <c r="F10" i="31"/>
  <c r="E10" i="31"/>
  <c r="D8" i="31"/>
  <c r="BI6" i="31"/>
  <c r="BJ25" i="31" s="1"/>
  <c r="BH6" i="31"/>
  <c r="BG6" i="31"/>
  <c r="BF6" i="31"/>
  <c r="BE6" i="31" s="1"/>
  <c r="BD6" i="31"/>
  <c r="BC6" i="31"/>
  <c r="BB6" i="31"/>
  <c r="BA6" i="31"/>
  <c r="AW6" i="31"/>
  <c r="AV6" i="31"/>
  <c r="AL6" i="31"/>
  <c r="M6" i="31"/>
  <c r="G6" i="31"/>
  <c r="E6" i="31"/>
  <c r="AX6" i="31" s="1"/>
  <c r="AY6" i="31" s="1"/>
  <c r="BJ5" i="31"/>
  <c r="BI5" i="31"/>
  <c r="BG5" i="31"/>
  <c r="BF5" i="31"/>
  <c r="BE5" i="31" s="1"/>
  <c r="BD5" i="31"/>
  <c r="BC5" i="31"/>
  <c r="BB5" i="31"/>
  <c r="BA5" i="31"/>
  <c r="AZ5" i="31"/>
  <c r="AW5" i="31"/>
  <c r="AV5" i="31"/>
  <c r="AL5" i="31"/>
  <c r="AK5" i="31"/>
  <c r="AJ5" i="31"/>
  <c r="AH5" i="31"/>
  <c r="AF5" i="31"/>
  <c r="AD5" i="31"/>
  <c r="AC6" i="31" s="1"/>
  <c r="M5" i="31"/>
  <c r="K5" i="31"/>
  <c r="BH5" i="31" s="1"/>
  <c r="H5" i="31"/>
  <c r="G5" i="31"/>
  <c r="F5" i="31"/>
  <c r="E5" i="31"/>
  <c r="D3" i="31"/>
  <c r="BL5" i="31" s="1"/>
  <c r="M22" i="13"/>
  <c r="M3" i="30"/>
  <c r="I3" i="30"/>
  <c r="B3" i="30"/>
  <c r="M4" i="30"/>
  <c r="M5" i="30"/>
  <c r="M6" i="30"/>
  <c r="M7" i="30"/>
  <c r="M8" i="30"/>
  <c r="M9" i="30"/>
  <c r="M10" i="30"/>
  <c r="M11" i="30"/>
  <c r="M12" i="30"/>
  <c r="M13" i="30"/>
  <c r="M14" i="30"/>
  <c r="M15" i="30"/>
  <c r="M16" i="30"/>
  <c r="M17" i="30"/>
  <c r="M18" i="30"/>
  <c r="L19" i="30"/>
  <c r="M19" i="30"/>
  <c r="L20" i="30"/>
  <c r="M20" i="30"/>
  <c r="L21" i="30"/>
  <c r="M21" i="30"/>
  <c r="L22" i="30"/>
  <c r="M22" i="30"/>
  <c r="L23" i="30"/>
  <c r="M23" i="30"/>
  <c r="L24" i="30"/>
  <c r="M24" i="30"/>
  <c r="L25" i="30"/>
  <c r="M25" i="30"/>
  <c r="L26" i="30"/>
  <c r="M26" i="30"/>
  <c r="L27" i="30"/>
  <c r="M27" i="30"/>
  <c r="L28" i="30"/>
  <c r="M28" i="30"/>
  <c r="L29" i="30"/>
  <c r="M29" i="30"/>
  <c r="L30" i="30"/>
  <c r="M30" i="30"/>
  <c r="L31" i="30"/>
  <c r="M31" i="30"/>
  <c r="L32" i="30"/>
  <c r="M32" i="30"/>
  <c r="L33" i="30"/>
  <c r="M33" i="30"/>
  <c r="L34" i="30"/>
  <c r="M34" i="30"/>
  <c r="L35" i="30"/>
  <c r="M35" i="30"/>
  <c r="L36" i="30"/>
  <c r="M36" i="30"/>
  <c r="L37" i="30"/>
  <c r="M37" i="30"/>
  <c r="L38" i="30"/>
  <c r="M38" i="30"/>
  <c r="L39" i="30"/>
  <c r="M39" i="30"/>
  <c r="L40" i="30"/>
  <c r="M40" i="30"/>
  <c r="L41" i="30"/>
  <c r="M41" i="30"/>
  <c r="L42" i="30"/>
  <c r="M42" i="30"/>
  <c r="L43" i="30"/>
  <c r="M43" i="30"/>
  <c r="L44" i="30"/>
  <c r="M44" i="30"/>
  <c r="L45" i="30"/>
  <c r="M45" i="30"/>
  <c r="L46"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K84" i="30"/>
  <c r="L84" i="30"/>
  <c r="M84"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84" i="30"/>
  <c r="I4" i="30"/>
  <c r="I5" i="30"/>
  <c r="I6" i="30"/>
  <c r="I7"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H83" i="30"/>
  <c r="H84" i="30"/>
  <c r="G83" i="30"/>
  <c r="G84" i="30"/>
  <c r="F84" i="30"/>
  <c r="D84" i="30"/>
  <c r="C83" i="30"/>
  <c r="C84"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 i="30"/>
  <c r="AC230" i="31" l="1"/>
  <c r="AC175" i="31"/>
  <c r="AC400" i="31"/>
  <c r="AC95" i="31"/>
  <c r="AC20" i="31"/>
  <c r="AC285" i="31"/>
  <c r="AC360" i="31"/>
  <c r="AC135" i="31"/>
  <c r="AC75" i="31"/>
  <c r="AC220" i="31"/>
  <c r="AC270" i="31"/>
  <c r="AC305" i="31"/>
  <c r="AC340" i="31"/>
  <c r="AC210" i="31"/>
  <c r="AC35" i="31"/>
  <c r="AC155" i="31"/>
  <c r="AC55" i="31"/>
  <c r="AC115" i="31"/>
  <c r="AC250" i="31"/>
  <c r="AC320" i="31"/>
  <c r="AC380" i="31"/>
  <c r="AC45" i="31"/>
  <c r="AC70" i="31"/>
  <c r="AC120" i="31"/>
  <c r="AC125" i="31"/>
  <c r="AC150" i="31"/>
  <c r="AC335" i="31"/>
  <c r="AC390" i="31"/>
  <c r="AC50" i="31"/>
  <c r="AC100" i="31"/>
  <c r="AC105" i="31"/>
  <c r="AC130" i="31"/>
  <c r="AC165" i="31"/>
  <c r="AC370" i="31"/>
  <c r="AC80" i="31"/>
  <c r="AC85" i="31"/>
  <c r="AC110" i="31"/>
  <c r="AC160" i="31"/>
  <c r="AC170" i="31"/>
  <c r="AC260" i="31"/>
  <c r="AC350" i="31"/>
  <c r="AC375" i="31"/>
  <c r="AC15" i="31"/>
  <c r="AC60" i="31"/>
  <c r="AC65" i="31"/>
  <c r="AC90" i="31"/>
  <c r="AC140" i="31"/>
  <c r="AC145" i="31"/>
  <c r="AC180" i="31"/>
  <c r="AC190" i="31"/>
  <c r="AC200" i="31"/>
  <c r="AC240" i="31"/>
  <c r="AC280" i="31"/>
  <c r="AC300" i="31"/>
  <c r="BK51" i="31"/>
  <c r="AX5" i="31"/>
  <c r="AY5" i="31" s="1"/>
  <c r="BJ310" i="31"/>
  <c r="BK10" i="31"/>
  <c r="AC40" i="31"/>
  <c r="BK45" i="31"/>
  <c r="BK401" i="31"/>
  <c r="BK395" i="31"/>
  <c r="BK381" i="31"/>
  <c r="BK375" i="31"/>
  <c r="BK361" i="31"/>
  <c r="BK355" i="31"/>
  <c r="BK341" i="31"/>
  <c r="BK335" i="31"/>
  <c r="BK400" i="31"/>
  <c r="BK386" i="31"/>
  <c r="BK380" i="31"/>
  <c r="BK366" i="31"/>
  <c r="BK360" i="31"/>
  <c r="BK346" i="31"/>
  <c r="BK340" i="31"/>
  <c r="BK326" i="31"/>
  <c r="BK320" i="31"/>
  <c r="BK306" i="31"/>
  <c r="BK300" i="31"/>
  <c r="BK391" i="31"/>
  <c r="BK385" i="31"/>
  <c r="BK371" i="31"/>
  <c r="BK365" i="31"/>
  <c r="BK351" i="31"/>
  <c r="BK345" i="31"/>
  <c r="BK331" i="31"/>
  <c r="BK325" i="31"/>
  <c r="BK311" i="31"/>
  <c r="BK305" i="31"/>
  <c r="BK291" i="31"/>
  <c r="BK285" i="31"/>
  <c r="BK376" i="31"/>
  <c r="BK370" i="31"/>
  <c r="BK336" i="31"/>
  <c r="BK330" i="31"/>
  <c r="BK301" i="31"/>
  <c r="BK276" i="31"/>
  <c r="BK270" i="31"/>
  <c r="BK256" i="31"/>
  <c r="BK315" i="31"/>
  <c r="BK310" i="31"/>
  <c r="BK275" i="31"/>
  <c r="BK261" i="31"/>
  <c r="BK255" i="31"/>
  <c r="BK241" i="31"/>
  <c r="BK235" i="31"/>
  <c r="BK221" i="31"/>
  <c r="BK215" i="31"/>
  <c r="BK201" i="31"/>
  <c r="BK195" i="31"/>
  <c r="BK181" i="31"/>
  <c r="BK396" i="31"/>
  <c r="BK390" i="31"/>
  <c r="BK356" i="31"/>
  <c r="BK350" i="31"/>
  <c r="BK321" i="31"/>
  <c r="BK296" i="31"/>
  <c r="BK286" i="31"/>
  <c r="BK271" i="31"/>
  <c r="BK265" i="31"/>
  <c r="BK251" i="31"/>
  <c r="BK245" i="31"/>
  <c r="BK231" i="31"/>
  <c r="BK225" i="31"/>
  <c r="BK211" i="31"/>
  <c r="BK205" i="31"/>
  <c r="BK191" i="31"/>
  <c r="BK186" i="31"/>
  <c r="BK185" i="31"/>
  <c r="BK176" i="31"/>
  <c r="BK170" i="31"/>
  <c r="BK156" i="31"/>
  <c r="BK150" i="31"/>
  <c r="BK136" i="31"/>
  <c r="BK130" i="31"/>
  <c r="BK116" i="31"/>
  <c r="BK110" i="31"/>
  <c r="BK96" i="31"/>
  <c r="BK90" i="31"/>
  <c r="BK76" i="31"/>
  <c r="BK70" i="31"/>
  <c r="BK56" i="31"/>
  <c r="BK50" i="31"/>
  <c r="BK36" i="31"/>
  <c r="BK30" i="31"/>
  <c r="BK295" i="31"/>
  <c r="BK281" i="31"/>
  <c r="BK260" i="31"/>
  <c r="BK250" i="31"/>
  <c r="BK246" i="31"/>
  <c r="BK240" i="31"/>
  <c r="BK236" i="31"/>
  <c r="BK210" i="31"/>
  <c r="BK206" i="31"/>
  <c r="BK200" i="31"/>
  <c r="BK196" i="31"/>
  <c r="BK175" i="31"/>
  <c r="BK161" i="31"/>
  <c r="BK155" i="31"/>
  <c r="BK141" i="31"/>
  <c r="BK135" i="31"/>
  <c r="BK121" i="31"/>
  <c r="BK115" i="31"/>
  <c r="BK101" i="31"/>
  <c r="BK95" i="31"/>
  <c r="BK81" i="31"/>
  <c r="BK75" i="31"/>
  <c r="BK61" i="31"/>
  <c r="BK55" i="31"/>
  <c r="BK41" i="31"/>
  <c r="BK35" i="31"/>
  <c r="BK21" i="31"/>
  <c r="BK15" i="31"/>
  <c r="BK290" i="31"/>
  <c r="BK280" i="31"/>
  <c r="BK266" i="31"/>
  <c r="BK180" i="31"/>
  <c r="BK166" i="31"/>
  <c r="BK160" i="31"/>
  <c r="BK146" i="31"/>
  <c r="BK140" i="31"/>
  <c r="BK126" i="31"/>
  <c r="BK120" i="31"/>
  <c r="BK106" i="31"/>
  <c r="BK100" i="31"/>
  <c r="BK86" i="31"/>
  <c r="BK80" i="31"/>
  <c r="BK66" i="31"/>
  <c r="BK60" i="31"/>
  <c r="BK46" i="31"/>
  <c r="BK40" i="31"/>
  <c r="BK26" i="31"/>
  <c r="BK20" i="31"/>
  <c r="BK6" i="31"/>
  <c r="BK151" i="31"/>
  <c r="BK145" i="31"/>
  <c r="BK131" i="31"/>
  <c r="BK125" i="31"/>
  <c r="BK105" i="31"/>
  <c r="BK65" i="31"/>
  <c r="BK316" i="31"/>
  <c r="BK230" i="31"/>
  <c r="BK226" i="31"/>
  <c r="BK220" i="31"/>
  <c r="BK216" i="31"/>
  <c r="BK190" i="31"/>
  <c r="BK171" i="31"/>
  <c r="BK165" i="31"/>
  <c r="BK111" i="31"/>
  <c r="BK91" i="31"/>
  <c r="BK85" i="31"/>
  <c r="BK71" i="31"/>
  <c r="BJ45" i="31"/>
  <c r="BJ31" i="31"/>
  <c r="BJ120" i="31"/>
  <c r="BJ86" i="31"/>
  <c r="BJ126" i="31"/>
  <c r="BJ106" i="31"/>
  <c r="BJ100" i="31"/>
  <c r="BJ80" i="31"/>
  <c r="BJ66" i="31"/>
  <c r="BJ60" i="31"/>
  <c r="BK5" i="31"/>
  <c r="BJ6" i="31"/>
  <c r="AC10" i="31"/>
  <c r="BJ11" i="31"/>
  <c r="BK16" i="31"/>
  <c r="BJ20" i="31"/>
  <c r="AC25" i="31"/>
  <c r="BK31" i="31"/>
  <c r="BJ40" i="31"/>
  <c r="BK25" i="31"/>
  <c r="BJ46" i="31"/>
  <c r="AC5" i="31"/>
  <c r="BK11" i="31"/>
  <c r="BJ26" i="31"/>
  <c r="AC30" i="31"/>
  <c r="BJ166" i="31"/>
  <c r="BJ180" i="31"/>
  <c r="BJ181" i="31"/>
  <c r="AC185" i="31"/>
  <c r="BJ195" i="31"/>
  <c r="BJ205" i="31"/>
  <c r="BJ235" i="31"/>
  <c r="BJ245" i="31"/>
  <c r="AC290" i="31"/>
  <c r="BJ140" i="31"/>
  <c r="BJ146" i="31"/>
  <c r="BJ160" i="31"/>
  <c r="BJ15" i="31"/>
  <c r="BJ21" i="31"/>
  <c r="BJ35" i="31"/>
  <c r="BJ41" i="31"/>
  <c r="BJ55" i="31"/>
  <c r="BJ61" i="31"/>
  <c r="BJ75" i="31"/>
  <c r="BJ81" i="31"/>
  <c r="BJ95" i="31"/>
  <c r="BJ101" i="31"/>
  <c r="BJ115" i="31"/>
  <c r="BJ121" i="31"/>
  <c r="BJ135" i="31"/>
  <c r="BJ141" i="31"/>
  <c r="BJ155" i="31"/>
  <c r="BJ161" i="31"/>
  <c r="BJ175" i="31"/>
  <c r="BJ211" i="31"/>
  <c r="AC215" i="31"/>
  <c r="BJ221" i="31"/>
  <c r="AC225" i="31"/>
  <c r="BJ251" i="31"/>
  <c r="AC255" i="31"/>
  <c r="BJ285" i="31"/>
  <c r="BJ396" i="31"/>
  <c r="BJ390" i="31"/>
  <c r="BJ376" i="31"/>
  <c r="BJ370" i="31"/>
  <c r="BJ356" i="31"/>
  <c r="BJ350" i="31"/>
  <c r="BJ336" i="31"/>
  <c r="BJ401" i="31"/>
  <c r="BJ395" i="31"/>
  <c r="BJ381" i="31"/>
  <c r="BJ375" i="31"/>
  <c r="BJ361" i="31"/>
  <c r="BJ355" i="31"/>
  <c r="BJ341" i="31"/>
  <c r="BJ335" i="31"/>
  <c r="BJ321" i="31"/>
  <c r="BJ315" i="31"/>
  <c r="BJ301" i="31"/>
  <c r="BJ295" i="31"/>
  <c r="BJ400" i="31"/>
  <c r="BJ386" i="31"/>
  <c r="BJ380" i="31"/>
  <c r="BJ366" i="31"/>
  <c r="BJ360" i="31"/>
  <c r="BJ346" i="31"/>
  <c r="BJ340" i="31"/>
  <c r="BJ326" i="31"/>
  <c r="BJ320" i="31"/>
  <c r="BJ306" i="31"/>
  <c r="BJ300" i="31"/>
  <c r="BJ286" i="31"/>
  <c r="BJ385" i="31"/>
  <c r="BJ345" i="31"/>
  <c r="BJ305" i="31"/>
  <c r="BJ296" i="31"/>
  <c r="BJ291" i="31"/>
  <c r="BJ271" i="31"/>
  <c r="BJ265" i="31"/>
  <c r="BJ391" i="31"/>
  <c r="BJ351" i="31"/>
  <c r="BJ330" i="31"/>
  <c r="BJ276" i="31"/>
  <c r="BJ270" i="31"/>
  <c r="BJ256" i="31"/>
  <c r="BJ250" i="31"/>
  <c r="BJ236" i="31"/>
  <c r="BJ230" i="31"/>
  <c r="BJ216" i="31"/>
  <c r="BJ210" i="31"/>
  <c r="BJ196" i="31"/>
  <c r="BJ190" i="31"/>
  <c r="BJ365" i="31"/>
  <c r="BJ371" i="31"/>
  <c r="BJ331" i="31"/>
  <c r="BJ325" i="31"/>
  <c r="BJ316" i="31"/>
  <c r="BJ311" i="31"/>
  <c r="BJ290" i="31"/>
  <c r="BJ281" i="31"/>
  <c r="BJ280" i="31"/>
  <c r="BJ266" i="31"/>
  <c r="BJ260" i="31"/>
  <c r="BJ246" i="31"/>
  <c r="BJ240" i="31"/>
  <c r="BJ226" i="31"/>
  <c r="BJ220" i="31"/>
  <c r="BJ206" i="31"/>
  <c r="BJ200" i="31"/>
  <c r="BJ10" i="31"/>
  <c r="BJ16" i="31"/>
  <c r="BJ30" i="31"/>
  <c r="BJ36" i="31"/>
  <c r="BJ50" i="31"/>
  <c r="BJ56" i="31"/>
  <c r="BJ70" i="31"/>
  <c r="BJ76" i="31"/>
  <c r="BJ90" i="31"/>
  <c r="BJ96" i="31"/>
  <c r="BJ110" i="31"/>
  <c r="BJ116" i="31"/>
  <c r="BJ130" i="31"/>
  <c r="BJ136" i="31"/>
  <c r="BJ150" i="31"/>
  <c r="BJ156" i="31"/>
  <c r="BJ170" i="31"/>
  <c r="BJ176" i="31"/>
  <c r="BJ185" i="31"/>
  <c r="BJ186" i="31"/>
  <c r="BJ215" i="31"/>
  <c r="BJ225" i="31"/>
  <c r="BJ255" i="31"/>
  <c r="AC275" i="31"/>
  <c r="AC325" i="31"/>
  <c r="BJ51" i="31"/>
  <c r="BJ65" i="31"/>
  <c r="BJ71" i="31"/>
  <c r="BJ85" i="31"/>
  <c r="BJ91" i="31"/>
  <c r="BJ105" i="31"/>
  <c r="BJ111" i="31"/>
  <c r="BJ125" i="31"/>
  <c r="BJ131" i="31"/>
  <c r="BJ145" i="31"/>
  <c r="BJ151" i="31"/>
  <c r="BJ165" i="31"/>
  <c r="BJ171" i="31"/>
  <c r="BJ191" i="31"/>
  <c r="AC195" i="31"/>
  <c r="BJ201" i="31"/>
  <c r="AC205" i="31"/>
  <c r="BJ231" i="31"/>
  <c r="AC235" i="31"/>
  <c r="BJ241" i="31"/>
  <c r="AC245" i="31"/>
  <c r="BJ261" i="31"/>
  <c r="AC265" i="31"/>
  <c r="BJ275" i="31"/>
  <c r="AC315" i="31"/>
  <c r="AC330" i="31"/>
  <c r="AC345" i="31"/>
  <c r="AC385" i="31"/>
  <c r="AC355" i="31"/>
  <c r="AC395" i="31"/>
  <c r="AC295" i="31"/>
  <c r="AC310" i="31"/>
  <c r="AC365" i="31"/>
  <c r="L3" i="30"/>
  <c r="AF5" i="15"/>
  <c r="AH5" i="15"/>
  <c r="Q1" i="30"/>
  <c r="P1" i="30"/>
  <c r="O1" i="30"/>
  <c r="N1" i="30"/>
  <c r="M1" i="30"/>
  <c r="L1" i="30"/>
  <c r="K1" i="30"/>
  <c r="J1" i="30"/>
  <c r="I1" i="30"/>
  <c r="H1" i="30"/>
  <c r="D1" i="30"/>
  <c r="H365" i="15" l="1"/>
  <c r="H75" i="30" s="1"/>
  <c r="H370" i="15"/>
  <c r="H76" i="30" s="1"/>
  <c r="H375" i="15"/>
  <c r="H77" i="30" s="1"/>
  <c r="H380" i="15"/>
  <c r="H78" i="30" s="1"/>
  <c r="H385" i="15"/>
  <c r="H79" i="30" s="1"/>
  <c r="H390" i="15"/>
  <c r="H80" i="30" s="1"/>
  <c r="H395" i="15"/>
  <c r="H81" i="30" s="1"/>
  <c r="H400" i="15"/>
  <c r="H82" i="30" s="1"/>
  <c r="H39" i="30"/>
  <c r="H40" i="30"/>
  <c r="H41" i="30"/>
  <c r="H42" i="30"/>
  <c r="H43" i="30"/>
  <c r="H44" i="30"/>
  <c r="H45" i="30"/>
  <c r="H46" i="30"/>
  <c r="H225" i="15"/>
  <c r="H47" i="30" s="1"/>
  <c r="H230" i="15"/>
  <c r="H48" i="30" s="1"/>
  <c r="H235" i="15"/>
  <c r="H49" i="30" s="1"/>
  <c r="H240" i="15"/>
  <c r="H50" i="30" s="1"/>
  <c r="H245" i="15"/>
  <c r="H51" i="30" s="1"/>
  <c r="H250" i="15"/>
  <c r="H52" i="30" s="1"/>
  <c r="H255" i="15"/>
  <c r="H53" i="30" s="1"/>
  <c r="H260" i="15"/>
  <c r="H54" i="30" s="1"/>
  <c r="H265" i="15"/>
  <c r="H55" i="30" s="1"/>
  <c r="H270" i="15"/>
  <c r="H56" i="30" s="1"/>
  <c r="H275" i="15"/>
  <c r="H57" i="30" s="1"/>
  <c r="H280" i="15"/>
  <c r="H58" i="30" s="1"/>
  <c r="H285" i="15"/>
  <c r="H59" i="30" s="1"/>
  <c r="H290" i="15"/>
  <c r="H60" i="30" s="1"/>
  <c r="H295" i="15"/>
  <c r="H61" i="30" s="1"/>
  <c r="H300" i="15"/>
  <c r="H62" i="30" s="1"/>
  <c r="H305" i="15"/>
  <c r="H63" i="30" s="1"/>
  <c r="H310" i="15"/>
  <c r="H64" i="30" s="1"/>
  <c r="H315" i="15"/>
  <c r="H65" i="30" s="1"/>
  <c r="H320" i="15"/>
  <c r="H66" i="30" s="1"/>
  <c r="H325" i="15"/>
  <c r="H67" i="30" s="1"/>
  <c r="H330" i="15"/>
  <c r="H68" i="30" s="1"/>
  <c r="H335" i="15"/>
  <c r="H69" i="30" s="1"/>
  <c r="H340" i="15"/>
  <c r="H70" i="30" s="1"/>
  <c r="H345" i="15"/>
  <c r="H71" i="30" s="1"/>
  <c r="H350" i="15"/>
  <c r="H72" i="30" s="1"/>
  <c r="H355" i="15"/>
  <c r="H73" i="30" s="1"/>
  <c r="H360" i="15"/>
  <c r="H74" i="30" s="1"/>
  <c r="H21" i="30"/>
  <c r="H22" i="30"/>
  <c r="H23" i="30"/>
  <c r="H24" i="30"/>
  <c r="H25" i="30"/>
  <c r="H26" i="30"/>
  <c r="H27" i="30"/>
  <c r="H28" i="30"/>
  <c r="H29" i="30"/>
  <c r="H30" i="30"/>
  <c r="H31" i="30"/>
  <c r="H32" i="30"/>
  <c r="H33" i="30"/>
  <c r="H34" i="30"/>
  <c r="H35" i="30"/>
  <c r="H36" i="30"/>
  <c r="H37" i="30"/>
  <c r="H38" i="30"/>
  <c r="H50" i="15"/>
  <c r="H12" i="30" s="1"/>
  <c r="H55" i="15"/>
  <c r="H13" i="30" s="1"/>
  <c r="H60" i="15"/>
  <c r="H14" i="30" s="1"/>
  <c r="H65" i="15"/>
  <c r="H15" i="30" s="1"/>
  <c r="H70" i="15"/>
  <c r="H16" i="30" s="1"/>
  <c r="H75" i="15"/>
  <c r="H17" i="30" s="1"/>
  <c r="H80" i="15"/>
  <c r="H18" i="30" s="1"/>
  <c r="H19" i="30"/>
  <c r="H20" i="30"/>
  <c r="H20" i="15"/>
  <c r="H6" i="30" s="1"/>
  <c r="H25" i="15"/>
  <c r="H7" i="30" s="1"/>
  <c r="H30" i="15"/>
  <c r="H8" i="30" s="1"/>
  <c r="H35" i="15"/>
  <c r="H9" i="30" s="1"/>
  <c r="H40" i="15"/>
  <c r="H10" i="30" s="1"/>
  <c r="H45" i="15"/>
  <c r="H11" i="30" s="1"/>
  <c r="H15" i="15"/>
  <c r="H5" i="30" s="1"/>
  <c r="H10" i="15"/>
  <c r="H4" i="30" s="1"/>
  <c r="H5" i="15"/>
  <c r="H3" i="30" s="1"/>
  <c r="G6" i="15"/>
  <c r="G3" i="30" s="1"/>
  <c r="L83" i="30"/>
  <c r="J83" i="30"/>
  <c r="G401" i="15"/>
  <c r="E401" i="15"/>
  <c r="L82" i="30"/>
  <c r="AJ400" i="15"/>
  <c r="AH400" i="15"/>
  <c r="AF400" i="15"/>
  <c r="AD400" i="15"/>
  <c r="J82" i="30"/>
  <c r="K400" i="15"/>
  <c r="G400" i="15"/>
  <c r="F82" i="30" s="1"/>
  <c r="F400" i="15"/>
  <c r="E400" i="15"/>
  <c r="D82" i="30" s="1"/>
  <c r="G396" i="15"/>
  <c r="G81" i="30" s="1"/>
  <c r="E396" i="15"/>
  <c r="C81" i="30" s="1"/>
  <c r="L81" i="30"/>
  <c r="AJ395" i="15"/>
  <c r="AH395" i="15"/>
  <c r="AF395" i="15"/>
  <c r="AD395" i="15"/>
  <c r="J81" i="30"/>
  <c r="K395" i="15"/>
  <c r="G395" i="15"/>
  <c r="F81" i="30" s="1"/>
  <c r="F395" i="15"/>
  <c r="E395" i="15"/>
  <c r="D81" i="30" s="1"/>
  <c r="G391" i="15"/>
  <c r="G80" i="30" s="1"/>
  <c r="E391" i="15"/>
  <c r="C80" i="30" s="1"/>
  <c r="L80" i="30"/>
  <c r="AJ390" i="15"/>
  <c r="AH390" i="15"/>
  <c r="AF390" i="15"/>
  <c r="AD390" i="15"/>
  <c r="J80" i="30"/>
  <c r="K390" i="15"/>
  <c r="G390" i="15"/>
  <c r="F80" i="30" s="1"/>
  <c r="F390" i="15"/>
  <c r="E390" i="15"/>
  <c r="D80" i="30" s="1"/>
  <c r="G386" i="15"/>
  <c r="G79" i="30" s="1"/>
  <c r="E386" i="15"/>
  <c r="C79" i="30" s="1"/>
  <c r="L79" i="30"/>
  <c r="AJ385" i="15"/>
  <c r="AH385" i="15"/>
  <c r="AF385" i="15"/>
  <c r="AD385" i="15"/>
  <c r="J79" i="30"/>
  <c r="K385" i="15"/>
  <c r="G385" i="15"/>
  <c r="F79" i="30" s="1"/>
  <c r="F385" i="15"/>
  <c r="E385" i="15"/>
  <c r="D79" i="30" s="1"/>
  <c r="G381" i="15"/>
  <c r="G78" i="30" s="1"/>
  <c r="E381" i="15"/>
  <c r="C78" i="30" s="1"/>
  <c r="L78" i="30"/>
  <c r="AJ380" i="15"/>
  <c r="AH380" i="15"/>
  <c r="AF380" i="15"/>
  <c r="AD380" i="15"/>
  <c r="J78" i="30"/>
  <c r="K380" i="15"/>
  <c r="G380" i="15"/>
  <c r="F78" i="30" s="1"/>
  <c r="F380" i="15"/>
  <c r="E380" i="15"/>
  <c r="D78" i="30" s="1"/>
  <c r="G376" i="15"/>
  <c r="G77" i="30" s="1"/>
  <c r="E376" i="15"/>
  <c r="C77" i="30" s="1"/>
  <c r="L77" i="30"/>
  <c r="AJ375" i="15"/>
  <c r="AH375" i="15"/>
  <c r="AF375" i="15"/>
  <c r="AD375" i="15"/>
  <c r="J77" i="30"/>
  <c r="K375" i="15"/>
  <c r="G375" i="15"/>
  <c r="F77" i="30" s="1"/>
  <c r="F375" i="15"/>
  <c r="E375" i="15"/>
  <c r="D77" i="30" s="1"/>
  <c r="G371" i="15"/>
  <c r="G76" i="30" s="1"/>
  <c r="E371" i="15"/>
  <c r="C76" i="30" s="1"/>
  <c r="L76" i="30"/>
  <c r="AJ370" i="15"/>
  <c r="AH370" i="15"/>
  <c r="AF370" i="15"/>
  <c r="AD370" i="15"/>
  <c r="J76" i="30"/>
  <c r="K370" i="15"/>
  <c r="G370" i="15"/>
  <c r="F76" i="30" s="1"/>
  <c r="F370" i="15"/>
  <c r="E370" i="15"/>
  <c r="D76" i="30" s="1"/>
  <c r="G366" i="15"/>
  <c r="G75" i="30" s="1"/>
  <c r="E366" i="15"/>
  <c r="C75" i="30" s="1"/>
  <c r="L75" i="30"/>
  <c r="AJ365" i="15"/>
  <c r="AH365" i="15"/>
  <c r="AF365" i="15"/>
  <c r="AD365" i="15"/>
  <c r="J75" i="30"/>
  <c r="K365" i="15"/>
  <c r="G365" i="15"/>
  <c r="F75" i="30" s="1"/>
  <c r="F365" i="15"/>
  <c r="E365" i="15"/>
  <c r="D75" i="30" s="1"/>
  <c r="G361" i="15"/>
  <c r="G74" i="30" s="1"/>
  <c r="E361" i="15"/>
  <c r="C74" i="30" s="1"/>
  <c r="L74" i="30"/>
  <c r="AJ360" i="15"/>
  <c r="AH360" i="15"/>
  <c r="AF360" i="15"/>
  <c r="AD360" i="15"/>
  <c r="J74" i="30"/>
  <c r="K360" i="15"/>
  <c r="G360" i="15"/>
  <c r="F74" i="30" s="1"/>
  <c r="F360" i="15"/>
  <c r="E360" i="15"/>
  <c r="D74" i="30" s="1"/>
  <c r="G356" i="15"/>
  <c r="G73" i="30" s="1"/>
  <c r="E356" i="15"/>
  <c r="C73" i="30" s="1"/>
  <c r="L73" i="30"/>
  <c r="AJ355" i="15"/>
  <c r="AH355" i="15"/>
  <c r="AF355" i="15"/>
  <c r="AD355" i="15"/>
  <c r="J73" i="30"/>
  <c r="K355" i="15"/>
  <c r="G355" i="15"/>
  <c r="F73" i="30" s="1"/>
  <c r="F355" i="15"/>
  <c r="E355" i="15"/>
  <c r="D73" i="30" s="1"/>
  <c r="G351" i="15"/>
  <c r="G72" i="30" s="1"/>
  <c r="E351" i="15"/>
  <c r="C72" i="30" s="1"/>
  <c r="L72" i="30"/>
  <c r="AJ350" i="15"/>
  <c r="AH350" i="15"/>
  <c r="AF350" i="15"/>
  <c r="AD350" i="15"/>
  <c r="J72" i="30"/>
  <c r="K350" i="15"/>
  <c r="G350" i="15"/>
  <c r="F72" i="30" s="1"/>
  <c r="F350" i="15"/>
  <c r="E350" i="15"/>
  <c r="D72" i="30" s="1"/>
  <c r="G346" i="15"/>
  <c r="G71" i="30" s="1"/>
  <c r="E346" i="15"/>
  <c r="C71" i="30" s="1"/>
  <c r="L71" i="30"/>
  <c r="AJ345" i="15"/>
  <c r="AH345" i="15"/>
  <c r="AF345" i="15"/>
  <c r="AD345" i="15"/>
  <c r="J71" i="30"/>
  <c r="K345" i="15"/>
  <c r="G345" i="15"/>
  <c r="F71" i="30" s="1"/>
  <c r="F345" i="15"/>
  <c r="E345" i="15"/>
  <c r="D71" i="30" s="1"/>
  <c r="G341" i="15"/>
  <c r="G70" i="30" s="1"/>
  <c r="E341" i="15"/>
  <c r="C70" i="30" s="1"/>
  <c r="L70" i="30"/>
  <c r="AJ340" i="15"/>
  <c r="AH340" i="15"/>
  <c r="AF340" i="15"/>
  <c r="AD340" i="15"/>
  <c r="J70" i="30"/>
  <c r="K340" i="15"/>
  <c r="G340" i="15"/>
  <c r="F70" i="30" s="1"/>
  <c r="F340" i="15"/>
  <c r="E340" i="15"/>
  <c r="D70" i="30" s="1"/>
  <c r="G336" i="15"/>
  <c r="G69" i="30" s="1"/>
  <c r="E336" i="15"/>
  <c r="C69" i="30" s="1"/>
  <c r="L69" i="30"/>
  <c r="AJ335" i="15"/>
  <c r="AH335" i="15"/>
  <c r="AF335" i="15"/>
  <c r="AD335" i="15"/>
  <c r="J69" i="30"/>
  <c r="K335" i="15"/>
  <c r="G335" i="15"/>
  <c r="F69" i="30" s="1"/>
  <c r="F335" i="15"/>
  <c r="E335" i="15"/>
  <c r="D69" i="30" s="1"/>
  <c r="G331" i="15"/>
  <c r="G68" i="30" s="1"/>
  <c r="E331" i="15"/>
  <c r="C68" i="30" s="1"/>
  <c r="L68" i="30"/>
  <c r="AJ330" i="15"/>
  <c r="AH330" i="15"/>
  <c r="AF330" i="15"/>
  <c r="AD330" i="15"/>
  <c r="J68" i="30"/>
  <c r="K330" i="15"/>
  <c r="G330" i="15"/>
  <c r="F68" i="30" s="1"/>
  <c r="F330" i="15"/>
  <c r="E330" i="15"/>
  <c r="D68" i="30" s="1"/>
  <c r="G326" i="15"/>
  <c r="G67" i="30" s="1"/>
  <c r="E326" i="15"/>
  <c r="C67" i="30" s="1"/>
  <c r="L67" i="30"/>
  <c r="AJ325" i="15"/>
  <c r="AH325" i="15"/>
  <c r="AF325" i="15"/>
  <c r="AD325" i="15"/>
  <c r="J67" i="30"/>
  <c r="K325" i="15"/>
  <c r="G325" i="15"/>
  <c r="F67" i="30" s="1"/>
  <c r="F325" i="15"/>
  <c r="E325" i="15"/>
  <c r="D67" i="30" s="1"/>
  <c r="G321" i="15"/>
  <c r="G66" i="30" s="1"/>
  <c r="E321" i="15"/>
  <c r="C66" i="30" s="1"/>
  <c r="L66" i="30"/>
  <c r="AJ320" i="15"/>
  <c r="AH320" i="15"/>
  <c r="AF320" i="15"/>
  <c r="AD320" i="15"/>
  <c r="J66" i="30"/>
  <c r="K320" i="15"/>
  <c r="G320" i="15"/>
  <c r="F66" i="30" s="1"/>
  <c r="F320" i="15"/>
  <c r="E320" i="15"/>
  <c r="D66" i="30" s="1"/>
  <c r="G316" i="15"/>
  <c r="G65" i="30" s="1"/>
  <c r="E316" i="15"/>
  <c r="C65" i="30" s="1"/>
  <c r="L65" i="30"/>
  <c r="AJ315" i="15"/>
  <c r="AH315" i="15"/>
  <c r="AF315" i="15"/>
  <c r="AD315" i="15"/>
  <c r="J65" i="30"/>
  <c r="K315" i="15"/>
  <c r="G315" i="15"/>
  <c r="F65" i="30" s="1"/>
  <c r="F315" i="15"/>
  <c r="E315" i="15"/>
  <c r="D65" i="30" s="1"/>
  <c r="G311" i="15"/>
  <c r="G64" i="30" s="1"/>
  <c r="E311" i="15"/>
  <c r="C64" i="30" s="1"/>
  <c r="L64" i="30"/>
  <c r="AJ310" i="15"/>
  <c r="AH310" i="15"/>
  <c r="AF310" i="15"/>
  <c r="AD310" i="15"/>
  <c r="J64" i="30"/>
  <c r="K310" i="15"/>
  <c r="G310" i="15"/>
  <c r="F64" i="30" s="1"/>
  <c r="F310" i="15"/>
  <c r="E310" i="15"/>
  <c r="D64" i="30" s="1"/>
  <c r="G306" i="15"/>
  <c r="G63" i="30" s="1"/>
  <c r="E306" i="15"/>
  <c r="C63" i="30" s="1"/>
  <c r="L63" i="30"/>
  <c r="AJ305" i="15"/>
  <c r="AH305" i="15"/>
  <c r="AF305" i="15"/>
  <c r="AD305" i="15"/>
  <c r="J63" i="30"/>
  <c r="K305" i="15"/>
  <c r="G305" i="15"/>
  <c r="F63" i="30" s="1"/>
  <c r="F305" i="15"/>
  <c r="E305" i="15"/>
  <c r="D63" i="30" s="1"/>
  <c r="G301" i="15"/>
  <c r="G62" i="30" s="1"/>
  <c r="E301" i="15"/>
  <c r="C62" i="30" s="1"/>
  <c r="L62" i="30"/>
  <c r="AJ300" i="15"/>
  <c r="AH300" i="15"/>
  <c r="AF300" i="15"/>
  <c r="AD300" i="15"/>
  <c r="J62" i="30"/>
  <c r="K300" i="15"/>
  <c r="G300" i="15"/>
  <c r="F62" i="30" s="1"/>
  <c r="F300" i="15"/>
  <c r="E300" i="15"/>
  <c r="D62" i="30" s="1"/>
  <c r="G296" i="15"/>
  <c r="G61" i="30" s="1"/>
  <c r="E296" i="15"/>
  <c r="C61" i="30" s="1"/>
  <c r="L61" i="30"/>
  <c r="AJ295" i="15"/>
  <c r="AH295" i="15"/>
  <c r="AF295" i="15"/>
  <c r="AD295" i="15"/>
  <c r="J61" i="30"/>
  <c r="K295" i="15"/>
  <c r="G295" i="15"/>
  <c r="F61" i="30" s="1"/>
  <c r="F295" i="15"/>
  <c r="E295" i="15"/>
  <c r="D61" i="30" s="1"/>
  <c r="G291" i="15"/>
  <c r="G60" i="30" s="1"/>
  <c r="E291" i="15"/>
  <c r="C60" i="30" s="1"/>
  <c r="L60" i="30"/>
  <c r="AJ290" i="15"/>
  <c r="AH290" i="15"/>
  <c r="AF290" i="15"/>
  <c r="AD290" i="15"/>
  <c r="J60" i="30"/>
  <c r="K290" i="15"/>
  <c r="G290" i="15"/>
  <c r="F60" i="30" s="1"/>
  <c r="F290" i="15"/>
  <c r="E290" i="15"/>
  <c r="D60" i="30" s="1"/>
  <c r="G286" i="15"/>
  <c r="G59" i="30" s="1"/>
  <c r="E286" i="15"/>
  <c r="C59" i="30" s="1"/>
  <c r="L59" i="30"/>
  <c r="AJ285" i="15"/>
  <c r="AH285" i="15"/>
  <c r="AF285" i="15"/>
  <c r="AD285" i="15"/>
  <c r="J59" i="30"/>
  <c r="K285" i="15"/>
  <c r="G285" i="15"/>
  <c r="F59" i="30" s="1"/>
  <c r="F285" i="15"/>
  <c r="E285" i="15"/>
  <c r="D59" i="30" s="1"/>
  <c r="G281" i="15"/>
  <c r="G58" i="30" s="1"/>
  <c r="E281" i="15"/>
  <c r="C58" i="30" s="1"/>
  <c r="L58" i="30"/>
  <c r="AJ280" i="15"/>
  <c r="AH280" i="15"/>
  <c r="AF280" i="15"/>
  <c r="AD280" i="15"/>
  <c r="J58" i="30"/>
  <c r="K280" i="15"/>
  <c r="G280" i="15"/>
  <c r="F58" i="30" s="1"/>
  <c r="F280" i="15"/>
  <c r="E280" i="15"/>
  <c r="D58" i="30" s="1"/>
  <c r="G276" i="15"/>
  <c r="G57" i="30" s="1"/>
  <c r="E276" i="15"/>
  <c r="C57" i="30" s="1"/>
  <c r="L57" i="30"/>
  <c r="AJ275" i="15"/>
  <c r="AH275" i="15"/>
  <c r="AF275" i="15"/>
  <c r="AD275" i="15"/>
  <c r="J57" i="30"/>
  <c r="K275" i="15"/>
  <c r="G275" i="15"/>
  <c r="F57" i="30" s="1"/>
  <c r="F275" i="15"/>
  <c r="E275" i="15"/>
  <c r="D57" i="30" s="1"/>
  <c r="G271" i="15"/>
  <c r="G56" i="30" s="1"/>
  <c r="E271" i="15"/>
  <c r="C56" i="30" s="1"/>
  <c r="L56" i="30"/>
  <c r="AJ270" i="15"/>
  <c r="AH270" i="15"/>
  <c r="AF270" i="15"/>
  <c r="AD270" i="15"/>
  <c r="J56" i="30"/>
  <c r="K270" i="15"/>
  <c r="G270" i="15"/>
  <c r="F56" i="30" s="1"/>
  <c r="F270" i="15"/>
  <c r="E270" i="15"/>
  <c r="D56" i="30" s="1"/>
  <c r="G266" i="15"/>
  <c r="G55" i="30" s="1"/>
  <c r="E266" i="15"/>
  <c r="C55" i="30" s="1"/>
  <c r="L55" i="30"/>
  <c r="AJ265" i="15"/>
  <c r="AH265" i="15"/>
  <c r="AF265" i="15"/>
  <c r="AD265" i="15"/>
  <c r="J55" i="30"/>
  <c r="K265" i="15"/>
  <c r="G265" i="15"/>
  <c r="F55" i="30" s="1"/>
  <c r="F265" i="15"/>
  <c r="E265" i="15"/>
  <c r="D55" i="30" s="1"/>
  <c r="G261" i="15"/>
  <c r="G54" i="30" s="1"/>
  <c r="E261" i="15"/>
  <c r="C54" i="30" s="1"/>
  <c r="L54" i="30"/>
  <c r="AJ260" i="15"/>
  <c r="AH260" i="15"/>
  <c r="AF260" i="15"/>
  <c r="AD260" i="15"/>
  <c r="J54" i="30"/>
  <c r="K260" i="15"/>
  <c r="G260" i="15"/>
  <c r="F54" i="30" s="1"/>
  <c r="F260" i="15"/>
  <c r="E260" i="15"/>
  <c r="D54" i="30" s="1"/>
  <c r="G256" i="15"/>
  <c r="G53" i="30" s="1"/>
  <c r="E256" i="15"/>
  <c r="C53" i="30" s="1"/>
  <c r="L53" i="30"/>
  <c r="AJ255" i="15"/>
  <c r="AH255" i="15"/>
  <c r="AF255" i="15"/>
  <c r="AD255" i="15"/>
  <c r="J53" i="30"/>
  <c r="K255" i="15"/>
  <c r="G255" i="15"/>
  <c r="F53" i="30" s="1"/>
  <c r="F255" i="15"/>
  <c r="E255" i="15"/>
  <c r="D53" i="30" s="1"/>
  <c r="G251" i="15"/>
  <c r="G52" i="30" s="1"/>
  <c r="E251" i="15"/>
  <c r="C52" i="30" s="1"/>
  <c r="L52" i="30"/>
  <c r="AJ250" i="15"/>
  <c r="AH250" i="15"/>
  <c r="AF250" i="15"/>
  <c r="AD250" i="15"/>
  <c r="J52" i="30"/>
  <c r="K250" i="15"/>
  <c r="G250" i="15"/>
  <c r="F52" i="30" s="1"/>
  <c r="F250" i="15"/>
  <c r="E250" i="15"/>
  <c r="D52" i="30" s="1"/>
  <c r="G246" i="15"/>
  <c r="G51" i="30" s="1"/>
  <c r="E246" i="15"/>
  <c r="C51" i="30" s="1"/>
  <c r="L51" i="30"/>
  <c r="AJ245" i="15"/>
  <c r="AH245" i="15"/>
  <c r="AF245" i="15"/>
  <c r="AD245" i="15"/>
  <c r="J51" i="30"/>
  <c r="K245" i="15"/>
  <c r="G245" i="15"/>
  <c r="F51" i="30" s="1"/>
  <c r="F245" i="15"/>
  <c r="E245" i="15"/>
  <c r="D51" i="30" s="1"/>
  <c r="G241" i="15"/>
  <c r="G50" i="30" s="1"/>
  <c r="E241" i="15"/>
  <c r="C50" i="30" s="1"/>
  <c r="L50" i="30"/>
  <c r="AJ240" i="15"/>
  <c r="AH240" i="15"/>
  <c r="AF240" i="15"/>
  <c r="AD240" i="15"/>
  <c r="J50" i="30"/>
  <c r="K240" i="15"/>
  <c r="G240" i="15"/>
  <c r="F50" i="30" s="1"/>
  <c r="F240" i="15"/>
  <c r="E240" i="15"/>
  <c r="D50" i="30" s="1"/>
  <c r="G236" i="15"/>
  <c r="G49" i="30" s="1"/>
  <c r="E236" i="15"/>
  <c r="C49" i="30" s="1"/>
  <c r="L49" i="30"/>
  <c r="AJ235" i="15"/>
  <c r="AH235" i="15"/>
  <c r="AF235" i="15"/>
  <c r="AD235" i="15"/>
  <c r="J49" i="30"/>
  <c r="K235" i="15"/>
  <c r="G235" i="15"/>
  <c r="F49" i="30" s="1"/>
  <c r="F235" i="15"/>
  <c r="E235" i="15"/>
  <c r="D49" i="30" s="1"/>
  <c r="G231" i="15"/>
  <c r="G48" i="30" s="1"/>
  <c r="E231" i="15"/>
  <c r="C48" i="30" s="1"/>
  <c r="L48" i="30"/>
  <c r="AJ230" i="15"/>
  <c r="AH230" i="15"/>
  <c r="AF230" i="15"/>
  <c r="AD230" i="15"/>
  <c r="J48" i="30"/>
  <c r="K230" i="15"/>
  <c r="G230" i="15"/>
  <c r="F48" i="30" s="1"/>
  <c r="F230" i="15"/>
  <c r="E230" i="15"/>
  <c r="D48" i="30" s="1"/>
  <c r="G226" i="15"/>
  <c r="G47" i="30" s="1"/>
  <c r="E226" i="15"/>
  <c r="C47" i="30" s="1"/>
  <c r="L47" i="30"/>
  <c r="AJ225" i="15"/>
  <c r="AH225" i="15"/>
  <c r="AF225" i="15"/>
  <c r="AD225" i="15"/>
  <c r="J47" i="30"/>
  <c r="K225" i="15"/>
  <c r="G225" i="15"/>
  <c r="F47" i="30" s="1"/>
  <c r="F225" i="15"/>
  <c r="E225" i="15"/>
  <c r="D47" i="30" s="1"/>
  <c r="G46" i="30"/>
  <c r="C46" i="30"/>
  <c r="F46" i="30"/>
  <c r="D46" i="30"/>
  <c r="G45" i="30"/>
  <c r="C45" i="30"/>
  <c r="F45" i="30"/>
  <c r="D45" i="30"/>
  <c r="G44" i="30"/>
  <c r="C44" i="30"/>
  <c r="F44" i="30"/>
  <c r="D44" i="30"/>
  <c r="G43" i="30"/>
  <c r="C43" i="30"/>
  <c r="F43" i="30"/>
  <c r="D43" i="30"/>
  <c r="G42" i="30"/>
  <c r="C42" i="30"/>
  <c r="F42" i="30"/>
  <c r="D42" i="30"/>
  <c r="G41" i="30"/>
  <c r="C41" i="30"/>
  <c r="F41" i="30"/>
  <c r="D41" i="30"/>
  <c r="G40" i="30"/>
  <c r="C40" i="30"/>
  <c r="F40" i="30"/>
  <c r="D40" i="30"/>
  <c r="G39" i="30"/>
  <c r="C39" i="30"/>
  <c r="F39" i="30"/>
  <c r="D39" i="30"/>
  <c r="G38" i="30"/>
  <c r="C38" i="30"/>
  <c r="F38" i="30"/>
  <c r="D38" i="30"/>
  <c r="G37" i="30"/>
  <c r="C37" i="30"/>
  <c r="F37" i="30"/>
  <c r="D37" i="30"/>
  <c r="G36" i="30"/>
  <c r="C36" i="30"/>
  <c r="F36" i="30"/>
  <c r="D36" i="30"/>
  <c r="G35" i="30"/>
  <c r="C35" i="30"/>
  <c r="F35" i="30"/>
  <c r="D35" i="30"/>
  <c r="G34" i="30"/>
  <c r="C34" i="30"/>
  <c r="F34" i="30"/>
  <c r="D34" i="30"/>
  <c r="G33" i="30"/>
  <c r="C33" i="30"/>
  <c r="F33" i="30"/>
  <c r="D33" i="30"/>
  <c r="G32" i="30"/>
  <c r="C32" i="30"/>
  <c r="F32" i="30"/>
  <c r="D32" i="30"/>
  <c r="G31" i="30"/>
  <c r="C31" i="30"/>
  <c r="F31" i="30"/>
  <c r="D31" i="30"/>
  <c r="G30" i="30"/>
  <c r="C30" i="30"/>
  <c r="F30" i="30"/>
  <c r="D30" i="30"/>
  <c r="G29" i="30"/>
  <c r="C29" i="30"/>
  <c r="F29" i="30"/>
  <c r="D29" i="30"/>
  <c r="G28" i="30"/>
  <c r="C28" i="30"/>
  <c r="F28" i="30"/>
  <c r="D28" i="30"/>
  <c r="G27" i="30"/>
  <c r="C27" i="30"/>
  <c r="F27" i="30"/>
  <c r="D27" i="30"/>
  <c r="G26" i="30"/>
  <c r="C26" i="30"/>
  <c r="F26" i="30"/>
  <c r="D26" i="30"/>
  <c r="G25" i="30"/>
  <c r="C25" i="30"/>
  <c r="F25" i="30"/>
  <c r="D25" i="30"/>
  <c r="G24" i="30"/>
  <c r="C24" i="30"/>
  <c r="F24" i="30"/>
  <c r="D24" i="30"/>
  <c r="G23" i="30"/>
  <c r="C23" i="30"/>
  <c r="F23" i="30"/>
  <c r="D23" i="30"/>
  <c r="G22" i="30"/>
  <c r="C22" i="30"/>
  <c r="F22" i="30"/>
  <c r="D22" i="30"/>
  <c r="G21" i="30"/>
  <c r="C21" i="30"/>
  <c r="F21" i="30"/>
  <c r="D21" i="30"/>
  <c r="G20" i="30"/>
  <c r="C20" i="30"/>
  <c r="F20" i="30"/>
  <c r="D20" i="30"/>
  <c r="G19" i="30"/>
  <c r="C19" i="30"/>
  <c r="F19" i="30"/>
  <c r="D19" i="30"/>
  <c r="G81" i="15"/>
  <c r="G18" i="30" s="1"/>
  <c r="E81" i="15"/>
  <c r="C18" i="30" s="1"/>
  <c r="L18" i="30"/>
  <c r="AJ80" i="15"/>
  <c r="AH80" i="15"/>
  <c r="AF80" i="15"/>
  <c r="AD80" i="15"/>
  <c r="J18" i="30"/>
  <c r="K80" i="15"/>
  <c r="G80" i="15"/>
  <c r="F18" i="30" s="1"/>
  <c r="F80" i="15"/>
  <c r="E80" i="15"/>
  <c r="D18" i="30" s="1"/>
  <c r="G76" i="15"/>
  <c r="G17" i="30" s="1"/>
  <c r="E76" i="15"/>
  <c r="C17" i="30" s="1"/>
  <c r="L17" i="30"/>
  <c r="AJ75" i="15"/>
  <c r="AH75" i="15"/>
  <c r="AF75" i="15"/>
  <c r="AD75" i="15"/>
  <c r="J17" i="30"/>
  <c r="K75" i="15"/>
  <c r="G75" i="15"/>
  <c r="F17" i="30" s="1"/>
  <c r="F75" i="15"/>
  <c r="E75" i="15"/>
  <c r="D17" i="30" s="1"/>
  <c r="G71" i="15"/>
  <c r="G16" i="30" s="1"/>
  <c r="E71" i="15"/>
  <c r="C16" i="30" s="1"/>
  <c r="L16" i="30"/>
  <c r="AJ70" i="15"/>
  <c r="AH70" i="15"/>
  <c r="AF70" i="15"/>
  <c r="AD70" i="15"/>
  <c r="J16" i="30"/>
  <c r="K70" i="15"/>
  <c r="G70" i="15"/>
  <c r="F16" i="30" s="1"/>
  <c r="F70" i="15"/>
  <c r="E70" i="15"/>
  <c r="D16" i="30" s="1"/>
  <c r="G66" i="15"/>
  <c r="G15" i="30" s="1"/>
  <c r="E66" i="15"/>
  <c r="C15" i="30" s="1"/>
  <c r="L15" i="30"/>
  <c r="AJ65" i="15"/>
  <c r="AH65" i="15"/>
  <c r="AF65" i="15"/>
  <c r="AD65" i="15"/>
  <c r="J15" i="30"/>
  <c r="K65" i="15"/>
  <c r="G65" i="15"/>
  <c r="F15" i="30" s="1"/>
  <c r="F65" i="15"/>
  <c r="E65" i="15"/>
  <c r="D15" i="30" s="1"/>
  <c r="G61" i="15"/>
  <c r="G14" i="30" s="1"/>
  <c r="E61" i="15"/>
  <c r="C14" i="30" s="1"/>
  <c r="L14" i="30"/>
  <c r="AJ60" i="15"/>
  <c r="AH60" i="15"/>
  <c r="AF60" i="15"/>
  <c r="AD60" i="15"/>
  <c r="J14" i="30"/>
  <c r="K60" i="15"/>
  <c r="G60" i="15"/>
  <c r="F14" i="30" s="1"/>
  <c r="F60" i="15"/>
  <c r="E60" i="15"/>
  <c r="D14" i="30" s="1"/>
  <c r="G56" i="15"/>
  <c r="G13" i="30" s="1"/>
  <c r="E56" i="15"/>
  <c r="C13" i="30" s="1"/>
  <c r="L13" i="30"/>
  <c r="AJ55" i="15"/>
  <c r="AH55" i="15"/>
  <c r="AF55" i="15"/>
  <c r="AD55" i="15"/>
  <c r="J13" i="30"/>
  <c r="K55" i="15"/>
  <c r="G55" i="15"/>
  <c r="F13" i="30" s="1"/>
  <c r="F55" i="15"/>
  <c r="E55" i="15"/>
  <c r="D13" i="30" s="1"/>
  <c r="G51" i="15"/>
  <c r="G12" i="30" s="1"/>
  <c r="E51" i="15"/>
  <c r="C12" i="30" s="1"/>
  <c r="L12" i="30"/>
  <c r="AJ50" i="15"/>
  <c r="AH50" i="15"/>
  <c r="AF50" i="15"/>
  <c r="AD50" i="15"/>
  <c r="J12" i="30"/>
  <c r="K50" i="15"/>
  <c r="G50" i="15"/>
  <c r="F12" i="30" s="1"/>
  <c r="F50" i="15"/>
  <c r="E50" i="15"/>
  <c r="D12" i="30" s="1"/>
  <c r="G46" i="15"/>
  <c r="G11" i="30" s="1"/>
  <c r="E46" i="15"/>
  <c r="C11" i="30" s="1"/>
  <c r="L11" i="30"/>
  <c r="AJ45" i="15"/>
  <c r="AH45" i="15"/>
  <c r="AF45" i="15"/>
  <c r="AD45" i="15"/>
  <c r="J11" i="30"/>
  <c r="K45" i="15"/>
  <c r="G45" i="15"/>
  <c r="F11" i="30" s="1"/>
  <c r="F45" i="15"/>
  <c r="E45" i="15"/>
  <c r="D11" i="30" s="1"/>
  <c r="G41" i="15"/>
  <c r="G10" i="30" s="1"/>
  <c r="E41" i="15"/>
  <c r="C10" i="30" s="1"/>
  <c r="L10" i="30"/>
  <c r="AJ40" i="15"/>
  <c r="AH40" i="15"/>
  <c r="AF40" i="15"/>
  <c r="AD40" i="15"/>
  <c r="J10" i="30"/>
  <c r="K40" i="15"/>
  <c r="G40" i="15"/>
  <c r="F10" i="30" s="1"/>
  <c r="F40" i="15"/>
  <c r="E40" i="15"/>
  <c r="D10" i="30" s="1"/>
  <c r="G36" i="15"/>
  <c r="G9" i="30" s="1"/>
  <c r="E36" i="15"/>
  <c r="C9" i="30" s="1"/>
  <c r="L9" i="30"/>
  <c r="AJ35" i="15"/>
  <c r="AH35" i="15"/>
  <c r="AF35" i="15"/>
  <c r="AD35" i="15"/>
  <c r="J9" i="30"/>
  <c r="K35" i="15"/>
  <c r="G35" i="15"/>
  <c r="F9" i="30" s="1"/>
  <c r="F35" i="15"/>
  <c r="E35" i="15"/>
  <c r="D9" i="30" s="1"/>
  <c r="G31" i="15"/>
  <c r="G8" i="30" s="1"/>
  <c r="E31" i="15"/>
  <c r="C8" i="30" s="1"/>
  <c r="L8" i="30"/>
  <c r="AJ30" i="15"/>
  <c r="AH30" i="15"/>
  <c r="AF30" i="15"/>
  <c r="AD30" i="15"/>
  <c r="J8" i="30"/>
  <c r="K30" i="15"/>
  <c r="G30" i="15"/>
  <c r="F8" i="30" s="1"/>
  <c r="F30" i="15"/>
  <c r="E30" i="15"/>
  <c r="D8" i="30" s="1"/>
  <c r="G26" i="15"/>
  <c r="G7" i="30" s="1"/>
  <c r="E26" i="15"/>
  <c r="C7" i="30" s="1"/>
  <c r="L7" i="30"/>
  <c r="AJ25" i="15"/>
  <c r="AH25" i="15"/>
  <c r="AF25" i="15"/>
  <c r="AD25" i="15"/>
  <c r="AC26" i="15" s="1"/>
  <c r="J7" i="30"/>
  <c r="G25" i="15"/>
  <c r="F7" i="30" s="1"/>
  <c r="F25" i="15"/>
  <c r="E25" i="15"/>
  <c r="D7" i="30" s="1"/>
  <c r="G21" i="15"/>
  <c r="G6" i="30" s="1"/>
  <c r="E21" i="15"/>
  <c r="C6" i="30" s="1"/>
  <c r="L6" i="30"/>
  <c r="AJ20" i="15"/>
  <c r="AH20" i="15"/>
  <c r="AF20" i="15"/>
  <c r="AD20" i="15"/>
  <c r="AC21" i="15" s="1"/>
  <c r="J6" i="30"/>
  <c r="G20" i="15"/>
  <c r="F6" i="30" s="1"/>
  <c r="F20" i="15"/>
  <c r="E20" i="15"/>
  <c r="D6" i="30" s="1"/>
  <c r="G16" i="15"/>
  <c r="G5" i="30" s="1"/>
  <c r="E16" i="15"/>
  <c r="C5" i="30" s="1"/>
  <c r="L5" i="30"/>
  <c r="AJ15" i="15"/>
  <c r="AH15" i="15"/>
  <c r="AF15" i="15"/>
  <c r="AD15" i="15"/>
  <c r="AC16" i="15" s="1"/>
  <c r="J5" i="30"/>
  <c r="G15" i="15"/>
  <c r="F5" i="30" s="1"/>
  <c r="F15" i="15"/>
  <c r="E15" i="15"/>
  <c r="D5" i="30" s="1"/>
  <c r="G11" i="15"/>
  <c r="G4" i="30" s="1"/>
  <c r="E11" i="15"/>
  <c r="C4" i="30" s="1"/>
  <c r="L4" i="30"/>
  <c r="AJ10" i="15"/>
  <c r="AH10" i="15"/>
  <c r="AF10" i="15"/>
  <c r="AD10" i="15"/>
  <c r="AC11" i="15" s="1"/>
  <c r="J4" i="30"/>
  <c r="G10" i="15"/>
  <c r="F4" i="30" s="1"/>
  <c r="F10" i="15"/>
  <c r="E10" i="15"/>
  <c r="D4" i="30" l="1"/>
  <c r="B10" i="15"/>
  <c r="AC30" i="15"/>
  <c r="K8" i="30" s="1"/>
  <c r="AC31" i="15"/>
  <c r="AC36" i="15"/>
  <c r="AC35" i="15"/>
  <c r="K9" i="30" s="1"/>
  <c r="AC40" i="15"/>
  <c r="K10" i="30" s="1"/>
  <c r="AC41" i="15"/>
  <c r="AC46" i="15"/>
  <c r="AC45" i="15"/>
  <c r="K11" i="30" s="1"/>
  <c r="AC50" i="15"/>
  <c r="K12" i="30" s="1"/>
  <c r="AC51" i="15"/>
  <c r="AC56" i="15"/>
  <c r="AC55" i="15"/>
  <c r="K13" i="30" s="1"/>
  <c r="AC61" i="15"/>
  <c r="AC60" i="15"/>
  <c r="K14" i="30" s="1"/>
  <c r="AC66" i="15"/>
  <c r="AC65" i="15"/>
  <c r="K15" i="30" s="1"/>
  <c r="AC70" i="15"/>
  <c r="K16" i="30" s="1"/>
  <c r="AC71" i="15"/>
  <c r="AC76" i="15"/>
  <c r="AC75" i="15"/>
  <c r="K17" i="30" s="1"/>
  <c r="AC81" i="15"/>
  <c r="AC80" i="15"/>
  <c r="K18" i="30" s="1"/>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AC226" i="15"/>
  <c r="AC225" i="15"/>
  <c r="K47" i="30" s="1"/>
  <c r="AC231" i="15"/>
  <c r="AC230" i="15"/>
  <c r="K48" i="30" s="1"/>
  <c r="AC236" i="15"/>
  <c r="AC235" i="15"/>
  <c r="K49" i="30" s="1"/>
  <c r="AC241" i="15"/>
  <c r="AC240" i="15"/>
  <c r="K50" i="30" s="1"/>
  <c r="AC246" i="15"/>
  <c r="AC245" i="15"/>
  <c r="K51" i="30" s="1"/>
  <c r="AC251" i="15"/>
  <c r="AC250" i="15"/>
  <c r="K52" i="30" s="1"/>
  <c r="AC256" i="15"/>
  <c r="AC255" i="15"/>
  <c r="K53" i="30" s="1"/>
  <c r="AC261" i="15"/>
  <c r="AC260" i="15"/>
  <c r="K54" i="30" s="1"/>
  <c r="AC266" i="15"/>
  <c r="AC265" i="15"/>
  <c r="K55" i="30" s="1"/>
  <c r="AC271" i="15"/>
  <c r="AC270" i="15"/>
  <c r="K56" i="30" s="1"/>
  <c r="AC276" i="15"/>
  <c r="AC275" i="15"/>
  <c r="K57" i="30" s="1"/>
  <c r="AC281" i="15"/>
  <c r="AC280" i="15"/>
  <c r="K58" i="30" s="1"/>
  <c r="AC286" i="15"/>
  <c r="AC285" i="15"/>
  <c r="K59" i="30" s="1"/>
  <c r="AC291" i="15"/>
  <c r="AC290" i="15"/>
  <c r="K60" i="30" s="1"/>
  <c r="AC296" i="15"/>
  <c r="AC295" i="15"/>
  <c r="K61" i="30" s="1"/>
  <c r="AC301" i="15"/>
  <c r="AC300" i="15"/>
  <c r="K62" i="30" s="1"/>
  <c r="AC306" i="15"/>
  <c r="AC305" i="15"/>
  <c r="K63" i="30" s="1"/>
  <c r="AC311" i="15"/>
  <c r="AC310" i="15"/>
  <c r="K64" i="30" s="1"/>
  <c r="AC316" i="15"/>
  <c r="AC315" i="15"/>
  <c r="K65" i="30" s="1"/>
  <c r="AC321" i="15"/>
  <c r="AC320" i="15"/>
  <c r="K66" i="30" s="1"/>
  <c r="AC326" i="15"/>
  <c r="AC325" i="15"/>
  <c r="K67" i="30" s="1"/>
  <c r="AC331" i="15"/>
  <c r="AC330" i="15"/>
  <c r="K68" i="30" s="1"/>
  <c r="AC336" i="15"/>
  <c r="AC335" i="15"/>
  <c r="K69" i="30" s="1"/>
  <c r="AC341" i="15"/>
  <c r="AC340" i="15"/>
  <c r="K70" i="30" s="1"/>
  <c r="AC346" i="15"/>
  <c r="AC345" i="15"/>
  <c r="K71" i="30" s="1"/>
  <c r="AC351" i="15"/>
  <c r="AC350" i="15"/>
  <c r="K72" i="30" s="1"/>
  <c r="AC356" i="15"/>
  <c r="AC355" i="15"/>
  <c r="K73" i="30" s="1"/>
  <c r="AC361" i="15"/>
  <c r="AC360" i="15"/>
  <c r="K74" i="30" s="1"/>
  <c r="AC366" i="15"/>
  <c r="AC365" i="15"/>
  <c r="K75" i="30" s="1"/>
  <c r="AC371" i="15"/>
  <c r="AC370" i="15"/>
  <c r="K76" i="30" s="1"/>
  <c r="AC376" i="15"/>
  <c r="AC375" i="15"/>
  <c r="K77" i="30" s="1"/>
  <c r="AC381" i="15"/>
  <c r="AC380" i="15"/>
  <c r="K78" i="30" s="1"/>
  <c r="AC386" i="15"/>
  <c r="AC385" i="15"/>
  <c r="K79" i="30" s="1"/>
  <c r="AC391" i="15"/>
  <c r="AC390" i="15"/>
  <c r="K80" i="30" s="1"/>
  <c r="AC396" i="15"/>
  <c r="AC395" i="15"/>
  <c r="K81" i="30" s="1"/>
  <c r="AC401" i="15"/>
  <c r="K83" i="30" s="1"/>
  <c r="AC400" i="15"/>
  <c r="K82" i="30" s="1"/>
  <c r="F83" i="30"/>
  <c r="G82" i="30"/>
  <c r="D83" i="30"/>
  <c r="C82" i="30"/>
  <c r="AC25" i="15"/>
  <c r="K7" i="30" s="1"/>
  <c r="AC20" i="15"/>
  <c r="K6" i="30" s="1"/>
  <c r="AC15" i="15"/>
  <c r="K5" i="30" s="1"/>
  <c r="AC10" i="15"/>
  <c r="K4" i="30" s="1"/>
  <c r="AJ5" i="15"/>
  <c r="AD5" i="15"/>
  <c r="B15" i="15" l="1"/>
  <c r="A4" i="30"/>
  <c r="AC5" i="15"/>
  <c r="K3" i="30" s="1"/>
  <c r="F5" i="15"/>
  <c r="B20" i="15" l="1"/>
  <c r="A5" i="30"/>
  <c r="AS36" i="15"/>
  <c r="AT36" i="15" s="1"/>
  <c r="AX36" i="15"/>
  <c r="AY36" i="15"/>
  <c r="AZ36" i="15"/>
  <c r="BA36" i="15"/>
  <c r="BC36" i="15"/>
  <c r="BB36" i="15" s="1"/>
  <c r="BD36" i="15"/>
  <c r="BE36" i="15"/>
  <c r="BF36" i="15"/>
  <c r="AU36" i="15"/>
  <c r="AV36" i="15" s="1"/>
  <c r="BE31" i="15"/>
  <c r="AS31" i="15"/>
  <c r="AT31" i="15" s="1"/>
  <c r="AX31" i="15"/>
  <c r="AY31" i="15"/>
  <c r="AZ31" i="15"/>
  <c r="BA31" i="15"/>
  <c r="BC31" i="15"/>
  <c r="BB31" i="15" s="1"/>
  <c r="BD31" i="15"/>
  <c r="BF31" i="15"/>
  <c r="BE26" i="15"/>
  <c r="AS26" i="15"/>
  <c r="AT26" i="15" s="1"/>
  <c r="AX26" i="15"/>
  <c r="AY26" i="15"/>
  <c r="AZ26" i="15"/>
  <c r="BA26" i="15"/>
  <c r="BC26" i="15"/>
  <c r="BB26" i="15" s="1"/>
  <c r="BD26" i="15"/>
  <c r="BF26" i="15"/>
  <c r="AU26" i="15"/>
  <c r="AV26" i="15" s="1"/>
  <c r="BE21" i="15"/>
  <c r="AS21" i="15"/>
  <c r="AT21" i="15" s="1"/>
  <c r="AX21" i="15"/>
  <c r="AY21" i="15"/>
  <c r="AZ21" i="15"/>
  <c r="BA21" i="15"/>
  <c r="BC21" i="15"/>
  <c r="BB21" i="15" s="1"/>
  <c r="BD21" i="15"/>
  <c r="BF21" i="15"/>
  <c r="AS16" i="15"/>
  <c r="AT16" i="15" s="1"/>
  <c r="AX16" i="15"/>
  <c r="AY16" i="15"/>
  <c r="AZ16" i="15"/>
  <c r="BA16" i="15"/>
  <c r="BC16" i="15"/>
  <c r="BB16" i="15" s="1"/>
  <c r="BD16" i="15"/>
  <c r="BE16" i="15"/>
  <c r="BF16" i="15"/>
  <c r="AU16" i="15"/>
  <c r="AV16" i="15" s="1"/>
  <c r="BE11" i="15"/>
  <c r="AS11" i="15"/>
  <c r="AT11" i="15" s="1"/>
  <c r="AU11" i="15"/>
  <c r="AV11" i="15" s="1"/>
  <c r="AX11" i="15"/>
  <c r="AY11" i="15"/>
  <c r="AZ11" i="15"/>
  <c r="BA11" i="15"/>
  <c r="BC11" i="15"/>
  <c r="BB11" i="15" s="1"/>
  <c r="BD11" i="15"/>
  <c r="BF11" i="15"/>
  <c r="BE101" i="15"/>
  <c r="AS101" i="15"/>
  <c r="AT101" i="15" s="1"/>
  <c r="AX101" i="15"/>
  <c r="AY101" i="15"/>
  <c r="AZ101" i="15"/>
  <c r="BA101" i="15"/>
  <c r="BC101" i="15"/>
  <c r="BB101" i="15" s="1"/>
  <c r="BD101" i="15"/>
  <c r="BF101" i="15"/>
  <c r="AS96" i="15"/>
  <c r="AT96" i="15" s="1"/>
  <c r="AX96" i="15"/>
  <c r="AY96" i="15"/>
  <c r="AZ96" i="15"/>
  <c r="BA96" i="15"/>
  <c r="BC96" i="15"/>
  <c r="BB96" i="15" s="1"/>
  <c r="BD96" i="15"/>
  <c r="BE96" i="15"/>
  <c r="BF96" i="15"/>
  <c r="BE91" i="15"/>
  <c r="AS91" i="15"/>
  <c r="AT91" i="15" s="1"/>
  <c r="AX91" i="15"/>
  <c r="AY91" i="15"/>
  <c r="AZ91" i="15"/>
  <c r="BA91" i="15"/>
  <c r="BC91" i="15"/>
  <c r="BB91" i="15" s="1"/>
  <c r="BD91" i="15"/>
  <c r="BF91" i="15"/>
  <c r="BE86" i="15"/>
  <c r="AS86" i="15"/>
  <c r="AT86" i="15" s="1"/>
  <c r="AX86" i="15"/>
  <c r="AY86" i="15"/>
  <c r="AZ86" i="15"/>
  <c r="BA86" i="15"/>
  <c r="BC86" i="15"/>
  <c r="BB86" i="15" s="1"/>
  <c r="BD86" i="15"/>
  <c r="BF86" i="15"/>
  <c r="AU86" i="15"/>
  <c r="AV86" i="15" s="1"/>
  <c r="AS81" i="15"/>
  <c r="AT81" i="15" s="1"/>
  <c r="AX81" i="15"/>
  <c r="AY81" i="15"/>
  <c r="AZ81" i="15"/>
  <c r="BA81" i="15"/>
  <c r="BC81" i="15"/>
  <c r="BB81" i="15" s="1"/>
  <c r="BD81" i="15"/>
  <c r="BE81" i="15"/>
  <c r="BF81" i="15"/>
  <c r="AS76" i="15"/>
  <c r="AT76" i="15" s="1"/>
  <c r="AX76" i="15"/>
  <c r="AY76" i="15"/>
  <c r="AZ76" i="15"/>
  <c r="BA76" i="15"/>
  <c r="BC76" i="15"/>
  <c r="BB76" i="15" s="1"/>
  <c r="BD76" i="15"/>
  <c r="BE76" i="15"/>
  <c r="BF76" i="15"/>
  <c r="AS71" i="15"/>
  <c r="AT71" i="15" s="1"/>
  <c r="AX71" i="15"/>
  <c r="AY71" i="15"/>
  <c r="AZ71" i="15"/>
  <c r="BA71" i="15"/>
  <c r="BC71" i="15"/>
  <c r="BB71" i="15" s="1"/>
  <c r="BD71" i="15"/>
  <c r="BE71" i="15"/>
  <c r="BF71" i="15"/>
  <c r="BE66" i="15"/>
  <c r="AS66" i="15"/>
  <c r="AT66" i="15" s="1"/>
  <c r="AX66" i="15"/>
  <c r="AY66" i="15"/>
  <c r="AZ66" i="15"/>
  <c r="BA66" i="15"/>
  <c r="BC66" i="15"/>
  <c r="BB66" i="15" s="1"/>
  <c r="BD66" i="15"/>
  <c r="BF66" i="15"/>
  <c r="AS61" i="15"/>
  <c r="AT61" i="15" s="1"/>
  <c r="AX61" i="15"/>
  <c r="AY61" i="15"/>
  <c r="AZ61" i="15"/>
  <c r="BA61" i="15"/>
  <c r="BC61" i="15"/>
  <c r="BB61" i="15" s="1"/>
  <c r="BD61" i="15"/>
  <c r="BE61" i="15"/>
  <c r="BF61" i="15"/>
  <c r="BE56" i="15"/>
  <c r="AS56" i="15"/>
  <c r="AT56" i="15" s="1"/>
  <c r="AX56" i="15"/>
  <c r="AY56" i="15"/>
  <c r="AZ56" i="15"/>
  <c r="BA56" i="15"/>
  <c r="BC56" i="15"/>
  <c r="BB56" i="15" s="1"/>
  <c r="BD56" i="15"/>
  <c r="BF56" i="15"/>
  <c r="BE51" i="15"/>
  <c r="AS51" i="15"/>
  <c r="AT51" i="15" s="1"/>
  <c r="AX51" i="15"/>
  <c r="AY51" i="15"/>
  <c r="AZ51" i="15"/>
  <c r="BA51" i="15"/>
  <c r="BC51" i="15"/>
  <c r="BB51" i="15" s="1"/>
  <c r="BD51" i="15"/>
  <c r="BF51" i="15"/>
  <c r="BE46" i="15"/>
  <c r="AS46" i="15"/>
  <c r="AT46" i="15" s="1"/>
  <c r="AX46" i="15"/>
  <c r="AY46" i="15"/>
  <c r="AZ46" i="15"/>
  <c r="BA46" i="15"/>
  <c r="BC46" i="15"/>
  <c r="BB46" i="15" s="1"/>
  <c r="BD46" i="15"/>
  <c r="BF46" i="15"/>
  <c r="AU46" i="15"/>
  <c r="AV46" i="15" s="1"/>
  <c r="BE41" i="15"/>
  <c r="AS41" i="15"/>
  <c r="AT41" i="15" s="1"/>
  <c r="AX41" i="15"/>
  <c r="AY41" i="15"/>
  <c r="AZ41" i="15"/>
  <c r="BA41" i="15"/>
  <c r="BC41" i="15"/>
  <c r="BB41" i="15" s="1"/>
  <c r="BD41" i="15"/>
  <c r="BF41" i="15"/>
  <c r="B25" i="15" l="1"/>
  <c r="A6" i="30"/>
  <c r="AU31" i="15"/>
  <c r="AV31" i="15" s="1"/>
  <c r="AU21" i="15"/>
  <c r="AV21" i="15" s="1"/>
  <c r="AU41" i="15"/>
  <c r="AV41" i="15" s="1"/>
  <c r="AU51" i="15"/>
  <c r="AV51" i="15" s="1"/>
  <c r="AU66" i="15"/>
  <c r="AV66" i="15" s="1"/>
  <c r="AU56" i="15"/>
  <c r="AV56" i="15" s="1"/>
  <c r="AU61" i="15"/>
  <c r="AV61" i="15" s="1"/>
  <c r="AU76" i="15"/>
  <c r="AV76" i="15" s="1"/>
  <c r="AU91" i="15"/>
  <c r="AV91" i="15" s="1"/>
  <c r="AU71" i="15"/>
  <c r="AV71" i="15" s="1"/>
  <c r="AU96" i="15"/>
  <c r="AV96" i="15" s="1"/>
  <c r="AU81" i="15"/>
  <c r="AV81" i="15" s="1"/>
  <c r="AU101" i="15"/>
  <c r="AV101" i="15" s="1"/>
  <c r="A1" i="29"/>
  <c r="B30" i="15" l="1"/>
  <c r="A7" i="30"/>
  <c r="AC6" i="15"/>
  <c r="B35" i="15" l="1"/>
  <c r="A8" i="30"/>
  <c r="BF401" i="15"/>
  <c r="BD401" i="15"/>
  <c r="BC401" i="15"/>
  <c r="BB401" i="15" s="1"/>
  <c r="BA401" i="15"/>
  <c r="AZ401" i="15"/>
  <c r="AY401" i="15"/>
  <c r="AX401" i="15"/>
  <c r="AS401" i="15"/>
  <c r="AT401" i="15" s="1"/>
  <c r="BE401" i="15"/>
  <c r="BF400" i="15"/>
  <c r="BD400" i="15"/>
  <c r="BC400" i="15"/>
  <c r="BB400" i="15" s="1"/>
  <c r="BA400" i="15"/>
  <c r="AZ400" i="15"/>
  <c r="AY400" i="15"/>
  <c r="AX400" i="15"/>
  <c r="AW400" i="15"/>
  <c r="AS400" i="15"/>
  <c r="AT400" i="15" s="1"/>
  <c r="BI400" i="15"/>
  <c r="BF396" i="15"/>
  <c r="BD396" i="15"/>
  <c r="BC396" i="15"/>
  <c r="BB396" i="15" s="1"/>
  <c r="BA396" i="15"/>
  <c r="AZ396" i="15"/>
  <c r="AY396" i="15"/>
  <c r="AX396" i="15"/>
  <c r="AS396" i="15"/>
  <c r="AT396" i="15" s="1"/>
  <c r="AU396" i="15"/>
  <c r="BF395" i="15"/>
  <c r="BD395" i="15"/>
  <c r="BC395" i="15"/>
  <c r="BB395" i="15" s="1"/>
  <c r="BA395" i="15"/>
  <c r="AZ395" i="15"/>
  <c r="AY395" i="15"/>
  <c r="AX395" i="15"/>
  <c r="AW395" i="15"/>
  <c r="AS395" i="15"/>
  <c r="AT395" i="15" s="1"/>
  <c r="BI395" i="15"/>
  <c r="BF391" i="15"/>
  <c r="BD391" i="15"/>
  <c r="BC391" i="15"/>
  <c r="BB391" i="15" s="1"/>
  <c r="BA391" i="15"/>
  <c r="AZ391" i="15"/>
  <c r="AY391" i="15"/>
  <c r="AX391" i="15"/>
  <c r="AS391" i="15"/>
  <c r="AT391" i="15" s="1"/>
  <c r="BF390" i="15"/>
  <c r="BD390" i="15"/>
  <c r="BC390" i="15"/>
  <c r="BB390" i="15" s="1"/>
  <c r="BA390" i="15"/>
  <c r="AZ390" i="15"/>
  <c r="AY390" i="15"/>
  <c r="AX390" i="15"/>
  <c r="AW390" i="15"/>
  <c r="AS390" i="15"/>
  <c r="AT390" i="15" s="1"/>
  <c r="BI390" i="15"/>
  <c r="BF386" i="15"/>
  <c r="BD386" i="15"/>
  <c r="BC386" i="15"/>
  <c r="BB386" i="15" s="1"/>
  <c r="BA386" i="15"/>
  <c r="AZ386" i="15"/>
  <c r="AY386" i="15"/>
  <c r="AX386" i="15"/>
  <c r="AS386" i="15"/>
  <c r="AT386" i="15" s="1"/>
  <c r="BE386" i="15"/>
  <c r="BF385" i="15"/>
  <c r="BD385" i="15"/>
  <c r="BC385" i="15"/>
  <c r="BB385" i="15" s="1"/>
  <c r="BA385" i="15"/>
  <c r="AZ385" i="15"/>
  <c r="AY385" i="15"/>
  <c r="AX385" i="15"/>
  <c r="AW385" i="15"/>
  <c r="AS385" i="15"/>
  <c r="AT385" i="15" s="1"/>
  <c r="BE385" i="15"/>
  <c r="BI385" i="15"/>
  <c r="BF381" i="15"/>
  <c r="BD381" i="15"/>
  <c r="BC381" i="15"/>
  <c r="BB381" i="15" s="1"/>
  <c r="BA381" i="15"/>
  <c r="AZ381" i="15"/>
  <c r="AY381" i="15"/>
  <c r="AX381" i="15"/>
  <c r="AS381" i="15"/>
  <c r="AT381" i="15" s="1"/>
  <c r="BE381" i="15"/>
  <c r="BF380" i="15"/>
  <c r="BD380" i="15"/>
  <c r="BC380" i="15"/>
  <c r="BB380" i="15" s="1"/>
  <c r="BA380" i="15"/>
  <c r="AZ380" i="15"/>
  <c r="AY380" i="15"/>
  <c r="AX380" i="15"/>
  <c r="AW380" i="15"/>
  <c r="AS380" i="15"/>
  <c r="AT380" i="15" s="1"/>
  <c r="BE380" i="15"/>
  <c r="BI380" i="15"/>
  <c r="BF376" i="15"/>
  <c r="BD376" i="15"/>
  <c r="BC376" i="15"/>
  <c r="BB376" i="15" s="1"/>
  <c r="BA376" i="15"/>
  <c r="AZ376" i="15"/>
  <c r="AY376" i="15"/>
  <c r="AX376" i="15"/>
  <c r="AS376" i="15"/>
  <c r="AT376" i="15" s="1"/>
  <c r="BF375" i="15"/>
  <c r="BD375" i="15"/>
  <c r="BC375" i="15"/>
  <c r="BB375" i="15" s="1"/>
  <c r="BA375" i="15"/>
  <c r="AZ375" i="15"/>
  <c r="AY375" i="15"/>
  <c r="AX375" i="15"/>
  <c r="AW375" i="15"/>
  <c r="AS375" i="15"/>
  <c r="AT375" i="15" s="1"/>
  <c r="BI375" i="15"/>
  <c r="BF371" i="15"/>
  <c r="BD371" i="15"/>
  <c r="BC371" i="15"/>
  <c r="BB371" i="15" s="1"/>
  <c r="BA371" i="15"/>
  <c r="AZ371" i="15"/>
  <c r="AY371" i="15"/>
  <c r="AX371" i="15"/>
  <c r="AS371" i="15"/>
  <c r="AT371" i="15" s="1"/>
  <c r="BF370" i="15"/>
  <c r="BD370" i="15"/>
  <c r="BC370" i="15"/>
  <c r="BB370" i="15" s="1"/>
  <c r="BA370" i="15"/>
  <c r="AZ370" i="15"/>
  <c r="AY370" i="15"/>
  <c r="AX370" i="15"/>
  <c r="AW370" i="15"/>
  <c r="AS370" i="15"/>
  <c r="AT370" i="15" s="1"/>
  <c r="BI370" i="15"/>
  <c r="AU365" i="15"/>
  <c r="BF366" i="15"/>
  <c r="BD366" i="15"/>
  <c r="BC366" i="15"/>
  <c r="BB366" i="15" s="1"/>
  <c r="BA366" i="15"/>
  <c r="AZ366" i="15"/>
  <c r="AY366" i="15"/>
  <c r="AX366" i="15"/>
  <c r="AS366" i="15"/>
  <c r="AT366" i="15" s="1"/>
  <c r="BF365" i="15"/>
  <c r="BD365" i="15"/>
  <c r="BC365" i="15"/>
  <c r="BB365" i="15" s="1"/>
  <c r="BA365" i="15"/>
  <c r="AZ365" i="15"/>
  <c r="AY365" i="15"/>
  <c r="AX365" i="15"/>
  <c r="AW365" i="15"/>
  <c r="AS365" i="15"/>
  <c r="AT365" i="15" s="1"/>
  <c r="BI365" i="15"/>
  <c r="BF361" i="15"/>
  <c r="BD361" i="15"/>
  <c r="BC361" i="15"/>
  <c r="BB361" i="15" s="1"/>
  <c r="BA361" i="15"/>
  <c r="AZ361" i="15"/>
  <c r="AY361" i="15"/>
  <c r="AX361" i="15"/>
  <c r="AS361" i="15"/>
  <c r="AT361" i="15" s="1"/>
  <c r="BF360" i="15"/>
  <c r="BD360" i="15"/>
  <c r="BC360" i="15"/>
  <c r="BB360" i="15" s="1"/>
  <c r="BA360" i="15"/>
  <c r="AZ360" i="15"/>
  <c r="AY360" i="15"/>
  <c r="AX360" i="15"/>
  <c r="AW360" i="15"/>
  <c r="AS360" i="15"/>
  <c r="AT360" i="15" s="1"/>
  <c r="BI360" i="15"/>
  <c r="AU355" i="15"/>
  <c r="BF356" i="15"/>
  <c r="BD356" i="15"/>
  <c r="BC356" i="15"/>
  <c r="BB356" i="15" s="1"/>
  <c r="BA356" i="15"/>
  <c r="AZ356" i="15"/>
  <c r="AY356" i="15"/>
  <c r="AX356" i="15"/>
  <c r="AS356" i="15"/>
  <c r="AT356" i="15" s="1"/>
  <c r="BE356" i="15"/>
  <c r="BF355" i="15"/>
  <c r="BD355" i="15"/>
  <c r="BC355" i="15"/>
  <c r="BB355" i="15" s="1"/>
  <c r="BA355" i="15"/>
  <c r="AZ355" i="15"/>
  <c r="AY355" i="15"/>
  <c r="AX355" i="15"/>
  <c r="AW355" i="15"/>
  <c r="AS355" i="15"/>
  <c r="AT355" i="15" s="1"/>
  <c r="BI355" i="15"/>
  <c r="BF351" i="15"/>
  <c r="BD351" i="15"/>
  <c r="BC351" i="15"/>
  <c r="BB351" i="15" s="1"/>
  <c r="BA351" i="15"/>
  <c r="AZ351" i="15"/>
  <c r="AY351" i="15"/>
  <c r="AX351" i="15"/>
  <c r="AS351" i="15"/>
  <c r="AT351" i="15" s="1"/>
  <c r="BE351" i="15"/>
  <c r="BF350" i="15"/>
  <c r="BD350" i="15"/>
  <c r="BC350" i="15"/>
  <c r="BB350" i="15" s="1"/>
  <c r="BA350" i="15"/>
  <c r="AZ350" i="15"/>
  <c r="AY350" i="15"/>
  <c r="AX350" i="15"/>
  <c r="AW350" i="15"/>
  <c r="AS350" i="15"/>
  <c r="AT350" i="15" s="1"/>
  <c r="BE350" i="15"/>
  <c r="BI350" i="15"/>
  <c r="BF346" i="15"/>
  <c r="BD346" i="15"/>
  <c r="BC346" i="15"/>
  <c r="BB346" i="15" s="1"/>
  <c r="BA346" i="15"/>
  <c r="AZ346" i="15"/>
  <c r="AY346" i="15"/>
  <c r="AX346" i="15"/>
  <c r="AS346" i="15"/>
  <c r="AT346" i="15" s="1"/>
  <c r="BE346" i="15"/>
  <c r="BF345" i="15"/>
  <c r="BD345" i="15"/>
  <c r="BC345" i="15"/>
  <c r="BB345" i="15" s="1"/>
  <c r="BA345" i="15"/>
  <c r="AZ345" i="15"/>
  <c r="AY345" i="15"/>
  <c r="AX345" i="15"/>
  <c r="AW345" i="15"/>
  <c r="AS345" i="15"/>
  <c r="AT345" i="15" s="1"/>
  <c r="BE345" i="15"/>
  <c r="BI345" i="15"/>
  <c r="AU340" i="15"/>
  <c r="BF341" i="15"/>
  <c r="BD341" i="15"/>
  <c r="BC341" i="15"/>
  <c r="BB341" i="15" s="1"/>
  <c r="BA341" i="15"/>
  <c r="AZ341" i="15"/>
  <c r="AY341" i="15"/>
  <c r="AX341" i="15"/>
  <c r="AS341" i="15"/>
  <c r="AT341" i="15" s="1"/>
  <c r="BE341" i="15"/>
  <c r="BF340" i="15"/>
  <c r="BD340" i="15"/>
  <c r="BC340" i="15"/>
  <c r="BB340" i="15" s="1"/>
  <c r="BA340" i="15"/>
  <c r="AZ340" i="15"/>
  <c r="AY340" i="15"/>
  <c r="AX340" i="15"/>
  <c r="AW340" i="15"/>
  <c r="AS340" i="15"/>
  <c r="AT340" i="15" s="1"/>
  <c r="BE340" i="15"/>
  <c r="BI340" i="15"/>
  <c r="BF336" i="15"/>
  <c r="BD336" i="15"/>
  <c r="BC336" i="15"/>
  <c r="BB336" i="15" s="1"/>
  <c r="BA336" i="15"/>
  <c r="AZ336" i="15"/>
  <c r="AY336" i="15"/>
  <c r="AX336" i="15"/>
  <c r="AS336" i="15"/>
  <c r="AT336" i="15" s="1"/>
  <c r="BE336" i="15"/>
  <c r="BF335" i="15"/>
  <c r="BD335" i="15"/>
  <c r="BC335" i="15"/>
  <c r="BB335" i="15" s="1"/>
  <c r="BA335" i="15"/>
  <c r="AZ335" i="15"/>
  <c r="AY335" i="15"/>
  <c r="AX335" i="15"/>
  <c r="AW335" i="15"/>
  <c r="AS335" i="15"/>
  <c r="AT335" i="15" s="1"/>
  <c r="BE335" i="15"/>
  <c r="BI335" i="15"/>
  <c r="BF331" i="15"/>
  <c r="BD331" i="15"/>
  <c r="BC331" i="15"/>
  <c r="BB331" i="15" s="1"/>
  <c r="BA331" i="15"/>
  <c r="AZ331" i="15"/>
  <c r="AY331" i="15"/>
  <c r="AX331" i="15"/>
  <c r="AS331" i="15"/>
  <c r="AT331" i="15" s="1"/>
  <c r="BE331" i="15"/>
  <c r="BF330" i="15"/>
  <c r="BD330" i="15"/>
  <c r="BC330" i="15"/>
  <c r="BB330" i="15" s="1"/>
  <c r="BA330" i="15"/>
  <c r="AZ330" i="15"/>
  <c r="AY330" i="15"/>
  <c r="AX330" i="15"/>
  <c r="AW330" i="15"/>
  <c r="AS330" i="15"/>
  <c r="AT330" i="15" s="1"/>
  <c r="BE330" i="15"/>
  <c r="BI330" i="15"/>
  <c r="BF326" i="15"/>
  <c r="BD326" i="15"/>
  <c r="BC326" i="15"/>
  <c r="BB326" i="15" s="1"/>
  <c r="BA326" i="15"/>
  <c r="AZ326" i="15"/>
  <c r="AY326" i="15"/>
  <c r="AX326" i="15"/>
  <c r="AS326" i="15"/>
  <c r="AT326" i="15" s="1"/>
  <c r="BE326" i="15"/>
  <c r="BF325" i="15"/>
  <c r="BD325" i="15"/>
  <c r="BC325" i="15"/>
  <c r="BB325" i="15" s="1"/>
  <c r="BA325" i="15"/>
  <c r="AZ325" i="15"/>
  <c r="AY325" i="15"/>
  <c r="AX325" i="15"/>
  <c r="AW325" i="15"/>
  <c r="AS325" i="15"/>
  <c r="AT325" i="15" s="1"/>
  <c r="BE325" i="15"/>
  <c r="BI325" i="15"/>
  <c r="AU320" i="15"/>
  <c r="BF321" i="15"/>
  <c r="BD321" i="15"/>
  <c r="BC321" i="15"/>
  <c r="BB321" i="15" s="1"/>
  <c r="BA321" i="15"/>
  <c r="AZ321" i="15"/>
  <c r="AY321" i="15"/>
  <c r="AX321" i="15"/>
  <c r="AU321" i="15"/>
  <c r="AS321" i="15"/>
  <c r="AT321" i="15" s="1"/>
  <c r="BE321" i="15"/>
  <c r="BF320" i="15"/>
  <c r="BD320" i="15"/>
  <c r="BC320" i="15"/>
  <c r="BB320" i="15" s="1"/>
  <c r="BA320" i="15"/>
  <c r="AZ320" i="15"/>
  <c r="AY320" i="15"/>
  <c r="AX320" i="15"/>
  <c r="AW320" i="15"/>
  <c r="AS320" i="15"/>
  <c r="AT320" i="15" s="1"/>
  <c r="BE320" i="15"/>
  <c r="BI320" i="15"/>
  <c r="BF316" i="15"/>
  <c r="BD316" i="15"/>
  <c r="BC316" i="15"/>
  <c r="BB316" i="15" s="1"/>
  <c r="BA316" i="15"/>
  <c r="AZ316" i="15"/>
  <c r="AY316" i="15"/>
  <c r="AX316" i="15"/>
  <c r="AU316" i="15"/>
  <c r="AS316" i="15"/>
  <c r="AT316" i="15" s="1"/>
  <c r="BE316" i="15"/>
  <c r="BF315" i="15"/>
  <c r="BD315" i="15"/>
  <c r="BC315" i="15"/>
  <c r="BB315" i="15" s="1"/>
  <c r="BA315" i="15"/>
  <c r="AZ315" i="15"/>
  <c r="AY315" i="15"/>
  <c r="AX315" i="15"/>
  <c r="AW315" i="15"/>
  <c r="AS315" i="15"/>
  <c r="AT315" i="15" s="1"/>
  <c r="BE315" i="15"/>
  <c r="BI315" i="15"/>
  <c r="BF311" i="15"/>
  <c r="BD311" i="15"/>
  <c r="BC311" i="15"/>
  <c r="BB311" i="15" s="1"/>
  <c r="BA311" i="15"/>
  <c r="AZ311" i="15"/>
  <c r="AY311" i="15"/>
  <c r="AX311" i="15"/>
  <c r="AS311" i="15"/>
  <c r="AT311" i="15" s="1"/>
  <c r="BE311" i="15"/>
  <c r="BF310" i="15"/>
  <c r="BD310" i="15"/>
  <c r="BC310" i="15"/>
  <c r="BB310" i="15" s="1"/>
  <c r="BA310" i="15"/>
  <c r="AZ310" i="15"/>
  <c r="AY310" i="15"/>
  <c r="AX310" i="15"/>
  <c r="AW310" i="15"/>
  <c r="AS310" i="15"/>
  <c r="AT310" i="15" s="1"/>
  <c r="BE310" i="15"/>
  <c r="BI310" i="15"/>
  <c r="BF306" i="15"/>
  <c r="BD306" i="15"/>
  <c r="BC306" i="15"/>
  <c r="BB306" i="15" s="1"/>
  <c r="BA306" i="15"/>
  <c r="AZ306" i="15"/>
  <c r="AY306" i="15"/>
  <c r="AX306" i="15"/>
  <c r="AS306" i="15"/>
  <c r="AT306" i="15" s="1"/>
  <c r="BE306" i="15"/>
  <c r="BF305" i="15"/>
  <c r="BD305" i="15"/>
  <c r="BC305" i="15"/>
  <c r="BB305" i="15" s="1"/>
  <c r="BA305" i="15"/>
  <c r="AZ305" i="15"/>
  <c r="AY305" i="15"/>
  <c r="AX305" i="15"/>
  <c r="AW305" i="15"/>
  <c r="AS305" i="15"/>
  <c r="AT305" i="15" s="1"/>
  <c r="BE305" i="15"/>
  <c r="BI305" i="15"/>
  <c r="BF301" i="15"/>
  <c r="BD301" i="15"/>
  <c r="BC301" i="15"/>
  <c r="BB301" i="15" s="1"/>
  <c r="BA301" i="15"/>
  <c r="AZ301" i="15"/>
  <c r="AY301" i="15"/>
  <c r="AX301" i="15"/>
  <c r="AS301" i="15"/>
  <c r="AT301" i="15" s="1"/>
  <c r="BE301" i="15"/>
  <c r="BF300" i="15"/>
  <c r="BD300" i="15"/>
  <c r="BC300" i="15"/>
  <c r="BB300" i="15" s="1"/>
  <c r="BA300" i="15"/>
  <c r="AZ300" i="15"/>
  <c r="AY300" i="15"/>
  <c r="AX300" i="15"/>
  <c r="AW300" i="15"/>
  <c r="AS300" i="15"/>
  <c r="AT300" i="15" s="1"/>
  <c r="BE300" i="15"/>
  <c r="BI300" i="15"/>
  <c r="BF296" i="15"/>
  <c r="BD296" i="15"/>
  <c r="BC296" i="15"/>
  <c r="BB296" i="15" s="1"/>
  <c r="BA296" i="15"/>
  <c r="AZ296" i="15"/>
  <c r="AY296" i="15"/>
  <c r="AX296" i="15"/>
  <c r="AS296" i="15"/>
  <c r="AT296" i="15" s="1"/>
  <c r="BE296" i="15"/>
  <c r="BF295" i="15"/>
  <c r="BD295" i="15"/>
  <c r="BC295" i="15"/>
  <c r="BB295" i="15" s="1"/>
  <c r="BA295" i="15"/>
  <c r="AZ295" i="15"/>
  <c r="AY295" i="15"/>
  <c r="AX295" i="15"/>
  <c r="AW295" i="15"/>
  <c r="AS295" i="15"/>
  <c r="AT295" i="15" s="1"/>
  <c r="BE295" i="15"/>
  <c r="BI295" i="15"/>
  <c r="BF291" i="15"/>
  <c r="BD291" i="15"/>
  <c r="BC291" i="15"/>
  <c r="BB291" i="15" s="1"/>
  <c r="BA291" i="15"/>
  <c r="AZ291" i="15"/>
  <c r="AY291" i="15"/>
  <c r="AX291" i="15"/>
  <c r="AS291" i="15"/>
  <c r="AT291" i="15" s="1"/>
  <c r="BE291" i="15"/>
  <c r="BF290" i="15"/>
  <c r="BD290" i="15"/>
  <c r="BC290" i="15"/>
  <c r="BB290" i="15" s="1"/>
  <c r="BA290" i="15"/>
  <c r="AZ290" i="15"/>
  <c r="AY290" i="15"/>
  <c r="AX290" i="15"/>
  <c r="AW290" i="15"/>
  <c r="AS290" i="15"/>
  <c r="AT290" i="15" s="1"/>
  <c r="BE290" i="15"/>
  <c r="BI290" i="15"/>
  <c r="BF286" i="15"/>
  <c r="BD286" i="15"/>
  <c r="BC286" i="15"/>
  <c r="BB286" i="15" s="1"/>
  <c r="BA286" i="15"/>
  <c r="AZ286" i="15"/>
  <c r="AY286" i="15"/>
  <c r="AX286" i="15"/>
  <c r="AS286" i="15"/>
  <c r="AT286" i="15" s="1"/>
  <c r="BE286" i="15"/>
  <c r="BF285" i="15"/>
  <c r="BD285" i="15"/>
  <c r="BC285" i="15"/>
  <c r="BB285" i="15" s="1"/>
  <c r="BA285" i="15"/>
  <c r="AZ285" i="15"/>
  <c r="AY285" i="15"/>
  <c r="AX285" i="15"/>
  <c r="AW285" i="15"/>
  <c r="AS285" i="15"/>
  <c r="AT285" i="15" s="1"/>
  <c r="BE285" i="15"/>
  <c r="BI285" i="15"/>
  <c r="M49" i="13"/>
  <c r="BF281" i="15"/>
  <c r="BD281" i="15"/>
  <c r="BC281" i="15"/>
  <c r="BB281" i="15" s="1"/>
  <c r="BA281" i="15"/>
  <c r="AZ281" i="15"/>
  <c r="AY281" i="15"/>
  <c r="AX281" i="15"/>
  <c r="AS281" i="15"/>
  <c r="AT281" i="15" s="1"/>
  <c r="BE281" i="15"/>
  <c r="BF280" i="15"/>
  <c r="BD280" i="15"/>
  <c r="BC280" i="15"/>
  <c r="BB280" i="15" s="1"/>
  <c r="BA280" i="15"/>
  <c r="AZ280" i="15"/>
  <c r="AY280" i="15"/>
  <c r="AX280" i="15"/>
  <c r="AW280" i="15"/>
  <c r="AS280" i="15"/>
  <c r="AT280" i="15" s="1"/>
  <c r="BE280" i="15"/>
  <c r="BI280" i="15"/>
  <c r="BF276" i="15"/>
  <c r="BD276" i="15"/>
  <c r="BC276" i="15"/>
  <c r="BB276" i="15" s="1"/>
  <c r="BA276" i="15"/>
  <c r="AZ276" i="15"/>
  <c r="AY276" i="15"/>
  <c r="AX276" i="15"/>
  <c r="AS276" i="15"/>
  <c r="AT276" i="15" s="1"/>
  <c r="BE276" i="15"/>
  <c r="BF275" i="15"/>
  <c r="BD275" i="15"/>
  <c r="BC275" i="15"/>
  <c r="BB275" i="15" s="1"/>
  <c r="BA275" i="15"/>
  <c r="AZ275" i="15"/>
  <c r="AY275" i="15"/>
  <c r="AX275" i="15"/>
  <c r="AW275" i="15"/>
  <c r="AS275" i="15"/>
  <c r="AT275" i="15" s="1"/>
  <c r="BE275" i="15"/>
  <c r="BI275" i="15"/>
  <c r="W60" i="21"/>
  <c r="BF271" i="15"/>
  <c r="BD271" i="15"/>
  <c r="BC271" i="15"/>
  <c r="BB271" i="15" s="1"/>
  <c r="BA271" i="15"/>
  <c r="AZ271" i="15"/>
  <c r="AY271" i="15"/>
  <c r="AX271" i="15"/>
  <c r="AS271" i="15"/>
  <c r="AT271" i="15" s="1"/>
  <c r="BE271" i="15"/>
  <c r="BF270" i="15"/>
  <c r="BD270" i="15"/>
  <c r="BC270" i="15"/>
  <c r="BB270" i="15" s="1"/>
  <c r="BA270" i="15"/>
  <c r="AZ270" i="15"/>
  <c r="AY270" i="15"/>
  <c r="AX270" i="15"/>
  <c r="AW270" i="15"/>
  <c r="AS270" i="15"/>
  <c r="AT270" i="15" s="1"/>
  <c r="BE270" i="15"/>
  <c r="BI270" i="15"/>
  <c r="BF266" i="15"/>
  <c r="BD266" i="15"/>
  <c r="BC266" i="15"/>
  <c r="BB266" i="15" s="1"/>
  <c r="BA266" i="15"/>
  <c r="AZ266" i="15"/>
  <c r="AY266" i="15"/>
  <c r="AX266" i="15"/>
  <c r="AS266" i="15"/>
  <c r="AT266" i="15" s="1"/>
  <c r="BE266" i="15"/>
  <c r="BF265" i="15"/>
  <c r="BD265" i="15"/>
  <c r="BC265" i="15"/>
  <c r="BB265" i="15" s="1"/>
  <c r="BA265" i="15"/>
  <c r="AZ265" i="15"/>
  <c r="AY265" i="15"/>
  <c r="AX265" i="15"/>
  <c r="AW265" i="15"/>
  <c r="AS265" i="15"/>
  <c r="AT265" i="15" s="1"/>
  <c r="BE265" i="15"/>
  <c r="BI265" i="15"/>
  <c r="BF261" i="15"/>
  <c r="BD261" i="15"/>
  <c r="BC261" i="15"/>
  <c r="BB261" i="15" s="1"/>
  <c r="BA261" i="15"/>
  <c r="AZ261" i="15"/>
  <c r="AY261" i="15"/>
  <c r="AX261" i="15"/>
  <c r="AS261" i="15"/>
  <c r="AT261" i="15" s="1"/>
  <c r="BE261" i="15"/>
  <c r="BF260" i="15"/>
  <c r="BD260" i="15"/>
  <c r="BC260" i="15"/>
  <c r="BB260" i="15" s="1"/>
  <c r="BA260" i="15"/>
  <c r="AZ260" i="15"/>
  <c r="AY260" i="15"/>
  <c r="AX260" i="15"/>
  <c r="AW260" i="15"/>
  <c r="AS260" i="15"/>
  <c r="AT260" i="15" s="1"/>
  <c r="BE260" i="15"/>
  <c r="BI260" i="15"/>
  <c r="BF256" i="15"/>
  <c r="BD256" i="15"/>
  <c r="BC256" i="15"/>
  <c r="BB256" i="15" s="1"/>
  <c r="BA256" i="15"/>
  <c r="AZ256" i="15"/>
  <c r="AY256" i="15"/>
  <c r="AX256" i="15"/>
  <c r="AS256" i="15"/>
  <c r="AT256" i="15" s="1"/>
  <c r="BE256" i="15"/>
  <c r="BF255" i="15"/>
  <c r="BD255" i="15"/>
  <c r="BC255" i="15"/>
  <c r="BB255" i="15" s="1"/>
  <c r="BA255" i="15"/>
  <c r="AZ255" i="15"/>
  <c r="AY255" i="15"/>
  <c r="AX255" i="15"/>
  <c r="AW255" i="15"/>
  <c r="AS255" i="15"/>
  <c r="AT255" i="15" s="1"/>
  <c r="BE255" i="15"/>
  <c r="BI255" i="15"/>
  <c r="BF251" i="15"/>
  <c r="BD251" i="15"/>
  <c r="BC251" i="15"/>
  <c r="BB251" i="15" s="1"/>
  <c r="BA251" i="15"/>
  <c r="AZ251" i="15"/>
  <c r="AY251" i="15"/>
  <c r="AX251" i="15"/>
  <c r="AS251" i="15"/>
  <c r="AT251" i="15" s="1"/>
  <c r="BE251" i="15"/>
  <c r="BF250" i="15"/>
  <c r="BD250" i="15"/>
  <c r="BC250" i="15"/>
  <c r="BB250" i="15" s="1"/>
  <c r="BA250" i="15"/>
  <c r="AZ250" i="15"/>
  <c r="AY250" i="15"/>
  <c r="AX250" i="15"/>
  <c r="AW250" i="15"/>
  <c r="AS250" i="15"/>
  <c r="AT250" i="15" s="1"/>
  <c r="BE250" i="15"/>
  <c r="BI250" i="15"/>
  <c r="BF246" i="15"/>
  <c r="BD246" i="15"/>
  <c r="BC246" i="15"/>
  <c r="BB246" i="15" s="1"/>
  <c r="BA246" i="15"/>
  <c r="AZ246" i="15"/>
  <c r="AY246" i="15"/>
  <c r="AX246" i="15"/>
  <c r="AS246" i="15"/>
  <c r="AT246" i="15" s="1"/>
  <c r="BE246" i="15"/>
  <c r="BF245" i="15"/>
  <c r="BD245" i="15"/>
  <c r="BC245" i="15"/>
  <c r="BB245" i="15" s="1"/>
  <c r="BA245" i="15"/>
  <c r="AZ245" i="15"/>
  <c r="AY245" i="15"/>
  <c r="AX245" i="15"/>
  <c r="AW245" i="15"/>
  <c r="AS245" i="15"/>
  <c r="AT245" i="15" s="1"/>
  <c r="BE245" i="15"/>
  <c r="BI245" i="15"/>
  <c r="BF241" i="15"/>
  <c r="BD241" i="15"/>
  <c r="BC241" i="15"/>
  <c r="BB241" i="15" s="1"/>
  <c r="BA241" i="15"/>
  <c r="AZ241" i="15"/>
  <c r="AY241" i="15"/>
  <c r="AX241" i="15"/>
  <c r="AS241" i="15"/>
  <c r="AT241" i="15" s="1"/>
  <c r="BE241" i="15"/>
  <c r="BF240" i="15"/>
  <c r="BD240" i="15"/>
  <c r="BC240" i="15"/>
  <c r="BB240" i="15" s="1"/>
  <c r="BA240" i="15"/>
  <c r="AZ240" i="15"/>
  <c r="AY240" i="15"/>
  <c r="AX240" i="15"/>
  <c r="AW240" i="15"/>
  <c r="AS240" i="15"/>
  <c r="AT240" i="15" s="1"/>
  <c r="BE240" i="15"/>
  <c r="BI240" i="15"/>
  <c r="AU235" i="15"/>
  <c r="BF236" i="15"/>
  <c r="BD236" i="15"/>
  <c r="BC236" i="15"/>
  <c r="BB236" i="15" s="1"/>
  <c r="BA236" i="15"/>
  <c r="AZ236" i="15"/>
  <c r="AY236" i="15"/>
  <c r="AX236" i="15"/>
  <c r="AS236" i="15"/>
  <c r="AT236" i="15" s="1"/>
  <c r="BE236" i="15"/>
  <c r="BF235" i="15"/>
  <c r="BD235" i="15"/>
  <c r="BC235" i="15"/>
  <c r="BB235" i="15" s="1"/>
  <c r="BA235" i="15"/>
  <c r="AZ235" i="15"/>
  <c r="AY235" i="15"/>
  <c r="AX235" i="15"/>
  <c r="AW235" i="15"/>
  <c r="AS235" i="15"/>
  <c r="AT235" i="15" s="1"/>
  <c r="BE235" i="15"/>
  <c r="BI235" i="15"/>
  <c r="BF231" i="15"/>
  <c r="BD231" i="15"/>
  <c r="BC231" i="15"/>
  <c r="BB231" i="15" s="1"/>
  <c r="BA231" i="15"/>
  <c r="AZ231" i="15"/>
  <c r="AY231" i="15"/>
  <c r="AX231" i="15"/>
  <c r="AS231" i="15"/>
  <c r="AT231" i="15" s="1"/>
  <c r="BE231" i="15"/>
  <c r="BF230" i="15"/>
  <c r="BD230" i="15"/>
  <c r="BC230" i="15"/>
  <c r="BB230" i="15" s="1"/>
  <c r="BA230" i="15"/>
  <c r="AZ230" i="15"/>
  <c r="AY230" i="15"/>
  <c r="AX230" i="15"/>
  <c r="AW230" i="15"/>
  <c r="AS230" i="15"/>
  <c r="AT230" i="15" s="1"/>
  <c r="BE230" i="15"/>
  <c r="BI230" i="15"/>
  <c r="BF226" i="15"/>
  <c r="BD226" i="15"/>
  <c r="BC226" i="15"/>
  <c r="BB226" i="15" s="1"/>
  <c r="BA226" i="15"/>
  <c r="AZ226" i="15"/>
  <c r="AY226" i="15"/>
  <c r="AX226" i="15"/>
  <c r="AS226" i="15"/>
  <c r="AT226" i="15" s="1"/>
  <c r="BE226" i="15"/>
  <c r="BF225" i="15"/>
  <c r="BD225" i="15"/>
  <c r="BC225" i="15"/>
  <c r="BB225" i="15" s="1"/>
  <c r="BA225" i="15"/>
  <c r="AZ225" i="15"/>
  <c r="AY225" i="15"/>
  <c r="AX225" i="15"/>
  <c r="AW225" i="15"/>
  <c r="AS225" i="15"/>
  <c r="AT225" i="15" s="1"/>
  <c r="BE225" i="15"/>
  <c r="BI225" i="15"/>
  <c r="BF221" i="15"/>
  <c r="BD221" i="15"/>
  <c r="BC221" i="15"/>
  <c r="BB221" i="15" s="1"/>
  <c r="BA221" i="15"/>
  <c r="AZ221" i="15"/>
  <c r="AY221" i="15"/>
  <c r="AX221" i="15"/>
  <c r="AS221" i="15"/>
  <c r="AT221" i="15" s="1"/>
  <c r="BE221" i="15"/>
  <c r="BF220" i="15"/>
  <c r="BD220" i="15"/>
  <c r="BC220" i="15"/>
  <c r="BB220" i="15" s="1"/>
  <c r="BA220" i="15"/>
  <c r="AZ220" i="15"/>
  <c r="AY220" i="15"/>
  <c r="AX220" i="15"/>
  <c r="AW220" i="15"/>
  <c r="AS220" i="15"/>
  <c r="AT220" i="15" s="1"/>
  <c r="BE220" i="15"/>
  <c r="BI220" i="15"/>
  <c r="AU215" i="15"/>
  <c r="BF216" i="15"/>
  <c r="BD216" i="15"/>
  <c r="BC216" i="15"/>
  <c r="BB216" i="15" s="1"/>
  <c r="BA216" i="15"/>
  <c r="AZ216" i="15"/>
  <c r="AY216" i="15"/>
  <c r="AX216" i="15"/>
  <c r="AS216" i="15"/>
  <c r="AT216" i="15" s="1"/>
  <c r="BE216" i="15"/>
  <c r="BF215" i="15"/>
  <c r="BD215" i="15"/>
  <c r="BC215" i="15"/>
  <c r="BB215" i="15" s="1"/>
  <c r="BA215" i="15"/>
  <c r="AZ215" i="15"/>
  <c r="AY215" i="15"/>
  <c r="AX215" i="15"/>
  <c r="AW215" i="15"/>
  <c r="AS215" i="15"/>
  <c r="AT215" i="15" s="1"/>
  <c r="BE215" i="15"/>
  <c r="BI215" i="15"/>
  <c r="BF211" i="15"/>
  <c r="BD211" i="15"/>
  <c r="BC211" i="15"/>
  <c r="BB211" i="15" s="1"/>
  <c r="BA211" i="15"/>
  <c r="AZ211" i="15"/>
  <c r="AY211" i="15"/>
  <c r="AX211" i="15"/>
  <c r="AS211" i="15"/>
  <c r="AT211" i="15" s="1"/>
  <c r="BE211" i="15"/>
  <c r="BF210" i="15"/>
  <c r="BD210" i="15"/>
  <c r="BC210" i="15"/>
  <c r="BB210" i="15" s="1"/>
  <c r="BA210" i="15"/>
  <c r="AZ210" i="15"/>
  <c r="AY210" i="15"/>
  <c r="AX210" i="15"/>
  <c r="AW210" i="15"/>
  <c r="AS210" i="15"/>
  <c r="AT210" i="15" s="1"/>
  <c r="BE210" i="15"/>
  <c r="BI210" i="15"/>
  <c r="BF206" i="15"/>
  <c r="BD206" i="15"/>
  <c r="BC206" i="15"/>
  <c r="BB206" i="15" s="1"/>
  <c r="BA206" i="15"/>
  <c r="AZ206" i="15"/>
  <c r="AY206" i="15"/>
  <c r="AX206" i="15"/>
  <c r="AS206" i="15"/>
  <c r="AT206" i="15" s="1"/>
  <c r="BE206" i="15"/>
  <c r="BF205" i="15"/>
  <c r="BD205" i="15"/>
  <c r="BC205" i="15"/>
  <c r="BB205" i="15" s="1"/>
  <c r="BA205" i="15"/>
  <c r="AZ205" i="15"/>
  <c r="AY205" i="15"/>
  <c r="AX205" i="15"/>
  <c r="AW205" i="15"/>
  <c r="AS205" i="15"/>
  <c r="AT205" i="15" s="1"/>
  <c r="BE205" i="15"/>
  <c r="BI205" i="15"/>
  <c r="BF201" i="15"/>
  <c r="BD201" i="15"/>
  <c r="BC201" i="15"/>
  <c r="BB201" i="15" s="1"/>
  <c r="BA201" i="15"/>
  <c r="AZ201" i="15"/>
  <c r="AY201" i="15"/>
  <c r="AX201" i="15"/>
  <c r="AS201" i="15"/>
  <c r="AT201" i="15" s="1"/>
  <c r="BE201" i="15"/>
  <c r="BF200" i="15"/>
  <c r="BD200" i="15"/>
  <c r="BC200" i="15"/>
  <c r="BB200" i="15" s="1"/>
  <c r="BA200" i="15"/>
  <c r="AZ200" i="15"/>
  <c r="AY200" i="15"/>
  <c r="AX200" i="15"/>
  <c r="AW200" i="15"/>
  <c r="AS200" i="15"/>
  <c r="AT200" i="15" s="1"/>
  <c r="BE200" i="15"/>
  <c r="BI200" i="15"/>
  <c r="AU195" i="15"/>
  <c r="BF196" i="15"/>
  <c r="BD196" i="15"/>
  <c r="BC196" i="15"/>
  <c r="BB196" i="15" s="1"/>
  <c r="BA196" i="15"/>
  <c r="AZ196" i="15"/>
  <c r="AY196" i="15"/>
  <c r="AX196" i="15"/>
  <c r="AU196" i="15"/>
  <c r="AS196" i="15"/>
  <c r="AT196" i="15" s="1"/>
  <c r="BE196" i="15"/>
  <c r="BF195" i="15"/>
  <c r="BD195" i="15"/>
  <c r="BC195" i="15"/>
  <c r="BB195" i="15" s="1"/>
  <c r="BA195" i="15"/>
  <c r="AZ195" i="15"/>
  <c r="AY195" i="15"/>
  <c r="AX195" i="15"/>
  <c r="AW195" i="15"/>
  <c r="AS195" i="15"/>
  <c r="AT195" i="15" s="1"/>
  <c r="BE195" i="15"/>
  <c r="BI195" i="15"/>
  <c r="BF191" i="15"/>
  <c r="BD191" i="15"/>
  <c r="BC191" i="15"/>
  <c r="BB191" i="15" s="1"/>
  <c r="BA191" i="15"/>
  <c r="AZ191" i="15"/>
  <c r="AY191" i="15"/>
  <c r="AX191" i="15"/>
  <c r="AS191" i="15"/>
  <c r="AT191" i="15" s="1"/>
  <c r="BE191" i="15"/>
  <c r="BF190" i="15"/>
  <c r="BD190" i="15"/>
  <c r="BC190" i="15"/>
  <c r="BB190" i="15" s="1"/>
  <c r="BA190" i="15"/>
  <c r="AZ190" i="15"/>
  <c r="AY190" i="15"/>
  <c r="AX190" i="15"/>
  <c r="AW190" i="15"/>
  <c r="AS190" i="15"/>
  <c r="AT190" i="15" s="1"/>
  <c r="BE190" i="15"/>
  <c r="BI190" i="15"/>
  <c r="BF186" i="15"/>
  <c r="BD186" i="15"/>
  <c r="BC186" i="15"/>
  <c r="BB186" i="15" s="1"/>
  <c r="BA186" i="15"/>
  <c r="AZ186" i="15"/>
  <c r="AY186" i="15"/>
  <c r="AX186" i="15"/>
  <c r="AS186" i="15"/>
  <c r="AT186" i="15" s="1"/>
  <c r="BE186" i="15"/>
  <c r="BF185" i="15"/>
  <c r="BD185" i="15"/>
  <c r="BC185" i="15"/>
  <c r="BB185" i="15" s="1"/>
  <c r="BA185" i="15"/>
  <c r="AZ185" i="15"/>
  <c r="AY185" i="15"/>
  <c r="AX185" i="15"/>
  <c r="AW185" i="15"/>
  <c r="AS185" i="15"/>
  <c r="AT185" i="15" s="1"/>
  <c r="BE185" i="15"/>
  <c r="BI185" i="15"/>
  <c r="BF181" i="15"/>
  <c r="BD181" i="15"/>
  <c r="BC181" i="15"/>
  <c r="BB181" i="15" s="1"/>
  <c r="BA181" i="15"/>
  <c r="AZ181" i="15"/>
  <c r="AY181" i="15"/>
  <c r="AX181" i="15"/>
  <c r="AS181" i="15"/>
  <c r="AT181" i="15" s="1"/>
  <c r="BE181" i="15"/>
  <c r="BF180" i="15"/>
  <c r="BD180" i="15"/>
  <c r="BC180" i="15"/>
  <c r="BB180" i="15" s="1"/>
  <c r="BA180" i="15"/>
  <c r="AZ180" i="15"/>
  <c r="AY180" i="15"/>
  <c r="AX180" i="15"/>
  <c r="AW180" i="15"/>
  <c r="AS180" i="15"/>
  <c r="AT180" i="15" s="1"/>
  <c r="BE180" i="15"/>
  <c r="BI180" i="15"/>
  <c r="AU175" i="15"/>
  <c r="BF176" i="15"/>
  <c r="BD176" i="15"/>
  <c r="BC176" i="15"/>
  <c r="BB176" i="15" s="1"/>
  <c r="BA176" i="15"/>
  <c r="AZ176" i="15"/>
  <c r="AY176" i="15"/>
  <c r="AX176" i="15"/>
  <c r="AS176" i="15"/>
  <c r="AT176" i="15" s="1"/>
  <c r="BE176" i="15"/>
  <c r="BF175" i="15"/>
  <c r="BD175" i="15"/>
  <c r="BC175" i="15"/>
  <c r="BB175" i="15" s="1"/>
  <c r="BA175" i="15"/>
  <c r="AZ175" i="15"/>
  <c r="AY175" i="15"/>
  <c r="AX175" i="15"/>
  <c r="AW175" i="15"/>
  <c r="AS175" i="15"/>
  <c r="AT175" i="15" s="1"/>
  <c r="BE175" i="15"/>
  <c r="BI175" i="15"/>
  <c r="AU170" i="15"/>
  <c r="BF171" i="15"/>
  <c r="BD171" i="15"/>
  <c r="BC171" i="15"/>
  <c r="BB171" i="15" s="1"/>
  <c r="BA171" i="15"/>
  <c r="AZ171" i="15"/>
  <c r="AY171" i="15"/>
  <c r="AX171" i="15"/>
  <c r="AS171" i="15"/>
  <c r="AT171" i="15" s="1"/>
  <c r="BE171" i="15"/>
  <c r="BF170" i="15"/>
  <c r="BD170" i="15"/>
  <c r="BC170" i="15"/>
  <c r="BB170" i="15" s="1"/>
  <c r="BA170" i="15"/>
  <c r="AZ170" i="15"/>
  <c r="AY170" i="15"/>
  <c r="AX170" i="15"/>
  <c r="AW170" i="15"/>
  <c r="AS170" i="15"/>
  <c r="AT170" i="15" s="1"/>
  <c r="BE170" i="15"/>
  <c r="BI170" i="15"/>
  <c r="AU165" i="15"/>
  <c r="BF166" i="15"/>
  <c r="BD166" i="15"/>
  <c r="BC166" i="15"/>
  <c r="BB166" i="15" s="1"/>
  <c r="BA166" i="15"/>
  <c r="AZ166" i="15"/>
  <c r="AY166" i="15"/>
  <c r="AX166" i="15"/>
  <c r="AS166" i="15"/>
  <c r="AT166" i="15" s="1"/>
  <c r="BE166" i="15"/>
  <c r="BF165" i="15"/>
  <c r="BD165" i="15"/>
  <c r="BC165" i="15"/>
  <c r="BB165" i="15" s="1"/>
  <c r="BA165" i="15"/>
  <c r="AZ165" i="15"/>
  <c r="AY165" i="15"/>
  <c r="AX165" i="15"/>
  <c r="AW165" i="15"/>
  <c r="AS165" i="15"/>
  <c r="AT165" i="15" s="1"/>
  <c r="BE165" i="15"/>
  <c r="BI165" i="15"/>
  <c r="BF161" i="15"/>
  <c r="BD161" i="15"/>
  <c r="BC161" i="15"/>
  <c r="BB161" i="15" s="1"/>
  <c r="BA161" i="15"/>
  <c r="AZ161" i="15"/>
  <c r="AY161" i="15"/>
  <c r="AX161" i="15"/>
  <c r="AS161" i="15"/>
  <c r="AT161" i="15" s="1"/>
  <c r="BE161" i="15"/>
  <c r="BF160" i="15"/>
  <c r="BD160" i="15"/>
  <c r="BC160" i="15"/>
  <c r="BB160" i="15" s="1"/>
  <c r="BA160" i="15"/>
  <c r="AZ160" i="15"/>
  <c r="AY160" i="15"/>
  <c r="AX160" i="15"/>
  <c r="AW160" i="15"/>
  <c r="AS160" i="15"/>
  <c r="AT160" i="15" s="1"/>
  <c r="BE160" i="15"/>
  <c r="BI160" i="15"/>
  <c r="BF156" i="15"/>
  <c r="BD156" i="15"/>
  <c r="BC156" i="15"/>
  <c r="BB156" i="15" s="1"/>
  <c r="BA156" i="15"/>
  <c r="AZ156" i="15"/>
  <c r="AY156" i="15"/>
  <c r="AX156" i="15"/>
  <c r="AS156" i="15"/>
  <c r="AT156" i="15" s="1"/>
  <c r="BE156" i="15"/>
  <c r="BF155" i="15"/>
  <c r="BD155" i="15"/>
  <c r="BC155" i="15"/>
  <c r="BB155" i="15" s="1"/>
  <c r="BA155" i="15"/>
  <c r="AZ155" i="15"/>
  <c r="AY155" i="15"/>
  <c r="AX155" i="15"/>
  <c r="AW155" i="15"/>
  <c r="AS155" i="15"/>
  <c r="AT155" i="15" s="1"/>
  <c r="BE155" i="15"/>
  <c r="BI155" i="15"/>
  <c r="BF151" i="15"/>
  <c r="BD151" i="15"/>
  <c r="BC151" i="15"/>
  <c r="BB151" i="15" s="1"/>
  <c r="BA151" i="15"/>
  <c r="AZ151" i="15"/>
  <c r="AY151" i="15"/>
  <c r="AX151" i="15"/>
  <c r="AS151" i="15"/>
  <c r="AT151" i="15" s="1"/>
  <c r="BE151" i="15"/>
  <c r="BF150" i="15"/>
  <c r="BD150" i="15"/>
  <c r="BC150" i="15"/>
  <c r="BB150" i="15" s="1"/>
  <c r="BA150" i="15"/>
  <c r="AZ150" i="15"/>
  <c r="AY150" i="15"/>
  <c r="AX150" i="15"/>
  <c r="AW150" i="15"/>
  <c r="AS150" i="15"/>
  <c r="AT150" i="15" s="1"/>
  <c r="BE150" i="15"/>
  <c r="BI150" i="15"/>
  <c r="BF146" i="15"/>
  <c r="BD146" i="15"/>
  <c r="BC146" i="15"/>
  <c r="BB146" i="15" s="1"/>
  <c r="BA146" i="15"/>
  <c r="AZ146" i="15"/>
  <c r="AY146" i="15"/>
  <c r="AX146" i="15"/>
  <c r="AS146" i="15"/>
  <c r="AT146" i="15" s="1"/>
  <c r="BE146" i="15"/>
  <c r="BF145" i="15"/>
  <c r="BD145" i="15"/>
  <c r="BC145" i="15"/>
  <c r="BB145" i="15" s="1"/>
  <c r="BA145" i="15"/>
  <c r="AZ145" i="15"/>
  <c r="AY145" i="15"/>
  <c r="AX145" i="15"/>
  <c r="AW145" i="15"/>
  <c r="AS145" i="15"/>
  <c r="AT145" i="15" s="1"/>
  <c r="BE145" i="15"/>
  <c r="BI145" i="15"/>
  <c r="BF141" i="15"/>
  <c r="BD141" i="15"/>
  <c r="BC141" i="15"/>
  <c r="BB141" i="15" s="1"/>
  <c r="BA141" i="15"/>
  <c r="AZ141" i="15"/>
  <c r="AY141" i="15"/>
  <c r="AX141" i="15"/>
  <c r="AS141" i="15"/>
  <c r="AT141" i="15" s="1"/>
  <c r="BE141" i="15"/>
  <c r="BF140" i="15"/>
  <c r="BD140" i="15"/>
  <c r="BC140" i="15"/>
  <c r="BB140" i="15" s="1"/>
  <c r="BA140" i="15"/>
  <c r="AZ140" i="15"/>
  <c r="AY140" i="15"/>
  <c r="AX140" i="15"/>
  <c r="AW140" i="15"/>
  <c r="AS140" i="15"/>
  <c r="AT140" i="15" s="1"/>
  <c r="BE140" i="15"/>
  <c r="BI140" i="15"/>
  <c r="BF136" i="15"/>
  <c r="BD136" i="15"/>
  <c r="BC136" i="15"/>
  <c r="BB136" i="15" s="1"/>
  <c r="BA136" i="15"/>
  <c r="AZ136" i="15"/>
  <c r="AY136" i="15"/>
  <c r="AX136" i="15"/>
  <c r="AS136" i="15"/>
  <c r="AT136" i="15" s="1"/>
  <c r="BE136" i="15"/>
  <c r="BF135" i="15"/>
  <c r="BD135" i="15"/>
  <c r="BC135" i="15"/>
  <c r="BB135" i="15" s="1"/>
  <c r="BA135" i="15"/>
  <c r="AZ135" i="15"/>
  <c r="AY135" i="15"/>
  <c r="AX135" i="15"/>
  <c r="AW135" i="15"/>
  <c r="AS135" i="15"/>
  <c r="AT135" i="15" s="1"/>
  <c r="BE135" i="15"/>
  <c r="BI135" i="15"/>
  <c r="BF131" i="15"/>
  <c r="BD131" i="15"/>
  <c r="BC131" i="15"/>
  <c r="BB131" i="15" s="1"/>
  <c r="BA131" i="15"/>
  <c r="AZ131" i="15"/>
  <c r="AY131" i="15"/>
  <c r="AX131" i="15"/>
  <c r="AS131" i="15"/>
  <c r="AT131" i="15" s="1"/>
  <c r="BE131" i="15"/>
  <c r="BF130" i="15"/>
  <c r="BD130" i="15"/>
  <c r="BC130" i="15"/>
  <c r="BB130" i="15" s="1"/>
  <c r="BA130" i="15"/>
  <c r="AZ130" i="15"/>
  <c r="AY130" i="15"/>
  <c r="AX130" i="15"/>
  <c r="AW130" i="15"/>
  <c r="AS130" i="15"/>
  <c r="AT130" i="15" s="1"/>
  <c r="BE130" i="15"/>
  <c r="BI130" i="15"/>
  <c r="BF126" i="15"/>
  <c r="BD126" i="15"/>
  <c r="BC126" i="15"/>
  <c r="BB126" i="15" s="1"/>
  <c r="BA126" i="15"/>
  <c r="AZ126" i="15"/>
  <c r="AY126" i="15"/>
  <c r="AX126" i="15"/>
  <c r="AS126" i="15"/>
  <c r="AT126" i="15" s="1"/>
  <c r="BE126" i="15"/>
  <c r="BF125" i="15"/>
  <c r="BD125" i="15"/>
  <c r="BC125" i="15"/>
  <c r="BB125" i="15" s="1"/>
  <c r="BA125" i="15"/>
  <c r="AZ125" i="15"/>
  <c r="AY125" i="15"/>
  <c r="AX125" i="15"/>
  <c r="AW125" i="15"/>
  <c r="AS125" i="15"/>
  <c r="AT125" i="15" s="1"/>
  <c r="BE125" i="15"/>
  <c r="BI125" i="15"/>
  <c r="BF121" i="15"/>
  <c r="BD121" i="15"/>
  <c r="BC121" i="15"/>
  <c r="BB121" i="15" s="1"/>
  <c r="BA121" i="15"/>
  <c r="AZ121" i="15"/>
  <c r="AY121" i="15"/>
  <c r="AX121" i="15"/>
  <c r="AS121" i="15"/>
  <c r="AT121" i="15" s="1"/>
  <c r="BE121" i="15"/>
  <c r="BF120" i="15"/>
  <c r="BD120" i="15"/>
  <c r="BC120" i="15"/>
  <c r="BB120" i="15" s="1"/>
  <c r="BA120" i="15"/>
  <c r="AZ120" i="15"/>
  <c r="AY120" i="15"/>
  <c r="AX120" i="15"/>
  <c r="AW120" i="15"/>
  <c r="AS120" i="15"/>
  <c r="AT120" i="15" s="1"/>
  <c r="BE120" i="15"/>
  <c r="BI120" i="15"/>
  <c r="BF116" i="15"/>
  <c r="BD116" i="15"/>
  <c r="BC116" i="15"/>
  <c r="BB116" i="15" s="1"/>
  <c r="BA116" i="15"/>
  <c r="AZ116" i="15"/>
  <c r="AY116" i="15"/>
  <c r="AX116" i="15"/>
  <c r="AS116" i="15"/>
  <c r="AT116" i="15" s="1"/>
  <c r="BE116" i="15"/>
  <c r="BF115" i="15"/>
  <c r="BD115" i="15"/>
  <c r="BC115" i="15"/>
  <c r="BB115" i="15" s="1"/>
  <c r="BA115" i="15"/>
  <c r="AZ115" i="15"/>
  <c r="AY115" i="15"/>
  <c r="AX115" i="15"/>
  <c r="AW115" i="15"/>
  <c r="AS115" i="15"/>
  <c r="AT115" i="15" s="1"/>
  <c r="BE115" i="15"/>
  <c r="BI115" i="15"/>
  <c r="BF111" i="15"/>
  <c r="BD111" i="15"/>
  <c r="BC111" i="15"/>
  <c r="BB111" i="15" s="1"/>
  <c r="BA111" i="15"/>
  <c r="AZ111" i="15"/>
  <c r="AY111" i="15"/>
  <c r="AX111" i="15"/>
  <c r="AS111" i="15"/>
  <c r="AT111" i="15" s="1"/>
  <c r="BE111" i="15"/>
  <c r="BF110" i="15"/>
  <c r="BD110" i="15"/>
  <c r="BC110" i="15"/>
  <c r="BB110" i="15" s="1"/>
  <c r="BA110" i="15"/>
  <c r="AZ110" i="15"/>
  <c r="AY110" i="15"/>
  <c r="AX110" i="15"/>
  <c r="AW110" i="15"/>
  <c r="AS110" i="15"/>
  <c r="AT110" i="15" s="1"/>
  <c r="BE110" i="15"/>
  <c r="BI110" i="15"/>
  <c r="BF106" i="15"/>
  <c r="BD106" i="15"/>
  <c r="BC106" i="15"/>
  <c r="BB106" i="15" s="1"/>
  <c r="BA106" i="15"/>
  <c r="AZ106" i="15"/>
  <c r="AY106" i="15"/>
  <c r="AX106" i="15"/>
  <c r="AS106" i="15"/>
  <c r="AT106" i="15" s="1"/>
  <c r="BE106" i="15"/>
  <c r="BF105" i="15"/>
  <c r="BD105" i="15"/>
  <c r="BC105" i="15"/>
  <c r="BB105" i="15" s="1"/>
  <c r="BA105" i="15"/>
  <c r="AZ105" i="15"/>
  <c r="AY105" i="15"/>
  <c r="AX105" i="15"/>
  <c r="AW105" i="15"/>
  <c r="AS105" i="15"/>
  <c r="AT105" i="15" s="1"/>
  <c r="BE105" i="15"/>
  <c r="BI105" i="15"/>
  <c r="BF100" i="15"/>
  <c r="BD100" i="15"/>
  <c r="BC100" i="15"/>
  <c r="BB100" i="15" s="1"/>
  <c r="BA100" i="15"/>
  <c r="AZ100" i="15"/>
  <c r="AY100" i="15"/>
  <c r="AX100" i="15"/>
  <c r="AW100" i="15"/>
  <c r="AS100" i="15"/>
  <c r="AT100" i="15" s="1"/>
  <c r="BE100" i="15"/>
  <c r="BI100" i="15"/>
  <c r="BF95" i="15"/>
  <c r="BD95" i="15"/>
  <c r="BC95" i="15"/>
  <c r="BB95" i="15" s="1"/>
  <c r="BA95" i="15"/>
  <c r="AZ95" i="15"/>
  <c r="AY95" i="15"/>
  <c r="AX95" i="15"/>
  <c r="AW95" i="15"/>
  <c r="AS95" i="15"/>
  <c r="AT95" i="15" s="1"/>
  <c r="BE95" i="15"/>
  <c r="BI95" i="15"/>
  <c r="BF90" i="15"/>
  <c r="BD90" i="15"/>
  <c r="BC90" i="15"/>
  <c r="BB90" i="15" s="1"/>
  <c r="BA90" i="15"/>
  <c r="AZ90" i="15"/>
  <c r="AY90" i="15"/>
  <c r="AX90" i="15"/>
  <c r="AW90" i="15"/>
  <c r="AS90" i="15"/>
  <c r="AT90" i="15" s="1"/>
  <c r="BE90" i="15"/>
  <c r="BI90" i="15"/>
  <c r="AU85" i="15"/>
  <c r="BF85" i="15"/>
  <c r="BD85" i="15"/>
  <c r="BC85" i="15"/>
  <c r="BB85" i="15" s="1"/>
  <c r="BA85" i="15"/>
  <c r="AZ85" i="15"/>
  <c r="AY85" i="15"/>
  <c r="AX85" i="15"/>
  <c r="AW85" i="15"/>
  <c r="AS85" i="15"/>
  <c r="AT85" i="15" s="1"/>
  <c r="BE85" i="15"/>
  <c r="BI85" i="15"/>
  <c r="BF80" i="15"/>
  <c r="BD80" i="15"/>
  <c r="BC80" i="15"/>
  <c r="BB80" i="15" s="1"/>
  <c r="BA80" i="15"/>
  <c r="AZ80" i="15"/>
  <c r="AY80" i="15"/>
  <c r="AX80" i="15"/>
  <c r="AW80" i="15"/>
  <c r="AS80" i="15"/>
  <c r="AT80" i="15" s="1"/>
  <c r="BE80" i="15"/>
  <c r="BI80" i="15"/>
  <c r="BF75" i="15"/>
  <c r="BD75" i="15"/>
  <c r="BC75" i="15"/>
  <c r="BB75" i="15" s="1"/>
  <c r="BA75" i="15"/>
  <c r="AZ75" i="15"/>
  <c r="AY75" i="15"/>
  <c r="AX75" i="15"/>
  <c r="AW75" i="15"/>
  <c r="AS75" i="15"/>
  <c r="AT75" i="15" s="1"/>
  <c r="BE75" i="15"/>
  <c r="BI75" i="15"/>
  <c r="BF70" i="15"/>
  <c r="BD70" i="15"/>
  <c r="BC70" i="15"/>
  <c r="BB70" i="15" s="1"/>
  <c r="BA70" i="15"/>
  <c r="AZ70" i="15"/>
  <c r="AY70" i="15"/>
  <c r="AX70" i="15"/>
  <c r="AW70" i="15"/>
  <c r="AS70" i="15"/>
  <c r="AT70" i="15" s="1"/>
  <c r="BE70" i="15"/>
  <c r="BI70" i="15"/>
  <c r="AU65" i="15"/>
  <c r="BF65" i="15"/>
  <c r="BD65" i="15"/>
  <c r="BC65" i="15"/>
  <c r="BB65" i="15" s="1"/>
  <c r="BA65" i="15"/>
  <c r="AZ65" i="15"/>
  <c r="AY65" i="15"/>
  <c r="AX65" i="15"/>
  <c r="AW65" i="15"/>
  <c r="AS65" i="15"/>
  <c r="AT65" i="15" s="1"/>
  <c r="BI65" i="15"/>
  <c r="BF60" i="15"/>
  <c r="BD60" i="15"/>
  <c r="BC60" i="15"/>
  <c r="BB60" i="15" s="1"/>
  <c r="BA60" i="15"/>
  <c r="AZ60" i="15"/>
  <c r="AY60" i="15"/>
  <c r="AX60" i="15"/>
  <c r="AW60" i="15"/>
  <c r="AS60" i="15"/>
  <c r="AT60" i="15" s="1"/>
  <c r="BI60" i="15"/>
  <c r="AU55" i="15"/>
  <c r="BF55" i="15"/>
  <c r="BD55" i="15"/>
  <c r="BC55" i="15"/>
  <c r="BB55" i="15" s="1"/>
  <c r="BA55" i="15"/>
  <c r="AZ55" i="15"/>
  <c r="AY55" i="15"/>
  <c r="AX55" i="15"/>
  <c r="AW55" i="15"/>
  <c r="AS55" i="15"/>
  <c r="AT55" i="15" s="1"/>
  <c r="BI55" i="15"/>
  <c r="BF50" i="15"/>
  <c r="BD50" i="15"/>
  <c r="BC50" i="15"/>
  <c r="BB50" i="15" s="1"/>
  <c r="BA50" i="15"/>
  <c r="AZ50" i="15"/>
  <c r="AY50" i="15"/>
  <c r="AX50" i="15"/>
  <c r="AW50" i="15"/>
  <c r="AS50" i="15"/>
  <c r="AT50" i="15" s="1"/>
  <c r="BI50" i="15"/>
  <c r="AU45" i="15"/>
  <c r="BF45" i="15"/>
  <c r="BD45" i="15"/>
  <c r="BC45" i="15"/>
  <c r="BB45" i="15" s="1"/>
  <c r="BA45" i="15"/>
  <c r="AZ45" i="15"/>
  <c r="AY45" i="15"/>
  <c r="AX45" i="15"/>
  <c r="AW45" i="15"/>
  <c r="AS45" i="15"/>
  <c r="AT45" i="15" s="1"/>
  <c r="BI45" i="15"/>
  <c r="BF40" i="15"/>
  <c r="BD40" i="15"/>
  <c r="BC40" i="15"/>
  <c r="BB40" i="15" s="1"/>
  <c r="BA40" i="15"/>
  <c r="AZ40" i="15"/>
  <c r="AY40" i="15"/>
  <c r="AX40" i="15"/>
  <c r="AW40" i="15"/>
  <c r="AS40" i="15"/>
  <c r="AT40" i="15" s="1"/>
  <c r="BI40" i="15"/>
  <c r="BF35" i="15"/>
  <c r="BD35" i="15"/>
  <c r="BC35" i="15"/>
  <c r="BB35" i="15" s="1"/>
  <c r="BA35" i="15"/>
  <c r="AZ35" i="15"/>
  <c r="AY35" i="15"/>
  <c r="AX35" i="15"/>
  <c r="AW35" i="15"/>
  <c r="AS35" i="15"/>
  <c r="AT35" i="15" s="1"/>
  <c r="BI35" i="15"/>
  <c r="BF30" i="15"/>
  <c r="BD30" i="15"/>
  <c r="BC30" i="15"/>
  <c r="BB30" i="15" s="1"/>
  <c r="BA30" i="15"/>
  <c r="AZ30" i="15"/>
  <c r="AY30" i="15"/>
  <c r="AX30" i="15"/>
  <c r="AW30" i="15"/>
  <c r="AS30" i="15"/>
  <c r="AT30" i="15" s="1"/>
  <c r="BI30" i="15"/>
  <c r="AU25" i="15"/>
  <c r="BF25" i="15"/>
  <c r="BC25" i="15"/>
  <c r="BB25" i="15" s="1"/>
  <c r="BA25" i="15"/>
  <c r="K25" i="15" s="1"/>
  <c r="AZ25" i="15"/>
  <c r="AY25" i="15"/>
  <c r="AX25" i="15"/>
  <c r="AW25" i="15"/>
  <c r="AS25" i="15"/>
  <c r="AT25" i="15" s="1"/>
  <c r="BI25" i="15"/>
  <c r="AU20" i="15"/>
  <c r="BF20" i="15"/>
  <c r="BD20" i="15"/>
  <c r="BC20" i="15"/>
  <c r="BB20" i="15" s="1"/>
  <c r="BA20" i="15"/>
  <c r="K20" i="15" s="1"/>
  <c r="AZ20" i="15"/>
  <c r="AY20" i="15"/>
  <c r="AX20" i="15"/>
  <c r="AW20" i="15"/>
  <c r="AS20" i="15"/>
  <c r="AT20" i="15" s="1"/>
  <c r="BI20" i="15"/>
  <c r="BF15" i="15"/>
  <c r="BD15" i="15"/>
  <c r="BC15" i="15"/>
  <c r="BB15" i="15" s="1"/>
  <c r="BA15" i="15"/>
  <c r="K15" i="15" s="1"/>
  <c r="AZ15" i="15"/>
  <c r="AY15" i="15"/>
  <c r="AX15" i="15"/>
  <c r="AW15" i="15"/>
  <c r="AS15" i="15"/>
  <c r="AT15" i="15" s="1"/>
  <c r="BI15" i="15"/>
  <c r="BF10" i="15"/>
  <c r="BC10" i="15"/>
  <c r="BB10" i="15" s="1"/>
  <c r="BA10" i="15"/>
  <c r="AZ10" i="15"/>
  <c r="AY10" i="15"/>
  <c r="AX10" i="15"/>
  <c r="AW10" i="15"/>
  <c r="AS10" i="15"/>
  <c r="AT10" i="15" s="1"/>
  <c r="BI10" i="15"/>
  <c r="B40" i="15" l="1"/>
  <c r="A9" i="30"/>
  <c r="K10" i="15"/>
  <c r="BD25" i="15"/>
  <c r="W61" i="21"/>
  <c r="AU186" i="15"/>
  <c r="AU311" i="15"/>
  <c r="BD10" i="15"/>
  <c r="AU216" i="15"/>
  <c r="M51" i="13"/>
  <c r="AU231" i="15"/>
  <c r="W67" i="21"/>
  <c r="M61" i="13"/>
  <c r="W73" i="21"/>
  <c r="AU371" i="15"/>
  <c r="W64" i="21"/>
  <c r="M48" i="13"/>
  <c r="AU176" i="15"/>
  <c r="AU236" i="15"/>
  <c r="W71" i="21"/>
  <c r="M56" i="13"/>
  <c r="W78" i="21"/>
  <c r="AU166" i="15"/>
  <c r="AU171" i="15"/>
  <c r="W62" i="21"/>
  <c r="W81" i="21"/>
  <c r="M66" i="13"/>
  <c r="W65" i="21"/>
  <c r="W77" i="21"/>
  <c r="M57" i="13"/>
  <c r="M67" i="13"/>
  <c r="W82" i="21"/>
  <c r="W79" i="21"/>
  <c r="W85" i="21"/>
  <c r="M50" i="13"/>
  <c r="M68" i="13"/>
  <c r="W66" i="21"/>
  <c r="W74" i="21"/>
  <c r="W80" i="21"/>
  <c r="M65" i="13"/>
  <c r="M69" i="13"/>
  <c r="M45" i="13"/>
  <c r="M64" i="13"/>
  <c r="AU300" i="15"/>
  <c r="AU325" i="15"/>
  <c r="AU370" i="15"/>
  <c r="AU90" i="15"/>
  <c r="AU211" i="15"/>
  <c r="AU376" i="15"/>
  <c r="AU380" i="15"/>
  <c r="AU360" i="15"/>
  <c r="AU80" i="15"/>
  <c r="AU180" i="15"/>
  <c r="AU185" i="15"/>
  <c r="AU230" i="15"/>
  <c r="AU136" i="15"/>
  <c r="AU155" i="15"/>
  <c r="AU35" i="15"/>
  <c r="AU125" i="15"/>
  <c r="AU345" i="15"/>
  <c r="AU346" i="15"/>
  <c r="AU280" i="15"/>
  <c r="AU271" i="15"/>
  <c r="AU275" i="15"/>
  <c r="AU276" i="15"/>
  <c r="AU221" i="15"/>
  <c r="AU356" i="15"/>
  <c r="AU286" i="15"/>
  <c r="AU291" i="15"/>
  <c r="AU341" i="15"/>
  <c r="AU366" i="15"/>
  <c r="AU381" i="15"/>
  <c r="AU391" i="15"/>
  <c r="BE400" i="15"/>
  <c r="AU330" i="15"/>
  <c r="AU361" i="15"/>
  <c r="W86" i="21"/>
  <c r="M73" i="13"/>
  <c r="AU400" i="15"/>
  <c r="AU401" i="15"/>
  <c r="AU395" i="15"/>
  <c r="M72" i="13"/>
  <c r="W84" i="21"/>
  <c r="M71" i="13"/>
  <c r="AU390" i="15"/>
  <c r="W83" i="21"/>
  <c r="M70" i="13"/>
  <c r="AU385" i="15"/>
  <c r="AU386" i="15"/>
  <c r="AU375" i="15"/>
  <c r="M63" i="13"/>
  <c r="AU350" i="15"/>
  <c r="W76" i="21"/>
  <c r="AU351" i="15"/>
  <c r="W75" i="21"/>
  <c r="M62" i="13"/>
  <c r="AU335" i="15"/>
  <c r="M60" i="13"/>
  <c r="AU336" i="15"/>
  <c r="W72" i="21"/>
  <c r="M59" i="13"/>
  <c r="AU331" i="15"/>
  <c r="M58" i="13"/>
  <c r="AU326" i="15"/>
  <c r="W70" i="21"/>
  <c r="W69" i="21"/>
  <c r="AU315" i="15"/>
  <c r="W68" i="21"/>
  <c r="M55" i="13"/>
  <c r="AU310" i="15"/>
  <c r="M54" i="13"/>
  <c r="AU305" i="15"/>
  <c r="AU306" i="15"/>
  <c r="M53" i="13"/>
  <c r="AU301" i="15"/>
  <c r="M52" i="13"/>
  <c r="AU295" i="15"/>
  <c r="AU296" i="15"/>
  <c r="AU290" i="15"/>
  <c r="W63" i="21"/>
  <c r="AU285" i="15"/>
  <c r="AU281" i="15"/>
  <c r="M47" i="13"/>
  <c r="AU270" i="15"/>
  <c r="W59" i="21"/>
  <c r="AU265" i="15"/>
  <c r="M46" i="13"/>
  <c r="AU266" i="15"/>
  <c r="W58" i="21"/>
  <c r="AU260" i="15"/>
  <c r="AU261" i="15"/>
  <c r="M44" i="13"/>
  <c r="AU255" i="15"/>
  <c r="W57" i="21"/>
  <c r="AU256" i="15"/>
  <c r="AU250" i="15"/>
  <c r="AU251" i="15"/>
  <c r="AU245" i="15"/>
  <c r="AU246" i="15"/>
  <c r="AU240" i="15"/>
  <c r="AU241" i="15"/>
  <c r="AU225" i="15"/>
  <c r="AU226" i="15"/>
  <c r="AU220" i="15"/>
  <c r="AU210" i="15"/>
  <c r="AU205" i="15"/>
  <c r="AU206" i="15"/>
  <c r="AU200" i="15"/>
  <c r="AU201" i="15"/>
  <c r="AU190" i="15"/>
  <c r="AU191" i="15"/>
  <c r="AU181" i="15"/>
  <c r="AU160" i="15"/>
  <c r="AU161" i="15"/>
  <c r="AU156" i="15"/>
  <c r="AU150" i="15"/>
  <c r="AU151" i="15"/>
  <c r="AU145" i="15"/>
  <c r="AU146" i="15"/>
  <c r="AU140" i="15"/>
  <c r="AU141" i="15"/>
  <c r="AU135" i="15"/>
  <c r="AU130" i="15"/>
  <c r="AU131" i="15"/>
  <c r="AU126" i="15"/>
  <c r="AU120" i="15"/>
  <c r="AU121" i="15"/>
  <c r="AU115" i="15"/>
  <c r="AU116" i="15"/>
  <c r="AU110" i="15"/>
  <c r="AU111" i="15"/>
  <c r="AU105" i="15"/>
  <c r="AU106" i="15"/>
  <c r="AU100" i="15"/>
  <c r="AU95" i="15"/>
  <c r="AU75" i="15"/>
  <c r="AU70" i="15"/>
  <c r="AU60" i="15"/>
  <c r="AU50" i="15"/>
  <c r="AU40" i="15"/>
  <c r="AU30" i="15"/>
  <c r="AU15" i="15"/>
  <c r="AU10" i="15"/>
  <c r="AW5" i="15"/>
  <c r="B45" i="15" l="1"/>
  <c r="A10" i="30"/>
  <c r="BF6" i="15"/>
  <c r="BF5" i="15"/>
  <c r="B50" i="15" l="1"/>
  <c r="A11" i="30"/>
  <c r="BG36" i="15"/>
  <c r="BG31" i="15"/>
  <c r="BG26" i="15"/>
  <c r="BG16" i="15"/>
  <c r="BG21" i="15"/>
  <c r="BG11" i="15"/>
  <c r="BG101" i="15"/>
  <c r="BG96" i="15"/>
  <c r="BG91" i="15"/>
  <c r="BG86" i="15"/>
  <c r="BG81" i="15"/>
  <c r="BG76" i="15"/>
  <c r="BG71" i="15"/>
  <c r="BG66" i="15"/>
  <c r="BG61" i="15"/>
  <c r="BG56" i="15"/>
  <c r="BG51" i="15"/>
  <c r="BG46" i="15"/>
  <c r="BG41" i="15"/>
  <c r="BG395" i="15"/>
  <c r="BG380" i="15"/>
  <c r="BG370" i="15"/>
  <c r="BG376" i="15"/>
  <c r="BG365" i="15"/>
  <c r="BG351" i="15"/>
  <c r="BG346" i="15"/>
  <c r="BG341" i="15"/>
  <c r="BG335" i="15"/>
  <c r="BG316" i="15"/>
  <c r="BG310" i="15"/>
  <c r="BG295" i="15"/>
  <c r="BG291" i="15"/>
  <c r="BG285" i="15"/>
  <c r="BG270" i="15"/>
  <c r="BG265" i="15"/>
  <c r="BG256" i="15"/>
  <c r="BG251" i="15"/>
  <c r="BG235" i="15"/>
  <c r="BG226" i="15"/>
  <c r="BG221" i="15"/>
  <c r="BG216" i="15"/>
  <c r="BG210" i="15"/>
  <c r="BG201" i="15"/>
  <c r="BG181" i="15"/>
  <c r="BG176" i="15"/>
  <c r="BG170" i="15"/>
  <c r="BG165" i="15"/>
  <c r="BG160" i="15"/>
  <c r="BG151" i="15"/>
  <c r="BG146" i="15"/>
  <c r="BG136" i="15"/>
  <c r="BG130" i="15"/>
  <c r="BG121" i="15"/>
  <c r="BG90" i="15"/>
  <c r="BG80" i="15"/>
  <c r="BG85" i="15"/>
  <c r="BG60" i="15"/>
  <c r="BG25" i="15"/>
  <c r="BG390" i="15"/>
  <c r="BG385" i="15"/>
  <c r="BG381" i="15"/>
  <c r="BG371" i="15"/>
  <c r="BG360" i="15"/>
  <c r="BG366" i="15"/>
  <c r="BG336" i="15"/>
  <c r="BG300" i="15"/>
  <c r="BG311" i="15"/>
  <c r="BG301" i="15"/>
  <c r="BG296" i="15"/>
  <c r="BG286" i="15"/>
  <c r="BG271" i="15"/>
  <c r="BG266" i="15"/>
  <c r="BG230" i="15"/>
  <c r="BG236" i="15"/>
  <c r="BG211" i="15"/>
  <c r="BG195" i="15"/>
  <c r="BG185" i="15"/>
  <c r="BG180" i="15"/>
  <c r="BG171" i="15"/>
  <c r="BG166" i="15"/>
  <c r="BG161" i="15"/>
  <c r="BG125" i="15"/>
  <c r="BG131" i="15"/>
  <c r="BG110" i="15"/>
  <c r="BG105" i="15"/>
  <c r="BG100" i="15"/>
  <c r="BG75" i="15"/>
  <c r="BG65" i="15"/>
  <c r="BG400" i="15"/>
  <c r="BG396" i="15"/>
  <c r="BG391" i="15"/>
  <c r="BG386" i="15"/>
  <c r="BG361" i="15"/>
  <c r="BG355" i="15"/>
  <c r="BG325" i="15"/>
  <c r="BG326" i="15"/>
  <c r="BG320" i="15"/>
  <c r="BG305" i="15"/>
  <c r="BG280" i="15"/>
  <c r="BG275" i="15"/>
  <c r="BG260" i="15"/>
  <c r="BG245" i="15"/>
  <c r="BG231" i="15"/>
  <c r="BG240" i="15"/>
  <c r="BG205" i="15"/>
  <c r="BG196" i="15"/>
  <c r="BG190" i="15"/>
  <c r="BG186" i="15"/>
  <c r="BG155" i="15"/>
  <c r="BG140" i="15"/>
  <c r="BG115" i="15"/>
  <c r="BG111" i="15"/>
  <c r="BG106" i="15"/>
  <c r="BG95" i="15"/>
  <c r="BG401" i="15"/>
  <c r="BG375" i="15"/>
  <c r="BG356" i="15"/>
  <c r="BG350" i="15"/>
  <c r="BG330" i="15"/>
  <c r="BG345" i="15"/>
  <c r="BG340" i="15"/>
  <c r="BG331" i="15"/>
  <c r="BG321" i="15"/>
  <c r="BG315" i="15"/>
  <c r="BG306" i="15"/>
  <c r="BG281" i="15"/>
  <c r="BG290" i="15"/>
  <c r="BG276" i="15"/>
  <c r="BG261" i="15"/>
  <c r="BG255" i="15"/>
  <c r="BG250" i="15"/>
  <c r="BG246" i="15"/>
  <c r="BG241" i="15"/>
  <c r="BG225" i="15"/>
  <c r="BG220" i="15"/>
  <c r="BG215" i="15"/>
  <c r="BG206" i="15"/>
  <c r="BG200" i="15"/>
  <c r="BG191" i="15"/>
  <c r="BG175" i="15"/>
  <c r="BG156" i="15"/>
  <c r="BG150" i="15"/>
  <c r="BG145" i="15"/>
  <c r="BG141" i="15"/>
  <c r="BG135" i="15"/>
  <c r="BG126" i="15"/>
  <c r="BG120" i="15"/>
  <c r="BG116" i="15"/>
  <c r="BG70" i="15"/>
  <c r="BG55" i="15"/>
  <c r="BG30" i="15"/>
  <c r="BG35" i="15"/>
  <c r="BG45" i="15"/>
  <c r="BG20" i="15"/>
  <c r="BG50" i="15"/>
  <c r="BG40" i="15"/>
  <c r="BG15" i="15"/>
  <c r="BG10" i="15"/>
  <c r="BG6" i="15"/>
  <c r="BG5" i="15"/>
  <c r="BC6" i="15"/>
  <c r="BB6" i="15" s="1"/>
  <c r="BA6" i="15"/>
  <c r="AZ6" i="15"/>
  <c r="AY6" i="15"/>
  <c r="BA5" i="15"/>
  <c r="AZ5" i="15"/>
  <c r="AY5" i="15"/>
  <c r="AX6" i="15"/>
  <c r="AX5" i="15"/>
  <c r="AS5" i="15"/>
  <c r="AS6" i="15"/>
  <c r="X106" i="21"/>
  <c r="X105" i="21"/>
  <c r="X104" i="21"/>
  <c r="X103" i="21"/>
  <c r="X102" i="21"/>
  <c r="X101" i="21"/>
  <c r="X100" i="21"/>
  <c r="X99" i="21"/>
  <c r="X98" i="21"/>
  <c r="X97" i="21"/>
  <c r="X96" i="21"/>
  <c r="X95" i="21"/>
  <c r="X94" i="21"/>
  <c r="X93" i="21"/>
  <c r="X92" i="21"/>
  <c r="X91" i="21"/>
  <c r="X90" i="21"/>
  <c r="X89" i="21"/>
  <c r="X88" i="21"/>
  <c r="X87" i="21"/>
  <c r="X86" i="21"/>
  <c r="X85" i="21"/>
  <c r="X84" i="21"/>
  <c r="X83" i="21"/>
  <c r="X82" i="21"/>
  <c r="X81" i="21"/>
  <c r="X80" i="21"/>
  <c r="X79" i="21"/>
  <c r="X78" i="21"/>
  <c r="X77" i="21"/>
  <c r="X76" i="21"/>
  <c r="X75" i="21"/>
  <c r="X74" i="21"/>
  <c r="X73" i="21"/>
  <c r="X72" i="21"/>
  <c r="X71" i="21"/>
  <c r="X70" i="21"/>
  <c r="X69" i="21"/>
  <c r="X68" i="21"/>
  <c r="X67" i="21"/>
  <c r="X66" i="21"/>
  <c r="X65" i="21"/>
  <c r="X64" i="21"/>
  <c r="X63" i="21"/>
  <c r="X62" i="21"/>
  <c r="X61" i="21"/>
  <c r="X60" i="21"/>
  <c r="X59" i="21"/>
  <c r="X58" i="21"/>
  <c r="X57" i="21"/>
  <c r="X56" i="21"/>
  <c r="X55" i="21"/>
  <c r="X54" i="21"/>
  <c r="X53" i="21"/>
  <c r="X52" i="21"/>
  <c r="X51" i="21"/>
  <c r="X50" i="21"/>
  <c r="X49" i="21"/>
  <c r="X48" i="21"/>
  <c r="X47" i="21"/>
  <c r="X46" i="21"/>
  <c r="X45" i="21"/>
  <c r="X44" i="21"/>
  <c r="X43" i="21"/>
  <c r="X42" i="21"/>
  <c r="X41" i="21"/>
  <c r="X40" i="21"/>
  <c r="X39" i="21"/>
  <c r="X38" i="21"/>
  <c r="X37" i="21"/>
  <c r="X36" i="21"/>
  <c r="X35" i="21"/>
  <c r="X34" i="21"/>
  <c r="X33" i="21"/>
  <c r="X32" i="21"/>
  <c r="X31" i="21"/>
  <c r="X30" i="21"/>
  <c r="X29" i="21"/>
  <c r="X28" i="21"/>
  <c r="X27" i="21"/>
  <c r="X26" i="21"/>
  <c r="X25" i="21"/>
  <c r="X24" i="21"/>
  <c r="X23" i="21"/>
  <c r="X22" i="21"/>
  <c r="X21" i="21"/>
  <c r="X20" i="21"/>
  <c r="X19" i="21"/>
  <c r="X18" i="21"/>
  <c r="X17" i="21"/>
  <c r="X16" i="21"/>
  <c r="X15" i="21"/>
  <c r="X14" i="21"/>
  <c r="X13" i="21"/>
  <c r="X12" i="21"/>
  <c r="X11" i="21"/>
  <c r="X10" i="21"/>
  <c r="X9" i="21"/>
  <c r="X8" i="21"/>
  <c r="X7" i="21"/>
  <c r="A1" i="21"/>
  <c r="B55" i="15" l="1"/>
  <c r="A12" i="30"/>
  <c r="E1" i="30"/>
  <c r="W39" i="21"/>
  <c r="M42" i="13"/>
  <c r="W47" i="21"/>
  <c r="M10" i="13"/>
  <c r="M26" i="13"/>
  <c r="M18" i="13"/>
  <c r="W15" i="21"/>
  <c r="W55" i="21"/>
  <c r="W23" i="21"/>
  <c r="M34" i="13"/>
  <c r="M19" i="13"/>
  <c r="W24" i="21"/>
  <c r="M21" i="13"/>
  <c r="W26" i="21"/>
  <c r="M23" i="13"/>
  <c r="W28" i="21"/>
  <c r="W36" i="21"/>
  <c r="M25" i="13"/>
  <c r="W38" i="21"/>
  <c r="M33" i="13"/>
  <c r="W46" i="21"/>
  <c r="W31" i="21"/>
  <c r="M15" i="13"/>
  <c r="W20" i="21"/>
  <c r="W32" i="21"/>
  <c r="W17" i="21"/>
  <c r="W25" i="21"/>
  <c r="W33" i="21"/>
  <c r="W41" i="21"/>
  <c r="W49" i="21"/>
  <c r="M12" i="13"/>
  <c r="M20" i="13"/>
  <c r="M28" i="13"/>
  <c r="M36" i="13"/>
  <c r="W30" i="21"/>
  <c r="W34" i="21"/>
  <c r="M29" i="13"/>
  <c r="W42" i="21"/>
  <c r="M35" i="13"/>
  <c r="W48" i="21"/>
  <c r="W19" i="21"/>
  <c r="W27" i="21"/>
  <c r="W35" i="21"/>
  <c r="W43" i="21"/>
  <c r="W51" i="21"/>
  <c r="M4" i="13"/>
  <c r="M14" i="13"/>
  <c r="M30" i="13"/>
  <c r="M38" i="13"/>
  <c r="M5" i="13"/>
  <c r="M9" i="13"/>
  <c r="W14" i="21"/>
  <c r="M11" i="13"/>
  <c r="W16" i="21"/>
  <c r="M13" i="13"/>
  <c r="W18" i="21"/>
  <c r="M17" i="13"/>
  <c r="W22" i="21"/>
  <c r="M27" i="13"/>
  <c r="W40" i="21"/>
  <c r="M31" i="13"/>
  <c r="W44" i="21"/>
  <c r="M37" i="13"/>
  <c r="W50" i="21"/>
  <c r="M39" i="13"/>
  <c r="W52" i="21"/>
  <c r="M41" i="13"/>
  <c r="W54" i="21"/>
  <c r="M43" i="13"/>
  <c r="W56" i="21"/>
  <c r="W13" i="21"/>
  <c r="W21" i="21"/>
  <c r="W29" i="21"/>
  <c r="W37" i="21"/>
  <c r="W45" i="21"/>
  <c r="W53" i="21"/>
  <c r="M8" i="13"/>
  <c r="M16" i="13"/>
  <c r="M24" i="13"/>
  <c r="M32" i="13"/>
  <c r="M40" i="13"/>
  <c r="W12" i="21"/>
  <c r="M7" i="13"/>
  <c r="M3" i="13"/>
  <c r="W11" i="21"/>
  <c r="M6" i="13"/>
  <c r="W10" i="21"/>
  <c r="W9" i="21"/>
  <c r="W8" i="21"/>
  <c r="E5" i="15"/>
  <c r="D3" i="30" s="1"/>
  <c r="B60" i="15" l="1"/>
  <c r="A13" i="30"/>
  <c r="G1" i="30"/>
  <c r="F1" i="30"/>
  <c r="C3" i="30"/>
  <c r="G5" i="15"/>
  <c r="F3" i="30" s="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AT6" i="15"/>
  <c r="AT5" i="15"/>
  <c r="D3" i="15"/>
  <c r="BI5" i="15" s="1"/>
  <c r="P1846" i="2" s="1"/>
  <c r="B65" i="15" l="1"/>
  <c r="A14" i="30"/>
  <c r="BD6" i="15"/>
  <c r="P12694" i="2"/>
  <c r="P12817" i="2"/>
  <c r="P12331" i="2"/>
  <c r="P12463" i="2"/>
  <c r="P12347" i="2"/>
  <c r="P12784" i="2"/>
  <c r="P12839" i="2"/>
  <c r="P12591" i="2"/>
  <c r="R11" i="2"/>
  <c r="P12451" i="2"/>
  <c r="P12723" i="2"/>
  <c r="R51" i="2"/>
  <c r="R16" i="2"/>
  <c r="P12605" i="2"/>
  <c r="P12885" i="2"/>
  <c r="P12635" i="2"/>
  <c r="P12832" i="2"/>
  <c r="P12658" i="2"/>
  <c r="P12431" i="2"/>
  <c r="P12854" i="2"/>
  <c r="R28" i="2"/>
  <c r="P12829" i="2"/>
  <c r="P12419" i="2"/>
  <c r="P12343" i="2"/>
  <c r="P12599" i="2"/>
  <c r="P12886" i="2"/>
  <c r="P12892" i="2"/>
  <c r="P12777" i="2"/>
  <c r="P12807" i="2"/>
  <c r="P45" i="2"/>
  <c r="P109" i="2"/>
  <c r="P177" i="2"/>
  <c r="P261" i="2"/>
  <c r="P345" i="2"/>
  <c r="P545" i="2"/>
  <c r="P884" i="2"/>
  <c r="P1225" i="2"/>
  <c r="P1566" i="2"/>
  <c r="P1908" i="2"/>
  <c r="P2249" i="2"/>
  <c r="P2590" i="2"/>
  <c r="P2932" i="2"/>
  <c r="P3273" i="2"/>
  <c r="P4046" i="2"/>
  <c r="P5264" i="2"/>
  <c r="P18" i="2"/>
  <c r="P274" i="2"/>
  <c r="P530" i="2"/>
  <c r="P864" i="2"/>
  <c r="P1205" i="2"/>
  <c r="P1546" i="2"/>
  <c r="P1888" i="2"/>
  <c r="P2229" i="2"/>
  <c r="P2570" i="2"/>
  <c r="P2912" i="2"/>
  <c r="P3253" i="2"/>
  <c r="P3986" i="2"/>
  <c r="P5184" i="2"/>
  <c r="P7" i="2"/>
  <c r="P12954" i="2"/>
  <c r="P12902" i="2"/>
  <c r="P12443" i="2"/>
  <c r="P12655" i="2"/>
  <c r="P12786" i="2"/>
  <c r="P12499" i="2"/>
  <c r="P12359" i="2"/>
  <c r="P12615" i="2"/>
  <c r="P12907" i="2"/>
  <c r="P12908" i="2"/>
  <c r="P12749" i="2"/>
  <c r="P12765" i="2"/>
  <c r="P49" i="2"/>
  <c r="P113" i="2"/>
  <c r="P181" i="2"/>
  <c r="P265" i="2"/>
  <c r="P353" i="2"/>
  <c r="P564" i="2"/>
  <c r="P905" i="2"/>
  <c r="P1246" i="2"/>
  <c r="P1588" i="2"/>
  <c r="P1929" i="2"/>
  <c r="P2270" i="2"/>
  <c r="P2612" i="2"/>
  <c r="P2953" i="2"/>
  <c r="P3294" i="2"/>
  <c r="P4110" i="2"/>
  <c r="P5349" i="2"/>
  <c r="P34" i="2"/>
  <c r="P290" i="2"/>
  <c r="P546" i="2"/>
  <c r="P885" i="2"/>
  <c r="P1226" i="2"/>
  <c r="P1568" i="2"/>
  <c r="P1909" i="2"/>
  <c r="P2250" i="2"/>
  <c r="P2592" i="2"/>
  <c r="P2933" i="2"/>
  <c r="P3274" i="2"/>
  <c r="P4050" i="2"/>
  <c r="P5269" i="2"/>
  <c r="P23" i="2"/>
  <c r="P12797" i="2"/>
  <c r="P12739" i="2"/>
  <c r="P12927" i="2"/>
  <c r="P12559" i="2"/>
  <c r="P12411" i="2"/>
  <c r="P12864" i="2"/>
  <c r="P12758" i="2"/>
  <c r="P12671" i="2"/>
  <c r="P12760" i="2"/>
  <c r="P12483" i="2"/>
  <c r="P12755" i="2"/>
  <c r="P12792" i="2"/>
  <c r="R48" i="2"/>
  <c r="P12562" i="2"/>
  <c r="P12949" i="2"/>
  <c r="P12683" i="2"/>
  <c r="P12880" i="2"/>
  <c r="P12594" i="2"/>
  <c r="P12479" i="2"/>
  <c r="P12918" i="2"/>
  <c r="P12969" i="2"/>
  <c r="P12753" i="2"/>
  <c r="P12773" i="2"/>
  <c r="P12375" i="2"/>
  <c r="P12631" i="2"/>
  <c r="P12929" i="2"/>
  <c r="P12924" i="2"/>
  <c r="P12728" i="2"/>
  <c r="P12742" i="2"/>
  <c r="P53" i="2"/>
  <c r="P117" i="2"/>
  <c r="P185" i="2"/>
  <c r="P273" i="2"/>
  <c r="P361" i="2"/>
  <c r="P585" i="2"/>
  <c r="P926" i="2"/>
  <c r="P1268" i="2"/>
  <c r="P1609" i="2"/>
  <c r="P1950" i="2"/>
  <c r="P2292" i="2"/>
  <c r="P2633" i="2"/>
  <c r="P2974" i="2"/>
  <c r="P3316" i="2"/>
  <c r="P4174" i="2"/>
  <c r="P5435" i="2"/>
  <c r="P50" i="2"/>
  <c r="P306" i="2"/>
  <c r="P565" i="2"/>
  <c r="P906" i="2"/>
  <c r="P1248" i="2"/>
  <c r="P1589" i="2"/>
  <c r="P1930" i="2"/>
  <c r="P2272" i="2"/>
  <c r="P2613" i="2"/>
  <c r="P2954" i="2"/>
  <c r="P3296" i="2"/>
  <c r="P4114" i="2"/>
  <c r="P5355" i="2"/>
  <c r="P39" i="2"/>
  <c r="R10" i="2"/>
  <c r="P12675" i="2"/>
  <c r="P12778" i="2"/>
  <c r="P12367" i="2"/>
  <c r="R13" i="2"/>
  <c r="R19" i="2"/>
  <c r="P12882" i="2"/>
  <c r="P12543" i="2"/>
  <c r="R12" i="2"/>
  <c r="P12435" i="2"/>
  <c r="P12707" i="2"/>
  <c r="R30" i="2"/>
  <c r="P13000" i="2"/>
  <c r="P12626" i="2"/>
  <c r="P12842" i="2"/>
  <c r="P12603" i="2"/>
  <c r="P12800" i="2"/>
  <c r="P12701" i="2"/>
  <c r="P12415" i="2"/>
  <c r="P12811" i="2"/>
  <c r="P12996" i="2"/>
  <c r="P12871" i="2"/>
  <c r="P12387" i="2"/>
  <c r="R50" i="2"/>
  <c r="P12583" i="2"/>
  <c r="P12865" i="2"/>
  <c r="P12876" i="2"/>
  <c r="P12819" i="2"/>
  <c r="P12850" i="2"/>
  <c r="P41" i="2"/>
  <c r="P105" i="2"/>
  <c r="P169" i="2"/>
  <c r="P257" i="2"/>
  <c r="P341" i="2"/>
  <c r="P529" i="2"/>
  <c r="P862" i="2"/>
  <c r="P1204" i="2"/>
  <c r="P1545" i="2"/>
  <c r="P1886" i="2"/>
  <c r="P2228" i="2"/>
  <c r="P2569" i="2"/>
  <c r="P2910" i="2"/>
  <c r="P3252" i="2"/>
  <c r="P3982" i="2"/>
  <c r="P5179" i="2"/>
  <c r="P2" i="2"/>
  <c r="P258" i="2"/>
  <c r="P514" i="2"/>
  <c r="P842" i="2"/>
  <c r="P1184" i="2"/>
  <c r="P1525" i="2"/>
  <c r="P1866" i="2"/>
  <c r="P2208" i="2"/>
  <c r="P2549" i="2"/>
  <c r="P2890" i="2"/>
  <c r="P3232" i="2"/>
  <c r="P3922" i="2"/>
  <c r="P5099" i="2"/>
  <c r="P8112" i="2"/>
  <c r="P189" i="2"/>
  <c r="P253" i="2"/>
  <c r="P317" i="2"/>
  <c r="P381" i="2"/>
  <c r="P445" i="2"/>
  <c r="P509" i="2"/>
  <c r="P580" i="2"/>
  <c r="P665" i="2"/>
  <c r="P750" i="2"/>
  <c r="P836" i="2"/>
  <c r="P921" i="2"/>
  <c r="P1006" i="2"/>
  <c r="P1092" i="2"/>
  <c r="P1177" i="2"/>
  <c r="P1262" i="2"/>
  <c r="P1348" i="2"/>
  <c r="P1433" i="2"/>
  <c r="P1518" i="2"/>
  <c r="P1604" i="2"/>
  <c r="P1689" i="2"/>
  <c r="P1774" i="2"/>
  <c r="P1860" i="2"/>
  <c r="P1945" i="2"/>
  <c r="P2030" i="2"/>
  <c r="P2116" i="2"/>
  <c r="P2201" i="2"/>
  <c r="P2286" i="2"/>
  <c r="P2372" i="2"/>
  <c r="P2457" i="2"/>
  <c r="P2542" i="2"/>
  <c r="P2628" i="2"/>
  <c r="P2713" i="2"/>
  <c r="P2798" i="2"/>
  <c r="P2884" i="2"/>
  <c r="P2969" i="2"/>
  <c r="P3054" i="2"/>
  <c r="P3140" i="2"/>
  <c r="P3225" i="2"/>
  <c r="P3310" i="2"/>
  <c r="P3397" i="2"/>
  <c r="P3646" i="2"/>
  <c r="P3902" i="2"/>
  <c r="P4158" i="2"/>
  <c r="P4414" i="2"/>
  <c r="P4731" i="2"/>
  <c r="P5072" i="2"/>
  <c r="P5413" i="2"/>
  <c r="P5755" i="2"/>
  <c r="P6375" i="2"/>
  <c r="P7639" i="2"/>
  <c r="P46" i="2"/>
  <c r="P110" i="2"/>
  <c r="P174" i="2"/>
  <c r="P238" i="2"/>
  <c r="P302" i="2"/>
  <c r="P366" i="2"/>
  <c r="P430" i="2"/>
  <c r="P494" i="2"/>
  <c r="P560" i="2"/>
  <c r="P645" i="2"/>
  <c r="P730" i="2"/>
  <c r="P816" i="2"/>
  <c r="P901" i="2"/>
  <c r="P986" i="2"/>
  <c r="P1072" i="2"/>
  <c r="P1157" i="2"/>
  <c r="P1242" i="2"/>
  <c r="P1328" i="2"/>
  <c r="P1413" i="2"/>
  <c r="P1498" i="2"/>
  <c r="P1584" i="2"/>
  <c r="P1669" i="2"/>
  <c r="P1754" i="2"/>
  <c r="P1840" i="2"/>
  <c r="P1925" i="2"/>
  <c r="P2010" i="2"/>
  <c r="P2096" i="2"/>
  <c r="P2181" i="2"/>
  <c r="P2266" i="2"/>
  <c r="P2352" i="2"/>
  <c r="P2437" i="2"/>
  <c r="P2522" i="2"/>
  <c r="P2608" i="2"/>
  <c r="P2693" i="2"/>
  <c r="P2778" i="2"/>
  <c r="P2864" i="2"/>
  <c r="P2949" i="2"/>
  <c r="P3034" i="2"/>
  <c r="P3120" i="2"/>
  <c r="P3205" i="2"/>
  <c r="P3290" i="2"/>
  <c r="P3376" i="2"/>
  <c r="P3586" i="2"/>
  <c r="P3842" i="2"/>
  <c r="P4098" i="2"/>
  <c r="P4354" i="2"/>
  <c r="P4651" i="2"/>
  <c r="P4992" i="2"/>
  <c r="P5333" i="2"/>
  <c r="P5675" i="2"/>
  <c r="P6215" i="2"/>
  <c r="P7047" i="2"/>
  <c r="P35" i="2"/>
  <c r="P99" i="2"/>
  <c r="P163" i="2"/>
  <c r="P227" i="2"/>
  <c r="P291" i="2"/>
  <c r="P355" i="2"/>
  <c r="P419" i="2"/>
  <c r="P483" i="2"/>
  <c r="P547" i="2"/>
  <c r="P630" i="2"/>
  <c r="P716" i="2"/>
  <c r="P801" i="2"/>
  <c r="P886" i="2"/>
  <c r="P972" i="2"/>
  <c r="P1057" i="2"/>
  <c r="P1142" i="2"/>
  <c r="P1228" i="2"/>
  <c r="P1313" i="2"/>
  <c r="P1398" i="2"/>
  <c r="P1484" i="2"/>
  <c r="P1569" i="2"/>
  <c r="P1654" i="2"/>
  <c r="P1782" i="2"/>
  <c r="P12833" i="2"/>
  <c r="P12840" i="2"/>
  <c r="P12651" i="2"/>
  <c r="R25" i="2"/>
  <c r="P12507" i="2"/>
  <c r="P12960" i="2"/>
  <c r="P12716" i="2"/>
  <c r="P12769" i="2"/>
  <c r="P12632" i="2"/>
  <c r="P12531" i="2"/>
  <c r="P12795" i="2"/>
  <c r="P12824" i="2"/>
  <c r="P12958" i="2"/>
  <c r="P12989" i="2"/>
  <c r="R34" i="2"/>
  <c r="P12731" i="2"/>
  <c r="P12928" i="2"/>
  <c r="P12805" i="2"/>
  <c r="P12527" i="2"/>
  <c r="P12982" i="2"/>
  <c r="P12841" i="2"/>
  <c r="P12710" i="2"/>
  <c r="P12815" i="2"/>
  <c r="P12407" i="2"/>
  <c r="P12663" i="2"/>
  <c r="P12971" i="2"/>
  <c r="P12956" i="2"/>
  <c r="P12685" i="2"/>
  <c r="P12700" i="2"/>
  <c r="P61" i="2"/>
  <c r="P125" i="2"/>
  <c r="P197" i="2"/>
  <c r="P281" i="2"/>
  <c r="P377" i="2"/>
  <c r="P628" i="2"/>
  <c r="P969" i="2"/>
  <c r="P1310" i="2"/>
  <c r="P1652" i="2"/>
  <c r="P1993" i="2"/>
  <c r="P2334" i="2"/>
  <c r="P2676" i="2"/>
  <c r="P3017" i="2"/>
  <c r="P3358" i="2"/>
  <c r="P4302" i="2"/>
  <c r="P5605" i="2"/>
  <c r="P82" i="2"/>
  <c r="P338" i="2"/>
  <c r="P608" i="2"/>
  <c r="P949" i="2"/>
  <c r="P1290" i="2"/>
  <c r="P1632" i="2"/>
  <c r="P1973" i="2"/>
  <c r="P2314" i="2"/>
  <c r="P2656" i="2"/>
  <c r="P2997" i="2"/>
  <c r="P3338" i="2"/>
  <c r="P4242" i="2"/>
  <c r="P5525" i="2"/>
  <c r="P71" i="2"/>
  <c r="P12772" i="2"/>
  <c r="P12904" i="2"/>
  <c r="P12891" i="2"/>
  <c r="P12852" i="2"/>
  <c r="P12789" i="2"/>
  <c r="P12837" i="2"/>
  <c r="P12423" i="2"/>
  <c r="P12679" i="2"/>
  <c r="P12993" i="2"/>
  <c r="P12972" i="2"/>
  <c r="P12664" i="2"/>
  <c r="R43" i="2"/>
  <c r="P65" i="2"/>
  <c r="P129" i="2"/>
  <c r="P201" i="2"/>
  <c r="P289" i="2"/>
  <c r="P385" i="2"/>
  <c r="P649" i="2"/>
  <c r="P990" i="2"/>
  <c r="P1332" i="2"/>
  <c r="P1673" i="2"/>
  <c r="P2014" i="2"/>
  <c r="P2356" i="2"/>
  <c r="P2697" i="2"/>
  <c r="P3038" i="2"/>
  <c r="P3380" i="2"/>
  <c r="P4366" i="2"/>
  <c r="P5691" i="2"/>
  <c r="P98" i="2"/>
  <c r="P354" i="2"/>
  <c r="P629" i="2"/>
  <c r="P970" i="2"/>
  <c r="P1312" i="2"/>
  <c r="P1653" i="2"/>
  <c r="P1994" i="2"/>
  <c r="P2336" i="2"/>
  <c r="P2677" i="2"/>
  <c r="P3018" i="2"/>
  <c r="P3360" i="2"/>
  <c r="P4306" i="2"/>
  <c r="P5611" i="2"/>
  <c r="P87" i="2"/>
  <c r="P12623" i="2"/>
  <c r="P12776" i="2"/>
  <c r="P12763" i="2"/>
  <c r="P12875" i="2"/>
  <c r="P12571" i="2"/>
  <c r="R40" i="2"/>
  <c r="P12783" i="2"/>
  <c r="P12897" i="2"/>
  <c r="P12957" i="2"/>
  <c r="P12563" i="2"/>
  <c r="P12838" i="2"/>
  <c r="P12856" i="2"/>
  <c r="P12873" i="2"/>
  <c r="P12903" i="2"/>
  <c r="P12363" i="2"/>
  <c r="P12785" i="2"/>
  <c r="P12976" i="2"/>
  <c r="P12869" i="2"/>
  <c r="P12575" i="2"/>
  <c r="R46" i="2"/>
  <c r="P12738" i="2"/>
  <c r="P12810" i="2"/>
  <c r="P12858" i="2"/>
  <c r="P12439" i="2"/>
  <c r="P12695" i="2"/>
  <c r="R14" i="2"/>
  <c r="P12988" i="2"/>
  <c r="P12642" i="2"/>
  <c r="P5" i="2"/>
  <c r="P69" i="2"/>
  <c r="P133" i="2"/>
  <c r="P209" i="2"/>
  <c r="P293" i="2"/>
  <c r="P393" i="2"/>
  <c r="P670" i="2"/>
  <c r="P1012" i="2"/>
  <c r="P1353" i="2"/>
  <c r="P1694" i="2"/>
  <c r="P2036" i="2"/>
  <c r="P2377" i="2"/>
  <c r="P2718" i="2"/>
  <c r="P3060" i="2"/>
  <c r="P3406" i="2"/>
  <c r="P4430" i="2"/>
  <c r="P5776" i="2"/>
  <c r="P114" i="2"/>
  <c r="P370" i="2"/>
  <c r="P650" i="2"/>
  <c r="P992" i="2"/>
  <c r="P1333" i="2"/>
  <c r="P1674" i="2"/>
  <c r="P2016" i="2"/>
  <c r="P2357" i="2"/>
  <c r="P2698" i="2"/>
  <c r="P3040" i="2"/>
  <c r="P3381" i="2"/>
  <c r="P4370" i="2"/>
  <c r="P5696" i="2"/>
  <c r="P103" i="2"/>
  <c r="P12447" i="2"/>
  <c r="P12987" i="2"/>
  <c r="P12555" i="2"/>
  <c r="P12751" i="2"/>
  <c r="P12459" i="2"/>
  <c r="P12912" i="2"/>
  <c r="P12737" i="2"/>
  <c r="P12719" i="2"/>
  <c r="P12696" i="2"/>
  <c r="P12515" i="2"/>
  <c r="P12774" i="2"/>
  <c r="P12808" i="2"/>
  <c r="P13001" i="2"/>
  <c r="R31" i="2"/>
  <c r="P12991" i="2"/>
  <c r="P12715" i="2"/>
  <c r="P12896" i="2"/>
  <c r="P12967" i="2"/>
  <c r="P12511" i="2"/>
  <c r="P12939" i="2"/>
  <c r="P12926" i="2"/>
  <c r="P12732" i="2"/>
  <c r="P12794" i="2"/>
  <c r="P12391" i="2"/>
  <c r="P12647" i="2"/>
  <c r="P12950" i="2"/>
  <c r="P12940" i="2"/>
  <c r="P12706" i="2"/>
  <c r="P12721" i="2"/>
  <c r="P57" i="2"/>
  <c r="P121" i="2"/>
  <c r="P193" i="2"/>
  <c r="P277" i="2"/>
  <c r="P369" i="2"/>
  <c r="P606" i="2"/>
  <c r="P948" i="2"/>
  <c r="P1289" i="2"/>
  <c r="P1630" i="2"/>
  <c r="P1972" i="2"/>
  <c r="P2313" i="2"/>
  <c r="P2654" i="2"/>
  <c r="P2996" i="2"/>
  <c r="P3337" i="2"/>
  <c r="P4238" i="2"/>
  <c r="P5520" i="2"/>
  <c r="P66" i="2"/>
  <c r="P322" i="2"/>
  <c r="P586" i="2"/>
  <c r="P928" i="2"/>
  <c r="P1269" i="2"/>
  <c r="P1610" i="2"/>
  <c r="P1952" i="2"/>
  <c r="P2293" i="2"/>
  <c r="P2634" i="2"/>
  <c r="P2976" i="2"/>
  <c r="P3317" i="2"/>
  <c r="P4178" i="2"/>
  <c r="P5440" i="2"/>
  <c r="P55" i="2"/>
  <c r="P205" i="2"/>
  <c r="P269" i="2"/>
  <c r="P333" i="2"/>
  <c r="P397" i="2"/>
  <c r="P461" i="2"/>
  <c r="P525" i="2"/>
  <c r="P601" i="2"/>
  <c r="P686" i="2"/>
  <c r="P772" i="2"/>
  <c r="P857" i="2"/>
  <c r="P942" i="2"/>
  <c r="P1028" i="2"/>
  <c r="P1113" i="2"/>
  <c r="P1198" i="2"/>
  <c r="P1284" i="2"/>
  <c r="P1369" i="2"/>
  <c r="P1454" i="2"/>
  <c r="P1540" i="2"/>
  <c r="P1625" i="2"/>
  <c r="P1710" i="2"/>
  <c r="P1796" i="2"/>
  <c r="P1881" i="2"/>
  <c r="P1966" i="2"/>
  <c r="P2052" i="2"/>
  <c r="P2137" i="2"/>
  <c r="P2222" i="2"/>
  <c r="P2308" i="2"/>
  <c r="P2393" i="2"/>
  <c r="P2478" i="2"/>
  <c r="P2564" i="2"/>
  <c r="P2649" i="2"/>
  <c r="P2734" i="2"/>
  <c r="P2820" i="2"/>
  <c r="P2905" i="2"/>
  <c r="P2990" i="2"/>
  <c r="P3076" i="2"/>
  <c r="P3161" i="2"/>
  <c r="P3246" i="2"/>
  <c r="P3332" i="2"/>
  <c r="P3454" i="2"/>
  <c r="P3710" i="2"/>
  <c r="P3966" i="2"/>
  <c r="P4222" i="2"/>
  <c r="P4478" i="2"/>
  <c r="P4816" i="2"/>
  <c r="P5157" i="2"/>
  <c r="P5499" i="2"/>
  <c r="P5863" i="2"/>
  <c r="P6545" i="2"/>
  <c r="R17" i="2"/>
  <c r="P62" i="2"/>
  <c r="P126" i="2"/>
  <c r="P190" i="2"/>
  <c r="P254" i="2"/>
  <c r="P318" i="2"/>
  <c r="P382" i="2"/>
  <c r="P446" i="2"/>
  <c r="P510" i="2"/>
  <c r="P581" i="2"/>
  <c r="P666" i="2"/>
  <c r="P752" i="2"/>
  <c r="P837" i="2"/>
  <c r="P922" i="2"/>
  <c r="P1008" i="2"/>
  <c r="P1093" i="2"/>
  <c r="P1178" i="2"/>
  <c r="P1264" i="2"/>
  <c r="P1349" i="2"/>
  <c r="P1434" i="2"/>
  <c r="P1520" i="2"/>
  <c r="P1605" i="2"/>
  <c r="P1690" i="2"/>
  <c r="P1776" i="2"/>
  <c r="P1861" i="2"/>
  <c r="P1946" i="2"/>
  <c r="P2032" i="2"/>
  <c r="P2117" i="2"/>
  <c r="P2202" i="2"/>
  <c r="P2288" i="2"/>
  <c r="P2373" i="2"/>
  <c r="P2458" i="2"/>
  <c r="P2544" i="2"/>
  <c r="P2629" i="2"/>
  <c r="P2714" i="2"/>
  <c r="P2800" i="2"/>
  <c r="P2885" i="2"/>
  <c r="P2970" i="2"/>
  <c r="P3056" i="2"/>
  <c r="P3141" i="2"/>
  <c r="P3226" i="2"/>
  <c r="P3312" i="2"/>
  <c r="P3398" i="2"/>
  <c r="P3650" i="2"/>
  <c r="P3906" i="2"/>
  <c r="P4162" i="2"/>
  <c r="P4418" i="2"/>
  <c r="P4736" i="2"/>
  <c r="P5077" i="2"/>
  <c r="P5419" i="2"/>
  <c r="P5760" i="2"/>
  <c r="P6385" i="2"/>
  <c r="P7724" i="2"/>
  <c r="P51" i="2"/>
  <c r="P115" i="2"/>
  <c r="P179" i="2"/>
  <c r="P243" i="2"/>
  <c r="P307" i="2"/>
  <c r="P371" i="2"/>
  <c r="P435" i="2"/>
  <c r="P499" i="2"/>
  <c r="P566" i="2"/>
  <c r="P652" i="2"/>
  <c r="P737" i="2"/>
  <c r="P822" i="2"/>
  <c r="P908" i="2"/>
  <c r="P993" i="2"/>
  <c r="P1078" i="2"/>
  <c r="P1164" i="2"/>
  <c r="P1249" i="2"/>
  <c r="P1334" i="2"/>
  <c r="P1420" i="2"/>
  <c r="P1505" i="2"/>
  <c r="P1590" i="2"/>
  <c r="P1676" i="2"/>
  <c r="R47" i="2"/>
  <c r="P12546" i="2"/>
  <c r="P12461" i="2"/>
  <c r="P12609" i="2"/>
  <c r="P12524" i="2"/>
  <c r="P12729" i="2"/>
  <c r="P12558" i="2"/>
  <c r="P12814" i="2"/>
  <c r="P12618" i="2"/>
  <c r="P12713" i="2"/>
  <c r="P12542" i="2"/>
  <c r="P12428" i="2"/>
  <c r="P12342" i="2"/>
  <c r="P12275" i="2"/>
  <c r="P12533" i="2"/>
  <c r="P12384" i="2"/>
  <c r="P12285" i="2"/>
  <c r="P12212" i="2"/>
  <c r="P12148" i="2"/>
  <c r="P12084" i="2"/>
  <c r="P12020" i="2"/>
  <c r="P12462" i="2"/>
  <c r="P12909" i="2"/>
  <c r="P12477" i="2"/>
  <c r="P12625" i="2"/>
  <c r="P12540" i="2"/>
  <c r="P12761" i="2"/>
  <c r="P12590" i="2"/>
  <c r="P12878" i="2"/>
  <c r="P12650" i="2"/>
  <c r="P12745" i="2"/>
  <c r="P12574" i="2"/>
  <c r="P12444" i="2"/>
  <c r="P12358" i="2"/>
  <c r="P12287" i="2"/>
  <c r="P12597" i="2"/>
  <c r="P12405" i="2"/>
  <c r="P12301" i="2"/>
  <c r="P12224" i="2"/>
  <c r="P12160" i="2"/>
  <c r="P12096" i="2"/>
  <c r="P12032" i="2"/>
  <c r="P12494" i="2"/>
  <c r="P12941" i="2"/>
  <c r="P12493" i="2"/>
  <c r="P12641" i="2"/>
  <c r="P12556" i="2"/>
  <c r="P12823" i="2"/>
  <c r="P12622" i="2"/>
  <c r="P12530" i="2"/>
  <c r="P12697" i="2"/>
  <c r="P12672" i="2"/>
  <c r="P12596" i="2"/>
  <c r="P12369" i="2"/>
  <c r="P12677" i="2"/>
  <c r="P12312" i="2"/>
  <c r="P12168" i="2"/>
  <c r="P12040" i="2"/>
  <c r="P12410" i="2"/>
  <c r="P12657" i="2"/>
  <c r="P12500" i="2"/>
  <c r="P12877" i="2"/>
  <c r="P12489" i="2"/>
  <c r="P12315" i="2"/>
  <c r="P12456" i="2"/>
  <c r="P12253" i="2"/>
  <c r="P12124" i="2"/>
  <c r="P12666" i="2"/>
  <c r="P12376" i="2"/>
  <c r="P12550" i="2"/>
  <c r="P12835" i="2"/>
  <c r="P12724" i="2"/>
  <c r="P12433" i="2"/>
  <c r="P12279" i="2"/>
  <c r="P12392" i="2"/>
  <c r="P12216" i="2"/>
  <c r="P12088" i="2"/>
  <c r="P12470" i="2"/>
  <c r="P12340" i="2"/>
  <c r="P12252" i="2"/>
  <c r="P12187" i="2"/>
  <c r="P12656" i="2"/>
  <c r="P12416" i="2"/>
  <c r="P12309" i="2"/>
  <c r="P12230" i="2"/>
  <c r="P12166" i="2"/>
  <c r="R5" i="2"/>
  <c r="P12525" i="2"/>
  <c r="P12673" i="2"/>
  <c r="P12588" i="2"/>
  <c r="R6" i="2"/>
  <c r="P12686" i="2"/>
  <c r="P12516" i="2"/>
  <c r="P12746" i="2"/>
  <c r="P12942" i="2"/>
  <c r="P12670" i="2"/>
  <c r="P12502" i="2"/>
  <c r="P12406" i="2"/>
  <c r="P12323" i="2"/>
  <c r="P12259" i="2"/>
  <c r="P12473" i="2"/>
  <c r="P12356" i="2"/>
  <c r="P12264" i="2"/>
  <c r="P12196" i="2"/>
  <c r="P12132" i="2"/>
  <c r="P12068" i="2"/>
  <c r="P12752" i="2"/>
  <c r="R37" i="2"/>
  <c r="P12541" i="2"/>
  <c r="P12689" i="2"/>
  <c r="P12604" i="2"/>
  <c r="P12518" i="2"/>
  <c r="P12718" i="2"/>
  <c r="P12548" i="2"/>
  <c r="P12793" i="2"/>
  <c r="P12608" i="2"/>
  <c r="P12702" i="2"/>
  <c r="P12532" i="2"/>
  <c r="P12422" i="2"/>
  <c r="P12337" i="2"/>
  <c r="P12271" i="2"/>
  <c r="P12512" i="2"/>
  <c r="P12377" i="2"/>
  <c r="P12280" i="2"/>
  <c r="P12208" i="2"/>
  <c r="P12144" i="2"/>
  <c r="P12080" i="2"/>
  <c r="P12016" i="2"/>
  <c r="P12453" i="2"/>
  <c r="P12898" i="2"/>
  <c r="P12472" i="2"/>
  <c r="P12620" i="2"/>
  <c r="P12534" i="2"/>
  <c r="P12750" i="2"/>
  <c r="P12580" i="2"/>
  <c r="P12678" i="2"/>
  <c r="P12526" i="2"/>
  <c r="P12985" i="2"/>
  <c r="P12510" i="2"/>
  <c r="P12327" i="2"/>
  <c r="P12484" i="2"/>
  <c r="P12269" i="2"/>
  <c r="P12136" i="2"/>
  <c r="P12825" i="2"/>
  <c r="P12382" i="2"/>
  <c r="P12572" i="2"/>
  <c r="P12857" i="2"/>
  <c r="P12734" i="2"/>
  <c r="P12438" i="2"/>
  <c r="P12283" i="2"/>
  <c r="P12398" i="2"/>
  <c r="P12220" i="2"/>
  <c r="P12092" i="2"/>
  <c r="P12480" i="2"/>
  <c r="P12930" i="2"/>
  <c r="P12802" i="2"/>
  <c r="P12714" i="2"/>
  <c r="P12638" i="2"/>
  <c r="P12390" i="2"/>
  <c r="P12974" i="2"/>
  <c r="P12334" i="2"/>
  <c r="P12184" i="2"/>
  <c r="P12056" i="2"/>
  <c r="P12425" i="2"/>
  <c r="P12316" i="2"/>
  <c r="P12235" i="2"/>
  <c r="P12171" i="2"/>
  <c r="P12544" i="2"/>
  <c r="P12388" i="2"/>
  <c r="P12288" i="2"/>
  <c r="P12214" i="2"/>
  <c r="P12962" i="2"/>
  <c r="P12504" i="2"/>
  <c r="P12652" i="2"/>
  <c r="P12566" i="2"/>
  <c r="P12866" i="2"/>
  <c r="P12644" i="2"/>
  <c r="P12485" i="2"/>
  <c r="P12704" i="2"/>
  <c r="P12834" i="2"/>
  <c r="P12628" i="2"/>
  <c r="P12474" i="2"/>
  <c r="P12385" i="2"/>
  <c r="P12307" i="2"/>
  <c r="P12846" i="2"/>
  <c r="P12441" i="2"/>
  <c r="P12328" i="2"/>
  <c r="P12244" i="2"/>
  <c r="P12180" i="2"/>
  <c r="P12116" i="2"/>
  <c r="P12052" i="2"/>
  <c r="P12592" i="2"/>
  <c r="P12994" i="2"/>
  <c r="P12520" i="2"/>
  <c r="P12668" i="2"/>
  <c r="P12582" i="2"/>
  <c r="P12963" i="2"/>
  <c r="P12676" i="2"/>
  <c r="P12506" i="2"/>
  <c r="P12736" i="2"/>
  <c r="P12899" i="2"/>
  <c r="P12660" i="2"/>
  <c r="P12496" i="2"/>
  <c r="P12401" i="2"/>
  <c r="P12319" i="2"/>
  <c r="P12255" i="2"/>
  <c r="P12464" i="2"/>
  <c r="P12349" i="2"/>
  <c r="P12258" i="2"/>
  <c r="P12192" i="2"/>
  <c r="P12128" i="2"/>
  <c r="P12064" i="2"/>
  <c r="P12709" i="2"/>
  <c r="R26" i="2"/>
  <c r="P12536" i="2"/>
  <c r="P12684" i="2"/>
  <c r="P12598" i="2"/>
  <c r="P12513" i="2"/>
  <c r="P12708" i="2"/>
  <c r="P12537" i="2"/>
  <c r="P12593" i="2"/>
  <c r="P12953" i="2"/>
  <c r="P12770" i="2"/>
  <c r="P12454" i="2"/>
  <c r="P12295" i="2"/>
  <c r="P12420" i="2"/>
  <c r="P12232" i="2"/>
  <c r="P12104" i="2"/>
  <c r="P12528" i="2"/>
  <c r="P12973" i="2"/>
  <c r="P12887" i="2"/>
  <c r="P12725" i="2"/>
  <c r="P12649" i="2"/>
  <c r="P12396" i="2"/>
  <c r="P12251" i="2"/>
  <c r="P12341" i="2"/>
  <c r="P12188" i="2"/>
  <c r="P12060" i="2"/>
  <c r="P12432" i="2"/>
  <c r="P12488" i="2"/>
  <c r="P12612" i="2"/>
  <c r="P12629" i="2"/>
  <c r="P12553" i="2"/>
  <c r="P12348" i="2"/>
  <c r="P12554" i="2"/>
  <c r="P12290" i="2"/>
  <c r="P12152" i="2"/>
  <c r="P12024" i="2"/>
  <c r="P12397" i="2"/>
  <c r="P12294" i="2"/>
  <c r="P12219" i="2"/>
  <c r="P12155" i="2"/>
  <c r="P12478" i="2"/>
  <c r="P12360" i="2"/>
  <c r="P12266" i="2"/>
  <c r="P12198" i="2"/>
  <c r="P12919" i="2"/>
  <c r="P12482" i="2"/>
  <c r="P12630" i="2"/>
  <c r="P12545" i="2"/>
  <c r="P12781" i="2"/>
  <c r="P12601" i="2"/>
  <c r="P12910" i="2"/>
  <c r="P12661" i="2"/>
  <c r="P12756" i="2"/>
  <c r="P12585" i="2"/>
  <c r="P12449" i="2"/>
  <c r="P12364" i="2"/>
  <c r="P12291" i="2"/>
  <c r="P12634" i="2"/>
  <c r="P12413" i="2"/>
  <c r="P12306" i="2"/>
  <c r="P12228" i="2"/>
  <c r="P12164" i="2"/>
  <c r="P12100" i="2"/>
  <c r="P12036" i="2"/>
  <c r="P12508" i="2"/>
  <c r="P12951" i="2"/>
  <c r="P12498" i="2"/>
  <c r="P12646" i="2"/>
  <c r="P12561" i="2"/>
  <c r="P12845" i="2"/>
  <c r="P12633" i="2"/>
  <c r="R38" i="2"/>
  <c r="P12693" i="2"/>
  <c r="P12813" i="2"/>
  <c r="P12617" i="2"/>
  <c r="P12468" i="2"/>
  <c r="P12380" i="2"/>
  <c r="P12303" i="2"/>
  <c r="P12762" i="2"/>
  <c r="P12434" i="2"/>
  <c r="P12322" i="2"/>
  <c r="P12240" i="2"/>
  <c r="P12176" i="2"/>
  <c r="P12112" i="2"/>
  <c r="P12048" i="2"/>
  <c r="P12570" i="2"/>
  <c r="P12983" i="2"/>
  <c r="P12514" i="2"/>
  <c r="P12662" i="2"/>
  <c r="P12577" i="2"/>
  <c r="P12921" i="2"/>
  <c r="P12665" i="2"/>
  <c r="R15" i="2"/>
  <c r="R49" i="2"/>
  <c r="P12757" i="2"/>
  <c r="P12681" i="2"/>
  <c r="P12412" i="2"/>
  <c r="P12263" i="2"/>
  <c r="P12362" i="2"/>
  <c r="P12200" i="2"/>
  <c r="P12072" i="2"/>
  <c r="P12440" i="2"/>
  <c r="P12509" i="2"/>
  <c r="P12654" i="2"/>
  <c r="P12640" i="2"/>
  <c r="P12564" i="2"/>
  <c r="P12353" i="2"/>
  <c r="P12576" i="2"/>
  <c r="P12296" i="2"/>
  <c r="P12156" i="2"/>
  <c r="P12028" i="2"/>
  <c r="P12404" i="2"/>
  <c r="P12636" i="2"/>
  <c r="P12492" i="2"/>
  <c r="P12855" i="2"/>
  <c r="P12481" i="2"/>
  <c r="P12311" i="2"/>
  <c r="P12448" i="2"/>
  <c r="P12248" i="2"/>
  <c r="P12120" i="2"/>
  <c r="P12624" i="2"/>
  <c r="P12368" i="2"/>
  <c r="P12273" i="2"/>
  <c r="P12203" i="2"/>
  <c r="P12889" i="2"/>
  <c r="P12445" i="2"/>
  <c r="P12330" i="2"/>
  <c r="P12246" i="2"/>
  <c r="P12182" i="2"/>
  <c r="P12118" i="2"/>
  <c r="P12150" i="2"/>
  <c r="P12070" i="2"/>
  <c r="P12006" i="2"/>
  <c r="P11942" i="2"/>
  <c r="P12552" i="2"/>
  <c r="P12374" i="2"/>
  <c r="P12044" i="2"/>
  <c r="P12284" i="2"/>
  <c r="P12191" i="2"/>
  <c r="P12522" i="2"/>
  <c r="P12345" i="2"/>
  <c r="P12234" i="2"/>
  <c r="P12146" i="2"/>
  <c r="P12062" i="2"/>
  <c r="P11978" i="2"/>
  <c r="P11890" i="2"/>
  <c r="P11826" i="2"/>
  <c r="P11762" i="2"/>
  <c r="P12197" i="2"/>
  <c r="P12041" i="2"/>
  <c r="P11947" i="2"/>
  <c r="P11861" i="2"/>
  <c r="P11776" i="2"/>
  <c r="P11708" i="2"/>
  <c r="P11644" i="2"/>
  <c r="P12521" i="2"/>
  <c r="P12140" i="2"/>
  <c r="P12305" i="2"/>
  <c r="P12207" i="2"/>
  <c r="P12613" i="2"/>
  <c r="P12373" i="2"/>
  <c r="P12250" i="2"/>
  <c r="P12162" i="2"/>
  <c r="P12078" i="2"/>
  <c r="P11994" i="2"/>
  <c r="P11906" i="2"/>
  <c r="P11838" i="2"/>
  <c r="P11774" i="2"/>
  <c r="P12245" i="2"/>
  <c r="P12065" i="2"/>
  <c r="P11963" i="2"/>
  <c r="P11877" i="2"/>
  <c r="P11792" i="2"/>
  <c r="P11720" i="2"/>
  <c r="P11656" i="2"/>
  <c r="P12791" i="2"/>
  <c r="P12236" i="2"/>
  <c r="P12326" i="2"/>
  <c r="P12223" i="2"/>
  <c r="P12803" i="2"/>
  <c r="P12402" i="2"/>
  <c r="P12272" i="2"/>
  <c r="P12178" i="2"/>
  <c r="P12094" i="2"/>
  <c r="P12010" i="2"/>
  <c r="P11922" i="2"/>
  <c r="P11850" i="2"/>
  <c r="P11786" i="2"/>
  <c r="P12308" i="2"/>
  <c r="P12089" i="2"/>
  <c r="P11979" i="2"/>
  <c r="P11893" i="2"/>
  <c r="P11808" i="2"/>
  <c r="P11732" i="2"/>
  <c r="P11668" i="2"/>
  <c r="P11604" i="2"/>
  <c r="P11540" i="2"/>
  <c r="P11476" i="2"/>
  <c r="P11412" i="2"/>
  <c r="P12209" i="2"/>
  <c r="P12047" i="2"/>
  <c r="P11951" i="2"/>
  <c r="P11865" i="2"/>
  <c r="P11780" i="2"/>
  <c r="P11711" i="2"/>
  <c r="P11647" i="2"/>
  <c r="P11583" i="2"/>
  <c r="P12429" i="2"/>
  <c r="P12125" i="2"/>
  <c r="P12003" i="2"/>
  <c r="P11917" i="2"/>
  <c r="P11832" i="2"/>
  <c r="P11750" i="2"/>
  <c r="P11686" i="2"/>
  <c r="P11622" i="2"/>
  <c r="P11558" i="2"/>
  <c r="P12134" i="2"/>
  <c r="P12054" i="2"/>
  <c r="P11990" i="2"/>
  <c r="P11926" i="2"/>
  <c r="P12740" i="2"/>
  <c r="P12720" i="2"/>
  <c r="P12418" i="2"/>
  <c r="P12257" i="2"/>
  <c r="P12167" i="2"/>
  <c r="P12458" i="2"/>
  <c r="P12314" i="2"/>
  <c r="P12210" i="2"/>
  <c r="P12126" i="2"/>
  <c r="P12042" i="2"/>
  <c r="P11954" i="2"/>
  <c r="P11874" i="2"/>
  <c r="P11810" i="2"/>
  <c r="P12476" i="2"/>
  <c r="P12137" i="2"/>
  <c r="P12011" i="2"/>
  <c r="P11925" i="2"/>
  <c r="P11840" i="2"/>
  <c r="P11756" i="2"/>
  <c r="P11692" i="2"/>
  <c r="P12466" i="2"/>
  <c r="P12332" i="2"/>
  <c r="P12931" i="2"/>
  <c r="P12278" i="2"/>
  <c r="P12183" i="2"/>
  <c r="P12505" i="2"/>
  <c r="P12338" i="2"/>
  <c r="P12226" i="2"/>
  <c r="P12142" i="2"/>
  <c r="P12058" i="2"/>
  <c r="P11970" i="2"/>
  <c r="P11886" i="2"/>
  <c r="P11822" i="2"/>
  <c r="P12867" i="2"/>
  <c r="P12181" i="2"/>
  <c r="P12033" i="2"/>
  <c r="P11941" i="2"/>
  <c r="P11856" i="2"/>
  <c r="P11771" i="2"/>
  <c r="P11704" i="2"/>
  <c r="P11640" i="2"/>
  <c r="P12460" i="2"/>
  <c r="P12108" i="2"/>
  <c r="P12300" i="2"/>
  <c r="P12199" i="2"/>
  <c r="P12586" i="2"/>
  <c r="P12366" i="2"/>
  <c r="P12242" i="2"/>
  <c r="P12158" i="2"/>
  <c r="P12074" i="2"/>
  <c r="P11986" i="2"/>
  <c r="P11902" i="2"/>
  <c r="P11834" i="2"/>
  <c r="P11770" i="2"/>
  <c r="P12229" i="2"/>
  <c r="P12057" i="2"/>
  <c r="P11957" i="2"/>
  <c r="P11872" i="2"/>
  <c r="P11787" i="2"/>
  <c r="P11716" i="2"/>
  <c r="P11652" i="2"/>
  <c r="P11588" i="2"/>
  <c r="P11524" i="2"/>
  <c r="P11460" i="2"/>
  <c r="P12517" i="2"/>
  <c r="P12145" i="2"/>
  <c r="P12015" i="2"/>
  <c r="P11929" i="2"/>
  <c r="P11844" i="2"/>
  <c r="P11759" i="2"/>
  <c r="P11695" i="2"/>
  <c r="P11631" i="2"/>
  <c r="P11567" i="2"/>
  <c r="P12318" i="2"/>
  <c r="P12093" i="2"/>
  <c r="P11981" i="2"/>
  <c r="P11896" i="2"/>
  <c r="P11811" i="2"/>
  <c r="P11734" i="2"/>
  <c r="P11670" i="2"/>
  <c r="P11606" i="2"/>
  <c r="P12102" i="2"/>
  <c r="P12038" i="2"/>
  <c r="P11974" i="2"/>
  <c r="P11910" i="2"/>
  <c r="P12682" i="2"/>
  <c r="P12317" i="2"/>
  <c r="P12346" i="2"/>
  <c r="P12231" i="2"/>
  <c r="P12147" i="2"/>
  <c r="P12424" i="2"/>
  <c r="P12282" i="2"/>
  <c r="P12190" i="2"/>
  <c r="P12106" i="2"/>
  <c r="P12018" i="2"/>
  <c r="P11934" i="2"/>
  <c r="P11858" i="2"/>
  <c r="P11794" i="2"/>
  <c r="P12357" i="2"/>
  <c r="P12105" i="2"/>
  <c r="P11989" i="2"/>
  <c r="P11904" i="2"/>
  <c r="P11819" i="2"/>
  <c r="P11740" i="2"/>
  <c r="P11676" i="2"/>
  <c r="P12569" i="2"/>
  <c r="P12497" i="2"/>
  <c r="P12389" i="2"/>
  <c r="P12247" i="2"/>
  <c r="P12163" i="2"/>
  <c r="P12452" i="2"/>
  <c r="P12304" i="2"/>
  <c r="P12206" i="2"/>
  <c r="P12122" i="2"/>
  <c r="P12034" i="2"/>
  <c r="P11950" i="2"/>
  <c r="P11870" i="2"/>
  <c r="P11806" i="2"/>
  <c r="P12442" i="2"/>
  <c r="P12129" i="2"/>
  <c r="P12005" i="2"/>
  <c r="P11920" i="2"/>
  <c r="P11835" i="2"/>
  <c r="P11752" i="2"/>
  <c r="P11688" i="2"/>
  <c r="P12614" i="2"/>
  <c r="P12299" i="2"/>
  <c r="P12549" i="2"/>
  <c r="P12268" i="2"/>
  <c r="P12179" i="2"/>
  <c r="P12490" i="2"/>
  <c r="P12325" i="2"/>
  <c r="P12222" i="2"/>
  <c r="P12138" i="2"/>
  <c r="P12050" i="2"/>
  <c r="P11966" i="2"/>
  <c r="P11882" i="2"/>
  <c r="P11818" i="2"/>
  <c r="P12645" i="2"/>
  <c r="P12165" i="2"/>
  <c r="P12025" i="2"/>
  <c r="P11936" i="2"/>
  <c r="P11851" i="2"/>
  <c r="P11765" i="2"/>
  <c r="P11700" i="2"/>
  <c r="P11636" i="2"/>
  <c r="P11572" i="2"/>
  <c r="P11508" i="2"/>
  <c r="P11444" i="2"/>
  <c r="P12378" i="2"/>
  <c r="P12111" i="2"/>
  <c r="P11993" i="2"/>
  <c r="P11908" i="2"/>
  <c r="P11823" i="2"/>
  <c r="P11743" i="2"/>
  <c r="P11679" i="2"/>
  <c r="P11615" i="2"/>
  <c r="P11551" i="2"/>
  <c r="P12237" i="2"/>
  <c r="P12061" i="2"/>
  <c r="P11960" i="2"/>
  <c r="P11875" i="2"/>
  <c r="P11789" i="2"/>
  <c r="P11718" i="2"/>
  <c r="P11654" i="2"/>
  <c r="P11590" i="2"/>
  <c r="P12086" i="2"/>
  <c r="P12022" i="2"/>
  <c r="P11958" i="2"/>
  <c r="P11894" i="2"/>
  <c r="P12606" i="2"/>
  <c r="P12172" i="2"/>
  <c r="P12310" i="2"/>
  <c r="P12211" i="2"/>
  <c r="P12698" i="2"/>
  <c r="P12381" i="2"/>
  <c r="P12256" i="2"/>
  <c r="P12170" i="2"/>
  <c r="P12082" i="2"/>
  <c r="P11998" i="2"/>
  <c r="P11914" i="2"/>
  <c r="P11842" i="2"/>
  <c r="P11778" i="2"/>
  <c r="P12265" i="2"/>
  <c r="P12073" i="2"/>
  <c r="P11968" i="2"/>
  <c r="P11883" i="2"/>
  <c r="P11797" i="2"/>
  <c r="P11724" i="2"/>
  <c r="P11660" i="2"/>
  <c r="R27" i="2"/>
  <c r="P12274" i="2"/>
  <c r="P12333" i="2"/>
  <c r="P12227" i="2"/>
  <c r="P12143" i="2"/>
  <c r="P12409" i="2"/>
  <c r="P12277" i="2"/>
  <c r="P12186" i="2"/>
  <c r="P12098" i="2"/>
  <c r="P12014" i="2"/>
  <c r="P11930" i="2"/>
  <c r="P11854" i="2"/>
  <c r="P11790" i="2"/>
  <c r="P12329" i="2"/>
  <c r="P12097" i="2"/>
  <c r="P11984" i="2"/>
  <c r="P11899" i="2"/>
  <c r="P11813" i="2"/>
  <c r="P11736" i="2"/>
  <c r="P11672" i="2"/>
  <c r="P12995" i="2"/>
  <c r="P12426" i="2"/>
  <c r="P12361" i="2"/>
  <c r="P12243" i="2"/>
  <c r="P12159" i="2"/>
  <c r="P12437" i="2"/>
  <c r="P12298" i="2"/>
  <c r="P12202" i="2"/>
  <c r="P12114" i="2"/>
  <c r="P12030" i="2"/>
  <c r="P11946" i="2"/>
  <c r="P11866" i="2"/>
  <c r="P11802" i="2"/>
  <c r="P12414" i="2"/>
  <c r="P12121" i="2"/>
  <c r="P12000" i="2"/>
  <c r="P11915" i="2"/>
  <c r="P11829" i="2"/>
  <c r="P11748" i="2"/>
  <c r="P11684" i="2"/>
  <c r="P11620" i="2"/>
  <c r="P11556" i="2"/>
  <c r="P11492" i="2"/>
  <c r="P11428" i="2"/>
  <c r="P12281" i="2"/>
  <c r="P12079" i="2"/>
  <c r="P11972" i="2"/>
  <c r="P11887" i="2"/>
  <c r="P11801" i="2"/>
  <c r="P11727" i="2"/>
  <c r="P11663" i="2"/>
  <c r="P11599" i="2"/>
  <c r="P12730" i="2"/>
  <c r="P12173" i="2"/>
  <c r="P12029" i="2"/>
  <c r="P11939" i="2"/>
  <c r="P11853" i="2"/>
  <c r="P11768" i="2"/>
  <c r="P11702" i="2"/>
  <c r="P11638" i="2"/>
  <c r="P11574" i="2"/>
  <c r="P11542" i="2"/>
  <c r="P11478" i="2"/>
  <c r="P12267" i="2"/>
  <c r="P12469" i="2"/>
  <c r="P12046" i="2"/>
  <c r="P12538" i="2"/>
  <c r="P11845" i="2"/>
  <c r="P11612" i="2"/>
  <c r="P11528" i="2"/>
  <c r="P11440" i="2"/>
  <c r="P12241" i="2"/>
  <c r="P12023" i="2"/>
  <c r="P11903" i="2"/>
  <c r="P11791" i="2"/>
  <c r="P11699" i="2"/>
  <c r="P11611" i="2"/>
  <c r="P12501" i="2"/>
  <c r="P12101" i="2"/>
  <c r="P11955" i="2"/>
  <c r="P11843" i="2"/>
  <c r="P11738" i="2"/>
  <c r="P11650" i="2"/>
  <c r="P11566" i="2"/>
  <c r="P12771" i="2"/>
  <c r="P12151" i="2"/>
  <c r="P12110" i="2"/>
  <c r="P11798" i="2"/>
  <c r="P11909" i="2"/>
  <c r="P11628" i="2"/>
  <c r="P11544" i="2"/>
  <c r="P11456" i="2"/>
  <c r="P12324" i="2"/>
  <c r="P12055" i="2"/>
  <c r="P11924" i="2"/>
  <c r="P11812" i="2"/>
  <c r="P11715" i="2"/>
  <c r="P11627" i="2"/>
  <c r="P11543" i="2"/>
  <c r="P12133" i="2"/>
  <c r="P11976" i="2"/>
  <c r="P11864" i="2"/>
  <c r="P11754" i="2"/>
  <c r="P11666" i="2"/>
  <c r="P11582" i="2"/>
  <c r="P11498" i="2"/>
  <c r="P12321" i="2"/>
  <c r="P12261" i="2"/>
  <c r="P11918" i="2"/>
  <c r="P12081" i="2"/>
  <c r="P11728" i="2"/>
  <c r="P11580" i="2"/>
  <c r="P11496" i="2"/>
  <c r="P11408" i="2"/>
  <c r="P12127" i="2"/>
  <c r="P11977" i="2"/>
  <c r="P11860" i="2"/>
  <c r="P11751" i="2"/>
  <c r="P11667" i="2"/>
  <c r="P11579" i="2"/>
  <c r="P12276" i="2"/>
  <c r="P12037" i="2"/>
  <c r="P11912" i="2"/>
  <c r="P11800" i="2"/>
  <c r="P11706" i="2"/>
  <c r="P11618" i="2"/>
  <c r="P11534" i="2"/>
  <c r="P11450" i="2"/>
  <c r="P11382" i="2"/>
  <c r="P11318" i="2"/>
  <c r="P11254" i="2"/>
  <c r="P11190" i="2"/>
  <c r="P11126" i="2"/>
  <c r="P11062" i="2"/>
  <c r="P10998" i="2"/>
  <c r="P10934" i="2"/>
  <c r="P10870" i="2"/>
  <c r="P10806" i="2"/>
  <c r="P10742" i="2"/>
  <c r="P11959" i="2"/>
  <c r="P11653" i="2"/>
  <c r="P11467" i="2"/>
  <c r="P11361" i="2"/>
  <c r="P11276" i="2"/>
  <c r="P12083" i="2"/>
  <c r="P11729" i="2"/>
  <c r="P11505" i="2"/>
  <c r="P11387" i="2"/>
  <c r="P11301" i="2"/>
  <c r="P11216" i="2"/>
  <c r="P11131" i="2"/>
  <c r="P12417" i="2"/>
  <c r="P11867" i="2"/>
  <c r="P12260" i="2"/>
  <c r="P11703" i="2"/>
  <c r="P11965" i="2"/>
  <c r="P11570" i="2"/>
  <c r="P11406" i="2"/>
  <c r="P11322" i="2"/>
  <c r="P11234" i="2"/>
  <c r="P11150" i="2"/>
  <c r="P11066" i="2"/>
  <c r="P12352" i="2"/>
  <c r="P11596" i="2"/>
  <c r="P11999" i="2"/>
  <c r="P11595" i="2"/>
  <c r="P11821" i="2"/>
  <c r="P11482" i="2"/>
  <c r="P11378" i="2"/>
  <c r="P11294" i="2"/>
  <c r="P11210" i="2"/>
  <c r="P11122" i="2"/>
  <c r="P11038" i="2"/>
  <c r="P10954" i="2"/>
  <c r="P10866" i="2"/>
  <c r="P10782" i="2"/>
  <c r="P12091" i="2"/>
  <c r="P11637" i="2"/>
  <c r="P11419" i="2"/>
  <c r="P11303" i="2"/>
  <c r="P12051" i="2"/>
  <c r="P11633" i="2"/>
  <c r="P11417" i="2"/>
  <c r="P11296" i="2"/>
  <c r="P11184" i="2"/>
  <c r="P11072" i="2"/>
  <c r="P10981" i="2"/>
  <c r="P10896" i="2"/>
  <c r="P10811" i="2"/>
  <c r="P11841" i="2"/>
  <c r="P11423" i="2"/>
  <c r="P11247" i="2"/>
  <c r="P11127" i="2"/>
  <c r="P11012" i="2"/>
  <c r="P10899" i="2"/>
  <c r="P10785" i="2"/>
  <c r="P10703" i="2"/>
  <c r="P10639" i="2"/>
  <c r="P10575" i="2"/>
  <c r="P10511" i="2"/>
  <c r="P10447" i="2"/>
  <c r="P10383" i="2"/>
  <c r="P10319" i="2"/>
  <c r="P10255" i="2"/>
  <c r="P10191" i="2"/>
  <c r="P12049" i="2"/>
  <c r="P12782" i="2"/>
  <c r="P11747" i="2"/>
  <c r="P12021" i="2"/>
  <c r="P11614" i="2"/>
  <c r="P11418" i="2"/>
  <c r="P11330" i="2"/>
  <c r="P11246" i="2"/>
  <c r="P11162" i="2"/>
  <c r="P11074" i="2"/>
  <c r="P10990" i="2"/>
  <c r="P10906" i="2"/>
  <c r="P10818" i="2"/>
  <c r="P10734" i="2"/>
  <c r="P11809" i="2"/>
  <c r="P11491" i="2"/>
  <c r="P11351" i="2"/>
  <c r="P11239" i="2"/>
  <c r="P11783" i="2"/>
  <c r="P11489" i="2"/>
  <c r="P11349" i="2"/>
  <c r="P11232" i="2"/>
  <c r="P11120" i="2"/>
  <c r="P11019" i="2"/>
  <c r="P10933" i="2"/>
  <c r="P10848" i="2"/>
  <c r="P11526" i="2"/>
  <c r="P11462" i="2"/>
  <c r="P12446" i="2"/>
  <c r="P12320" i="2"/>
  <c r="P11962" i="2"/>
  <c r="P12149" i="2"/>
  <c r="P11760" i="2"/>
  <c r="P11592" i="2"/>
  <c r="P11504" i="2"/>
  <c r="P11420" i="2"/>
  <c r="P12161" i="2"/>
  <c r="P11988" i="2"/>
  <c r="P11876" i="2"/>
  <c r="P11764" i="2"/>
  <c r="P11675" i="2"/>
  <c r="P11591" i="2"/>
  <c r="P12344" i="2"/>
  <c r="P12053" i="2"/>
  <c r="P11928" i="2"/>
  <c r="P11816" i="2"/>
  <c r="P11714" i="2"/>
  <c r="P11630" i="2"/>
  <c r="P11546" i="2"/>
  <c r="P12370" i="2"/>
  <c r="P12430" i="2"/>
  <c r="P12026" i="2"/>
  <c r="P12386" i="2"/>
  <c r="P11824" i="2"/>
  <c r="P11608" i="2"/>
  <c r="P11520" i="2"/>
  <c r="P11436" i="2"/>
  <c r="P12225" i="2"/>
  <c r="P12009" i="2"/>
  <c r="P11897" i="2"/>
  <c r="P11785" i="2"/>
  <c r="P11691" i="2"/>
  <c r="P11607" i="2"/>
  <c r="P12457" i="2"/>
  <c r="P12085" i="2"/>
  <c r="P11949" i="2"/>
  <c r="P11837" i="2"/>
  <c r="P11730" i="2"/>
  <c r="P11646" i="2"/>
  <c r="P11562" i="2"/>
  <c r="P11474" i="2"/>
  <c r="P12215" i="2"/>
  <c r="P12174" i="2"/>
  <c r="P11846" i="2"/>
  <c r="P11973" i="2"/>
  <c r="P11664" i="2"/>
  <c r="P11560" i="2"/>
  <c r="P11472" i="2"/>
  <c r="P12436" i="2"/>
  <c r="P12087" i="2"/>
  <c r="P11945" i="2"/>
  <c r="P11833" i="2"/>
  <c r="P11731" i="2"/>
  <c r="P11643" i="2"/>
  <c r="P11559" i="2"/>
  <c r="P12189" i="2"/>
  <c r="P11997" i="2"/>
  <c r="P11885" i="2"/>
  <c r="P11773" i="2"/>
  <c r="P11682" i="2"/>
  <c r="P11598" i="2"/>
  <c r="P11514" i="2"/>
  <c r="P11430" i="2"/>
  <c r="P11366" i="2"/>
  <c r="P11302" i="2"/>
  <c r="P11238" i="2"/>
  <c r="P11174" i="2"/>
  <c r="P11110" i="2"/>
  <c r="P11046" i="2"/>
  <c r="P10982" i="2"/>
  <c r="P10918" i="2"/>
  <c r="P10854" i="2"/>
  <c r="P10790" i="2"/>
  <c r="P10726" i="2"/>
  <c r="P11873" i="2"/>
  <c r="P11589" i="2"/>
  <c r="P11435" i="2"/>
  <c r="P11340" i="2"/>
  <c r="P11255" i="2"/>
  <c r="P11975" i="2"/>
  <c r="P11665" i="2"/>
  <c r="P11473" i="2"/>
  <c r="P11365" i="2"/>
  <c r="P11280" i="2"/>
  <c r="P11195" i="2"/>
  <c r="P11109" i="2"/>
  <c r="P12565" i="2"/>
  <c r="P11616" i="2"/>
  <c r="P12031" i="2"/>
  <c r="P11619" i="2"/>
  <c r="P11848" i="2"/>
  <c r="P11486" i="2"/>
  <c r="P11386" i="2"/>
  <c r="P11298" i="2"/>
  <c r="P11214" i="2"/>
  <c r="P11130" i="2"/>
  <c r="P11042" i="2"/>
  <c r="P11982" i="2"/>
  <c r="P11512" i="2"/>
  <c r="P11881" i="2"/>
  <c r="P12372" i="2"/>
  <c r="P11722" i="2"/>
  <c r="P11442" i="2"/>
  <c r="P11358" i="2"/>
  <c r="P11274" i="2"/>
  <c r="P11186" i="2"/>
  <c r="P11102" i="2"/>
  <c r="P11018" i="2"/>
  <c r="P10930" i="2"/>
  <c r="P10846" i="2"/>
  <c r="P10762" i="2"/>
  <c r="P11937" i="2"/>
  <c r="P11557" i="2"/>
  <c r="P11388" i="2"/>
  <c r="P11271" i="2"/>
  <c r="P11932" i="2"/>
  <c r="P11553" i="2"/>
  <c r="P11381" i="2"/>
  <c r="P11269" i="2"/>
  <c r="P11157" i="2"/>
  <c r="P11045" i="2"/>
  <c r="P10960" i="2"/>
  <c r="P10875" i="2"/>
  <c r="P10789" i="2"/>
  <c r="P11693" i="2"/>
  <c r="P11375" i="2"/>
  <c r="P11212" i="2"/>
  <c r="P11097" i="2"/>
  <c r="P10984" i="2"/>
  <c r="P10871" i="2"/>
  <c r="P10760" i="2"/>
  <c r="P10687" i="2"/>
  <c r="P10623" i="2"/>
  <c r="P10559" i="2"/>
  <c r="P10495" i="2"/>
  <c r="P10431" i="2"/>
  <c r="P10367" i="2"/>
  <c r="P10303" i="2"/>
  <c r="P10239" i="2"/>
  <c r="P12289" i="2"/>
  <c r="P11712" i="2"/>
  <c r="P12119" i="2"/>
  <c r="P11659" i="2"/>
  <c r="P11907" i="2"/>
  <c r="P11530" i="2"/>
  <c r="P11394" i="2"/>
  <c r="P11310" i="2"/>
  <c r="P11226" i="2"/>
  <c r="P11138" i="2"/>
  <c r="P11054" i="2"/>
  <c r="P10970" i="2"/>
  <c r="P10882" i="2"/>
  <c r="P10798" i="2"/>
  <c r="P12313" i="2"/>
  <c r="P11701" i="2"/>
  <c r="P11451" i="2"/>
  <c r="P11324" i="2"/>
  <c r="P12217" i="2"/>
  <c r="P11697" i="2"/>
  <c r="P11449" i="2"/>
  <c r="P11317" i="2"/>
  <c r="P11205" i="2"/>
  <c r="P11093" i="2"/>
  <c r="P10997" i="2"/>
  <c r="P10912" i="2"/>
  <c r="P10827" i="2"/>
  <c r="P11510" i="2"/>
  <c r="P11446" i="2"/>
  <c r="P12262" i="2"/>
  <c r="P12218" i="2"/>
  <c r="P11878" i="2"/>
  <c r="P12017" i="2"/>
  <c r="P11696" i="2"/>
  <c r="P11568" i="2"/>
  <c r="P11484" i="2"/>
  <c r="P12602" i="2"/>
  <c r="P12103" i="2"/>
  <c r="P11961" i="2"/>
  <c r="P11849" i="2"/>
  <c r="P11739" i="2"/>
  <c r="P11655" i="2"/>
  <c r="P11571" i="2"/>
  <c r="P12221" i="2"/>
  <c r="P12013" i="2"/>
  <c r="P11901" i="2"/>
  <c r="P11784" i="2"/>
  <c r="P11694" i="2"/>
  <c r="P11610" i="2"/>
  <c r="P11522" i="2"/>
  <c r="P12354" i="2"/>
  <c r="P12293" i="2"/>
  <c r="P11938" i="2"/>
  <c r="P12113" i="2"/>
  <c r="P11744" i="2"/>
  <c r="P11584" i="2"/>
  <c r="P11500" i="2"/>
  <c r="P11416" i="2"/>
  <c r="P12135" i="2"/>
  <c r="P11983" i="2"/>
  <c r="P11871" i="2"/>
  <c r="P11755" i="2"/>
  <c r="P11671" i="2"/>
  <c r="P11587" i="2"/>
  <c r="P12297" i="2"/>
  <c r="P12045" i="2"/>
  <c r="P11923" i="2"/>
  <c r="P11805" i="2"/>
  <c r="P11710" i="2"/>
  <c r="P11626" i="2"/>
  <c r="P11538" i="2"/>
  <c r="P12692" i="2"/>
  <c r="P12741" i="2"/>
  <c r="P12090" i="2"/>
  <c r="P11782" i="2"/>
  <c r="P11888" i="2"/>
  <c r="P11624" i="2"/>
  <c r="P11536" i="2"/>
  <c r="P11452" i="2"/>
  <c r="P12302" i="2"/>
  <c r="P12039" i="2"/>
  <c r="P11919" i="2"/>
  <c r="P11807" i="2"/>
  <c r="P11707" i="2"/>
  <c r="P11623" i="2"/>
  <c r="P11539" i="2"/>
  <c r="P12117" i="2"/>
  <c r="P11971" i="2"/>
  <c r="P11859" i="2"/>
  <c r="P11746" i="2"/>
  <c r="P11662" i="2"/>
  <c r="P11578" i="2"/>
  <c r="P11490" i="2"/>
  <c r="P11414" i="2"/>
  <c r="P11350" i="2"/>
  <c r="P11286" i="2"/>
  <c r="P11222" i="2"/>
  <c r="P11158" i="2"/>
  <c r="P11094" i="2"/>
  <c r="P11030" i="2"/>
  <c r="P10966" i="2"/>
  <c r="P10902" i="2"/>
  <c r="P10838" i="2"/>
  <c r="P10774" i="2"/>
  <c r="P12233" i="2"/>
  <c r="P11788" i="2"/>
  <c r="P11531" i="2"/>
  <c r="P11404" i="2"/>
  <c r="P11319" i="2"/>
  <c r="P11233" i="2"/>
  <c r="P11889" i="2"/>
  <c r="P11601" i="2"/>
  <c r="P11441" i="2"/>
  <c r="P11344" i="2"/>
  <c r="P11259" i="2"/>
  <c r="P11173" i="2"/>
  <c r="P11088" i="2"/>
  <c r="P12066" i="2"/>
  <c r="P11532" i="2"/>
  <c r="P11913" i="2"/>
  <c r="P12581" i="2"/>
  <c r="P11742" i="2"/>
  <c r="P11454" i="2"/>
  <c r="P11362" i="2"/>
  <c r="P11278" i="2"/>
  <c r="P11194" i="2"/>
  <c r="P11106" i="2"/>
  <c r="P11022" i="2"/>
  <c r="P12213" i="2"/>
  <c r="P11424" i="2"/>
  <c r="P11769" i="2"/>
  <c r="P12069" i="2"/>
  <c r="P11634" i="2"/>
  <c r="P11422" i="2"/>
  <c r="P11338" i="2"/>
  <c r="P11250" i="2"/>
  <c r="P11166" i="2"/>
  <c r="P11082" i="2"/>
  <c r="P10994" i="2"/>
  <c r="P10910" i="2"/>
  <c r="P10826" i="2"/>
  <c r="P10738" i="2"/>
  <c r="P11831" i="2"/>
  <c r="P11507" i="2"/>
  <c r="P11356" i="2"/>
  <c r="P11244" i="2"/>
  <c r="P11825" i="2"/>
  <c r="P11497" i="2"/>
  <c r="P11355" i="2"/>
  <c r="P11243" i="2"/>
  <c r="P11125" i="2"/>
  <c r="P11024" i="2"/>
  <c r="P10939" i="2"/>
  <c r="P10853" i="2"/>
  <c r="P12486" i="2"/>
  <c r="P11565" i="2"/>
  <c r="P11332" i="2"/>
  <c r="P11183" i="2"/>
  <c r="P11069" i="2"/>
  <c r="P10956" i="2"/>
  <c r="P10841" i="2"/>
  <c r="P10739" i="2"/>
  <c r="P10671" i="2"/>
  <c r="P10607" i="2"/>
  <c r="P10543" i="2"/>
  <c r="P10479" i="2"/>
  <c r="P10415" i="2"/>
  <c r="P10351" i="2"/>
  <c r="P10287" i="2"/>
  <c r="P10223" i="2"/>
  <c r="P12238" i="2"/>
  <c r="P11576" i="2"/>
  <c r="P11967" i="2"/>
  <c r="P11575" i="2"/>
  <c r="P11795" i="2"/>
  <c r="P11466" i="2"/>
  <c r="P11374" i="2"/>
  <c r="P11290" i="2"/>
  <c r="P11202" i="2"/>
  <c r="P11118" i="2"/>
  <c r="P11034" i="2"/>
  <c r="P10946" i="2"/>
  <c r="P10862" i="2"/>
  <c r="P10778" i="2"/>
  <c r="P12027" i="2"/>
  <c r="P11621" i="2"/>
  <c r="P11411" i="2"/>
  <c r="P11292" i="2"/>
  <c r="P12019" i="2"/>
  <c r="P11617" i="2"/>
  <c r="P11403" i="2"/>
  <c r="P11291" i="2"/>
  <c r="P11179" i="2"/>
  <c r="P11061" i="2"/>
  <c r="P10976" i="2"/>
  <c r="P10891" i="2"/>
  <c r="P10805" i="2"/>
  <c r="P11494" i="2"/>
  <c r="P12529" i="2"/>
  <c r="P12175" i="2"/>
  <c r="P12130" i="2"/>
  <c r="P11814" i="2"/>
  <c r="P11931" i="2"/>
  <c r="P11632" i="2"/>
  <c r="P11548" i="2"/>
  <c r="P11464" i="2"/>
  <c r="P12350" i="2"/>
  <c r="P12063" i="2"/>
  <c r="P11935" i="2"/>
  <c r="P11817" i="2"/>
  <c r="P11719" i="2"/>
  <c r="P11635" i="2"/>
  <c r="P11547" i="2"/>
  <c r="P12141" i="2"/>
  <c r="P11987" i="2"/>
  <c r="P11869" i="2"/>
  <c r="P11758" i="2"/>
  <c r="P11674" i="2"/>
  <c r="P11586" i="2"/>
  <c r="P11502" i="2"/>
  <c r="P12239" i="2"/>
  <c r="P12194" i="2"/>
  <c r="P11862" i="2"/>
  <c r="P11995" i="2"/>
  <c r="P11680" i="2"/>
  <c r="P11564" i="2"/>
  <c r="P11480" i="2"/>
  <c r="P12465" i="2"/>
  <c r="P12095" i="2"/>
  <c r="P11956" i="2"/>
  <c r="P11839" i="2"/>
  <c r="P11735" i="2"/>
  <c r="P11651" i="2"/>
  <c r="P11563" i="2"/>
  <c r="P12205" i="2"/>
  <c r="P12008" i="2"/>
  <c r="P11891" i="2"/>
  <c r="P11779" i="2"/>
  <c r="P11690" i="2"/>
  <c r="P11602" i="2"/>
  <c r="P11518" i="2"/>
  <c r="P12204" i="2"/>
  <c r="P12394" i="2"/>
  <c r="P12002" i="2"/>
  <c r="P12286" i="2"/>
  <c r="P11803" i="2"/>
  <c r="P11600" i="2"/>
  <c r="P11516" i="2"/>
  <c r="P11432" i="2"/>
  <c r="P12193" i="2"/>
  <c r="P12004" i="2"/>
  <c r="P11892" i="2"/>
  <c r="P11775" i="2"/>
  <c r="P11687" i="2"/>
  <c r="P11603" i="2"/>
  <c r="P12400" i="2"/>
  <c r="P12077" i="2"/>
  <c r="P11944" i="2"/>
  <c r="P11827" i="2"/>
  <c r="P11726" i="2"/>
  <c r="P11642" i="2"/>
  <c r="P11554" i="2"/>
  <c r="P11470" i="2"/>
  <c r="P11398" i="2"/>
  <c r="P11334" i="2"/>
  <c r="P11270" i="2"/>
  <c r="P11206" i="2"/>
  <c r="P11142" i="2"/>
  <c r="P11078" i="2"/>
  <c r="P11014" i="2"/>
  <c r="P10950" i="2"/>
  <c r="P10886" i="2"/>
  <c r="P10822" i="2"/>
  <c r="P10758" i="2"/>
  <c r="P12059" i="2"/>
  <c r="P11717" i="2"/>
  <c r="P11499" i="2"/>
  <c r="P11383" i="2"/>
  <c r="P11297" i="2"/>
  <c r="P12292" i="2"/>
  <c r="P11804" i="2"/>
  <c r="P11537" i="2"/>
  <c r="P11409" i="2"/>
  <c r="P11323" i="2"/>
  <c r="P11237" i="2"/>
  <c r="P11152" i="2"/>
  <c r="P11067" i="2"/>
  <c r="P11766" i="2"/>
  <c r="P11448" i="2"/>
  <c r="P11796" i="2"/>
  <c r="P12109" i="2"/>
  <c r="P11658" i="2"/>
  <c r="P11426" i="2"/>
  <c r="P11342" i="2"/>
  <c r="P11258" i="2"/>
  <c r="P11170" i="2"/>
  <c r="P11086" i="2"/>
  <c r="P12076" i="2"/>
  <c r="P11781" i="2"/>
  <c r="P12177" i="2"/>
  <c r="P11683" i="2"/>
  <c r="P11933" i="2"/>
  <c r="P11550" i="2"/>
  <c r="P11402" i="2"/>
  <c r="P11314" i="2"/>
  <c r="P11230" i="2"/>
  <c r="P11146" i="2"/>
  <c r="P11058" i="2"/>
  <c r="P10974" i="2"/>
  <c r="P10890" i="2"/>
  <c r="P10802" i="2"/>
  <c r="P12421" i="2"/>
  <c r="P11733" i="2"/>
  <c r="P11459" i="2"/>
  <c r="P11329" i="2"/>
  <c r="P12393" i="2"/>
  <c r="P11713" i="2"/>
  <c r="P11457" i="2"/>
  <c r="P11328" i="2"/>
  <c r="P11211" i="2"/>
  <c r="P11099" i="2"/>
  <c r="P11003" i="2"/>
  <c r="P10917" i="2"/>
  <c r="P10832" i="2"/>
  <c r="P12012" i="2"/>
  <c r="P11487" i="2"/>
  <c r="P11289" i="2"/>
  <c r="P11155" i="2"/>
  <c r="P11041" i="2"/>
  <c r="P10927" i="2"/>
  <c r="P10813" i="2"/>
  <c r="P10719" i="2"/>
  <c r="P10655" i="2"/>
  <c r="P10591" i="2"/>
  <c r="P10527" i="2"/>
  <c r="P10463" i="2"/>
  <c r="P10399" i="2"/>
  <c r="P10335" i="2"/>
  <c r="P10271" i="2"/>
  <c r="P10207" i="2"/>
  <c r="P11898" i="2"/>
  <c r="P11488" i="2"/>
  <c r="P11855" i="2"/>
  <c r="P12254" i="2"/>
  <c r="P11698" i="2"/>
  <c r="P11438" i="2"/>
  <c r="P11354" i="2"/>
  <c r="P11266" i="2"/>
  <c r="P11182" i="2"/>
  <c r="P11098" i="2"/>
  <c r="P11010" i="2"/>
  <c r="P10926" i="2"/>
  <c r="P10842" i="2"/>
  <c r="P10754" i="2"/>
  <c r="P11916" i="2"/>
  <c r="P11541" i="2"/>
  <c r="P11377" i="2"/>
  <c r="P11265" i="2"/>
  <c r="P11911" i="2"/>
  <c r="P11529" i="2"/>
  <c r="P11376" i="2"/>
  <c r="P11264" i="2"/>
  <c r="P11147" i="2"/>
  <c r="P11040" i="2"/>
  <c r="P10955" i="2"/>
  <c r="P10869" i="2"/>
  <c r="P10784" i="2"/>
  <c r="P12270" i="2"/>
  <c r="P11535" i="2"/>
  <c r="P11321" i="2"/>
  <c r="P11176" i="2"/>
  <c r="P11063" i="2"/>
  <c r="P10948" i="2"/>
  <c r="P10835" i="2"/>
  <c r="P10733" i="2"/>
  <c r="P10667" i="2"/>
  <c r="P10603" i="2"/>
  <c r="P10539" i="2"/>
  <c r="P10475" i="2"/>
  <c r="P10411" i="2"/>
  <c r="P10347" i="2"/>
  <c r="P10283" i="2"/>
  <c r="P10219" i="2"/>
  <c r="P10155" i="2"/>
  <c r="P10091" i="2"/>
  <c r="P10027" i="2"/>
  <c r="P9963" i="2"/>
  <c r="P9899" i="2"/>
  <c r="P9835" i="2"/>
  <c r="P11689" i="2"/>
  <c r="P11373" i="2"/>
  <c r="P11209" i="2"/>
  <c r="P11096" i="2"/>
  <c r="P10983" i="2"/>
  <c r="P10868" i="2"/>
  <c r="P10759" i="2"/>
  <c r="P10686" i="2"/>
  <c r="P10622" i="2"/>
  <c r="P10558" i="2"/>
  <c r="P10494" i="2"/>
  <c r="P10430" i="2"/>
  <c r="P10366" i="2"/>
  <c r="P10302" i="2"/>
  <c r="P10238" i="2"/>
  <c r="P10174" i="2"/>
  <c r="P10110" i="2"/>
  <c r="P10046" i="2"/>
  <c r="P11948" i="2"/>
  <c r="P11463" i="2"/>
  <c r="P11545" i="2"/>
  <c r="P11121" i="2"/>
  <c r="P10893" i="2"/>
  <c r="P10700" i="2"/>
  <c r="P10572" i="2"/>
  <c r="P10444" i="2"/>
  <c r="P10316" i="2"/>
  <c r="P10188" i="2"/>
  <c r="P11648" i="2"/>
  <c r="P11506" i="2"/>
  <c r="P11134" i="2"/>
  <c r="P10898" i="2"/>
  <c r="P10730" i="2"/>
  <c r="P11483" i="2"/>
  <c r="P11228" i="2"/>
  <c r="P11481" i="2"/>
  <c r="P11227" i="2"/>
  <c r="P11013" i="2"/>
  <c r="P10843" i="2"/>
  <c r="P11519" i="2"/>
  <c r="P11169" i="2"/>
  <c r="P10941" i="2"/>
  <c r="P10728" i="2"/>
  <c r="P10599" i="2"/>
  <c r="P10471" i="2"/>
  <c r="P10343" i="2"/>
  <c r="P10215" i="2"/>
  <c r="P10119" i="2"/>
  <c r="P10035" i="2"/>
  <c r="P9951" i="2"/>
  <c r="P9863" i="2"/>
  <c r="P11753" i="2"/>
  <c r="P11341" i="2"/>
  <c r="P11145" i="2"/>
  <c r="P10996" i="2"/>
  <c r="P10847" i="2"/>
  <c r="P10714" i="2"/>
  <c r="P10630" i="2"/>
  <c r="P10546" i="2"/>
  <c r="P10458" i="2"/>
  <c r="P10374" i="2"/>
  <c r="P10290" i="2"/>
  <c r="P10202" i="2"/>
  <c r="P10118" i="2"/>
  <c r="P10034" i="2"/>
  <c r="P11613" i="2"/>
  <c r="P11815" i="2"/>
  <c r="P11079" i="2"/>
  <c r="P10767" i="2"/>
  <c r="P10588" i="2"/>
  <c r="P10420" i="2"/>
  <c r="P11555" i="2"/>
  <c r="P11282" i="2"/>
  <c r="P10978" i="2"/>
  <c r="P10810" i="2"/>
  <c r="P11749" i="2"/>
  <c r="P11335" i="2"/>
  <c r="P11745" i="2"/>
  <c r="P11333" i="2"/>
  <c r="P11104" i="2"/>
  <c r="P10923" i="2"/>
  <c r="P12075" i="2"/>
  <c r="P11300" i="2"/>
  <c r="P11048" i="2"/>
  <c r="P10820" i="2"/>
  <c r="P10659" i="2"/>
  <c r="P10531" i="2"/>
  <c r="P10403" i="2"/>
  <c r="P10275" i="2"/>
  <c r="P10159" i="2"/>
  <c r="P10071" i="2"/>
  <c r="P9987" i="2"/>
  <c r="P9903" i="2"/>
  <c r="P12249" i="2"/>
  <c r="P11453" i="2"/>
  <c r="P11217" i="2"/>
  <c r="P11060" i="2"/>
  <c r="P10911" i="2"/>
  <c r="P10764" i="2"/>
  <c r="P10666" i="2"/>
  <c r="P10582" i="2"/>
  <c r="P10498" i="2"/>
  <c r="P10410" i="2"/>
  <c r="P10326" i="2"/>
  <c r="P10242" i="2"/>
  <c r="P10154" i="2"/>
  <c r="P10070" i="2"/>
  <c r="P11991" i="2"/>
  <c r="P11391" i="2"/>
  <c r="P11207" i="2"/>
  <c r="P10908" i="2"/>
  <c r="P10660" i="2"/>
  <c r="P11830" i="2"/>
  <c r="P11178" i="2"/>
  <c r="P10750" i="2"/>
  <c r="P11260" i="2"/>
  <c r="P11253" i="2"/>
  <c r="P10864" i="2"/>
  <c r="P11197" i="2"/>
  <c r="P10749" i="2"/>
  <c r="P10487" i="2"/>
  <c r="P10231" i="2"/>
  <c r="P10047" i="2"/>
  <c r="P9875" i="2"/>
  <c r="P11363" i="2"/>
  <c r="P11017" i="2"/>
  <c r="P10727" i="2"/>
  <c r="P10554" i="2"/>
  <c r="P10386" i="2"/>
  <c r="P10214" i="2"/>
  <c r="P10042" i="2"/>
  <c r="P11327" i="2"/>
  <c r="P10808" i="2"/>
  <c r="P10468" i="2"/>
  <c r="P10276" i="2"/>
  <c r="P10108" i="2"/>
  <c r="P9988" i="2"/>
  <c r="P9902" i="2"/>
  <c r="P9818" i="2"/>
  <c r="P9754" i="2"/>
  <c r="P9690" i="2"/>
  <c r="P9626" i="2"/>
  <c r="P9562" i="2"/>
  <c r="P11952" i="2"/>
  <c r="P11154" i="2"/>
  <c r="P10746" i="2"/>
  <c r="P11249" i="2"/>
  <c r="P11248" i="2"/>
  <c r="P11969" i="2"/>
  <c r="P11471" i="2"/>
  <c r="P11279" i="2"/>
  <c r="P11148" i="2"/>
  <c r="P11033" i="2"/>
  <c r="P10920" i="2"/>
  <c r="P10807" i="2"/>
  <c r="P10715" i="2"/>
  <c r="P10651" i="2"/>
  <c r="P10587" i="2"/>
  <c r="P10523" i="2"/>
  <c r="P10459" i="2"/>
  <c r="P10395" i="2"/>
  <c r="P10331" i="2"/>
  <c r="P10267" i="2"/>
  <c r="P10203" i="2"/>
  <c r="P10139" i="2"/>
  <c r="P10075" i="2"/>
  <c r="P10011" i="2"/>
  <c r="P9947" i="2"/>
  <c r="P9883" i="2"/>
  <c r="P12450" i="2"/>
  <c r="P11561" i="2"/>
  <c r="P11331" i="2"/>
  <c r="P11181" i="2"/>
  <c r="P11068" i="2"/>
  <c r="P10953" i="2"/>
  <c r="P10840" i="2"/>
  <c r="P10737" i="2"/>
  <c r="P10670" i="2"/>
  <c r="P10606" i="2"/>
  <c r="P10542" i="2"/>
  <c r="P10478" i="2"/>
  <c r="P10414" i="2"/>
  <c r="P10350" i="2"/>
  <c r="P10286" i="2"/>
  <c r="P10222" i="2"/>
  <c r="P10158" i="2"/>
  <c r="P10094" i="2"/>
  <c r="P10030" i="2"/>
  <c r="P11777" i="2"/>
  <c r="P11401" i="2"/>
  <c r="P11325" i="2"/>
  <c r="P11064" i="2"/>
  <c r="P10836" i="2"/>
  <c r="P10668" i="2"/>
  <c r="P10540" i="2"/>
  <c r="P10412" i="2"/>
  <c r="P10284" i="2"/>
  <c r="P10156" i="2"/>
  <c r="P12071" i="2"/>
  <c r="P11390" i="2"/>
  <c r="P11050" i="2"/>
  <c r="P10858" i="2"/>
  <c r="P12001" i="2"/>
  <c r="P11399" i="2"/>
  <c r="P11996" i="2"/>
  <c r="P11397" i="2"/>
  <c r="P11168" i="2"/>
  <c r="P10971" i="2"/>
  <c r="P10800" i="2"/>
  <c r="P11396" i="2"/>
  <c r="P11112" i="2"/>
  <c r="P10884" i="2"/>
  <c r="P10695" i="2"/>
  <c r="P10567" i="2"/>
  <c r="P10439" i="2"/>
  <c r="P10311" i="2"/>
  <c r="P10183" i="2"/>
  <c r="P10099" i="2"/>
  <c r="P10015" i="2"/>
  <c r="P9927" i="2"/>
  <c r="P9843" i="2"/>
  <c r="P11593" i="2"/>
  <c r="P11277" i="2"/>
  <c r="P11111" i="2"/>
  <c r="P10961" i="2"/>
  <c r="P10804" i="2"/>
  <c r="P10694" i="2"/>
  <c r="P10610" i="2"/>
  <c r="P10522" i="2"/>
  <c r="P10438" i="2"/>
  <c r="P10354" i="2"/>
  <c r="P10266" i="2"/>
  <c r="P10182" i="2"/>
  <c r="P10098" i="2"/>
  <c r="P10010" i="2"/>
  <c r="P11495" i="2"/>
  <c r="P11368" i="2"/>
  <c r="P10993" i="2"/>
  <c r="P10716" i="2"/>
  <c r="P10548" i="2"/>
  <c r="P12154" i="2"/>
  <c r="P11763" i="2"/>
  <c r="P11198" i="2"/>
  <c r="P10938" i="2"/>
  <c r="P10766" i="2"/>
  <c r="P11573" i="2"/>
  <c r="P11281" i="2"/>
  <c r="P11569" i="2"/>
  <c r="P11275" i="2"/>
  <c r="P11051" i="2"/>
  <c r="P10880" i="2"/>
  <c r="P11725" i="2"/>
  <c r="P11219" i="2"/>
  <c r="P10991" i="2"/>
  <c r="P10765" i="2"/>
  <c r="P10627" i="2"/>
  <c r="P10499" i="2"/>
  <c r="P10371" i="2"/>
  <c r="P10243" i="2"/>
  <c r="P10135" i="2"/>
  <c r="P10051" i="2"/>
  <c r="P9967" i="2"/>
  <c r="P9879" i="2"/>
  <c r="P11921" i="2"/>
  <c r="P11384" i="2"/>
  <c r="P11175" i="2"/>
  <c r="P11025" i="2"/>
  <c r="P10876" i="2"/>
  <c r="P10732" i="2"/>
  <c r="P10646" i="2"/>
  <c r="P10562" i="2"/>
  <c r="P10474" i="2"/>
  <c r="P10390" i="2"/>
  <c r="P10306" i="2"/>
  <c r="P10218" i="2"/>
  <c r="P10134" i="2"/>
  <c r="P10050" i="2"/>
  <c r="P11741" i="2"/>
  <c r="P11337" i="2"/>
  <c r="P11135" i="2"/>
  <c r="P10823" i="2"/>
  <c r="P10620" i="2"/>
  <c r="P11828" i="2"/>
  <c r="P11006" i="2"/>
  <c r="P11895" i="2"/>
  <c r="P11868" i="2"/>
  <c r="P11141" i="2"/>
  <c r="P10779" i="2"/>
  <c r="P11084" i="2"/>
  <c r="P10679" i="2"/>
  <c r="P10423" i="2"/>
  <c r="P10175" i="2"/>
  <c r="P10003" i="2"/>
  <c r="P9831" i="2"/>
  <c r="P11256" i="2"/>
  <c r="P10940" i="2"/>
  <c r="P10682" i="2"/>
  <c r="P10514" i="2"/>
  <c r="P10342" i="2"/>
  <c r="P10170" i="2"/>
  <c r="P12365" i="2"/>
  <c r="P11283" i="2"/>
  <c r="P10692" i="2"/>
  <c r="P10404" i="2"/>
  <c r="P10236" i="2"/>
  <c r="P10076" i="2"/>
  <c r="P9966" i="2"/>
  <c r="P9881" i="2"/>
  <c r="P9802" i="2"/>
  <c r="P9738" i="2"/>
  <c r="P9674" i="2"/>
  <c r="P9610" i="2"/>
  <c r="P9546" i="2"/>
  <c r="P11723" i="2"/>
  <c r="P11002" i="2"/>
  <c r="P11852" i="2"/>
  <c r="P11847" i="2"/>
  <c r="P11136" i="2"/>
  <c r="P11799" i="2"/>
  <c r="P11407" i="2"/>
  <c r="P11236" i="2"/>
  <c r="P11119" i="2"/>
  <c r="P11005" i="2"/>
  <c r="P10892" i="2"/>
  <c r="P10777" i="2"/>
  <c r="P10699" i="2"/>
  <c r="P10635" i="2"/>
  <c r="P10571" i="2"/>
  <c r="P10507" i="2"/>
  <c r="P10443" i="2"/>
  <c r="P10379" i="2"/>
  <c r="P10315" i="2"/>
  <c r="P10251" i="2"/>
  <c r="P10187" i="2"/>
  <c r="P10123" i="2"/>
  <c r="P10059" i="2"/>
  <c r="P9995" i="2"/>
  <c r="P9931" i="2"/>
  <c r="P9867" i="2"/>
  <c r="P12007" i="2"/>
  <c r="P11485" i="2"/>
  <c r="P11288" i="2"/>
  <c r="P11153" i="2"/>
  <c r="P11039" i="2"/>
  <c r="P10925" i="2"/>
  <c r="P10812" i="2"/>
  <c r="P10718" i="2"/>
  <c r="P10654" i="2"/>
  <c r="P10590" i="2"/>
  <c r="P10526" i="2"/>
  <c r="P10462" i="2"/>
  <c r="P10398" i="2"/>
  <c r="P10334" i="2"/>
  <c r="P10270" i="2"/>
  <c r="P10206" i="2"/>
  <c r="P10142" i="2"/>
  <c r="P10078" i="2"/>
  <c r="P10014" i="2"/>
  <c r="P11645" i="2"/>
  <c r="P11359" i="2"/>
  <c r="P11240" i="2"/>
  <c r="P11007" i="2"/>
  <c r="P10780" i="2"/>
  <c r="P10636" i="2"/>
  <c r="P10508" i="2"/>
  <c r="P10380" i="2"/>
  <c r="P10252" i="2"/>
  <c r="P10124" i="2"/>
  <c r="P11639" i="2"/>
  <c r="P11306" i="2"/>
  <c r="P10986" i="2"/>
  <c r="P10814" i="2"/>
  <c r="P11767" i="2"/>
  <c r="P11345" i="2"/>
  <c r="P11761" i="2"/>
  <c r="P11339" i="2"/>
  <c r="P11115" i="2"/>
  <c r="P10928" i="2"/>
  <c r="P12139" i="2"/>
  <c r="P11311" i="2"/>
  <c r="P11055" i="2"/>
  <c r="P10828" i="2"/>
  <c r="P10663" i="2"/>
  <c r="P10535" i="2"/>
  <c r="P10407" i="2"/>
  <c r="P10279" i="2"/>
  <c r="P10163" i="2"/>
  <c r="P10079" i="2"/>
  <c r="P9991" i="2"/>
  <c r="P9907" i="2"/>
  <c r="P9823" i="2"/>
  <c r="P11469" i="2"/>
  <c r="P11224" i="2"/>
  <c r="P11075" i="2"/>
  <c r="P10919" i="2"/>
  <c r="P10769" i="2"/>
  <c r="P10674" i="2"/>
  <c r="P10586" i="2"/>
  <c r="P10502" i="2"/>
  <c r="P10418" i="2"/>
  <c r="P10330" i="2"/>
  <c r="P10246" i="2"/>
  <c r="P10162" i="2"/>
  <c r="P10074" i="2"/>
  <c r="P12043" i="2"/>
  <c r="P11415" i="2"/>
  <c r="P11220" i="2"/>
  <c r="P10921" i="2"/>
  <c r="P10676" i="2"/>
  <c r="P10500" i="2"/>
  <c r="P11552" i="2"/>
  <c r="P11458" i="2"/>
  <c r="P11114" i="2"/>
  <c r="P10894" i="2"/>
  <c r="P12688" i="2"/>
  <c r="P11475" i="2"/>
  <c r="P12560" i="2"/>
  <c r="P11465" i="2"/>
  <c r="P11221" i="2"/>
  <c r="P11008" i="2"/>
  <c r="P10837" i="2"/>
  <c r="P11503" i="2"/>
  <c r="P11161" i="2"/>
  <c r="P10935" i="2"/>
  <c r="P10723" i="2"/>
  <c r="P10595" i="2"/>
  <c r="P10467" i="2"/>
  <c r="P10339" i="2"/>
  <c r="P10211" i="2"/>
  <c r="P10115" i="2"/>
  <c r="P10031" i="2"/>
  <c r="P9943" i="2"/>
  <c r="P9859" i="2"/>
  <c r="P11721" i="2"/>
  <c r="P11320" i="2"/>
  <c r="P11139" i="2"/>
  <c r="P10989" i="2"/>
  <c r="P10833" i="2"/>
  <c r="P10710" i="2"/>
  <c r="P10626" i="2"/>
  <c r="P10538" i="2"/>
  <c r="P10454" i="2"/>
  <c r="P10370" i="2"/>
  <c r="P10282" i="2"/>
  <c r="P10198" i="2"/>
  <c r="P10114" i="2"/>
  <c r="P10026" i="2"/>
  <c r="P11581" i="2"/>
  <c r="P11673" i="2"/>
  <c r="P11049" i="2"/>
  <c r="P10756" i="2"/>
  <c r="P10580" i="2"/>
  <c r="P11678" i="2"/>
  <c r="P10922" i="2"/>
  <c r="P11523" i="2"/>
  <c r="P11521" i="2"/>
  <c r="P11035" i="2"/>
  <c r="P11629" i="2"/>
  <c r="P10969" i="2"/>
  <c r="P10615" i="2"/>
  <c r="P10359" i="2"/>
  <c r="P10131" i="2"/>
  <c r="P9959" i="2"/>
  <c r="P11879" i="2"/>
  <c r="P11167" i="2"/>
  <c r="P10861" i="2"/>
  <c r="P10642" i="2"/>
  <c r="P10470" i="2"/>
  <c r="P10298" i="2"/>
  <c r="P10130" i="2"/>
  <c r="P11709" i="2"/>
  <c r="P11107" i="2"/>
  <c r="P10612" i="2"/>
  <c r="P10364" i="2"/>
  <c r="P10196" i="2"/>
  <c r="P10044" i="2"/>
  <c r="P9945" i="2"/>
  <c r="P9860" i="2"/>
  <c r="P9786" i="2"/>
  <c r="P9722" i="2"/>
  <c r="P9658" i="2"/>
  <c r="P9594" i="2"/>
  <c r="P9530" i="2"/>
  <c r="P11594" i="2"/>
  <c r="P10914" i="2"/>
  <c r="P11515" i="2"/>
  <c r="P11513" i="2"/>
  <c r="P11029" i="2"/>
  <c r="P11661" i="2"/>
  <c r="P11364" i="2"/>
  <c r="P11204" i="2"/>
  <c r="P11091" i="2"/>
  <c r="P10977" i="2"/>
  <c r="P10863" i="2"/>
  <c r="P10755" i="2"/>
  <c r="P10683" i="2"/>
  <c r="P10619" i="2"/>
  <c r="P10555" i="2"/>
  <c r="P10491" i="2"/>
  <c r="P10427" i="2"/>
  <c r="P10363" i="2"/>
  <c r="P10299" i="2"/>
  <c r="P10235" i="2"/>
  <c r="P10171" i="2"/>
  <c r="P10107" i="2"/>
  <c r="P10043" i="2"/>
  <c r="P9979" i="2"/>
  <c r="P9915" i="2"/>
  <c r="P9851" i="2"/>
  <c r="P11836" i="2"/>
  <c r="P11421" i="2"/>
  <c r="P11245" i="2"/>
  <c r="P11124" i="2"/>
  <c r="P11011" i="2"/>
  <c r="P10897" i="2"/>
  <c r="P10783" i="2"/>
  <c r="P10702" i="2"/>
  <c r="P10638" i="2"/>
  <c r="P10574" i="2"/>
  <c r="P10510" i="2"/>
  <c r="P10446" i="2"/>
  <c r="P10382" i="2"/>
  <c r="P10318" i="2"/>
  <c r="P10254" i="2"/>
  <c r="P10190" i="2"/>
  <c r="P10126" i="2"/>
  <c r="P10062" i="2"/>
  <c r="P12201" i="2"/>
  <c r="P11527" i="2"/>
  <c r="P12336" i="2"/>
  <c r="P11177" i="2"/>
  <c r="P10951" i="2"/>
  <c r="P10735" i="2"/>
  <c r="P10604" i="2"/>
  <c r="P10476" i="2"/>
  <c r="P10348" i="2"/>
  <c r="P10220" i="2"/>
  <c r="P12195" i="2"/>
  <c r="P11880" i="2"/>
  <c r="P11218" i="2"/>
  <c r="P10942" i="2"/>
  <c r="P10770" i="2"/>
  <c r="P11605" i="2"/>
  <c r="P11287" i="2"/>
  <c r="P11585" i="2"/>
  <c r="P11285" i="2"/>
  <c r="P11056" i="2"/>
  <c r="P10885" i="2"/>
  <c r="P11757" i="2"/>
  <c r="P11225" i="2"/>
  <c r="P10999" i="2"/>
  <c r="P10771" i="2"/>
  <c r="P10631" i="2"/>
  <c r="P10503" i="2"/>
  <c r="P10375" i="2"/>
  <c r="P10247" i="2"/>
  <c r="P10143" i="2"/>
  <c r="P10055" i="2"/>
  <c r="P9971" i="2"/>
  <c r="P9887" i="2"/>
  <c r="P11964" i="2"/>
  <c r="P11395" i="2"/>
  <c r="P11188" i="2"/>
  <c r="P11032" i="2"/>
  <c r="P10883" i="2"/>
  <c r="P10743" i="2"/>
  <c r="P10650" i="2"/>
  <c r="P10566" i="2"/>
  <c r="P10482" i="2"/>
  <c r="P10394" i="2"/>
  <c r="P10310" i="2"/>
  <c r="P10226" i="2"/>
  <c r="P10138" i="2"/>
  <c r="P10054" i="2"/>
  <c r="P11820" i="2"/>
  <c r="P11348" i="2"/>
  <c r="P11149" i="2"/>
  <c r="P10851" i="2"/>
  <c r="P10628" i="2"/>
  <c r="P10460" i="2"/>
  <c r="P11940" i="2"/>
  <c r="P11370" i="2"/>
  <c r="P11026" i="2"/>
  <c r="P10850" i="2"/>
  <c r="P11980" i="2"/>
  <c r="P11393" i="2"/>
  <c r="P11953" i="2"/>
  <c r="P11392" i="2"/>
  <c r="P11163" i="2"/>
  <c r="P10965" i="2"/>
  <c r="P10795" i="2"/>
  <c r="P11385" i="2"/>
  <c r="P11105" i="2"/>
  <c r="P10877" i="2"/>
  <c r="P10691" i="2"/>
  <c r="P10563" i="2"/>
  <c r="P10435" i="2"/>
  <c r="P10307" i="2"/>
  <c r="P10179" i="2"/>
  <c r="P10095" i="2"/>
  <c r="P10007" i="2"/>
  <c r="P9923" i="2"/>
  <c r="P9839" i="2"/>
  <c r="P11533" i="2"/>
  <c r="P11267" i="2"/>
  <c r="P11103" i="2"/>
  <c r="P10947" i="2"/>
  <c r="P10797" i="2"/>
  <c r="P10690" i="2"/>
  <c r="P10602" i="2"/>
  <c r="P10518" i="2"/>
  <c r="P10434" i="2"/>
  <c r="P10346" i="2"/>
  <c r="P10262" i="2"/>
  <c r="P10178" i="2"/>
  <c r="P10090" i="2"/>
  <c r="P10006" i="2"/>
  <c r="P11479" i="2"/>
  <c r="P11304" i="2"/>
  <c r="P10979" i="2"/>
  <c r="P10708" i="2"/>
  <c r="P10532" i="2"/>
  <c r="P11346" i="2"/>
  <c r="P10834" i="2"/>
  <c r="P11372" i="2"/>
  <c r="P11371" i="2"/>
  <c r="P10949" i="2"/>
  <c r="P11353" i="2"/>
  <c r="P10856" i="2"/>
  <c r="P10551" i="2"/>
  <c r="P10295" i="2"/>
  <c r="P10087" i="2"/>
  <c r="P9919" i="2"/>
  <c r="P11517" i="2"/>
  <c r="P11089" i="2"/>
  <c r="P10791" i="2"/>
  <c r="P10598" i="2"/>
  <c r="P10426" i="2"/>
  <c r="P10258" i="2"/>
  <c r="P10086" i="2"/>
  <c r="P11447" i="2"/>
  <c r="P10964" i="2"/>
  <c r="P10524" i="2"/>
  <c r="P10324" i="2"/>
  <c r="P10148" i="2"/>
  <c r="P10012" i="2"/>
  <c r="P9924" i="2"/>
  <c r="P9838" i="2"/>
  <c r="P9770" i="2"/>
  <c r="P9706" i="2"/>
  <c r="P9642" i="2"/>
  <c r="P9578" i="2"/>
  <c r="P9514" i="2"/>
  <c r="P11326" i="2"/>
  <c r="P10830" i="2"/>
  <c r="P11367" i="2"/>
  <c r="P11360" i="2"/>
  <c r="P10944" i="2"/>
  <c r="P10859" i="2"/>
  <c r="P11191" i="2"/>
  <c r="P10744" i="2"/>
  <c r="P10483" i="2"/>
  <c r="P10227" i="2"/>
  <c r="P10039" i="2"/>
  <c r="P9871" i="2"/>
  <c r="P11352" i="2"/>
  <c r="P11004" i="2"/>
  <c r="P10722" i="2"/>
  <c r="P10550" i="2"/>
  <c r="P10378" i="2"/>
  <c r="P10210" i="2"/>
  <c r="P10038" i="2"/>
  <c r="P11985" i="2"/>
  <c r="P10793" i="2"/>
  <c r="P10452" i="2"/>
  <c r="P10268" i="2"/>
  <c r="P10100" i="2"/>
  <c r="P9982" i="2"/>
  <c r="P9897" i="2"/>
  <c r="P9814" i="2"/>
  <c r="P9750" i="2"/>
  <c r="P9686" i="2"/>
  <c r="P9622" i="2"/>
  <c r="P9558" i="2"/>
  <c r="P11468" i="2"/>
  <c r="P11090" i="2"/>
  <c r="P12169" i="2"/>
  <c r="P12153" i="2"/>
  <c r="P11200" i="2"/>
  <c r="P10821" i="2"/>
  <c r="P11140" i="2"/>
  <c r="P10711" i="2"/>
  <c r="P10455" i="2"/>
  <c r="P10199" i="2"/>
  <c r="P10023" i="2"/>
  <c r="P9855" i="2"/>
  <c r="P11309" i="2"/>
  <c r="P10975" i="2"/>
  <c r="P10706" i="2"/>
  <c r="P10534" i="2"/>
  <c r="P10362" i="2"/>
  <c r="P10194" i="2"/>
  <c r="P10022" i="2"/>
  <c r="P11477" i="2"/>
  <c r="P10745" i="2"/>
  <c r="P11410" i="2"/>
  <c r="P10874" i="2"/>
  <c r="P11427" i="2"/>
  <c r="P11425" i="2"/>
  <c r="P10987" i="2"/>
  <c r="P11439" i="2"/>
  <c r="P10905" i="2"/>
  <c r="P10579" i="2"/>
  <c r="P10323" i="2"/>
  <c r="P10103" i="2"/>
  <c r="P9935" i="2"/>
  <c r="P11625" i="2"/>
  <c r="P11117" i="2"/>
  <c r="P10819" i="2"/>
  <c r="P10614" i="2"/>
  <c r="P10442" i="2"/>
  <c r="P10274" i="2"/>
  <c r="P10102" i="2"/>
  <c r="P11511" i="2"/>
  <c r="P11021" i="2"/>
  <c r="P10556" i="2"/>
  <c r="P10372" i="2"/>
  <c r="P10052" i="2"/>
  <c r="P9865" i="2"/>
  <c r="P9726" i="2"/>
  <c r="P9598" i="2"/>
  <c r="P9486" i="2"/>
  <c r="P9422" i="2"/>
  <c r="P9358" i="2"/>
  <c r="P9294" i="2"/>
  <c r="P9230" i="2"/>
  <c r="P9166" i="2"/>
  <c r="P9102" i="2"/>
  <c r="P9038" i="2"/>
  <c r="P8974" i="2"/>
  <c r="P8910" i="2"/>
  <c r="P8846" i="2"/>
  <c r="P8782" i="2"/>
  <c r="P11400" i="2"/>
  <c r="P11087" i="2"/>
  <c r="P10860" i="2"/>
  <c r="P10681" i="2"/>
  <c r="P10553" i="2"/>
  <c r="P10425" i="2"/>
  <c r="P10297" i="2"/>
  <c r="P10169" i="2"/>
  <c r="P10041" i="2"/>
  <c r="P9944" i="2"/>
  <c r="P9858" i="2"/>
  <c r="P9785" i="2"/>
  <c r="P9721" i="2"/>
  <c r="P9657" i="2"/>
  <c r="P9593" i="2"/>
  <c r="P9529" i="2"/>
  <c r="P9465" i="2"/>
  <c r="P9401" i="2"/>
  <c r="P9337" i="2"/>
  <c r="P9273" i="2"/>
  <c r="P9209" i="2"/>
  <c r="P11737" i="2"/>
  <c r="P10915" i="2"/>
  <c r="P10584" i="2"/>
  <c r="P10328" i="2"/>
  <c r="P10072" i="2"/>
  <c r="P10340" i="2"/>
  <c r="P10028" i="2"/>
  <c r="P9849" i="2"/>
  <c r="P9714" i="2"/>
  <c r="P9586" i="2"/>
  <c r="P9482" i="2"/>
  <c r="P9418" i="2"/>
  <c r="P9354" i="2"/>
  <c r="P9290" i="2"/>
  <c r="P9226" i="2"/>
  <c r="P9162" i="2"/>
  <c r="P9098" i="2"/>
  <c r="P9034" i="2"/>
  <c r="P8970" i="2"/>
  <c r="P8906" i="2"/>
  <c r="P8842" i="2"/>
  <c r="P8778" i="2"/>
  <c r="P11357" i="2"/>
  <c r="P11073" i="2"/>
  <c r="P10845" i="2"/>
  <c r="P10673" i="2"/>
  <c r="P10545" i="2"/>
  <c r="P10417" i="2"/>
  <c r="P10289" i="2"/>
  <c r="P10161" i="2"/>
  <c r="P10033" i="2"/>
  <c r="P9938" i="2"/>
  <c r="P9853" i="2"/>
  <c r="P9781" i="2"/>
  <c r="P9717" i="2"/>
  <c r="P9653" i="2"/>
  <c r="P9589" i="2"/>
  <c r="P9525" i="2"/>
  <c r="P9461" i="2"/>
  <c r="P9397" i="2"/>
  <c r="P9333" i="2"/>
  <c r="P9269" i="2"/>
  <c r="P9205" i="2"/>
  <c r="P11509" i="2"/>
  <c r="P10887" i="2"/>
  <c r="P10568" i="2"/>
  <c r="P10312" i="2"/>
  <c r="P10244" i="2"/>
  <c r="P9972" i="2"/>
  <c r="P9806" i="2"/>
  <c r="P9678" i="2"/>
  <c r="P9550" i="2"/>
  <c r="P9462" i="2"/>
  <c r="P9398" i="2"/>
  <c r="P9334" i="2"/>
  <c r="P9270" i="2"/>
  <c r="P9206" i="2"/>
  <c r="P9142" i="2"/>
  <c r="P9078" i="2"/>
  <c r="P9014" i="2"/>
  <c r="P8950" i="2"/>
  <c r="P8886" i="2"/>
  <c r="P8822" i="2"/>
  <c r="P8758" i="2"/>
  <c r="P10773" i="2"/>
  <c r="P11076" i="2"/>
  <c r="P10675" i="2"/>
  <c r="P10419" i="2"/>
  <c r="P10167" i="2"/>
  <c r="P9999" i="2"/>
  <c r="P9827" i="2"/>
  <c r="P11235" i="2"/>
  <c r="P10932" i="2"/>
  <c r="P10678" i="2"/>
  <c r="P10506" i="2"/>
  <c r="P10338" i="2"/>
  <c r="P10166" i="2"/>
  <c r="P12107" i="2"/>
  <c r="P11261" i="2"/>
  <c r="P10684" i="2"/>
  <c r="P10396" i="2"/>
  <c r="P10228" i="2"/>
  <c r="P10068" i="2"/>
  <c r="P9961" i="2"/>
  <c r="P9876" i="2"/>
  <c r="P9798" i="2"/>
  <c r="P9734" i="2"/>
  <c r="P9670" i="2"/>
  <c r="P9606" i="2"/>
  <c r="P9542" i="2"/>
  <c r="P12157" i="2"/>
  <c r="P10962" i="2"/>
  <c r="P11685" i="2"/>
  <c r="P11681" i="2"/>
  <c r="P11083" i="2"/>
  <c r="P11927" i="2"/>
  <c r="P11027" i="2"/>
  <c r="P10647" i="2"/>
  <c r="P10391" i="2"/>
  <c r="P10151" i="2"/>
  <c r="P9983" i="2"/>
  <c r="P12131" i="2"/>
  <c r="P11203" i="2"/>
  <c r="P10904" i="2"/>
  <c r="P10662" i="2"/>
  <c r="P10490" i="2"/>
  <c r="P10322" i="2"/>
  <c r="P10150" i="2"/>
  <c r="P11905" i="2"/>
  <c r="P11192" i="2"/>
  <c r="P10652" i="2"/>
  <c r="P11242" i="2"/>
  <c r="P10786" i="2"/>
  <c r="P11308" i="2"/>
  <c r="P11307" i="2"/>
  <c r="P10901" i="2"/>
  <c r="P11257" i="2"/>
  <c r="P10792" i="2"/>
  <c r="P10515" i="2"/>
  <c r="P10259" i="2"/>
  <c r="P10063" i="2"/>
  <c r="P9891" i="2"/>
  <c r="P11405" i="2"/>
  <c r="P11047" i="2"/>
  <c r="P10748" i="2"/>
  <c r="P10570" i="2"/>
  <c r="P10402" i="2"/>
  <c r="P10230" i="2"/>
  <c r="P10058" i="2"/>
  <c r="P11369" i="2"/>
  <c r="P10865" i="2"/>
  <c r="P10484" i="2"/>
  <c r="P10292" i="2"/>
  <c r="P9993" i="2"/>
  <c r="P9822" i="2"/>
  <c r="P9694" i="2"/>
  <c r="P9566" i="2"/>
  <c r="P9470" i="2"/>
  <c r="P9406" i="2"/>
  <c r="P9342" i="2"/>
  <c r="P9278" i="2"/>
  <c r="P9214" i="2"/>
  <c r="P9150" i="2"/>
  <c r="P9086" i="2"/>
  <c r="P9022" i="2"/>
  <c r="P8958" i="2"/>
  <c r="P8894" i="2"/>
  <c r="P8830" i="2"/>
  <c r="P8766" i="2"/>
  <c r="P11273" i="2"/>
  <c r="P11031" i="2"/>
  <c r="P10803" i="2"/>
  <c r="P10649" i="2"/>
  <c r="P10521" i="2"/>
  <c r="P10393" i="2"/>
  <c r="P10265" i="2"/>
  <c r="P10137" i="2"/>
  <c r="P10009" i="2"/>
  <c r="P9922" i="2"/>
  <c r="P9837" i="2"/>
  <c r="P9769" i="2"/>
  <c r="P9705" i="2"/>
  <c r="P9641" i="2"/>
  <c r="P9577" i="2"/>
  <c r="P9513" i="2"/>
  <c r="P9449" i="2"/>
  <c r="P9385" i="2"/>
  <c r="P9321" i="2"/>
  <c r="P9257" i="2"/>
  <c r="P9193" i="2"/>
  <c r="P11272" i="2"/>
  <c r="P10801" i="2"/>
  <c r="P10520" i="2"/>
  <c r="P10264" i="2"/>
  <c r="P10008" i="2"/>
  <c r="P10260" i="2"/>
  <c r="P9977" i="2"/>
  <c r="P9810" i="2"/>
  <c r="P9682" i="2"/>
  <c r="P9554" i="2"/>
  <c r="P9466" i="2"/>
  <c r="P9402" i="2"/>
  <c r="P9338" i="2"/>
  <c r="P9274" i="2"/>
  <c r="P9210" i="2"/>
  <c r="P9146" i="2"/>
  <c r="P9082" i="2"/>
  <c r="P9018" i="2"/>
  <c r="P8954" i="2"/>
  <c r="P8890" i="2"/>
  <c r="P8826" i="2"/>
  <c r="P8762" i="2"/>
  <c r="P11252" i="2"/>
  <c r="P11016" i="2"/>
  <c r="P10788" i="2"/>
  <c r="P10641" i="2"/>
  <c r="P10513" i="2"/>
  <c r="P10385" i="2"/>
  <c r="P10257" i="2"/>
  <c r="P10129" i="2"/>
  <c r="P10002" i="2"/>
  <c r="P9917" i="2"/>
  <c r="P9832" i="2"/>
  <c r="P9765" i="2"/>
  <c r="P9701" i="2"/>
  <c r="P9637" i="2"/>
  <c r="P9573" i="2"/>
  <c r="P9509" i="2"/>
  <c r="P9445" i="2"/>
  <c r="P9381" i="2"/>
  <c r="P9317" i="2"/>
  <c r="P9253" i="2"/>
  <c r="P9189" i="2"/>
  <c r="P11229" i="2"/>
  <c r="P10772" i="2"/>
  <c r="P10504" i="2"/>
  <c r="P10248" i="2"/>
  <c r="P10164" i="2"/>
  <c r="P9929" i="2"/>
  <c r="P9774" i="2"/>
  <c r="P9646" i="2"/>
  <c r="P9518" i="2"/>
  <c r="P9446" i="2"/>
  <c r="P9382" i="2"/>
  <c r="P9318" i="2"/>
  <c r="P9254" i="2"/>
  <c r="P9190" i="2"/>
  <c r="P9126" i="2"/>
  <c r="P9062" i="2"/>
  <c r="P8998" i="2"/>
  <c r="P8934" i="2"/>
  <c r="P8870" i="2"/>
  <c r="P8806" i="2"/>
  <c r="P12185" i="2"/>
  <c r="P11597" i="2"/>
  <c r="P10963" i="2"/>
  <c r="P10611" i="2"/>
  <c r="P10355" i="2"/>
  <c r="P10127" i="2"/>
  <c r="P9955" i="2"/>
  <c r="P11793" i="2"/>
  <c r="P11160" i="2"/>
  <c r="P10855" i="2"/>
  <c r="P10634" i="2"/>
  <c r="P10466" i="2"/>
  <c r="P10294" i="2"/>
  <c r="P10122" i="2"/>
  <c r="P11677" i="2"/>
  <c r="P11092" i="2"/>
  <c r="P10596" i="2"/>
  <c r="P10356" i="2"/>
  <c r="P10180" i="2"/>
  <c r="P10036" i="2"/>
  <c r="P9940" i="2"/>
  <c r="P9854" i="2"/>
  <c r="P9782" i="2"/>
  <c r="P9718" i="2"/>
  <c r="P9654" i="2"/>
  <c r="P9590" i="2"/>
  <c r="P9526" i="2"/>
  <c r="P11434" i="2"/>
  <c r="P10878" i="2"/>
  <c r="P11443" i="2"/>
  <c r="P11433" i="2"/>
  <c r="P10992" i="2"/>
  <c r="P11455" i="2"/>
  <c r="P10913" i="2"/>
  <c r="P10583" i="2"/>
  <c r="P10327" i="2"/>
  <c r="P10111" i="2"/>
  <c r="P9939" i="2"/>
  <c r="P11657" i="2"/>
  <c r="P11132" i="2"/>
  <c r="P10825" i="2"/>
  <c r="P10618" i="2"/>
  <c r="P10450" i="2"/>
  <c r="P10278" i="2"/>
  <c r="P10106" i="2"/>
  <c r="P11549" i="2"/>
  <c r="P11036" i="2"/>
  <c r="P12408" i="2"/>
  <c r="P11070" i="2"/>
  <c r="P12123" i="2"/>
  <c r="P12115" i="2"/>
  <c r="P11189" i="2"/>
  <c r="P10816" i="2"/>
  <c r="P11133" i="2"/>
  <c r="P10707" i="2"/>
  <c r="P10451" i="2"/>
  <c r="P10195" i="2"/>
  <c r="P10019" i="2"/>
  <c r="P9847" i="2"/>
  <c r="P11299" i="2"/>
  <c r="P10968" i="2"/>
  <c r="P10698" i="2"/>
  <c r="P10530" i="2"/>
  <c r="P10358" i="2"/>
  <c r="P10186" i="2"/>
  <c r="P10018" i="2"/>
  <c r="P11413" i="2"/>
  <c r="P10724" i="2"/>
  <c r="P10428" i="2"/>
  <c r="P10204" i="2"/>
  <c r="P9950" i="2"/>
  <c r="P9790" i="2"/>
  <c r="P9662" i="2"/>
  <c r="P9534" i="2"/>
  <c r="P9454" i="2"/>
  <c r="P9390" i="2"/>
  <c r="P9326" i="2"/>
  <c r="P9262" i="2"/>
  <c r="P9198" i="2"/>
  <c r="P9134" i="2"/>
  <c r="P9070" i="2"/>
  <c r="P9006" i="2"/>
  <c r="P8942" i="2"/>
  <c r="P8878" i="2"/>
  <c r="P8814" i="2"/>
  <c r="P8750" i="2"/>
  <c r="P11201" i="2"/>
  <c r="P10973" i="2"/>
  <c r="P10752" i="2"/>
  <c r="P10617" i="2"/>
  <c r="P10489" i="2"/>
  <c r="P10361" i="2"/>
  <c r="P10233" i="2"/>
  <c r="P10105" i="2"/>
  <c r="P9986" i="2"/>
  <c r="P9901" i="2"/>
  <c r="P9817" i="2"/>
  <c r="P9753" i="2"/>
  <c r="P9689" i="2"/>
  <c r="P9625" i="2"/>
  <c r="P9561" i="2"/>
  <c r="P9497" i="2"/>
  <c r="P9433" i="2"/>
  <c r="P9369" i="2"/>
  <c r="P9305" i="2"/>
  <c r="P9241" i="2"/>
  <c r="P9177" i="2"/>
  <c r="P11143" i="2"/>
  <c r="P10712" i="2"/>
  <c r="P10456" i="2"/>
  <c r="P10200" i="2"/>
  <c r="P9964" i="2"/>
  <c r="P10172" i="2"/>
  <c r="P9934" i="2"/>
  <c r="P9778" i="2"/>
  <c r="P9650" i="2"/>
  <c r="P9522" i="2"/>
  <c r="P9450" i="2"/>
  <c r="P9386" i="2"/>
  <c r="P9322" i="2"/>
  <c r="P9258" i="2"/>
  <c r="P9194" i="2"/>
  <c r="P9130" i="2"/>
  <c r="P9066" i="2"/>
  <c r="P9002" i="2"/>
  <c r="P8938" i="2"/>
  <c r="P8874" i="2"/>
  <c r="P8810" i="2"/>
  <c r="P8746" i="2"/>
  <c r="P11187" i="2"/>
  <c r="P10959" i="2"/>
  <c r="P10741" i="2"/>
  <c r="P10609" i="2"/>
  <c r="P10481" i="2"/>
  <c r="P10353" i="2"/>
  <c r="P10225" i="2"/>
  <c r="P10097" i="2"/>
  <c r="P9981" i="2"/>
  <c r="P9896" i="2"/>
  <c r="P9813" i="2"/>
  <c r="P9749" i="2"/>
  <c r="P9685" i="2"/>
  <c r="P9621" i="2"/>
  <c r="P9557" i="2"/>
  <c r="P9493" i="2"/>
  <c r="P9429" i="2"/>
  <c r="P9365" i="2"/>
  <c r="P9301" i="2"/>
  <c r="P9237" i="2"/>
  <c r="P9173" i="2"/>
  <c r="P11113" i="2"/>
  <c r="P10696" i="2"/>
  <c r="P10440" i="2"/>
  <c r="P10436" i="2"/>
  <c r="P10084" i="2"/>
  <c r="P9886" i="2"/>
  <c r="P9742" i="2"/>
  <c r="P9614" i="2"/>
  <c r="P9494" i="2"/>
  <c r="P9430" i="2"/>
  <c r="P9366" i="2"/>
  <c r="P9302" i="2"/>
  <c r="P9238" i="2"/>
  <c r="P9174" i="2"/>
  <c r="P9110" i="2"/>
  <c r="P9046" i="2"/>
  <c r="P8982" i="2"/>
  <c r="P8918" i="2"/>
  <c r="P8854" i="2"/>
  <c r="P8790" i="2"/>
  <c r="P11525" i="2"/>
  <c r="P11116" i="2"/>
  <c r="P11343" i="2"/>
  <c r="P10849" i="2"/>
  <c r="P10547" i="2"/>
  <c r="P10291" i="2"/>
  <c r="P10083" i="2"/>
  <c r="P9911" i="2"/>
  <c r="P11501" i="2"/>
  <c r="P11081" i="2"/>
  <c r="P10776" i="2"/>
  <c r="P10594" i="2"/>
  <c r="P10422" i="2"/>
  <c r="P10250" i="2"/>
  <c r="P10082" i="2"/>
  <c r="P11431" i="2"/>
  <c r="P10936" i="2"/>
  <c r="P10516" i="2"/>
  <c r="P10308" i="2"/>
  <c r="P10140" i="2"/>
  <c r="P10004" i="2"/>
  <c r="P9918" i="2"/>
  <c r="P9833" i="2"/>
  <c r="P9766" i="2"/>
  <c r="P9702" i="2"/>
  <c r="P9638" i="2"/>
  <c r="P9574" i="2"/>
  <c r="P9510" i="2"/>
  <c r="P11262" i="2"/>
  <c r="P10794" i="2"/>
  <c r="P11313" i="2"/>
  <c r="P11312" i="2"/>
  <c r="P10907" i="2"/>
  <c r="P11268" i="2"/>
  <c r="P10799" i="2"/>
  <c r="P10519" i="2"/>
  <c r="P10263" i="2"/>
  <c r="P10067" i="2"/>
  <c r="P9895" i="2"/>
  <c r="P11437" i="2"/>
  <c r="P11053" i="2"/>
  <c r="P10753" i="2"/>
  <c r="P10578" i="2"/>
  <c r="P10406" i="2"/>
  <c r="P10234" i="2"/>
  <c r="P10066" i="2"/>
  <c r="P11380" i="2"/>
  <c r="P10879" i="2"/>
  <c r="P11992" i="2"/>
  <c r="P10958" i="2"/>
  <c r="P11669" i="2"/>
  <c r="P11649" i="2"/>
  <c r="P11077" i="2"/>
  <c r="P11884" i="2"/>
  <c r="P11020" i="2"/>
  <c r="P10643" i="2"/>
  <c r="P10387" i="2"/>
  <c r="P10147" i="2"/>
  <c r="P9975" i="2"/>
  <c r="P12067" i="2"/>
  <c r="P11196" i="2"/>
  <c r="P10889" i="2"/>
  <c r="P10658" i="2"/>
  <c r="P10486" i="2"/>
  <c r="P10314" i="2"/>
  <c r="P10146" i="2"/>
  <c r="P11863" i="2"/>
  <c r="P11164" i="2"/>
  <c r="P10644" i="2"/>
  <c r="P10564" i="2"/>
  <c r="P10116" i="2"/>
  <c r="P9908" i="2"/>
  <c r="P9758" i="2"/>
  <c r="P9630" i="2"/>
  <c r="P9502" i="2"/>
  <c r="P9438" i="2"/>
  <c r="P9374" i="2"/>
  <c r="P9310" i="2"/>
  <c r="P9246" i="2"/>
  <c r="P9182" i="2"/>
  <c r="P9118" i="2"/>
  <c r="P9054" i="2"/>
  <c r="P8990" i="2"/>
  <c r="P8926" i="2"/>
  <c r="P8862" i="2"/>
  <c r="P8798" i="2"/>
  <c r="P11772" i="2"/>
  <c r="P11144" i="2"/>
  <c r="P10916" i="2"/>
  <c r="P10713" i="2"/>
  <c r="P10585" i="2"/>
  <c r="P10457" i="2"/>
  <c r="P10329" i="2"/>
  <c r="P10201" i="2"/>
  <c r="P10073" i="2"/>
  <c r="P9965" i="2"/>
  <c r="P9880" i="2"/>
  <c r="P9801" i="2"/>
  <c r="P9737" i="2"/>
  <c r="P9673" i="2"/>
  <c r="P9609" i="2"/>
  <c r="P9545" i="2"/>
  <c r="P9481" i="2"/>
  <c r="P9417" i="2"/>
  <c r="P9353" i="2"/>
  <c r="P9289" i="2"/>
  <c r="P9225" i="2"/>
  <c r="P9161" i="2"/>
  <c r="P11028" i="2"/>
  <c r="P10648" i="2"/>
  <c r="P10392" i="2"/>
  <c r="P10136" i="2"/>
  <c r="P10492" i="2"/>
  <c r="P10092" i="2"/>
  <c r="P9892" i="2"/>
  <c r="P9746" i="2"/>
  <c r="P9618" i="2"/>
  <c r="P9498" i="2"/>
  <c r="P9434" i="2"/>
  <c r="P9370" i="2"/>
  <c r="P9306" i="2"/>
  <c r="P9242" i="2"/>
  <c r="P9178" i="2"/>
  <c r="P9114" i="2"/>
  <c r="P9050" i="2"/>
  <c r="P8986" i="2"/>
  <c r="P8922" i="2"/>
  <c r="P8858" i="2"/>
  <c r="P8794" i="2"/>
  <c r="P11641" i="2"/>
  <c r="P11129" i="2"/>
  <c r="P10903" i="2"/>
  <c r="P10705" i="2"/>
  <c r="P10577" i="2"/>
  <c r="P10449" i="2"/>
  <c r="P10321" i="2"/>
  <c r="P10193" i="2"/>
  <c r="P10065" i="2"/>
  <c r="P9960" i="2"/>
  <c r="P9874" i="2"/>
  <c r="P9797" i="2"/>
  <c r="P9733" i="2"/>
  <c r="P9669" i="2"/>
  <c r="P9605" i="2"/>
  <c r="P9541" i="2"/>
  <c r="P9477" i="2"/>
  <c r="P9413" i="2"/>
  <c r="P9349" i="2"/>
  <c r="P9285" i="2"/>
  <c r="P9221" i="2"/>
  <c r="P9157" i="2"/>
  <c r="P11000" i="2"/>
  <c r="P10632" i="2"/>
  <c r="P10376" i="2"/>
  <c r="P10332" i="2"/>
  <c r="P10020" i="2"/>
  <c r="P9844" i="2"/>
  <c r="P9710" i="2"/>
  <c r="P9582" i="2"/>
  <c r="P9478" i="2"/>
  <c r="P9414" i="2"/>
  <c r="P9350" i="2"/>
  <c r="P9286" i="2"/>
  <c r="P9222" i="2"/>
  <c r="P9158" i="2"/>
  <c r="P9094" i="2"/>
  <c r="P9030" i="2"/>
  <c r="P8966" i="2"/>
  <c r="P8902" i="2"/>
  <c r="P8838" i="2"/>
  <c r="P8774" i="2"/>
  <c r="P11316" i="2"/>
  <c r="P11231" i="2"/>
  <c r="P10945" i="2"/>
  <c r="P10731" i="2"/>
  <c r="P10601" i="2"/>
  <c r="P10473" i="2"/>
  <c r="P10345" i="2"/>
  <c r="P10217" i="2"/>
  <c r="P10089" i="2"/>
  <c r="P9976" i="2"/>
  <c r="P10300" i="2"/>
  <c r="P9998" i="2"/>
  <c r="P9828" i="2"/>
  <c r="P9698" i="2"/>
  <c r="P9570" i="2"/>
  <c r="P9474" i="2"/>
  <c r="P9410" i="2"/>
  <c r="P9346" i="2"/>
  <c r="P9282" i="2"/>
  <c r="P9218" i="2"/>
  <c r="P9154" i="2"/>
  <c r="P9090" i="2"/>
  <c r="P9026" i="2"/>
  <c r="P8962" i="2"/>
  <c r="P8898" i="2"/>
  <c r="P8834" i="2"/>
  <c r="P8770" i="2"/>
  <c r="P11295" i="2"/>
  <c r="P11044" i="2"/>
  <c r="P10817" i="2"/>
  <c r="P10657" i="2"/>
  <c r="P10529" i="2"/>
  <c r="P10401" i="2"/>
  <c r="P10273" i="2"/>
  <c r="P10145" i="2"/>
  <c r="P10017" i="2"/>
  <c r="P9928" i="2"/>
  <c r="P9842" i="2"/>
  <c r="P9773" i="2"/>
  <c r="P9709" i="2"/>
  <c r="P9645" i="2"/>
  <c r="P9581" i="2"/>
  <c r="P9517" i="2"/>
  <c r="P9453" i="2"/>
  <c r="P9389" i="2"/>
  <c r="P9325" i="2"/>
  <c r="P9261" i="2"/>
  <c r="P9197" i="2"/>
  <c r="P11315" i="2"/>
  <c r="P10829" i="2"/>
  <c r="P10536" i="2"/>
  <c r="P10280" i="2"/>
  <c r="P10024" i="2"/>
  <c r="P9697" i="2"/>
  <c r="P9441" i="2"/>
  <c r="P9185" i="2"/>
  <c r="P10232" i="2"/>
  <c r="P9889" i="2"/>
  <c r="P9744" i="2"/>
  <c r="P9616" i="2"/>
  <c r="P9488" i="2"/>
  <c r="P9360" i="2"/>
  <c r="P9232" i="2"/>
  <c r="P9120" i="2"/>
  <c r="P9035" i="2"/>
  <c r="P8949" i="2"/>
  <c r="P8864" i="2"/>
  <c r="P8779" i="2"/>
  <c r="P8706" i="2"/>
  <c r="P8642" i="2"/>
  <c r="P8578" i="2"/>
  <c r="P8514" i="2"/>
  <c r="P8450" i="2"/>
  <c r="P8386" i="2"/>
  <c r="P8322" i="2"/>
  <c r="P8258" i="2"/>
  <c r="P8194" i="2"/>
  <c r="P8130" i="2"/>
  <c r="P8066" i="2"/>
  <c r="P8002" i="2"/>
  <c r="P7938" i="2"/>
  <c r="P7874" i="2"/>
  <c r="P7810" i="2"/>
  <c r="P7746" i="2"/>
  <c r="P7682" i="2"/>
  <c r="P7618" i="2"/>
  <c r="P7554" i="2"/>
  <c r="P7490" i="2"/>
  <c r="P7426" i="2"/>
  <c r="P7362" i="2"/>
  <c r="P7298" i="2"/>
  <c r="P7234" i="2"/>
  <c r="P7170" i="2"/>
  <c r="P7106" i="2"/>
  <c r="P7042" i="2"/>
  <c r="P11223" i="2"/>
  <c r="P10768" i="2"/>
  <c r="P10501" i="2"/>
  <c r="P10245" i="2"/>
  <c r="P9994" i="2"/>
  <c r="P9824" i="2"/>
  <c r="P9695" i="2"/>
  <c r="P9567" i="2"/>
  <c r="P9439" i="2"/>
  <c r="P9311" i="2"/>
  <c r="P9183" i="2"/>
  <c r="P9087" i="2"/>
  <c r="P9001" i="2"/>
  <c r="P8916" i="2"/>
  <c r="P8831" i="2"/>
  <c r="P8745" i="2"/>
  <c r="P8681" i="2"/>
  <c r="P8617" i="2"/>
  <c r="P8553" i="2"/>
  <c r="P8489" i="2"/>
  <c r="P8425" i="2"/>
  <c r="P8361" i="2"/>
  <c r="P8297" i="2"/>
  <c r="P8233" i="2"/>
  <c r="P8169" i="2"/>
  <c r="P8105" i="2"/>
  <c r="P8041" i="2"/>
  <c r="P7977" i="2"/>
  <c r="P10985" i="2"/>
  <c r="P10624" i="2"/>
  <c r="P9681" i="2"/>
  <c r="P9425" i="2"/>
  <c r="P9169" i="2"/>
  <c r="P10184" i="2"/>
  <c r="P9878" i="2"/>
  <c r="P9736" i="2"/>
  <c r="P9608" i="2"/>
  <c r="P9480" i="2"/>
  <c r="P9352" i="2"/>
  <c r="P9224" i="2"/>
  <c r="P9115" i="2"/>
  <c r="P9029" i="2"/>
  <c r="P8944" i="2"/>
  <c r="P8859" i="2"/>
  <c r="P8773" i="2"/>
  <c r="P8702" i="2"/>
  <c r="P8638" i="2"/>
  <c r="P8574" i="2"/>
  <c r="P8510" i="2"/>
  <c r="P8446" i="2"/>
  <c r="P8382" i="2"/>
  <c r="P8318" i="2"/>
  <c r="P8254" i="2"/>
  <c r="P8190" i="2"/>
  <c r="P8126" i="2"/>
  <c r="P8062" i="2"/>
  <c r="P7998" i="2"/>
  <c r="P7934" i="2"/>
  <c r="P7870" i="2"/>
  <c r="P7806" i="2"/>
  <c r="P7742" i="2"/>
  <c r="P7678" i="2"/>
  <c r="P7614" i="2"/>
  <c r="P7550" i="2"/>
  <c r="P7486" i="2"/>
  <c r="P7422" i="2"/>
  <c r="P7358" i="2"/>
  <c r="P7294" i="2"/>
  <c r="P7230" i="2"/>
  <c r="P7166" i="2"/>
  <c r="P7102" i="2"/>
  <c r="P7038" i="2"/>
  <c r="P11193" i="2"/>
  <c r="P10747" i="2"/>
  <c r="P10485" i="2"/>
  <c r="P10229" i="2"/>
  <c r="P11172" i="2"/>
  <c r="P10888" i="2"/>
  <c r="P10697" i="2"/>
  <c r="P10569" i="2"/>
  <c r="P10441" i="2"/>
  <c r="P10313" i="2"/>
  <c r="P10185" i="2"/>
  <c r="P10057" i="2"/>
  <c r="P9954" i="2"/>
  <c r="P10212" i="2"/>
  <c r="P9956" i="2"/>
  <c r="P9794" i="2"/>
  <c r="P9666" i="2"/>
  <c r="P9538" i="2"/>
  <c r="P9458" i="2"/>
  <c r="P9394" i="2"/>
  <c r="P9330" i="2"/>
  <c r="P9266" i="2"/>
  <c r="P9202" i="2"/>
  <c r="P9138" i="2"/>
  <c r="P9074" i="2"/>
  <c r="P9010" i="2"/>
  <c r="P8946" i="2"/>
  <c r="P8882" i="2"/>
  <c r="P8818" i="2"/>
  <c r="P8754" i="2"/>
  <c r="P11215" i="2"/>
  <c r="P10988" i="2"/>
  <c r="P10763" i="2"/>
  <c r="P10625" i="2"/>
  <c r="P10497" i="2"/>
  <c r="P10369" i="2"/>
  <c r="P10241" i="2"/>
  <c r="P10113" i="2"/>
  <c r="P9992" i="2"/>
  <c r="P9906" i="2"/>
  <c r="P9821" i="2"/>
  <c r="P9757" i="2"/>
  <c r="P9693" i="2"/>
  <c r="P9629" i="2"/>
  <c r="P9565" i="2"/>
  <c r="P9501" i="2"/>
  <c r="P9437" i="2"/>
  <c r="P9373" i="2"/>
  <c r="P9309" i="2"/>
  <c r="P9245" i="2"/>
  <c r="P9181" i="2"/>
  <c r="P11171" i="2"/>
  <c r="P10729" i="2"/>
  <c r="P10472" i="2"/>
  <c r="P10216" i="2"/>
  <c r="P9912" i="2"/>
  <c r="P9633" i="2"/>
  <c r="P9377" i="2"/>
  <c r="P11199" i="2"/>
  <c r="P10104" i="2"/>
  <c r="P9846" i="2"/>
  <c r="P9712" i="2"/>
  <c r="P9584" i="2"/>
  <c r="P9456" i="2"/>
  <c r="P9328" i="2"/>
  <c r="P9200" i="2"/>
  <c r="P9099" i="2"/>
  <c r="P9013" i="2"/>
  <c r="P8928" i="2"/>
  <c r="P8843" i="2"/>
  <c r="P8757" i="2"/>
  <c r="P8690" i="2"/>
  <c r="P8626" i="2"/>
  <c r="P8562" i="2"/>
  <c r="P8498" i="2"/>
  <c r="P8434" i="2"/>
  <c r="P8370" i="2"/>
  <c r="P8306" i="2"/>
  <c r="P8242" i="2"/>
  <c r="P8178" i="2"/>
  <c r="P8114" i="2"/>
  <c r="P8050" i="2"/>
  <c r="P7986" i="2"/>
  <c r="P7922" i="2"/>
  <c r="P7858" i="2"/>
  <c r="P7794" i="2"/>
  <c r="P7730" i="2"/>
  <c r="P7666" i="2"/>
  <c r="P7602" i="2"/>
  <c r="P7538" i="2"/>
  <c r="P7474" i="2"/>
  <c r="P7410" i="2"/>
  <c r="P7346" i="2"/>
  <c r="P7282" i="2"/>
  <c r="P7218" i="2"/>
  <c r="P7154" i="2"/>
  <c r="P7090" i="2"/>
  <c r="P7026" i="2"/>
  <c r="P11108" i="2"/>
  <c r="P10693" i="2"/>
  <c r="P10437" i="2"/>
  <c r="P10181" i="2"/>
  <c r="P9952" i="2"/>
  <c r="P9791" i="2"/>
  <c r="P9663" i="2"/>
  <c r="P9535" i="2"/>
  <c r="P9407" i="2"/>
  <c r="P9279" i="2"/>
  <c r="P9151" i="2"/>
  <c r="P9065" i="2"/>
  <c r="P8980" i="2"/>
  <c r="P8895" i="2"/>
  <c r="P8809" i="2"/>
  <c r="P8729" i="2"/>
  <c r="P8665" i="2"/>
  <c r="P8601" i="2"/>
  <c r="P8537" i="2"/>
  <c r="P8473" i="2"/>
  <c r="P8409" i="2"/>
  <c r="P8345" i="2"/>
  <c r="P8281" i="2"/>
  <c r="P8217" i="2"/>
  <c r="P8153" i="2"/>
  <c r="P8089" i="2"/>
  <c r="P8025" i="2"/>
  <c r="P11445" i="2"/>
  <c r="P10872" i="2"/>
  <c r="P9890" i="2"/>
  <c r="P9617" i="2"/>
  <c r="P9361" i="2"/>
  <c r="P11085" i="2"/>
  <c r="P10056" i="2"/>
  <c r="P9836" i="2"/>
  <c r="P9704" i="2"/>
  <c r="P9576" i="2"/>
  <c r="P9448" i="2"/>
  <c r="P9320" i="2"/>
  <c r="P9192" i="2"/>
  <c r="P9093" i="2"/>
  <c r="P9008" i="2"/>
  <c r="P8923" i="2"/>
  <c r="P8837" i="2"/>
  <c r="P8752" i="2"/>
  <c r="P8686" i="2"/>
  <c r="P8622" i="2"/>
  <c r="P8558" i="2"/>
  <c r="P8494" i="2"/>
  <c r="P8430" i="2"/>
  <c r="P8366" i="2"/>
  <c r="P8302" i="2"/>
  <c r="P8238" i="2"/>
  <c r="P8174" i="2"/>
  <c r="P8110" i="2"/>
  <c r="P8046" i="2"/>
  <c r="P7982" i="2"/>
  <c r="P7918" i="2"/>
  <c r="P7854" i="2"/>
  <c r="P7790" i="2"/>
  <c r="P7726" i="2"/>
  <c r="P7662" i="2"/>
  <c r="P7598" i="2"/>
  <c r="P7534" i="2"/>
  <c r="P7470" i="2"/>
  <c r="P7406" i="2"/>
  <c r="P7342" i="2"/>
  <c r="P7278" i="2"/>
  <c r="P7214" i="2"/>
  <c r="P7150" i="2"/>
  <c r="P7086" i="2"/>
  <c r="P7022" i="2"/>
  <c r="P11080" i="2"/>
  <c r="P10677" i="2"/>
  <c r="P10421" i="2"/>
  <c r="P10165" i="2"/>
  <c r="P11059" i="2"/>
  <c r="P10831" i="2"/>
  <c r="P10665" i="2"/>
  <c r="P10537" i="2"/>
  <c r="P10409" i="2"/>
  <c r="P10281" i="2"/>
  <c r="P10153" i="2"/>
  <c r="P10025" i="2"/>
  <c r="P9933" i="2"/>
  <c r="P10132" i="2"/>
  <c r="P9913" i="2"/>
  <c r="P9762" i="2"/>
  <c r="P9634" i="2"/>
  <c r="P9506" i="2"/>
  <c r="P9442" i="2"/>
  <c r="P9378" i="2"/>
  <c r="P9314" i="2"/>
  <c r="P9250" i="2"/>
  <c r="P9186" i="2"/>
  <c r="P9122" i="2"/>
  <c r="P9058" i="2"/>
  <c r="P8994" i="2"/>
  <c r="P8930" i="2"/>
  <c r="P8866" i="2"/>
  <c r="P8802" i="2"/>
  <c r="P11943" i="2"/>
  <c r="P11159" i="2"/>
  <c r="P10931" i="2"/>
  <c r="P10721" i="2"/>
  <c r="P10593" i="2"/>
  <c r="P10465" i="2"/>
  <c r="P10337" i="2"/>
  <c r="P10209" i="2"/>
  <c r="P10081" i="2"/>
  <c r="P9970" i="2"/>
  <c r="P9885" i="2"/>
  <c r="P9805" i="2"/>
  <c r="P9741" i="2"/>
  <c r="P9677" i="2"/>
  <c r="P9613" i="2"/>
  <c r="P9549" i="2"/>
  <c r="P9485" i="2"/>
  <c r="P9421" i="2"/>
  <c r="P9357" i="2"/>
  <c r="P9293" i="2"/>
  <c r="P9229" i="2"/>
  <c r="P9165" i="2"/>
  <c r="P11057" i="2"/>
  <c r="P10664" i="2"/>
  <c r="P10408" i="2"/>
  <c r="P10152" i="2"/>
  <c r="P9826" i="2"/>
  <c r="P9569" i="2"/>
  <c r="P9313" i="2"/>
  <c r="P10751" i="2"/>
  <c r="P9985" i="2"/>
  <c r="P9808" i="2"/>
  <c r="P9680" i="2"/>
  <c r="P9552" i="2"/>
  <c r="P9424" i="2"/>
  <c r="P9296" i="2"/>
  <c r="P9168" i="2"/>
  <c r="P9077" i="2"/>
  <c r="P8992" i="2"/>
  <c r="P8907" i="2"/>
  <c r="P8821" i="2"/>
  <c r="P8738" i="2"/>
  <c r="P8674" i="2"/>
  <c r="P8610" i="2"/>
  <c r="P8546" i="2"/>
  <c r="P8482" i="2"/>
  <c r="P8418" i="2"/>
  <c r="P8354" i="2"/>
  <c r="P8290" i="2"/>
  <c r="P8226" i="2"/>
  <c r="P8162" i="2"/>
  <c r="P8098" i="2"/>
  <c r="P8034" i="2"/>
  <c r="P7970" i="2"/>
  <c r="P7906" i="2"/>
  <c r="P7842" i="2"/>
  <c r="P7778" i="2"/>
  <c r="P7714" i="2"/>
  <c r="P7650" i="2"/>
  <c r="P7586" i="2"/>
  <c r="P7522" i="2"/>
  <c r="P7458" i="2"/>
  <c r="P7394" i="2"/>
  <c r="P7330" i="2"/>
  <c r="P7266" i="2"/>
  <c r="P7202" i="2"/>
  <c r="P7138" i="2"/>
  <c r="P7074" i="2"/>
  <c r="P7010" i="2"/>
  <c r="P10995" i="2"/>
  <c r="P10629" i="2"/>
  <c r="P10373" i="2"/>
  <c r="P10117" i="2"/>
  <c r="P9909" i="2"/>
  <c r="P9759" i="2"/>
  <c r="P9631" i="2"/>
  <c r="P9503" i="2"/>
  <c r="P9375" i="2"/>
  <c r="P9247" i="2"/>
  <c r="P9129" i="2"/>
  <c r="P9044" i="2"/>
  <c r="P8959" i="2"/>
  <c r="P8873" i="2"/>
  <c r="P8788" i="2"/>
  <c r="P8713" i="2"/>
  <c r="P8649" i="2"/>
  <c r="P8585" i="2"/>
  <c r="P8521" i="2"/>
  <c r="P8457" i="2"/>
  <c r="P8393" i="2"/>
  <c r="P8329" i="2"/>
  <c r="P8265" i="2"/>
  <c r="P8201" i="2"/>
  <c r="P8137" i="2"/>
  <c r="P8073" i="2"/>
  <c r="P8009" i="2"/>
  <c r="P11213" i="2"/>
  <c r="P10761" i="2"/>
  <c r="P9809" i="2"/>
  <c r="P9553" i="2"/>
  <c r="P9297" i="2"/>
  <c r="P10680" i="2"/>
  <c r="P9974" i="2"/>
  <c r="P9800" i="2"/>
  <c r="P9672" i="2"/>
  <c r="P9544" i="2"/>
  <c r="P9416" i="2"/>
  <c r="P9288" i="2"/>
  <c r="P9160" i="2"/>
  <c r="P9072" i="2"/>
  <c r="P8987" i="2"/>
  <c r="P8901" i="2"/>
  <c r="P8816" i="2"/>
  <c r="P8734" i="2"/>
  <c r="P8670" i="2"/>
  <c r="P8606" i="2"/>
  <c r="P8542" i="2"/>
  <c r="P8478" i="2"/>
  <c r="P8414" i="2"/>
  <c r="P8350" i="2"/>
  <c r="P8286" i="2"/>
  <c r="P8222" i="2"/>
  <c r="P8158" i="2"/>
  <c r="P8094" i="2"/>
  <c r="P8030" i="2"/>
  <c r="P7966" i="2"/>
  <c r="P7902" i="2"/>
  <c r="P7838" i="2"/>
  <c r="P7774" i="2"/>
  <c r="P7710" i="2"/>
  <c r="P7646" i="2"/>
  <c r="P7582" i="2"/>
  <c r="P7518" i="2"/>
  <c r="P7454" i="2"/>
  <c r="P7390" i="2"/>
  <c r="P7326" i="2"/>
  <c r="P7262" i="2"/>
  <c r="P7198" i="2"/>
  <c r="P7134" i="2"/>
  <c r="P7070" i="2"/>
  <c r="P7006" i="2"/>
  <c r="P10967" i="2"/>
  <c r="P10613" i="2"/>
  <c r="P10357" i="2"/>
  <c r="P10101" i="2"/>
  <c r="P9898" i="2"/>
  <c r="P11001" i="2"/>
  <c r="P10775" i="2"/>
  <c r="P10633" i="2"/>
  <c r="P10505" i="2"/>
  <c r="P10377" i="2"/>
  <c r="P10249" i="2"/>
  <c r="P10121" i="2"/>
  <c r="P9997" i="2"/>
  <c r="P10388" i="2"/>
  <c r="P10060" i="2"/>
  <c r="P9870" i="2"/>
  <c r="P9730" i="2"/>
  <c r="P9602" i="2"/>
  <c r="P9490" i="2"/>
  <c r="P9426" i="2"/>
  <c r="P9362" i="2"/>
  <c r="P9298" i="2"/>
  <c r="P9234" i="2"/>
  <c r="P9170" i="2"/>
  <c r="P9106" i="2"/>
  <c r="P9042" i="2"/>
  <c r="P8978" i="2"/>
  <c r="P8914" i="2"/>
  <c r="P8850" i="2"/>
  <c r="P8786" i="2"/>
  <c r="P11461" i="2"/>
  <c r="P11101" i="2"/>
  <c r="P10873" i="2"/>
  <c r="P10689" i="2"/>
  <c r="P10561" i="2"/>
  <c r="P10433" i="2"/>
  <c r="P10305" i="2"/>
  <c r="P10177" i="2"/>
  <c r="P10049" i="2"/>
  <c r="P9949" i="2"/>
  <c r="P9864" i="2"/>
  <c r="P9789" i="2"/>
  <c r="P9725" i="2"/>
  <c r="P9661" i="2"/>
  <c r="P9597" i="2"/>
  <c r="P9533" i="2"/>
  <c r="P9469" i="2"/>
  <c r="P9405" i="2"/>
  <c r="P9341" i="2"/>
  <c r="P9277" i="2"/>
  <c r="P9213" i="2"/>
  <c r="P12099" i="2"/>
  <c r="P10943" i="2"/>
  <c r="P10600" i="2"/>
  <c r="P10344" i="2"/>
  <c r="P10088" i="2"/>
  <c r="P9761" i="2"/>
  <c r="P9505" i="2"/>
  <c r="P9249" i="2"/>
  <c r="P10488" i="2"/>
  <c r="P9932" i="2"/>
  <c r="P9776" i="2"/>
  <c r="P9648" i="2"/>
  <c r="P9520" i="2"/>
  <c r="P9392" i="2"/>
  <c r="P9264" i="2"/>
  <c r="P9141" i="2"/>
  <c r="P9056" i="2"/>
  <c r="P8971" i="2"/>
  <c r="P8885" i="2"/>
  <c r="P8800" i="2"/>
  <c r="P8722" i="2"/>
  <c r="P8658" i="2"/>
  <c r="P8594" i="2"/>
  <c r="P8530" i="2"/>
  <c r="P8466" i="2"/>
  <c r="P8402" i="2"/>
  <c r="P8338" i="2"/>
  <c r="P8274" i="2"/>
  <c r="P8210" i="2"/>
  <c r="P8146" i="2"/>
  <c r="P8082" i="2"/>
  <c r="P8018" i="2"/>
  <c r="P7954" i="2"/>
  <c r="P7890" i="2"/>
  <c r="P7826" i="2"/>
  <c r="P7762" i="2"/>
  <c r="P7698" i="2"/>
  <c r="P7634" i="2"/>
  <c r="P7570" i="2"/>
  <c r="P7506" i="2"/>
  <c r="P7442" i="2"/>
  <c r="P7378" i="2"/>
  <c r="P7314" i="2"/>
  <c r="P7250" i="2"/>
  <c r="P7186" i="2"/>
  <c r="P7122" i="2"/>
  <c r="P7058" i="2"/>
  <c r="P11493" i="2"/>
  <c r="P10881" i="2"/>
  <c r="P10565" i="2"/>
  <c r="P10309" i="2"/>
  <c r="P10053" i="2"/>
  <c r="P9866" i="2"/>
  <c r="P9727" i="2"/>
  <c r="P9599" i="2"/>
  <c r="P9471" i="2"/>
  <c r="P9343" i="2"/>
  <c r="P9215" i="2"/>
  <c r="P9108" i="2"/>
  <c r="P9023" i="2"/>
  <c r="P8937" i="2"/>
  <c r="P8852" i="2"/>
  <c r="P8767" i="2"/>
  <c r="P8697" i="2"/>
  <c r="P8633" i="2"/>
  <c r="P8569" i="2"/>
  <c r="P8505" i="2"/>
  <c r="P8441" i="2"/>
  <c r="P8377" i="2"/>
  <c r="P8313" i="2"/>
  <c r="P8249" i="2"/>
  <c r="P8185" i="2"/>
  <c r="P8121" i="2"/>
  <c r="P8057" i="2"/>
  <c r="P7993" i="2"/>
  <c r="P11100" i="2"/>
  <c r="P10688" i="2"/>
  <c r="P9745" i="2"/>
  <c r="P9489" i="2"/>
  <c r="P9233" i="2"/>
  <c r="P10424" i="2"/>
  <c r="P9921" i="2"/>
  <c r="P9768" i="2"/>
  <c r="P9640" i="2"/>
  <c r="P9512" i="2"/>
  <c r="P9384" i="2"/>
  <c r="P9256" i="2"/>
  <c r="P9136" i="2"/>
  <c r="P9051" i="2"/>
  <c r="P8965" i="2"/>
  <c r="P8880" i="2"/>
  <c r="P8795" i="2"/>
  <c r="P8718" i="2"/>
  <c r="P8654" i="2"/>
  <c r="P8590" i="2"/>
  <c r="P8526" i="2"/>
  <c r="P8462" i="2"/>
  <c r="P8398" i="2"/>
  <c r="P8334" i="2"/>
  <c r="P8270" i="2"/>
  <c r="P8206" i="2"/>
  <c r="P8142" i="2"/>
  <c r="P8078" i="2"/>
  <c r="P8014" i="2"/>
  <c r="P7950" i="2"/>
  <c r="P7886" i="2"/>
  <c r="P7822" i="2"/>
  <c r="P7758" i="2"/>
  <c r="P7694" i="2"/>
  <c r="P7630" i="2"/>
  <c r="P7566" i="2"/>
  <c r="P7502" i="2"/>
  <c r="P7438" i="2"/>
  <c r="P7374" i="2"/>
  <c r="P7310" i="2"/>
  <c r="P7246" i="2"/>
  <c r="P7182" i="2"/>
  <c r="P7118" i="2"/>
  <c r="P7054" i="2"/>
  <c r="P11379" i="2"/>
  <c r="P10852" i="2"/>
  <c r="P10549" i="2"/>
  <c r="P10293" i="2"/>
  <c r="P10037" i="2"/>
  <c r="P9856" i="2"/>
  <c r="P9984" i="2"/>
  <c r="P9751" i="2"/>
  <c r="P9623" i="2"/>
  <c r="P9495" i="2"/>
  <c r="P9367" i="2"/>
  <c r="P9239" i="2"/>
  <c r="P9124" i="2"/>
  <c r="P9039" i="2"/>
  <c r="P8953" i="2"/>
  <c r="P8868" i="2"/>
  <c r="P8783" i="2"/>
  <c r="P8709" i="2"/>
  <c r="P8645" i="2"/>
  <c r="P8581" i="2"/>
  <c r="P8517" i="2"/>
  <c r="P8453" i="2"/>
  <c r="P8389" i="2"/>
  <c r="P8325" i="2"/>
  <c r="P8261" i="2"/>
  <c r="P8197" i="2"/>
  <c r="P8133" i="2"/>
  <c r="P8069" i="2"/>
  <c r="P8005" i="2"/>
  <c r="P11185" i="2"/>
  <c r="P10740" i="2"/>
  <c r="P9793" i="2"/>
  <c r="P9537" i="2"/>
  <c r="P9281" i="2"/>
  <c r="P10616" i="2"/>
  <c r="P9953" i="2"/>
  <c r="P9792" i="2"/>
  <c r="P9664" i="2"/>
  <c r="P9536" i="2"/>
  <c r="P9408" i="2"/>
  <c r="P9280" i="2"/>
  <c r="P9152" i="2"/>
  <c r="P9067" i="2"/>
  <c r="P8981" i="2"/>
  <c r="P8896" i="2"/>
  <c r="P8811" i="2"/>
  <c r="P8730" i="2"/>
  <c r="P8666" i="2"/>
  <c r="P8602" i="2"/>
  <c r="P8538" i="2"/>
  <c r="P8474" i="2"/>
  <c r="P8410" i="2"/>
  <c r="P8346" i="2"/>
  <c r="P8282" i="2"/>
  <c r="P8218" i="2"/>
  <c r="P8154" i="2"/>
  <c r="P8090" i="2"/>
  <c r="P8026" i="2"/>
  <c r="P7962" i="2"/>
  <c r="P7898" i="2"/>
  <c r="P7834" i="2"/>
  <c r="P7770" i="2"/>
  <c r="P7706" i="2"/>
  <c r="P7642" i="2"/>
  <c r="P7578" i="2"/>
  <c r="P7514" i="2"/>
  <c r="P7450" i="2"/>
  <c r="P7386" i="2"/>
  <c r="P7322" i="2"/>
  <c r="P7258" i="2"/>
  <c r="P7194" i="2"/>
  <c r="P7130" i="2"/>
  <c r="P7066" i="2"/>
  <c r="P12035" i="2"/>
  <c r="P10937" i="2"/>
  <c r="P10597" i="2"/>
  <c r="P10341" i="2"/>
  <c r="P10085" i="2"/>
  <c r="P9888" i="2"/>
  <c r="P9743" i="2"/>
  <c r="P9615" i="2"/>
  <c r="P9487" i="2"/>
  <c r="P9359" i="2"/>
  <c r="P9231" i="2"/>
  <c r="P9119" i="2"/>
  <c r="P9033" i="2"/>
  <c r="P8948" i="2"/>
  <c r="P8863" i="2"/>
  <c r="P8777" i="2"/>
  <c r="P8705" i="2"/>
  <c r="P8641" i="2"/>
  <c r="P8577" i="2"/>
  <c r="P8513" i="2"/>
  <c r="P8449" i="2"/>
  <c r="P8385" i="2"/>
  <c r="P8321" i="2"/>
  <c r="P8257" i="2"/>
  <c r="P8193" i="2"/>
  <c r="P8129" i="2"/>
  <c r="P8065" i="2"/>
  <c r="P8001" i="2"/>
  <c r="P11156" i="2"/>
  <c r="P10720" i="2"/>
  <c r="P10464" i="2"/>
  <c r="P10208" i="2"/>
  <c r="P9969" i="2"/>
  <c r="P9804" i="2"/>
  <c r="P9676" i="2"/>
  <c r="P10141" i="2"/>
  <c r="P9595" i="2"/>
  <c r="P9339" i="2"/>
  <c r="P9105" i="2"/>
  <c r="P8935" i="2"/>
  <c r="P8764" i="2"/>
  <c r="P8631" i="2"/>
  <c r="P8503" i="2"/>
  <c r="P9848" i="2"/>
  <c r="P9585" i="2"/>
  <c r="P9329" i="2"/>
  <c r="P10857" i="2"/>
  <c r="P9996" i="2"/>
  <c r="P9816" i="2"/>
  <c r="P9688" i="2"/>
  <c r="P9560" i="2"/>
  <c r="P9083" i="2"/>
  <c r="P8742" i="2"/>
  <c r="P8486" i="2"/>
  <c r="P8230" i="2"/>
  <c r="P7974" i="2"/>
  <c r="P7718" i="2"/>
  <c r="P7462" i="2"/>
  <c r="P7206" i="2"/>
  <c r="P11023" i="2"/>
  <c r="P9920" i="2"/>
  <c r="P9383" i="2"/>
  <c r="P8964" i="2"/>
  <c r="P8653" i="2"/>
  <c r="P8397" i="2"/>
  <c r="P8141" i="2"/>
  <c r="P10787" i="2"/>
  <c r="P10304" i="2"/>
  <c r="P9980" i="2"/>
  <c r="P9764" i="2"/>
  <c r="P10525" i="2"/>
  <c r="P9611" i="2"/>
  <c r="P9259" i="2"/>
  <c r="P8999" i="2"/>
  <c r="P8775" i="2"/>
  <c r="P8591" i="2"/>
  <c r="P8423" i="2"/>
  <c r="P8287" i="2"/>
  <c r="P8159" i="2"/>
  <c r="P8031" i="2"/>
  <c r="P7925" i="2"/>
  <c r="P7840" i="2"/>
  <c r="P7755" i="2"/>
  <c r="P7669" i="2"/>
  <c r="P7584" i="2"/>
  <c r="P7499" i="2"/>
  <c r="P7413" i="2"/>
  <c r="P7328" i="2"/>
  <c r="P7243" i="2"/>
  <c r="P11009" i="2"/>
  <c r="P9914" i="2"/>
  <c r="P9524" i="2"/>
  <c r="P9268" i="2"/>
  <c r="P9059" i="2"/>
  <c r="P8888" i="2"/>
  <c r="P8724" i="2"/>
  <c r="P8596" i="2"/>
  <c r="P8468" i="2"/>
  <c r="P8340" i="2"/>
  <c r="P8212" i="2"/>
  <c r="P8084" i="2"/>
  <c r="P7961" i="2"/>
  <c r="P7876" i="2"/>
  <c r="P7791" i="2"/>
  <c r="P7705" i="2"/>
  <c r="P7620" i="2"/>
  <c r="P7535" i="2"/>
  <c r="P7449" i="2"/>
  <c r="P7364" i="2"/>
  <c r="P7279" i="2"/>
  <c r="P7193" i="2"/>
  <c r="P7108" i="2"/>
  <c r="P7023" i="2"/>
  <c r="P6954" i="2"/>
  <c r="P6890" i="2"/>
  <c r="P6826" i="2"/>
  <c r="P6762" i="2"/>
  <c r="P6698" i="2"/>
  <c r="P6634" i="2"/>
  <c r="P6570" i="2"/>
  <c r="P6506" i="2"/>
  <c r="P6442" i="2"/>
  <c r="P6378" i="2"/>
  <c r="P6314" i="2"/>
  <c r="P6250" i="2"/>
  <c r="P6186" i="2"/>
  <c r="P6122" i="2"/>
  <c r="P6058" i="2"/>
  <c r="P5994" i="2"/>
  <c r="P5930" i="2"/>
  <c r="P5866" i="2"/>
  <c r="P5802" i="2"/>
  <c r="P10493" i="2"/>
  <c r="P9691" i="2"/>
  <c r="P9427" i="2"/>
  <c r="P9171" i="2"/>
  <c r="P9147" i="2"/>
  <c r="P8805" i="2"/>
  <c r="P8534" i="2"/>
  <c r="P8278" i="2"/>
  <c r="P8022" i="2"/>
  <c r="P7766" i="2"/>
  <c r="P7510" i="2"/>
  <c r="P7254" i="2"/>
  <c r="P11705" i="2"/>
  <c r="P10069" i="2"/>
  <c r="P9479" i="2"/>
  <c r="P9028" i="2"/>
  <c r="P8701" i="2"/>
  <c r="P8445" i="2"/>
  <c r="P8189" i="2"/>
  <c r="P11128" i="2"/>
  <c r="P10368" i="2"/>
  <c r="P10032" i="2"/>
  <c r="P9796" i="2"/>
  <c r="P10809" i="2"/>
  <c r="P9675" i="2"/>
  <c r="P9323" i="2"/>
  <c r="P9041" i="2"/>
  <c r="P8817" i="2"/>
  <c r="P8623" i="2"/>
  <c r="P8455" i="2"/>
  <c r="P8311" i="2"/>
  <c r="P8183" i="2"/>
  <c r="P8055" i="2"/>
  <c r="P7941" i="2"/>
  <c r="P7856" i="2"/>
  <c r="P7771" i="2"/>
  <c r="P7685" i="2"/>
  <c r="P7600" i="2"/>
  <c r="P7515" i="2"/>
  <c r="P7429" i="2"/>
  <c r="P7344" i="2"/>
  <c r="P7259" i="2"/>
  <c r="P11577" i="2"/>
  <c r="P10061" i="2"/>
  <c r="P9572" i="2"/>
  <c r="P9316" i="2"/>
  <c r="P9091" i="2"/>
  <c r="P8920" i="2"/>
  <c r="P8749" i="2"/>
  <c r="P8620" i="2"/>
  <c r="P8492" i="2"/>
  <c r="P8364" i="2"/>
  <c r="P8236" i="2"/>
  <c r="P8108" i="2"/>
  <c r="P7980" i="2"/>
  <c r="P7892" i="2"/>
  <c r="P7807" i="2"/>
  <c r="P7721" i="2"/>
  <c r="P7636" i="2"/>
  <c r="P7551" i="2"/>
  <c r="P7465" i="2"/>
  <c r="P7380" i="2"/>
  <c r="P7295" i="2"/>
  <c r="P7209" i="2"/>
  <c r="P7124" i="2"/>
  <c r="P7039" i="2"/>
  <c r="P6966" i="2"/>
  <c r="P6902" i="2"/>
  <c r="P6838" i="2"/>
  <c r="P6774" i="2"/>
  <c r="P6710" i="2"/>
  <c r="P6646" i="2"/>
  <c r="P6582" i="2"/>
  <c r="P6518" i="2"/>
  <c r="P6454" i="2"/>
  <c r="P6390" i="2"/>
  <c r="P6326" i="2"/>
  <c r="P6262" i="2"/>
  <c r="P6198" i="2"/>
  <c r="P9368" i="2"/>
  <c r="P8955" i="2"/>
  <c r="P8646" i="2"/>
  <c r="P8390" i="2"/>
  <c r="P9104" i="2"/>
  <c r="P8763" i="2"/>
  <c r="P8502" i="2"/>
  <c r="P8246" i="2"/>
  <c r="P7990" i="2"/>
  <c r="P7734" i="2"/>
  <c r="P7478" i="2"/>
  <c r="P7222" i="2"/>
  <c r="P11137" i="2"/>
  <c r="P9962" i="2"/>
  <c r="P9415" i="2"/>
  <c r="P8985" i="2"/>
  <c r="P8669" i="2"/>
  <c r="P8413" i="2"/>
  <c r="P8157" i="2"/>
  <c r="P10900" i="2"/>
  <c r="P10320" i="2"/>
  <c r="P9990" i="2"/>
  <c r="P9780" i="2"/>
  <c r="P10589" i="2"/>
  <c r="P9627" i="2"/>
  <c r="P9291" i="2"/>
  <c r="P9009" i="2"/>
  <c r="P8785" i="2"/>
  <c r="P8607" i="2"/>
  <c r="P8431" i="2"/>
  <c r="P8295" i="2"/>
  <c r="P8167" i="2"/>
  <c r="P8039" i="2"/>
  <c r="P7931" i="2"/>
  <c r="P7845" i="2"/>
  <c r="P7760" i="2"/>
  <c r="P7675" i="2"/>
  <c r="P7589" i="2"/>
  <c r="P7504" i="2"/>
  <c r="P7419" i="2"/>
  <c r="P7333" i="2"/>
  <c r="P7248" i="2"/>
  <c r="P11123" i="2"/>
  <c r="P9957" i="2"/>
  <c r="P9540" i="2"/>
  <c r="P9284" i="2"/>
  <c r="P9069" i="2"/>
  <c r="P8899" i="2"/>
  <c r="P8732" i="2"/>
  <c r="P8604" i="2"/>
  <c r="P8476" i="2"/>
  <c r="P8348" i="2"/>
  <c r="P8220" i="2"/>
  <c r="P8092" i="2"/>
  <c r="P7967" i="2"/>
  <c r="P7881" i="2"/>
  <c r="P7796" i="2"/>
  <c r="P7711" i="2"/>
  <c r="P7625" i="2"/>
  <c r="P7540" i="2"/>
  <c r="P7455" i="2"/>
  <c r="P7369" i="2"/>
  <c r="P7284" i="2"/>
  <c r="P9941" i="2"/>
  <c r="P9719" i="2"/>
  <c r="P9591" i="2"/>
  <c r="P9463" i="2"/>
  <c r="P9335" i="2"/>
  <c r="P9207" i="2"/>
  <c r="P9103" i="2"/>
  <c r="P9017" i="2"/>
  <c r="P8932" i="2"/>
  <c r="P8847" i="2"/>
  <c r="P8761" i="2"/>
  <c r="P8693" i="2"/>
  <c r="P8629" i="2"/>
  <c r="P8565" i="2"/>
  <c r="P8501" i="2"/>
  <c r="P8437" i="2"/>
  <c r="P8373" i="2"/>
  <c r="P8309" i="2"/>
  <c r="P8245" i="2"/>
  <c r="P8181" i="2"/>
  <c r="P8117" i="2"/>
  <c r="P8053" i="2"/>
  <c r="P7989" i="2"/>
  <c r="P11071" i="2"/>
  <c r="P10672" i="2"/>
  <c r="P9729" i="2"/>
  <c r="P9473" i="2"/>
  <c r="P9217" i="2"/>
  <c r="P10360" i="2"/>
  <c r="P9910" i="2"/>
  <c r="P9760" i="2"/>
  <c r="P9632" i="2"/>
  <c r="P9504" i="2"/>
  <c r="P9376" i="2"/>
  <c r="P9248" i="2"/>
  <c r="P9131" i="2"/>
  <c r="P9045" i="2"/>
  <c r="P8960" i="2"/>
  <c r="P8875" i="2"/>
  <c r="P8789" i="2"/>
  <c r="P8714" i="2"/>
  <c r="P8650" i="2"/>
  <c r="P8586" i="2"/>
  <c r="P8522" i="2"/>
  <c r="P8458" i="2"/>
  <c r="P8394" i="2"/>
  <c r="P8330" i="2"/>
  <c r="P8266" i="2"/>
  <c r="P8202" i="2"/>
  <c r="P8138" i="2"/>
  <c r="P8074" i="2"/>
  <c r="P8010" i="2"/>
  <c r="P7946" i="2"/>
  <c r="P7882" i="2"/>
  <c r="P7818" i="2"/>
  <c r="P7754" i="2"/>
  <c r="P7690" i="2"/>
  <c r="P7626" i="2"/>
  <c r="P7562" i="2"/>
  <c r="P7498" i="2"/>
  <c r="P7434" i="2"/>
  <c r="P7370" i="2"/>
  <c r="P7306" i="2"/>
  <c r="P7242" i="2"/>
  <c r="P7178" i="2"/>
  <c r="P7114" i="2"/>
  <c r="P7050" i="2"/>
  <c r="P11305" i="2"/>
  <c r="P10824" i="2"/>
  <c r="P10533" i="2"/>
  <c r="P10277" i="2"/>
  <c r="P10021" i="2"/>
  <c r="P9845" i="2"/>
  <c r="P9711" i="2"/>
  <c r="P9583" i="2"/>
  <c r="P9455" i="2"/>
  <c r="P9327" i="2"/>
  <c r="P9199" i="2"/>
  <c r="P9097" i="2"/>
  <c r="P9012" i="2"/>
  <c r="P8927" i="2"/>
  <c r="P8841" i="2"/>
  <c r="P8756" i="2"/>
  <c r="P8689" i="2"/>
  <c r="P8625" i="2"/>
  <c r="P8561" i="2"/>
  <c r="P8497" i="2"/>
  <c r="P8433" i="2"/>
  <c r="P8369" i="2"/>
  <c r="P8305" i="2"/>
  <c r="P8241" i="2"/>
  <c r="P8177" i="2"/>
  <c r="P8113" i="2"/>
  <c r="P8049" i="2"/>
  <c r="P7985" i="2"/>
  <c r="P11043" i="2"/>
  <c r="P10656" i="2"/>
  <c r="P10400" i="2"/>
  <c r="P10144" i="2"/>
  <c r="P9926" i="2"/>
  <c r="P9772" i="2"/>
  <c r="P11037" i="2"/>
  <c r="P9925" i="2"/>
  <c r="P9531" i="2"/>
  <c r="P9275" i="2"/>
  <c r="P9063" i="2"/>
  <c r="P8892" i="2"/>
  <c r="P8727" i="2"/>
  <c r="P8599" i="2"/>
  <c r="P8471" i="2"/>
  <c r="P9777" i="2"/>
  <c r="P9521" i="2"/>
  <c r="P9265" i="2"/>
  <c r="P10552" i="2"/>
  <c r="P9942" i="2"/>
  <c r="P9784" i="2"/>
  <c r="P9656" i="2"/>
  <c r="P9432" i="2"/>
  <c r="P8997" i="2"/>
  <c r="P8678" i="2"/>
  <c r="P8422" i="2"/>
  <c r="P8166" i="2"/>
  <c r="P7910" i="2"/>
  <c r="P7654" i="2"/>
  <c r="P7398" i="2"/>
  <c r="P7142" i="2"/>
  <c r="P10645" i="2"/>
  <c r="P9767" i="2"/>
  <c r="P9255" i="2"/>
  <c r="P8879" i="2"/>
  <c r="P8589" i="2"/>
  <c r="P8333" i="2"/>
  <c r="P8077" i="2"/>
  <c r="P10560" i="2"/>
  <c r="P10224" i="2"/>
  <c r="P9916" i="2"/>
  <c r="P9724" i="2"/>
  <c r="P10205" i="2"/>
  <c r="P9515" i="2"/>
  <c r="P9179" i="2"/>
  <c r="P8945" i="2"/>
  <c r="P8719" i="2"/>
  <c r="P8551" i="2"/>
  <c r="P8383" i="2"/>
  <c r="P8255" i="2"/>
  <c r="P8127" i="2"/>
  <c r="P7999" i="2"/>
  <c r="P7904" i="2"/>
  <c r="P7819" i="2"/>
  <c r="P7733" i="2"/>
  <c r="P7648" i="2"/>
  <c r="P7563" i="2"/>
  <c r="P7477" i="2"/>
  <c r="P7392" i="2"/>
  <c r="P7307" i="2"/>
  <c r="P7221" i="2"/>
  <c r="P10637" i="2"/>
  <c r="P9763" i="2"/>
  <c r="P9460" i="2"/>
  <c r="P9204" i="2"/>
  <c r="P9016" i="2"/>
  <c r="P8845" i="2"/>
  <c r="P8692" i="2"/>
  <c r="P8564" i="2"/>
  <c r="P8436" i="2"/>
  <c r="P8308" i="2"/>
  <c r="P8180" i="2"/>
  <c r="P8052" i="2"/>
  <c r="P7940" i="2"/>
  <c r="P7855" i="2"/>
  <c r="P7769" i="2"/>
  <c r="P7684" i="2"/>
  <c r="P7599" i="2"/>
  <c r="P7513" i="2"/>
  <c r="P7428" i="2"/>
  <c r="P7343" i="2"/>
  <c r="P7257" i="2"/>
  <c r="P7172" i="2"/>
  <c r="P7087" i="2"/>
  <c r="P7002" i="2"/>
  <c r="P6938" i="2"/>
  <c r="P6874" i="2"/>
  <c r="P6810" i="2"/>
  <c r="P6746" i="2"/>
  <c r="P6682" i="2"/>
  <c r="P6618" i="2"/>
  <c r="P6554" i="2"/>
  <c r="P6490" i="2"/>
  <c r="P6426" i="2"/>
  <c r="P6362" i="2"/>
  <c r="P6298" i="2"/>
  <c r="P6234" i="2"/>
  <c r="P6170" i="2"/>
  <c r="P6106" i="2"/>
  <c r="P6042" i="2"/>
  <c r="P5978" i="2"/>
  <c r="P5914" i="2"/>
  <c r="P5850" i="2"/>
  <c r="P5786" i="2"/>
  <c r="P10237" i="2"/>
  <c r="P9619" i="2"/>
  <c r="P9363" i="2"/>
  <c r="P9528" i="2"/>
  <c r="P9061" i="2"/>
  <c r="P8726" i="2"/>
  <c r="P8470" i="2"/>
  <c r="P8214" i="2"/>
  <c r="P7958" i="2"/>
  <c r="P7702" i="2"/>
  <c r="P7446" i="2"/>
  <c r="P7190" i="2"/>
  <c r="P10909" i="2"/>
  <c r="P9877" i="2"/>
  <c r="P9351" i="2"/>
  <c r="P8943" i="2"/>
  <c r="P8637" i="2"/>
  <c r="P8381" i="2"/>
  <c r="P8125" i="2"/>
  <c r="P10704" i="2"/>
  <c r="P10288" i="2"/>
  <c r="P9958" i="2"/>
  <c r="P9756" i="2"/>
  <c r="P10461" i="2"/>
  <c r="P9579" i="2"/>
  <c r="P9243" i="2"/>
  <c r="P8988" i="2"/>
  <c r="P8753" i="2"/>
  <c r="P8583" i="2"/>
  <c r="P8415" i="2"/>
  <c r="P8279" i="2"/>
  <c r="P8151" i="2"/>
  <c r="P8023" i="2"/>
  <c r="P7920" i="2"/>
  <c r="P7835" i="2"/>
  <c r="P7749" i="2"/>
  <c r="P7664" i="2"/>
  <c r="P7579" i="2"/>
  <c r="P7493" i="2"/>
  <c r="P7408" i="2"/>
  <c r="P7323" i="2"/>
  <c r="P7237" i="2"/>
  <c r="P10895" i="2"/>
  <c r="P9872" i="2"/>
  <c r="P9508" i="2"/>
  <c r="P9252" i="2"/>
  <c r="P9048" i="2"/>
  <c r="P8877" i="2"/>
  <c r="P8716" i="2"/>
  <c r="P8588" i="2"/>
  <c r="P8460" i="2"/>
  <c r="P8332" i="2"/>
  <c r="P8204" i="2"/>
  <c r="P8076" i="2"/>
  <c r="P7956" i="2"/>
  <c r="P7871" i="2"/>
  <c r="P7785" i="2"/>
  <c r="P7700" i="2"/>
  <c r="P7615" i="2"/>
  <c r="P7529" i="2"/>
  <c r="P7444" i="2"/>
  <c r="P7359" i="2"/>
  <c r="P7273" i="2"/>
  <c r="P7188" i="2"/>
  <c r="P7103" i="2"/>
  <c r="P7017" i="2"/>
  <c r="P6950" i="2"/>
  <c r="P6886" i="2"/>
  <c r="P6822" i="2"/>
  <c r="P6758" i="2"/>
  <c r="P6694" i="2"/>
  <c r="P6630" i="2"/>
  <c r="P6566" i="2"/>
  <c r="P6502" i="2"/>
  <c r="P6438" i="2"/>
  <c r="P6374" i="2"/>
  <c r="P6310" i="2"/>
  <c r="P6246" i="2"/>
  <c r="P6182" i="2"/>
  <c r="P9240" i="2"/>
  <c r="P8869" i="2"/>
  <c r="P8582" i="2"/>
  <c r="P9464" i="2"/>
  <c r="P9019" i="2"/>
  <c r="P8694" i="2"/>
  <c r="P8438" i="2"/>
  <c r="P8182" i="2"/>
  <c r="P7926" i="2"/>
  <c r="P7670" i="2"/>
  <c r="P7414" i="2"/>
  <c r="P7158" i="2"/>
  <c r="P10709" i="2"/>
  <c r="P9799" i="2"/>
  <c r="P9287" i="2"/>
  <c r="P8900" i="2"/>
  <c r="P8605" i="2"/>
  <c r="P8349" i="2"/>
  <c r="P8093" i="2"/>
  <c r="P10576" i="2"/>
  <c r="P10240" i="2"/>
  <c r="P9937" i="2"/>
  <c r="P9732" i="2"/>
  <c r="P10269" i="2"/>
  <c r="P9547" i="2"/>
  <c r="P9195" i="2"/>
  <c r="P8956" i="2"/>
  <c r="P8735" i="2"/>
  <c r="P8559" i="2"/>
  <c r="P8391" i="2"/>
  <c r="P8263" i="2"/>
  <c r="P8135" i="2"/>
  <c r="P8007" i="2"/>
  <c r="P7909" i="2"/>
  <c r="P7824" i="2"/>
  <c r="P7739" i="2"/>
  <c r="P7653" i="2"/>
  <c r="P7568" i="2"/>
  <c r="P7483" i="2"/>
  <c r="P7397" i="2"/>
  <c r="P7312" i="2"/>
  <c r="P7227" i="2"/>
  <c r="P10701" i="2"/>
  <c r="P9795" i="2"/>
  <c r="P9476" i="2"/>
  <c r="P9220" i="2"/>
  <c r="P9027" i="2"/>
  <c r="P8856" i="2"/>
  <c r="P8700" i="2"/>
  <c r="P8572" i="2"/>
  <c r="P8444" i="2"/>
  <c r="P8316" i="2"/>
  <c r="P8188" i="2"/>
  <c r="P8060" i="2"/>
  <c r="P7945" i="2"/>
  <c r="P7860" i="2"/>
  <c r="P7775" i="2"/>
  <c r="P7689" i="2"/>
  <c r="P7604" i="2"/>
  <c r="P7519" i="2"/>
  <c r="P7433" i="2"/>
  <c r="P7348" i="2"/>
  <c r="P9815" i="2"/>
  <c r="P9687" i="2"/>
  <c r="P9559" i="2"/>
  <c r="P9431" i="2"/>
  <c r="P9303" i="2"/>
  <c r="P9175" i="2"/>
  <c r="P9081" i="2"/>
  <c r="P8996" i="2"/>
  <c r="P8911" i="2"/>
  <c r="P8825" i="2"/>
  <c r="P8741" i="2"/>
  <c r="P8677" i="2"/>
  <c r="P8613" i="2"/>
  <c r="P8549" i="2"/>
  <c r="P8485" i="2"/>
  <c r="P8421" i="2"/>
  <c r="P8357" i="2"/>
  <c r="P8293" i="2"/>
  <c r="P8229" i="2"/>
  <c r="P8165" i="2"/>
  <c r="P8101" i="2"/>
  <c r="P8037" i="2"/>
  <c r="P7973" i="2"/>
  <c r="P10957" i="2"/>
  <c r="P10608" i="2"/>
  <c r="P9665" i="2"/>
  <c r="P9409" i="2"/>
  <c r="P9153" i="2"/>
  <c r="P10168" i="2"/>
  <c r="P9868" i="2"/>
  <c r="P9728" i="2"/>
  <c r="P9600" i="2"/>
  <c r="P9472" i="2"/>
  <c r="P9344" i="2"/>
  <c r="P9216" i="2"/>
  <c r="P9109" i="2"/>
  <c r="P9024" i="2"/>
  <c r="P8939" i="2"/>
  <c r="P8853" i="2"/>
  <c r="P8768" i="2"/>
  <c r="P8698" i="2"/>
  <c r="P8634" i="2"/>
  <c r="P8570" i="2"/>
  <c r="P8506" i="2"/>
  <c r="P8442" i="2"/>
  <c r="P8378" i="2"/>
  <c r="P8314" i="2"/>
  <c r="P8250" i="2"/>
  <c r="P8186" i="2"/>
  <c r="P8122" i="2"/>
  <c r="P8058" i="2"/>
  <c r="P7994" i="2"/>
  <c r="P7930" i="2"/>
  <c r="P7866" i="2"/>
  <c r="P7802" i="2"/>
  <c r="P7738" i="2"/>
  <c r="P7674" i="2"/>
  <c r="P7610" i="2"/>
  <c r="P7546" i="2"/>
  <c r="P7482" i="2"/>
  <c r="P7418" i="2"/>
  <c r="P7354" i="2"/>
  <c r="P7290" i="2"/>
  <c r="P7226" i="2"/>
  <c r="P7162" i="2"/>
  <c r="P7098" i="2"/>
  <c r="P7034" i="2"/>
  <c r="P11165" i="2"/>
  <c r="P10725" i="2"/>
  <c r="P10469" i="2"/>
  <c r="P10213" i="2"/>
  <c r="P9973" i="2"/>
  <c r="P9807" i="2"/>
  <c r="P9679" i="2"/>
  <c r="P9551" i="2"/>
  <c r="P9423" i="2"/>
  <c r="P9295" i="2"/>
  <c r="P9167" i="2"/>
  <c r="P9076" i="2"/>
  <c r="P8991" i="2"/>
  <c r="P8905" i="2"/>
  <c r="P8820" i="2"/>
  <c r="P8737" i="2"/>
  <c r="P8673" i="2"/>
  <c r="P8609" i="2"/>
  <c r="P8545" i="2"/>
  <c r="P8481" i="2"/>
  <c r="P8417" i="2"/>
  <c r="P8353" i="2"/>
  <c r="P8289" i="2"/>
  <c r="P8225" i="2"/>
  <c r="P8161" i="2"/>
  <c r="P8097" i="2"/>
  <c r="P8033" i="2"/>
  <c r="P11900" i="2"/>
  <c r="P10929" i="2"/>
  <c r="P10592" i="2"/>
  <c r="P10336" i="2"/>
  <c r="P10080" i="2"/>
  <c r="P9884" i="2"/>
  <c r="P9740" i="2"/>
  <c r="P10653" i="2"/>
  <c r="P9771" i="2"/>
  <c r="P9467" i="2"/>
  <c r="P9211" i="2"/>
  <c r="P9020" i="2"/>
  <c r="P8849" i="2"/>
  <c r="P8695" i="2"/>
  <c r="P8567" i="2"/>
  <c r="P8439" i="2"/>
  <c r="P9713" i="2"/>
  <c r="P9457" i="2"/>
  <c r="P9201" i="2"/>
  <c r="P10296" i="2"/>
  <c r="P9900" i="2"/>
  <c r="P9752" i="2"/>
  <c r="P9624" i="2"/>
  <c r="P9304" i="2"/>
  <c r="P8912" i="2"/>
  <c r="P8614" i="2"/>
  <c r="P8358" i="2"/>
  <c r="P8102" i="2"/>
  <c r="P7846" i="2"/>
  <c r="P7590" i="2"/>
  <c r="P7334" i="2"/>
  <c r="P7078" i="2"/>
  <c r="P10389" i="2"/>
  <c r="P9639" i="2"/>
  <c r="P9135" i="2"/>
  <c r="P8793" i="2"/>
  <c r="P8525" i="2"/>
  <c r="P8269" i="2"/>
  <c r="P8013" i="2"/>
  <c r="P10480" i="2"/>
  <c r="P10128" i="2"/>
  <c r="P9862" i="2"/>
  <c r="P9684" i="2"/>
  <c r="P9882" i="2"/>
  <c r="P9435" i="2"/>
  <c r="P9116" i="2"/>
  <c r="P8881" i="2"/>
  <c r="P8679" i="2"/>
  <c r="P8511" i="2"/>
  <c r="P8351" i="2"/>
  <c r="P8223" i="2"/>
  <c r="P8095" i="2"/>
  <c r="P7968" i="2"/>
  <c r="P7883" i="2"/>
  <c r="P7797" i="2"/>
  <c r="P7712" i="2"/>
  <c r="P7627" i="2"/>
  <c r="P7541" i="2"/>
  <c r="P7456" i="2"/>
  <c r="P7371" i="2"/>
  <c r="P7285" i="2"/>
  <c r="P7200" i="2"/>
  <c r="P10381" i="2"/>
  <c r="P9652" i="2"/>
  <c r="P9396" i="2"/>
  <c r="P9144" i="2"/>
  <c r="P8973" i="2"/>
  <c r="P8803" i="2"/>
  <c r="P8660" i="2"/>
  <c r="P8532" i="2"/>
  <c r="P8404" i="2"/>
  <c r="P8276" i="2"/>
  <c r="P8148" i="2"/>
  <c r="P8020" i="2"/>
  <c r="P7919" i="2"/>
  <c r="P7833" i="2"/>
  <c r="P7748" i="2"/>
  <c r="P7663" i="2"/>
  <c r="P7577" i="2"/>
  <c r="P7492" i="2"/>
  <c r="P7407" i="2"/>
  <c r="P7321" i="2"/>
  <c r="P7236" i="2"/>
  <c r="P7151" i="2"/>
  <c r="P7065" i="2"/>
  <c r="P6986" i="2"/>
  <c r="P6922" i="2"/>
  <c r="P6858" i="2"/>
  <c r="P6794" i="2"/>
  <c r="P6730" i="2"/>
  <c r="P6666" i="2"/>
  <c r="P6602" i="2"/>
  <c r="P6538" i="2"/>
  <c r="P6474" i="2"/>
  <c r="P6410" i="2"/>
  <c r="P6346" i="2"/>
  <c r="P6282" i="2"/>
  <c r="P6218" i="2"/>
  <c r="P6154" i="2"/>
  <c r="P6090" i="2"/>
  <c r="P6026" i="2"/>
  <c r="P5962" i="2"/>
  <c r="P5898" i="2"/>
  <c r="P5834" i="2"/>
  <c r="P11208" i="2"/>
  <c r="P9989" i="2"/>
  <c r="P9555" i="2"/>
  <c r="P9299" i="2"/>
  <c r="P9400" i="2"/>
  <c r="P8976" i="2"/>
  <c r="P8662" i="2"/>
  <c r="P8406" i="2"/>
  <c r="P8150" i="2"/>
  <c r="P7894" i="2"/>
  <c r="P7638" i="2"/>
  <c r="P7382" i="2"/>
  <c r="P7126" i="2"/>
  <c r="P10581" i="2"/>
  <c r="P9735" i="2"/>
  <c r="P9223" i="2"/>
  <c r="P8857" i="2"/>
  <c r="P8573" i="2"/>
  <c r="P8317" i="2"/>
  <c r="P8061" i="2"/>
  <c r="P10544" i="2"/>
  <c r="P10192" i="2"/>
  <c r="P9905" i="2"/>
  <c r="P9716" i="2"/>
  <c r="P10077" i="2"/>
  <c r="P9499" i="2"/>
  <c r="P9163" i="2"/>
  <c r="P8924" i="2"/>
  <c r="P8711" i="2"/>
  <c r="P8543" i="2"/>
  <c r="P8375" i="2"/>
  <c r="P8247" i="2"/>
  <c r="P8119" i="2"/>
  <c r="P7991" i="2"/>
  <c r="P7899" i="2"/>
  <c r="P7813" i="2"/>
  <c r="P7728" i="2"/>
  <c r="P7643" i="2"/>
  <c r="P7557" i="2"/>
  <c r="P7472" i="2"/>
  <c r="P7387" i="2"/>
  <c r="P7301" i="2"/>
  <c r="P7216" i="2"/>
  <c r="P10573" i="2"/>
  <c r="P9731" i="2"/>
  <c r="P9444" i="2"/>
  <c r="P9188" i="2"/>
  <c r="P9005" i="2"/>
  <c r="P8835" i="2"/>
  <c r="P8684" i="2"/>
  <c r="P8556" i="2"/>
  <c r="P8428" i="2"/>
  <c r="P8300" i="2"/>
  <c r="P8172" i="2"/>
  <c r="P8044" i="2"/>
  <c r="P7935" i="2"/>
  <c r="P7849" i="2"/>
  <c r="P7764" i="2"/>
  <c r="P7679" i="2"/>
  <c r="P7593" i="2"/>
  <c r="P7508" i="2"/>
  <c r="P7423" i="2"/>
  <c r="P7337" i="2"/>
  <c r="P7252" i="2"/>
  <c r="P7167" i="2"/>
  <c r="P7081" i="2"/>
  <c r="P6998" i="2"/>
  <c r="P6934" i="2"/>
  <c r="P6870" i="2"/>
  <c r="P6806" i="2"/>
  <c r="P6742" i="2"/>
  <c r="P6678" i="2"/>
  <c r="P6614" i="2"/>
  <c r="P6550" i="2"/>
  <c r="P6486" i="2"/>
  <c r="P6422" i="2"/>
  <c r="P6358" i="2"/>
  <c r="P6294" i="2"/>
  <c r="P6230" i="2"/>
  <c r="P6166" i="2"/>
  <c r="P9125" i="2"/>
  <c r="P8784" i="2"/>
  <c r="P8518" i="2"/>
  <c r="P9336" i="2"/>
  <c r="P8933" i="2"/>
  <c r="P8630" i="2"/>
  <c r="P8374" i="2"/>
  <c r="P8118" i="2"/>
  <c r="P7862" i="2"/>
  <c r="P7606" i="2"/>
  <c r="P7350" i="2"/>
  <c r="P7094" i="2"/>
  <c r="P10453" i="2"/>
  <c r="P9671" i="2"/>
  <c r="P9159" i="2"/>
  <c r="P8815" i="2"/>
  <c r="P8541" i="2"/>
  <c r="P8285" i="2"/>
  <c r="P8029" i="2"/>
  <c r="P10496" i="2"/>
  <c r="P10160" i="2"/>
  <c r="P9873" i="2"/>
  <c r="P9692" i="2"/>
  <c r="P9968" i="2"/>
  <c r="P9451" i="2"/>
  <c r="P9127" i="2"/>
  <c r="P8903" i="2"/>
  <c r="P8687" i="2"/>
  <c r="P8519" i="2"/>
  <c r="P8359" i="2"/>
  <c r="P8231" i="2"/>
  <c r="P8103" i="2"/>
  <c r="P7975" i="2"/>
  <c r="P7888" i="2"/>
  <c r="P7803" i="2"/>
  <c r="P7717" i="2"/>
  <c r="P7632" i="2"/>
  <c r="P7547" i="2"/>
  <c r="P7461" i="2"/>
  <c r="P7376" i="2"/>
  <c r="P7291" i="2"/>
  <c r="P7205" i="2"/>
  <c r="P10445" i="2"/>
  <c r="P9668" i="2"/>
  <c r="P9412" i="2"/>
  <c r="P9156" i="2"/>
  <c r="P8984" i="2"/>
  <c r="P8813" i="2"/>
  <c r="P8668" i="2"/>
  <c r="P8540" i="2"/>
  <c r="P8412" i="2"/>
  <c r="P8284" i="2"/>
  <c r="P8156" i="2"/>
  <c r="P8028" i="2"/>
  <c r="P7924" i="2"/>
  <c r="P7839" i="2"/>
  <c r="P7753" i="2"/>
  <c r="P7668" i="2"/>
  <c r="P7583" i="2"/>
  <c r="P7497" i="2"/>
  <c r="P7412" i="2"/>
  <c r="P7327" i="2"/>
  <c r="P7241" i="2"/>
  <c r="P9783" i="2"/>
  <c r="P9655" i="2"/>
  <c r="P9527" i="2"/>
  <c r="P9399" i="2"/>
  <c r="P9271" i="2"/>
  <c r="P9145" i="2"/>
  <c r="P9060" i="2"/>
  <c r="P8975" i="2"/>
  <c r="P8889" i="2"/>
  <c r="P8804" i="2"/>
  <c r="P8725" i="2"/>
  <c r="P8661" i="2"/>
  <c r="P8597" i="2"/>
  <c r="P8533" i="2"/>
  <c r="P8469" i="2"/>
  <c r="P8405" i="2"/>
  <c r="P8341" i="2"/>
  <c r="P8277" i="2"/>
  <c r="P8213" i="2"/>
  <c r="P8149" i="2"/>
  <c r="P8085" i="2"/>
  <c r="P8021" i="2"/>
  <c r="P11347" i="2"/>
  <c r="P10844" i="2"/>
  <c r="P9869" i="2"/>
  <c r="P9601" i="2"/>
  <c r="P9345" i="2"/>
  <c r="P10972" i="2"/>
  <c r="P10040" i="2"/>
  <c r="P9825" i="2"/>
  <c r="P9696" i="2"/>
  <c r="P9568" i="2"/>
  <c r="P9440" i="2"/>
  <c r="P9312" i="2"/>
  <c r="P9184" i="2"/>
  <c r="P9088" i="2"/>
  <c r="P9003" i="2"/>
  <c r="P8917" i="2"/>
  <c r="P8832" i="2"/>
  <c r="P8747" i="2"/>
  <c r="P8682" i="2"/>
  <c r="P8618" i="2"/>
  <c r="P8554" i="2"/>
  <c r="P8490" i="2"/>
  <c r="P8426" i="2"/>
  <c r="P8362" i="2"/>
  <c r="P8298" i="2"/>
  <c r="P8234" i="2"/>
  <c r="P8170" i="2"/>
  <c r="P8106" i="2"/>
  <c r="P8042" i="2"/>
  <c r="P7978" i="2"/>
  <c r="P7914" i="2"/>
  <c r="P7850" i="2"/>
  <c r="P7786" i="2"/>
  <c r="P7722" i="2"/>
  <c r="P7658" i="2"/>
  <c r="P7594" i="2"/>
  <c r="P7530" i="2"/>
  <c r="P7466" i="2"/>
  <c r="P7402" i="2"/>
  <c r="P7338" i="2"/>
  <c r="P7274" i="2"/>
  <c r="P7210" i="2"/>
  <c r="P7146" i="2"/>
  <c r="P7082" i="2"/>
  <c r="P7018" i="2"/>
  <c r="P11052" i="2"/>
  <c r="P10661" i="2"/>
  <c r="P10405" i="2"/>
  <c r="P10149" i="2"/>
  <c r="P9930" i="2"/>
  <c r="P9775" i="2"/>
  <c r="P9647" i="2"/>
  <c r="P9519" i="2"/>
  <c r="P9391" i="2"/>
  <c r="P9263" i="2"/>
  <c r="P9140" i="2"/>
  <c r="P9055" i="2"/>
  <c r="P8969" i="2"/>
  <c r="P8884" i="2"/>
  <c r="P8799" i="2"/>
  <c r="P8721" i="2"/>
  <c r="P8657" i="2"/>
  <c r="P8593" i="2"/>
  <c r="P8529" i="2"/>
  <c r="P8465" i="2"/>
  <c r="P8401" i="2"/>
  <c r="P8337" i="2"/>
  <c r="P8273" i="2"/>
  <c r="P8209" i="2"/>
  <c r="P8145" i="2"/>
  <c r="P8081" i="2"/>
  <c r="P8017" i="2"/>
  <c r="P11293" i="2"/>
  <c r="P10815" i="2"/>
  <c r="P10528" i="2"/>
  <c r="P10272" i="2"/>
  <c r="P10016" i="2"/>
  <c r="P9841" i="2"/>
  <c r="P9708" i="2"/>
  <c r="P10397" i="2"/>
  <c r="P9659" i="2"/>
  <c r="P9403" i="2"/>
  <c r="P9148" i="2"/>
  <c r="P8977" i="2"/>
  <c r="P8807" i="2"/>
  <c r="P8663" i="2"/>
  <c r="P8535" i="2"/>
  <c r="P8407" i="2"/>
  <c r="P9649" i="2"/>
  <c r="P9393" i="2"/>
  <c r="P11389" i="2"/>
  <c r="P10120" i="2"/>
  <c r="P9857" i="2"/>
  <c r="P9720" i="2"/>
  <c r="P9592" i="2"/>
  <c r="P9176" i="2"/>
  <c r="P8827" i="2"/>
  <c r="P8550" i="2"/>
  <c r="P8294" i="2"/>
  <c r="P8038" i="2"/>
  <c r="P7782" i="2"/>
  <c r="P7526" i="2"/>
  <c r="P7270" i="2"/>
  <c r="P7014" i="2"/>
  <c r="P10133" i="2"/>
  <c r="P9511" i="2"/>
  <c r="P9049" i="2"/>
  <c r="P8717" i="2"/>
  <c r="P8461" i="2"/>
  <c r="P8205" i="2"/>
  <c r="P11251" i="2"/>
  <c r="P10384" i="2"/>
  <c r="P10048" i="2"/>
  <c r="P9812" i="2"/>
  <c r="P10924" i="2"/>
  <c r="P9707" i="2"/>
  <c r="P9355" i="2"/>
  <c r="P9052" i="2"/>
  <c r="P8828" i="2"/>
  <c r="P8639" i="2"/>
  <c r="P8463" i="2"/>
  <c r="P8319" i="2"/>
  <c r="P8191" i="2"/>
  <c r="P8063" i="2"/>
  <c r="P7947" i="2"/>
  <c r="P7861" i="2"/>
  <c r="P7776" i="2"/>
  <c r="P7691" i="2"/>
  <c r="P7605" i="2"/>
  <c r="P7520" i="2"/>
  <c r="P7435" i="2"/>
  <c r="P7349" i="2"/>
  <c r="P7264" i="2"/>
  <c r="P7179" i="2"/>
  <c r="P10125" i="2"/>
  <c r="P9588" i="2"/>
  <c r="P9332" i="2"/>
  <c r="P9101" i="2"/>
  <c r="P8931" i="2"/>
  <c r="P8760" i="2"/>
  <c r="P8628" i="2"/>
  <c r="P8500" i="2"/>
  <c r="P8372" i="2"/>
  <c r="P8244" i="2"/>
  <c r="P8116" i="2"/>
  <c r="P7988" i="2"/>
  <c r="P7897" i="2"/>
  <c r="P7812" i="2"/>
  <c r="P7727" i="2"/>
  <c r="P7641" i="2"/>
  <c r="P7556" i="2"/>
  <c r="P7471" i="2"/>
  <c r="P7385" i="2"/>
  <c r="P7300" i="2"/>
  <c r="P7215" i="2"/>
  <c r="P7129" i="2"/>
  <c r="P7044" i="2"/>
  <c r="P6970" i="2"/>
  <c r="P6906" i="2"/>
  <c r="P6842" i="2"/>
  <c r="P6778" i="2"/>
  <c r="P6714" i="2"/>
  <c r="P6650" i="2"/>
  <c r="P6586" i="2"/>
  <c r="P6522" i="2"/>
  <c r="P6458" i="2"/>
  <c r="P6394" i="2"/>
  <c r="P6330" i="2"/>
  <c r="P6266" i="2"/>
  <c r="P6202" i="2"/>
  <c r="P6138" i="2"/>
  <c r="P6074" i="2"/>
  <c r="P6010" i="2"/>
  <c r="P5946" i="2"/>
  <c r="P5882" i="2"/>
  <c r="P5818" i="2"/>
  <c r="P10757" i="2"/>
  <c r="P9819" i="2"/>
  <c r="P9491" i="2"/>
  <c r="P9235" i="2"/>
  <c r="P9272" i="2"/>
  <c r="P8891" i="2"/>
  <c r="P8598" i="2"/>
  <c r="P8342" i="2"/>
  <c r="P8086" i="2"/>
  <c r="P7830" i="2"/>
  <c r="P7574" i="2"/>
  <c r="P7318" i="2"/>
  <c r="P7062" i="2"/>
  <c r="P10325" i="2"/>
  <c r="P9607" i="2"/>
  <c r="P9113" i="2"/>
  <c r="P8772" i="2"/>
  <c r="P8509" i="2"/>
  <c r="P8253" i="2"/>
  <c r="P7997" i="2"/>
  <c r="P10448" i="2"/>
  <c r="P10112" i="2"/>
  <c r="P9852" i="2"/>
  <c r="P11857" i="2"/>
  <c r="P9840" i="2"/>
  <c r="P9419" i="2"/>
  <c r="P9095" i="2"/>
  <c r="P8871" i="2"/>
  <c r="P8671" i="2"/>
  <c r="P8495" i="2"/>
  <c r="P8343" i="2"/>
  <c r="P8215" i="2"/>
  <c r="P8087" i="2"/>
  <c r="P7963" i="2"/>
  <c r="P7877" i="2"/>
  <c r="P7792" i="2"/>
  <c r="P7707" i="2"/>
  <c r="P7621" i="2"/>
  <c r="P7536" i="2"/>
  <c r="P7451" i="2"/>
  <c r="P7365" i="2"/>
  <c r="P7280" i="2"/>
  <c r="P7195" i="2"/>
  <c r="P10317" i="2"/>
  <c r="P9636" i="2"/>
  <c r="P9380" i="2"/>
  <c r="P9133" i="2"/>
  <c r="P8963" i="2"/>
  <c r="P8792" i="2"/>
  <c r="P8652" i="2"/>
  <c r="P8524" i="2"/>
  <c r="P8396" i="2"/>
  <c r="P8268" i="2"/>
  <c r="P8140" i="2"/>
  <c r="P8012" i="2"/>
  <c r="P7913" i="2"/>
  <c r="P7828" i="2"/>
  <c r="P7743" i="2"/>
  <c r="P7657" i="2"/>
  <c r="P7572" i="2"/>
  <c r="P7487" i="2"/>
  <c r="P7401" i="2"/>
  <c r="P7316" i="2"/>
  <c r="P7231" i="2"/>
  <c r="P7145" i="2"/>
  <c r="P7060" i="2"/>
  <c r="P6982" i="2"/>
  <c r="P6918" i="2"/>
  <c r="P6854" i="2"/>
  <c r="P6790" i="2"/>
  <c r="P6726" i="2"/>
  <c r="P6662" i="2"/>
  <c r="P6598" i="2"/>
  <c r="P6534" i="2"/>
  <c r="P6470" i="2"/>
  <c r="P6406" i="2"/>
  <c r="P6342" i="2"/>
  <c r="P6278" i="2"/>
  <c r="P6214" i="2"/>
  <c r="P9496" i="2"/>
  <c r="P9040" i="2"/>
  <c r="P8710" i="2"/>
  <c r="P8454" i="2"/>
  <c r="P9208" i="2"/>
  <c r="P8848" i="2"/>
  <c r="P8566" i="2"/>
  <c r="P8310" i="2"/>
  <c r="P8054" i="2"/>
  <c r="P7798" i="2"/>
  <c r="P7542" i="2"/>
  <c r="P7286" i="2"/>
  <c r="P7030" i="2"/>
  <c r="P10197" i="2"/>
  <c r="P9543" i="2"/>
  <c r="P9071" i="2"/>
  <c r="P8733" i="2"/>
  <c r="P8477" i="2"/>
  <c r="P8221" i="2"/>
  <c r="P11609" i="2"/>
  <c r="P10416" i="2"/>
  <c r="P10064" i="2"/>
  <c r="P9820" i="2"/>
  <c r="P11151" i="2"/>
  <c r="P9739" i="2"/>
  <c r="P9371" i="2"/>
  <c r="P9073" i="2"/>
  <c r="P8839" i="2"/>
  <c r="P8647" i="2"/>
  <c r="P8479" i="2"/>
  <c r="P8327" i="2"/>
  <c r="P8199" i="2"/>
  <c r="P8071" i="2"/>
  <c r="P7952" i="2"/>
  <c r="P7867" i="2"/>
  <c r="P7781" i="2"/>
  <c r="P7696" i="2"/>
  <c r="P7611" i="2"/>
  <c r="P7525" i="2"/>
  <c r="P7440" i="2"/>
  <c r="P7355" i="2"/>
  <c r="P7269" i="2"/>
  <c r="P7184" i="2"/>
  <c r="P10189" i="2"/>
  <c r="P9604" i="2"/>
  <c r="P9348" i="2"/>
  <c r="P9112" i="2"/>
  <c r="P8941" i="2"/>
  <c r="P8771" i="2"/>
  <c r="P8636" i="2"/>
  <c r="P8508" i="2"/>
  <c r="P8380" i="2"/>
  <c r="P8252" i="2"/>
  <c r="P8124" i="2"/>
  <c r="P7996" i="2"/>
  <c r="P7903" i="2"/>
  <c r="P7817" i="2"/>
  <c r="P7732" i="2"/>
  <c r="P7647" i="2"/>
  <c r="P7561" i="2"/>
  <c r="P7476" i="2"/>
  <c r="P7391" i="2"/>
  <c r="P7305" i="2"/>
  <c r="P7263" i="2"/>
  <c r="P7156" i="2"/>
  <c r="P7071" i="2"/>
  <c r="P6990" i="2"/>
  <c r="P6926" i="2"/>
  <c r="P6862" i="2"/>
  <c r="P6798" i="2"/>
  <c r="P6734" i="2"/>
  <c r="P6670" i="2"/>
  <c r="P6606" i="2"/>
  <c r="P6542" i="2"/>
  <c r="P6478" i="2"/>
  <c r="P6414" i="2"/>
  <c r="P6350" i="2"/>
  <c r="P6286" i="2"/>
  <c r="P6222" i="2"/>
  <c r="P6158" i="2"/>
  <c r="P7814" i="2"/>
  <c r="P10261" i="2"/>
  <c r="P8493" i="2"/>
  <c r="P10096" i="2"/>
  <c r="P9387" i="2"/>
  <c r="P8487" i="2"/>
  <c r="P7957" i="2"/>
  <c r="P7616" i="2"/>
  <c r="P7275" i="2"/>
  <c r="P9364" i="2"/>
  <c r="P8644" i="2"/>
  <c r="P8132" i="2"/>
  <c r="P7737" i="2"/>
  <c r="P7396" i="2"/>
  <c r="P7055" i="2"/>
  <c r="P6786" i="2"/>
  <c r="P6530" i="2"/>
  <c r="P6274" i="2"/>
  <c r="P6102" i="2"/>
  <c r="P6018" i="2"/>
  <c r="P5934" i="2"/>
  <c r="P5846" i="2"/>
  <c r="P10980" i="2"/>
  <c r="P9723" i="2"/>
  <c r="P9347" i="2"/>
  <c r="P9079" i="2"/>
  <c r="P8908" i="2"/>
  <c r="P8739" i="2"/>
  <c r="P8611" i="2"/>
  <c r="P8483" i="2"/>
  <c r="P8355" i="2"/>
  <c r="P8227" i="2"/>
  <c r="P8099" i="2"/>
  <c r="P7971" i="2"/>
  <c r="P7885" i="2"/>
  <c r="P7800" i="2"/>
  <c r="P7715" i="2"/>
  <c r="P7629" i="2"/>
  <c r="P9372" i="2"/>
  <c r="P8648" i="2"/>
  <c r="P8136" i="2"/>
  <c r="P7740" i="2"/>
  <c r="P7501" i="2"/>
  <c r="P7331" i="2"/>
  <c r="P7165" i="2"/>
  <c r="P7750" i="2"/>
  <c r="P10005" i="2"/>
  <c r="P8429" i="2"/>
  <c r="P10001" i="2"/>
  <c r="P9307" i="2"/>
  <c r="P8447" i="2"/>
  <c r="P7936" i="2"/>
  <c r="P7595" i="2"/>
  <c r="P7253" i="2"/>
  <c r="P9300" i="2"/>
  <c r="P8612" i="2"/>
  <c r="P8100" i="2"/>
  <c r="P7716" i="2"/>
  <c r="P7375" i="2"/>
  <c r="P7033" i="2"/>
  <c r="P6770" i="2"/>
  <c r="P6514" i="2"/>
  <c r="P6258" i="2"/>
  <c r="P6098" i="2"/>
  <c r="P6014" i="2"/>
  <c r="P5926" i="2"/>
  <c r="P5842" i="2"/>
  <c r="P10867" i="2"/>
  <c r="P9667" i="2"/>
  <c r="P9331" i="2"/>
  <c r="P9068" i="2"/>
  <c r="P8897" i="2"/>
  <c r="P8731" i="2"/>
  <c r="P8603" i="2"/>
  <c r="P8475" i="2"/>
  <c r="P8347" i="2"/>
  <c r="P8219" i="2"/>
  <c r="P8091" i="2"/>
  <c r="P7965" i="2"/>
  <c r="P7880" i="2"/>
  <c r="P7795" i="2"/>
  <c r="P7709" i="2"/>
  <c r="P7624" i="2"/>
  <c r="P9308" i="2"/>
  <c r="P8616" i="2"/>
  <c r="P8104" i="2"/>
  <c r="P7719" i="2"/>
  <c r="P7491" i="2"/>
  <c r="P7320" i="2"/>
  <c r="P7159" i="2"/>
  <c r="P7045" i="2"/>
  <c r="P6949" i="2"/>
  <c r="P6864" i="2"/>
  <c r="P6779" i="2"/>
  <c r="P6693" i="2"/>
  <c r="P6608" i="2"/>
  <c r="P6523" i="2"/>
  <c r="P6437" i="2"/>
  <c r="P6352" i="2"/>
  <c r="P6267" i="2"/>
  <c r="P6181" i="2"/>
  <c r="P6096" i="2"/>
  <c r="P6011" i="2"/>
  <c r="P5925" i="2"/>
  <c r="P10221" i="2"/>
  <c r="P8947" i="2"/>
  <c r="P8384" i="2"/>
  <c r="P7905" i="2"/>
  <c r="P7585" i="2"/>
  <c r="P7415" i="2"/>
  <c r="P7244" i="2"/>
  <c r="P7107" i="2"/>
  <c r="P6996" i="2"/>
  <c r="P6911" i="2"/>
  <c r="P6825" i="2"/>
  <c r="P10157" i="2"/>
  <c r="P8936" i="2"/>
  <c r="P8376" i="2"/>
  <c r="P7900" i="2"/>
  <c r="P7581" i="2"/>
  <c r="P7411" i="2"/>
  <c r="P7240" i="2"/>
  <c r="P7105" i="2"/>
  <c r="P6995" i="2"/>
  <c r="P6909" i="2"/>
  <c r="P6824" i="2"/>
  <c r="P6739" i="2"/>
  <c r="P6653" i="2"/>
  <c r="P6568" i="2"/>
  <c r="P6483" i="2"/>
  <c r="P7942" i="2"/>
  <c r="P10796" i="2"/>
  <c r="P8621" i="2"/>
  <c r="P10256" i="2"/>
  <c r="P9563" i="2"/>
  <c r="P8575" i="2"/>
  <c r="P8015" i="2"/>
  <c r="P7659" i="2"/>
  <c r="P7317" i="2"/>
  <c r="P9492" i="2"/>
  <c r="P8708" i="2"/>
  <c r="P8196" i="2"/>
  <c r="P7780" i="2"/>
  <c r="P7439" i="2"/>
  <c r="P7097" i="2"/>
  <c r="P6818" i="2"/>
  <c r="P6562" i="2"/>
  <c r="P6306" i="2"/>
  <c r="P6114" i="2"/>
  <c r="P6030" i="2"/>
  <c r="P5942" i="2"/>
  <c r="P5858" i="2"/>
  <c r="P11429" i="2"/>
  <c r="P9787" i="2"/>
  <c r="P9395" i="2"/>
  <c r="P9100" i="2"/>
  <c r="P8929" i="2"/>
  <c r="P8759" i="2"/>
  <c r="P8627" i="2"/>
  <c r="P8499" i="2"/>
  <c r="P8371" i="2"/>
  <c r="P8243" i="2"/>
  <c r="P8115" i="2"/>
  <c r="P7987" i="2"/>
  <c r="P7896" i="2"/>
  <c r="P7811" i="2"/>
  <c r="P7725" i="2"/>
  <c r="P7640" i="2"/>
  <c r="P9500" i="2"/>
  <c r="P8712" i="2"/>
  <c r="P8200" i="2"/>
  <c r="P7783" i="2"/>
  <c r="P7523" i="2"/>
  <c r="P7352" i="2"/>
  <c r="P7181" i="2"/>
  <c r="P7067" i="2"/>
  <c r="P6965" i="2"/>
  <c r="P6880" i="2"/>
  <c r="P6795" i="2"/>
  <c r="P6709" i="2"/>
  <c r="P6624" i="2"/>
  <c r="P6539" i="2"/>
  <c r="P6453" i="2"/>
  <c r="P6368" i="2"/>
  <c r="P6283" i="2"/>
  <c r="P6197" i="2"/>
  <c r="P6112" i="2"/>
  <c r="P6027" i="2"/>
  <c r="P5941" i="2"/>
  <c r="P11180" i="2"/>
  <c r="P9075" i="2"/>
  <c r="P8480" i="2"/>
  <c r="P7969" i="2"/>
  <c r="P7628" i="2"/>
  <c r="P7447" i="2"/>
  <c r="P7276" i="2"/>
  <c r="P7128" i="2"/>
  <c r="P7015" i="2"/>
  <c r="P6927" i="2"/>
  <c r="P6841" i="2"/>
  <c r="P11065" i="2"/>
  <c r="P9064" i="2"/>
  <c r="P8472" i="2"/>
  <c r="P7964" i="2"/>
  <c r="P7623" i="2"/>
  <c r="P7443" i="2"/>
  <c r="P7272" i="2"/>
  <c r="P7127" i="2"/>
  <c r="P7013" i="2"/>
  <c r="P6925" i="2"/>
  <c r="P6840" i="2"/>
  <c r="P6755" i="2"/>
  <c r="P6669" i="2"/>
  <c r="P8134" i="2"/>
  <c r="P7110" i="2"/>
  <c r="P8836" i="2"/>
  <c r="P10512" i="2"/>
  <c r="P10013" i="2"/>
  <c r="P8703" i="2"/>
  <c r="P8111" i="2"/>
  <c r="P7723" i="2"/>
  <c r="P7381" i="2"/>
  <c r="P9699" i="2"/>
  <c r="P8824" i="2"/>
  <c r="P8292" i="2"/>
  <c r="P7844" i="2"/>
  <c r="P7503" i="2"/>
  <c r="P7161" i="2"/>
  <c r="P6866" i="2"/>
  <c r="P6610" i="2"/>
  <c r="P6354" i="2"/>
  <c r="P6130" i="2"/>
  <c r="P6046" i="2"/>
  <c r="P5958" i="2"/>
  <c r="P5874" i="2"/>
  <c r="P5790" i="2"/>
  <c r="P9946" i="2"/>
  <c r="P9459" i="2"/>
  <c r="P9132" i="2"/>
  <c r="P8961" i="2"/>
  <c r="P8791" i="2"/>
  <c r="P8651" i="2"/>
  <c r="P8523" i="2"/>
  <c r="P8395" i="2"/>
  <c r="P8267" i="2"/>
  <c r="P8139" i="2"/>
  <c r="P8011" i="2"/>
  <c r="P7912" i="2"/>
  <c r="P7827" i="2"/>
  <c r="P7741" i="2"/>
  <c r="P7656" i="2"/>
  <c r="P9715" i="2"/>
  <c r="P8829" i="2"/>
  <c r="P8296" i="2"/>
  <c r="P7847" i="2"/>
  <c r="P7555" i="2"/>
  <c r="P7384" i="2"/>
  <c r="P7213" i="2"/>
  <c r="P7088" i="2"/>
  <c r="P6981" i="2"/>
  <c r="P6896" i="2"/>
  <c r="P6811" i="2"/>
  <c r="P6725" i="2"/>
  <c r="P6640" i="2"/>
  <c r="P6555" i="2"/>
  <c r="P6469" i="2"/>
  <c r="P6384" i="2"/>
  <c r="P6299" i="2"/>
  <c r="P6213" i="2"/>
  <c r="P6128" i="2"/>
  <c r="P6043" i="2"/>
  <c r="P5957" i="2"/>
  <c r="P5872" i="2"/>
  <c r="P9228" i="2"/>
  <c r="P8576" i="2"/>
  <c r="P8064" i="2"/>
  <c r="P7692" i="2"/>
  <c r="P7479" i="2"/>
  <c r="P7308" i="2"/>
  <c r="P7149" i="2"/>
  <c r="P7036" i="2"/>
  <c r="P6943" i="2"/>
  <c r="P6857" i="2"/>
  <c r="P6772" i="2"/>
  <c r="P9212" i="2"/>
  <c r="P8568" i="2"/>
  <c r="P8056" i="2"/>
  <c r="P7687" i="2"/>
  <c r="P7475" i="2"/>
  <c r="P7304" i="2"/>
  <c r="P7148" i="2"/>
  <c r="P7035" i="2"/>
  <c r="P6941" i="2"/>
  <c r="P6856" i="2"/>
  <c r="P6771" i="2"/>
  <c r="P6685" i="2"/>
  <c r="P6600" i="2"/>
  <c r="P6515" i="2"/>
  <c r="P7109" i="2"/>
  <c r="P6741" i="2"/>
  <c r="P6400" i="2"/>
  <c r="P6059" i="2"/>
  <c r="P8672" i="2"/>
  <c r="P7340" i="2"/>
  <c r="P6873" i="2"/>
  <c r="P8152" i="2"/>
  <c r="P7169" i="2"/>
  <c r="P6787" i="2"/>
  <c r="P6520" i="2"/>
  <c r="P6392" i="2"/>
  <c r="P6307" i="2"/>
  <c r="P6221" i="2"/>
  <c r="P6136" i="2"/>
  <c r="P6051" i="2"/>
  <c r="P5965" i="2"/>
  <c r="P5880" i="2"/>
  <c r="P5795" i="2"/>
  <c r="P5726" i="2"/>
  <c r="P5662" i="2"/>
  <c r="P5598" i="2"/>
  <c r="P5534" i="2"/>
  <c r="P5470" i="2"/>
  <c r="P5406" i="2"/>
  <c r="P5342" i="2"/>
  <c r="P7220" i="2"/>
  <c r="P7135" i="2"/>
  <c r="P7049" i="2"/>
  <c r="P6974" i="2"/>
  <c r="P6910" i="2"/>
  <c r="P6846" i="2"/>
  <c r="P6782" i="2"/>
  <c r="P6718" i="2"/>
  <c r="P6654" i="2"/>
  <c r="P6590" i="2"/>
  <c r="P6526" i="2"/>
  <c r="P6462" i="2"/>
  <c r="P6398" i="2"/>
  <c r="P6334" i="2"/>
  <c r="P6270" i="2"/>
  <c r="P6206" i="2"/>
  <c r="P6142" i="2"/>
  <c r="P7558" i="2"/>
  <c r="P9575" i="2"/>
  <c r="P8237" i="2"/>
  <c r="P9830" i="2"/>
  <c r="P9084" i="2"/>
  <c r="P8335" i="2"/>
  <c r="P7872" i="2"/>
  <c r="P7531" i="2"/>
  <c r="P7189" i="2"/>
  <c r="P9123" i="2"/>
  <c r="P8516" i="2"/>
  <c r="P8004" i="2"/>
  <c r="P7652" i="2"/>
  <c r="P7311" i="2"/>
  <c r="P6978" i="2"/>
  <c r="P6722" i="2"/>
  <c r="P6466" i="2"/>
  <c r="P6210" i="2"/>
  <c r="P6082" i="2"/>
  <c r="P5998" i="2"/>
  <c r="P5910" i="2"/>
  <c r="P5826" i="2"/>
  <c r="P10557" i="2"/>
  <c r="P9603" i="2"/>
  <c r="P9267" i="2"/>
  <c r="P9036" i="2"/>
  <c r="P8865" i="2"/>
  <c r="P8707" i="2"/>
  <c r="P8579" i="2"/>
  <c r="P8451" i="2"/>
  <c r="P8323" i="2"/>
  <c r="P8195" i="2"/>
  <c r="P8067" i="2"/>
  <c r="P7949" i="2"/>
  <c r="P7864" i="2"/>
  <c r="P7779" i="2"/>
  <c r="P7693" i="2"/>
  <c r="P7608" i="2"/>
  <c r="P9128" i="2"/>
  <c r="P8520" i="2"/>
  <c r="P8008" i="2"/>
  <c r="P7655" i="2"/>
  <c r="P7459" i="2"/>
  <c r="P7288" i="2"/>
  <c r="P7137" i="2"/>
  <c r="P7494" i="2"/>
  <c r="P9447" i="2"/>
  <c r="P8173" i="2"/>
  <c r="P9788" i="2"/>
  <c r="P9031" i="2"/>
  <c r="P8303" i="2"/>
  <c r="P7851" i="2"/>
  <c r="P7509" i="2"/>
  <c r="P11241" i="2"/>
  <c r="P9080" i="2"/>
  <c r="P8484" i="2"/>
  <c r="P7972" i="2"/>
  <c r="P7631" i="2"/>
  <c r="P7289" i="2"/>
  <c r="P6962" i="2"/>
  <c r="P6706" i="2"/>
  <c r="P6450" i="2"/>
  <c r="P6194" i="2"/>
  <c r="P6078" i="2"/>
  <c r="P5990" i="2"/>
  <c r="P5906" i="2"/>
  <c r="P5822" i="2"/>
  <c r="P10429" i="2"/>
  <c r="P9587" i="2"/>
  <c r="P9251" i="2"/>
  <c r="P9025" i="2"/>
  <c r="P8855" i="2"/>
  <c r="P8699" i="2"/>
  <c r="P8571" i="2"/>
  <c r="P8443" i="2"/>
  <c r="P8315" i="2"/>
  <c r="P8187" i="2"/>
  <c r="P8059" i="2"/>
  <c r="P7944" i="2"/>
  <c r="P7859" i="2"/>
  <c r="P7773" i="2"/>
  <c r="P7688" i="2"/>
  <c r="P11336" i="2"/>
  <c r="P9085" i="2"/>
  <c r="P8488" i="2"/>
  <c r="P7976" i="2"/>
  <c r="P7633" i="2"/>
  <c r="P7448" i="2"/>
  <c r="P7277" i="2"/>
  <c r="P7131" i="2"/>
  <c r="P7016" i="2"/>
  <c r="P6928" i="2"/>
  <c r="P6843" i="2"/>
  <c r="P6757" i="2"/>
  <c r="P6672" i="2"/>
  <c r="P6587" i="2"/>
  <c r="P6501" i="2"/>
  <c r="P6416" i="2"/>
  <c r="P6331" i="2"/>
  <c r="P6245" i="2"/>
  <c r="P6160" i="2"/>
  <c r="P6075" i="2"/>
  <c r="P5989" i="2"/>
  <c r="P5904" i="2"/>
  <c r="P9612" i="2"/>
  <c r="P8776" i="2"/>
  <c r="P8256" i="2"/>
  <c r="P7820" i="2"/>
  <c r="P7543" i="2"/>
  <c r="P7372" i="2"/>
  <c r="P7201" i="2"/>
  <c r="P7079" i="2"/>
  <c r="P6975" i="2"/>
  <c r="P6889" i="2"/>
  <c r="P6804" i="2"/>
  <c r="P9596" i="2"/>
  <c r="P8765" i="2"/>
  <c r="P8248" i="2"/>
  <c r="P7815" i="2"/>
  <c r="P7539" i="2"/>
  <c r="P7368" i="2"/>
  <c r="P7197" i="2"/>
  <c r="P7077" i="2"/>
  <c r="P6973" i="2"/>
  <c r="P6888" i="2"/>
  <c r="P6803" i="2"/>
  <c r="P6717" i="2"/>
  <c r="P6632" i="2"/>
  <c r="P6547" i="2"/>
  <c r="P6461" i="2"/>
  <c r="P7686" i="2"/>
  <c r="P9834" i="2"/>
  <c r="P8365" i="2"/>
  <c r="P9948" i="2"/>
  <c r="P9227" i="2"/>
  <c r="P8399" i="2"/>
  <c r="P7915" i="2"/>
  <c r="P7573" i="2"/>
  <c r="P7232" i="2"/>
  <c r="P9236" i="2"/>
  <c r="P8580" i="2"/>
  <c r="P8068" i="2"/>
  <c r="P7695" i="2"/>
  <c r="P7353" i="2"/>
  <c r="P7012" i="2"/>
  <c r="P6754" i="2"/>
  <c r="P6498" i="2"/>
  <c r="P6242" i="2"/>
  <c r="P6094" i="2"/>
  <c r="P6006" i="2"/>
  <c r="P5922" i="2"/>
  <c r="P5838" i="2"/>
  <c r="P10685" i="2"/>
  <c r="P9651" i="2"/>
  <c r="P9315" i="2"/>
  <c r="P9057" i="2"/>
  <c r="P8887" i="2"/>
  <c r="P8723" i="2"/>
  <c r="P8595" i="2"/>
  <c r="P8467" i="2"/>
  <c r="P8339" i="2"/>
  <c r="P8211" i="2"/>
  <c r="P8083" i="2"/>
  <c r="P7960" i="2"/>
  <c r="P7875" i="2"/>
  <c r="P7789" i="2"/>
  <c r="P7704" i="2"/>
  <c r="P7619" i="2"/>
  <c r="P9244" i="2"/>
  <c r="P8584" i="2"/>
  <c r="P8072" i="2"/>
  <c r="P7697" i="2"/>
  <c r="P7480" i="2"/>
  <c r="P7309" i="2"/>
  <c r="P7152" i="2"/>
  <c r="P7037" i="2"/>
  <c r="P6944" i="2"/>
  <c r="P6859" i="2"/>
  <c r="P6773" i="2"/>
  <c r="P6688" i="2"/>
  <c r="P6603" i="2"/>
  <c r="P6517" i="2"/>
  <c r="P6432" i="2"/>
  <c r="P6347" i="2"/>
  <c r="P6261" i="2"/>
  <c r="P6176" i="2"/>
  <c r="P6091" i="2"/>
  <c r="P6005" i="2"/>
  <c r="P5920" i="2"/>
  <c r="P9978" i="2"/>
  <c r="P8904" i="2"/>
  <c r="P8352" i="2"/>
  <c r="P7884" i="2"/>
  <c r="P7575" i="2"/>
  <c r="P7404" i="2"/>
  <c r="P7233" i="2"/>
  <c r="P7100" i="2"/>
  <c r="P6991" i="2"/>
  <c r="P6905" i="2"/>
  <c r="P6820" i="2"/>
  <c r="P9936" i="2"/>
  <c r="P8893" i="2"/>
  <c r="P8344" i="2"/>
  <c r="P7879" i="2"/>
  <c r="P7571" i="2"/>
  <c r="P7400" i="2"/>
  <c r="P7229" i="2"/>
  <c r="P7099" i="2"/>
  <c r="P6989" i="2"/>
  <c r="P6904" i="2"/>
  <c r="P6819" i="2"/>
  <c r="P6733" i="2"/>
  <c r="P6648" i="2"/>
  <c r="P7878" i="2"/>
  <c r="P10517" i="2"/>
  <c r="P8557" i="2"/>
  <c r="P10176" i="2"/>
  <c r="P9483" i="2"/>
  <c r="P8527" i="2"/>
  <c r="P7983" i="2"/>
  <c r="P7637" i="2"/>
  <c r="P7296" i="2"/>
  <c r="P9428" i="2"/>
  <c r="P8676" i="2"/>
  <c r="P8164" i="2"/>
  <c r="P7759" i="2"/>
  <c r="P7417" i="2"/>
  <c r="P7076" i="2"/>
  <c r="P6802" i="2"/>
  <c r="P6546" i="2"/>
  <c r="P6290" i="2"/>
  <c r="P6110" i="2"/>
  <c r="P6022" i="2"/>
  <c r="P5938" i="2"/>
  <c r="P5854" i="2"/>
  <c r="P11095" i="2"/>
  <c r="P9755" i="2"/>
  <c r="P9379" i="2"/>
  <c r="P9089" i="2"/>
  <c r="P8919" i="2"/>
  <c r="P8748" i="2"/>
  <c r="P8619" i="2"/>
  <c r="P8491" i="2"/>
  <c r="P8363" i="2"/>
  <c r="P8235" i="2"/>
  <c r="P8107" i="2"/>
  <c r="P7979" i="2"/>
  <c r="P7891" i="2"/>
  <c r="P7805" i="2"/>
  <c r="P7720" i="2"/>
  <c r="P7635" i="2"/>
  <c r="P9436" i="2"/>
  <c r="P8680" i="2"/>
  <c r="P8168" i="2"/>
  <c r="P7761" i="2"/>
  <c r="P7512" i="2"/>
  <c r="P7341" i="2"/>
  <c r="P7173" i="2"/>
  <c r="P7059" i="2"/>
  <c r="P6960" i="2"/>
  <c r="P6875" i="2"/>
  <c r="P6789" i="2"/>
  <c r="P6704" i="2"/>
  <c r="P6619" i="2"/>
  <c r="P6533" i="2"/>
  <c r="P6448" i="2"/>
  <c r="P6363" i="2"/>
  <c r="P6277" i="2"/>
  <c r="P6192" i="2"/>
  <c r="P6107" i="2"/>
  <c r="P6021" i="2"/>
  <c r="P5936" i="2"/>
  <c r="P10736" i="2"/>
  <c r="P9032" i="2"/>
  <c r="P8448" i="2"/>
  <c r="P7948" i="2"/>
  <c r="P7607" i="2"/>
  <c r="P7436" i="2"/>
  <c r="P7265" i="2"/>
  <c r="P7121" i="2"/>
  <c r="P7008" i="2"/>
  <c r="P6921" i="2"/>
  <c r="P6836" i="2"/>
  <c r="P10669" i="2"/>
  <c r="P9021" i="2"/>
  <c r="P8440" i="2"/>
  <c r="P7943" i="2"/>
  <c r="P7603" i="2"/>
  <c r="P7432" i="2"/>
  <c r="P7261" i="2"/>
  <c r="P7120" i="2"/>
  <c r="P7005" i="2"/>
  <c r="P6920" i="2"/>
  <c r="P6835" i="2"/>
  <c r="P6749" i="2"/>
  <c r="P6664" i="2"/>
  <c r="P6579" i="2"/>
  <c r="P6493" i="2"/>
  <c r="P6997" i="2"/>
  <c r="P6656" i="2"/>
  <c r="P6315" i="2"/>
  <c r="P5973" i="2"/>
  <c r="P8160" i="2"/>
  <c r="P7171" i="2"/>
  <c r="P6788" i="2"/>
  <c r="P7751" i="2"/>
  <c r="P7056" i="2"/>
  <c r="P6701" i="2"/>
  <c r="P6477" i="2"/>
  <c r="P6371" i="2"/>
  <c r="P6285" i="2"/>
  <c r="P6200" i="2"/>
  <c r="P6115" i="2"/>
  <c r="P6029" i="2"/>
  <c r="P5944" i="2"/>
  <c r="P5859" i="2"/>
  <c r="P5774" i="2"/>
  <c r="P5710" i="2"/>
  <c r="P5646" i="2"/>
  <c r="P5582" i="2"/>
  <c r="P5518" i="2"/>
  <c r="P5454" i="2"/>
  <c r="P5390" i="2"/>
  <c r="P5326" i="2"/>
  <c r="P7199" i="2"/>
  <c r="P7113" i="2"/>
  <c r="P7028" i="2"/>
  <c r="P6958" i="2"/>
  <c r="P6894" i="2"/>
  <c r="P6830" i="2"/>
  <c r="P6766" i="2"/>
  <c r="P6702" i="2"/>
  <c r="P6638" i="2"/>
  <c r="P6574" i="2"/>
  <c r="P6510" i="2"/>
  <c r="P6446" i="2"/>
  <c r="P6382" i="2"/>
  <c r="P6318" i="2"/>
  <c r="P6254" i="2"/>
  <c r="P6190" i="2"/>
  <c r="P8326" i="2"/>
  <c r="P7302" i="2"/>
  <c r="P9092" i="2"/>
  <c r="P7981" i="2"/>
  <c r="P11284" i="2"/>
  <c r="P8860" i="2"/>
  <c r="P8207" i="2"/>
  <c r="P7787" i="2"/>
  <c r="P7445" i="2"/>
  <c r="P10253" i="2"/>
  <c r="P8952" i="2"/>
  <c r="P8388" i="2"/>
  <c r="P7908" i="2"/>
  <c r="P7567" i="2"/>
  <c r="P7225" i="2"/>
  <c r="P6914" i="2"/>
  <c r="P6658" i="2"/>
  <c r="P6402" i="2"/>
  <c r="P6150" i="2"/>
  <c r="P6062" i="2"/>
  <c r="P5974" i="2"/>
  <c r="P5890" i="2"/>
  <c r="P5806" i="2"/>
  <c r="P10173" i="2"/>
  <c r="P9523" i="2"/>
  <c r="P9187" i="2"/>
  <c r="P8993" i="2"/>
  <c r="P8823" i="2"/>
  <c r="P8675" i="2"/>
  <c r="P8547" i="2"/>
  <c r="P8419" i="2"/>
  <c r="P8291" i="2"/>
  <c r="P8163" i="2"/>
  <c r="P8035" i="2"/>
  <c r="P7928" i="2"/>
  <c r="P7843" i="2"/>
  <c r="P7757" i="2"/>
  <c r="P7672" i="2"/>
  <c r="P10285" i="2"/>
  <c r="P8957" i="2"/>
  <c r="P8392" i="2"/>
  <c r="P7911" i="2"/>
  <c r="P7587" i="2"/>
  <c r="P7416" i="2"/>
  <c r="P7245" i="2"/>
  <c r="P8262" i="2"/>
  <c r="P7238" i="2"/>
  <c r="P9007" i="2"/>
  <c r="P11015" i="2"/>
  <c r="P10717" i="2"/>
  <c r="P8796" i="2"/>
  <c r="P8175" i="2"/>
  <c r="P7765" i="2"/>
  <c r="P7424" i="2"/>
  <c r="P10000" i="2"/>
  <c r="P8909" i="2"/>
  <c r="P8356" i="2"/>
  <c r="P7887" i="2"/>
  <c r="P7545" i="2"/>
  <c r="P7204" i="2"/>
  <c r="P6898" i="2"/>
  <c r="P6642" i="2"/>
  <c r="P6386" i="2"/>
  <c r="P6146" i="2"/>
  <c r="P6054" i="2"/>
  <c r="P5970" i="2"/>
  <c r="P5886" i="2"/>
  <c r="P5798" i="2"/>
  <c r="P10109" i="2"/>
  <c r="P9507" i="2"/>
  <c r="P9155" i="2"/>
  <c r="P8983" i="2"/>
  <c r="P8812" i="2"/>
  <c r="P8667" i="2"/>
  <c r="P8539" i="2"/>
  <c r="P8411" i="2"/>
  <c r="P8283" i="2"/>
  <c r="P8155" i="2"/>
  <c r="P8027" i="2"/>
  <c r="P7923" i="2"/>
  <c r="P7837" i="2"/>
  <c r="P7752" i="2"/>
  <c r="P7667" i="2"/>
  <c r="P10029" i="2"/>
  <c r="P8915" i="2"/>
  <c r="P8360" i="2"/>
  <c r="P7889" i="2"/>
  <c r="P7576" i="2"/>
  <c r="P7405" i="2"/>
  <c r="P7235" i="2"/>
  <c r="P7101" i="2"/>
  <c r="P6992" i="2"/>
  <c r="P6907" i="2"/>
  <c r="P6821" i="2"/>
  <c r="P6736" i="2"/>
  <c r="P6651" i="2"/>
  <c r="P6565" i="2"/>
  <c r="P6480" i="2"/>
  <c r="P6395" i="2"/>
  <c r="P6309" i="2"/>
  <c r="P6224" i="2"/>
  <c r="P6139" i="2"/>
  <c r="P6053" i="2"/>
  <c r="P5968" i="2"/>
  <c r="P5883" i="2"/>
  <c r="P9356" i="2"/>
  <c r="P8640" i="2"/>
  <c r="P8128" i="2"/>
  <c r="P7735" i="2"/>
  <c r="P7500" i="2"/>
  <c r="P7329" i="2"/>
  <c r="P7164" i="2"/>
  <c r="P7051" i="2"/>
  <c r="P6953" i="2"/>
  <c r="P6868" i="2"/>
  <c r="P6783" i="2"/>
  <c r="P9340" i="2"/>
  <c r="P8632" i="2"/>
  <c r="P8120" i="2"/>
  <c r="P7729" i="2"/>
  <c r="P7496" i="2"/>
  <c r="P7325" i="2"/>
  <c r="P7163" i="2"/>
  <c r="P7048" i="2"/>
  <c r="P6952" i="2"/>
  <c r="P6867" i="2"/>
  <c r="P6781" i="2"/>
  <c r="P6696" i="2"/>
  <c r="P6611" i="2"/>
  <c r="P6525" i="2"/>
  <c r="P6440" i="2"/>
  <c r="P7430" i="2"/>
  <c r="P9319" i="2"/>
  <c r="P8109" i="2"/>
  <c r="P9748" i="2"/>
  <c r="P8967" i="2"/>
  <c r="P8271" i="2"/>
  <c r="P7829" i="2"/>
  <c r="P7488" i="2"/>
  <c r="P10781" i="2"/>
  <c r="P9037" i="2"/>
  <c r="P8452" i="2"/>
  <c r="P7951" i="2"/>
  <c r="P7609" i="2"/>
  <c r="P7268" i="2"/>
  <c r="P6946" i="2"/>
  <c r="P6690" i="2"/>
  <c r="P6434" i="2"/>
  <c r="P6178" i="2"/>
  <c r="P6070" i="2"/>
  <c r="P5986" i="2"/>
  <c r="P5902" i="2"/>
  <c r="P5814" i="2"/>
  <c r="P10365" i="2"/>
  <c r="P9571" i="2"/>
  <c r="P9219" i="2"/>
  <c r="P9015" i="2"/>
  <c r="P8844" i="2"/>
  <c r="P8691" i="2"/>
  <c r="P8563" i="2"/>
  <c r="P8435" i="2"/>
  <c r="P8307" i="2"/>
  <c r="P8179" i="2"/>
  <c r="P8051" i="2"/>
  <c r="P7939" i="2"/>
  <c r="P7853" i="2"/>
  <c r="P7768" i="2"/>
  <c r="P7683" i="2"/>
  <c r="P10839" i="2"/>
  <c r="P9043" i="2"/>
  <c r="P8456" i="2"/>
  <c r="P7953" i="2"/>
  <c r="P7612" i="2"/>
  <c r="P7437" i="2"/>
  <c r="P7267" i="2"/>
  <c r="P7123" i="2"/>
  <c r="P7009" i="2"/>
  <c r="P6923" i="2"/>
  <c r="P6837" i="2"/>
  <c r="P6752" i="2"/>
  <c r="P6667" i="2"/>
  <c r="P6581" i="2"/>
  <c r="P6496" i="2"/>
  <c r="P6411" i="2"/>
  <c r="P6325" i="2"/>
  <c r="P6240" i="2"/>
  <c r="P6155" i="2"/>
  <c r="P6069" i="2"/>
  <c r="P5984" i="2"/>
  <c r="P5899" i="2"/>
  <c r="P9548" i="2"/>
  <c r="P8736" i="2"/>
  <c r="P8224" i="2"/>
  <c r="P7799" i="2"/>
  <c r="P7532" i="2"/>
  <c r="P7361" i="2"/>
  <c r="P7191" i="2"/>
  <c r="P7072" i="2"/>
  <c r="P6969" i="2"/>
  <c r="P6884" i="2"/>
  <c r="P6799" i="2"/>
  <c r="P9532" i="2"/>
  <c r="P8728" i="2"/>
  <c r="P8216" i="2"/>
  <c r="P7793" i="2"/>
  <c r="P7528" i="2"/>
  <c r="P7357" i="2"/>
  <c r="P7187" i="2"/>
  <c r="P7069" i="2"/>
  <c r="P6968" i="2"/>
  <c r="P6883" i="2"/>
  <c r="P6797" i="2"/>
  <c r="P6712" i="2"/>
  <c r="P6627" i="2"/>
  <c r="P7622" i="2"/>
  <c r="P9703" i="2"/>
  <c r="P8301" i="2"/>
  <c r="P9894" i="2"/>
  <c r="P9137" i="2"/>
  <c r="P8367" i="2"/>
  <c r="P7893" i="2"/>
  <c r="P7552" i="2"/>
  <c r="P7211" i="2"/>
  <c r="P9172" i="2"/>
  <c r="P8548" i="2"/>
  <c r="P8036" i="2"/>
  <c r="P7673" i="2"/>
  <c r="P7332" i="2"/>
  <c r="P6994" i="2"/>
  <c r="P6738" i="2"/>
  <c r="P6482" i="2"/>
  <c r="P6226" i="2"/>
  <c r="P6086" i="2"/>
  <c r="P6002" i="2"/>
  <c r="P5918" i="2"/>
  <c r="P5830" i="2"/>
  <c r="P10621" i="2"/>
  <c r="P9635" i="2"/>
  <c r="P9283" i="2"/>
  <c r="P9047" i="2"/>
  <c r="P8876" i="2"/>
  <c r="P8715" i="2"/>
  <c r="P8587" i="2"/>
  <c r="P8459" i="2"/>
  <c r="P8331" i="2"/>
  <c r="P8203" i="2"/>
  <c r="P8075" i="2"/>
  <c r="P7955" i="2"/>
  <c r="P7869" i="2"/>
  <c r="P7784" i="2"/>
  <c r="P7699" i="2"/>
  <c r="P7613" i="2"/>
  <c r="P9180" i="2"/>
  <c r="P8552" i="2"/>
  <c r="P8040" i="2"/>
  <c r="P7676" i="2"/>
  <c r="P7469" i="2"/>
  <c r="P7299" i="2"/>
  <c r="P7144" i="2"/>
  <c r="P7031" i="2"/>
  <c r="P6939" i="2"/>
  <c r="P6853" i="2"/>
  <c r="P6768" i="2"/>
  <c r="P6683" i="2"/>
  <c r="P6597" i="2"/>
  <c r="P6512" i="2"/>
  <c r="P6427" i="2"/>
  <c r="P6341" i="2"/>
  <c r="P6256" i="2"/>
  <c r="P6171" i="2"/>
  <c r="P6085" i="2"/>
  <c r="P6000" i="2"/>
  <c r="P5915" i="2"/>
  <c r="P9811" i="2"/>
  <c r="P8861" i="2"/>
  <c r="P8320" i="2"/>
  <c r="P7863" i="2"/>
  <c r="P7564" i="2"/>
  <c r="P7393" i="2"/>
  <c r="P7223" i="2"/>
  <c r="P7093" i="2"/>
  <c r="P6985" i="2"/>
  <c r="P6900" i="2"/>
  <c r="P6815" i="2"/>
  <c r="P9779" i="2"/>
  <c r="P8851" i="2"/>
  <c r="P8312" i="2"/>
  <c r="P7857" i="2"/>
  <c r="P7560" i="2"/>
  <c r="P7389" i="2"/>
  <c r="P7219" i="2"/>
  <c r="P7091" i="2"/>
  <c r="P6984" i="2"/>
  <c r="P6899" i="2"/>
  <c r="P6813" i="2"/>
  <c r="P6728" i="2"/>
  <c r="P6643" i="2"/>
  <c r="P6557" i="2"/>
  <c r="P6472" i="2"/>
  <c r="P6912" i="2"/>
  <c r="P6571" i="2"/>
  <c r="P6229" i="2"/>
  <c r="P5888" i="2"/>
  <c r="P7756" i="2"/>
  <c r="P7057" i="2"/>
  <c r="P9404" i="2"/>
  <c r="P7507" i="2"/>
  <c r="P6957" i="2"/>
  <c r="P6616" i="2"/>
  <c r="P6435" i="2"/>
  <c r="P6349" i="2"/>
  <c r="P6264" i="2"/>
  <c r="P6179" i="2"/>
  <c r="P6093" i="2"/>
  <c r="P6008" i="2"/>
  <c r="P5923" i="2"/>
  <c r="P5837" i="2"/>
  <c r="P5758" i="2"/>
  <c r="P5694" i="2"/>
  <c r="P5630" i="2"/>
  <c r="P5566" i="2"/>
  <c r="P5502" i="2"/>
  <c r="P5438" i="2"/>
  <c r="P5374" i="2"/>
  <c r="P5310" i="2"/>
  <c r="P5246" i="2"/>
  <c r="P5182" i="2"/>
  <c r="P5118" i="2"/>
  <c r="P5054" i="2"/>
  <c r="P4990" i="2"/>
  <c r="P7177" i="2"/>
  <c r="P7092" i="2"/>
  <c r="P7007" i="2"/>
  <c r="P6942" i="2"/>
  <c r="P6878" i="2"/>
  <c r="P6814" i="2"/>
  <c r="P6750" i="2"/>
  <c r="P6686" i="2"/>
  <c r="P6622" i="2"/>
  <c r="P6558" i="2"/>
  <c r="P6494" i="2"/>
  <c r="P6430" i="2"/>
  <c r="P6366" i="2"/>
  <c r="P6302" i="2"/>
  <c r="P6238" i="2"/>
  <c r="P6174" i="2"/>
  <c r="P8070" i="2"/>
  <c r="P7046" i="2"/>
  <c r="P8751" i="2"/>
  <c r="P10432" i="2"/>
  <c r="P9803" i="2"/>
  <c r="P8655" i="2"/>
  <c r="P8079" i="2"/>
  <c r="P7701" i="2"/>
  <c r="P7360" i="2"/>
  <c r="P9620" i="2"/>
  <c r="P8781" i="2"/>
  <c r="P8260" i="2"/>
  <c r="P7823" i="2"/>
  <c r="P7481" i="2"/>
  <c r="P7140" i="2"/>
  <c r="P6850" i="2"/>
  <c r="P6594" i="2"/>
  <c r="P6338" i="2"/>
  <c r="P6126" i="2"/>
  <c r="P6038" i="2"/>
  <c r="P5954" i="2"/>
  <c r="P5870" i="2"/>
  <c r="P5782" i="2"/>
  <c r="P9904" i="2"/>
  <c r="P9443" i="2"/>
  <c r="P9121" i="2"/>
  <c r="P8951" i="2"/>
  <c r="P8780" i="2"/>
  <c r="P8643" i="2"/>
  <c r="P8515" i="2"/>
  <c r="P8387" i="2"/>
  <c r="P8259" i="2"/>
  <c r="P8131" i="2"/>
  <c r="P8003" i="2"/>
  <c r="P7907" i="2"/>
  <c r="P7821" i="2"/>
  <c r="P7736" i="2"/>
  <c r="P7651" i="2"/>
  <c r="P9628" i="2"/>
  <c r="P8787" i="2"/>
  <c r="P8264" i="2"/>
  <c r="P7825" i="2"/>
  <c r="P7544" i="2"/>
  <c r="P7373" i="2"/>
  <c r="P7203" i="2"/>
  <c r="P8006" i="2"/>
  <c r="P11263" i="2"/>
  <c r="P8685" i="2"/>
  <c r="P10352" i="2"/>
  <c r="P9643" i="2"/>
  <c r="P8615" i="2"/>
  <c r="P8047" i="2"/>
  <c r="P7680" i="2"/>
  <c r="P7339" i="2"/>
  <c r="P9556" i="2"/>
  <c r="P8740" i="2"/>
  <c r="P8228" i="2"/>
  <c r="P7801" i="2"/>
  <c r="P7460" i="2"/>
  <c r="P7119" i="2"/>
  <c r="P6834" i="2"/>
  <c r="P6578" i="2"/>
  <c r="P6322" i="2"/>
  <c r="P6118" i="2"/>
  <c r="P6034" i="2"/>
  <c r="P5950" i="2"/>
  <c r="P5862" i="2"/>
  <c r="P5778" i="2"/>
  <c r="P9861" i="2"/>
  <c r="P9411" i="2"/>
  <c r="P9111" i="2"/>
  <c r="P8940" i="2"/>
  <c r="P8769" i="2"/>
  <c r="P8635" i="2"/>
  <c r="P8507" i="2"/>
  <c r="P8379" i="2"/>
  <c r="P8251" i="2"/>
  <c r="P8123" i="2"/>
  <c r="P7995" i="2"/>
  <c r="P7901" i="2"/>
  <c r="P7816" i="2"/>
  <c r="P7731" i="2"/>
  <c r="P7645" i="2"/>
  <c r="P9564" i="2"/>
  <c r="P8744" i="2"/>
  <c r="P8232" i="2"/>
  <c r="P7804" i="2"/>
  <c r="P7533" i="2"/>
  <c r="P7363" i="2"/>
  <c r="P7192" i="2"/>
  <c r="P7073" i="2"/>
  <c r="P6971" i="2"/>
  <c r="P6885" i="2"/>
  <c r="P6800" i="2"/>
  <c r="P6715" i="2"/>
  <c r="P6629" i="2"/>
  <c r="P6544" i="2"/>
  <c r="P6459" i="2"/>
  <c r="P6373" i="2"/>
  <c r="P6288" i="2"/>
  <c r="P6203" i="2"/>
  <c r="P6117" i="2"/>
  <c r="P6032" i="2"/>
  <c r="P5947" i="2"/>
  <c r="P5861" i="2"/>
  <c r="P9117" i="2"/>
  <c r="P8512" i="2"/>
  <c r="P8000" i="2"/>
  <c r="P7649" i="2"/>
  <c r="P7457" i="2"/>
  <c r="P7287" i="2"/>
  <c r="P7136" i="2"/>
  <c r="P7021" i="2"/>
  <c r="P6932" i="2"/>
  <c r="P6847" i="2"/>
  <c r="P6761" i="2"/>
  <c r="P9107" i="2"/>
  <c r="P8504" i="2"/>
  <c r="P7992" i="2"/>
  <c r="P7644" i="2"/>
  <c r="P7453" i="2"/>
  <c r="P7283" i="2"/>
  <c r="P7133" i="2"/>
  <c r="P7020" i="2"/>
  <c r="P6931" i="2"/>
  <c r="P6845" i="2"/>
  <c r="P6760" i="2"/>
  <c r="P6675" i="2"/>
  <c r="P6589" i="2"/>
  <c r="P6504" i="2"/>
  <c r="P8198" i="2"/>
  <c r="P7174" i="2"/>
  <c r="P8921" i="2"/>
  <c r="P10640" i="2"/>
  <c r="P10333" i="2"/>
  <c r="P8743" i="2"/>
  <c r="P8143" i="2"/>
  <c r="P7744" i="2"/>
  <c r="P7403" i="2"/>
  <c r="P9829" i="2"/>
  <c r="P8867" i="2"/>
  <c r="P8324" i="2"/>
  <c r="P7865" i="2"/>
  <c r="P7524" i="2"/>
  <c r="P7183" i="2"/>
  <c r="P6882" i="2"/>
  <c r="P6626" i="2"/>
  <c r="P6370" i="2"/>
  <c r="P6134" i="2"/>
  <c r="P6050" i="2"/>
  <c r="P5966" i="2"/>
  <c r="P5878" i="2"/>
  <c r="P5794" i="2"/>
  <c r="P10045" i="2"/>
  <c r="P9475" i="2"/>
  <c r="P9143" i="2"/>
  <c r="P8972" i="2"/>
  <c r="P8801" i="2"/>
  <c r="P8659" i="2"/>
  <c r="P8531" i="2"/>
  <c r="P8403" i="2"/>
  <c r="P8275" i="2"/>
  <c r="P8147" i="2"/>
  <c r="P8019" i="2"/>
  <c r="P7917" i="2"/>
  <c r="P7832" i="2"/>
  <c r="P7747" i="2"/>
  <c r="P7661" i="2"/>
  <c r="P9850" i="2"/>
  <c r="P8872" i="2"/>
  <c r="P8328" i="2"/>
  <c r="P7868" i="2"/>
  <c r="P7565" i="2"/>
  <c r="P7395" i="2"/>
  <c r="P7224" i="2"/>
  <c r="P7095" i="2"/>
  <c r="P6987" i="2"/>
  <c r="P6901" i="2"/>
  <c r="P6816" i="2"/>
  <c r="P6731" i="2"/>
  <c r="P6645" i="2"/>
  <c r="P6560" i="2"/>
  <c r="P6475" i="2"/>
  <c r="P6389" i="2"/>
  <c r="P6304" i="2"/>
  <c r="P6219" i="2"/>
  <c r="P6133" i="2"/>
  <c r="P6048" i="2"/>
  <c r="P5963" i="2"/>
  <c r="P5877" i="2"/>
  <c r="P9292" i="2"/>
  <c r="P8608" i="2"/>
  <c r="P8096" i="2"/>
  <c r="P7713" i="2"/>
  <c r="P7489" i="2"/>
  <c r="P7319" i="2"/>
  <c r="P7157" i="2"/>
  <c r="P7043" i="2"/>
  <c r="P6948" i="2"/>
  <c r="P6863" i="2"/>
  <c r="P6777" i="2"/>
  <c r="P9276" i="2"/>
  <c r="P8600" i="2"/>
  <c r="P8088" i="2"/>
  <c r="P7708" i="2"/>
  <c r="P7485" i="2"/>
  <c r="P7315" i="2"/>
  <c r="P7155" i="2"/>
  <c r="P7041" i="2"/>
  <c r="P6947" i="2"/>
  <c r="P6861" i="2"/>
  <c r="P6776" i="2"/>
  <c r="P6691" i="2"/>
  <c r="P6605" i="2"/>
  <c r="P7366" i="2"/>
  <c r="P9191" i="2"/>
  <c r="P8045" i="2"/>
  <c r="P9700" i="2"/>
  <c r="P8913" i="2"/>
  <c r="P8239" i="2"/>
  <c r="P7808" i="2"/>
  <c r="P7467" i="2"/>
  <c r="P10509" i="2"/>
  <c r="P8995" i="2"/>
  <c r="P8420" i="2"/>
  <c r="P7929" i="2"/>
  <c r="P7588" i="2"/>
  <c r="P7247" i="2"/>
  <c r="P6930" i="2"/>
  <c r="P6674" i="2"/>
  <c r="P6418" i="2"/>
  <c r="P6162" i="2"/>
  <c r="P6066" i="2"/>
  <c r="P5982" i="2"/>
  <c r="P5894" i="2"/>
  <c r="P5810" i="2"/>
  <c r="P10301" i="2"/>
  <c r="P9539" i="2"/>
  <c r="P9203" i="2"/>
  <c r="P9004" i="2"/>
  <c r="P8833" i="2"/>
  <c r="P8683" i="2"/>
  <c r="P8555" i="2"/>
  <c r="P8427" i="2"/>
  <c r="P8299" i="2"/>
  <c r="P8171" i="2"/>
  <c r="P8043" i="2"/>
  <c r="P7933" i="2"/>
  <c r="P7848" i="2"/>
  <c r="P7763" i="2"/>
  <c r="P7677" i="2"/>
  <c r="P10541" i="2"/>
  <c r="P9000" i="2"/>
  <c r="P8424" i="2"/>
  <c r="P7932" i="2"/>
  <c r="P7597" i="2"/>
  <c r="P7427" i="2"/>
  <c r="P7256" i="2"/>
  <c r="P7116" i="2"/>
  <c r="P7003" i="2"/>
  <c r="P6917" i="2"/>
  <c r="P6832" i="2"/>
  <c r="P6747" i="2"/>
  <c r="P6661" i="2"/>
  <c r="P6576" i="2"/>
  <c r="P6491" i="2"/>
  <c r="P6405" i="2"/>
  <c r="P6320" i="2"/>
  <c r="P6235" i="2"/>
  <c r="P6149" i="2"/>
  <c r="P6064" i="2"/>
  <c r="P5979" i="2"/>
  <c r="P5893" i="2"/>
  <c r="P9484" i="2"/>
  <c r="P8704" i="2"/>
  <c r="P8192" i="2"/>
  <c r="P7777" i="2"/>
  <c r="P7521" i="2"/>
  <c r="P7351" i="2"/>
  <c r="P7180" i="2"/>
  <c r="P7064" i="2"/>
  <c r="P6964" i="2"/>
  <c r="P6879" i="2"/>
  <c r="P6793" i="2"/>
  <c r="P9468" i="2"/>
  <c r="P8696" i="2"/>
  <c r="P8184" i="2"/>
  <c r="P7772" i="2"/>
  <c r="P7517" i="2"/>
  <c r="P7347" i="2"/>
  <c r="P7176" i="2"/>
  <c r="P7063" i="2"/>
  <c r="P6963" i="2"/>
  <c r="P6877" i="2"/>
  <c r="P6792" i="2"/>
  <c r="P6707" i="2"/>
  <c r="P6621" i="2"/>
  <c r="P6536" i="2"/>
  <c r="P6451" i="2"/>
  <c r="P6827" i="2"/>
  <c r="P6485" i="2"/>
  <c r="P6144" i="2"/>
  <c r="P9420" i="2"/>
  <c r="P7511" i="2"/>
  <c r="P6959" i="2"/>
  <c r="P8664" i="2"/>
  <c r="P7336" i="2"/>
  <c r="P6872" i="2"/>
  <c r="P6563" i="2"/>
  <c r="P6413" i="2"/>
  <c r="P6328" i="2"/>
  <c r="P6243" i="2"/>
  <c r="P6157" i="2"/>
  <c r="P6072" i="2"/>
  <c r="P5987" i="2"/>
  <c r="P5901" i="2"/>
  <c r="P5816" i="2"/>
  <c r="P5742" i="2"/>
  <c r="P5486" i="2"/>
  <c r="P5278" i="2"/>
  <c r="P5198" i="2"/>
  <c r="P5102" i="2"/>
  <c r="P5022" i="2"/>
  <c r="P4942" i="2"/>
  <c r="P4878" i="2"/>
  <c r="P4814" i="2"/>
  <c r="P4750" i="2"/>
  <c r="P4686" i="2"/>
  <c r="P4622" i="2"/>
  <c r="P4558" i="2"/>
  <c r="P4494" i="2"/>
  <c r="P7788" i="2"/>
  <c r="P7068" i="2"/>
  <c r="P6735" i="2"/>
  <c r="P6564" i="2"/>
  <c r="P6393" i="2"/>
  <c r="P6223" i="2"/>
  <c r="P6052" i="2"/>
  <c r="P5881" i="2"/>
  <c r="P5764" i="2"/>
  <c r="P5679" i="2"/>
  <c r="P5593" i="2"/>
  <c r="P5508" i="2"/>
  <c r="P5423" i="2"/>
  <c r="P5337" i="2"/>
  <c r="P5252" i="2"/>
  <c r="P5167" i="2"/>
  <c r="P5081" i="2"/>
  <c r="P4996" i="2"/>
  <c r="P4911" i="2"/>
  <c r="P4825" i="2"/>
  <c r="P4740" i="2"/>
  <c r="P4655" i="2"/>
  <c r="P4569" i="2"/>
  <c r="P4485" i="2"/>
  <c r="P4421" i="2"/>
  <c r="P4357" i="2"/>
  <c r="P4293" i="2"/>
  <c r="P4229" i="2"/>
  <c r="P4165" i="2"/>
  <c r="P4101" i="2"/>
  <c r="P4037" i="2"/>
  <c r="P3973" i="2"/>
  <c r="P3909" i="2"/>
  <c r="P3845" i="2"/>
  <c r="P3781" i="2"/>
  <c r="P3717" i="2"/>
  <c r="P3653" i="2"/>
  <c r="P3589" i="2"/>
  <c r="P3525" i="2"/>
  <c r="P3461" i="2"/>
  <c r="P9747" i="2"/>
  <c r="P7559" i="2"/>
  <c r="P6983" i="2"/>
  <c r="P6700" i="2"/>
  <c r="P6529" i="2"/>
  <c r="P6359" i="2"/>
  <c r="P6188" i="2"/>
  <c r="P6805" i="2"/>
  <c r="P6464" i="2"/>
  <c r="P6123" i="2"/>
  <c r="P9164" i="2"/>
  <c r="P7468" i="2"/>
  <c r="P6937" i="2"/>
  <c r="P8536" i="2"/>
  <c r="P7293" i="2"/>
  <c r="P6851" i="2"/>
  <c r="P6552" i="2"/>
  <c r="P6408" i="2"/>
  <c r="P6323" i="2"/>
  <c r="P6237" i="2"/>
  <c r="P6152" i="2"/>
  <c r="P6067" i="2"/>
  <c r="P5981" i="2"/>
  <c r="P5896" i="2"/>
  <c r="P5811" i="2"/>
  <c r="P5738" i="2"/>
  <c r="P5674" i="2"/>
  <c r="P5610" i="2"/>
  <c r="P5546" i="2"/>
  <c r="P5482" i="2"/>
  <c r="P5418" i="2"/>
  <c r="P5354" i="2"/>
  <c r="P5290" i="2"/>
  <c r="P5226" i="2"/>
  <c r="P5162" i="2"/>
  <c r="P5098" i="2"/>
  <c r="P5034" i="2"/>
  <c r="P4970" i="2"/>
  <c r="P4906" i="2"/>
  <c r="P4842" i="2"/>
  <c r="P4778" i="2"/>
  <c r="P4714" i="2"/>
  <c r="P4650" i="2"/>
  <c r="P4586" i="2"/>
  <c r="P4522" i="2"/>
  <c r="P8592" i="2"/>
  <c r="P7313" i="2"/>
  <c r="P6860" i="2"/>
  <c r="P6639" i="2"/>
  <c r="P6468" i="2"/>
  <c r="P6297" i="2"/>
  <c r="P6127" i="2"/>
  <c r="P5956" i="2"/>
  <c r="P5809" i="2"/>
  <c r="P5716" i="2"/>
  <c r="P5631" i="2"/>
  <c r="P5545" i="2"/>
  <c r="P5460" i="2"/>
  <c r="P5375" i="2"/>
  <c r="P5289" i="2"/>
  <c r="P5204" i="2"/>
  <c r="P5119" i="2"/>
  <c r="P5033" i="2"/>
  <c r="P4948" i="2"/>
  <c r="P4863" i="2"/>
  <c r="P4777" i="2"/>
  <c r="P4692" i="2"/>
  <c r="P4607" i="2"/>
  <c r="P4521" i="2"/>
  <c r="P4449" i="2"/>
  <c r="P4385" i="2"/>
  <c r="P4321" i="2"/>
  <c r="P4257" i="2"/>
  <c r="P4193" i="2"/>
  <c r="P4129" i="2"/>
  <c r="P4065" i="2"/>
  <c r="P4001" i="2"/>
  <c r="P3937" i="2"/>
  <c r="P3873" i="2"/>
  <c r="P3809" i="2"/>
  <c r="P3745" i="2"/>
  <c r="P3681" i="2"/>
  <c r="P3617" i="2"/>
  <c r="P3553" i="2"/>
  <c r="P3489" i="2"/>
  <c r="P3425" i="2"/>
  <c r="P8176" i="2"/>
  <c r="P7175" i="2"/>
  <c r="P6791" i="2"/>
  <c r="P6604" i="2"/>
  <c r="P6433" i="2"/>
  <c r="P6263" i="2"/>
  <c r="P6955" i="2"/>
  <c r="P6613" i="2"/>
  <c r="P6272" i="2"/>
  <c r="P5931" i="2"/>
  <c r="P7927" i="2"/>
  <c r="P7115" i="2"/>
  <c r="P10413" i="2"/>
  <c r="P7592" i="2"/>
  <c r="P7000" i="2"/>
  <c r="P6659" i="2"/>
  <c r="P6456" i="2"/>
  <c r="P6360" i="2"/>
  <c r="P6275" i="2"/>
  <c r="P6189" i="2"/>
  <c r="P6104" i="2"/>
  <c r="P6019" i="2"/>
  <c r="P5933" i="2"/>
  <c r="P5848" i="2"/>
  <c r="P5766" i="2"/>
  <c r="P5702" i="2"/>
  <c r="P5638" i="2"/>
  <c r="P5574" i="2"/>
  <c r="P5510" i="2"/>
  <c r="P5446" i="2"/>
  <c r="P5382" i="2"/>
  <c r="P5318" i="2"/>
  <c r="P5254" i="2"/>
  <c r="P5190" i="2"/>
  <c r="P5126" i="2"/>
  <c r="P5062" i="2"/>
  <c r="P4998" i="2"/>
  <c r="P4934" i="2"/>
  <c r="P4870" i="2"/>
  <c r="P4806" i="2"/>
  <c r="P4742" i="2"/>
  <c r="P4678" i="2"/>
  <c r="P4614" i="2"/>
  <c r="P4550" i="2"/>
  <c r="P10952" i="2"/>
  <c r="P7617" i="2"/>
  <c r="P7011" i="2"/>
  <c r="P6713" i="2"/>
  <c r="P6543" i="2"/>
  <c r="P6372" i="2"/>
  <c r="P6201" i="2"/>
  <c r="P6031" i="2"/>
  <c r="P5860" i="2"/>
  <c r="P5753" i="2"/>
  <c r="P5668" i="2"/>
  <c r="P5583" i="2"/>
  <c r="P5497" i="2"/>
  <c r="P5412" i="2"/>
  <c r="P5327" i="2"/>
  <c r="P5241" i="2"/>
  <c r="P5156" i="2"/>
  <c r="P5071" i="2"/>
  <c r="P4985" i="2"/>
  <c r="P4900" i="2"/>
  <c r="P4815" i="2"/>
  <c r="P4729" i="2"/>
  <c r="P4644" i="2"/>
  <c r="P4559" i="2"/>
  <c r="P4477" i="2"/>
  <c r="P4413" i="2"/>
  <c r="P4349" i="2"/>
  <c r="P4285" i="2"/>
  <c r="P4221" i="2"/>
  <c r="P4157" i="2"/>
  <c r="P4093" i="2"/>
  <c r="P4029" i="2"/>
  <c r="P3965" i="2"/>
  <c r="P3901" i="2"/>
  <c r="P3837" i="2"/>
  <c r="P3773" i="2"/>
  <c r="P3709" i="2"/>
  <c r="P3645" i="2"/>
  <c r="P3581" i="2"/>
  <c r="P3517" i="2"/>
  <c r="P3453" i="2"/>
  <c r="P9196" i="2"/>
  <c r="P7473" i="2"/>
  <c r="P6940" i="2"/>
  <c r="P6679" i="2"/>
  <c r="P6508" i="2"/>
  <c r="P6337" i="2"/>
  <c r="P6167" i="2"/>
  <c r="P6763" i="2"/>
  <c r="P6421" i="2"/>
  <c r="P6080" i="2"/>
  <c r="P8819" i="2"/>
  <c r="P7383" i="2"/>
  <c r="P6895" i="2"/>
  <c r="P8280" i="2"/>
  <c r="P7208" i="2"/>
  <c r="P6808" i="2"/>
  <c r="P6531" i="2"/>
  <c r="P6397" i="2"/>
  <c r="P6312" i="2"/>
  <c r="P6227" i="2"/>
  <c r="P6141" i="2"/>
  <c r="P6056" i="2"/>
  <c r="P5971" i="2"/>
  <c r="P5885" i="2"/>
  <c r="P5800" i="2"/>
  <c r="P5730" i="2"/>
  <c r="P5666" i="2"/>
  <c r="P5602" i="2"/>
  <c r="P5538" i="2"/>
  <c r="P5474" i="2"/>
  <c r="P5410" i="2"/>
  <c r="P5346" i="2"/>
  <c r="P5282" i="2"/>
  <c r="P5218" i="2"/>
  <c r="P5154" i="2"/>
  <c r="P5090" i="2"/>
  <c r="P5026" i="2"/>
  <c r="P4962" i="2"/>
  <c r="P4898" i="2"/>
  <c r="P4834" i="2"/>
  <c r="P4770" i="2"/>
  <c r="P4706" i="2"/>
  <c r="P4642" i="2"/>
  <c r="P4578" i="2"/>
  <c r="P4514" i="2"/>
  <c r="P8336" i="2"/>
  <c r="P7228" i="2"/>
  <c r="P6817" i="2"/>
  <c r="P6617" i="2"/>
  <c r="P6447" i="2"/>
  <c r="P6276" i="2"/>
  <c r="P6105" i="2"/>
  <c r="P5935" i="2"/>
  <c r="P5796" i="2"/>
  <c r="P5705" i="2"/>
  <c r="P5620" i="2"/>
  <c r="P5535" i="2"/>
  <c r="P5449" i="2"/>
  <c r="P5364" i="2"/>
  <c r="P5279" i="2"/>
  <c r="P5193" i="2"/>
  <c r="P5108" i="2"/>
  <c r="P5023" i="2"/>
  <c r="P4937" i="2"/>
  <c r="P4852" i="2"/>
  <c r="P4767" i="2"/>
  <c r="P4681" i="2"/>
  <c r="P4596" i="2"/>
  <c r="P4511" i="2"/>
  <c r="P4441" i="2"/>
  <c r="P4377" i="2"/>
  <c r="P4313" i="2"/>
  <c r="P4249" i="2"/>
  <c r="P4185" i="2"/>
  <c r="P4121" i="2"/>
  <c r="P4057" i="2"/>
  <c r="P3993" i="2"/>
  <c r="P3929" i="2"/>
  <c r="P3865" i="2"/>
  <c r="P3801" i="2"/>
  <c r="P3737" i="2"/>
  <c r="P3673" i="2"/>
  <c r="P3609" i="2"/>
  <c r="P3545" i="2"/>
  <c r="P3481" i="2"/>
  <c r="P3417" i="2"/>
  <c r="P7937" i="2"/>
  <c r="P7117" i="2"/>
  <c r="P6753" i="2"/>
  <c r="P6583" i="2"/>
  <c r="P6412" i="2"/>
  <c r="P6241" i="2"/>
  <c r="P6071" i="2"/>
  <c r="P5900" i="2"/>
  <c r="P5773" i="2"/>
  <c r="P5688" i="2"/>
  <c r="P5603" i="2"/>
  <c r="P5517" i="2"/>
  <c r="P5432" i="2"/>
  <c r="P5347" i="2"/>
  <c r="P5261" i="2"/>
  <c r="P5176" i="2"/>
  <c r="P5091" i="2"/>
  <c r="P5005" i="2"/>
  <c r="P4920" i="2"/>
  <c r="P4835" i="2"/>
  <c r="P4749" i="2"/>
  <c r="P4664" i="2"/>
  <c r="P4579" i="2"/>
  <c r="P4493" i="2"/>
  <c r="P4428" i="2"/>
  <c r="P4364" i="2"/>
  <c r="P4300" i="2"/>
  <c r="P4236" i="2"/>
  <c r="P4172" i="2"/>
  <c r="P4108" i="2"/>
  <c r="P5678" i="2"/>
  <c r="P5422" i="2"/>
  <c r="P5262" i="2"/>
  <c r="P5166" i="2"/>
  <c r="P5086" i="2"/>
  <c r="P5006" i="2"/>
  <c r="P4926" i="2"/>
  <c r="P4862" i="2"/>
  <c r="P4798" i="2"/>
  <c r="P4734" i="2"/>
  <c r="P4670" i="2"/>
  <c r="P4606" i="2"/>
  <c r="P4542" i="2"/>
  <c r="P9516" i="2"/>
  <c r="P7527" i="2"/>
  <c r="P6967" i="2"/>
  <c r="P6692" i="2"/>
  <c r="P6521" i="2"/>
  <c r="P6351" i="2"/>
  <c r="P6180" i="2"/>
  <c r="P6009" i="2"/>
  <c r="P5845" i="2"/>
  <c r="P5743" i="2"/>
  <c r="P5657" i="2"/>
  <c r="P5572" i="2"/>
  <c r="P5487" i="2"/>
  <c r="P5401" i="2"/>
  <c r="P5316" i="2"/>
  <c r="P5231" i="2"/>
  <c r="P5145" i="2"/>
  <c r="P5060" i="2"/>
  <c r="P4975" i="2"/>
  <c r="P4889" i="2"/>
  <c r="P4804" i="2"/>
  <c r="P4719" i="2"/>
  <c r="P4633" i="2"/>
  <c r="P4548" i="2"/>
  <c r="P4469" i="2"/>
  <c r="P4405" i="2"/>
  <c r="P4341" i="2"/>
  <c r="P4277" i="2"/>
  <c r="P4213" i="2"/>
  <c r="P4149" i="2"/>
  <c r="P4085" i="2"/>
  <c r="P4021" i="2"/>
  <c r="P3957" i="2"/>
  <c r="P3893" i="2"/>
  <c r="P3829" i="2"/>
  <c r="P3765" i="2"/>
  <c r="P3701" i="2"/>
  <c r="P3637" i="2"/>
  <c r="P3573" i="2"/>
  <c r="P3509" i="2"/>
  <c r="P3445" i="2"/>
  <c r="P8840" i="2"/>
  <c r="P7388" i="2"/>
  <c r="P6897" i="2"/>
  <c r="P6657" i="2"/>
  <c r="P6487" i="2"/>
  <c r="P6316" i="2"/>
  <c r="P7080" i="2"/>
  <c r="P6720" i="2"/>
  <c r="P6379" i="2"/>
  <c r="P6037" i="2"/>
  <c r="P8544" i="2"/>
  <c r="P7297" i="2"/>
  <c r="P6852" i="2"/>
  <c r="P8024" i="2"/>
  <c r="P7141" i="2"/>
  <c r="P6765" i="2"/>
  <c r="P6509" i="2"/>
  <c r="P6387" i="2"/>
  <c r="P6301" i="2"/>
  <c r="P6216" i="2"/>
  <c r="P6131" i="2"/>
  <c r="P6045" i="2"/>
  <c r="P5960" i="2"/>
  <c r="P5875" i="2"/>
  <c r="P5789" i="2"/>
  <c r="P5722" i="2"/>
  <c r="P5658" i="2"/>
  <c r="P5594" i="2"/>
  <c r="P5530" i="2"/>
  <c r="P5466" i="2"/>
  <c r="P5402" i="2"/>
  <c r="P5338" i="2"/>
  <c r="P5274" i="2"/>
  <c r="P5210" i="2"/>
  <c r="P5146" i="2"/>
  <c r="P5082" i="2"/>
  <c r="P5018" i="2"/>
  <c r="P4954" i="2"/>
  <c r="P4890" i="2"/>
  <c r="P4826" i="2"/>
  <c r="P4762" i="2"/>
  <c r="P4698" i="2"/>
  <c r="P4634" i="2"/>
  <c r="P4570" i="2"/>
  <c r="P4506" i="2"/>
  <c r="P8080" i="2"/>
  <c r="P7153" i="2"/>
  <c r="P6775" i="2"/>
  <c r="P6596" i="2"/>
  <c r="P6425" i="2"/>
  <c r="P6255" i="2"/>
  <c r="P6084" i="2"/>
  <c r="P5913" i="2"/>
  <c r="P5781" i="2"/>
  <c r="P5695" i="2"/>
  <c r="P5609" i="2"/>
  <c r="P5524" i="2"/>
  <c r="P5439" i="2"/>
  <c r="P5353" i="2"/>
  <c r="P5268" i="2"/>
  <c r="P5183" i="2"/>
  <c r="P5097" i="2"/>
  <c r="P5012" i="2"/>
  <c r="P4927" i="2"/>
  <c r="P4841" i="2"/>
  <c r="P4756" i="2"/>
  <c r="P4671" i="2"/>
  <c r="P4585" i="2"/>
  <c r="P4500" i="2"/>
  <c r="P4433" i="2"/>
  <c r="P4369" i="2"/>
  <c r="P4305" i="2"/>
  <c r="P4241" i="2"/>
  <c r="P4177" i="2"/>
  <c r="P4113" i="2"/>
  <c r="P4049" i="2"/>
  <c r="P3985" i="2"/>
  <c r="P3921" i="2"/>
  <c r="P3857" i="2"/>
  <c r="P3793" i="2"/>
  <c r="P3729" i="2"/>
  <c r="P3665" i="2"/>
  <c r="P3601" i="2"/>
  <c r="P3537" i="2"/>
  <c r="P3473" i="2"/>
  <c r="P3409" i="2"/>
  <c r="P7767" i="2"/>
  <c r="P7061" i="2"/>
  <c r="P6732" i="2"/>
  <c r="P6561" i="2"/>
  <c r="P6391" i="2"/>
  <c r="P6220" i="2"/>
  <c r="P6869" i="2"/>
  <c r="P6528" i="2"/>
  <c r="P6187" i="2"/>
  <c r="P10477" i="2"/>
  <c r="P7596" i="2"/>
  <c r="P7001" i="2"/>
  <c r="P8979" i="2"/>
  <c r="P7421" i="2"/>
  <c r="P6915" i="2"/>
  <c r="P6584" i="2"/>
  <c r="P6424" i="2"/>
  <c r="P6339" i="2"/>
  <c r="P6253" i="2"/>
  <c r="P6168" i="2"/>
  <c r="P6083" i="2"/>
  <c r="P5997" i="2"/>
  <c r="P5912" i="2"/>
  <c r="P5827" i="2"/>
  <c r="P5750" i="2"/>
  <c r="P5686" i="2"/>
  <c r="P5622" i="2"/>
  <c r="P5558" i="2"/>
  <c r="P5494" i="2"/>
  <c r="P5430" i="2"/>
  <c r="P5366" i="2"/>
  <c r="P5302" i="2"/>
  <c r="P5238" i="2"/>
  <c r="P5174" i="2"/>
  <c r="P5110" i="2"/>
  <c r="P5046" i="2"/>
  <c r="P4982" i="2"/>
  <c r="P4918" i="2"/>
  <c r="P4854" i="2"/>
  <c r="P4790" i="2"/>
  <c r="P4726" i="2"/>
  <c r="P4662" i="2"/>
  <c r="P4598" i="2"/>
  <c r="P4534" i="2"/>
  <c r="P9053" i="2"/>
  <c r="P7441" i="2"/>
  <c r="P6924" i="2"/>
  <c r="P6671" i="2"/>
  <c r="P6500" i="2"/>
  <c r="P6329" i="2"/>
  <c r="P6159" i="2"/>
  <c r="P5988" i="2"/>
  <c r="P5831" i="2"/>
  <c r="P5732" i="2"/>
  <c r="P5647" i="2"/>
  <c r="P5561" i="2"/>
  <c r="P5476" i="2"/>
  <c r="P5391" i="2"/>
  <c r="P5305" i="2"/>
  <c r="P5220" i="2"/>
  <c r="P5135" i="2"/>
  <c r="P5049" i="2"/>
  <c r="P4964" i="2"/>
  <c r="P4879" i="2"/>
  <c r="P4793" i="2"/>
  <c r="P4708" i="2"/>
  <c r="P4623" i="2"/>
  <c r="P4537" i="2"/>
  <c r="P4461" i="2"/>
  <c r="P4397" i="2"/>
  <c r="P4333" i="2"/>
  <c r="P4269" i="2"/>
  <c r="P4205" i="2"/>
  <c r="P4141" i="2"/>
  <c r="P4077" i="2"/>
  <c r="P4013" i="2"/>
  <c r="P3949" i="2"/>
  <c r="P3885" i="2"/>
  <c r="P3821" i="2"/>
  <c r="P3757" i="2"/>
  <c r="P3693" i="2"/>
  <c r="P3629" i="2"/>
  <c r="P3565" i="2"/>
  <c r="P3501" i="2"/>
  <c r="P3437" i="2"/>
  <c r="P8560" i="2"/>
  <c r="P7303" i="2"/>
  <c r="P6855" i="2"/>
  <c r="P6636" i="2"/>
  <c r="P6465" i="2"/>
  <c r="P6295" i="2"/>
  <c r="P7024" i="2"/>
  <c r="P6677" i="2"/>
  <c r="P6336" i="2"/>
  <c r="P5995" i="2"/>
  <c r="P8288" i="2"/>
  <c r="P7212" i="2"/>
  <c r="P6809" i="2"/>
  <c r="P7836" i="2"/>
  <c r="P7084" i="2"/>
  <c r="P6723" i="2"/>
  <c r="P6488" i="2"/>
  <c r="P6376" i="2"/>
  <c r="P6291" i="2"/>
  <c r="P6205" i="2"/>
  <c r="P6120" i="2"/>
  <c r="P6035" i="2"/>
  <c r="P5949" i="2"/>
  <c r="P5864" i="2"/>
  <c r="P5779" i="2"/>
  <c r="P5714" i="2"/>
  <c r="P5650" i="2"/>
  <c r="P5586" i="2"/>
  <c r="P5522" i="2"/>
  <c r="P5458" i="2"/>
  <c r="P5394" i="2"/>
  <c r="P5330" i="2"/>
  <c r="P5266" i="2"/>
  <c r="P5202" i="2"/>
  <c r="P5138" i="2"/>
  <c r="P5074" i="2"/>
  <c r="P5010" i="2"/>
  <c r="P4946" i="2"/>
  <c r="P4882" i="2"/>
  <c r="P4818" i="2"/>
  <c r="P4754" i="2"/>
  <c r="P4690" i="2"/>
  <c r="P4626" i="2"/>
  <c r="P4562" i="2"/>
  <c r="P4498" i="2"/>
  <c r="P7873" i="2"/>
  <c r="P7096" i="2"/>
  <c r="P6745" i="2"/>
  <c r="P6575" i="2"/>
  <c r="P6404" i="2"/>
  <c r="P6233" i="2"/>
  <c r="P6063" i="2"/>
  <c r="P5892" i="2"/>
  <c r="P5769" i="2"/>
  <c r="P5684" i="2"/>
  <c r="P5599" i="2"/>
  <c r="P5513" i="2"/>
  <c r="P5428" i="2"/>
  <c r="P5343" i="2"/>
  <c r="P5257" i="2"/>
  <c r="P5172" i="2"/>
  <c r="P5087" i="2"/>
  <c r="P5001" i="2"/>
  <c r="P4916" i="2"/>
  <c r="P4831" i="2"/>
  <c r="P4745" i="2"/>
  <c r="P4660" i="2"/>
  <c r="P4575" i="2"/>
  <c r="P4489" i="2"/>
  <c r="P4425" i="2"/>
  <c r="P4361" i="2"/>
  <c r="P4297" i="2"/>
  <c r="P4233" i="2"/>
  <c r="P4169" i="2"/>
  <c r="P4105" i="2"/>
  <c r="P4041" i="2"/>
  <c r="P3977" i="2"/>
  <c r="P3913" i="2"/>
  <c r="P3849" i="2"/>
  <c r="P3785" i="2"/>
  <c r="P3721" i="2"/>
  <c r="P3657" i="2"/>
  <c r="P3593" i="2"/>
  <c r="P3529" i="2"/>
  <c r="P3465" i="2"/>
  <c r="P10605" i="2"/>
  <c r="P7601" i="2"/>
  <c r="P7004" i="2"/>
  <c r="P6711" i="2"/>
  <c r="P6540" i="2"/>
  <c r="P6369" i="2"/>
  <c r="P6199" i="2"/>
  <c r="P6028" i="2"/>
  <c r="P5857" i="2"/>
  <c r="P5752" i="2"/>
  <c r="P5667" i="2"/>
  <c r="P5581" i="2"/>
  <c r="P5496" i="2"/>
  <c r="P5411" i="2"/>
  <c r="P5325" i="2"/>
  <c r="P5240" i="2"/>
  <c r="P5155" i="2"/>
  <c r="P5069" i="2"/>
  <c r="P4984" i="2"/>
  <c r="P4899" i="2"/>
  <c r="P4813" i="2"/>
  <c r="P4728" i="2"/>
  <c r="P4643" i="2"/>
  <c r="P4557" i="2"/>
  <c r="P4476" i="2"/>
  <c r="P4412" i="2"/>
  <c r="P4348" i="2"/>
  <c r="P4284" i="2"/>
  <c r="P4220" i="2"/>
  <c r="P4156" i="2"/>
  <c r="P4092" i="2"/>
  <c r="P5614" i="2"/>
  <c r="P5358" i="2"/>
  <c r="P5230" i="2"/>
  <c r="P5150" i="2"/>
  <c r="P5070" i="2"/>
  <c r="P4974" i="2"/>
  <c r="P4910" i="2"/>
  <c r="P4846" i="2"/>
  <c r="P4782" i="2"/>
  <c r="P4718" i="2"/>
  <c r="P4654" i="2"/>
  <c r="P4590" i="2"/>
  <c r="P4526" i="2"/>
  <c r="P8720" i="2"/>
  <c r="P7356" i="2"/>
  <c r="P6881" i="2"/>
  <c r="P6649" i="2"/>
  <c r="P6479" i="2"/>
  <c r="P6308" i="2"/>
  <c r="P6137" i="2"/>
  <c r="P5967" i="2"/>
  <c r="P5817" i="2"/>
  <c r="P5721" i="2"/>
  <c r="P5636" i="2"/>
  <c r="P5551" i="2"/>
  <c r="P5465" i="2"/>
  <c r="P5380" i="2"/>
  <c r="P5295" i="2"/>
  <c r="P5209" i="2"/>
  <c r="P5124" i="2"/>
  <c r="P5039" i="2"/>
  <c r="P4953" i="2"/>
  <c r="P4868" i="2"/>
  <c r="P4783" i="2"/>
  <c r="P4697" i="2"/>
  <c r="P4612" i="2"/>
  <c r="P4527" i="2"/>
  <c r="P4453" i="2"/>
  <c r="P4389" i="2"/>
  <c r="P4325" i="2"/>
  <c r="P4261" i="2"/>
  <c r="P4197" i="2"/>
  <c r="P4133" i="2"/>
  <c r="P4069" i="2"/>
  <c r="P4005" i="2"/>
  <c r="P3941" i="2"/>
  <c r="P3877" i="2"/>
  <c r="P3813" i="2"/>
  <c r="P3749" i="2"/>
  <c r="P3685" i="2"/>
  <c r="P3621" i="2"/>
  <c r="P3557" i="2"/>
  <c r="P3493" i="2"/>
  <c r="P3429" i="2"/>
  <c r="P8304" i="2"/>
  <c r="P7217" i="2"/>
  <c r="P6812" i="2"/>
  <c r="P6615" i="2"/>
  <c r="P6444" i="2"/>
  <c r="P6273" i="2"/>
  <c r="P6976" i="2"/>
  <c r="P6635" i="2"/>
  <c r="P6293" i="2"/>
  <c r="P5952" i="2"/>
  <c r="P8032" i="2"/>
  <c r="P7143" i="2"/>
  <c r="P6767" i="2"/>
  <c r="P7665" i="2"/>
  <c r="P7027" i="2"/>
  <c r="P6680" i="2"/>
  <c r="P6467" i="2"/>
  <c r="P6365" i="2"/>
  <c r="P6280" i="2"/>
  <c r="P6195" i="2"/>
  <c r="P6109" i="2"/>
  <c r="P6024" i="2"/>
  <c r="P5939" i="2"/>
  <c r="P5853" i="2"/>
  <c r="P5770" i="2"/>
  <c r="P5706" i="2"/>
  <c r="P5642" i="2"/>
  <c r="P5578" i="2"/>
  <c r="P5514" i="2"/>
  <c r="P5450" i="2"/>
  <c r="P5386" i="2"/>
  <c r="P5322" i="2"/>
  <c r="P5258" i="2"/>
  <c r="P5194" i="2"/>
  <c r="P5130" i="2"/>
  <c r="P5066" i="2"/>
  <c r="P5002" i="2"/>
  <c r="P4938" i="2"/>
  <c r="P4874" i="2"/>
  <c r="P4810" i="2"/>
  <c r="P4746" i="2"/>
  <c r="P4682" i="2"/>
  <c r="P4618" i="2"/>
  <c r="P4554" i="2"/>
  <c r="P4490" i="2"/>
  <c r="P7703" i="2"/>
  <c r="P7040" i="2"/>
  <c r="P6724" i="2"/>
  <c r="P6553" i="2"/>
  <c r="P6383" i="2"/>
  <c r="P6212" i="2"/>
  <c r="P6041" i="2"/>
  <c r="P5871" i="2"/>
  <c r="P5759" i="2"/>
  <c r="P5673" i="2"/>
  <c r="P5588" i="2"/>
  <c r="P5503" i="2"/>
  <c r="P5417" i="2"/>
  <c r="P5332" i="2"/>
  <c r="P5247" i="2"/>
  <c r="P5161" i="2"/>
  <c r="P5076" i="2"/>
  <c r="P4991" i="2"/>
  <c r="P4905" i="2"/>
  <c r="P4820" i="2"/>
  <c r="P4735" i="2"/>
  <c r="P4649" i="2"/>
  <c r="P4564" i="2"/>
  <c r="P4481" i="2"/>
  <c r="P4417" i="2"/>
  <c r="P4353" i="2"/>
  <c r="P4289" i="2"/>
  <c r="P4225" i="2"/>
  <c r="P4161" i="2"/>
  <c r="P4097" i="2"/>
  <c r="P4033" i="2"/>
  <c r="P3969" i="2"/>
  <c r="P3905" i="2"/>
  <c r="P3841" i="2"/>
  <c r="P3777" i="2"/>
  <c r="P3713" i="2"/>
  <c r="P3649" i="2"/>
  <c r="P3585" i="2"/>
  <c r="P3521" i="2"/>
  <c r="P3457" i="2"/>
  <c r="P9452" i="2"/>
  <c r="P7516" i="2"/>
  <c r="P6961" i="2"/>
  <c r="P6689" i="2"/>
  <c r="P6519" i="2"/>
  <c r="P6348" i="2"/>
  <c r="P6177" i="2"/>
  <c r="P6784" i="2"/>
  <c r="P6443" i="2"/>
  <c r="P6101" i="2"/>
  <c r="P8989" i="2"/>
  <c r="P7425" i="2"/>
  <c r="P6916" i="2"/>
  <c r="P8408" i="2"/>
  <c r="P7251" i="2"/>
  <c r="P6829" i="2"/>
  <c r="P6541" i="2"/>
  <c r="P6403" i="2"/>
  <c r="P6317" i="2"/>
  <c r="P6232" i="2"/>
  <c r="P6147" i="2"/>
  <c r="P6061" i="2"/>
  <c r="P5976" i="2"/>
  <c r="P5891" i="2"/>
  <c r="P5805" i="2"/>
  <c r="P5734" i="2"/>
  <c r="P5670" i="2"/>
  <c r="P5606" i="2"/>
  <c r="P5542" i="2"/>
  <c r="P5478" i="2"/>
  <c r="P5414" i="2"/>
  <c r="P5350" i="2"/>
  <c r="P5286" i="2"/>
  <c r="P5222" i="2"/>
  <c r="P5158" i="2"/>
  <c r="P5094" i="2"/>
  <c r="P5030" i="2"/>
  <c r="P4966" i="2"/>
  <c r="P4902" i="2"/>
  <c r="P4838" i="2"/>
  <c r="P4774" i="2"/>
  <c r="P4710" i="2"/>
  <c r="P4646" i="2"/>
  <c r="P4582" i="2"/>
  <c r="P4518" i="2"/>
  <c r="P8464" i="2"/>
  <c r="P7271" i="2"/>
  <c r="P6839" i="2"/>
  <c r="P6628" i="2"/>
  <c r="P6457" i="2"/>
  <c r="P6287" i="2"/>
  <c r="P6116" i="2"/>
  <c r="P5945" i="2"/>
  <c r="P5803" i="2"/>
  <c r="P5711" i="2"/>
  <c r="P5625" i="2"/>
  <c r="P5540" i="2"/>
  <c r="P5455" i="2"/>
  <c r="P5369" i="2"/>
  <c r="P5284" i="2"/>
  <c r="P5199" i="2"/>
  <c r="P5113" i="2"/>
  <c r="P5028" i="2"/>
  <c r="P4943" i="2"/>
  <c r="P4857" i="2"/>
  <c r="P4772" i="2"/>
  <c r="P4687" i="2"/>
  <c r="P4601" i="2"/>
  <c r="P4516" i="2"/>
  <c r="P4445" i="2"/>
  <c r="P4381" i="2"/>
  <c r="P4317" i="2"/>
  <c r="P4253" i="2"/>
  <c r="P4189" i="2"/>
  <c r="P4125" i="2"/>
  <c r="P4061" i="2"/>
  <c r="P3997" i="2"/>
  <c r="P3933" i="2"/>
  <c r="P3869" i="2"/>
  <c r="P3805" i="2"/>
  <c r="P3741" i="2"/>
  <c r="P3677" i="2"/>
  <c r="P3613" i="2"/>
  <c r="P3549" i="2"/>
  <c r="P3485" i="2"/>
  <c r="P3421" i="2"/>
  <c r="P8048" i="2"/>
  <c r="P7147" i="2"/>
  <c r="P6769" i="2"/>
  <c r="P6593" i="2"/>
  <c r="P6423" i="2"/>
  <c r="P6252" i="2"/>
  <c r="P6933" i="2"/>
  <c r="P6592" i="2"/>
  <c r="P6251" i="2"/>
  <c r="P5909" i="2"/>
  <c r="P7841" i="2"/>
  <c r="P7085" i="2"/>
  <c r="P9660" i="2"/>
  <c r="P7549" i="2"/>
  <c r="P6979" i="2"/>
  <c r="P6637" i="2"/>
  <c r="P6445" i="2"/>
  <c r="P6355" i="2"/>
  <c r="P6269" i="2"/>
  <c r="P6184" i="2"/>
  <c r="P6099" i="2"/>
  <c r="P6013" i="2"/>
  <c r="P5928" i="2"/>
  <c r="P5843" i="2"/>
  <c r="P5762" i="2"/>
  <c r="P5698" i="2"/>
  <c r="P5634" i="2"/>
  <c r="P5570" i="2"/>
  <c r="P5506" i="2"/>
  <c r="P5442" i="2"/>
  <c r="P5378" i="2"/>
  <c r="P5314" i="2"/>
  <c r="P5250" i="2"/>
  <c r="P5186" i="2"/>
  <c r="P5122" i="2"/>
  <c r="P5058" i="2"/>
  <c r="P4994" i="2"/>
  <c r="P4930" i="2"/>
  <c r="P4866" i="2"/>
  <c r="P4802" i="2"/>
  <c r="P4738" i="2"/>
  <c r="P4674" i="2"/>
  <c r="P4610" i="2"/>
  <c r="P4546" i="2"/>
  <c r="P9893" i="2"/>
  <c r="P7569" i="2"/>
  <c r="P6988" i="2"/>
  <c r="P6703" i="2"/>
  <c r="P6532" i="2"/>
  <c r="P6361" i="2"/>
  <c r="P6191" i="2"/>
  <c r="P6020" i="2"/>
  <c r="P5852" i="2"/>
  <c r="P5748" i="2"/>
  <c r="P5663" i="2"/>
  <c r="P5577" i="2"/>
  <c r="P5492" i="2"/>
  <c r="P5407" i="2"/>
  <c r="P5321" i="2"/>
  <c r="P5236" i="2"/>
  <c r="P5151" i="2"/>
  <c r="P5065" i="2"/>
  <c r="P4980" i="2"/>
  <c r="P4895" i="2"/>
  <c r="P4809" i="2"/>
  <c r="P4724" i="2"/>
  <c r="P4639" i="2"/>
  <c r="P4553" i="2"/>
  <c r="P4473" i="2"/>
  <c r="P4409" i="2"/>
  <c r="P4345" i="2"/>
  <c r="P4281" i="2"/>
  <c r="P4217" i="2"/>
  <c r="P4153" i="2"/>
  <c r="P4089" i="2"/>
  <c r="P4025" i="2"/>
  <c r="P3961" i="2"/>
  <c r="P3897" i="2"/>
  <c r="P3833" i="2"/>
  <c r="P3769" i="2"/>
  <c r="P3705" i="2"/>
  <c r="P3641" i="2"/>
  <c r="P3577" i="2"/>
  <c r="P3513" i="2"/>
  <c r="P3449" i="2"/>
  <c r="P9011" i="2"/>
  <c r="P7431" i="2"/>
  <c r="P6919" i="2"/>
  <c r="P6668" i="2"/>
  <c r="P6497" i="2"/>
  <c r="P6327" i="2"/>
  <c r="P6156" i="2"/>
  <c r="P5985" i="2"/>
  <c r="P5829" i="2"/>
  <c r="P5731" i="2"/>
  <c r="P5645" i="2"/>
  <c r="P5560" i="2"/>
  <c r="P5475" i="2"/>
  <c r="P5389" i="2"/>
  <c r="P5304" i="2"/>
  <c r="P5219" i="2"/>
  <c r="P5133" i="2"/>
  <c r="P5048" i="2"/>
  <c r="P4963" i="2"/>
  <c r="P4877" i="2"/>
  <c r="P4792" i="2"/>
  <c r="P4707" i="2"/>
  <c r="P4621" i="2"/>
  <c r="P4536" i="2"/>
  <c r="P4460" i="2"/>
  <c r="P4396" i="2"/>
  <c r="P4332" i="2"/>
  <c r="P4268" i="2"/>
  <c r="P4204" i="2"/>
  <c r="P4140" i="2"/>
  <c r="P4076" i="2"/>
  <c r="P5550" i="2"/>
  <c r="P5294" i="2"/>
  <c r="P5214" i="2"/>
  <c r="P5134" i="2"/>
  <c r="P5038" i="2"/>
  <c r="P4958" i="2"/>
  <c r="P4894" i="2"/>
  <c r="P4830" i="2"/>
  <c r="P4766" i="2"/>
  <c r="P4702" i="2"/>
  <c r="P4638" i="2"/>
  <c r="P4574" i="2"/>
  <c r="P4510" i="2"/>
  <c r="P8208" i="2"/>
  <c r="P7185" i="2"/>
  <c r="P6796" i="2"/>
  <c r="P6607" i="2"/>
  <c r="P6436" i="2"/>
  <c r="P6265" i="2"/>
  <c r="P6095" i="2"/>
  <c r="P5924" i="2"/>
  <c r="P5788" i="2"/>
  <c r="P5700" i="2"/>
  <c r="P5615" i="2"/>
  <c r="P5529" i="2"/>
  <c r="P5444" i="2"/>
  <c r="P5359" i="2"/>
  <c r="P5273" i="2"/>
  <c r="P5188" i="2"/>
  <c r="P5103" i="2"/>
  <c r="P5017" i="2"/>
  <c r="P4932" i="2"/>
  <c r="P4847" i="2"/>
  <c r="P4761" i="2"/>
  <c r="P4676" i="2"/>
  <c r="P4591" i="2"/>
  <c r="P4505" i="2"/>
  <c r="P4437" i="2"/>
  <c r="P4373" i="2"/>
  <c r="P4309" i="2"/>
  <c r="P4245" i="2"/>
  <c r="P4181" i="2"/>
  <c r="P4117" i="2"/>
  <c r="P4053" i="2"/>
  <c r="P3989" i="2"/>
  <c r="P3925" i="2"/>
  <c r="P3861" i="2"/>
  <c r="P3797" i="2"/>
  <c r="P3733" i="2"/>
  <c r="P3669" i="2"/>
  <c r="P3605" i="2"/>
  <c r="P3541" i="2"/>
  <c r="P3477" i="2"/>
  <c r="P3413" i="2"/>
  <c r="P7852" i="2"/>
  <c r="P7089" i="2"/>
  <c r="P6743" i="2"/>
  <c r="P6572" i="2"/>
  <c r="P6401" i="2"/>
  <c r="P6231" i="2"/>
  <c r="P6891" i="2"/>
  <c r="P6549" i="2"/>
  <c r="P6208" i="2"/>
  <c r="P5867" i="2"/>
  <c r="P7671" i="2"/>
  <c r="P7029" i="2"/>
  <c r="P9149" i="2"/>
  <c r="P7464" i="2"/>
  <c r="P6936" i="2"/>
  <c r="P6595" i="2"/>
  <c r="P6429" i="2"/>
  <c r="P6344" i="2"/>
  <c r="P6259" i="2"/>
  <c r="P6173" i="2"/>
  <c r="P6088" i="2"/>
  <c r="P6003" i="2"/>
  <c r="P5917" i="2"/>
  <c r="P5832" i="2"/>
  <c r="P5754" i="2"/>
  <c r="P5690" i="2"/>
  <c r="P5626" i="2"/>
  <c r="P5562" i="2"/>
  <c r="P5498" i="2"/>
  <c r="P5434" i="2"/>
  <c r="P5370" i="2"/>
  <c r="P5306" i="2"/>
  <c r="P5242" i="2"/>
  <c r="P5178" i="2"/>
  <c r="P5114" i="2"/>
  <c r="P5050" i="2"/>
  <c r="P4986" i="2"/>
  <c r="P4922" i="2"/>
  <c r="P4858" i="2"/>
  <c r="P4794" i="2"/>
  <c r="P4730" i="2"/>
  <c r="P4666" i="2"/>
  <c r="P4602" i="2"/>
  <c r="P4538" i="2"/>
  <c r="P9260" i="2"/>
  <c r="P7484" i="2"/>
  <c r="P6945" i="2"/>
  <c r="P6681" i="2"/>
  <c r="P6511" i="2"/>
  <c r="P6340" i="2"/>
  <c r="P6169" i="2"/>
  <c r="P5999" i="2"/>
  <c r="P5839" i="2"/>
  <c r="P5737" i="2"/>
  <c r="P5652" i="2"/>
  <c r="P5567" i="2"/>
  <c r="P5481" i="2"/>
  <c r="P5396" i="2"/>
  <c r="P5311" i="2"/>
  <c r="P5225" i="2"/>
  <c r="P5140" i="2"/>
  <c r="P5055" i="2"/>
  <c r="P4969" i="2"/>
  <c r="P4884" i="2"/>
  <c r="P4799" i="2"/>
  <c r="P4713" i="2"/>
  <c r="P4628" i="2"/>
  <c r="P4543" i="2"/>
  <c r="P4465" i="2"/>
  <c r="P4401" i="2"/>
  <c r="P4337" i="2"/>
  <c r="P4273" i="2"/>
  <c r="P4209" i="2"/>
  <c r="P4145" i="2"/>
  <c r="P4081" i="2"/>
  <c r="P4017" i="2"/>
  <c r="P3953" i="2"/>
  <c r="P3889" i="2"/>
  <c r="P3825" i="2"/>
  <c r="P3761" i="2"/>
  <c r="P3697" i="2"/>
  <c r="P3633" i="2"/>
  <c r="P3569" i="2"/>
  <c r="P3505" i="2"/>
  <c r="P3441" i="2"/>
  <c r="P8688" i="2"/>
  <c r="P7345" i="2"/>
  <c r="P6876" i="2"/>
  <c r="P6647" i="2"/>
  <c r="P6476" i="2"/>
  <c r="P6305" i="2"/>
  <c r="P7052" i="2"/>
  <c r="P6699" i="2"/>
  <c r="P6357" i="2"/>
  <c r="P6016" i="2"/>
  <c r="P8416" i="2"/>
  <c r="P7255" i="2"/>
  <c r="P6831" i="2"/>
  <c r="P7921" i="2"/>
  <c r="P7112" i="2"/>
  <c r="P6744" i="2"/>
  <c r="P6499" i="2"/>
  <c r="P6381" i="2"/>
  <c r="P6296" i="2"/>
  <c r="P6211" i="2"/>
  <c r="P6125" i="2"/>
  <c r="P6040" i="2"/>
  <c r="P5955" i="2"/>
  <c r="P5869" i="2"/>
  <c r="P5784" i="2"/>
  <c r="P5718" i="2"/>
  <c r="P5654" i="2"/>
  <c r="P5590" i="2"/>
  <c r="P5526" i="2"/>
  <c r="P5462" i="2"/>
  <c r="P5398" i="2"/>
  <c r="P5334" i="2"/>
  <c r="P5270" i="2"/>
  <c r="P5206" i="2"/>
  <c r="P5142" i="2"/>
  <c r="P5078" i="2"/>
  <c r="P5014" i="2"/>
  <c r="P4950" i="2"/>
  <c r="P4886" i="2"/>
  <c r="P4822" i="2"/>
  <c r="P4758" i="2"/>
  <c r="P4694" i="2"/>
  <c r="P4630" i="2"/>
  <c r="P4566" i="2"/>
  <c r="P4502" i="2"/>
  <c r="P7959" i="2"/>
  <c r="P7125" i="2"/>
  <c r="P6756" i="2"/>
  <c r="P6585" i="2"/>
  <c r="P6415" i="2"/>
  <c r="P6244" i="2"/>
  <c r="P6073" i="2"/>
  <c r="P5903" i="2"/>
  <c r="P5775" i="2"/>
  <c r="P5689" i="2"/>
  <c r="P5604" i="2"/>
  <c r="P5519" i="2"/>
  <c r="P5433" i="2"/>
  <c r="P5348" i="2"/>
  <c r="P5263" i="2"/>
  <c r="P5177" i="2"/>
  <c r="P5092" i="2"/>
  <c r="P5007" i="2"/>
  <c r="P4921" i="2"/>
  <c r="P4836" i="2"/>
  <c r="P4751" i="2"/>
  <c r="P4665" i="2"/>
  <c r="P4580" i="2"/>
  <c r="P4495" i="2"/>
  <c r="P4429" i="2"/>
  <c r="P4365" i="2"/>
  <c r="P4301" i="2"/>
  <c r="P4237" i="2"/>
  <c r="P4173" i="2"/>
  <c r="P4109" i="2"/>
  <c r="P4045" i="2"/>
  <c r="P3981" i="2"/>
  <c r="P3917" i="2"/>
  <c r="P3853" i="2"/>
  <c r="P3789" i="2"/>
  <c r="P3725" i="2"/>
  <c r="P3661" i="2"/>
  <c r="P3597" i="2"/>
  <c r="P3533" i="2"/>
  <c r="P3469" i="2"/>
  <c r="P3405" i="2"/>
  <c r="P7681" i="2"/>
  <c r="P7032" i="2"/>
  <c r="P6721" i="2"/>
  <c r="P6551" i="2"/>
  <c r="P6380" i="2"/>
  <c r="P6209" i="2"/>
  <c r="P6848" i="2"/>
  <c r="P6507" i="2"/>
  <c r="P6165" i="2"/>
  <c r="P9683" i="2"/>
  <c r="P7553" i="2"/>
  <c r="P6980" i="2"/>
  <c r="P8808" i="2"/>
  <c r="P7379" i="2"/>
  <c r="P6893" i="2"/>
  <c r="P6573" i="2"/>
  <c r="P6419" i="2"/>
  <c r="P6333" i="2"/>
  <c r="P6248" i="2"/>
  <c r="P6163" i="2"/>
  <c r="P6077" i="2"/>
  <c r="P5992" i="2"/>
  <c r="P5907" i="2"/>
  <c r="P5821" i="2"/>
  <c r="P5746" i="2"/>
  <c r="P5682" i="2"/>
  <c r="P5618" i="2"/>
  <c r="P5554" i="2"/>
  <c r="P5490" i="2"/>
  <c r="P5426" i="2"/>
  <c r="P5362" i="2"/>
  <c r="P5298" i="2"/>
  <c r="P5234" i="2"/>
  <c r="P5170" i="2"/>
  <c r="P5106" i="2"/>
  <c r="P5042" i="2"/>
  <c r="P4978" i="2"/>
  <c r="P4914" i="2"/>
  <c r="P4850" i="2"/>
  <c r="P4786" i="2"/>
  <c r="P4722" i="2"/>
  <c r="P4658" i="2"/>
  <c r="P4594" i="2"/>
  <c r="P4530" i="2"/>
  <c r="P8883" i="2"/>
  <c r="P7399" i="2"/>
  <c r="P6903" i="2"/>
  <c r="P6660" i="2"/>
  <c r="P6489" i="2"/>
  <c r="P6319" i="2"/>
  <c r="P6148" i="2"/>
  <c r="P5977" i="2"/>
  <c r="P5824" i="2"/>
  <c r="P5727" i="2"/>
  <c r="P5641" i="2"/>
  <c r="P5556" i="2"/>
  <c r="P5471" i="2"/>
  <c r="P5385" i="2"/>
  <c r="P5300" i="2"/>
  <c r="P5215" i="2"/>
  <c r="P5129" i="2"/>
  <c r="P5044" i="2"/>
  <c r="P4959" i="2"/>
  <c r="P4873" i="2"/>
  <c r="P4788" i="2"/>
  <c r="P4703" i="2"/>
  <c r="P4617" i="2"/>
  <c r="P4532" i="2"/>
  <c r="P4457" i="2"/>
  <c r="P4393" i="2"/>
  <c r="P4329" i="2"/>
  <c r="P4265" i="2"/>
  <c r="P4201" i="2"/>
  <c r="P4137" i="2"/>
  <c r="P4073" i="2"/>
  <c r="P4009" i="2"/>
  <c r="P3945" i="2"/>
  <c r="P3881" i="2"/>
  <c r="P3817" i="2"/>
  <c r="P3753" i="2"/>
  <c r="P3689" i="2"/>
  <c r="P3625" i="2"/>
  <c r="P3561" i="2"/>
  <c r="P3497" i="2"/>
  <c r="P3433" i="2"/>
  <c r="P8432" i="2"/>
  <c r="P7260" i="2"/>
  <c r="P6833" i="2"/>
  <c r="P6625" i="2"/>
  <c r="P6455" i="2"/>
  <c r="P6284" i="2"/>
  <c r="P6113" i="2"/>
  <c r="P5943" i="2"/>
  <c r="P5801" i="2"/>
  <c r="P5709" i="2"/>
  <c r="P5624" i="2"/>
  <c r="P5539" i="2"/>
  <c r="P5453" i="2"/>
  <c r="P5368" i="2"/>
  <c r="P5283" i="2"/>
  <c r="P5197" i="2"/>
  <c r="P5112" i="2"/>
  <c r="P5027" i="2"/>
  <c r="P4941" i="2"/>
  <c r="P4856" i="2"/>
  <c r="P4771" i="2"/>
  <c r="P4685" i="2"/>
  <c r="P4600" i="2"/>
  <c r="P4515" i="2"/>
  <c r="P4444" i="2"/>
  <c r="P4380" i="2"/>
  <c r="P4316" i="2"/>
  <c r="P4252" i="2"/>
  <c r="P4188" i="2"/>
  <c r="P4124" i="2"/>
  <c r="P4060" i="2"/>
  <c r="P4044" i="2"/>
  <c r="P3980" i="2"/>
  <c r="P3916" i="2"/>
  <c r="P3852" i="2"/>
  <c r="P3788" i="2"/>
  <c r="P3724" i="2"/>
  <c r="P3660" i="2"/>
  <c r="P3596" i="2"/>
  <c r="P3532" i="2"/>
  <c r="P3468" i="2"/>
  <c r="P3404" i="2"/>
  <c r="P7831" i="2"/>
  <c r="P7083" i="2"/>
  <c r="P6740" i="2"/>
  <c r="P6569" i="2"/>
  <c r="P6399" i="2"/>
  <c r="P6228" i="2"/>
  <c r="P6057" i="2"/>
  <c r="P5887" i="2"/>
  <c r="P5767" i="2"/>
  <c r="P5681" i="2"/>
  <c r="P5596" i="2"/>
  <c r="P5511" i="2"/>
  <c r="P5425" i="2"/>
  <c r="P5340" i="2"/>
  <c r="P5255" i="2"/>
  <c r="P5169" i="2"/>
  <c r="P5084" i="2"/>
  <c r="P4999" i="2"/>
  <c r="P4913" i="2"/>
  <c r="P4828" i="2"/>
  <c r="P4743" i="2"/>
  <c r="P4657" i="2"/>
  <c r="P4572" i="2"/>
  <c r="P4487" i="2"/>
  <c r="P4423" i="2"/>
  <c r="P4359" i="2"/>
  <c r="P4295" i="2"/>
  <c r="P4231" i="2"/>
  <c r="P4167" i="2"/>
  <c r="P4103" i="2"/>
  <c r="P4039" i="2"/>
  <c r="P3975" i="2"/>
  <c r="P3911" i="2"/>
  <c r="P3847" i="2"/>
  <c r="P3783" i="2"/>
  <c r="P3719" i="2"/>
  <c r="P3655" i="2"/>
  <c r="P3591" i="2"/>
  <c r="P3527" i="2"/>
  <c r="P3463" i="2"/>
  <c r="P3399" i="2"/>
  <c r="P3335" i="2"/>
  <c r="P3271" i="2"/>
  <c r="P3207" i="2"/>
  <c r="P3143" i="2"/>
  <c r="P3079" i="2"/>
  <c r="P3015" i="2"/>
  <c r="P2951" i="2"/>
  <c r="P2887" i="2"/>
  <c r="P2823" i="2"/>
  <c r="P2759" i="2"/>
  <c r="P2695" i="2"/>
  <c r="P2631" i="2"/>
  <c r="P2567" i="2"/>
  <c r="P2503" i="2"/>
  <c r="P2439" i="2"/>
  <c r="P2375" i="2"/>
  <c r="P2311" i="2"/>
  <c r="P2247" i="2"/>
  <c r="P2183" i="2"/>
  <c r="P2119" i="2"/>
  <c r="P2055" i="2"/>
  <c r="P1991" i="2"/>
  <c r="P1927" i="2"/>
  <c r="P1863" i="2"/>
  <c r="P1799" i="2"/>
  <c r="P1735" i="2"/>
  <c r="P1671" i="2"/>
  <c r="P1607" i="2"/>
  <c r="P1543" i="2"/>
  <c r="P1479" i="2"/>
  <c r="P1415" i="2"/>
  <c r="P1351" i="2"/>
  <c r="P1287" i="2"/>
  <c r="P1223" i="2"/>
  <c r="P1159" i="2"/>
  <c r="P1095" i="2"/>
  <c r="P1031" i="2"/>
  <c r="P967" i="2"/>
  <c r="P903" i="2"/>
  <c r="P839" i="2"/>
  <c r="P775" i="2"/>
  <c r="P711" i="2"/>
  <c r="P647" i="2"/>
  <c r="P583" i="2"/>
  <c r="P6993" i="2"/>
  <c r="P6193" i="2"/>
  <c r="P5664" i="2"/>
  <c r="P5323" i="2"/>
  <c r="P4981" i="2"/>
  <c r="P4640" i="2"/>
  <c r="P4346" i="2"/>
  <c r="P4090" i="2"/>
  <c r="P3834" i="2"/>
  <c r="P3578" i="2"/>
  <c r="P3373" i="2"/>
  <c r="P3288" i="2"/>
  <c r="P3202" i="2"/>
  <c r="P3117" i="2"/>
  <c r="P3032" i="2"/>
  <c r="P2946" i="2"/>
  <c r="P2861" i="2"/>
  <c r="P2776" i="2"/>
  <c r="P2690" i="2"/>
  <c r="P2605" i="2"/>
  <c r="P2520" i="2"/>
  <c r="P2434" i="2"/>
  <c r="P2349" i="2"/>
  <c r="P2264" i="2"/>
  <c r="P2178" i="2"/>
  <c r="P2093" i="2"/>
  <c r="P2008" i="2"/>
  <c r="P1922" i="2"/>
  <c r="P1837" i="2"/>
  <c r="P1752" i="2"/>
  <c r="P1666" i="2"/>
  <c r="P1581" i="2"/>
  <c r="P1496" i="2"/>
  <c r="P1410" i="2"/>
  <c r="P1325" i="2"/>
  <c r="P1240" i="2"/>
  <c r="P1154" i="2"/>
  <c r="P1069" i="2"/>
  <c r="P984" i="2"/>
  <c r="P898" i="2"/>
  <c r="P813" i="2"/>
  <c r="P728" i="2"/>
  <c r="P642" i="2"/>
  <c r="P557" i="2"/>
  <c r="P492" i="2"/>
  <c r="P428" i="2"/>
  <c r="P6060" i="2"/>
  <c r="P5889" i="2"/>
  <c r="P5768" i="2"/>
  <c r="P5683" i="2"/>
  <c r="P5597" i="2"/>
  <c r="P5512" i="2"/>
  <c r="P5427" i="2"/>
  <c r="P5341" i="2"/>
  <c r="P5256" i="2"/>
  <c r="P5171" i="2"/>
  <c r="P5085" i="2"/>
  <c r="P5000" i="2"/>
  <c r="P4915" i="2"/>
  <c r="P4829" i="2"/>
  <c r="P4744" i="2"/>
  <c r="P4659" i="2"/>
  <c r="P4573" i="2"/>
  <c r="P4488" i="2"/>
  <c r="P4424" i="2"/>
  <c r="P4360" i="2"/>
  <c r="P4296" i="2"/>
  <c r="P4232" i="2"/>
  <c r="P4168" i="2"/>
  <c r="P4104" i="2"/>
  <c r="P4040" i="2"/>
  <c r="P3976" i="2"/>
  <c r="P3912" i="2"/>
  <c r="P3848" i="2"/>
  <c r="P3784" i="2"/>
  <c r="P3720" i="2"/>
  <c r="P3656" i="2"/>
  <c r="P3592" i="2"/>
  <c r="P3528" i="2"/>
  <c r="P3464" i="2"/>
  <c r="P3400" i="2"/>
  <c r="P7745" i="2"/>
  <c r="P7053" i="2"/>
  <c r="P6729" i="2"/>
  <c r="P6559" i="2"/>
  <c r="P6388" i="2"/>
  <c r="P6217" i="2"/>
  <c r="P6047" i="2"/>
  <c r="P5876" i="2"/>
  <c r="P5761" i="2"/>
  <c r="P5676" i="2"/>
  <c r="P5591" i="2"/>
  <c r="P5505" i="2"/>
  <c r="P5420" i="2"/>
  <c r="P5335" i="2"/>
  <c r="P5249" i="2"/>
  <c r="P5164" i="2"/>
  <c r="P5079" i="2"/>
  <c r="P4993" i="2"/>
  <c r="P4908" i="2"/>
  <c r="P4823" i="2"/>
  <c r="P4737" i="2"/>
  <c r="P4652" i="2"/>
  <c r="P4567" i="2"/>
  <c r="P4483" i="2"/>
  <c r="P4419" i="2"/>
  <c r="P4355" i="2"/>
  <c r="P4291" i="2"/>
  <c r="P4227" i="2"/>
  <c r="P4163" i="2"/>
  <c r="P4099" i="2"/>
  <c r="P4035" i="2"/>
  <c r="P3971" i="2"/>
  <c r="P3907" i="2"/>
  <c r="P3843" i="2"/>
  <c r="P3779" i="2"/>
  <c r="P3715" i="2"/>
  <c r="P3651" i="2"/>
  <c r="P3587" i="2"/>
  <c r="P3523" i="2"/>
  <c r="P3459" i="2"/>
  <c r="P3395" i="2"/>
  <c r="P3331" i="2"/>
  <c r="P3267" i="2"/>
  <c r="P3203" i="2"/>
  <c r="P3139" i="2"/>
  <c r="P3075" i="2"/>
  <c r="P3011" i="2"/>
  <c r="P2947" i="2"/>
  <c r="P2883" i="2"/>
  <c r="P2819" i="2"/>
  <c r="P2755" i="2"/>
  <c r="P2691" i="2"/>
  <c r="P2627" i="2"/>
  <c r="P2563" i="2"/>
  <c r="P2499" i="2"/>
  <c r="P2435" i="2"/>
  <c r="P2371" i="2"/>
  <c r="P2307" i="2"/>
  <c r="P2243" i="2"/>
  <c r="P2179" i="2"/>
  <c r="P2115" i="2"/>
  <c r="P2051" i="2"/>
  <c r="P1987" i="2"/>
  <c r="P1923" i="2"/>
  <c r="P1859" i="2"/>
  <c r="P1795" i="2"/>
  <c r="P1731" i="2"/>
  <c r="P1667" i="2"/>
  <c r="P1603" i="2"/>
  <c r="P1539" i="2"/>
  <c r="P1475" i="2"/>
  <c r="P1411" i="2"/>
  <c r="P1347" i="2"/>
  <c r="P1283" i="2"/>
  <c r="P1219" i="2"/>
  <c r="P1155" i="2"/>
  <c r="P1091" i="2"/>
  <c r="P1027" i="2"/>
  <c r="P963" i="2"/>
  <c r="P899" i="2"/>
  <c r="P835" i="2"/>
  <c r="P771" i="2"/>
  <c r="P707" i="2"/>
  <c r="P643" i="2"/>
  <c r="P579" i="2"/>
  <c r="P6908" i="2"/>
  <c r="P6151" i="2"/>
  <c r="P5643" i="2"/>
  <c r="P5301" i="2"/>
  <c r="P4960" i="2"/>
  <c r="P4619" i="2"/>
  <c r="P4330" i="2"/>
  <c r="P4074" i="2"/>
  <c r="P3818" i="2"/>
  <c r="P3562" i="2"/>
  <c r="P3368" i="2"/>
  <c r="P3282" i="2"/>
  <c r="P3197" i="2"/>
  <c r="P3112" i="2"/>
  <c r="P3026" i="2"/>
  <c r="P2941" i="2"/>
  <c r="P2856" i="2"/>
  <c r="P2770" i="2"/>
  <c r="P2685" i="2"/>
  <c r="P2600" i="2"/>
  <c r="P2514" i="2"/>
  <c r="P2429" i="2"/>
  <c r="P2344" i="2"/>
  <c r="P2258" i="2"/>
  <c r="P2173" i="2"/>
  <c r="P2088" i="2"/>
  <c r="P2002" i="2"/>
  <c r="P1917" i="2"/>
  <c r="P1832" i="2"/>
  <c r="P1746" i="2"/>
  <c r="P1661" i="2"/>
  <c r="P1576" i="2"/>
  <c r="P1490" i="2"/>
  <c r="P1405" i="2"/>
  <c r="P1320" i="2"/>
  <c r="P1234" i="2"/>
  <c r="P1149" i="2"/>
  <c r="P1064" i="2"/>
  <c r="P978" i="2"/>
  <c r="P893" i="2"/>
  <c r="P808" i="2"/>
  <c r="P722" i="2"/>
  <c r="P637" i="2"/>
  <c r="P552" i="2"/>
  <c r="P488" i="2"/>
  <c r="P424" i="2"/>
  <c r="P360" i="2"/>
  <c r="P6135" i="2"/>
  <c r="P5964" i="2"/>
  <c r="P5815" i="2"/>
  <c r="P5720" i="2"/>
  <c r="P5635" i="2"/>
  <c r="P5549" i="2"/>
  <c r="P5464" i="2"/>
  <c r="P5379" i="2"/>
  <c r="P5293" i="2"/>
  <c r="P5208" i="2"/>
  <c r="P5123" i="2"/>
  <c r="P5037" i="2"/>
  <c r="P4952" i="2"/>
  <c r="P4867" i="2"/>
  <c r="P4781" i="2"/>
  <c r="P4696" i="2"/>
  <c r="P4611" i="2"/>
  <c r="P4525" i="2"/>
  <c r="P4452" i="2"/>
  <c r="P4388" i="2"/>
  <c r="P4324" i="2"/>
  <c r="P4260" i="2"/>
  <c r="P4196" i="2"/>
  <c r="P4132" i="2"/>
  <c r="P4068" i="2"/>
  <c r="P4004" i="2"/>
  <c r="P3940" i="2"/>
  <c r="P3876" i="2"/>
  <c r="P3812" i="2"/>
  <c r="P3748" i="2"/>
  <c r="P3684" i="2"/>
  <c r="P3620" i="2"/>
  <c r="P3556" i="2"/>
  <c r="P3492" i="2"/>
  <c r="P3428" i="2"/>
  <c r="P8528" i="2"/>
  <c r="P7292" i="2"/>
  <c r="P6849" i="2"/>
  <c r="P6633" i="2"/>
  <c r="P6463" i="2"/>
  <c r="P6292" i="2"/>
  <c r="P6121" i="2"/>
  <c r="P5951" i="2"/>
  <c r="P5807" i="2"/>
  <c r="P5713" i="2"/>
  <c r="P5628" i="2"/>
  <c r="P5543" i="2"/>
  <c r="P5457" i="2"/>
  <c r="P5372" i="2"/>
  <c r="P5287" i="2"/>
  <c r="P5201" i="2"/>
  <c r="P5116" i="2"/>
  <c r="P5031" i="2"/>
  <c r="P4945" i="2"/>
  <c r="P4860" i="2"/>
  <c r="P4775" i="2"/>
  <c r="P4689" i="2"/>
  <c r="P4604" i="2"/>
  <c r="P4519" i="2"/>
  <c r="P4447" i="2"/>
  <c r="P4383" i="2"/>
  <c r="P4028" i="2"/>
  <c r="P3964" i="2"/>
  <c r="P3900" i="2"/>
  <c r="P3836" i="2"/>
  <c r="P3772" i="2"/>
  <c r="P3708" i="2"/>
  <c r="P3644" i="2"/>
  <c r="P3580" i="2"/>
  <c r="P3516" i="2"/>
  <c r="P3452" i="2"/>
  <c r="P9644" i="2"/>
  <c r="P7548" i="2"/>
  <c r="P6977" i="2"/>
  <c r="P6697" i="2"/>
  <c r="P6527" i="2"/>
  <c r="P6356" i="2"/>
  <c r="P6185" i="2"/>
  <c r="P6015" i="2"/>
  <c r="P5849" i="2"/>
  <c r="P5745" i="2"/>
  <c r="P5660" i="2"/>
  <c r="P5575" i="2"/>
  <c r="P5489" i="2"/>
  <c r="P5404" i="2"/>
  <c r="P5319" i="2"/>
  <c r="P5233" i="2"/>
  <c r="P5148" i="2"/>
  <c r="P5063" i="2"/>
  <c r="P4977" i="2"/>
  <c r="P4892" i="2"/>
  <c r="P4807" i="2"/>
  <c r="P4721" i="2"/>
  <c r="P4636" i="2"/>
  <c r="P4551" i="2"/>
  <c r="P4471" i="2"/>
  <c r="P4407" i="2"/>
  <c r="P4343" i="2"/>
  <c r="P4279" i="2"/>
  <c r="P4215" i="2"/>
  <c r="P4151" i="2"/>
  <c r="P4087" i="2"/>
  <c r="P4023" i="2"/>
  <c r="P3959" i="2"/>
  <c r="P3895" i="2"/>
  <c r="P3831" i="2"/>
  <c r="P3767" i="2"/>
  <c r="P3703" i="2"/>
  <c r="P3639" i="2"/>
  <c r="P3575" i="2"/>
  <c r="P3511" i="2"/>
  <c r="P3447" i="2"/>
  <c r="P3383" i="2"/>
  <c r="P3319" i="2"/>
  <c r="P3255" i="2"/>
  <c r="P3191" i="2"/>
  <c r="P3127" i="2"/>
  <c r="P3063" i="2"/>
  <c r="P2999" i="2"/>
  <c r="P2935" i="2"/>
  <c r="P2871" i="2"/>
  <c r="P2807" i="2"/>
  <c r="P2743" i="2"/>
  <c r="P2679" i="2"/>
  <c r="P2615" i="2"/>
  <c r="P2551" i="2"/>
  <c r="P2487" i="2"/>
  <c r="P2423" i="2"/>
  <c r="P2359" i="2"/>
  <c r="P2295" i="2"/>
  <c r="P2231" i="2"/>
  <c r="P2167" i="2"/>
  <c r="P2103" i="2"/>
  <c r="P2039" i="2"/>
  <c r="P1975" i="2"/>
  <c r="P1911" i="2"/>
  <c r="P1847" i="2"/>
  <c r="P1783" i="2"/>
  <c r="P1719" i="2"/>
  <c r="P1655" i="2"/>
  <c r="P1591" i="2"/>
  <c r="P1527" i="2"/>
  <c r="P1463" i="2"/>
  <c r="P1399" i="2"/>
  <c r="P1335" i="2"/>
  <c r="P1271" i="2"/>
  <c r="P1207" i="2"/>
  <c r="P1143" i="2"/>
  <c r="P1079" i="2"/>
  <c r="P1015" i="2"/>
  <c r="P951" i="2"/>
  <c r="P887" i="2"/>
  <c r="P823" i="2"/>
  <c r="P759" i="2"/>
  <c r="P695" i="2"/>
  <c r="P631" i="2"/>
  <c r="P567" i="2"/>
  <c r="P6705" i="2"/>
  <c r="P6023" i="2"/>
  <c r="P5579" i="2"/>
  <c r="P5237" i="2"/>
  <c r="P4896" i="2"/>
  <c r="P4555" i="2"/>
  <c r="P4282" i="2"/>
  <c r="P4026" i="2"/>
  <c r="P3770" i="2"/>
  <c r="P3514" i="2"/>
  <c r="P3352" i="2"/>
  <c r="P3266" i="2"/>
  <c r="P3181" i="2"/>
  <c r="P3096" i="2"/>
  <c r="P3010" i="2"/>
  <c r="P2925" i="2"/>
  <c r="P2840" i="2"/>
  <c r="P2754" i="2"/>
  <c r="P2669" i="2"/>
  <c r="P2584" i="2"/>
  <c r="P2498" i="2"/>
  <c r="P2413" i="2"/>
  <c r="P2328" i="2"/>
  <c r="P2242" i="2"/>
  <c r="P2157" i="2"/>
  <c r="P2072" i="2"/>
  <c r="P1986" i="2"/>
  <c r="P1901" i="2"/>
  <c r="P1816" i="2"/>
  <c r="P1730" i="2"/>
  <c r="P1645" i="2"/>
  <c r="P1560" i="2"/>
  <c r="P1474" i="2"/>
  <c r="P1389" i="2"/>
  <c r="P1304" i="2"/>
  <c r="P1218" i="2"/>
  <c r="P1133" i="2"/>
  <c r="P1048" i="2"/>
  <c r="P962" i="2"/>
  <c r="P877" i="2"/>
  <c r="P792" i="2"/>
  <c r="P706" i="2"/>
  <c r="P621" i="2"/>
  <c r="P540" i="2"/>
  <c r="P476" i="2"/>
  <c r="P412" i="2"/>
  <c r="P6017" i="2"/>
  <c r="P5851" i="2"/>
  <c r="P5747" i="2"/>
  <c r="P5661" i="2"/>
  <c r="P5576" i="2"/>
  <c r="P5491" i="2"/>
  <c r="P5405" i="2"/>
  <c r="P5320" i="2"/>
  <c r="P5235" i="2"/>
  <c r="P5149" i="2"/>
  <c r="P5064" i="2"/>
  <c r="P4979" i="2"/>
  <c r="P4893" i="2"/>
  <c r="P4808" i="2"/>
  <c r="P4723" i="2"/>
  <c r="P4637" i="2"/>
  <c r="P4552" i="2"/>
  <c r="P4472" i="2"/>
  <c r="P4408" i="2"/>
  <c r="P4344" i="2"/>
  <c r="P4280" i="2"/>
  <c r="P4216" i="2"/>
  <c r="P4152" i="2"/>
  <c r="P4088" i="2"/>
  <c r="P4024" i="2"/>
  <c r="P3960" i="2"/>
  <c r="P3896" i="2"/>
  <c r="P3832" i="2"/>
  <c r="P3768" i="2"/>
  <c r="P3704" i="2"/>
  <c r="P3640" i="2"/>
  <c r="P3576" i="2"/>
  <c r="P3512" i="2"/>
  <c r="P3448" i="2"/>
  <c r="P9388" i="2"/>
  <c r="P7505" i="2"/>
  <c r="P6956" i="2"/>
  <c r="P6687" i="2"/>
  <c r="P6516" i="2"/>
  <c r="P6345" i="2"/>
  <c r="P6175" i="2"/>
  <c r="P6004" i="2"/>
  <c r="P5841" i="2"/>
  <c r="P5740" i="2"/>
  <c r="P5655" i="2"/>
  <c r="P5569" i="2"/>
  <c r="P5484" i="2"/>
  <c r="P5399" i="2"/>
  <c r="P5313" i="2"/>
  <c r="P5228" i="2"/>
  <c r="P5143" i="2"/>
  <c r="P5057" i="2"/>
  <c r="P4972" i="2"/>
  <c r="P4887" i="2"/>
  <c r="P4801" i="2"/>
  <c r="P4716" i="2"/>
  <c r="P4631" i="2"/>
  <c r="P4545" i="2"/>
  <c r="P4467" i="2"/>
  <c r="P4403" i="2"/>
  <c r="P4339" i="2"/>
  <c r="P4275" i="2"/>
  <c r="P4211" i="2"/>
  <c r="P4147" i="2"/>
  <c r="P4083" i="2"/>
  <c r="P4019" i="2"/>
  <c r="P3955" i="2"/>
  <c r="P3891" i="2"/>
  <c r="P3827" i="2"/>
  <c r="P3763" i="2"/>
  <c r="P3699" i="2"/>
  <c r="P3635" i="2"/>
  <c r="P3571" i="2"/>
  <c r="P3507" i="2"/>
  <c r="P3443" i="2"/>
  <c r="P3379" i="2"/>
  <c r="P3315" i="2"/>
  <c r="P3251" i="2"/>
  <c r="P3187" i="2"/>
  <c r="P3123" i="2"/>
  <c r="P3059" i="2"/>
  <c r="P2995" i="2"/>
  <c r="P2931" i="2"/>
  <c r="P2867" i="2"/>
  <c r="P2803" i="2"/>
  <c r="P2739" i="2"/>
  <c r="P2675" i="2"/>
  <c r="P2611" i="2"/>
  <c r="P2547" i="2"/>
  <c r="P2483" i="2"/>
  <c r="P2419" i="2"/>
  <c r="P2355" i="2"/>
  <c r="P2291" i="2"/>
  <c r="P2227" i="2"/>
  <c r="P2163" i="2"/>
  <c r="P2099" i="2"/>
  <c r="P2035" i="2"/>
  <c r="P1971" i="2"/>
  <c r="P1907" i="2"/>
  <c r="P1843" i="2"/>
  <c r="P1779" i="2"/>
  <c r="P1715" i="2"/>
  <c r="P1651" i="2"/>
  <c r="P1587" i="2"/>
  <c r="P1523" i="2"/>
  <c r="P1459" i="2"/>
  <c r="P1395" i="2"/>
  <c r="P1331" i="2"/>
  <c r="P1267" i="2"/>
  <c r="P1203" i="2"/>
  <c r="P1139" i="2"/>
  <c r="P1075" i="2"/>
  <c r="P1011" i="2"/>
  <c r="P947" i="2"/>
  <c r="P883" i="2"/>
  <c r="P819" i="2"/>
  <c r="P755" i="2"/>
  <c r="P691" i="2"/>
  <c r="P627" i="2"/>
  <c r="P563" i="2"/>
  <c r="P6663" i="2"/>
  <c r="P5980" i="2"/>
  <c r="P5557" i="2"/>
  <c r="P5216" i="2"/>
  <c r="P4875" i="2"/>
  <c r="P4533" i="2"/>
  <c r="P4266" i="2"/>
  <c r="P4010" i="2"/>
  <c r="P3754" i="2"/>
  <c r="P3498" i="2"/>
  <c r="P3346" i="2"/>
  <c r="P3261" i="2"/>
  <c r="P3176" i="2"/>
  <c r="P3090" i="2"/>
  <c r="P3005" i="2"/>
  <c r="P2920" i="2"/>
  <c r="P2834" i="2"/>
  <c r="P2749" i="2"/>
  <c r="P2664" i="2"/>
  <c r="P2578" i="2"/>
  <c r="P2493" i="2"/>
  <c r="P2408" i="2"/>
  <c r="P2322" i="2"/>
  <c r="P2237" i="2"/>
  <c r="P2152" i="2"/>
  <c r="P2066" i="2"/>
  <c r="P1981" i="2"/>
  <c r="P1896" i="2"/>
  <c r="P1810" i="2"/>
  <c r="P1725" i="2"/>
  <c r="P1640" i="2"/>
  <c r="P1554" i="2"/>
  <c r="P1469" i="2"/>
  <c r="P1384" i="2"/>
  <c r="P1298" i="2"/>
  <c r="P1213" i="2"/>
  <c r="P1128" i="2"/>
  <c r="P1042" i="2"/>
  <c r="P957" i="2"/>
  <c r="P872" i="2"/>
  <c r="P786" i="2"/>
  <c r="P701" i="2"/>
  <c r="P616" i="2"/>
  <c r="P536" i="2"/>
  <c r="P472" i="2"/>
  <c r="P408" i="2"/>
  <c r="P344" i="2"/>
  <c r="P6092" i="2"/>
  <c r="P5921" i="2"/>
  <c r="P5787" i="2"/>
  <c r="P5699" i="2"/>
  <c r="P5613" i="2"/>
  <c r="P5528" i="2"/>
  <c r="P5443" i="2"/>
  <c r="P5357" i="2"/>
  <c r="P5272" i="2"/>
  <c r="P5187" i="2"/>
  <c r="P5101" i="2"/>
  <c r="P5016" i="2"/>
  <c r="P4931" i="2"/>
  <c r="P4845" i="2"/>
  <c r="P4760" i="2"/>
  <c r="P4675" i="2"/>
  <c r="P4589" i="2"/>
  <c r="P4504" i="2"/>
  <c r="P4436" i="2"/>
  <c r="P4372" i="2"/>
  <c r="P4308" i="2"/>
  <c r="P4244" i="2"/>
  <c r="P4180" i="2"/>
  <c r="P4116" i="2"/>
  <c r="P4052" i="2"/>
  <c r="P3988" i="2"/>
  <c r="P3924" i="2"/>
  <c r="P3860" i="2"/>
  <c r="P3796" i="2"/>
  <c r="P3732" i="2"/>
  <c r="P3668" i="2"/>
  <c r="P3604" i="2"/>
  <c r="P3540" i="2"/>
  <c r="P3476" i="2"/>
  <c r="P3412" i="2"/>
  <c r="P8016" i="2"/>
  <c r="P7139" i="2"/>
  <c r="P6764" i="2"/>
  <c r="P6591" i="2"/>
  <c r="P6420" i="2"/>
  <c r="P6249" i="2"/>
  <c r="P6079" i="2"/>
  <c r="P5908" i="2"/>
  <c r="P5777" i="2"/>
  <c r="P5692" i="2"/>
  <c r="P5607" i="2"/>
  <c r="P5521" i="2"/>
  <c r="P5436" i="2"/>
  <c r="P5351" i="2"/>
  <c r="P5265" i="2"/>
  <c r="P5180" i="2"/>
  <c r="P5095" i="2"/>
  <c r="P5009" i="2"/>
  <c r="P4924" i="2"/>
  <c r="P4839" i="2"/>
  <c r="P4753" i="2"/>
  <c r="P4668" i="2"/>
  <c r="P4583" i="2"/>
  <c r="P4497" i="2"/>
  <c r="P4431" i="2"/>
  <c r="P4367" i="2"/>
  <c r="P4012" i="2"/>
  <c r="P3948" i="2"/>
  <c r="P3884" i="2"/>
  <c r="P3820" i="2"/>
  <c r="P3756" i="2"/>
  <c r="P3692" i="2"/>
  <c r="P3628" i="2"/>
  <c r="P3564" i="2"/>
  <c r="P3500" i="2"/>
  <c r="P3436" i="2"/>
  <c r="P8797" i="2"/>
  <c r="P7377" i="2"/>
  <c r="P6892" i="2"/>
  <c r="P6655" i="2"/>
  <c r="P6484" i="2"/>
  <c r="P6313" i="2"/>
  <c r="P6143" i="2"/>
  <c r="P5972" i="2"/>
  <c r="P5820" i="2"/>
  <c r="P5724" i="2"/>
  <c r="P5639" i="2"/>
  <c r="P5553" i="2"/>
  <c r="P5468" i="2"/>
  <c r="P5383" i="2"/>
  <c r="P5297" i="2"/>
  <c r="P5212" i="2"/>
  <c r="P5127" i="2"/>
  <c r="P5041" i="2"/>
  <c r="P4956" i="2"/>
  <c r="P4871" i="2"/>
  <c r="P4785" i="2"/>
  <c r="P4700" i="2"/>
  <c r="P4615" i="2"/>
  <c r="P4529" i="2"/>
  <c r="P4455" i="2"/>
  <c r="P4391" i="2"/>
  <c r="P4327" i="2"/>
  <c r="P4263" i="2"/>
  <c r="P4199" i="2"/>
  <c r="P4135" i="2"/>
  <c r="P4071" i="2"/>
  <c r="P4007" i="2"/>
  <c r="P3943" i="2"/>
  <c r="P3879" i="2"/>
  <c r="P3815" i="2"/>
  <c r="P3751" i="2"/>
  <c r="P3687" i="2"/>
  <c r="P3623" i="2"/>
  <c r="P3559" i="2"/>
  <c r="P3495" i="2"/>
  <c r="P3431" i="2"/>
  <c r="P3367" i="2"/>
  <c r="P3303" i="2"/>
  <c r="P3239" i="2"/>
  <c r="P3175" i="2"/>
  <c r="P3111" i="2"/>
  <c r="P3047" i="2"/>
  <c r="P2983" i="2"/>
  <c r="P2919" i="2"/>
  <c r="P2855" i="2"/>
  <c r="P2791" i="2"/>
  <c r="P2727" i="2"/>
  <c r="P2663" i="2"/>
  <c r="P2599" i="2"/>
  <c r="P2535" i="2"/>
  <c r="P2471" i="2"/>
  <c r="P2407" i="2"/>
  <c r="P2343" i="2"/>
  <c r="P2279" i="2"/>
  <c r="P2215" i="2"/>
  <c r="P2151" i="2"/>
  <c r="P2087" i="2"/>
  <c r="P2023" i="2"/>
  <c r="P1959" i="2"/>
  <c r="P1895" i="2"/>
  <c r="P1831" i="2"/>
  <c r="P1767" i="2"/>
  <c r="P1703" i="2"/>
  <c r="P1639" i="2"/>
  <c r="P1575" i="2"/>
  <c r="P1511" i="2"/>
  <c r="P1447" i="2"/>
  <c r="P1383" i="2"/>
  <c r="P1319" i="2"/>
  <c r="P1255" i="2"/>
  <c r="P1191" i="2"/>
  <c r="P1127" i="2"/>
  <c r="P1063" i="2"/>
  <c r="P999" i="2"/>
  <c r="P935" i="2"/>
  <c r="P871" i="2"/>
  <c r="P807" i="2"/>
  <c r="P743" i="2"/>
  <c r="P679" i="2"/>
  <c r="P615" i="2"/>
  <c r="P10093" i="2"/>
  <c r="P6535" i="2"/>
  <c r="P5855" i="2"/>
  <c r="P5493" i="2"/>
  <c r="P5152" i="2"/>
  <c r="P4811" i="2"/>
  <c r="P4474" i="2"/>
  <c r="P4218" i="2"/>
  <c r="P3962" i="2"/>
  <c r="P3706" i="2"/>
  <c r="P3450" i="2"/>
  <c r="P3330" i="2"/>
  <c r="P3245" i="2"/>
  <c r="P3160" i="2"/>
  <c r="P3074" i="2"/>
  <c r="P2989" i="2"/>
  <c r="P2904" i="2"/>
  <c r="P2818" i="2"/>
  <c r="P2733" i="2"/>
  <c r="P2648" i="2"/>
  <c r="P2562" i="2"/>
  <c r="P2477" i="2"/>
  <c r="P2392" i="2"/>
  <c r="P2306" i="2"/>
  <c r="P2221" i="2"/>
  <c r="P2136" i="2"/>
  <c r="P2050" i="2"/>
  <c r="P1965" i="2"/>
  <c r="P1880" i="2"/>
  <c r="P1794" i="2"/>
  <c r="P1709" i="2"/>
  <c r="P1624" i="2"/>
  <c r="P1538" i="2"/>
  <c r="P1453" i="2"/>
  <c r="P1368" i="2"/>
  <c r="P1282" i="2"/>
  <c r="P1197" i="2"/>
  <c r="P1112" i="2"/>
  <c r="P1026" i="2"/>
  <c r="P941" i="2"/>
  <c r="P856" i="2"/>
  <c r="P770" i="2"/>
  <c r="P685" i="2"/>
  <c r="P600" i="2"/>
  <c r="P524" i="2"/>
  <c r="P460" i="2"/>
  <c r="P6145" i="2"/>
  <c r="P5975" i="2"/>
  <c r="P5823" i="2"/>
  <c r="P5725" i="2"/>
  <c r="P5640" i="2"/>
  <c r="P5555" i="2"/>
  <c r="P5469" i="2"/>
  <c r="P5384" i="2"/>
  <c r="P5299" i="2"/>
  <c r="P5213" i="2"/>
  <c r="P5128" i="2"/>
  <c r="P5043" i="2"/>
  <c r="P4957" i="2"/>
  <c r="P4872" i="2"/>
  <c r="P4787" i="2"/>
  <c r="P4701" i="2"/>
  <c r="P4616" i="2"/>
  <c r="P4531" i="2"/>
  <c r="P4456" i="2"/>
  <c r="P4392" i="2"/>
  <c r="P4328" i="2"/>
  <c r="P4264" i="2"/>
  <c r="P4200" i="2"/>
  <c r="P4136" i="2"/>
  <c r="P4072" i="2"/>
  <c r="P4008" i="2"/>
  <c r="P3944" i="2"/>
  <c r="P3880" i="2"/>
  <c r="P3816" i="2"/>
  <c r="P3752" i="2"/>
  <c r="P3688" i="2"/>
  <c r="P3624" i="2"/>
  <c r="P3560" i="2"/>
  <c r="P3496" i="2"/>
  <c r="P3432" i="2"/>
  <c r="P8656" i="2"/>
  <c r="P7335" i="2"/>
  <c r="P6871" i="2"/>
  <c r="P6644" i="2"/>
  <c r="P6473" i="2"/>
  <c r="P6303" i="2"/>
  <c r="P6132" i="2"/>
  <c r="P5961" i="2"/>
  <c r="P5813" i="2"/>
  <c r="P5719" i="2"/>
  <c r="P5633" i="2"/>
  <c r="P5548" i="2"/>
  <c r="P5463" i="2"/>
  <c r="P5377" i="2"/>
  <c r="P5292" i="2"/>
  <c r="P5207" i="2"/>
  <c r="P5121" i="2"/>
  <c r="P5036" i="2"/>
  <c r="P4951" i="2"/>
  <c r="P4865" i="2"/>
  <c r="P4780" i="2"/>
  <c r="P4695" i="2"/>
  <c r="P4609" i="2"/>
  <c r="P4524" i="2"/>
  <c r="P4451" i="2"/>
  <c r="P4387" i="2"/>
  <c r="P4323" i="2"/>
  <c r="P4259" i="2"/>
  <c r="P4195" i="2"/>
  <c r="P4131" i="2"/>
  <c r="P4067" i="2"/>
  <c r="P4003" i="2"/>
  <c r="P3939" i="2"/>
  <c r="P3875" i="2"/>
  <c r="P3811" i="2"/>
  <c r="P3747" i="2"/>
  <c r="P3683" i="2"/>
  <c r="P3619" i="2"/>
  <c r="P3555" i="2"/>
  <c r="P3491" i="2"/>
  <c r="P3427" i="2"/>
  <c r="P3363" i="2"/>
  <c r="P3299" i="2"/>
  <c r="P3235" i="2"/>
  <c r="P3171" i="2"/>
  <c r="P3107" i="2"/>
  <c r="P3043" i="2"/>
  <c r="P2979" i="2"/>
  <c r="P2915" i="2"/>
  <c r="P2851" i="2"/>
  <c r="P2787" i="2"/>
  <c r="P2723" i="2"/>
  <c r="P2659" i="2"/>
  <c r="P2595" i="2"/>
  <c r="P2531" i="2"/>
  <c r="P2467" i="2"/>
  <c r="P2403" i="2"/>
  <c r="P2339" i="2"/>
  <c r="P2275" i="2"/>
  <c r="P2211" i="2"/>
  <c r="P2147" i="2"/>
  <c r="P2083" i="2"/>
  <c r="P2019" i="2"/>
  <c r="P1955" i="2"/>
  <c r="P1891" i="2"/>
  <c r="P1827" i="2"/>
  <c r="P1763" i="2"/>
  <c r="P1699" i="2"/>
  <c r="P1635" i="2"/>
  <c r="P1571" i="2"/>
  <c r="P1507" i="2"/>
  <c r="P1443" i="2"/>
  <c r="P1379" i="2"/>
  <c r="P1315" i="2"/>
  <c r="P1251" i="2"/>
  <c r="P1187" i="2"/>
  <c r="P1123" i="2"/>
  <c r="P1059" i="2"/>
  <c r="P995" i="2"/>
  <c r="P931" i="2"/>
  <c r="P867" i="2"/>
  <c r="P803" i="2"/>
  <c r="P739" i="2"/>
  <c r="P675" i="2"/>
  <c r="P611" i="2"/>
  <c r="P8925" i="2"/>
  <c r="P6492" i="2"/>
  <c r="P5825" i="2"/>
  <c r="P5472" i="2"/>
  <c r="P5131" i="2"/>
  <c r="P4789" i="2"/>
  <c r="P4458" i="2"/>
  <c r="P4202" i="2"/>
  <c r="P3946" i="2"/>
  <c r="P3690" i="2"/>
  <c r="P3434" i="2"/>
  <c r="P3325" i="2"/>
  <c r="P3240" i="2"/>
  <c r="P3154" i="2"/>
  <c r="P3069" i="2"/>
  <c r="P2984" i="2"/>
  <c r="P2898" i="2"/>
  <c r="P2813" i="2"/>
  <c r="P2728" i="2"/>
  <c r="P2642" i="2"/>
  <c r="P2557" i="2"/>
  <c r="P2472" i="2"/>
  <c r="P2386" i="2"/>
  <c r="P2301" i="2"/>
  <c r="P2216" i="2"/>
  <c r="P2130" i="2"/>
  <c r="P2045" i="2"/>
  <c r="P1960" i="2"/>
  <c r="P1874" i="2"/>
  <c r="P1789" i="2"/>
  <c r="P1704" i="2"/>
  <c r="P1618" i="2"/>
  <c r="P1533" i="2"/>
  <c r="P1448" i="2"/>
  <c r="P1362" i="2"/>
  <c r="P1277" i="2"/>
  <c r="P1192" i="2"/>
  <c r="P1106" i="2"/>
  <c r="P1021" i="2"/>
  <c r="P936" i="2"/>
  <c r="P850" i="2"/>
  <c r="P765" i="2"/>
  <c r="P680" i="2"/>
  <c r="P594" i="2"/>
  <c r="P520" i="2"/>
  <c r="P456" i="2"/>
  <c r="P392" i="2"/>
  <c r="P328" i="2"/>
  <c r="P6049" i="2"/>
  <c r="P5879" i="2"/>
  <c r="P5763" i="2"/>
  <c r="P5677" i="2"/>
  <c r="P5592" i="2"/>
  <c r="P5507" i="2"/>
  <c r="P5421" i="2"/>
  <c r="P5336" i="2"/>
  <c r="P5251" i="2"/>
  <c r="P5165" i="2"/>
  <c r="P5080" i="2"/>
  <c r="P4995" i="2"/>
  <c r="P4909" i="2"/>
  <c r="P4824" i="2"/>
  <c r="P4739" i="2"/>
  <c r="P4653" i="2"/>
  <c r="P4568" i="2"/>
  <c r="P4484" i="2"/>
  <c r="P4420" i="2"/>
  <c r="P4356" i="2"/>
  <c r="P4292" i="2"/>
  <c r="P4228" i="2"/>
  <c r="P4164" i="2"/>
  <c r="P4100" i="2"/>
  <c r="P4036" i="2"/>
  <c r="P3972" i="2"/>
  <c r="P3908" i="2"/>
  <c r="P3844" i="2"/>
  <c r="P3780" i="2"/>
  <c r="P3716" i="2"/>
  <c r="P3652" i="2"/>
  <c r="P3588" i="2"/>
  <c r="P3524" i="2"/>
  <c r="P3460" i="2"/>
  <c r="P3396" i="2"/>
  <c r="P7660" i="2"/>
  <c r="P7025" i="2"/>
  <c r="P6719" i="2"/>
  <c r="P6548" i="2"/>
  <c r="P6377" i="2"/>
  <c r="P6207" i="2"/>
  <c r="P6036" i="2"/>
  <c r="P5865" i="2"/>
  <c r="P5756" i="2"/>
  <c r="P5671" i="2"/>
  <c r="P5585" i="2"/>
  <c r="P5500" i="2"/>
  <c r="P5415" i="2"/>
  <c r="P5329" i="2"/>
  <c r="P5244" i="2"/>
  <c r="P5159" i="2"/>
  <c r="P5073" i="2"/>
  <c r="P4988" i="2"/>
  <c r="P4903" i="2"/>
  <c r="P4817" i="2"/>
  <c r="P4732" i="2"/>
  <c r="P4647" i="2"/>
  <c r="P4561" i="2"/>
  <c r="P4479" i="2"/>
  <c r="P4415" i="2"/>
  <c r="P4351" i="2"/>
  <c r="P4287" i="2"/>
  <c r="P4223" i="2"/>
  <c r="P4159" i="2"/>
  <c r="P4095" i="2"/>
  <c r="P4031" i="2"/>
  <c r="P3967" i="2"/>
  <c r="P3996" i="2"/>
  <c r="P3932" i="2"/>
  <c r="P3868" i="2"/>
  <c r="P3804" i="2"/>
  <c r="P3740" i="2"/>
  <c r="P3676" i="2"/>
  <c r="P3612" i="2"/>
  <c r="P3548" i="2"/>
  <c r="P3484" i="2"/>
  <c r="P3420" i="2"/>
  <c r="P8272" i="2"/>
  <c r="P7207" i="2"/>
  <c r="P6807" i="2"/>
  <c r="P6612" i="2"/>
  <c r="P6441" i="2"/>
  <c r="P6271" i="2"/>
  <c r="P6100" i="2"/>
  <c r="P5929" i="2"/>
  <c r="P5792" i="2"/>
  <c r="P5703" i="2"/>
  <c r="P5617" i="2"/>
  <c r="P5532" i="2"/>
  <c r="P5447" i="2"/>
  <c r="P5361" i="2"/>
  <c r="P5276" i="2"/>
  <c r="P5191" i="2"/>
  <c r="P5105" i="2"/>
  <c r="P5020" i="2"/>
  <c r="P4935" i="2"/>
  <c r="P4849" i="2"/>
  <c r="P4764" i="2"/>
  <c r="P4679" i="2"/>
  <c r="P4593" i="2"/>
  <c r="P4508" i="2"/>
  <c r="P4439" i="2"/>
  <c r="P4375" i="2"/>
  <c r="P4311" i="2"/>
  <c r="P4247" i="2"/>
  <c r="P4183" i="2"/>
  <c r="P4119" i="2"/>
  <c r="P4055" i="2"/>
  <c r="P3991" i="2"/>
  <c r="P3927" i="2"/>
  <c r="P3863" i="2"/>
  <c r="P3799" i="2"/>
  <c r="P3735" i="2"/>
  <c r="P3671" i="2"/>
  <c r="P3607" i="2"/>
  <c r="P3543" i="2"/>
  <c r="P3479" i="2"/>
  <c r="P3415" i="2"/>
  <c r="P3351" i="2"/>
  <c r="P3287" i="2"/>
  <c r="P3223" i="2"/>
  <c r="P3159" i="2"/>
  <c r="P3095" i="2"/>
  <c r="P3031" i="2"/>
  <c r="P2967" i="2"/>
  <c r="P2903" i="2"/>
  <c r="P2839" i="2"/>
  <c r="P2775" i="2"/>
  <c r="P2711" i="2"/>
  <c r="P2647" i="2"/>
  <c r="P2583" i="2"/>
  <c r="P2519" i="2"/>
  <c r="P2455" i="2"/>
  <c r="P2391" i="2"/>
  <c r="P2327" i="2"/>
  <c r="P2263" i="2"/>
  <c r="P2199" i="2"/>
  <c r="P2135" i="2"/>
  <c r="P2071" i="2"/>
  <c r="P2007" i="2"/>
  <c r="P1943" i="2"/>
  <c r="P1879" i="2"/>
  <c r="P1815" i="2"/>
  <c r="P1751" i="2"/>
  <c r="P1687" i="2"/>
  <c r="P1623" i="2"/>
  <c r="P1559" i="2"/>
  <c r="P1495" i="2"/>
  <c r="P1431" i="2"/>
  <c r="P1367" i="2"/>
  <c r="P1303" i="2"/>
  <c r="P1239" i="2"/>
  <c r="P1175" i="2"/>
  <c r="P1111" i="2"/>
  <c r="P1047" i="2"/>
  <c r="P983" i="2"/>
  <c r="P919" i="2"/>
  <c r="P855" i="2"/>
  <c r="P791" i="2"/>
  <c r="P727" i="2"/>
  <c r="P663" i="2"/>
  <c r="P599" i="2"/>
  <c r="P7580" i="2"/>
  <c r="P6364" i="2"/>
  <c r="P5749" i="2"/>
  <c r="P5408" i="2"/>
  <c r="P5067" i="2"/>
  <c r="P4725" i="2"/>
  <c r="P4410" i="2"/>
  <c r="P4154" i="2"/>
  <c r="P3898" i="2"/>
  <c r="P3642" i="2"/>
  <c r="P3394" i="2"/>
  <c r="P3309" i="2"/>
  <c r="P3224" i="2"/>
  <c r="P3138" i="2"/>
  <c r="P3053" i="2"/>
  <c r="P2968" i="2"/>
  <c r="P2882" i="2"/>
  <c r="P2797" i="2"/>
  <c r="P2712" i="2"/>
  <c r="P2626" i="2"/>
  <c r="P2541" i="2"/>
  <c r="P2456" i="2"/>
  <c r="P2370" i="2"/>
  <c r="P2285" i="2"/>
  <c r="P2200" i="2"/>
  <c r="P2114" i="2"/>
  <c r="P2029" i="2"/>
  <c r="P1944" i="2"/>
  <c r="P1858" i="2"/>
  <c r="P1773" i="2"/>
  <c r="P1688" i="2"/>
  <c r="P1602" i="2"/>
  <c r="P1517" i="2"/>
  <c r="P1432" i="2"/>
  <c r="P1346" i="2"/>
  <c r="P1261" i="2"/>
  <c r="P1176" i="2"/>
  <c r="P1090" i="2"/>
  <c r="P1005" i="2"/>
  <c r="P920" i="2"/>
  <c r="P834" i="2"/>
  <c r="P749" i="2"/>
  <c r="P664" i="2"/>
  <c r="P578" i="2"/>
  <c r="P508" i="2"/>
  <c r="P444" i="2"/>
  <c r="P6103" i="2"/>
  <c r="P5932" i="2"/>
  <c r="P5793" i="2"/>
  <c r="P5704" i="2"/>
  <c r="P5619" i="2"/>
  <c r="P5533" i="2"/>
  <c r="P5448" i="2"/>
  <c r="P5363" i="2"/>
  <c r="P5277" i="2"/>
  <c r="P5192" i="2"/>
  <c r="P5107" i="2"/>
  <c r="P5021" i="2"/>
  <c r="P4936" i="2"/>
  <c r="P4851" i="2"/>
  <c r="P4765" i="2"/>
  <c r="P4680" i="2"/>
  <c r="P4595" i="2"/>
  <c r="P4509" i="2"/>
  <c r="P4440" i="2"/>
  <c r="P4376" i="2"/>
  <c r="P4312" i="2"/>
  <c r="P4248" i="2"/>
  <c r="P4184" i="2"/>
  <c r="P4120" i="2"/>
  <c r="P4056" i="2"/>
  <c r="P3992" i="2"/>
  <c r="P3928" i="2"/>
  <c r="P3864" i="2"/>
  <c r="P3800" i="2"/>
  <c r="P3736" i="2"/>
  <c r="P3672" i="2"/>
  <c r="P3608" i="2"/>
  <c r="P3544" i="2"/>
  <c r="P3480" i="2"/>
  <c r="P3416" i="2"/>
  <c r="P8144" i="2"/>
  <c r="P7168" i="2"/>
  <c r="P6785" i="2"/>
  <c r="P6601" i="2"/>
  <c r="P6431" i="2"/>
  <c r="P6260" i="2"/>
  <c r="P6089" i="2"/>
  <c r="P5919" i="2"/>
  <c r="P5785" i="2"/>
  <c r="P5697" i="2"/>
  <c r="P5612" i="2"/>
  <c r="P5527" i="2"/>
  <c r="P5441" i="2"/>
  <c r="P5356" i="2"/>
  <c r="P5271" i="2"/>
  <c r="P5185" i="2"/>
  <c r="P5100" i="2"/>
  <c r="P5015" i="2"/>
  <c r="P4929" i="2"/>
  <c r="P4844" i="2"/>
  <c r="P4759" i="2"/>
  <c r="P4673" i="2"/>
  <c r="P4588" i="2"/>
  <c r="P4503" i="2"/>
  <c r="P4435" i="2"/>
  <c r="P4371" i="2"/>
  <c r="P4307" i="2"/>
  <c r="P4243" i="2"/>
  <c r="P4179" i="2"/>
  <c r="P4115" i="2"/>
  <c r="P4051" i="2"/>
  <c r="P3987" i="2"/>
  <c r="P3923" i="2"/>
  <c r="P3859" i="2"/>
  <c r="P3795" i="2"/>
  <c r="P3731" i="2"/>
  <c r="P3667" i="2"/>
  <c r="P3603" i="2"/>
  <c r="P3539" i="2"/>
  <c r="P3475" i="2"/>
  <c r="P3411" i="2"/>
  <c r="P3347" i="2"/>
  <c r="P3283" i="2"/>
  <c r="P3219" i="2"/>
  <c r="P3155" i="2"/>
  <c r="P3091" i="2"/>
  <c r="P3027" i="2"/>
  <c r="P2963" i="2"/>
  <c r="P2899" i="2"/>
  <c r="P2835" i="2"/>
  <c r="P2771" i="2"/>
  <c r="P2707" i="2"/>
  <c r="P2643" i="2"/>
  <c r="P2579" i="2"/>
  <c r="P2515" i="2"/>
  <c r="P2451" i="2"/>
  <c r="P2387" i="2"/>
  <c r="P2323" i="2"/>
  <c r="P2259" i="2"/>
  <c r="P2195" i="2"/>
  <c r="P2131" i="2"/>
  <c r="P2067" i="2"/>
  <c r="P2003" i="2"/>
  <c r="P1939" i="2"/>
  <c r="P1875" i="2"/>
  <c r="P1811" i="2"/>
  <c r="P1747" i="2"/>
  <c r="P1683" i="2"/>
  <c r="P1619" i="2"/>
  <c r="P1555" i="2"/>
  <c r="P1491" i="2"/>
  <c r="P1427" i="2"/>
  <c r="P1363" i="2"/>
  <c r="P1299" i="2"/>
  <c r="P1235" i="2"/>
  <c r="P1171" i="2"/>
  <c r="P1107" i="2"/>
  <c r="P1043" i="2"/>
  <c r="P979" i="2"/>
  <c r="P915" i="2"/>
  <c r="P851" i="2"/>
  <c r="P787" i="2"/>
  <c r="P723" i="2"/>
  <c r="P659" i="2"/>
  <c r="P595" i="2"/>
  <c r="P7409" i="2"/>
  <c r="P6321" i="2"/>
  <c r="P5728" i="2"/>
  <c r="P5387" i="2"/>
  <c r="P5045" i="2"/>
  <c r="P4704" i="2"/>
  <c r="P4394" i="2"/>
  <c r="P4138" i="2"/>
  <c r="P3882" i="2"/>
  <c r="P3626" i="2"/>
  <c r="P3389" i="2"/>
  <c r="P3304" i="2"/>
  <c r="P3218" i="2"/>
  <c r="P3133" i="2"/>
  <c r="P3048" i="2"/>
  <c r="P2962" i="2"/>
  <c r="P2877" i="2"/>
  <c r="P2792" i="2"/>
  <c r="P2706" i="2"/>
  <c r="P2621" i="2"/>
  <c r="P2536" i="2"/>
  <c r="P2450" i="2"/>
  <c r="P2365" i="2"/>
  <c r="P2280" i="2"/>
  <c r="P2194" i="2"/>
  <c r="P2109" i="2"/>
  <c r="P2024" i="2"/>
  <c r="P1938" i="2"/>
  <c r="P1853" i="2"/>
  <c r="P1768" i="2"/>
  <c r="P1682" i="2"/>
  <c r="P1597" i="2"/>
  <c r="P1512" i="2"/>
  <c r="P1426" i="2"/>
  <c r="P1341" i="2"/>
  <c r="P1256" i="2"/>
  <c r="P1170" i="2"/>
  <c r="P1085" i="2"/>
  <c r="P1000" i="2"/>
  <c r="P914" i="2"/>
  <c r="P829" i="2"/>
  <c r="P744" i="2"/>
  <c r="P658" i="2"/>
  <c r="P573" i="2"/>
  <c r="P504" i="2"/>
  <c r="P440" i="2"/>
  <c r="P376" i="2"/>
  <c r="P312" i="2"/>
  <c r="P6007" i="2"/>
  <c r="P5844" i="2"/>
  <c r="P5741" i="2"/>
  <c r="P5656" i="2"/>
  <c r="P5571" i="2"/>
  <c r="P5485" i="2"/>
  <c r="P5400" i="2"/>
  <c r="P5315" i="2"/>
  <c r="P5229" i="2"/>
  <c r="P5144" i="2"/>
  <c r="P5059" i="2"/>
  <c r="P4973" i="2"/>
  <c r="P4888" i="2"/>
  <c r="P4803" i="2"/>
  <c r="P4717" i="2"/>
  <c r="P4632" i="2"/>
  <c r="P4547" i="2"/>
  <c r="P4468" i="2"/>
  <c r="P4404" i="2"/>
  <c r="P4340" i="2"/>
  <c r="P4276" i="2"/>
  <c r="P4212" i="2"/>
  <c r="P4148" i="2"/>
  <c r="P4084" i="2"/>
  <c r="P4020" i="2"/>
  <c r="P3956" i="2"/>
  <c r="P3892" i="2"/>
  <c r="P3828" i="2"/>
  <c r="P3764" i="2"/>
  <c r="P3700" i="2"/>
  <c r="P3636" i="2"/>
  <c r="P3572" i="2"/>
  <c r="P3508" i="2"/>
  <c r="P6935" i="2"/>
  <c r="P6164" i="2"/>
  <c r="P5649" i="2"/>
  <c r="P5308" i="2"/>
  <c r="P4967" i="2"/>
  <c r="P4625" i="2"/>
  <c r="P4335" i="2"/>
  <c r="P4255" i="2"/>
  <c r="P4175" i="2"/>
  <c r="P4079" i="2"/>
  <c r="P3999" i="2"/>
  <c r="P3919" i="2"/>
  <c r="P3855" i="2"/>
  <c r="P3791" i="2"/>
  <c r="P3727" i="2"/>
  <c r="P3663" i="2"/>
  <c r="P3599" i="2"/>
  <c r="P3535" i="2"/>
  <c r="P3471" i="2"/>
  <c r="P3407" i="2"/>
  <c r="P3343" i="2"/>
  <c r="P3279" i="2"/>
  <c r="P3215" i="2"/>
  <c r="P3151" i="2"/>
  <c r="P3087" i="2"/>
  <c r="P3023" i="2"/>
  <c r="P2959" i="2"/>
  <c r="P2895" i="2"/>
  <c r="P2831" i="2"/>
  <c r="P2767" i="2"/>
  <c r="P2703" i="2"/>
  <c r="P2639" i="2"/>
  <c r="P2575" i="2"/>
  <c r="P2511" i="2"/>
  <c r="P2447" i="2"/>
  <c r="P2383" i="2"/>
  <c r="P2319" i="2"/>
  <c r="P2255" i="2"/>
  <c r="P2191" i="2"/>
  <c r="P2127" i="2"/>
  <c r="P2063" i="2"/>
  <c r="P1999" i="2"/>
  <c r="P1935" i="2"/>
  <c r="P1871" i="2"/>
  <c r="P1807" i="2"/>
  <c r="P1743" i="2"/>
  <c r="P1679" i="2"/>
  <c r="P1615" i="2"/>
  <c r="P1551" i="2"/>
  <c r="P1487" i="2"/>
  <c r="P1423" i="2"/>
  <c r="P1359" i="2"/>
  <c r="P1295" i="2"/>
  <c r="P1231" i="2"/>
  <c r="P1167" i="2"/>
  <c r="P1103" i="2"/>
  <c r="P1039" i="2"/>
  <c r="P975" i="2"/>
  <c r="P911" i="2"/>
  <c r="P847" i="2"/>
  <c r="P783" i="2"/>
  <c r="P719" i="2"/>
  <c r="P655" i="2"/>
  <c r="P591" i="2"/>
  <c r="P7239" i="2"/>
  <c r="P6279" i="2"/>
  <c r="P5707" i="2"/>
  <c r="P5365" i="2"/>
  <c r="P5024" i="2"/>
  <c r="P4683" i="2"/>
  <c r="P4378" i="2"/>
  <c r="P4122" i="2"/>
  <c r="P3866" i="2"/>
  <c r="P3610" i="2"/>
  <c r="P3384" i="2"/>
  <c r="P3298" i="2"/>
  <c r="P3213" i="2"/>
  <c r="P3128" i="2"/>
  <c r="P3042" i="2"/>
  <c r="P2957" i="2"/>
  <c r="P2872" i="2"/>
  <c r="P2786" i="2"/>
  <c r="P2701" i="2"/>
  <c r="P2616" i="2"/>
  <c r="P2530" i="2"/>
  <c r="P2445" i="2"/>
  <c r="P2360" i="2"/>
  <c r="P2274" i="2"/>
  <c r="P2189" i="2"/>
  <c r="P2104" i="2"/>
  <c r="P2018" i="2"/>
  <c r="P1933" i="2"/>
  <c r="P1848" i="2"/>
  <c r="P1762" i="2"/>
  <c r="P1677" i="2"/>
  <c r="P1592" i="2"/>
  <c r="P1506" i="2"/>
  <c r="P1421" i="2"/>
  <c r="P1336" i="2"/>
  <c r="P1250" i="2"/>
  <c r="P1165" i="2"/>
  <c r="P1080" i="2"/>
  <c r="P994" i="2"/>
  <c r="P909" i="2"/>
  <c r="P824" i="2"/>
  <c r="P738" i="2"/>
  <c r="P653" i="2"/>
  <c r="P568" i="2"/>
  <c r="P500" i="2"/>
  <c r="P436" i="2"/>
  <c r="P372" i="2"/>
  <c r="P308" i="2"/>
  <c r="P244" i="2"/>
  <c r="P180" i="2"/>
  <c r="P116" i="2"/>
  <c r="P5996" i="2"/>
  <c r="P5836" i="2"/>
  <c r="P5736" i="2"/>
  <c r="P5651" i="2"/>
  <c r="P5565" i="2"/>
  <c r="P5480" i="2"/>
  <c r="P5395" i="2"/>
  <c r="P5309" i="2"/>
  <c r="P5224" i="2"/>
  <c r="P5139" i="2"/>
  <c r="P5053" i="2"/>
  <c r="P4968" i="2"/>
  <c r="P4883" i="2"/>
  <c r="P4797" i="2"/>
  <c r="P4712" i="2"/>
  <c r="P4627" i="2"/>
  <c r="P4541" i="2"/>
  <c r="P4464" i="2"/>
  <c r="P4400" i="2"/>
  <c r="P4336" i="2"/>
  <c r="P4272" i="2"/>
  <c r="P4208" i="2"/>
  <c r="P4144" i="2"/>
  <c r="P4080" i="2"/>
  <c r="P4016" i="2"/>
  <c r="P3952" i="2"/>
  <c r="P3888" i="2"/>
  <c r="P3824" i="2"/>
  <c r="P3760" i="2"/>
  <c r="P3696" i="2"/>
  <c r="P3632" i="2"/>
  <c r="P3568" i="2"/>
  <c r="P3504" i="2"/>
  <c r="P3440" i="2"/>
  <c r="P8968" i="2"/>
  <c r="P7420" i="2"/>
  <c r="P6913" i="2"/>
  <c r="P6665" i="2"/>
  <c r="P6495" i="2"/>
  <c r="P6324" i="2"/>
  <c r="P6153" i="2"/>
  <c r="P5983" i="2"/>
  <c r="P5828" i="2"/>
  <c r="P5729" i="2"/>
  <c r="P5644" i="2"/>
  <c r="P5559" i="2"/>
  <c r="P5473" i="2"/>
  <c r="P5388" i="2"/>
  <c r="P5303" i="2"/>
  <c r="P5217" i="2"/>
  <c r="P5132" i="2"/>
  <c r="P5047" i="2"/>
  <c r="P4961" i="2"/>
  <c r="P4876" i="2"/>
  <c r="P4791" i="2"/>
  <c r="P4705" i="2"/>
  <c r="P4620" i="2"/>
  <c r="P4535" i="2"/>
  <c r="P4459" i="2"/>
  <c r="P4395" i="2"/>
  <c r="P4331" i="2"/>
  <c r="P4267" i="2"/>
  <c r="P4203" i="2"/>
  <c r="P4139" i="2"/>
  <c r="P4075" i="2"/>
  <c r="P4011" i="2"/>
  <c r="P3947" i="2"/>
  <c r="P3883" i="2"/>
  <c r="P3819" i="2"/>
  <c r="P3755" i="2"/>
  <c r="P3691" i="2"/>
  <c r="P3627" i="2"/>
  <c r="P3563" i="2"/>
  <c r="P3499" i="2"/>
  <c r="P3435" i="2"/>
  <c r="P3371" i="2"/>
  <c r="P3307" i="2"/>
  <c r="P3243" i="2"/>
  <c r="P3179" i="2"/>
  <c r="P3115" i="2"/>
  <c r="P3051" i="2"/>
  <c r="P2987" i="2"/>
  <c r="P2923" i="2"/>
  <c r="P2859" i="2"/>
  <c r="P2795" i="2"/>
  <c r="P2731" i="2"/>
  <c r="P2667" i="2"/>
  <c r="P2603" i="2"/>
  <c r="P2539" i="2"/>
  <c r="P2475" i="2"/>
  <c r="P2411" i="2"/>
  <c r="P2347" i="2"/>
  <c r="P2283" i="2"/>
  <c r="P2219" i="2"/>
  <c r="P2155" i="2"/>
  <c r="P2091" i="2"/>
  <c r="P2027" i="2"/>
  <c r="P1963" i="2"/>
  <c r="P1899" i="2"/>
  <c r="P1835" i="2"/>
  <c r="P1771" i="2"/>
  <c r="P1707" i="2"/>
  <c r="P1643" i="2"/>
  <c r="P1579" i="2"/>
  <c r="P1515" i="2"/>
  <c r="P1451" i="2"/>
  <c r="P1387" i="2"/>
  <c r="P1323" i="2"/>
  <c r="P1259" i="2"/>
  <c r="P1195" i="2"/>
  <c r="P1131" i="2"/>
  <c r="P1067" i="2"/>
  <c r="P1003" i="2"/>
  <c r="P939" i="2"/>
  <c r="P875" i="2"/>
  <c r="P811" i="2"/>
  <c r="P747" i="2"/>
  <c r="P683" i="2"/>
  <c r="P571" i="2"/>
  <c r="P5259" i="2"/>
  <c r="P4042" i="2"/>
  <c r="P3272" i="2"/>
  <c r="P2930" i="2"/>
  <c r="P2589" i="2"/>
  <c r="P2248" i="2"/>
  <c r="P1906" i="2"/>
  <c r="P1565" i="2"/>
  <c r="P1224" i="2"/>
  <c r="P882" i="2"/>
  <c r="P544" i="2"/>
  <c r="P348" i="2"/>
  <c r="P248" i="2"/>
  <c r="P160" i="2"/>
  <c r="P84" i="2"/>
  <c r="P20" i="2"/>
  <c r="P6737" i="2"/>
  <c r="P6055" i="2"/>
  <c r="P5595" i="2"/>
  <c r="P5253" i="2"/>
  <c r="P4912" i="2"/>
  <c r="P4571" i="2"/>
  <c r="P4294" i="2"/>
  <c r="P4038" i="2"/>
  <c r="P3782" i="2"/>
  <c r="P3526" i="2"/>
  <c r="P3356" i="2"/>
  <c r="P3270" i="2"/>
  <c r="P3185" i="2"/>
  <c r="P3100" i="2"/>
  <c r="P3014" i="2"/>
  <c r="P2929" i="2"/>
  <c r="P2844" i="2"/>
  <c r="P2758" i="2"/>
  <c r="P2673" i="2"/>
  <c r="P2588" i="2"/>
  <c r="P2502" i="2"/>
  <c r="P2417" i="2"/>
  <c r="P2332" i="2"/>
  <c r="P2246" i="2"/>
  <c r="P2161" i="2"/>
  <c r="P2076" i="2"/>
  <c r="P1990" i="2"/>
  <c r="P1905" i="2"/>
  <c r="P1820" i="2"/>
  <c r="P1734" i="2"/>
  <c r="P1649" i="2"/>
  <c r="P1564" i="2"/>
  <c r="P1478" i="2"/>
  <c r="P1393" i="2"/>
  <c r="P1308" i="2"/>
  <c r="P1222" i="2"/>
  <c r="P1137" i="2"/>
  <c r="P1052" i="2"/>
  <c r="P966" i="2"/>
  <c r="P881" i="2"/>
  <c r="P796" i="2"/>
  <c r="P710" i="2"/>
  <c r="P625" i="2"/>
  <c r="P543" i="2"/>
  <c r="P479" i="2"/>
  <c r="P415" i="2"/>
  <c r="P351" i="2"/>
  <c r="P287" i="2"/>
  <c r="P223" i="2"/>
  <c r="P159" i="2"/>
  <c r="P95" i="2"/>
  <c r="P31" i="2"/>
  <c r="P6951" i="2"/>
  <c r="P6172" i="2"/>
  <c r="P5653" i="2"/>
  <c r="P5312" i="2"/>
  <c r="P4971" i="2"/>
  <c r="P4629" i="2"/>
  <c r="P4338" i="2"/>
  <c r="P4082" i="2"/>
  <c r="P3826" i="2"/>
  <c r="P3570" i="2"/>
  <c r="P3370" i="2"/>
  <c r="P3285" i="2"/>
  <c r="P3200" i="2"/>
  <c r="P3114" i="2"/>
  <c r="P3029" i="2"/>
  <c r="P2944" i="2"/>
  <c r="P2858" i="2"/>
  <c r="P2773" i="2"/>
  <c r="P2688" i="2"/>
  <c r="P2602" i="2"/>
  <c r="P2517" i="2"/>
  <c r="P2432" i="2"/>
  <c r="P2346" i="2"/>
  <c r="P2261" i="2"/>
  <c r="P2176" i="2"/>
  <c r="P2090" i="2"/>
  <c r="P2005" i="2"/>
  <c r="P1920" i="2"/>
  <c r="P1834" i="2"/>
  <c r="P1749" i="2"/>
  <c r="P1664" i="2"/>
  <c r="P1578" i="2"/>
  <c r="P1493" i="2"/>
  <c r="P1408" i="2"/>
  <c r="P1322" i="2"/>
  <c r="P1237" i="2"/>
  <c r="P1152" i="2"/>
  <c r="P1066" i="2"/>
  <c r="P981" i="2"/>
  <c r="P896" i="2"/>
  <c r="P810" i="2"/>
  <c r="P725" i="2"/>
  <c r="P640" i="2"/>
  <c r="P554" i="2"/>
  <c r="P490" i="2"/>
  <c r="P426" i="2"/>
  <c r="P362" i="2"/>
  <c r="P298" i="2"/>
  <c r="P234" i="2"/>
  <c r="P170" i="2"/>
  <c r="P106" i="2"/>
  <c r="P42" i="2"/>
  <c r="P7452" i="2"/>
  <c r="P6332" i="2"/>
  <c r="P5733" i="2"/>
  <c r="P5392" i="2"/>
  <c r="P5051" i="2"/>
  <c r="P4709" i="2"/>
  <c r="P4398" i="2"/>
  <c r="P4142" i="2"/>
  <c r="P3886" i="2"/>
  <c r="P3630" i="2"/>
  <c r="P3390" i="2"/>
  <c r="P3305" i="2"/>
  <c r="P3220" i="2"/>
  <c r="P3134" i="2"/>
  <c r="P3049" i="2"/>
  <c r="P2964" i="2"/>
  <c r="P2878" i="2"/>
  <c r="P2793" i="2"/>
  <c r="P2708" i="2"/>
  <c r="P2622" i="2"/>
  <c r="P2537" i="2"/>
  <c r="P2452" i="2"/>
  <c r="P2366" i="2"/>
  <c r="P2281" i="2"/>
  <c r="P2196" i="2"/>
  <c r="P2110" i="2"/>
  <c r="P2025" i="2"/>
  <c r="P1940" i="2"/>
  <c r="P1854" i="2"/>
  <c r="P1769" i="2"/>
  <c r="P1684" i="2"/>
  <c r="P1598" i="2"/>
  <c r="P1513" i="2"/>
  <c r="P1428" i="2"/>
  <c r="P1342" i="2"/>
  <c r="P1257" i="2"/>
  <c r="P1172" i="2"/>
  <c r="P1086" i="2"/>
  <c r="P1001" i="2"/>
  <c r="P916" i="2"/>
  <c r="P830" i="2"/>
  <c r="P745" i="2"/>
  <c r="P660" i="2"/>
  <c r="P574" i="2"/>
  <c r="P505" i="2"/>
  <c r="P441" i="2"/>
  <c r="P555" i="2"/>
  <c r="P5173" i="2"/>
  <c r="P3978" i="2"/>
  <c r="P3250" i="2"/>
  <c r="P2909" i="2"/>
  <c r="P2568" i="2"/>
  <c r="P2226" i="2"/>
  <c r="P1885" i="2"/>
  <c r="P1544" i="2"/>
  <c r="P1202" i="2"/>
  <c r="P861" i="2"/>
  <c r="P528" i="2"/>
  <c r="P336" i="2"/>
  <c r="P240" i="2"/>
  <c r="P156" i="2"/>
  <c r="P80" i="2"/>
  <c r="P16" i="2"/>
  <c r="P6695" i="2"/>
  <c r="P6012" i="2"/>
  <c r="P5573" i="2"/>
  <c r="P5232" i="2"/>
  <c r="P4891" i="2"/>
  <c r="P4549" i="2"/>
  <c r="P4278" i="2"/>
  <c r="P4022" i="2"/>
  <c r="P3766" i="2"/>
  <c r="P3510" i="2"/>
  <c r="P3350" i="2"/>
  <c r="P3265" i="2"/>
  <c r="P3180" i="2"/>
  <c r="P3094" i="2"/>
  <c r="P3009" i="2"/>
  <c r="P2924" i="2"/>
  <c r="P2838" i="2"/>
  <c r="P2753" i="2"/>
  <c r="P2668" i="2"/>
  <c r="P2582" i="2"/>
  <c r="P2497" i="2"/>
  <c r="P2412" i="2"/>
  <c r="P2326" i="2"/>
  <c r="P2241" i="2"/>
  <c r="P2156" i="2"/>
  <c r="P2070" i="2"/>
  <c r="P1985" i="2"/>
  <c r="P1900" i="2"/>
  <c r="P1814" i="2"/>
  <c r="P1729" i="2"/>
  <c r="P1644" i="2"/>
  <c r="P1558" i="2"/>
  <c r="P1473" i="2"/>
  <c r="P1388" i="2"/>
  <c r="P1302" i="2"/>
  <c r="P1217" i="2"/>
  <c r="P1132" i="2"/>
  <c r="P1046" i="2"/>
  <c r="P961" i="2"/>
  <c r="P876" i="2"/>
  <c r="P790" i="2"/>
  <c r="P705" i="2"/>
  <c r="P620" i="2"/>
  <c r="P539" i="2"/>
  <c r="P475" i="2"/>
  <c r="P411" i="2"/>
  <c r="P347" i="2"/>
  <c r="P283" i="2"/>
  <c r="P219" i="2"/>
  <c r="P155" i="2"/>
  <c r="P91" i="2"/>
  <c r="P27" i="2"/>
  <c r="P6865" i="2"/>
  <c r="P6129" i="2"/>
  <c r="P5632" i="2"/>
  <c r="P5291" i="2"/>
  <c r="P4949" i="2"/>
  <c r="P4608" i="2"/>
  <c r="P4322" i="2"/>
  <c r="P4066" i="2"/>
  <c r="P3810" i="2"/>
  <c r="P3554" i="2"/>
  <c r="P3365" i="2"/>
  <c r="P3280" i="2"/>
  <c r="P3194" i="2"/>
  <c r="P3109" i="2"/>
  <c r="P3024" i="2"/>
  <c r="P2938" i="2"/>
  <c r="P2853" i="2"/>
  <c r="P2768" i="2"/>
  <c r="P2682" i="2"/>
  <c r="P2597" i="2"/>
  <c r="P2512" i="2"/>
  <c r="P2426" i="2"/>
  <c r="P2341" i="2"/>
  <c r="P2256" i="2"/>
  <c r="P2170" i="2"/>
  <c r="P2085" i="2"/>
  <c r="P2000" i="2"/>
  <c r="P1914" i="2"/>
  <c r="P1829" i="2"/>
  <c r="P1744" i="2"/>
  <c r="P1658" i="2"/>
  <c r="P1573" i="2"/>
  <c r="P1488" i="2"/>
  <c r="P1402" i="2"/>
  <c r="P1317" i="2"/>
  <c r="P1232" i="2"/>
  <c r="P1146" i="2"/>
  <c r="P1061" i="2"/>
  <c r="P976" i="2"/>
  <c r="P890" i="2"/>
  <c r="P805" i="2"/>
  <c r="P720" i="2"/>
  <c r="P634" i="2"/>
  <c r="P550" i="2"/>
  <c r="P486" i="2"/>
  <c r="P422" i="2"/>
  <c r="P358" i="2"/>
  <c r="P294" i="2"/>
  <c r="P230" i="2"/>
  <c r="P166" i="2"/>
  <c r="P102" i="2"/>
  <c r="P38" i="2"/>
  <c r="P7281" i="2"/>
  <c r="P6289" i="2"/>
  <c r="P5712" i="2"/>
  <c r="P5371" i="2"/>
  <c r="P5029" i="2"/>
  <c r="P4688" i="2"/>
  <c r="P4382" i="2"/>
  <c r="P4126" i="2"/>
  <c r="P3870" i="2"/>
  <c r="P3614" i="2"/>
  <c r="P3385" i="2"/>
  <c r="P3300" i="2"/>
  <c r="P3214" i="2"/>
  <c r="P3129" i="2"/>
  <c r="P3044" i="2"/>
  <c r="P2958" i="2"/>
  <c r="P2873" i="2"/>
  <c r="P2788" i="2"/>
  <c r="P2702" i="2"/>
  <c r="P2617" i="2"/>
  <c r="P2532" i="2"/>
  <c r="P2446" i="2"/>
  <c r="P2361" i="2"/>
  <c r="P2276" i="2"/>
  <c r="P2190" i="2"/>
  <c r="P2105" i="2"/>
  <c r="P2020" i="2"/>
  <c r="P1934" i="2"/>
  <c r="P1849" i="2"/>
  <c r="P1764" i="2"/>
  <c r="P1678" i="2"/>
  <c r="P1593" i="2"/>
  <c r="P1508" i="2"/>
  <c r="P1422" i="2"/>
  <c r="P1337" i="2"/>
  <c r="P1252" i="2"/>
  <c r="P1166" i="2"/>
  <c r="P1081" i="2"/>
  <c r="P996" i="2"/>
  <c r="P910" i="2"/>
  <c r="P825" i="2"/>
  <c r="P740" i="2"/>
  <c r="P654" i="2"/>
  <c r="P569" i="2"/>
  <c r="P501" i="2"/>
  <c r="P437" i="2"/>
  <c r="P373" i="2"/>
  <c r="P6407" i="2"/>
  <c r="P4747" i="2"/>
  <c r="P3658" i="2"/>
  <c r="P3144" i="2"/>
  <c r="P2802" i="2"/>
  <c r="P2461" i="2"/>
  <c r="P2120" i="2"/>
  <c r="P1778" i="2"/>
  <c r="P1437" i="2"/>
  <c r="P1096" i="2"/>
  <c r="P754" i="2"/>
  <c r="P448" i="2"/>
  <c r="P300" i="2"/>
  <c r="P216" i="2"/>
  <c r="P128" i="2"/>
  <c r="P60" i="2"/>
  <c r="P8755" i="2"/>
  <c r="P6481" i="2"/>
  <c r="P5819" i="2"/>
  <c r="P5467" i="2"/>
  <c r="P5125" i="2"/>
  <c r="P4784" i="2"/>
  <c r="P4454" i="2"/>
  <c r="P4198" i="2"/>
  <c r="P3942" i="2"/>
  <c r="P3686" i="2"/>
  <c r="P3430" i="2"/>
  <c r="P3324" i="2"/>
  <c r="P3238" i="2"/>
  <c r="P3153" i="2"/>
  <c r="P3068" i="2"/>
  <c r="P2982" i="2"/>
  <c r="P2897" i="2"/>
  <c r="P2812" i="2"/>
  <c r="P2726" i="2"/>
  <c r="P2641" i="2"/>
  <c r="P2556" i="2"/>
  <c r="P2470" i="2"/>
  <c r="P2385" i="2"/>
  <c r="P2300" i="2"/>
  <c r="P2214" i="2"/>
  <c r="P2129" i="2"/>
  <c r="P2044" i="2"/>
  <c r="P1958" i="2"/>
  <c r="P1873" i="2"/>
  <c r="P1788" i="2"/>
  <c r="P1702" i="2"/>
  <c r="P1617" i="2"/>
  <c r="P1532" i="2"/>
  <c r="P1446" i="2"/>
  <c r="P1361" i="2"/>
  <c r="P1276" i="2"/>
  <c r="P1190" i="2"/>
  <c r="P1105" i="2"/>
  <c r="P1020" i="2"/>
  <c r="P934" i="2"/>
  <c r="P849" i="2"/>
  <c r="P764" i="2"/>
  <c r="P678" i="2"/>
  <c r="P593" i="2"/>
  <c r="P519" i="2"/>
  <c r="P455" i="2"/>
  <c r="P391" i="2"/>
  <c r="P327" i="2"/>
  <c r="P263" i="2"/>
  <c r="P199" i="2"/>
  <c r="P135" i="2"/>
  <c r="P5685" i="2"/>
  <c r="P4362" i="2"/>
  <c r="P3378" i="2"/>
  <c r="P3037" i="2"/>
  <c r="P2696" i="2"/>
  <c r="P2354" i="2"/>
  <c r="P2013" i="2"/>
  <c r="P1672" i="2"/>
  <c r="P1330" i="2"/>
  <c r="P989" i="2"/>
  <c r="P648" i="2"/>
  <c r="P384" i="2"/>
  <c r="P272" i="2"/>
  <c r="P188" i="2"/>
  <c r="P104" i="2"/>
  <c r="P40" i="2"/>
  <c r="P7196" i="2"/>
  <c r="P6268" i="2"/>
  <c r="P5701" i="2"/>
  <c r="P5360" i="2"/>
  <c r="P5019" i="2"/>
  <c r="P4677" i="2"/>
  <c r="P4374" i="2"/>
  <c r="P4118" i="2"/>
  <c r="P3862" i="2"/>
  <c r="P3606" i="2"/>
  <c r="P3382" i="2"/>
  <c r="P3297" i="2"/>
  <c r="P3212" i="2"/>
  <c r="P3126" i="2"/>
  <c r="P3041" i="2"/>
  <c r="P2956" i="2"/>
  <c r="P2870" i="2"/>
  <c r="P2785" i="2"/>
  <c r="P2700" i="2"/>
  <c r="P2614" i="2"/>
  <c r="P2529" i="2"/>
  <c r="P2444" i="2"/>
  <c r="P2358" i="2"/>
  <c r="P2273" i="2"/>
  <c r="P2188" i="2"/>
  <c r="P2102" i="2"/>
  <c r="P3444" i="2"/>
  <c r="P6676" i="2"/>
  <c r="P5993" i="2"/>
  <c r="P5564" i="2"/>
  <c r="P5223" i="2"/>
  <c r="P4881" i="2"/>
  <c r="P4540" i="2"/>
  <c r="P4319" i="2"/>
  <c r="P4239" i="2"/>
  <c r="P4143" i="2"/>
  <c r="P4063" i="2"/>
  <c r="P3983" i="2"/>
  <c r="P3903" i="2"/>
  <c r="P3839" i="2"/>
  <c r="P3775" i="2"/>
  <c r="P3711" i="2"/>
  <c r="P3647" i="2"/>
  <c r="P3583" i="2"/>
  <c r="P3519" i="2"/>
  <c r="P3455" i="2"/>
  <c r="P3391" i="2"/>
  <c r="P3327" i="2"/>
  <c r="P3263" i="2"/>
  <c r="P3199" i="2"/>
  <c r="P3135" i="2"/>
  <c r="P3071" i="2"/>
  <c r="P3007" i="2"/>
  <c r="P2943" i="2"/>
  <c r="P2879" i="2"/>
  <c r="P2815" i="2"/>
  <c r="P2751" i="2"/>
  <c r="P2687" i="2"/>
  <c r="P2623" i="2"/>
  <c r="P2559" i="2"/>
  <c r="P2495" i="2"/>
  <c r="P2431" i="2"/>
  <c r="P2367" i="2"/>
  <c r="P2303" i="2"/>
  <c r="P2239" i="2"/>
  <c r="P2175" i="2"/>
  <c r="P2111" i="2"/>
  <c r="P2047" i="2"/>
  <c r="P1983" i="2"/>
  <c r="P1919" i="2"/>
  <c r="P1855" i="2"/>
  <c r="P1791" i="2"/>
  <c r="P1727" i="2"/>
  <c r="P1663" i="2"/>
  <c r="P1599" i="2"/>
  <c r="P1535" i="2"/>
  <c r="P1471" i="2"/>
  <c r="P1407" i="2"/>
  <c r="P1343" i="2"/>
  <c r="P1279" i="2"/>
  <c r="P1215" i="2"/>
  <c r="P1151" i="2"/>
  <c r="P1087" i="2"/>
  <c r="P1023" i="2"/>
  <c r="P959" i="2"/>
  <c r="P895" i="2"/>
  <c r="P831" i="2"/>
  <c r="P767" i="2"/>
  <c r="P703" i="2"/>
  <c r="P639" i="2"/>
  <c r="P575" i="2"/>
  <c r="P6823" i="2"/>
  <c r="P6108" i="2"/>
  <c r="P5621" i="2"/>
  <c r="P5280" i="2"/>
  <c r="P4939" i="2"/>
  <c r="P4597" i="2"/>
  <c r="P4314" i="2"/>
  <c r="P4058" i="2"/>
  <c r="P3802" i="2"/>
  <c r="P3546" i="2"/>
  <c r="P3362" i="2"/>
  <c r="P3277" i="2"/>
  <c r="P3192" i="2"/>
  <c r="P3106" i="2"/>
  <c r="P3021" i="2"/>
  <c r="P2936" i="2"/>
  <c r="P2850" i="2"/>
  <c r="P2765" i="2"/>
  <c r="P2680" i="2"/>
  <c r="P2594" i="2"/>
  <c r="P2509" i="2"/>
  <c r="P2424" i="2"/>
  <c r="P2338" i="2"/>
  <c r="P2253" i="2"/>
  <c r="P2168" i="2"/>
  <c r="P2082" i="2"/>
  <c r="P1997" i="2"/>
  <c r="P1912" i="2"/>
  <c r="P1826" i="2"/>
  <c r="P1741" i="2"/>
  <c r="P1656" i="2"/>
  <c r="P1570" i="2"/>
  <c r="P1485" i="2"/>
  <c r="P1400" i="2"/>
  <c r="P1314" i="2"/>
  <c r="P1229" i="2"/>
  <c r="P1144" i="2"/>
  <c r="P1058" i="2"/>
  <c r="P973" i="2"/>
  <c r="P888" i="2"/>
  <c r="P802" i="2"/>
  <c r="P717" i="2"/>
  <c r="P632" i="2"/>
  <c r="P548" i="2"/>
  <c r="P484" i="2"/>
  <c r="P420" i="2"/>
  <c r="P356" i="2"/>
  <c r="P292" i="2"/>
  <c r="P228" i="2"/>
  <c r="P164" i="2"/>
  <c r="P6124" i="2"/>
  <c r="P5953" i="2"/>
  <c r="P5808" i="2"/>
  <c r="P5715" i="2"/>
  <c r="P5629" i="2"/>
  <c r="P5544" i="2"/>
  <c r="P5459" i="2"/>
  <c r="P5373" i="2"/>
  <c r="P5288" i="2"/>
  <c r="P5203" i="2"/>
  <c r="P5117" i="2"/>
  <c r="P5032" i="2"/>
  <c r="P4947" i="2"/>
  <c r="P4861" i="2"/>
  <c r="P4776" i="2"/>
  <c r="P4691" i="2"/>
  <c r="P4605" i="2"/>
  <c r="P4520" i="2"/>
  <c r="P4448" i="2"/>
  <c r="P4384" i="2"/>
  <c r="P4320" i="2"/>
  <c r="P4256" i="2"/>
  <c r="P4192" i="2"/>
  <c r="P4128" i="2"/>
  <c r="P4064" i="2"/>
  <c r="P4000" i="2"/>
  <c r="P3936" i="2"/>
  <c r="P3872" i="2"/>
  <c r="P3808" i="2"/>
  <c r="P3744" i="2"/>
  <c r="P3680" i="2"/>
  <c r="P3616" i="2"/>
  <c r="P3552" i="2"/>
  <c r="P3488" i="2"/>
  <c r="P3424" i="2"/>
  <c r="P8400" i="2"/>
  <c r="P7249" i="2"/>
  <c r="P6828" i="2"/>
  <c r="P6623" i="2"/>
  <c r="P6452" i="2"/>
  <c r="P6281" i="2"/>
  <c r="P6111" i="2"/>
  <c r="P5940" i="2"/>
  <c r="P5799" i="2"/>
  <c r="P5708" i="2"/>
  <c r="P5623" i="2"/>
  <c r="P5537" i="2"/>
  <c r="P5452" i="2"/>
  <c r="P5367" i="2"/>
  <c r="P5281" i="2"/>
  <c r="P5196" i="2"/>
  <c r="P5111" i="2"/>
  <c r="P5025" i="2"/>
  <c r="P4940" i="2"/>
  <c r="P4855" i="2"/>
  <c r="P4769" i="2"/>
  <c r="P4684" i="2"/>
  <c r="P4599" i="2"/>
  <c r="P4513" i="2"/>
  <c r="P4443" i="2"/>
  <c r="P4379" i="2"/>
  <c r="P4315" i="2"/>
  <c r="P4251" i="2"/>
  <c r="P4187" i="2"/>
  <c r="P4123" i="2"/>
  <c r="P4059" i="2"/>
  <c r="P3995" i="2"/>
  <c r="P3931" i="2"/>
  <c r="P3867" i="2"/>
  <c r="P3803" i="2"/>
  <c r="P3739" i="2"/>
  <c r="P3675" i="2"/>
  <c r="P3611" i="2"/>
  <c r="P3547" i="2"/>
  <c r="P3483" i="2"/>
  <c r="P3419" i="2"/>
  <c r="P3355" i="2"/>
  <c r="P3291" i="2"/>
  <c r="P3227" i="2"/>
  <c r="P3163" i="2"/>
  <c r="P3099" i="2"/>
  <c r="P3035" i="2"/>
  <c r="P2971" i="2"/>
  <c r="P2907" i="2"/>
  <c r="P2843" i="2"/>
  <c r="P2779" i="2"/>
  <c r="P2715" i="2"/>
  <c r="P2651" i="2"/>
  <c r="P2587" i="2"/>
  <c r="P2523" i="2"/>
  <c r="P2459" i="2"/>
  <c r="P2395" i="2"/>
  <c r="P2331" i="2"/>
  <c r="P2267" i="2"/>
  <c r="P2203" i="2"/>
  <c r="P2139" i="2"/>
  <c r="P2075" i="2"/>
  <c r="P2011" i="2"/>
  <c r="P1947" i="2"/>
  <c r="P1883" i="2"/>
  <c r="P1819" i="2"/>
  <c r="P1755" i="2"/>
  <c r="P1691" i="2"/>
  <c r="P1627" i="2"/>
  <c r="P1563" i="2"/>
  <c r="P1499" i="2"/>
  <c r="P1435" i="2"/>
  <c r="P1371" i="2"/>
  <c r="P1307" i="2"/>
  <c r="P1243" i="2"/>
  <c r="P1179" i="2"/>
  <c r="P1115" i="2"/>
  <c r="P1051" i="2"/>
  <c r="P987" i="2"/>
  <c r="P923" i="2"/>
  <c r="P859" i="2"/>
  <c r="P795" i="2"/>
  <c r="P731" i="2"/>
  <c r="P667" i="2"/>
  <c r="P6748" i="2"/>
  <c r="P4917" i="2"/>
  <c r="P3786" i="2"/>
  <c r="P3186" i="2"/>
  <c r="P2845" i="2"/>
  <c r="P2504" i="2"/>
  <c r="P2162" i="2"/>
  <c r="P1821" i="2"/>
  <c r="P1480" i="2"/>
  <c r="P1138" i="2"/>
  <c r="P797" i="2"/>
  <c r="P480" i="2"/>
  <c r="P316" i="2"/>
  <c r="P224" i="2"/>
  <c r="P140" i="2"/>
  <c r="P68" i="2"/>
  <c r="P4" i="2"/>
  <c r="P6567" i="2"/>
  <c r="P5884" i="2"/>
  <c r="P5509" i="2"/>
  <c r="P5168" i="2"/>
  <c r="P4827" i="2"/>
  <c r="P4486" i="2"/>
  <c r="P4230" i="2"/>
  <c r="P3974" i="2"/>
  <c r="P3718" i="2"/>
  <c r="P3462" i="2"/>
  <c r="P3334" i="2"/>
  <c r="P3249" i="2"/>
  <c r="P3164" i="2"/>
  <c r="P3078" i="2"/>
  <c r="P2993" i="2"/>
  <c r="P2908" i="2"/>
  <c r="P2822" i="2"/>
  <c r="P2737" i="2"/>
  <c r="P2652" i="2"/>
  <c r="P2566" i="2"/>
  <c r="P2481" i="2"/>
  <c r="P2396" i="2"/>
  <c r="P2310" i="2"/>
  <c r="P2225" i="2"/>
  <c r="P2140" i="2"/>
  <c r="P2054" i="2"/>
  <c r="P1969" i="2"/>
  <c r="P1884" i="2"/>
  <c r="P1798" i="2"/>
  <c r="P1713" i="2"/>
  <c r="P1628" i="2"/>
  <c r="P1542" i="2"/>
  <c r="P1457" i="2"/>
  <c r="P1372" i="2"/>
  <c r="P1286" i="2"/>
  <c r="P1201" i="2"/>
  <c r="P1116" i="2"/>
  <c r="P1030" i="2"/>
  <c r="P945" i="2"/>
  <c r="P860" i="2"/>
  <c r="P774" i="2"/>
  <c r="P689" i="2"/>
  <c r="P604" i="2"/>
  <c r="P527" i="2"/>
  <c r="P463" i="2"/>
  <c r="P399" i="2"/>
  <c r="P335" i="2"/>
  <c r="P271" i="2"/>
  <c r="P207" i="2"/>
  <c r="P143" i="2"/>
  <c r="P79" i="2"/>
  <c r="P15" i="2"/>
  <c r="P6684" i="2"/>
  <c r="P6001" i="2"/>
  <c r="P5568" i="2"/>
  <c r="P5227" i="2"/>
  <c r="P4885" i="2"/>
  <c r="P4544" i="2"/>
  <c r="P4274" i="2"/>
  <c r="P4018" i="2"/>
  <c r="P3762" i="2"/>
  <c r="P3506" i="2"/>
  <c r="P3349" i="2"/>
  <c r="P3264" i="2"/>
  <c r="P3178" i="2"/>
  <c r="P3093" i="2"/>
  <c r="P3008" i="2"/>
  <c r="P2922" i="2"/>
  <c r="P2837" i="2"/>
  <c r="P2752" i="2"/>
  <c r="P2666" i="2"/>
  <c r="P2581" i="2"/>
  <c r="P2496" i="2"/>
  <c r="P2410" i="2"/>
  <c r="P2325" i="2"/>
  <c r="P2240" i="2"/>
  <c r="P2154" i="2"/>
  <c r="P2069" i="2"/>
  <c r="P1984" i="2"/>
  <c r="P1898" i="2"/>
  <c r="P1813" i="2"/>
  <c r="P1728" i="2"/>
  <c r="P1642" i="2"/>
  <c r="P1557" i="2"/>
  <c r="P1472" i="2"/>
  <c r="P1386" i="2"/>
  <c r="P1301" i="2"/>
  <c r="P1216" i="2"/>
  <c r="P1130" i="2"/>
  <c r="P1045" i="2"/>
  <c r="P960" i="2"/>
  <c r="P874" i="2"/>
  <c r="P789" i="2"/>
  <c r="P704" i="2"/>
  <c r="P618" i="2"/>
  <c r="P538" i="2"/>
  <c r="P474" i="2"/>
  <c r="P410" i="2"/>
  <c r="P346" i="2"/>
  <c r="P282" i="2"/>
  <c r="P218" i="2"/>
  <c r="P154" i="2"/>
  <c r="P90" i="2"/>
  <c r="P26" i="2"/>
  <c r="P6929" i="2"/>
  <c r="P6161" i="2"/>
  <c r="P5648" i="2"/>
  <c r="P5307" i="2"/>
  <c r="P4965" i="2"/>
  <c r="P4624" i="2"/>
  <c r="P4334" i="2"/>
  <c r="P4078" i="2"/>
  <c r="P3822" i="2"/>
  <c r="P3566" i="2"/>
  <c r="P3369" i="2"/>
  <c r="P3284" i="2"/>
  <c r="P3198" i="2"/>
  <c r="P3113" i="2"/>
  <c r="P3028" i="2"/>
  <c r="P2942" i="2"/>
  <c r="P2857" i="2"/>
  <c r="P2772" i="2"/>
  <c r="P2686" i="2"/>
  <c r="P2601" i="2"/>
  <c r="P2516" i="2"/>
  <c r="P2430" i="2"/>
  <c r="P2345" i="2"/>
  <c r="P2260" i="2"/>
  <c r="P2174" i="2"/>
  <c r="P2089" i="2"/>
  <c r="P2004" i="2"/>
  <c r="P1918" i="2"/>
  <c r="P1833" i="2"/>
  <c r="P1748" i="2"/>
  <c r="P1662" i="2"/>
  <c r="P1577" i="2"/>
  <c r="P1492" i="2"/>
  <c r="P1406" i="2"/>
  <c r="P1321" i="2"/>
  <c r="P1236" i="2"/>
  <c r="P1150" i="2"/>
  <c r="P1065" i="2"/>
  <c r="P980" i="2"/>
  <c r="P894" i="2"/>
  <c r="P809" i="2"/>
  <c r="P724" i="2"/>
  <c r="P638" i="2"/>
  <c r="P553" i="2"/>
  <c r="P489" i="2"/>
  <c r="P425" i="2"/>
  <c r="P6577" i="2"/>
  <c r="P4832" i="2"/>
  <c r="P3722" i="2"/>
  <c r="P3165" i="2"/>
  <c r="P2824" i="2"/>
  <c r="P2482" i="2"/>
  <c r="P2141" i="2"/>
  <c r="P1800" i="2"/>
  <c r="P1458" i="2"/>
  <c r="P1117" i="2"/>
  <c r="P776" i="2"/>
  <c r="P464" i="2"/>
  <c r="P304" i="2"/>
  <c r="P220" i="2"/>
  <c r="P136" i="2"/>
  <c r="P64" i="2"/>
  <c r="P9580" i="2"/>
  <c r="P6524" i="2"/>
  <c r="P5847" i="2"/>
  <c r="P5488" i="2"/>
  <c r="P5147" i="2"/>
  <c r="P4805" i="2"/>
  <c r="P4470" i="2"/>
  <c r="P4214" i="2"/>
  <c r="P3958" i="2"/>
  <c r="P3702" i="2"/>
  <c r="P3446" i="2"/>
  <c r="P3329" i="2"/>
  <c r="P3244" i="2"/>
  <c r="P3158" i="2"/>
  <c r="P3073" i="2"/>
  <c r="P2988" i="2"/>
  <c r="P2902" i="2"/>
  <c r="P2817" i="2"/>
  <c r="P2732" i="2"/>
  <c r="P2646" i="2"/>
  <c r="P2561" i="2"/>
  <c r="P2476" i="2"/>
  <c r="P2390" i="2"/>
  <c r="P2305" i="2"/>
  <c r="P2220" i="2"/>
  <c r="P2134" i="2"/>
  <c r="P2049" i="2"/>
  <c r="P1964" i="2"/>
  <c r="P1878" i="2"/>
  <c r="P1793" i="2"/>
  <c r="P1708" i="2"/>
  <c r="P1622" i="2"/>
  <c r="P1537" i="2"/>
  <c r="P1452" i="2"/>
  <c r="P1366" i="2"/>
  <c r="P1281" i="2"/>
  <c r="P1196" i="2"/>
  <c r="P1110" i="2"/>
  <c r="P1025" i="2"/>
  <c r="P940" i="2"/>
  <c r="P854" i="2"/>
  <c r="P769" i="2"/>
  <c r="P684" i="2"/>
  <c r="P598" i="2"/>
  <c r="P523" i="2"/>
  <c r="P459" i="2"/>
  <c r="P395" i="2"/>
  <c r="P331" i="2"/>
  <c r="P267" i="2"/>
  <c r="P203" i="2"/>
  <c r="P139" i="2"/>
  <c r="P75" i="2"/>
  <c r="P11" i="2"/>
  <c r="P6641" i="2"/>
  <c r="P5959" i="2"/>
  <c r="P5547" i="2"/>
  <c r="P5205" i="2"/>
  <c r="P4864" i="2"/>
  <c r="P4523" i="2"/>
  <c r="P4258" i="2"/>
  <c r="P4002" i="2"/>
  <c r="P3746" i="2"/>
  <c r="P3490" i="2"/>
  <c r="P3344" i="2"/>
  <c r="P3258" i="2"/>
  <c r="P3173" i="2"/>
  <c r="P3088" i="2"/>
  <c r="P3002" i="2"/>
  <c r="P2917" i="2"/>
  <c r="P2832" i="2"/>
  <c r="P2746" i="2"/>
  <c r="P2661" i="2"/>
  <c r="P2576" i="2"/>
  <c r="P2490" i="2"/>
  <c r="P2405" i="2"/>
  <c r="P2320" i="2"/>
  <c r="P2234" i="2"/>
  <c r="P2149" i="2"/>
  <c r="P2064" i="2"/>
  <c r="P1978" i="2"/>
  <c r="P1893" i="2"/>
  <c r="P1808" i="2"/>
  <c r="P1722" i="2"/>
  <c r="P1637" i="2"/>
  <c r="P1552" i="2"/>
  <c r="P1466" i="2"/>
  <c r="P1381" i="2"/>
  <c r="P1296" i="2"/>
  <c r="P1210" i="2"/>
  <c r="P1125" i="2"/>
  <c r="P1040" i="2"/>
  <c r="P954" i="2"/>
  <c r="P869" i="2"/>
  <c r="P784" i="2"/>
  <c r="P698" i="2"/>
  <c r="P613" i="2"/>
  <c r="P534" i="2"/>
  <c r="P470" i="2"/>
  <c r="P406" i="2"/>
  <c r="P342" i="2"/>
  <c r="P278" i="2"/>
  <c r="P214" i="2"/>
  <c r="P150" i="2"/>
  <c r="P86" i="2"/>
  <c r="P22" i="2"/>
  <c r="P6844" i="2"/>
  <c r="P6119" i="2"/>
  <c r="P5627" i="2"/>
  <c r="P5285" i="2"/>
  <c r="P4944" i="2"/>
  <c r="P4603" i="2"/>
  <c r="P4318" i="2"/>
  <c r="P4062" i="2"/>
  <c r="P3806" i="2"/>
  <c r="P3550" i="2"/>
  <c r="P3364" i="2"/>
  <c r="P3278" i="2"/>
  <c r="P3193" i="2"/>
  <c r="P3108" i="2"/>
  <c r="P3022" i="2"/>
  <c r="P2937" i="2"/>
  <c r="P2852" i="2"/>
  <c r="P2766" i="2"/>
  <c r="P2681" i="2"/>
  <c r="P2596" i="2"/>
  <c r="P2510" i="2"/>
  <c r="P2425" i="2"/>
  <c r="P2340" i="2"/>
  <c r="P2254" i="2"/>
  <c r="P2169" i="2"/>
  <c r="P2084" i="2"/>
  <c r="P1998" i="2"/>
  <c r="P1913" i="2"/>
  <c r="P1828" i="2"/>
  <c r="P1742" i="2"/>
  <c r="P1657" i="2"/>
  <c r="P1572" i="2"/>
  <c r="P1486" i="2"/>
  <c r="P1401" i="2"/>
  <c r="P1316" i="2"/>
  <c r="P1230" i="2"/>
  <c r="P1145" i="2"/>
  <c r="P1060" i="2"/>
  <c r="P974" i="2"/>
  <c r="P889" i="2"/>
  <c r="P804" i="2"/>
  <c r="P718" i="2"/>
  <c r="P633" i="2"/>
  <c r="P549" i="2"/>
  <c r="P485" i="2"/>
  <c r="P421" i="2"/>
  <c r="P357" i="2"/>
  <c r="P5771" i="2"/>
  <c r="P4426" i="2"/>
  <c r="P3402" i="2"/>
  <c r="P3058" i="2"/>
  <c r="P2717" i="2"/>
  <c r="P2376" i="2"/>
  <c r="P2034" i="2"/>
  <c r="P1693" i="2"/>
  <c r="P1352" i="2"/>
  <c r="P1010" i="2"/>
  <c r="P669" i="2"/>
  <c r="P396" i="2"/>
  <c r="P280" i="2"/>
  <c r="P192" i="2"/>
  <c r="P108" i="2"/>
  <c r="P44" i="2"/>
  <c r="P7367" i="2"/>
  <c r="P6311" i="2"/>
  <c r="P5723" i="2"/>
  <c r="P5381" i="2"/>
  <c r="P5040" i="2"/>
  <c r="P4699" i="2"/>
  <c r="P4390" i="2"/>
  <c r="P4134" i="2"/>
  <c r="P3878" i="2"/>
  <c r="P3622" i="2"/>
  <c r="P3388" i="2"/>
  <c r="P3302" i="2"/>
  <c r="P3217" i="2"/>
  <c r="P3132" i="2"/>
  <c r="P3046" i="2"/>
  <c r="P2961" i="2"/>
  <c r="P2876" i="2"/>
  <c r="P2790" i="2"/>
  <c r="P2705" i="2"/>
  <c r="P2620" i="2"/>
  <c r="P2534" i="2"/>
  <c r="P2449" i="2"/>
  <c r="P2364" i="2"/>
  <c r="P2278" i="2"/>
  <c r="P2193" i="2"/>
  <c r="P2108" i="2"/>
  <c r="P2022" i="2"/>
  <c r="P1937" i="2"/>
  <c r="P1852" i="2"/>
  <c r="P1766" i="2"/>
  <c r="P1681" i="2"/>
  <c r="P1596" i="2"/>
  <c r="P1510" i="2"/>
  <c r="P1425" i="2"/>
  <c r="P1340" i="2"/>
  <c r="P1254" i="2"/>
  <c r="P1169" i="2"/>
  <c r="P1084" i="2"/>
  <c r="P998" i="2"/>
  <c r="P913" i="2"/>
  <c r="P828" i="2"/>
  <c r="P742" i="2"/>
  <c r="P657" i="2"/>
  <c r="P572" i="2"/>
  <c r="P503" i="2"/>
  <c r="P439" i="2"/>
  <c r="P375" i="2"/>
  <c r="P311" i="2"/>
  <c r="P247" i="2"/>
  <c r="P183" i="2"/>
  <c r="P587" i="2"/>
  <c r="P5344" i="2"/>
  <c r="P4106" i="2"/>
  <c r="P3293" i="2"/>
  <c r="P2952" i="2"/>
  <c r="P2610" i="2"/>
  <c r="P2269" i="2"/>
  <c r="P1928" i="2"/>
  <c r="P1586" i="2"/>
  <c r="P1245" i="2"/>
  <c r="P904" i="2"/>
  <c r="P562" i="2"/>
  <c r="P352" i="2"/>
  <c r="P252" i="2"/>
  <c r="P168" i="2"/>
  <c r="P88" i="2"/>
  <c r="P24" i="2"/>
  <c r="P6801" i="2"/>
  <c r="P6097" i="2"/>
  <c r="P5616" i="2"/>
  <c r="P5275" i="2"/>
  <c r="P4933" i="2"/>
  <c r="P4592" i="2"/>
  <c r="P4310" i="2"/>
  <c r="P4054" i="2"/>
  <c r="P3798" i="2"/>
  <c r="P3542" i="2"/>
  <c r="P3361" i="2"/>
  <c r="P3276" i="2"/>
  <c r="P3190" i="2"/>
  <c r="P3105" i="2"/>
  <c r="P3020" i="2"/>
  <c r="P2934" i="2"/>
  <c r="P2849" i="2"/>
  <c r="P2764" i="2"/>
  <c r="P2678" i="2"/>
  <c r="P2593" i="2"/>
  <c r="P2508" i="2"/>
  <c r="P2422" i="2"/>
  <c r="P2337" i="2"/>
  <c r="P2252" i="2"/>
  <c r="P2166" i="2"/>
  <c r="P2081" i="2"/>
  <c r="P1996" i="2"/>
  <c r="P1910" i="2"/>
  <c r="P1825" i="2"/>
  <c r="P1740" i="2"/>
  <c r="P9139" i="2"/>
  <c r="P6505" i="2"/>
  <c r="P5835" i="2"/>
  <c r="P5479" i="2"/>
  <c r="P5137" i="2"/>
  <c r="P4796" i="2"/>
  <c r="P4463" i="2"/>
  <c r="P4303" i="2"/>
  <c r="P4207" i="2"/>
  <c r="P4127" i="2"/>
  <c r="P4047" i="2"/>
  <c r="P3951" i="2"/>
  <c r="P3887" i="2"/>
  <c r="P3823" i="2"/>
  <c r="P3759" i="2"/>
  <c r="P3695" i="2"/>
  <c r="P3631" i="2"/>
  <c r="P3567" i="2"/>
  <c r="P3503" i="2"/>
  <c r="P3439" i="2"/>
  <c r="P3375" i="2"/>
  <c r="P3311" i="2"/>
  <c r="P3247" i="2"/>
  <c r="P3183" i="2"/>
  <c r="P3119" i="2"/>
  <c r="P3055" i="2"/>
  <c r="P2991" i="2"/>
  <c r="P2927" i="2"/>
  <c r="P2863" i="2"/>
  <c r="P2799" i="2"/>
  <c r="P2735" i="2"/>
  <c r="P2671" i="2"/>
  <c r="P2607" i="2"/>
  <c r="P2543" i="2"/>
  <c r="P2479" i="2"/>
  <c r="P2415" i="2"/>
  <c r="P2351" i="2"/>
  <c r="P2287" i="2"/>
  <c r="P2223" i="2"/>
  <c r="P2159" i="2"/>
  <c r="P2095" i="2"/>
  <c r="P2031" i="2"/>
  <c r="P1967" i="2"/>
  <c r="P1903" i="2"/>
  <c r="P1839" i="2"/>
  <c r="P1775" i="2"/>
  <c r="P1711" i="2"/>
  <c r="P1647" i="2"/>
  <c r="P1583" i="2"/>
  <c r="P1519" i="2"/>
  <c r="P1455" i="2"/>
  <c r="P1391" i="2"/>
  <c r="P1327" i="2"/>
  <c r="P1263" i="2"/>
  <c r="P1199" i="2"/>
  <c r="P1135" i="2"/>
  <c r="P1071" i="2"/>
  <c r="P1007" i="2"/>
  <c r="P943" i="2"/>
  <c r="P879" i="2"/>
  <c r="P815" i="2"/>
  <c r="P751" i="2"/>
  <c r="P687" i="2"/>
  <c r="P623" i="2"/>
  <c r="P559" i="2"/>
  <c r="P6620" i="2"/>
  <c r="P5937" i="2"/>
  <c r="P5536" i="2"/>
  <c r="P5195" i="2"/>
  <c r="P4853" i="2"/>
  <c r="P4512" i="2"/>
  <c r="P4250" i="2"/>
  <c r="P3994" i="2"/>
  <c r="P3738" i="2"/>
  <c r="P3482" i="2"/>
  <c r="P3341" i="2"/>
  <c r="P3256" i="2"/>
  <c r="P3170" i="2"/>
  <c r="P3085" i="2"/>
  <c r="P3000" i="2"/>
  <c r="P2914" i="2"/>
  <c r="P2829" i="2"/>
  <c r="P2744" i="2"/>
  <c r="P2658" i="2"/>
  <c r="P2573" i="2"/>
  <c r="P2488" i="2"/>
  <c r="P2402" i="2"/>
  <c r="P2317" i="2"/>
  <c r="P2232" i="2"/>
  <c r="P2146" i="2"/>
  <c r="P2061" i="2"/>
  <c r="P1976" i="2"/>
  <c r="P1890" i="2"/>
  <c r="P1805" i="2"/>
  <c r="P1720" i="2"/>
  <c r="P1634" i="2"/>
  <c r="P1549" i="2"/>
  <c r="P1464" i="2"/>
  <c r="P1378" i="2"/>
  <c r="P1293" i="2"/>
  <c r="P1208" i="2"/>
  <c r="P1122" i="2"/>
  <c r="P1037" i="2"/>
  <c r="P952" i="2"/>
  <c r="P866" i="2"/>
  <c r="P781" i="2"/>
  <c r="P696" i="2"/>
  <c r="P610" i="2"/>
  <c r="P532" i="2"/>
  <c r="P468" i="2"/>
  <c r="P404" i="2"/>
  <c r="P340" i="2"/>
  <c r="P276" i="2"/>
  <c r="P212" i="2"/>
  <c r="P148" i="2"/>
  <c r="P6081" i="2"/>
  <c r="P5911" i="2"/>
  <c r="P5780" i="2"/>
  <c r="P5693" i="2"/>
  <c r="P5608" i="2"/>
  <c r="P5523" i="2"/>
  <c r="P5437" i="2"/>
  <c r="P5352" i="2"/>
  <c r="P5267" i="2"/>
  <c r="P5181" i="2"/>
  <c r="P5096" i="2"/>
  <c r="P5011" i="2"/>
  <c r="P4925" i="2"/>
  <c r="P4840" i="2"/>
  <c r="P4755" i="2"/>
  <c r="P4669" i="2"/>
  <c r="P4584" i="2"/>
  <c r="P4499" i="2"/>
  <c r="P4432" i="2"/>
  <c r="P4368" i="2"/>
  <c r="P4304" i="2"/>
  <c r="P4240" i="2"/>
  <c r="P4176" i="2"/>
  <c r="P4112" i="2"/>
  <c r="P4048" i="2"/>
  <c r="P3984" i="2"/>
  <c r="P3920" i="2"/>
  <c r="P3856" i="2"/>
  <c r="P3792" i="2"/>
  <c r="P3728" i="2"/>
  <c r="P3664" i="2"/>
  <c r="P3600" i="2"/>
  <c r="P3536" i="2"/>
  <c r="P3472" i="2"/>
  <c r="P3408" i="2"/>
  <c r="P7916" i="2"/>
  <c r="P7111" i="2"/>
  <c r="P6751" i="2"/>
  <c r="P6580" i="2"/>
  <c r="P6409" i="2"/>
  <c r="P6239" i="2"/>
  <c r="P6068" i="2"/>
  <c r="P5897" i="2"/>
  <c r="P5772" i="2"/>
  <c r="P5687" i="2"/>
  <c r="P5601" i="2"/>
  <c r="P5516" i="2"/>
  <c r="P5431" i="2"/>
  <c r="P5345" i="2"/>
  <c r="P5260" i="2"/>
  <c r="P5175" i="2"/>
  <c r="P5089" i="2"/>
  <c r="P5004" i="2"/>
  <c r="P4919" i="2"/>
  <c r="P4833" i="2"/>
  <c r="P4748" i="2"/>
  <c r="P4663" i="2"/>
  <c r="P4577" i="2"/>
  <c r="P4492" i="2"/>
  <c r="P4427" i="2"/>
  <c r="P4363" i="2"/>
  <c r="P4299" i="2"/>
  <c r="P4235" i="2"/>
  <c r="P4171" i="2"/>
  <c r="P4107" i="2"/>
  <c r="P4043" i="2"/>
  <c r="P3979" i="2"/>
  <c r="P3915" i="2"/>
  <c r="P3851" i="2"/>
  <c r="P3787" i="2"/>
  <c r="P3723" i="2"/>
  <c r="P3659" i="2"/>
  <c r="P3595" i="2"/>
  <c r="P3531" i="2"/>
  <c r="P3467" i="2"/>
  <c r="P3403" i="2"/>
  <c r="P3339" i="2"/>
  <c r="P3275" i="2"/>
  <c r="P3211" i="2"/>
  <c r="P3147" i="2"/>
  <c r="P3083" i="2"/>
  <c r="P3019" i="2"/>
  <c r="P2955" i="2"/>
  <c r="P2891" i="2"/>
  <c r="P2827" i="2"/>
  <c r="P2763" i="2"/>
  <c r="P2699" i="2"/>
  <c r="P2635" i="2"/>
  <c r="P2571" i="2"/>
  <c r="P2507" i="2"/>
  <c r="P2443" i="2"/>
  <c r="P2379" i="2"/>
  <c r="P2315" i="2"/>
  <c r="P2251" i="2"/>
  <c r="P2187" i="2"/>
  <c r="P2123" i="2"/>
  <c r="P2059" i="2"/>
  <c r="P1995" i="2"/>
  <c r="P1931" i="2"/>
  <c r="P1867" i="2"/>
  <c r="P1803" i="2"/>
  <c r="P1739" i="2"/>
  <c r="P1675" i="2"/>
  <c r="P1611" i="2"/>
  <c r="P1547" i="2"/>
  <c r="P1483" i="2"/>
  <c r="P1419" i="2"/>
  <c r="P1355" i="2"/>
  <c r="P1291" i="2"/>
  <c r="P1227" i="2"/>
  <c r="P1163" i="2"/>
  <c r="P1099" i="2"/>
  <c r="P1035" i="2"/>
  <c r="P971" i="2"/>
  <c r="P907" i="2"/>
  <c r="P843" i="2"/>
  <c r="P779" i="2"/>
  <c r="P715" i="2"/>
  <c r="P651" i="2"/>
  <c r="P6065" i="2"/>
  <c r="P4576" i="2"/>
  <c r="P3530" i="2"/>
  <c r="P3101" i="2"/>
  <c r="P2760" i="2"/>
  <c r="P2418" i="2"/>
  <c r="P2077" i="2"/>
  <c r="P1736" i="2"/>
  <c r="P1394" i="2"/>
  <c r="P1053" i="2"/>
  <c r="P712" i="2"/>
  <c r="P416" i="2"/>
  <c r="P288" i="2"/>
  <c r="P204" i="2"/>
  <c r="P120" i="2"/>
  <c r="P52" i="2"/>
  <c r="P7809" i="2"/>
  <c r="P6396" i="2"/>
  <c r="P5765" i="2"/>
  <c r="P5424" i="2"/>
  <c r="P5083" i="2"/>
  <c r="P4741" i="2"/>
  <c r="P4422" i="2"/>
  <c r="P4166" i="2"/>
  <c r="P3910" i="2"/>
  <c r="P3654" i="2"/>
  <c r="P3401" i="2"/>
  <c r="P3313" i="2"/>
  <c r="P3228" i="2"/>
  <c r="P3142" i="2"/>
  <c r="P3057" i="2"/>
  <c r="P2972" i="2"/>
  <c r="P2886" i="2"/>
  <c r="P2801" i="2"/>
  <c r="P2716" i="2"/>
  <c r="P2630" i="2"/>
  <c r="P2545" i="2"/>
  <c r="P2460" i="2"/>
  <c r="P2374" i="2"/>
  <c r="P2289" i="2"/>
  <c r="P2204" i="2"/>
  <c r="P2118" i="2"/>
  <c r="P2033" i="2"/>
  <c r="P1948" i="2"/>
  <c r="P1862" i="2"/>
  <c r="P1777" i="2"/>
  <c r="P1692" i="2"/>
  <c r="P1606" i="2"/>
  <c r="P1521" i="2"/>
  <c r="P1436" i="2"/>
  <c r="P1350" i="2"/>
  <c r="P1265" i="2"/>
  <c r="P1180" i="2"/>
  <c r="P1094" i="2"/>
  <c r="P1009" i="2"/>
  <c r="P924" i="2"/>
  <c r="P838" i="2"/>
  <c r="P753" i="2"/>
  <c r="P668" i="2"/>
  <c r="P582" i="2"/>
  <c r="P511" i="2"/>
  <c r="P447" i="2"/>
  <c r="P383" i="2"/>
  <c r="P319" i="2"/>
  <c r="P255" i="2"/>
  <c r="P191" i="2"/>
  <c r="P127" i="2"/>
  <c r="P63" i="2"/>
  <c r="P9324" i="2"/>
  <c r="P6513" i="2"/>
  <c r="P5840" i="2"/>
  <c r="P5483" i="2"/>
  <c r="P5141" i="2"/>
  <c r="P4800" i="2"/>
  <c r="P4466" i="2"/>
  <c r="P4210" i="2"/>
  <c r="P3954" i="2"/>
  <c r="P3698" i="2"/>
  <c r="P3442" i="2"/>
  <c r="P3328" i="2"/>
  <c r="P3242" i="2"/>
  <c r="P3157" i="2"/>
  <c r="P3072" i="2"/>
  <c r="P2986" i="2"/>
  <c r="P2901" i="2"/>
  <c r="P2816" i="2"/>
  <c r="P2730" i="2"/>
  <c r="P2645" i="2"/>
  <c r="P2560" i="2"/>
  <c r="P2474" i="2"/>
  <c r="P2389" i="2"/>
  <c r="P2304" i="2"/>
  <c r="P2218" i="2"/>
  <c r="P2133" i="2"/>
  <c r="P2048" i="2"/>
  <c r="P1962" i="2"/>
  <c r="P1877" i="2"/>
  <c r="P1792" i="2"/>
  <c r="P1706" i="2"/>
  <c r="P1621" i="2"/>
  <c r="P1536" i="2"/>
  <c r="P1450" i="2"/>
  <c r="P1365" i="2"/>
  <c r="P1280" i="2"/>
  <c r="P1194" i="2"/>
  <c r="P1109" i="2"/>
  <c r="P1024" i="2"/>
  <c r="P938" i="2"/>
  <c r="P853" i="2"/>
  <c r="P768" i="2"/>
  <c r="P682" i="2"/>
  <c r="P597" i="2"/>
  <c r="P522" i="2"/>
  <c r="P458" i="2"/>
  <c r="P394" i="2"/>
  <c r="P330" i="2"/>
  <c r="P266" i="2"/>
  <c r="P202" i="2"/>
  <c r="P138" i="2"/>
  <c r="P74" i="2"/>
  <c r="P10" i="2"/>
  <c r="P6673" i="2"/>
  <c r="P5991" i="2"/>
  <c r="P5563" i="2"/>
  <c r="P5221" i="2"/>
  <c r="P4880" i="2"/>
  <c r="P4539" i="2"/>
  <c r="P4270" i="2"/>
  <c r="P4014" i="2"/>
  <c r="P3758" i="2"/>
  <c r="P3502" i="2"/>
  <c r="P3348" i="2"/>
  <c r="P3262" i="2"/>
  <c r="P3177" i="2"/>
  <c r="P3092" i="2"/>
  <c r="P3006" i="2"/>
  <c r="P2921" i="2"/>
  <c r="P2836" i="2"/>
  <c r="P2750" i="2"/>
  <c r="P2665" i="2"/>
  <c r="P2580" i="2"/>
  <c r="P2494" i="2"/>
  <c r="P2409" i="2"/>
  <c r="P2324" i="2"/>
  <c r="P2238" i="2"/>
  <c r="P2153" i="2"/>
  <c r="P2068" i="2"/>
  <c r="P1982" i="2"/>
  <c r="P1897" i="2"/>
  <c r="P1812" i="2"/>
  <c r="P1726" i="2"/>
  <c r="P1641" i="2"/>
  <c r="P1556" i="2"/>
  <c r="P1470" i="2"/>
  <c r="P1385" i="2"/>
  <c r="P1300" i="2"/>
  <c r="P1214" i="2"/>
  <c r="P1129" i="2"/>
  <c r="P1044" i="2"/>
  <c r="P958" i="2"/>
  <c r="P873" i="2"/>
  <c r="P788" i="2"/>
  <c r="P702" i="2"/>
  <c r="P617" i="2"/>
  <c r="P537" i="2"/>
  <c r="P473" i="2"/>
  <c r="P409" i="2"/>
  <c r="P5895" i="2"/>
  <c r="P4491" i="2"/>
  <c r="P3466" i="2"/>
  <c r="P3080" i="2"/>
  <c r="P2738" i="2"/>
  <c r="P2397" i="2"/>
  <c r="P2056" i="2"/>
  <c r="P1714" i="2"/>
  <c r="P1373" i="2"/>
  <c r="P1032" i="2"/>
  <c r="P690" i="2"/>
  <c r="P400" i="2"/>
  <c r="P284" i="2"/>
  <c r="P200" i="2"/>
  <c r="P112" i="2"/>
  <c r="P48" i="2"/>
  <c r="P7537" i="2"/>
  <c r="P6353" i="2"/>
  <c r="P5744" i="2"/>
  <c r="P5403" i="2"/>
  <c r="P5061" i="2"/>
  <c r="P4720" i="2"/>
  <c r="P4406" i="2"/>
  <c r="P4150" i="2"/>
  <c r="P3894" i="2"/>
  <c r="P3638" i="2"/>
  <c r="P3393" i="2"/>
  <c r="P3308" i="2"/>
  <c r="P3222" i="2"/>
  <c r="P3137" i="2"/>
  <c r="P3052" i="2"/>
  <c r="P2966" i="2"/>
  <c r="P2881" i="2"/>
  <c r="P2796" i="2"/>
  <c r="P2710" i="2"/>
  <c r="P2625" i="2"/>
  <c r="P2540" i="2"/>
  <c r="P2454" i="2"/>
  <c r="P2369" i="2"/>
  <c r="P2284" i="2"/>
  <c r="P2198" i="2"/>
  <c r="P2113" i="2"/>
  <c r="P2028" i="2"/>
  <c r="P1942" i="2"/>
  <c r="P1857" i="2"/>
  <c r="P1772" i="2"/>
  <c r="P1686" i="2"/>
  <c r="P1601" i="2"/>
  <c r="P1516" i="2"/>
  <c r="P1430" i="2"/>
  <c r="P1345" i="2"/>
  <c r="P1260" i="2"/>
  <c r="P1174" i="2"/>
  <c r="P1089" i="2"/>
  <c r="P1004" i="2"/>
  <c r="P918" i="2"/>
  <c r="P833" i="2"/>
  <c r="P748" i="2"/>
  <c r="P662" i="2"/>
  <c r="P577" i="2"/>
  <c r="P507" i="2"/>
  <c r="P443" i="2"/>
  <c r="P379" i="2"/>
  <c r="P315" i="2"/>
  <c r="P251" i="2"/>
  <c r="P187" i="2"/>
  <c r="P123" i="2"/>
  <c r="P59" i="2"/>
  <c r="P8624" i="2"/>
  <c r="P6471" i="2"/>
  <c r="P5812" i="2"/>
  <c r="P5461" i="2"/>
  <c r="P5120" i="2"/>
  <c r="P4779" i="2"/>
  <c r="P4450" i="2"/>
  <c r="P4194" i="2"/>
  <c r="P3938" i="2"/>
  <c r="P3682" i="2"/>
  <c r="P3426" i="2"/>
  <c r="P3322" i="2"/>
  <c r="P3237" i="2"/>
  <c r="P3152" i="2"/>
  <c r="P3066" i="2"/>
  <c r="P2981" i="2"/>
  <c r="P2896" i="2"/>
  <c r="P2810" i="2"/>
  <c r="P2725" i="2"/>
  <c r="P2640" i="2"/>
  <c r="P2554" i="2"/>
  <c r="P2469" i="2"/>
  <c r="P2384" i="2"/>
  <c r="P2298" i="2"/>
  <c r="P2213" i="2"/>
  <c r="P2128" i="2"/>
  <c r="P2042" i="2"/>
  <c r="P1957" i="2"/>
  <c r="P1872" i="2"/>
  <c r="P1786" i="2"/>
  <c r="P1701" i="2"/>
  <c r="P1616" i="2"/>
  <c r="P1530" i="2"/>
  <c r="P1445" i="2"/>
  <c r="P1360" i="2"/>
  <c r="P1274" i="2"/>
  <c r="P1189" i="2"/>
  <c r="P1104" i="2"/>
  <c r="P1018" i="2"/>
  <c r="P933" i="2"/>
  <c r="P848" i="2"/>
  <c r="P762" i="2"/>
  <c r="P677" i="2"/>
  <c r="P592" i="2"/>
  <c r="P518" i="2"/>
  <c r="P454" i="2"/>
  <c r="P390" i="2"/>
  <c r="P326" i="2"/>
  <c r="P262" i="2"/>
  <c r="P198" i="2"/>
  <c r="P134" i="2"/>
  <c r="P70" i="2"/>
  <c r="P6" i="2"/>
  <c r="P6631" i="2"/>
  <c r="P5948" i="2"/>
  <c r="P5541" i="2"/>
  <c r="P5200" i="2"/>
  <c r="P4859" i="2"/>
  <c r="P4517" i="2"/>
  <c r="P4254" i="2"/>
  <c r="P3998" i="2"/>
  <c r="P3742" i="2"/>
  <c r="P3486" i="2"/>
  <c r="P3342" i="2"/>
  <c r="P3257" i="2"/>
  <c r="P3172" i="2"/>
  <c r="P3086" i="2"/>
  <c r="P3001" i="2"/>
  <c r="P2916" i="2"/>
  <c r="P2830" i="2"/>
  <c r="P2745" i="2"/>
  <c r="P2660" i="2"/>
  <c r="P2574" i="2"/>
  <c r="P2489" i="2"/>
  <c r="P2404" i="2"/>
  <c r="P2318" i="2"/>
  <c r="P2233" i="2"/>
  <c r="P2148" i="2"/>
  <c r="P2062" i="2"/>
  <c r="P1977" i="2"/>
  <c r="P1892" i="2"/>
  <c r="P1806" i="2"/>
  <c r="P1721" i="2"/>
  <c r="P1636" i="2"/>
  <c r="P1550" i="2"/>
  <c r="P1465" i="2"/>
  <c r="P1380" i="2"/>
  <c r="P1294" i="2"/>
  <c r="P1209" i="2"/>
  <c r="P1124" i="2"/>
  <c r="P1038" i="2"/>
  <c r="P953" i="2"/>
  <c r="P868" i="2"/>
  <c r="P782" i="2"/>
  <c r="P697" i="2"/>
  <c r="P612" i="2"/>
  <c r="P533" i="2"/>
  <c r="P469" i="2"/>
  <c r="P405" i="2"/>
  <c r="P603" i="2"/>
  <c r="P5429" i="2"/>
  <c r="P4170" i="2"/>
  <c r="P3314" i="2"/>
  <c r="P2973" i="2"/>
  <c r="P2632" i="2"/>
  <c r="P2290" i="2"/>
  <c r="P1949" i="2"/>
  <c r="P1608" i="2"/>
  <c r="P1266" i="2"/>
  <c r="P925" i="2"/>
  <c r="P584" i="2"/>
  <c r="P364" i="2"/>
  <c r="P256" i="2"/>
  <c r="P172" i="2"/>
  <c r="P92" i="2"/>
  <c r="P28" i="2"/>
  <c r="P6887" i="2"/>
  <c r="P6140" i="2"/>
  <c r="P5637" i="2"/>
  <c r="P5296" i="2"/>
  <c r="P4955" i="2"/>
  <c r="P4613" i="2"/>
  <c r="P4326" i="2"/>
  <c r="P4070" i="2"/>
  <c r="P3814" i="2"/>
  <c r="P3558" i="2"/>
  <c r="P3366" i="2"/>
  <c r="P3281" i="2"/>
  <c r="P3196" i="2"/>
  <c r="P3110" i="2"/>
  <c r="P3025" i="2"/>
  <c r="P2940" i="2"/>
  <c r="P2854" i="2"/>
  <c r="P2769" i="2"/>
  <c r="P2684" i="2"/>
  <c r="P2598" i="2"/>
  <c r="P2513" i="2"/>
  <c r="P2428" i="2"/>
  <c r="P2342" i="2"/>
  <c r="P2257" i="2"/>
  <c r="P2172" i="2"/>
  <c r="P2086" i="2"/>
  <c r="P2001" i="2"/>
  <c r="P1916" i="2"/>
  <c r="P1830" i="2"/>
  <c r="P1745" i="2"/>
  <c r="P1660" i="2"/>
  <c r="P1574" i="2"/>
  <c r="P1489" i="2"/>
  <c r="P1404" i="2"/>
  <c r="P1318" i="2"/>
  <c r="P1233" i="2"/>
  <c r="P1148" i="2"/>
  <c r="P1062" i="2"/>
  <c r="P977" i="2"/>
  <c r="P892" i="2"/>
  <c r="P806" i="2"/>
  <c r="P721" i="2"/>
  <c r="P636" i="2"/>
  <c r="P551" i="2"/>
  <c r="P487" i="2"/>
  <c r="P423" i="2"/>
  <c r="P359" i="2"/>
  <c r="P295" i="2"/>
  <c r="P231" i="2"/>
  <c r="P167" i="2"/>
  <c r="P7104" i="2"/>
  <c r="P5003" i="2"/>
  <c r="P3850" i="2"/>
  <c r="P3208" i="2"/>
  <c r="P2866" i="2"/>
  <c r="P2525" i="2"/>
  <c r="P2184" i="2"/>
  <c r="P1842" i="2"/>
  <c r="P1501" i="2"/>
  <c r="P1160" i="2"/>
  <c r="P818" i="2"/>
  <c r="P496" i="2"/>
  <c r="P320" i="2"/>
  <c r="P232" i="2"/>
  <c r="P144" i="2"/>
  <c r="P72" i="2"/>
  <c r="P8" i="2"/>
  <c r="P6609" i="2"/>
  <c r="P5927" i="2"/>
  <c r="P5531" i="2"/>
  <c r="P5189" i="2"/>
  <c r="P4848" i="2"/>
  <c r="P4507" i="2"/>
  <c r="P4246" i="2"/>
  <c r="P3990" i="2"/>
  <c r="P3734" i="2"/>
  <c r="P3478" i="2"/>
  <c r="P3340" i="2"/>
  <c r="P3254" i="2"/>
  <c r="P3169" i="2"/>
  <c r="P3084" i="2"/>
  <c r="P2998" i="2"/>
  <c r="P2913" i="2"/>
  <c r="P2828" i="2"/>
  <c r="P2742" i="2"/>
  <c r="P2657" i="2"/>
  <c r="P2572" i="2"/>
  <c r="P2486" i="2"/>
  <c r="P2401" i="2"/>
  <c r="P2316" i="2"/>
  <c r="P2230" i="2"/>
  <c r="P2145" i="2"/>
  <c r="P2060" i="2"/>
  <c r="P1974" i="2"/>
  <c r="P1889" i="2"/>
  <c r="P1804" i="2"/>
  <c r="P1718" i="2"/>
  <c r="P7463" i="2"/>
  <c r="P6335" i="2"/>
  <c r="P5735" i="2"/>
  <c r="P5393" i="2"/>
  <c r="P5052" i="2"/>
  <c r="P4711" i="2"/>
  <c r="P4399" i="2"/>
  <c r="P4271" i="2"/>
  <c r="P4191" i="2"/>
  <c r="P4111" i="2"/>
  <c r="P4015" i="2"/>
  <c r="P3935" i="2"/>
  <c r="P3871" i="2"/>
  <c r="P3807" i="2"/>
  <c r="P3743" i="2"/>
  <c r="P3679" i="2"/>
  <c r="P3615" i="2"/>
  <c r="P3551" i="2"/>
  <c r="P3487" i="2"/>
  <c r="P3423" i="2"/>
  <c r="P3359" i="2"/>
  <c r="P3295" i="2"/>
  <c r="P3231" i="2"/>
  <c r="P3167" i="2"/>
  <c r="P3103" i="2"/>
  <c r="P3039" i="2"/>
  <c r="P2975" i="2"/>
  <c r="P2911" i="2"/>
  <c r="P2847" i="2"/>
  <c r="P2783" i="2"/>
  <c r="P2719" i="2"/>
  <c r="P2655" i="2"/>
  <c r="P2591" i="2"/>
  <c r="P2527" i="2"/>
  <c r="P2463" i="2"/>
  <c r="P2399" i="2"/>
  <c r="P2335" i="2"/>
  <c r="P2271" i="2"/>
  <c r="P2207" i="2"/>
  <c r="P2143" i="2"/>
  <c r="P2079" i="2"/>
  <c r="P2015" i="2"/>
  <c r="P1951" i="2"/>
  <c r="P1887" i="2"/>
  <c r="P1823" i="2"/>
  <c r="P1759" i="2"/>
  <c r="P1695" i="2"/>
  <c r="P1631" i="2"/>
  <c r="P1567" i="2"/>
  <c r="P1503" i="2"/>
  <c r="P1439" i="2"/>
  <c r="P1375" i="2"/>
  <c r="P1311" i="2"/>
  <c r="P1247" i="2"/>
  <c r="P1183" i="2"/>
  <c r="P1119" i="2"/>
  <c r="P1055" i="2"/>
  <c r="P991" i="2"/>
  <c r="P927" i="2"/>
  <c r="P863" i="2"/>
  <c r="P799" i="2"/>
  <c r="P735" i="2"/>
  <c r="P671" i="2"/>
  <c r="P607" i="2"/>
  <c r="P8368" i="2"/>
  <c r="P6449" i="2"/>
  <c r="P5797" i="2"/>
  <c r="P5451" i="2"/>
  <c r="P5109" i="2"/>
  <c r="P4768" i="2"/>
  <c r="P4442" i="2"/>
  <c r="P4186" i="2"/>
  <c r="P3930" i="2"/>
  <c r="P3674" i="2"/>
  <c r="P3418" i="2"/>
  <c r="P3320" i="2"/>
  <c r="P3234" i="2"/>
  <c r="P3149" i="2"/>
  <c r="P3064" i="2"/>
  <c r="P2978" i="2"/>
  <c r="P2893" i="2"/>
  <c r="P2808" i="2"/>
  <c r="P2722" i="2"/>
  <c r="P2637" i="2"/>
  <c r="P2552" i="2"/>
  <c r="P2466" i="2"/>
  <c r="P2381" i="2"/>
  <c r="P2296" i="2"/>
  <c r="P2210" i="2"/>
  <c r="P2125" i="2"/>
  <c r="P2040" i="2"/>
  <c r="P1954" i="2"/>
  <c r="P1869" i="2"/>
  <c r="P1784" i="2"/>
  <c r="P1698" i="2"/>
  <c r="P1613" i="2"/>
  <c r="P1528" i="2"/>
  <c r="P1442" i="2"/>
  <c r="P1357" i="2"/>
  <c r="P1272" i="2"/>
  <c r="P1186" i="2"/>
  <c r="P1101" i="2"/>
  <c r="P1016" i="2"/>
  <c r="P930" i="2"/>
  <c r="P845" i="2"/>
  <c r="P760" i="2"/>
  <c r="P674" i="2"/>
  <c r="P589" i="2"/>
  <c r="P516" i="2"/>
  <c r="P452" i="2"/>
  <c r="P388" i="2"/>
  <c r="P324" i="2"/>
  <c r="P260" i="2"/>
  <c r="P196" i="2"/>
  <c r="P132" i="2"/>
  <c r="P6039" i="2"/>
  <c r="P5868" i="2"/>
  <c r="P5757" i="2"/>
  <c r="P5672" i="2"/>
  <c r="P5587" i="2"/>
  <c r="P5501" i="2"/>
  <c r="P5416" i="2"/>
  <c r="P5331" i="2"/>
  <c r="P5245" i="2"/>
  <c r="P5160" i="2"/>
  <c r="P5075" i="2"/>
  <c r="P4989" i="2"/>
  <c r="P4904" i="2"/>
  <c r="P4819" i="2"/>
  <c r="P4733" i="2"/>
  <c r="P4648" i="2"/>
  <c r="P4563" i="2"/>
  <c r="P4480" i="2"/>
  <c r="P4416" i="2"/>
  <c r="P4352" i="2"/>
  <c r="P4288" i="2"/>
  <c r="P4224" i="2"/>
  <c r="P4160" i="2"/>
  <c r="P4096" i="2"/>
  <c r="P4032" i="2"/>
  <c r="P3968" i="2"/>
  <c r="P3904" i="2"/>
  <c r="P3840" i="2"/>
  <c r="P3776" i="2"/>
  <c r="P3712" i="2"/>
  <c r="P3648" i="2"/>
  <c r="P3584" i="2"/>
  <c r="P3520" i="2"/>
  <c r="P3456" i="2"/>
  <c r="P10349" i="2"/>
  <c r="P7591" i="2"/>
  <c r="P6999" i="2"/>
  <c r="P6708" i="2"/>
  <c r="P6537" i="2"/>
  <c r="P6367" i="2"/>
  <c r="P6196" i="2"/>
  <c r="P6025" i="2"/>
  <c r="P5856" i="2"/>
  <c r="P5751" i="2"/>
  <c r="P5665" i="2"/>
  <c r="P5580" i="2"/>
  <c r="P5495" i="2"/>
  <c r="P5409" i="2"/>
  <c r="P5324" i="2"/>
  <c r="P5239" i="2"/>
  <c r="P5153" i="2"/>
  <c r="P5068" i="2"/>
  <c r="P4983" i="2"/>
  <c r="P4897" i="2"/>
  <c r="P4812" i="2"/>
  <c r="P4727" i="2"/>
  <c r="P4641" i="2"/>
  <c r="P4556" i="2"/>
  <c r="P4475" i="2"/>
  <c r="P4411" i="2"/>
  <c r="P4347" i="2"/>
  <c r="P4283" i="2"/>
  <c r="P4219" i="2"/>
  <c r="P4155" i="2"/>
  <c r="P4091" i="2"/>
  <c r="P4027" i="2"/>
  <c r="P3963" i="2"/>
  <c r="P3899" i="2"/>
  <c r="P3835" i="2"/>
  <c r="P3771" i="2"/>
  <c r="P3707" i="2"/>
  <c r="P3643" i="2"/>
  <c r="P3579" i="2"/>
  <c r="P3515" i="2"/>
  <c r="P3451" i="2"/>
  <c r="P3387" i="2"/>
  <c r="P3323" i="2"/>
  <c r="P3259" i="2"/>
  <c r="P3195" i="2"/>
  <c r="P3131" i="2"/>
  <c r="P3067" i="2"/>
  <c r="P3003" i="2"/>
  <c r="P2939" i="2"/>
  <c r="P2875" i="2"/>
  <c r="P2811" i="2"/>
  <c r="P2747" i="2"/>
  <c r="P2683" i="2"/>
  <c r="P2619" i="2"/>
  <c r="P2555" i="2"/>
  <c r="P2491" i="2"/>
  <c r="P2427" i="2"/>
  <c r="P2363" i="2"/>
  <c r="P2299" i="2"/>
  <c r="P2235" i="2"/>
  <c r="P2171" i="2"/>
  <c r="P2107" i="2"/>
  <c r="P2043" i="2"/>
  <c r="P1979" i="2"/>
  <c r="P1915" i="2"/>
  <c r="P1851" i="2"/>
  <c r="P1787" i="2"/>
  <c r="P1723" i="2"/>
  <c r="P1659" i="2"/>
  <c r="P1595" i="2"/>
  <c r="P1531" i="2"/>
  <c r="P1467" i="2"/>
  <c r="P1403" i="2"/>
  <c r="P1339" i="2"/>
  <c r="P1275" i="2"/>
  <c r="P1211" i="2"/>
  <c r="P1147" i="2"/>
  <c r="P1083" i="2"/>
  <c r="P1019" i="2"/>
  <c r="P955" i="2"/>
  <c r="P891" i="2"/>
  <c r="P827" i="2"/>
  <c r="P763" i="2"/>
  <c r="P699" i="2"/>
  <c r="P635" i="2"/>
  <c r="P5600" i="2"/>
  <c r="P4298" i="2"/>
  <c r="P3357" i="2"/>
  <c r="P3016" i="2"/>
  <c r="P2674" i="2"/>
  <c r="P2333" i="2"/>
  <c r="P1992" i="2"/>
  <c r="P1650" i="2"/>
  <c r="P1309" i="2"/>
  <c r="P968" i="2"/>
  <c r="P626" i="2"/>
  <c r="P380" i="2"/>
  <c r="P268" i="2"/>
  <c r="P184" i="2"/>
  <c r="P100" i="2"/>
  <c r="P36" i="2"/>
  <c r="P7075" i="2"/>
  <c r="P6225" i="2"/>
  <c r="P5680" i="2"/>
  <c r="P5339" i="2"/>
  <c r="P4997" i="2"/>
  <c r="P4656" i="2"/>
  <c r="P4358" i="2"/>
  <c r="P4102" i="2"/>
  <c r="P3846" i="2"/>
  <c r="P3590" i="2"/>
  <c r="P3377" i="2"/>
  <c r="P3292" i="2"/>
  <c r="P3206" i="2"/>
  <c r="P3121" i="2"/>
  <c r="P3036" i="2"/>
  <c r="P2950" i="2"/>
  <c r="P2865" i="2"/>
  <c r="P2780" i="2"/>
  <c r="P2694" i="2"/>
  <c r="P2609" i="2"/>
  <c r="P2524" i="2"/>
  <c r="P2438" i="2"/>
  <c r="P2353" i="2"/>
  <c r="P2268" i="2"/>
  <c r="P2182" i="2"/>
  <c r="P2097" i="2"/>
  <c r="P2012" i="2"/>
  <c r="P1926" i="2"/>
  <c r="P1841" i="2"/>
  <c r="P1756" i="2"/>
  <c r="P1670" i="2"/>
  <c r="P1585" i="2"/>
  <c r="P1500" i="2"/>
  <c r="P1414" i="2"/>
  <c r="P1329" i="2"/>
  <c r="P1244" i="2"/>
  <c r="P1158" i="2"/>
  <c r="P1073" i="2"/>
  <c r="P988" i="2"/>
  <c r="P902" i="2"/>
  <c r="P817" i="2"/>
  <c r="P732" i="2"/>
  <c r="P646" i="2"/>
  <c r="P561" i="2"/>
  <c r="P495" i="2"/>
  <c r="P431" i="2"/>
  <c r="P367" i="2"/>
  <c r="P303" i="2"/>
  <c r="P239" i="2"/>
  <c r="P175" i="2"/>
  <c r="P111" i="2"/>
  <c r="P47" i="2"/>
  <c r="P7495" i="2"/>
  <c r="P6343" i="2"/>
  <c r="P5739" i="2"/>
  <c r="P5397" i="2"/>
  <c r="P5056" i="2"/>
  <c r="P4715" i="2"/>
  <c r="P4402" i="2"/>
  <c r="P4146" i="2"/>
  <c r="P3890" i="2"/>
  <c r="P3634" i="2"/>
  <c r="P3392" i="2"/>
  <c r="P3306" i="2"/>
  <c r="P3221" i="2"/>
  <c r="P3136" i="2"/>
  <c r="P3050" i="2"/>
  <c r="P2965" i="2"/>
  <c r="P2880" i="2"/>
  <c r="P2794" i="2"/>
  <c r="P2709" i="2"/>
  <c r="P2624" i="2"/>
  <c r="P2538" i="2"/>
  <c r="P2453" i="2"/>
  <c r="P2368" i="2"/>
  <c r="P2282" i="2"/>
  <c r="P2197" i="2"/>
  <c r="P2112" i="2"/>
  <c r="P2026" i="2"/>
  <c r="P1941" i="2"/>
  <c r="P1856" i="2"/>
  <c r="P1770" i="2"/>
  <c r="P1685" i="2"/>
  <c r="P1600" i="2"/>
  <c r="P1514" i="2"/>
  <c r="P1429" i="2"/>
  <c r="P1344" i="2"/>
  <c r="P1258" i="2"/>
  <c r="P1173" i="2"/>
  <c r="P1088" i="2"/>
  <c r="P1002" i="2"/>
  <c r="P917" i="2"/>
  <c r="P832" i="2"/>
  <c r="P746" i="2"/>
  <c r="P661" i="2"/>
  <c r="P576" i="2"/>
  <c r="P506" i="2"/>
  <c r="P442" i="2"/>
  <c r="P378" i="2"/>
  <c r="P314" i="2"/>
  <c r="P250" i="2"/>
  <c r="P186" i="2"/>
  <c r="P122" i="2"/>
  <c r="P58" i="2"/>
  <c r="P9096" i="2"/>
  <c r="P6503" i="2"/>
  <c r="P5833" i="2"/>
  <c r="P5477" i="2"/>
  <c r="P5136" i="2"/>
  <c r="P4795" i="2"/>
  <c r="P4462" i="2"/>
  <c r="P4206" i="2"/>
  <c r="P3950" i="2"/>
  <c r="P3694" i="2"/>
  <c r="P3438" i="2"/>
  <c r="P3326" i="2"/>
  <c r="P3241" i="2"/>
  <c r="P3156" i="2"/>
  <c r="P3070" i="2"/>
  <c r="P2985" i="2"/>
  <c r="P2900" i="2"/>
  <c r="P2814" i="2"/>
  <c r="P2729" i="2"/>
  <c r="P2644" i="2"/>
  <c r="P2558" i="2"/>
  <c r="P2473" i="2"/>
  <c r="P2388" i="2"/>
  <c r="P2302" i="2"/>
  <c r="P2217" i="2"/>
  <c r="P2132" i="2"/>
  <c r="P2046" i="2"/>
  <c r="P1961" i="2"/>
  <c r="P1876" i="2"/>
  <c r="P1790" i="2"/>
  <c r="P1705" i="2"/>
  <c r="P1620" i="2"/>
  <c r="P1534" i="2"/>
  <c r="P1449" i="2"/>
  <c r="P1364" i="2"/>
  <c r="P1278" i="2"/>
  <c r="P1193" i="2"/>
  <c r="P1108" i="2"/>
  <c r="P1022" i="2"/>
  <c r="P937" i="2"/>
  <c r="P852" i="2"/>
  <c r="P766" i="2"/>
  <c r="P681" i="2"/>
  <c r="P596" i="2"/>
  <c r="P521" i="2"/>
  <c r="P457" i="2"/>
  <c r="P619" i="2"/>
  <c r="P5515" i="2"/>
  <c r="P4234" i="2"/>
  <c r="P3336" i="2"/>
  <c r="P2994" i="2"/>
  <c r="P2653" i="2"/>
  <c r="P2312" i="2"/>
  <c r="P1970" i="2"/>
  <c r="P1629" i="2"/>
  <c r="P1288" i="2"/>
  <c r="P946" i="2"/>
  <c r="P605" i="2"/>
  <c r="P368" i="2"/>
  <c r="P264" i="2"/>
  <c r="P176" i="2"/>
  <c r="P96" i="2"/>
  <c r="P32" i="2"/>
  <c r="P6972" i="2"/>
  <c r="P6183" i="2"/>
  <c r="P5659" i="2"/>
  <c r="P5317" i="2"/>
  <c r="P4976" i="2"/>
  <c r="P4635" i="2"/>
  <c r="P4342" i="2"/>
  <c r="P4086" i="2"/>
  <c r="P3830" i="2"/>
  <c r="P3574" i="2"/>
  <c r="P3372" i="2"/>
  <c r="P3286" i="2"/>
  <c r="P3201" i="2"/>
  <c r="P3116" i="2"/>
  <c r="P3030" i="2"/>
  <c r="P2945" i="2"/>
  <c r="P2860" i="2"/>
  <c r="P2774" i="2"/>
  <c r="P2689" i="2"/>
  <c r="P2604" i="2"/>
  <c r="P2518" i="2"/>
  <c r="P2433" i="2"/>
  <c r="P2348" i="2"/>
  <c r="P2262" i="2"/>
  <c r="P2177" i="2"/>
  <c r="P2092" i="2"/>
  <c r="P2006" i="2"/>
  <c r="P1921" i="2"/>
  <c r="P1836" i="2"/>
  <c r="P1750" i="2"/>
  <c r="P1665" i="2"/>
  <c r="P1580" i="2"/>
  <c r="P1494" i="2"/>
  <c r="P1409" i="2"/>
  <c r="P1324" i="2"/>
  <c r="P1238" i="2"/>
  <c r="P1153" i="2"/>
  <c r="P1068" i="2"/>
  <c r="P982" i="2"/>
  <c r="P897" i="2"/>
  <c r="P812" i="2"/>
  <c r="P726" i="2"/>
  <c r="P641" i="2"/>
  <c r="P556" i="2"/>
  <c r="P491" i="2"/>
  <c r="P427" i="2"/>
  <c r="P363" i="2"/>
  <c r="P299" i="2"/>
  <c r="P235" i="2"/>
  <c r="P171" i="2"/>
  <c r="P107" i="2"/>
  <c r="P43" i="2"/>
  <c r="P7324" i="2"/>
  <c r="P6300" i="2"/>
  <c r="P5717" i="2"/>
  <c r="P5376" i="2"/>
  <c r="P5035" i="2"/>
  <c r="P4693" i="2"/>
  <c r="P4386" i="2"/>
  <c r="P4130" i="2"/>
  <c r="P3874" i="2"/>
  <c r="P3618" i="2"/>
  <c r="P3386" i="2"/>
  <c r="P3301" i="2"/>
  <c r="P3216" i="2"/>
  <c r="P3130" i="2"/>
  <c r="P3045" i="2"/>
  <c r="P2960" i="2"/>
  <c r="P2874" i="2"/>
  <c r="P2789" i="2"/>
  <c r="P2704" i="2"/>
  <c r="P2618" i="2"/>
  <c r="P2533" i="2"/>
  <c r="P2448" i="2"/>
  <c r="P2362" i="2"/>
  <c r="P2277" i="2"/>
  <c r="P2192" i="2"/>
  <c r="P2106" i="2"/>
  <c r="P2021" i="2"/>
  <c r="P1936" i="2"/>
  <c r="P1850" i="2"/>
  <c r="P1765" i="2"/>
  <c r="P1680" i="2"/>
  <c r="P1594" i="2"/>
  <c r="P1509" i="2"/>
  <c r="P1424" i="2"/>
  <c r="P1338" i="2"/>
  <c r="P1253" i="2"/>
  <c r="P1168" i="2"/>
  <c r="P1082" i="2"/>
  <c r="P997" i="2"/>
  <c r="P912" i="2"/>
  <c r="P826" i="2"/>
  <c r="P741" i="2"/>
  <c r="P656" i="2"/>
  <c r="P570" i="2"/>
  <c r="P502" i="2"/>
  <c r="P438" i="2"/>
  <c r="P374" i="2"/>
  <c r="P310" i="2"/>
  <c r="P246" i="2"/>
  <c r="P182" i="2"/>
  <c r="P118" i="2"/>
  <c r="P54" i="2"/>
  <c r="P8496" i="2"/>
  <c r="P6460" i="2"/>
  <c r="P5804" i="2"/>
  <c r="P5456" i="2"/>
  <c r="P5115" i="2"/>
  <c r="P4773" i="2"/>
  <c r="P4446" i="2"/>
  <c r="P4190" i="2"/>
  <c r="P3934" i="2"/>
  <c r="P3678" i="2"/>
  <c r="P3422" i="2"/>
  <c r="P3321" i="2"/>
  <c r="P3236" i="2"/>
  <c r="P3150" i="2"/>
  <c r="P3065" i="2"/>
  <c r="P2980" i="2"/>
  <c r="P2894" i="2"/>
  <c r="P2809" i="2"/>
  <c r="P2724" i="2"/>
  <c r="P2638" i="2"/>
  <c r="P2553" i="2"/>
  <c r="P2468" i="2"/>
  <c r="P2382" i="2"/>
  <c r="P2297" i="2"/>
  <c r="P2212" i="2"/>
  <c r="P2126" i="2"/>
  <c r="P2041" i="2"/>
  <c r="P1956" i="2"/>
  <c r="P1870" i="2"/>
  <c r="P1785" i="2"/>
  <c r="P1700" i="2"/>
  <c r="P1614" i="2"/>
  <c r="P1529" i="2"/>
  <c r="P1444" i="2"/>
  <c r="P1358" i="2"/>
  <c r="P1273" i="2"/>
  <c r="P1188" i="2"/>
  <c r="P1102" i="2"/>
  <c r="P1017" i="2"/>
  <c r="P932" i="2"/>
  <c r="P846" i="2"/>
  <c r="P761" i="2"/>
  <c r="P676" i="2"/>
  <c r="P590" i="2"/>
  <c r="P517" i="2"/>
  <c r="P453" i="2"/>
  <c r="P389" i="2"/>
  <c r="P7895" i="2"/>
  <c r="P5088" i="2"/>
  <c r="P3914" i="2"/>
  <c r="P3229" i="2"/>
  <c r="P2888" i="2"/>
  <c r="P2546" i="2"/>
  <c r="P2205" i="2"/>
  <c r="P1864" i="2"/>
  <c r="P1522" i="2"/>
  <c r="P1181" i="2"/>
  <c r="P840" i="2"/>
  <c r="P512" i="2"/>
  <c r="P332" i="2"/>
  <c r="P236" i="2"/>
  <c r="P152" i="2"/>
  <c r="P76" i="2"/>
  <c r="P12" i="2"/>
  <c r="P6652" i="2"/>
  <c r="P5969" i="2"/>
  <c r="P5552" i="2"/>
  <c r="P5211" i="2"/>
  <c r="P4869" i="2"/>
  <c r="P4528" i="2"/>
  <c r="P4262" i="2"/>
  <c r="P4006" i="2"/>
  <c r="P3750" i="2"/>
  <c r="P3494" i="2"/>
  <c r="P3345" i="2"/>
  <c r="P3260" i="2"/>
  <c r="P3174" i="2"/>
  <c r="P3089" i="2"/>
  <c r="P3004" i="2"/>
  <c r="P2918" i="2"/>
  <c r="P2833" i="2"/>
  <c r="P2748" i="2"/>
  <c r="P2662" i="2"/>
  <c r="P2577" i="2"/>
  <c r="P2492" i="2"/>
  <c r="P2406" i="2"/>
  <c r="P2321" i="2"/>
  <c r="P2236" i="2"/>
  <c r="P2150" i="2"/>
  <c r="P2065" i="2"/>
  <c r="P1980" i="2"/>
  <c r="P1894" i="2"/>
  <c r="P1809" i="2"/>
  <c r="P1724" i="2"/>
  <c r="P1638" i="2"/>
  <c r="P1553" i="2"/>
  <c r="P1468" i="2"/>
  <c r="P1382" i="2"/>
  <c r="P1297" i="2"/>
  <c r="P1212" i="2"/>
  <c r="P1126" i="2"/>
  <c r="P1041" i="2"/>
  <c r="P956" i="2"/>
  <c r="P870" i="2"/>
  <c r="P785" i="2"/>
  <c r="P700" i="2"/>
  <c r="P614" i="2"/>
  <c r="P535" i="2"/>
  <c r="P471" i="2"/>
  <c r="P407" i="2"/>
  <c r="P343" i="2"/>
  <c r="P279" i="2"/>
  <c r="P215" i="2"/>
  <c r="P151" i="2"/>
  <c r="P6236" i="2"/>
  <c r="P4661" i="2"/>
  <c r="P3594" i="2"/>
  <c r="P3122" i="2"/>
  <c r="P2781" i="2"/>
  <c r="P2440" i="2"/>
  <c r="P2098" i="2"/>
  <c r="P1757" i="2"/>
  <c r="P1416" i="2"/>
  <c r="P1074" i="2"/>
  <c r="P733" i="2"/>
  <c r="P432" i="2"/>
  <c r="P296" i="2"/>
  <c r="P208" i="2"/>
  <c r="P124" i="2"/>
  <c r="P56" i="2"/>
  <c r="P8240" i="2"/>
  <c r="P6439" i="2"/>
  <c r="P5791" i="2"/>
  <c r="P5445" i="2"/>
  <c r="P5104" i="2"/>
  <c r="P4763" i="2"/>
  <c r="P4438" i="2"/>
  <c r="P4182" i="2"/>
  <c r="P3926" i="2"/>
  <c r="P3670" i="2"/>
  <c r="P3414" i="2"/>
  <c r="P3318" i="2"/>
  <c r="P3233" i="2"/>
  <c r="P3148" i="2"/>
  <c r="P3062" i="2"/>
  <c r="P2977" i="2"/>
  <c r="P2892" i="2"/>
  <c r="P2806" i="2"/>
  <c r="P2721" i="2"/>
  <c r="P2636" i="2"/>
  <c r="P2550" i="2"/>
  <c r="P2465" i="2"/>
  <c r="P2380" i="2"/>
  <c r="P2294" i="2"/>
  <c r="P2209" i="2"/>
  <c r="P2124" i="2"/>
  <c r="P2038" i="2"/>
  <c r="P1953" i="2"/>
  <c r="P1868" i="2"/>
  <c r="P12539" i="2"/>
  <c r="P12589" i="2"/>
  <c r="P12915" i="2"/>
  <c r="P12944" i="2"/>
  <c r="P12653" i="2"/>
  <c r="P12667" i="2"/>
  <c r="P12851" i="2"/>
  <c r="P12890" i="2"/>
  <c r="R3" i="2"/>
  <c r="P12831" i="2"/>
  <c r="P12595" i="2"/>
  <c r="P12881" i="2"/>
  <c r="P12888" i="2"/>
  <c r="P12787" i="2"/>
  <c r="P12818" i="2"/>
  <c r="P12427" i="2"/>
  <c r="P12870" i="2"/>
  <c r="R24" i="2"/>
  <c r="P12933" i="2"/>
  <c r="P12639" i="2"/>
  <c r="P12820" i="2"/>
  <c r="P12674" i="2"/>
  <c r="P12895" i="2"/>
  <c r="P12901" i="2"/>
  <c r="P12471" i="2"/>
  <c r="P12727" i="2"/>
  <c r="P12764" i="2"/>
  <c r="R20" i="2"/>
  <c r="P12600" i="2"/>
  <c r="P13" i="2"/>
  <c r="P77" i="2"/>
  <c r="P141" i="2"/>
  <c r="P217" i="2"/>
  <c r="P305" i="2"/>
  <c r="P417" i="2"/>
  <c r="P713" i="2"/>
  <c r="P1054" i="2"/>
  <c r="P1396" i="2"/>
  <c r="P1737" i="2"/>
  <c r="P2078" i="2"/>
  <c r="P2420" i="2"/>
  <c r="P2761" i="2"/>
  <c r="P3102" i="2"/>
  <c r="P3534" i="2"/>
  <c r="P4581" i="2"/>
  <c r="P6076" i="2"/>
  <c r="P146" i="2"/>
  <c r="P402" i="2"/>
  <c r="P693" i="2"/>
  <c r="P1034" i="2"/>
  <c r="P1376" i="2"/>
  <c r="P1717" i="2"/>
  <c r="P2058" i="2"/>
  <c r="P2400" i="2"/>
  <c r="P2741" i="2"/>
  <c r="P3082" i="2"/>
  <c r="P3474" i="2"/>
  <c r="P4501" i="2"/>
  <c r="P5916" i="2"/>
  <c r="P12699" i="2"/>
  <c r="P12874" i="2"/>
  <c r="P12754" i="2"/>
  <c r="R22" i="2"/>
  <c r="P12948" i="2"/>
  <c r="P12917" i="2"/>
  <c r="P12922" i="2"/>
  <c r="P12487" i="2"/>
  <c r="P12743" i="2"/>
  <c r="P12780" i="2"/>
  <c r="R36" i="2"/>
  <c r="P12578" i="2"/>
  <c r="P17" i="2"/>
  <c r="P81" i="2"/>
  <c r="P145" i="2"/>
  <c r="P225" i="2"/>
  <c r="P309" i="2"/>
  <c r="P433" i="2"/>
  <c r="P734" i="2"/>
  <c r="P1076" i="2"/>
  <c r="P1417" i="2"/>
  <c r="P1758" i="2"/>
  <c r="P2100" i="2"/>
  <c r="P2441" i="2"/>
  <c r="P2782" i="2"/>
  <c r="P3124" i="2"/>
  <c r="P3598" i="2"/>
  <c r="P4667" i="2"/>
  <c r="P6247" i="2"/>
  <c r="P162" i="2"/>
  <c r="P418" i="2"/>
  <c r="P714" i="2"/>
  <c r="P1056" i="2"/>
  <c r="P1397" i="2"/>
  <c r="P1738" i="2"/>
  <c r="P2080" i="2"/>
  <c r="P2421" i="2"/>
  <c r="P2762" i="2"/>
  <c r="P3104" i="2"/>
  <c r="P3538" i="2"/>
  <c r="P4587" i="2"/>
  <c r="P6087" i="2"/>
  <c r="P12379" i="2"/>
  <c r="P12883" i="2"/>
  <c r="R32" i="2"/>
  <c r="P12848" i="2"/>
  <c r="P12798" i="2"/>
  <c r="P12747" i="2"/>
  <c r="P12680" i="2"/>
  <c r="R18" i="2"/>
  <c r="P12804" i="2"/>
  <c r="P12938" i="2"/>
  <c r="P12627" i="2"/>
  <c r="P12923" i="2"/>
  <c r="P12920" i="2"/>
  <c r="P12733" i="2"/>
  <c r="P12748" i="2"/>
  <c r="P12475" i="2"/>
  <c r="P12934" i="2"/>
  <c r="P12979" i="2"/>
  <c r="P12997" i="2"/>
  <c r="P12687" i="2"/>
  <c r="P12868" i="2"/>
  <c r="P12610" i="2"/>
  <c r="P12959" i="2"/>
  <c r="P12943" i="2"/>
  <c r="P12503" i="2"/>
  <c r="P12759" i="2"/>
  <c r="P12796" i="2"/>
  <c r="R33" i="2"/>
  <c r="P12557" i="2"/>
  <c r="P21" i="2"/>
  <c r="P85" i="2"/>
  <c r="P149" i="2"/>
  <c r="P229" i="2"/>
  <c r="P313" i="2"/>
  <c r="P449" i="2"/>
  <c r="P756" i="2"/>
  <c r="P1097" i="2"/>
  <c r="P1438" i="2"/>
  <c r="P1780" i="2"/>
  <c r="P2121" i="2"/>
  <c r="P2462" i="2"/>
  <c r="P2804" i="2"/>
  <c r="P3145" i="2"/>
  <c r="P3662" i="2"/>
  <c r="P4752" i="2"/>
  <c r="P6417" i="2"/>
  <c r="P178" i="2"/>
  <c r="P434" i="2"/>
  <c r="P736" i="2"/>
  <c r="P1077" i="2"/>
  <c r="P1418" i="2"/>
  <c r="P1760" i="2"/>
  <c r="P2101" i="2"/>
  <c r="P2442" i="2"/>
  <c r="P2784" i="2"/>
  <c r="P3125" i="2"/>
  <c r="P3602" i="2"/>
  <c r="P4672" i="2"/>
  <c r="P6257" i="2"/>
  <c r="P12906" i="2"/>
  <c r="P12932" i="2"/>
  <c r="P12968" i="2"/>
  <c r="R41" i="2"/>
  <c r="R44" i="2"/>
  <c r="P12619" i="2"/>
  <c r="P12937" i="2"/>
  <c r="P12847" i="2"/>
  <c r="P12961" i="2"/>
  <c r="P12767" i="2"/>
  <c r="P12579" i="2"/>
  <c r="P12859" i="2"/>
  <c r="P12872" i="2"/>
  <c r="P12830" i="2"/>
  <c r="P12861" i="2"/>
  <c r="P12395" i="2"/>
  <c r="P12827" i="2"/>
  <c r="R8" i="2"/>
  <c r="P12911" i="2"/>
  <c r="P12607" i="2"/>
  <c r="P12788" i="2"/>
  <c r="P12717" i="2"/>
  <c r="P12853" i="2"/>
  <c r="P12879" i="2"/>
  <c r="P12455" i="2"/>
  <c r="P12711" i="2"/>
  <c r="R35" i="2"/>
  <c r="R4" i="2"/>
  <c r="P12621" i="2"/>
  <c r="P9" i="2"/>
  <c r="P73" i="2"/>
  <c r="P137" i="2"/>
  <c r="P213" i="2"/>
  <c r="P297" i="2"/>
  <c r="P401" i="2"/>
  <c r="P692" i="2"/>
  <c r="P1033" i="2"/>
  <c r="P1374" i="2"/>
  <c r="P1716" i="2"/>
  <c r="P2057" i="2"/>
  <c r="P2398" i="2"/>
  <c r="P2740" i="2"/>
  <c r="P3081" i="2"/>
  <c r="P3470" i="2"/>
  <c r="P4496" i="2"/>
  <c r="P5905" i="2"/>
  <c r="P130" i="2"/>
  <c r="P386" i="2"/>
  <c r="P672" i="2"/>
  <c r="P1013" i="2"/>
  <c r="P1354" i="2"/>
  <c r="P1696" i="2"/>
  <c r="P2037" i="2"/>
  <c r="P2378" i="2"/>
  <c r="P2720" i="2"/>
  <c r="P3061" i="2"/>
  <c r="P3410" i="2"/>
  <c r="P4434" i="2"/>
  <c r="P5783" i="2"/>
  <c r="P119" i="2"/>
  <c r="P221" i="2"/>
  <c r="P285" i="2"/>
  <c r="P349" i="2"/>
  <c r="P413" i="2"/>
  <c r="P477" i="2"/>
  <c r="P541" i="2"/>
  <c r="P622" i="2"/>
  <c r="P708" i="2"/>
  <c r="P793" i="2"/>
  <c r="P878" i="2"/>
  <c r="P964" i="2"/>
  <c r="P1049" i="2"/>
  <c r="P1134" i="2"/>
  <c r="P1220" i="2"/>
  <c r="P1305" i="2"/>
  <c r="P1390" i="2"/>
  <c r="P1476" i="2"/>
  <c r="P1561" i="2"/>
  <c r="P1646" i="2"/>
  <c r="P1732" i="2"/>
  <c r="P1817" i="2"/>
  <c r="P1902" i="2"/>
  <c r="P1988" i="2"/>
  <c r="P2073" i="2"/>
  <c r="P2158" i="2"/>
  <c r="P2244" i="2"/>
  <c r="P2329" i="2"/>
  <c r="P2414" i="2"/>
  <c r="P2500" i="2"/>
  <c r="P2585" i="2"/>
  <c r="P2670" i="2"/>
  <c r="P2756" i="2"/>
  <c r="P2841" i="2"/>
  <c r="P2926" i="2"/>
  <c r="P3012" i="2"/>
  <c r="P3097" i="2"/>
  <c r="P3182" i="2"/>
  <c r="P3268" i="2"/>
  <c r="P3353" i="2"/>
  <c r="P3518" i="2"/>
  <c r="P3774" i="2"/>
  <c r="P4030" i="2"/>
  <c r="P4286" i="2"/>
  <c r="P4560" i="2"/>
  <c r="P4901" i="2"/>
  <c r="P5243" i="2"/>
  <c r="P5584" i="2"/>
  <c r="P6033" i="2"/>
  <c r="P6716" i="2"/>
  <c r="P14" i="2"/>
  <c r="P78" i="2"/>
  <c r="P142" i="2"/>
  <c r="P206" i="2"/>
  <c r="P270" i="2"/>
  <c r="P334" i="2"/>
  <c r="P398" i="2"/>
  <c r="P462" i="2"/>
  <c r="P526" i="2"/>
  <c r="P602" i="2"/>
  <c r="P688" i="2"/>
  <c r="P773" i="2"/>
  <c r="P858" i="2"/>
  <c r="P944" i="2"/>
  <c r="P1029" i="2"/>
  <c r="P1114" i="2"/>
  <c r="P1200" i="2"/>
  <c r="P1285" i="2"/>
  <c r="P1370" i="2"/>
  <c r="P1456" i="2"/>
  <c r="P1541" i="2"/>
  <c r="P1626" i="2"/>
  <c r="P1712" i="2"/>
  <c r="P1797" i="2"/>
  <c r="P1882" i="2"/>
  <c r="P1968" i="2"/>
  <c r="P2053" i="2"/>
  <c r="P2138" i="2"/>
  <c r="P2224" i="2"/>
  <c r="P2309" i="2"/>
  <c r="P2394" i="2"/>
  <c r="P2480" i="2"/>
  <c r="P2565" i="2"/>
  <c r="P2650" i="2"/>
  <c r="P2736" i="2"/>
  <c r="P2821" i="2"/>
  <c r="P2906" i="2"/>
  <c r="P2992" i="2"/>
  <c r="P3077" i="2"/>
  <c r="P3162" i="2"/>
  <c r="P3248" i="2"/>
  <c r="P3333" i="2"/>
  <c r="P3458" i="2"/>
  <c r="P3714" i="2"/>
  <c r="P3970" i="2"/>
  <c r="P4226" i="2"/>
  <c r="P4482" i="2"/>
  <c r="P4821" i="2"/>
  <c r="P5163" i="2"/>
  <c r="P5504" i="2"/>
  <c r="P5873" i="2"/>
  <c r="P6556" i="2"/>
  <c r="P3" i="2"/>
  <c r="P67" i="2"/>
  <c r="P131" i="2"/>
  <c r="P195" i="2"/>
  <c r="P259" i="2"/>
  <c r="P323" i="2"/>
  <c r="P387" i="2"/>
  <c r="P451" i="2"/>
  <c r="P515" i="2"/>
  <c r="P588" i="2"/>
  <c r="P673" i="2"/>
  <c r="P758" i="2"/>
  <c r="P844" i="2"/>
  <c r="P929" i="2"/>
  <c r="P1014" i="2"/>
  <c r="P1100" i="2"/>
  <c r="P1185" i="2"/>
  <c r="P1270" i="2"/>
  <c r="P1356" i="2"/>
  <c r="P1441" i="2"/>
  <c r="P1526" i="2"/>
  <c r="P1612" i="2"/>
  <c r="P1697" i="2"/>
  <c r="P1932" i="2"/>
  <c r="P12816" i="2"/>
  <c r="P12547" i="2"/>
  <c r="P12946" i="2"/>
  <c r="P12616" i="2"/>
  <c r="P12863" i="2"/>
  <c r="P12849" i="2"/>
  <c r="P12573" i="2"/>
  <c r="P12399" i="2"/>
  <c r="P12884" i="2"/>
  <c r="P12339" i="2"/>
  <c r="P12659" i="2"/>
  <c r="P12966" i="2"/>
  <c r="P12952" i="2"/>
  <c r="P12690" i="2"/>
  <c r="P12705" i="2"/>
  <c r="P12523" i="2"/>
  <c r="P12998" i="2"/>
  <c r="P12809" i="2"/>
  <c r="P12335" i="2"/>
  <c r="P12735" i="2"/>
  <c r="P12916" i="2"/>
  <c r="R42" i="2"/>
  <c r="R23" i="2"/>
  <c r="P12986" i="2"/>
  <c r="P12535" i="2"/>
  <c r="P12801" i="2"/>
  <c r="P12828" i="2"/>
  <c r="P12947" i="2"/>
  <c r="P12978" i="2"/>
  <c r="P29" i="2"/>
  <c r="P93" i="2"/>
  <c r="P157" i="2"/>
  <c r="P241" i="2"/>
  <c r="P325" i="2"/>
  <c r="P481" i="2"/>
  <c r="P798" i="2"/>
  <c r="P1140" i="2"/>
  <c r="P1481" i="2"/>
  <c r="P1822" i="2"/>
  <c r="P2164" i="2"/>
  <c r="P2505" i="2"/>
  <c r="P2846" i="2"/>
  <c r="P3188" i="2"/>
  <c r="P3790" i="2"/>
  <c r="P4923" i="2"/>
  <c r="P6759" i="2"/>
  <c r="P210" i="2"/>
  <c r="P466" i="2"/>
  <c r="P778" i="2"/>
  <c r="P1120" i="2"/>
  <c r="P1461" i="2"/>
  <c r="P1802" i="2"/>
  <c r="P2144" i="2"/>
  <c r="P2485" i="2"/>
  <c r="P2826" i="2"/>
  <c r="P3168" i="2"/>
  <c r="P3730" i="2"/>
  <c r="P4843" i="2"/>
  <c r="P6599" i="2"/>
  <c r="P12744" i="2"/>
  <c r="P12611" i="2"/>
  <c r="P12775" i="2"/>
  <c r="P12975" i="2"/>
  <c r="P12999" i="2"/>
  <c r="R45" i="2"/>
  <c r="R7" i="2"/>
  <c r="P12551" i="2"/>
  <c r="P12822" i="2"/>
  <c r="P12844" i="2"/>
  <c r="P12905" i="2"/>
  <c r="P12935" i="2"/>
  <c r="P33" i="2"/>
  <c r="P97" i="2"/>
  <c r="P161" i="2"/>
  <c r="P245" i="2"/>
  <c r="P329" i="2"/>
  <c r="P497" i="2"/>
  <c r="P820" i="2"/>
  <c r="P1161" i="2"/>
  <c r="P1502" i="2"/>
  <c r="P1844" i="2"/>
  <c r="P2185" i="2"/>
  <c r="P2526" i="2"/>
  <c r="P2868" i="2"/>
  <c r="P3209" i="2"/>
  <c r="P3854" i="2"/>
  <c r="P5008" i="2"/>
  <c r="P7132" i="2"/>
  <c r="P226" i="2"/>
  <c r="P482" i="2"/>
  <c r="P800" i="2"/>
  <c r="P1141" i="2"/>
  <c r="P1482" i="2"/>
  <c r="P1824" i="2"/>
  <c r="P2165" i="2"/>
  <c r="P2506" i="2"/>
  <c r="P2848" i="2"/>
  <c r="P3189" i="2"/>
  <c r="P3794" i="2"/>
  <c r="P4928" i="2"/>
  <c r="P6780" i="2"/>
  <c r="P12992" i="2"/>
  <c r="P12467" i="2"/>
  <c r="P12584" i="2"/>
  <c r="P12826" i="2"/>
  <c r="P12970" i="2"/>
  <c r="P12955" i="2"/>
  <c r="P12925" i="2"/>
  <c r="P12495" i="2"/>
  <c r="P12980" i="2"/>
  <c r="P12403" i="2"/>
  <c r="P12691" i="2"/>
  <c r="R9" i="2"/>
  <c r="P12984" i="2"/>
  <c r="P12648" i="2"/>
  <c r="P12821" i="2"/>
  <c r="P12587" i="2"/>
  <c r="P12768" i="2"/>
  <c r="P12722" i="2"/>
  <c r="P12383" i="2"/>
  <c r="P12790" i="2"/>
  <c r="P12964" i="2"/>
  <c r="P12914" i="2"/>
  <c r="P12355" i="2"/>
  <c r="R29" i="2"/>
  <c r="P12567" i="2"/>
  <c r="P12843" i="2"/>
  <c r="P12860" i="2"/>
  <c r="P12862" i="2"/>
  <c r="P12893" i="2"/>
  <c r="P37" i="2"/>
  <c r="P101" i="2"/>
  <c r="P165" i="2"/>
  <c r="P249" i="2"/>
  <c r="P337" i="2"/>
  <c r="P513" i="2"/>
  <c r="P841" i="2"/>
  <c r="P1182" i="2"/>
  <c r="P1524" i="2"/>
  <c r="P1865" i="2"/>
  <c r="P2206" i="2"/>
  <c r="P2548" i="2"/>
  <c r="P2889" i="2"/>
  <c r="P3230" i="2"/>
  <c r="P3918" i="2"/>
  <c r="P5093" i="2"/>
  <c r="P7984" i="2"/>
  <c r="P242" i="2"/>
  <c r="P498" i="2"/>
  <c r="P821" i="2"/>
  <c r="P1162" i="2"/>
  <c r="P1504" i="2"/>
  <c r="P1845" i="2"/>
  <c r="P2186" i="2"/>
  <c r="P2528" i="2"/>
  <c r="P2869" i="2"/>
  <c r="P3210" i="2"/>
  <c r="P3858" i="2"/>
  <c r="P5013" i="2"/>
  <c r="P7160" i="2"/>
  <c r="P12913" i="2"/>
  <c r="P12371" i="2"/>
  <c r="P12669" i="2"/>
  <c r="P12766" i="2"/>
  <c r="P12799" i="2"/>
  <c r="P12806" i="2"/>
  <c r="P12637" i="2"/>
  <c r="P12351" i="2"/>
  <c r="P12836" i="2"/>
  <c r="R2" i="2"/>
  <c r="P12643" i="2"/>
  <c r="P12945" i="2"/>
  <c r="P12936" i="2"/>
  <c r="P12712" i="2"/>
  <c r="P12726" i="2"/>
  <c r="P12491" i="2"/>
  <c r="P12977" i="2"/>
  <c r="P12894" i="2"/>
  <c r="R39" i="2"/>
  <c r="P12703" i="2"/>
  <c r="P12900" i="2"/>
  <c r="P12568" i="2"/>
  <c r="P12981" i="2"/>
  <c r="P12965" i="2"/>
  <c r="P12519" i="2"/>
  <c r="P12779" i="2"/>
  <c r="P12812" i="2"/>
  <c r="P12990" i="2"/>
  <c r="R21" i="2"/>
  <c r="P25" i="2"/>
  <c r="P89" i="2"/>
  <c r="P153" i="2"/>
  <c r="P233" i="2"/>
  <c r="P321" i="2"/>
  <c r="P465" i="2"/>
  <c r="P777" i="2"/>
  <c r="P1118" i="2"/>
  <c r="P1460" i="2"/>
  <c r="P1801" i="2"/>
  <c r="P2142" i="2"/>
  <c r="P2484" i="2"/>
  <c r="P2825" i="2"/>
  <c r="P3166" i="2"/>
  <c r="P3726" i="2"/>
  <c r="P4837" i="2"/>
  <c r="P6588" i="2"/>
  <c r="P194" i="2"/>
  <c r="P450" i="2"/>
  <c r="P757" i="2"/>
  <c r="P1098" i="2"/>
  <c r="P1440" i="2"/>
  <c r="P1781" i="2"/>
  <c r="P2122" i="2"/>
  <c r="P2464" i="2"/>
  <c r="P2805" i="2"/>
  <c r="P3146" i="2"/>
  <c r="P3666" i="2"/>
  <c r="P4757" i="2"/>
  <c r="P6428" i="2"/>
  <c r="P173" i="2"/>
  <c r="P237" i="2"/>
  <c r="P301" i="2"/>
  <c r="P365" i="2"/>
  <c r="P429" i="2"/>
  <c r="P493" i="2"/>
  <c r="P558" i="2"/>
  <c r="P644" i="2"/>
  <c r="P729" i="2"/>
  <c r="P814" i="2"/>
  <c r="P900" i="2"/>
  <c r="P985" i="2"/>
  <c r="P1070" i="2"/>
  <c r="P1156" i="2"/>
  <c r="P1241" i="2"/>
  <c r="P1326" i="2"/>
  <c r="P1412" i="2"/>
  <c r="P1497" i="2"/>
  <c r="P1582" i="2"/>
  <c r="P1668" i="2"/>
  <c r="P1753" i="2"/>
  <c r="P1838" i="2"/>
  <c r="P1924" i="2"/>
  <c r="P2009" i="2"/>
  <c r="P2094" i="2"/>
  <c r="P2180" i="2"/>
  <c r="P2265" i="2"/>
  <c r="P2350" i="2"/>
  <c r="P2436" i="2"/>
  <c r="P2521" i="2"/>
  <c r="P2606" i="2"/>
  <c r="P2692" i="2"/>
  <c r="P2777" i="2"/>
  <c r="P2862" i="2"/>
  <c r="P2948" i="2"/>
  <c r="P3033" i="2"/>
  <c r="P3118" i="2"/>
  <c r="P3204" i="2"/>
  <c r="P3289" i="2"/>
  <c r="P3374" i="2"/>
  <c r="P3582" i="2"/>
  <c r="P3838" i="2"/>
  <c r="P4094" i="2"/>
  <c r="P4350" i="2"/>
  <c r="P4645" i="2"/>
  <c r="P4987" i="2"/>
  <c r="P5328" i="2"/>
  <c r="P5669" i="2"/>
  <c r="P6204" i="2"/>
  <c r="P7019" i="2"/>
  <c r="P30" i="2"/>
  <c r="P94" i="2"/>
  <c r="P158" i="2"/>
  <c r="P222" i="2"/>
  <c r="P286" i="2"/>
  <c r="P350" i="2"/>
  <c r="P414" i="2"/>
  <c r="P478" i="2"/>
  <c r="P542" i="2"/>
  <c r="P624" i="2"/>
  <c r="P709" i="2"/>
  <c r="P794" i="2"/>
  <c r="P880" i="2"/>
  <c r="P965" i="2"/>
  <c r="P1050" i="2"/>
  <c r="P1136" i="2"/>
  <c r="P1221" i="2"/>
  <c r="P1306" i="2"/>
  <c r="P1392" i="2"/>
  <c r="P1477" i="2"/>
  <c r="P1562" i="2"/>
  <c r="P1648" i="2"/>
  <c r="P1733" i="2"/>
  <c r="P1818" i="2"/>
  <c r="P1904" i="2"/>
  <c r="P1989" i="2"/>
  <c r="P2074" i="2"/>
  <c r="P2160" i="2"/>
  <c r="P2245" i="2"/>
  <c r="P2330" i="2"/>
  <c r="P2416" i="2"/>
  <c r="P2501" i="2"/>
  <c r="P2586" i="2"/>
  <c r="P2672" i="2"/>
  <c r="P2757" i="2"/>
  <c r="P2842" i="2"/>
  <c r="P2928" i="2"/>
  <c r="P3013" i="2"/>
  <c r="P3098" i="2"/>
  <c r="P3184" i="2"/>
  <c r="P3269" i="2"/>
  <c r="P3354" i="2"/>
  <c r="P3522" i="2"/>
  <c r="P3778" i="2"/>
  <c r="P4034" i="2"/>
  <c r="P4290" i="2"/>
  <c r="P4565" i="2"/>
  <c r="P4907" i="2"/>
  <c r="P5248" i="2"/>
  <c r="P5589" i="2"/>
  <c r="P6044" i="2"/>
  <c r="P6727" i="2"/>
  <c r="P19" i="2"/>
  <c r="P83" i="2"/>
  <c r="P147" i="2"/>
  <c r="P211" i="2"/>
  <c r="P275" i="2"/>
  <c r="P339" i="2"/>
  <c r="P403" i="2"/>
  <c r="P467" i="2"/>
  <c r="P531" i="2"/>
  <c r="P609" i="2"/>
  <c r="P694" i="2"/>
  <c r="P780" i="2"/>
  <c r="P865" i="2"/>
  <c r="P950" i="2"/>
  <c r="P1036" i="2"/>
  <c r="P1121" i="2"/>
  <c r="P1206" i="2"/>
  <c r="P1292" i="2"/>
  <c r="P1377" i="2"/>
  <c r="P1462" i="2"/>
  <c r="P1548" i="2"/>
  <c r="P1633" i="2"/>
  <c r="P1761" i="2"/>
  <c r="P2017" i="2"/>
  <c r="AV165" i="15"/>
  <c r="AV215" i="15"/>
  <c r="AV355" i="15"/>
  <c r="AV170" i="15"/>
  <c r="AV300" i="15"/>
  <c r="AV340" i="15"/>
  <c r="AV176" i="15"/>
  <c r="AV236" i="15"/>
  <c r="AV45" i="15"/>
  <c r="AV316" i="15"/>
  <c r="AV65" i="15"/>
  <c r="AV311" i="15"/>
  <c r="AV175" i="15"/>
  <c r="AV235" i="15"/>
  <c r="AV321" i="15"/>
  <c r="AV370" i="15"/>
  <c r="AV20" i="15"/>
  <c r="AV85" i="15"/>
  <c r="AV325" i="15"/>
  <c r="AV196" i="15"/>
  <c r="AV365" i="15"/>
  <c r="AV396" i="15"/>
  <c r="AV166" i="15"/>
  <c r="AV216" i="15"/>
  <c r="AV320" i="15"/>
  <c r="AV25" i="15"/>
  <c r="AV55" i="15"/>
  <c r="AV186" i="15"/>
  <c r="AV90" i="15"/>
  <c r="AV171" i="15"/>
  <c r="AV195" i="15"/>
  <c r="AV231" i="15"/>
  <c r="AV371" i="15"/>
  <c r="AV295" i="15"/>
  <c r="AV226" i="15"/>
  <c r="AV190" i="15"/>
  <c r="AV75" i="15"/>
  <c r="AV366" i="15"/>
  <c r="AV185" i="15"/>
  <c r="AV391" i="15"/>
  <c r="AV246" i="15"/>
  <c r="AV221" i="15"/>
  <c r="AV240" i="15"/>
  <c r="AV121" i="15"/>
  <c r="AV251" i="15"/>
  <c r="AV290" i="15"/>
  <c r="AV350" i="15"/>
  <c r="AV386" i="15"/>
  <c r="AV50" i="15"/>
  <c r="AV95" i="15"/>
  <c r="AV130" i="15"/>
  <c r="AV156" i="15"/>
  <c r="AV256" i="15"/>
  <c r="AV281" i="15"/>
  <c r="AV145" i="15"/>
  <c r="AV255" i="15"/>
  <c r="AV106" i="15"/>
  <c r="AV225" i="15"/>
  <c r="AV100" i="15"/>
  <c r="AV280" i="15"/>
  <c r="AV286" i="15"/>
  <c r="AV356" i="15"/>
  <c r="AV345" i="15"/>
  <c r="AV401" i="15"/>
  <c r="AV135" i="15"/>
  <c r="AV200" i="15"/>
  <c r="AV250" i="15"/>
  <c r="AV140" i="15"/>
  <c r="AV141" i="15"/>
  <c r="AV160" i="15"/>
  <c r="AV206" i="15"/>
  <c r="AV265" i="15"/>
  <c r="AV310" i="15"/>
  <c r="AV335" i="15"/>
  <c r="AV70" i="15"/>
  <c r="AV201" i="15"/>
  <c r="AV306" i="15"/>
  <c r="AV315" i="15"/>
  <c r="AV105" i="15"/>
  <c r="AV131" i="15"/>
  <c r="AV161" i="15"/>
  <c r="AV296" i="15"/>
  <c r="AV390" i="15"/>
  <c r="AV380" i="15"/>
  <c r="AV180" i="15"/>
  <c r="AV35" i="15"/>
  <c r="AV30" i="15"/>
  <c r="AV151" i="15"/>
  <c r="AV220" i="15"/>
  <c r="AV326" i="15"/>
  <c r="AV375" i="15"/>
  <c r="AV361" i="15"/>
  <c r="AV40" i="15"/>
  <c r="AV116" i="15"/>
  <c r="AV146" i="15"/>
  <c r="AV191" i="15"/>
  <c r="AV285" i="15"/>
  <c r="AV150" i="15"/>
  <c r="AV111" i="15"/>
  <c r="AV181" i="15"/>
  <c r="AV266" i="15"/>
  <c r="AV301" i="15"/>
  <c r="AV336" i="15"/>
  <c r="AV276" i="15"/>
  <c r="AV211" i="15"/>
  <c r="AV330" i="15"/>
  <c r="AV346" i="15"/>
  <c r="AV155" i="15"/>
  <c r="AV376" i="15"/>
  <c r="AV245" i="15"/>
  <c r="AV400" i="15"/>
  <c r="AV271" i="15"/>
  <c r="AV360" i="15"/>
  <c r="AV241" i="15"/>
  <c r="AV351" i="15"/>
  <c r="AV115" i="15"/>
  <c r="AV126" i="15"/>
  <c r="AV210" i="15"/>
  <c r="AV270" i="15"/>
  <c r="AV331" i="15"/>
  <c r="AV60" i="15"/>
  <c r="AV120" i="15"/>
  <c r="AV15" i="15"/>
  <c r="AV261" i="15"/>
  <c r="AV305" i="15"/>
  <c r="AV10" i="15"/>
  <c r="AV110" i="15"/>
  <c r="AV385" i="15"/>
  <c r="AV381" i="15"/>
  <c r="AV260" i="15"/>
  <c r="AV291" i="15"/>
  <c r="AV80" i="15"/>
  <c r="AV395" i="15"/>
  <c r="AV275" i="15"/>
  <c r="AV230" i="15"/>
  <c r="AV205" i="15"/>
  <c r="AV125" i="15"/>
  <c r="AV136" i="15"/>
  <c r="AV341" i="15"/>
  <c r="M2" i="13"/>
  <c r="BD5" i="15"/>
  <c r="BC5" i="15"/>
  <c r="W7" i="21"/>
  <c r="AU6" i="15"/>
  <c r="AV6" i="15" s="1"/>
  <c r="AU5" i="15"/>
  <c r="AV5" i="15" s="1"/>
  <c r="B70" i="15" l="1"/>
  <c r="A15" i="30"/>
  <c r="Q279" i="2"/>
  <c r="Q294" i="2"/>
  <c r="Q33" i="2"/>
  <c r="Q183" i="2"/>
  <c r="Q164" i="2"/>
  <c r="Q420" i="2"/>
  <c r="Q334" i="2"/>
  <c r="Q137" i="2"/>
  <c r="Q72" i="2"/>
  <c r="Q63" i="2"/>
  <c r="Q165" i="2"/>
  <c r="Q223" i="2"/>
  <c r="Q14" i="2"/>
  <c r="Q474" i="2"/>
  <c r="Q258" i="2"/>
  <c r="Q103" i="2"/>
  <c r="Q401" i="2"/>
  <c r="Q411" i="2"/>
  <c r="Q396" i="2"/>
  <c r="Q35" i="2"/>
  <c r="Q464" i="2"/>
  <c r="Q233" i="2"/>
  <c r="Q166" i="2"/>
  <c r="Q86" i="2"/>
  <c r="Q56" i="2"/>
  <c r="Q85" i="2"/>
  <c r="Q140" i="2"/>
  <c r="Q122" i="2"/>
  <c r="Q141" i="2"/>
  <c r="Q461" i="2"/>
  <c r="Q208" i="2"/>
  <c r="Q362" i="2"/>
  <c r="Q242" i="2"/>
  <c r="Q499" i="2"/>
  <c r="Q389" i="2"/>
  <c r="Q332" i="2"/>
  <c r="Q68" i="2"/>
  <c r="Q475" i="2"/>
  <c r="Q290" i="2"/>
  <c r="Q423" i="2"/>
  <c r="Q249" i="2"/>
  <c r="Q144" i="2"/>
  <c r="Q479" i="2"/>
  <c r="Q400" i="2"/>
  <c r="Q273" i="2"/>
  <c r="Q94" i="2"/>
  <c r="Q37" i="2"/>
  <c r="Q87" i="2"/>
  <c r="Q100" i="2"/>
  <c r="Q421" i="2"/>
  <c r="Q356" i="2"/>
  <c r="Q12" i="2"/>
  <c r="Q326" i="2"/>
  <c r="Q369" i="2"/>
  <c r="Q434" i="2"/>
  <c r="Q29" i="2"/>
  <c r="Q50" i="2"/>
  <c r="Q75" i="2"/>
  <c r="Q387" i="2"/>
  <c r="Q277" i="2"/>
  <c r="Q248" i="2"/>
  <c r="Q470" i="2"/>
  <c r="Q139" i="2"/>
  <c r="Q312" i="2"/>
  <c r="Q62" i="2"/>
  <c r="Q201" i="2"/>
  <c r="Q218" i="2"/>
  <c r="Q204" i="2"/>
  <c r="Q460" i="2"/>
  <c r="Q41" i="2"/>
  <c r="Q6" i="2"/>
  <c r="Q98" i="2"/>
  <c r="Q99" i="2"/>
  <c r="Q419" i="2"/>
  <c r="Q309" i="2"/>
  <c r="Q272" i="2"/>
  <c r="Q342" i="2"/>
  <c r="Q203" i="2"/>
  <c r="Q79" i="2"/>
  <c r="Q74" i="2"/>
  <c r="Q361" i="2"/>
  <c r="Q250" i="2"/>
  <c r="Q228" i="2"/>
  <c r="Q484" i="2"/>
  <c r="Q491" i="2"/>
  <c r="Q370" i="2"/>
  <c r="Q301" i="2"/>
  <c r="Q254" i="2"/>
  <c r="Q226" i="2"/>
  <c r="Q359" i="2"/>
  <c r="Q217" i="2"/>
  <c r="Q120" i="2"/>
  <c r="Q447" i="2"/>
  <c r="Q376" i="2"/>
  <c r="Q353" i="2"/>
  <c r="Q473" i="2"/>
  <c r="Q407" i="2"/>
  <c r="Q371" i="2"/>
  <c r="Q303" i="2"/>
  <c r="Q268" i="2"/>
  <c r="Q363" i="2"/>
  <c r="Q145" i="2"/>
  <c r="Q134" i="2"/>
  <c r="Q253" i="2"/>
  <c r="Q163" i="2"/>
  <c r="Q80" i="2"/>
  <c r="Q394" i="2"/>
  <c r="Q336" i="2"/>
  <c r="Q60" i="2"/>
  <c r="Q438" i="2"/>
  <c r="Q457" i="2"/>
  <c r="Q391" i="2"/>
  <c r="Q446" i="2"/>
  <c r="Q335" i="2"/>
  <c r="Q292" i="2"/>
  <c r="Q235" i="2"/>
  <c r="Q310" i="2"/>
  <c r="Q159" i="2"/>
  <c r="Q106" i="2"/>
  <c r="Q262" i="2"/>
  <c r="Q397" i="2"/>
  <c r="Q11" i="2"/>
  <c r="Q302" i="2"/>
  <c r="Q191" i="2"/>
  <c r="Q184" i="2"/>
  <c r="Q440" i="2"/>
  <c r="Q374" i="2"/>
  <c r="Q157" i="2"/>
  <c r="Q126" i="2"/>
  <c r="Q327" i="2"/>
  <c r="Q265" i="2"/>
  <c r="Q92" i="2"/>
  <c r="Q239" i="2"/>
  <c r="Q410" i="2"/>
  <c r="Q220" i="2"/>
  <c r="Q348" i="2"/>
  <c r="Q476" i="2"/>
  <c r="Q36" i="2"/>
  <c r="Q9" i="2"/>
  <c r="Q390" i="2"/>
  <c r="Q38" i="2"/>
  <c r="Q333" i="2"/>
  <c r="Q130" i="2"/>
  <c r="Q466" i="2"/>
  <c r="Q115" i="2"/>
  <c r="Q270" i="2"/>
  <c r="Q441" i="2"/>
  <c r="Q160" i="2"/>
  <c r="Q330" i="2"/>
  <c r="Q501" i="2"/>
  <c r="Q288" i="2"/>
  <c r="Q416" i="2"/>
  <c r="Q257" i="2"/>
  <c r="Q187" i="2"/>
  <c r="Q8" i="2"/>
  <c r="Q199" i="2"/>
  <c r="Q143" i="2"/>
  <c r="Q46" i="2"/>
  <c r="Q138" i="2"/>
  <c r="Q119" i="2"/>
  <c r="Q382" i="2"/>
  <c r="Q116" i="2"/>
  <c r="Q271" i="2"/>
  <c r="Q442" i="2"/>
  <c r="Q244" i="2"/>
  <c r="Q372" i="2"/>
  <c r="Q500" i="2"/>
  <c r="Q422" i="2"/>
  <c r="Q97" i="2"/>
  <c r="Q93" i="2"/>
  <c r="Q493" i="2"/>
  <c r="Q198" i="2"/>
  <c r="Q386" i="2"/>
  <c r="Q7" i="2"/>
  <c r="Q339" i="2"/>
  <c r="Q20" i="2"/>
  <c r="Q269" i="2"/>
  <c r="Q82" i="2"/>
  <c r="Q402" i="2"/>
  <c r="Q91" i="2"/>
  <c r="Q238" i="2"/>
  <c r="Q409" i="2"/>
  <c r="Q136" i="2"/>
  <c r="Q298" i="2"/>
  <c r="Q469" i="2"/>
  <c r="Q264" i="2"/>
  <c r="Q328" i="2"/>
  <c r="Q456" i="2"/>
  <c r="Q76" i="2"/>
  <c r="Q49" i="2"/>
  <c r="Q417" i="2"/>
  <c r="Q498" i="2"/>
  <c r="Q95" i="2"/>
  <c r="Q393" i="2"/>
  <c r="Q156" i="2"/>
  <c r="Q325" i="2"/>
  <c r="Q495" i="2"/>
  <c r="Q284" i="2"/>
  <c r="Q412" i="2"/>
  <c r="Q278" i="2"/>
  <c r="Q209" i="2"/>
  <c r="Q289" i="2"/>
  <c r="Q77" i="2"/>
  <c r="Q167" i="2"/>
  <c r="Q2" i="2"/>
  <c r="Q295" i="2"/>
  <c r="Q51" i="2"/>
  <c r="Q185" i="2"/>
  <c r="Q355" i="2"/>
  <c r="Q96" i="2"/>
  <c r="Q245" i="2"/>
  <c r="Q415" i="2"/>
  <c r="Q224" i="2"/>
  <c r="Q352" i="2"/>
  <c r="Q480" i="2"/>
  <c r="Q28" i="2"/>
  <c r="Q161" i="2"/>
  <c r="Q182" i="2"/>
  <c r="Q285" i="2"/>
  <c r="Q454" i="2"/>
  <c r="Q343" i="2"/>
  <c r="Q477" i="2"/>
  <c r="Q275" i="2"/>
  <c r="Q467" i="2"/>
  <c r="Q186" i="2"/>
  <c r="Q357" i="2"/>
  <c r="Q180" i="2"/>
  <c r="Q308" i="2"/>
  <c r="Q436" i="2"/>
  <c r="Q153" i="2"/>
  <c r="Q101" i="2"/>
  <c r="Q459" i="2"/>
  <c r="Q450" i="2"/>
  <c r="Q222" i="2"/>
  <c r="Q78" i="2"/>
  <c r="Q173" i="2"/>
  <c r="Q135" i="2"/>
  <c r="Q177" i="2"/>
  <c r="Q118" i="2"/>
  <c r="Q439" i="2"/>
  <c r="Q231" i="2"/>
  <c r="Q27" i="2"/>
  <c r="Q155" i="2"/>
  <c r="Q323" i="2"/>
  <c r="Q494" i="2"/>
  <c r="Q213" i="2"/>
  <c r="Q383" i="2"/>
  <c r="Q200" i="2"/>
  <c r="Q392" i="2"/>
  <c r="Q385" i="2"/>
  <c r="Q315" i="2"/>
  <c r="Q225" i="2"/>
  <c r="Q53" i="2"/>
  <c r="Q237" i="2"/>
  <c r="Q90" i="2"/>
  <c r="Q455" i="2"/>
  <c r="Q127" i="2"/>
  <c r="Q286" i="2"/>
  <c r="Q414" i="2"/>
  <c r="Q108" i="2"/>
  <c r="Q175" i="2"/>
  <c r="Q261" i="2"/>
  <c r="Q346" i="2"/>
  <c r="Q431" i="2"/>
  <c r="Q172" i="2"/>
  <c r="Q236" i="2"/>
  <c r="Q300" i="2"/>
  <c r="Q364" i="2"/>
  <c r="Q428" i="2"/>
  <c r="Q492" i="2"/>
  <c r="Q193" i="2"/>
  <c r="Q465" i="2"/>
  <c r="Q133" i="2"/>
  <c r="Q246" i="2"/>
  <c r="Q40" i="2"/>
  <c r="Q305" i="2"/>
  <c r="Q45" i="2"/>
  <c r="Q70" i="2"/>
  <c r="Q210" i="2"/>
  <c r="Q375" i="2"/>
  <c r="Q34" i="2"/>
  <c r="Q162" i="2"/>
  <c r="Q338" i="2"/>
  <c r="Q3" i="2"/>
  <c r="Q67" i="2"/>
  <c r="Q131" i="2"/>
  <c r="Q206" i="2"/>
  <c r="Q291" i="2"/>
  <c r="Q377" i="2"/>
  <c r="Q462" i="2"/>
  <c r="Q112" i="2"/>
  <c r="Q181" i="2"/>
  <c r="Q266" i="2"/>
  <c r="Q351" i="2"/>
  <c r="Q437" i="2"/>
  <c r="Q176" i="2"/>
  <c r="Q240" i="2"/>
  <c r="Q304" i="2"/>
  <c r="Q368" i="2"/>
  <c r="Q432" i="2"/>
  <c r="Q496" i="2"/>
  <c r="Q171" i="2"/>
  <c r="Q443" i="2"/>
  <c r="Q117" i="2"/>
  <c r="Q481" i="2"/>
  <c r="Q113" i="2"/>
  <c r="Q241" i="2"/>
  <c r="Q365" i="2"/>
  <c r="Q413" i="2"/>
  <c r="Q243" i="2"/>
  <c r="Q283" i="2"/>
  <c r="Q110" i="2"/>
  <c r="Q429" i="2"/>
  <c r="Q221" i="2"/>
  <c r="Q23" i="2"/>
  <c r="Q151" i="2"/>
  <c r="Q297" i="2"/>
  <c r="Q403" i="2"/>
  <c r="Q489" i="2"/>
  <c r="Q132" i="2"/>
  <c r="Q207" i="2"/>
  <c r="Q293" i="2"/>
  <c r="Q378" i="2"/>
  <c r="Q463" i="2"/>
  <c r="Q196" i="2"/>
  <c r="Q260" i="2"/>
  <c r="Q324" i="2"/>
  <c r="Q388" i="2"/>
  <c r="Q452" i="2"/>
  <c r="Q406" i="2"/>
  <c r="Q89" i="2"/>
  <c r="Q337" i="2"/>
  <c r="Q57" i="2"/>
  <c r="Q395" i="2"/>
  <c r="Q129" i="2"/>
  <c r="Q30" i="2"/>
  <c r="Q58" i="2"/>
  <c r="Q47" i="2"/>
  <c r="Q307" i="2"/>
  <c r="Q69" i="2"/>
  <c r="Q142" i="2"/>
  <c r="Q471" i="2"/>
  <c r="Q263" i="2"/>
  <c r="Q39" i="2"/>
  <c r="Q169" i="2"/>
  <c r="Q433" i="2"/>
  <c r="Q109" i="2"/>
  <c r="Q22" i="2"/>
  <c r="Q150" i="2"/>
  <c r="Q311" i="2"/>
  <c r="Q482" i="2"/>
  <c r="Q114" i="2"/>
  <c r="Q274" i="2"/>
  <c r="Q445" i="2"/>
  <c r="Q43" i="2"/>
  <c r="Q107" i="2"/>
  <c r="Q174" i="2"/>
  <c r="Q259" i="2"/>
  <c r="Q345" i="2"/>
  <c r="Q430" i="2"/>
  <c r="Q88" i="2"/>
  <c r="Q152" i="2"/>
  <c r="Q234" i="2"/>
  <c r="Q319" i="2"/>
  <c r="Q405" i="2"/>
  <c r="Q490" i="2"/>
  <c r="Q216" i="2"/>
  <c r="Q280" i="2"/>
  <c r="Q344" i="2"/>
  <c r="Q408" i="2"/>
  <c r="Q472" i="2"/>
  <c r="Q299" i="2"/>
  <c r="Q44" i="2"/>
  <c r="Q230" i="2"/>
  <c r="Q17" i="2"/>
  <c r="Q16" i="2"/>
  <c r="Q497" i="2"/>
  <c r="Q4" i="2"/>
  <c r="Q322" i="2"/>
  <c r="Q154" i="2"/>
  <c r="Q15" i="2"/>
  <c r="Q179" i="2"/>
  <c r="Q350" i="2"/>
  <c r="Q478" i="2"/>
  <c r="Q124" i="2"/>
  <c r="Q197" i="2"/>
  <c r="Q282" i="2"/>
  <c r="Q367" i="2"/>
  <c r="Q453" i="2"/>
  <c r="Q188" i="2"/>
  <c r="Q252" i="2"/>
  <c r="Q316" i="2"/>
  <c r="Q380" i="2"/>
  <c r="Q444" i="2"/>
  <c r="Q449" i="2"/>
  <c r="Q121" i="2"/>
  <c r="Q379" i="2"/>
  <c r="Q73" i="2"/>
  <c r="Q24" i="2"/>
  <c r="Q267" i="2"/>
  <c r="Q219" i="2"/>
  <c r="Q13" i="2"/>
  <c r="Q102" i="2"/>
  <c r="Q247" i="2"/>
  <c r="Q418" i="2"/>
  <c r="Q66" i="2"/>
  <c r="Q205" i="2"/>
  <c r="Q381" i="2"/>
  <c r="Q19" i="2"/>
  <c r="Q83" i="2"/>
  <c r="Q147" i="2"/>
  <c r="Q227" i="2"/>
  <c r="Q313" i="2"/>
  <c r="Q398" i="2"/>
  <c r="Q483" i="2"/>
  <c r="Q128" i="2"/>
  <c r="Q202" i="2"/>
  <c r="Q287" i="2"/>
  <c r="Q373" i="2"/>
  <c r="Q458" i="2"/>
  <c r="Q192" i="2"/>
  <c r="Q256" i="2"/>
  <c r="Q320" i="2"/>
  <c r="Q384" i="2"/>
  <c r="Q448" i="2"/>
  <c r="Q427" i="2"/>
  <c r="Q105" i="2"/>
  <c r="Q358" i="2"/>
  <c r="Q65" i="2"/>
  <c r="Q81" i="2"/>
  <c r="Q32" i="2"/>
  <c r="Q21" i="2"/>
  <c r="Q26" i="2"/>
  <c r="Q31" i="2"/>
  <c r="Q329" i="2"/>
  <c r="Q125" i="2"/>
  <c r="Q178" i="2"/>
  <c r="Q10" i="2"/>
  <c r="Q306" i="2"/>
  <c r="Q55" i="2"/>
  <c r="Q190" i="2"/>
  <c r="Q318" i="2"/>
  <c r="Q425" i="2"/>
  <c r="Q84" i="2"/>
  <c r="Q148" i="2"/>
  <c r="Q229" i="2"/>
  <c r="Q314" i="2"/>
  <c r="Q399" i="2"/>
  <c r="Q485" i="2"/>
  <c r="Q212" i="2"/>
  <c r="Q276" i="2"/>
  <c r="Q340" i="2"/>
  <c r="Q404" i="2"/>
  <c r="Q468" i="2"/>
  <c r="Q321" i="2"/>
  <c r="Q52" i="2"/>
  <c r="Q251" i="2"/>
  <c r="Q25" i="2"/>
  <c r="Q48" i="2"/>
  <c r="Q64" i="2"/>
  <c r="Q158" i="2"/>
  <c r="Q194" i="2"/>
  <c r="Q111" i="2"/>
  <c r="Q435" i="2"/>
  <c r="Q5" i="2"/>
  <c r="Q215" i="2"/>
  <c r="Q42" i="2"/>
  <c r="Q349" i="2"/>
  <c r="Q71" i="2"/>
  <c r="Q211" i="2"/>
  <c r="Q347" i="2"/>
  <c r="Q61" i="2"/>
  <c r="Q54" i="2"/>
  <c r="Q189" i="2"/>
  <c r="Q354" i="2"/>
  <c r="Q18" i="2"/>
  <c r="Q146" i="2"/>
  <c r="Q317" i="2"/>
  <c r="Q487" i="2"/>
  <c r="Q59" i="2"/>
  <c r="Q123" i="2"/>
  <c r="Q195" i="2"/>
  <c r="Q281" i="2"/>
  <c r="Q366" i="2"/>
  <c r="Q451" i="2"/>
  <c r="Q104" i="2"/>
  <c r="Q170" i="2"/>
  <c r="Q255" i="2"/>
  <c r="Q341" i="2"/>
  <c r="Q426" i="2"/>
  <c r="Q168" i="2"/>
  <c r="Q232" i="2"/>
  <c r="Q296" i="2"/>
  <c r="Q360" i="2"/>
  <c r="Q424" i="2"/>
  <c r="Q488" i="2"/>
  <c r="Q214" i="2"/>
  <c r="Q486" i="2"/>
  <c r="Q149" i="2"/>
  <c r="Q331" i="2"/>
  <c r="BB5" i="15"/>
  <c r="B75" i="15" l="1"/>
  <c r="A16" i="30"/>
  <c r="J3" i="30"/>
  <c r="BE65" i="15"/>
  <c r="BE40" i="15"/>
  <c r="BE355" i="15"/>
  <c r="BE371" i="15"/>
  <c r="BE360" i="15"/>
  <c r="BE361" i="15"/>
  <c r="BE365" i="15"/>
  <c r="BE366" i="15"/>
  <c r="BE370" i="15"/>
  <c r="BE376" i="15"/>
  <c r="BE375" i="15"/>
  <c r="BE391" i="15"/>
  <c r="BE390" i="15"/>
  <c r="BE396" i="15"/>
  <c r="BE395" i="15"/>
  <c r="BE60" i="15"/>
  <c r="BE55" i="15"/>
  <c r="BE45" i="15"/>
  <c r="BE50" i="15"/>
  <c r="BE35" i="15"/>
  <c r="BE30" i="15"/>
  <c r="BE25" i="15"/>
  <c r="BE20" i="15"/>
  <c r="BE15" i="15"/>
  <c r="BE10" i="15"/>
  <c r="B80" i="15" l="1"/>
  <c r="A17" i="30"/>
  <c r="K5" i="15"/>
  <c r="BE5" i="15" s="1"/>
  <c r="BE6" i="15"/>
  <c r="B85" i="15" l="1"/>
  <c r="A18" i="30"/>
  <c r="BH36" i="15"/>
  <c r="BH31" i="15"/>
  <c r="BH26" i="15"/>
  <c r="BH21" i="15"/>
  <c r="BH16" i="15"/>
  <c r="BH11" i="15"/>
  <c r="BH101" i="15"/>
  <c r="BH96" i="15"/>
  <c r="BH91" i="15"/>
  <c r="BH86" i="15"/>
  <c r="BH46" i="15"/>
  <c r="BH41" i="15"/>
  <c r="BH66" i="15"/>
  <c r="BH51" i="15"/>
  <c r="BH81" i="15"/>
  <c r="BH71" i="15"/>
  <c r="BH56" i="15"/>
  <c r="BH76" i="15"/>
  <c r="BH61" i="15"/>
  <c r="BH201" i="15"/>
  <c r="BH121" i="15"/>
  <c r="BH280" i="15"/>
  <c r="BH60" i="15"/>
  <c r="BH141" i="15"/>
  <c r="BH221" i="15"/>
  <c r="BH300" i="15"/>
  <c r="BH380" i="15"/>
  <c r="BH281" i="15"/>
  <c r="BH360" i="15"/>
  <c r="BH161" i="15"/>
  <c r="BH240" i="15"/>
  <c r="BH181" i="15"/>
  <c r="BH261" i="15"/>
  <c r="BH321" i="15"/>
  <c r="BH400" i="15"/>
  <c r="BH301" i="15"/>
  <c r="BH381" i="15"/>
  <c r="BH180" i="15"/>
  <c r="BH260" i="15"/>
  <c r="BH341" i="15"/>
  <c r="BH120" i="15"/>
  <c r="BH200" i="15"/>
  <c r="BH20" i="15"/>
  <c r="BH100" i="15"/>
  <c r="BH80" i="15"/>
  <c r="BH160" i="15"/>
  <c r="BH401" i="15"/>
  <c r="BH361" i="15"/>
  <c r="BH140" i="15"/>
  <c r="BH220" i="15"/>
  <c r="BH340" i="15"/>
  <c r="BH241" i="15"/>
  <c r="BH320" i="15"/>
  <c r="BH145" i="15"/>
  <c r="BH165" i="15"/>
  <c r="BH186" i="15"/>
  <c r="BH205" i="15"/>
  <c r="BH245" i="15"/>
  <c r="BH265" i="15"/>
  <c r="BH285" i="15"/>
  <c r="BH305" i="15"/>
  <c r="BH326" i="15"/>
  <c r="BH346" i="15"/>
  <c r="BH366" i="15"/>
  <c r="BH386" i="15"/>
  <c r="BH25" i="15"/>
  <c r="BH45" i="15"/>
  <c r="BH146" i="15"/>
  <c r="BH166" i="15"/>
  <c r="BH206" i="15"/>
  <c r="BH246" i="15"/>
  <c r="BH266" i="15"/>
  <c r="BH286" i="15"/>
  <c r="BH306" i="15"/>
  <c r="BH40" i="15"/>
  <c r="BH105" i="15"/>
  <c r="BH125" i="15"/>
  <c r="BH225" i="15"/>
  <c r="BH65" i="15"/>
  <c r="BH85" i="15"/>
  <c r="BH106" i="15"/>
  <c r="BH126" i="15"/>
  <c r="BH185" i="15"/>
  <c r="BH226" i="15"/>
  <c r="BH325" i="15"/>
  <c r="BH345" i="15"/>
  <c r="BH365" i="15"/>
  <c r="BH385" i="15"/>
  <c r="BH30" i="15"/>
  <c r="BH10" i="15"/>
  <c r="BH70" i="15"/>
  <c r="BH151" i="15"/>
  <c r="BH190" i="15"/>
  <c r="BH251" i="15"/>
  <c r="BH310" i="15"/>
  <c r="BH350" i="15"/>
  <c r="BH370" i="15"/>
  <c r="BH391" i="15"/>
  <c r="BH50" i="15"/>
  <c r="BH110" i="15"/>
  <c r="BH130" i="15"/>
  <c r="BH170" i="15"/>
  <c r="BH191" i="15"/>
  <c r="BH210" i="15"/>
  <c r="BH230" i="15"/>
  <c r="BH290" i="15"/>
  <c r="BH311" i="15"/>
  <c r="BH351" i="15"/>
  <c r="BH371" i="15"/>
  <c r="BH90" i="15"/>
  <c r="BH111" i="15"/>
  <c r="BH131" i="15"/>
  <c r="BH171" i="15"/>
  <c r="BH211" i="15"/>
  <c r="BH231" i="15"/>
  <c r="BH270" i="15"/>
  <c r="BH291" i="15"/>
  <c r="BH330" i="15"/>
  <c r="BH35" i="15"/>
  <c r="BH150" i="15"/>
  <c r="BH250" i="15"/>
  <c r="BH271" i="15"/>
  <c r="BH331" i="15"/>
  <c r="BH390" i="15"/>
  <c r="BH55" i="15"/>
  <c r="BH115" i="15"/>
  <c r="BH176" i="15"/>
  <c r="BH215" i="15"/>
  <c r="BH236" i="15"/>
  <c r="BH356" i="15"/>
  <c r="BH376" i="15"/>
  <c r="BH15" i="15"/>
  <c r="BH75" i="15"/>
  <c r="BH116" i="15"/>
  <c r="BH216" i="15"/>
  <c r="BH255" i="15"/>
  <c r="BH395" i="15"/>
  <c r="BH135" i="15"/>
  <c r="BH155" i="15"/>
  <c r="BH196" i="15"/>
  <c r="BH256" i="15"/>
  <c r="BH275" i="15"/>
  <c r="BH295" i="15"/>
  <c r="BH315" i="15"/>
  <c r="BH335" i="15"/>
  <c r="BH95" i="15"/>
  <c r="BH136" i="15"/>
  <c r="BH156" i="15"/>
  <c r="BH175" i="15"/>
  <c r="BH195" i="15"/>
  <c r="BH235" i="15"/>
  <c r="BH276" i="15"/>
  <c r="BH296" i="15"/>
  <c r="BH316" i="15"/>
  <c r="BH336" i="15"/>
  <c r="BH355" i="15"/>
  <c r="BH375" i="15"/>
  <c r="BH396" i="15"/>
  <c r="BH6" i="15"/>
  <c r="BH5" i="15"/>
  <c r="B90" i="15" l="1"/>
  <c r="A19" i="30"/>
  <c r="B95" i="15" l="1"/>
  <c r="A20" i="30"/>
  <c r="B100" i="15" l="1"/>
  <c r="A21" i="30"/>
  <c r="B105" i="15" l="1"/>
  <c r="A22" i="30"/>
  <c r="B110" i="15" l="1"/>
  <c r="A23" i="30"/>
  <c r="B115" i="15" l="1"/>
  <c r="A24" i="30"/>
  <c r="B120" i="15" l="1"/>
  <c r="A25" i="30"/>
  <c r="B125" i="15" l="1"/>
  <c r="A26" i="30"/>
  <c r="B130" i="15" l="1"/>
  <c r="A27" i="30"/>
  <c r="B135" i="15" l="1"/>
  <c r="A28" i="30"/>
  <c r="B140" i="15" l="1"/>
  <c r="A29" i="30"/>
  <c r="B145" i="15" l="1"/>
  <c r="A30" i="30"/>
  <c r="B150" i="15" l="1"/>
  <c r="A31" i="30"/>
  <c r="B155" i="15" l="1"/>
  <c r="A32" i="30"/>
  <c r="B160" i="15" l="1"/>
  <c r="A33" i="30"/>
  <c r="B165" i="15" l="1"/>
  <c r="A34" i="30"/>
  <c r="B170" i="15" l="1"/>
  <c r="A35" i="30"/>
  <c r="B175" i="15" l="1"/>
  <c r="A36" i="30"/>
  <c r="B180" i="15" l="1"/>
  <c r="A37" i="30"/>
  <c r="B185" i="15" l="1"/>
  <c r="A38" i="30"/>
  <c r="B190" i="15" l="1"/>
  <c r="A39" i="30"/>
  <c r="B195" i="15" l="1"/>
  <c r="A40" i="30"/>
  <c r="B200" i="15" l="1"/>
  <c r="A41" i="30"/>
  <c r="B205" i="15" l="1"/>
  <c r="A42" i="30"/>
  <c r="B210" i="15" l="1"/>
  <c r="A43" i="30"/>
  <c r="B215" i="15" l="1"/>
  <c r="A44" i="30"/>
  <c r="B220" i="15" l="1"/>
  <c r="A45" i="30"/>
  <c r="B225" i="15" l="1"/>
  <c r="A46" i="30"/>
  <c r="B230" i="15" l="1"/>
  <c r="A47" i="30"/>
  <c r="B235" i="15" l="1"/>
  <c r="A48" i="30"/>
  <c r="B240" i="15" l="1"/>
  <c r="A49" i="30"/>
  <c r="B245" i="15" l="1"/>
  <c r="A50" i="30"/>
  <c r="B250" i="15" l="1"/>
  <c r="A51" i="30"/>
  <c r="B255" i="15" l="1"/>
  <c r="A52" i="30"/>
  <c r="B260" i="15" l="1"/>
  <c r="A53" i="30"/>
  <c r="B265" i="15" l="1"/>
  <c r="A54" i="30"/>
  <c r="B270" i="15" l="1"/>
  <c r="A55" i="30"/>
  <c r="B275" i="15" l="1"/>
  <c r="A56" i="30"/>
  <c r="B280" i="15" l="1"/>
  <c r="A57" i="30"/>
  <c r="B285" i="15" l="1"/>
  <c r="A58" i="30"/>
  <c r="B290" i="15" l="1"/>
  <c r="A59" i="30"/>
  <c r="B295" i="15" l="1"/>
  <c r="A60" i="30"/>
  <c r="B300" i="15" l="1"/>
  <c r="A61" i="30"/>
  <c r="B305" i="15" l="1"/>
  <c r="A62" i="30"/>
  <c r="B310" i="15" l="1"/>
  <c r="A63" i="30"/>
  <c r="B315" i="15" l="1"/>
  <c r="A64" i="30"/>
  <c r="B320" i="15" l="1"/>
  <c r="A65" i="30"/>
  <c r="B325" i="15" l="1"/>
  <c r="A66" i="30"/>
  <c r="B330" i="15" l="1"/>
  <c r="A67" i="30"/>
  <c r="B335" i="15" l="1"/>
  <c r="A68" i="30"/>
  <c r="B340" i="15" l="1"/>
  <c r="A69" i="30"/>
  <c r="B345" i="15" l="1"/>
  <c r="A70" i="30"/>
  <c r="B350" i="15" l="1"/>
  <c r="A71" i="30"/>
  <c r="B355" i="15" l="1"/>
  <c r="A72" i="30"/>
  <c r="B360" i="15" l="1"/>
  <c r="A73" i="30"/>
  <c r="B365" i="15" l="1"/>
  <c r="A74" i="30"/>
  <c r="B370" i="15" l="1"/>
  <c r="A75" i="30"/>
  <c r="B375" i="15" l="1"/>
  <c r="A76" i="30"/>
  <c r="B380" i="15" l="1"/>
  <c r="A77" i="30"/>
  <c r="B385" i="15" l="1"/>
  <c r="A78" i="30"/>
  <c r="B390" i="15" l="1"/>
  <c r="A79" i="30"/>
  <c r="B395" i="15" l="1"/>
  <c r="A80" i="30"/>
  <c r="B400" i="15" l="1"/>
  <c r="A82" i="30" s="1"/>
  <c r="A8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早稲田大学</author>
  </authors>
  <commentList>
    <comment ref="B2" authorId="0" shapeId="0" xr:uid="{00000000-0006-0000-0300-000001000000}">
      <text>
        <r>
          <rPr>
            <sz val="12"/>
            <color indexed="81"/>
            <rFont val="ＭＳ Ｐゴシック"/>
            <family val="3"/>
            <charset val="128"/>
          </rPr>
          <t>登録データからコピーし、貼り付けてください。</t>
        </r>
      </text>
    </comment>
  </commentList>
</comments>
</file>

<file path=xl/sharedStrings.xml><?xml version="1.0" encoding="utf-8"?>
<sst xmlns="http://schemas.openxmlformats.org/spreadsheetml/2006/main" count="47264" uniqueCount="13780">
  <si>
    <t>ナンバー</t>
    <phoneticPr fontId="1"/>
  </si>
  <si>
    <t>学年</t>
    <rPh sb="0" eb="2">
      <t>ガクネン</t>
    </rPh>
    <phoneticPr fontId="1"/>
  </si>
  <si>
    <t>出場種目</t>
    <rPh sb="0" eb="2">
      <t>シュツジョウ</t>
    </rPh>
    <rPh sb="2" eb="4">
      <t>シュモク</t>
    </rPh>
    <phoneticPr fontId="1"/>
  </si>
  <si>
    <t>標準記録</t>
    <rPh sb="0" eb="2">
      <t>ヒョウジュン</t>
    </rPh>
    <rPh sb="2" eb="4">
      <t>キロク</t>
    </rPh>
    <phoneticPr fontId="1"/>
  </si>
  <si>
    <t>資格記録</t>
    <rPh sb="0" eb="2">
      <t>シカク</t>
    </rPh>
    <rPh sb="2" eb="4">
      <t>キロク</t>
    </rPh>
    <phoneticPr fontId="1"/>
  </si>
  <si>
    <t>資格審査</t>
    <rPh sb="0" eb="2">
      <t>シカク</t>
    </rPh>
    <rPh sb="2" eb="4">
      <t>シンサ</t>
    </rPh>
    <phoneticPr fontId="1"/>
  </si>
  <si>
    <t>氏名</t>
    <rPh sb="0" eb="2">
      <t>シメイ</t>
    </rPh>
    <phoneticPr fontId="1"/>
  </si>
  <si>
    <t>登録陸協</t>
    <rPh sb="0" eb="2">
      <t>トウロク</t>
    </rPh>
    <rPh sb="2" eb="4">
      <t>リッキョウ</t>
    </rPh>
    <phoneticPr fontId="1"/>
  </si>
  <si>
    <t>トラック・フィールド</t>
    <phoneticPr fontId="1"/>
  </si>
  <si>
    <t>混成</t>
    <rPh sb="0" eb="2">
      <t>コンセイ</t>
    </rPh>
    <phoneticPr fontId="1"/>
  </si>
  <si>
    <t>樹立日</t>
    <rPh sb="0" eb="2">
      <t>ジュリツ</t>
    </rPh>
    <rPh sb="2" eb="3">
      <t>ビ</t>
    </rPh>
    <phoneticPr fontId="1"/>
  </si>
  <si>
    <t>樹立競技会</t>
    <rPh sb="0" eb="2">
      <t>ジュリツ</t>
    </rPh>
    <rPh sb="2" eb="5">
      <t>キョウギカイ</t>
    </rPh>
    <phoneticPr fontId="1"/>
  </si>
  <si>
    <t>記録証</t>
    <rPh sb="0" eb="2">
      <t>キロク</t>
    </rPh>
    <rPh sb="2" eb="3">
      <t>ショウ</t>
    </rPh>
    <phoneticPr fontId="1"/>
  </si>
  <si>
    <t>大会HPURL</t>
    <rPh sb="0" eb="2">
      <t>タイカイ</t>
    </rPh>
    <phoneticPr fontId="1"/>
  </si>
  <si>
    <t>番号①</t>
    <rPh sb="0" eb="2">
      <t>バンゴウ</t>
    </rPh>
    <phoneticPr fontId="1"/>
  </si>
  <si>
    <t>番号②</t>
    <rPh sb="0" eb="2">
      <t>バンゴウ</t>
    </rPh>
    <phoneticPr fontId="1"/>
  </si>
  <si>
    <t>記録</t>
    <rPh sb="0" eb="2">
      <t>キロク</t>
    </rPh>
    <phoneticPr fontId="1"/>
  </si>
  <si>
    <t>男子種目</t>
    <rPh sb="0" eb="2">
      <t>ダンシ</t>
    </rPh>
    <rPh sb="2" eb="4">
      <t>シュモク</t>
    </rPh>
    <phoneticPr fontId="1"/>
  </si>
  <si>
    <t>女子種目</t>
    <rPh sb="0" eb="2">
      <t>ジョシ</t>
    </rPh>
    <rPh sb="2" eb="4">
      <t>シュモク</t>
    </rPh>
    <phoneticPr fontId="1"/>
  </si>
  <si>
    <t>参加標準記録突破者一覧</t>
    <phoneticPr fontId="1"/>
  </si>
  <si>
    <t>樹立日①</t>
    <rPh sb="0" eb="2">
      <t>ジュリツ</t>
    </rPh>
    <rPh sb="2" eb="3">
      <t>ビ</t>
    </rPh>
    <phoneticPr fontId="1"/>
  </si>
  <si>
    <t>樹立日②</t>
    <rPh sb="0" eb="2">
      <t>ジュリツ</t>
    </rPh>
    <rPh sb="2" eb="3">
      <t>ビ</t>
    </rPh>
    <phoneticPr fontId="1"/>
  </si>
  <si>
    <t>樹立日③</t>
    <rPh sb="0" eb="2">
      <t>ジュリツ</t>
    </rPh>
    <rPh sb="2" eb="3">
      <t>ビ</t>
    </rPh>
    <phoneticPr fontId="1"/>
  </si>
  <si>
    <t>年</t>
    <rPh sb="0" eb="1">
      <t>ネン</t>
    </rPh>
    <phoneticPr fontId="1"/>
  </si>
  <si>
    <t>月</t>
    <rPh sb="0" eb="1">
      <t>ガツ</t>
    </rPh>
    <phoneticPr fontId="1"/>
  </si>
  <si>
    <t>月</t>
    <rPh sb="0" eb="1">
      <t>ゲツ</t>
    </rPh>
    <phoneticPr fontId="1"/>
  </si>
  <si>
    <t>日</t>
    <phoneticPr fontId="1"/>
  </si>
  <si>
    <t>01 北海道</t>
  </si>
  <si>
    <t>所属団体名</t>
    <rPh sb="0" eb="2">
      <t>ショゾク</t>
    </rPh>
    <rPh sb="2" eb="4">
      <t>ダンタイ</t>
    </rPh>
    <rPh sb="4" eb="5">
      <t>メイ</t>
    </rPh>
    <phoneticPr fontId="3"/>
  </si>
  <si>
    <t>所属団体名略称</t>
    <rPh sb="0" eb="2">
      <t>ショゾク</t>
    </rPh>
    <rPh sb="2" eb="4">
      <t>ダンタイ</t>
    </rPh>
    <rPh sb="4" eb="5">
      <t>メイ</t>
    </rPh>
    <rPh sb="5" eb="7">
      <t>リャクショウ</t>
    </rPh>
    <phoneticPr fontId="3"/>
  </si>
  <si>
    <t>ﾌﾘｶﾞﾅ</t>
    <phoneticPr fontId="3"/>
  </si>
  <si>
    <t>所属コード</t>
    <rPh sb="0" eb="2">
      <t>ショゾク</t>
    </rPh>
    <phoneticPr fontId="3"/>
  </si>
  <si>
    <t>監督名</t>
    <rPh sb="0" eb="2">
      <t>カントク</t>
    </rPh>
    <rPh sb="2" eb="3">
      <t>メイ</t>
    </rPh>
    <phoneticPr fontId="3"/>
  </si>
  <si>
    <t>入力責任者</t>
    <rPh sb="0" eb="2">
      <t>ニュウリョク</t>
    </rPh>
    <rPh sb="2" eb="5">
      <t>セキニンシャ</t>
    </rPh>
    <phoneticPr fontId="3"/>
  </si>
  <si>
    <t>郵便番号</t>
    <rPh sb="0" eb="4">
      <t>ユウビンバンゴウ</t>
    </rPh>
    <phoneticPr fontId="3"/>
  </si>
  <si>
    <t>住所</t>
    <rPh sb="0" eb="2">
      <t>ジュウショ</t>
    </rPh>
    <phoneticPr fontId="3"/>
  </si>
  <si>
    <t>当日連絡責任者</t>
    <rPh sb="0" eb="2">
      <t>トウジツ</t>
    </rPh>
    <rPh sb="2" eb="4">
      <t>レンラク</t>
    </rPh>
    <rPh sb="4" eb="7">
      <t>セキニンシャ</t>
    </rPh>
    <phoneticPr fontId="3"/>
  </si>
  <si>
    <t>登録陸協</t>
    <rPh sb="0" eb="2">
      <t>トウロク</t>
    </rPh>
    <rPh sb="2" eb="3">
      <t>リク</t>
    </rPh>
    <rPh sb="3" eb="4">
      <t>キョウ</t>
    </rPh>
    <phoneticPr fontId="1"/>
  </si>
  <si>
    <t>リレー種目</t>
    <rPh sb="3" eb="5">
      <t>シュモク</t>
    </rPh>
    <phoneticPr fontId="1"/>
  </si>
  <si>
    <t>男子標準</t>
    <rPh sb="0" eb="2">
      <t>ダンシ</t>
    </rPh>
    <rPh sb="2" eb="4">
      <t>ヒョウジュン</t>
    </rPh>
    <phoneticPr fontId="1"/>
  </si>
  <si>
    <t>女子標準</t>
    <rPh sb="0" eb="2">
      <t>ジョシ</t>
    </rPh>
    <rPh sb="2" eb="4">
      <t>ヒョウジュン</t>
    </rPh>
    <phoneticPr fontId="1"/>
  </si>
  <si>
    <t>002 100m</t>
    <phoneticPr fontId="1"/>
  </si>
  <si>
    <t>4×100mR</t>
    <phoneticPr fontId="1"/>
  </si>
  <si>
    <t>A標準</t>
    <rPh sb="1" eb="3">
      <t>ヒョウジュン</t>
    </rPh>
    <phoneticPr fontId="1"/>
  </si>
  <si>
    <t>02 青森</t>
    <phoneticPr fontId="1"/>
  </si>
  <si>
    <t>003 200m</t>
    <phoneticPr fontId="1"/>
  </si>
  <si>
    <t>4×400mR</t>
    <phoneticPr fontId="1"/>
  </si>
  <si>
    <t>B標準</t>
    <rPh sb="1" eb="3">
      <t>ヒョウジュン</t>
    </rPh>
    <phoneticPr fontId="1"/>
  </si>
  <si>
    <t>03 岩手</t>
    <phoneticPr fontId="1"/>
  </si>
  <si>
    <t>005 400m</t>
    <phoneticPr fontId="1"/>
  </si>
  <si>
    <t>10000m</t>
    <phoneticPr fontId="1"/>
  </si>
  <si>
    <t>3000m</t>
    <phoneticPr fontId="1"/>
  </si>
  <si>
    <t>04 宮城</t>
    <phoneticPr fontId="1"/>
  </si>
  <si>
    <t>006 800m</t>
    <phoneticPr fontId="1"/>
  </si>
  <si>
    <t>20km</t>
    <phoneticPr fontId="1"/>
  </si>
  <si>
    <t>5000m</t>
    <phoneticPr fontId="1"/>
  </si>
  <si>
    <t>05 秋田</t>
    <phoneticPr fontId="1"/>
  </si>
  <si>
    <t>008 1500m</t>
    <phoneticPr fontId="1"/>
  </si>
  <si>
    <t>ハーフ</t>
    <phoneticPr fontId="1"/>
  </si>
  <si>
    <t>06 山形</t>
    <phoneticPr fontId="1"/>
  </si>
  <si>
    <t>011 5000m</t>
    <phoneticPr fontId="1"/>
  </si>
  <si>
    <t>10000mW</t>
    <phoneticPr fontId="1"/>
  </si>
  <si>
    <t>07 福島</t>
    <phoneticPr fontId="1"/>
  </si>
  <si>
    <t>012 10000m</t>
    <phoneticPr fontId="1"/>
  </si>
  <si>
    <t>10kmW</t>
    <phoneticPr fontId="1"/>
  </si>
  <si>
    <t>08 茨城</t>
    <phoneticPr fontId="1"/>
  </si>
  <si>
    <t>20kmW</t>
    <phoneticPr fontId="1"/>
  </si>
  <si>
    <t>M1</t>
  </si>
  <si>
    <t>09 栃木</t>
    <phoneticPr fontId="1"/>
  </si>
  <si>
    <t>034 110mH</t>
    <phoneticPr fontId="1"/>
  </si>
  <si>
    <t>M2</t>
  </si>
  <si>
    <t>10 群馬</t>
    <phoneticPr fontId="1"/>
  </si>
  <si>
    <t>037 400mH</t>
    <phoneticPr fontId="1"/>
  </si>
  <si>
    <t>053 3000mSC</t>
    <phoneticPr fontId="1"/>
  </si>
  <si>
    <t>M3</t>
  </si>
  <si>
    <t>11 埼玉</t>
    <phoneticPr fontId="1"/>
  </si>
  <si>
    <t>D1</t>
  </si>
  <si>
    <t>12 千葉</t>
    <phoneticPr fontId="1"/>
  </si>
  <si>
    <t>071 走高跳</t>
    <rPh sb="4" eb="5">
      <t>ハシ</t>
    </rPh>
    <rPh sb="5" eb="7">
      <t>タカトビ</t>
    </rPh>
    <phoneticPr fontId="1"/>
  </si>
  <si>
    <t>D2</t>
  </si>
  <si>
    <t>13 東京</t>
    <phoneticPr fontId="1"/>
  </si>
  <si>
    <t>072 棒高跳</t>
    <rPh sb="4" eb="7">
      <t>ボウタカト</t>
    </rPh>
    <phoneticPr fontId="1"/>
  </si>
  <si>
    <t>D3</t>
  </si>
  <si>
    <t>14 神奈川</t>
    <phoneticPr fontId="1"/>
  </si>
  <si>
    <t>073 走幅跳</t>
    <rPh sb="4" eb="5">
      <t>ハシ</t>
    </rPh>
    <rPh sb="5" eb="7">
      <t>ハバトビ</t>
    </rPh>
    <phoneticPr fontId="1"/>
  </si>
  <si>
    <t>D4</t>
  </si>
  <si>
    <t>15 新潟</t>
    <phoneticPr fontId="1"/>
  </si>
  <si>
    <t>074 三段跳</t>
    <rPh sb="4" eb="7">
      <t>サンダント</t>
    </rPh>
    <phoneticPr fontId="1"/>
  </si>
  <si>
    <t>D5</t>
  </si>
  <si>
    <t>16 富山</t>
    <phoneticPr fontId="1"/>
  </si>
  <si>
    <t>S1</t>
  </si>
  <si>
    <t>17 石川</t>
    <phoneticPr fontId="1"/>
  </si>
  <si>
    <t>081 砲丸投</t>
    <rPh sb="4" eb="6">
      <t>ホウガン</t>
    </rPh>
    <rPh sb="6" eb="7">
      <t>ナ</t>
    </rPh>
    <phoneticPr fontId="1"/>
  </si>
  <si>
    <t>S2</t>
  </si>
  <si>
    <t>18 福井</t>
    <phoneticPr fontId="1"/>
  </si>
  <si>
    <t>086 円盤投</t>
    <rPh sb="4" eb="6">
      <t>エンバン</t>
    </rPh>
    <rPh sb="6" eb="7">
      <t>ナ</t>
    </rPh>
    <phoneticPr fontId="1"/>
  </si>
  <si>
    <t>19 山梨</t>
    <phoneticPr fontId="1"/>
  </si>
  <si>
    <t>089 ハンマー投</t>
    <rPh sb="8" eb="9">
      <t>ナ</t>
    </rPh>
    <phoneticPr fontId="1"/>
  </si>
  <si>
    <t>20 長野</t>
    <phoneticPr fontId="1"/>
  </si>
  <si>
    <t>092 やり投</t>
    <rPh sb="6" eb="7">
      <t>ナ</t>
    </rPh>
    <phoneticPr fontId="1"/>
  </si>
  <si>
    <t>21 岐阜</t>
    <phoneticPr fontId="1"/>
  </si>
  <si>
    <t>201 十種競技</t>
    <rPh sb="4" eb="6">
      <t>ジュッシュ</t>
    </rPh>
    <rPh sb="6" eb="8">
      <t>キョウギ</t>
    </rPh>
    <phoneticPr fontId="1"/>
  </si>
  <si>
    <t>22 静岡</t>
    <phoneticPr fontId="1"/>
  </si>
  <si>
    <t>23 愛知</t>
    <phoneticPr fontId="1"/>
  </si>
  <si>
    <t>24 三重</t>
    <phoneticPr fontId="1"/>
  </si>
  <si>
    <t>25 滋賀</t>
    <phoneticPr fontId="1"/>
  </si>
  <si>
    <t>26 京都</t>
    <phoneticPr fontId="1"/>
  </si>
  <si>
    <t>27 大阪</t>
    <phoneticPr fontId="1"/>
  </si>
  <si>
    <t>28 兵庫</t>
    <phoneticPr fontId="1"/>
  </si>
  <si>
    <t>29 奈良</t>
    <phoneticPr fontId="1"/>
  </si>
  <si>
    <t>30 和歌山</t>
    <phoneticPr fontId="1"/>
  </si>
  <si>
    <t>31 鳥取</t>
    <phoneticPr fontId="1"/>
  </si>
  <si>
    <t>32 島根</t>
    <phoneticPr fontId="1"/>
  </si>
  <si>
    <t>33 岡山</t>
    <phoneticPr fontId="1"/>
  </si>
  <si>
    <t>34 広島</t>
    <phoneticPr fontId="1"/>
  </si>
  <si>
    <t>35 山口</t>
    <phoneticPr fontId="1"/>
  </si>
  <si>
    <t>36 徳島</t>
    <phoneticPr fontId="1"/>
  </si>
  <si>
    <t>37 香川</t>
    <phoneticPr fontId="1"/>
  </si>
  <si>
    <t>38 愛媛</t>
    <phoneticPr fontId="1"/>
  </si>
  <si>
    <t>39 高知</t>
    <phoneticPr fontId="1"/>
  </si>
  <si>
    <t>40 福岡</t>
    <phoneticPr fontId="1"/>
  </si>
  <si>
    <t>41 佐賀</t>
    <phoneticPr fontId="1"/>
  </si>
  <si>
    <t>42 長崎</t>
    <phoneticPr fontId="1"/>
  </si>
  <si>
    <t>43 熊本</t>
    <phoneticPr fontId="1"/>
  </si>
  <si>
    <t>44 大分</t>
    <phoneticPr fontId="1"/>
  </si>
  <si>
    <t>45 宮崎</t>
    <phoneticPr fontId="1"/>
  </si>
  <si>
    <t>46 鹿児島</t>
    <phoneticPr fontId="1"/>
  </si>
  <si>
    <t>47 沖縄</t>
    <phoneticPr fontId="1"/>
  </si>
  <si>
    <t>※　備考欄</t>
    <rPh sb="2" eb="4">
      <t>ビコウ</t>
    </rPh>
    <rPh sb="4" eb="5">
      <t>ラン</t>
    </rPh>
    <phoneticPr fontId="1"/>
  </si>
  <si>
    <t>01</t>
    <phoneticPr fontId="1"/>
  </si>
  <si>
    <t>02</t>
    <phoneticPr fontId="1"/>
  </si>
  <si>
    <t>03</t>
    <phoneticPr fontId="1"/>
  </si>
  <si>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</si>
  <si>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</si>
  <si>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</si>
  <si>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</si>
  <si>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</si>
  <si>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</si>
  <si>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</si>
  <si>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</si>
  <si>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</si>
  <si>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</si>
  <si>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</si>
  <si>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</si>
  <si>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</si>
  <si>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</si>
  <si>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</si>
  <si>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</si>
  <si>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</si>
  <si>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</si>
  <si>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</si>
  <si>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</si>
  <si>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</si>
  <si>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</si>
  <si>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</si>
  <si>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</si>
  <si>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</si>
  <si>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</si>
  <si>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</si>
  <si>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</si>
  <si>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</si>
  <si>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</si>
  <si>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</si>
  <si>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</si>
  <si>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</si>
  <si>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</si>
  <si>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</si>
  <si>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</si>
  <si>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</si>
  <si>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</si>
  <si>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</si>
  <si>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</si>
  <si>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</si>
  <si>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</si>
  <si>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</si>
  <si>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</si>
  <si>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</si>
  <si>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</si>
  <si>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</si>
  <si>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</si>
  <si>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</si>
  <si>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</si>
  <si>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</si>
  <si>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</si>
  <si>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</si>
  <si>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</si>
  <si>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</si>
  <si>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</si>
  <si>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</si>
  <si>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</si>
  <si>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</si>
  <si>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</si>
  <si>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</si>
  <si>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</si>
  <si>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</si>
  <si>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</si>
  <si>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</si>
  <si>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</si>
  <si>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</si>
  <si>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</si>
  <si>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</si>
  <si>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</si>
  <si>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</si>
  <si>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</si>
  <si>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</si>
  <si>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</si>
  <si>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</si>
  <si>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</si>
  <si>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</si>
  <si>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</si>
  <si>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</si>
  <si>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</si>
  <si>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</si>
  <si>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</si>
  <si>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</si>
  <si>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</si>
  <si>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</si>
  <si>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</si>
  <si>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</si>
  <si>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</si>
  <si>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</si>
  <si>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</si>
  <si>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</si>
  <si>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</si>
  <si>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</si>
  <si>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</si>
  <si>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</si>
  <si>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</si>
  <si>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00</t>
    <phoneticPr fontId="1"/>
  </si>
  <si>
    <t>1</t>
    <phoneticPr fontId="1"/>
  </si>
  <si>
    <t>2</t>
  </si>
  <si>
    <t>3</t>
  </si>
  <si>
    <t>4</t>
  </si>
  <si>
    <t>5</t>
  </si>
  <si>
    <t>6</t>
  </si>
  <si>
    <t>7</t>
  </si>
  <si>
    <t>8</t>
  </si>
  <si>
    <t>9</t>
  </si>
  <si>
    <t>0</t>
    <phoneticPr fontId="1"/>
  </si>
  <si>
    <t>時間</t>
    <rPh sb="0" eb="2">
      <t>ジカン</t>
    </rPh>
    <phoneticPr fontId="1"/>
  </si>
  <si>
    <t>分/m</t>
    <rPh sb="0" eb="1">
      <t>フン</t>
    </rPh>
    <phoneticPr fontId="1"/>
  </si>
  <si>
    <t>秒/cm</t>
    <rPh sb="0" eb="1">
      <t>ビョウ</t>
    </rPh>
    <phoneticPr fontId="1"/>
  </si>
  <si>
    <t>新規登録</t>
    <rPh sb="0" eb="2">
      <t>シンキ</t>
    </rPh>
    <rPh sb="2" eb="4">
      <t>トウロク</t>
    </rPh>
    <phoneticPr fontId="1"/>
  </si>
  <si>
    <t>突破者一覧
有／無</t>
    <rPh sb="0" eb="2">
      <t>トッパ</t>
    </rPh>
    <rPh sb="2" eb="3">
      <t>シャ</t>
    </rPh>
    <rPh sb="3" eb="5">
      <t>イチラン</t>
    </rPh>
    <rPh sb="6" eb="7">
      <t>アリ</t>
    </rPh>
    <rPh sb="8" eb="9">
      <t>ナ</t>
    </rPh>
    <phoneticPr fontId="1"/>
  </si>
  <si>
    <t>登録番号</t>
    <rPh sb="0" eb="2">
      <t>トウロク</t>
    </rPh>
    <rPh sb="2" eb="4">
      <t>バンゴウ</t>
    </rPh>
    <phoneticPr fontId="1"/>
  </si>
  <si>
    <t>所属</t>
    <rPh sb="0" eb="2">
      <t>ショゾク</t>
    </rPh>
    <phoneticPr fontId="1"/>
  </si>
  <si>
    <t>012 10000m</t>
  </si>
  <si>
    <t>011 5000m</t>
  </si>
  <si>
    <t>流通経済大学</t>
  </si>
  <si>
    <t>地区
コード</t>
    <rPh sb="0" eb="2">
      <t>チク</t>
    </rPh>
    <phoneticPr fontId="2"/>
  </si>
  <si>
    <t>団体
コード</t>
    <rPh sb="0" eb="2">
      <t>ダンタイ</t>
    </rPh>
    <phoneticPr fontId="2"/>
  </si>
  <si>
    <t>団体名</t>
    <rPh sb="0" eb="3">
      <t>ダンタイメイ</t>
    </rPh>
    <phoneticPr fontId="2"/>
  </si>
  <si>
    <t>登　録
の種類</t>
    <rPh sb="0" eb="1">
      <t>ノボル</t>
    </rPh>
    <rPh sb="2" eb="3">
      <t>ロク</t>
    </rPh>
    <rPh sb="5" eb="7">
      <t>シュルイ</t>
    </rPh>
    <phoneticPr fontId="2"/>
  </si>
  <si>
    <t>登録番号</t>
    <rPh sb="0" eb="2">
      <t>トウロク</t>
    </rPh>
    <rPh sb="2" eb="4">
      <t>バンゴウ</t>
    </rPh>
    <phoneticPr fontId="2"/>
  </si>
  <si>
    <t>氏名</t>
    <rPh sb="0" eb="2">
      <t>シメイ</t>
    </rPh>
    <phoneticPr fontId="2"/>
  </si>
  <si>
    <t>カナ氏名</t>
    <rPh sb="2" eb="4">
      <t>シメイ</t>
    </rPh>
    <phoneticPr fontId="2"/>
  </si>
  <si>
    <t>生年月日</t>
    <rPh sb="0" eb="2">
      <t>セイネン</t>
    </rPh>
    <rPh sb="2" eb="4">
      <t>ガッピ</t>
    </rPh>
    <phoneticPr fontId="2"/>
  </si>
  <si>
    <t>年齢</t>
    <rPh sb="0" eb="2">
      <t>ネンレイ</t>
    </rPh>
    <phoneticPr fontId="2"/>
  </si>
  <si>
    <t>出身高校
都道府県</t>
    <rPh sb="0" eb="2">
      <t>シュッシン</t>
    </rPh>
    <rPh sb="2" eb="4">
      <t>コウコウ</t>
    </rPh>
    <rPh sb="5" eb="9">
      <t>トドウフケン</t>
    </rPh>
    <phoneticPr fontId="2"/>
  </si>
  <si>
    <t>出身高校名</t>
    <rPh sb="0" eb="2">
      <t>シュッシン</t>
    </rPh>
    <rPh sb="2" eb="5">
      <t>コウコウメイ</t>
    </rPh>
    <phoneticPr fontId="2"/>
  </si>
  <si>
    <t>学部</t>
    <rPh sb="0" eb="2">
      <t>ガクブ</t>
    </rPh>
    <phoneticPr fontId="2"/>
  </si>
  <si>
    <t>学年</t>
    <rPh sb="0" eb="2">
      <t>ガクネン</t>
    </rPh>
    <phoneticPr fontId="2"/>
  </si>
  <si>
    <t>審判
資格</t>
    <rPh sb="0" eb="2">
      <t>シンパン</t>
    </rPh>
    <rPh sb="3" eb="5">
      <t>シカク</t>
    </rPh>
    <phoneticPr fontId="2"/>
  </si>
  <si>
    <t>郵便番号</t>
    <rPh sb="0" eb="2">
      <t>ユウビン</t>
    </rPh>
    <rPh sb="2" eb="4">
      <t>バンゴウ</t>
    </rPh>
    <phoneticPr fontId="2"/>
  </si>
  <si>
    <t>住　　所
都道府県</t>
    <rPh sb="0" eb="1">
      <t>ジュウ</t>
    </rPh>
    <rPh sb="3" eb="4">
      <t>ショ</t>
    </rPh>
    <rPh sb="5" eb="9">
      <t>トドウフケン</t>
    </rPh>
    <phoneticPr fontId="2"/>
  </si>
  <si>
    <t>住所</t>
    <rPh sb="0" eb="2">
      <t>ジュウショ</t>
    </rPh>
    <phoneticPr fontId="2"/>
  </si>
  <si>
    <t>陸協</t>
    <rPh sb="0" eb="2">
      <t>リッキョウ</t>
    </rPh>
    <phoneticPr fontId="2"/>
  </si>
  <si>
    <t>登録日</t>
    <rPh sb="0" eb="3">
      <t>トウロクビ</t>
    </rPh>
    <phoneticPr fontId="2"/>
  </si>
  <si>
    <t>備考</t>
    <rPh sb="0" eb="2">
      <t>ビコウ</t>
    </rPh>
    <phoneticPr fontId="2"/>
  </si>
  <si>
    <t>種目</t>
    <rPh sb="0" eb="2">
      <t>シュモク</t>
    </rPh>
    <phoneticPr fontId="6"/>
  </si>
  <si>
    <t>資格審査</t>
    <rPh sb="0" eb="2">
      <t>シカク</t>
    </rPh>
    <rPh sb="2" eb="4">
      <t>シンサ</t>
    </rPh>
    <phoneticPr fontId="6"/>
  </si>
  <si>
    <t>参考URL
（資格審査：「大会HPURL」の場合）</t>
    <rPh sb="0" eb="2">
      <t>サンコウ</t>
    </rPh>
    <rPh sb="7" eb="9">
      <t>シカク</t>
    </rPh>
    <rPh sb="9" eb="11">
      <t>シンサ</t>
    </rPh>
    <rPh sb="13" eb="15">
      <t>タイカイ</t>
    </rPh>
    <rPh sb="22" eb="24">
      <t>バアイ</t>
    </rPh>
    <phoneticPr fontId="6"/>
  </si>
  <si>
    <t>氏名-種目</t>
    <rPh sb="0" eb="2">
      <t>シメイ</t>
    </rPh>
    <rPh sb="3" eb="5">
      <t>シュモク</t>
    </rPh>
    <phoneticPr fontId="6"/>
  </si>
  <si>
    <t>標準記録
突破種目</t>
    <rPh sb="0" eb="2">
      <t>ヒョウジュン</t>
    </rPh>
    <rPh sb="2" eb="4">
      <t>キロク</t>
    </rPh>
    <rPh sb="5" eb="7">
      <t>トッパ</t>
    </rPh>
    <rPh sb="7" eb="9">
      <t>シュモク</t>
    </rPh>
    <phoneticPr fontId="6"/>
  </si>
  <si>
    <t>整理
番号</t>
    <rPh sb="0" eb="2">
      <t>セイリ</t>
    </rPh>
    <rPh sb="3" eb="5">
      <t>バンゴウ</t>
    </rPh>
    <phoneticPr fontId="2"/>
  </si>
  <si>
    <t>生年月日</t>
    <rPh sb="0" eb="2">
      <t>セイネン</t>
    </rPh>
    <rPh sb="2" eb="4">
      <t>ガッピ</t>
    </rPh>
    <phoneticPr fontId="1"/>
  </si>
  <si>
    <t>登録番号</t>
    <rPh sb="0" eb="2">
      <t>トウロク</t>
    </rPh>
    <rPh sb="2" eb="4">
      <t>バンゴウ</t>
    </rPh>
    <phoneticPr fontId="1"/>
  </si>
  <si>
    <t>整理番号</t>
    <rPh sb="0" eb="2">
      <t>セイリ</t>
    </rPh>
    <rPh sb="2" eb="4">
      <t>バンゴウ</t>
    </rPh>
    <phoneticPr fontId="1"/>
  </si>
  <si>
    <t>樹立年月日</t>
    <rPh sb="0" eb="2">
      <t>ジュリツ</t>
    </rPh>
    <rPh sb="2" eb="5">
      <t>ネンガッピ</t>
    </rPh>
    <phoneticPr fontId="6"/>
  </si>
  <si>
    <t>年</t>
    <rPh sb="0" eb="1">
      <t>ネン</t>
    </rPh>
    <phoneticPr fontId="6"/>
  </si>
  <si>
    <t>月</t>
    <rPh sb="0" eb="1">
      <t>ツキ</t>
    </rPh>
    <phoneticPr fontId="6"/>
  </si>
  <si>
    <t>日</t>
    <rPh sb="0" eb="1">
      <t>ニチ</t>
    </rPh>
    <phoneticPr fontId="6"/>
  </si>
  <si>
    <t>107 ハーフマラソン</t>
  </si>
  <si>
    <t>062 10000mW</t>
  </si>
  <si>
    <t>標準記録
突破種目</t>
    <rPh sb="0" eb="2">
      <t>ヒョウジュン</t>
    </rPh>
    <rPh sb="2" eb="4">
      <t>キロク</t>
    </rPh>
    <rPh sb="5" eb="7">
      <t>トッパ</t>
    </rPh>
    <rPh sb="7" eb="9">
      <t>シュモク</t>
    </rPh>
    <phoneticPr fontId="1"/>
  </si>
  <si>
    <t>種目</t>
    <rPh sb="0" eb="2">
      <t>シュモク</t>
    </rPh>
    <phoneticPr fontId="15"/>
  </si>
  <si>
    <t>A標準</t>
    <rPh sb="1" eb="3">
      <t>ヒョウジュン</t>
    </rPh>
    <phoneticPr fontId="15"/>
  </si>
  <si>
    <t>B標準</t>
    <rPh sb="1" eb="3">
      <t>ヒョウジュン</t>
    </rPh>
    <phoneticPr fontId="15"/>
  </si>
  <si>
    <t>107 ハーフマラソン10000m</t>
    <phoneticPr fontId="1"/>
  </si>
  <si>
    <t>107 ハーフマラソン20km</t>
    <phoneticPr fontId="1"/>
  </si>
  <si>
    <t>107 ハーフマラソンハーフ</t>
    <phoneticPr fontId="1"/>
  </si>
  <si>
    <t>062 10000mW10000mW</t>
    <phoneticPr fontId="1"/>
  </si>
  <si>
    <t>062 10000mW10kmW</t>
    <phoneticPr fontId="1"/>
  </si>
  <si>
    <t>062 10000mW20kmW</t>
    <phoneticPr fontId="1"/>
  </si>
  <si>
    <t>T or F</t>
    <phoneticPr fontId="15"/>
  </si>
  <si>
    <t>T</t>
    <phoneticPr fontId="15"/>
  </si>
  <si>
    <t>F</t>
    <phoneticPr fontId="15"/>
  </si>
  <si>
    <t>大学名</t>
    <rPh sb="0" eb="3">
      <t>ダイガクメイ</t>
    </rPh>
    <phoneticPr fontId="15"/>
  </si>
  <si>
    <t>略称</t>
    <rPh sb="0" eb="2">
      <t>リャクショウ</t>
    </rPh>
    <phoneticPr fontId="15"/>
  </si>
  <si>
    <t>ﾌﾘｶﾞﾅ</t>
    <phoneticPr fontId="15"/>
  </si>
  <si>
    <t>コード</t>
    <phoneticPr fontId="15"/>
  </si>
  <si>
    <t>印</t>
    <rPh sb="0" eb="1">
      <t>イン</t>
    </rPh>
    <phoneticPr fontId="5"/>
  </si>
  <si>
    <t>井藤　醍醐</t>
    <rPh sb="0" eb="2">
      <t>イトウ</t>
    </rPh>
    <rPh sb="3" eb="5">
      <t>ダイゴ</t>
    </rPh>
    <phoneticPr fontId="6"/>
  </si>
  <si>
    <t>071　走高跳</t>
    <rPh sb="4" eb="7">
      <t>ハシリタカトビ</t>
    </rPh>
    <phoneticPr fontId="6"/>
  </si>
  <si>
    <t>学連大学記録会</t>
    <rPh sb="0" eb="2">
      <t>ガクレン</t>
    </rPh>
    <rPh sb="2" eb="4">
      <t>ダイガク</t>
    </rPh>
    <rPh sb="4" eb="6">
      <t>キロク</t>
    </rPh>
    <rPh sb="6" eb="7">
      <t>カイ</t>
    </rPh>
    <phoneticPr fontId="6"/>
  </si>
  <si>
    <t>印</t>
    <rPh sb="0" eb="1">
      <t>イン</t>
    </rPh>
    <phoneticPr fontId="5"/>
  </si>
  <si>
    <t>携帯電話番号</t>
    <rPh sb="0" eb="2">
      <t>ケイタイ</t>
    </rPh>
    <rPh sb="2" eb="4">
      <t>デンワ</t>
    </rPh>
    <rPh sb="4" eb="6">
      <t>バンゴウ</t>
    </rPh>
    <phoneticPr fontId="3"/>
  </si>
  <si>
    <t>PCﾒｰﾙｱﾄﾞﾚｽ</t>
    <phoneticPr fontId="3"/>
  </si>
  <si>
    <t>順天堂大学</t>
  </si>
  <si>
    <t>松本　諒</t>
  </si>
  <si>
    <t>鈴木　雄大</t>
  </si>
  <si>
    <t>国際武道大学</t>
  </si>
  <si>
    <t>鈴木　裕太</t>
  </si>
  <si>
    <t>鈴木　達也</t>
  </si>
  <si>
    <t>鈴木　涼太</t>
  </si>
  <si>
    <t>山梨学院大学</t>
  </si>
  <si>
    <t>城西大学</t>
  </si>
  <si>
    <t>東京学芸大学</t>
  </si>
  <si>
    <t>慶應義塾大学</t>
  </si>
  <si>
    <t>法政大学</t>
  </si>
  <si>
    <t>川島　滉平</t>
  </si>
  <si>
    <t>東洋大学</t>
  </si>
  <si>
    <t>熊谷　航</t>
  </si>
  <si>
    <t>一橋大学</t>
  </si>
  <si>
    <t>筑波大学</t>
  </si>
  <si>
    <t>平成国際大学</t>
  </si>
  <si>
    <t>工学院大学</t>
  </si>
  <si>
    <t>高崎経済大学</t>
  </si>
  <si>
    <t>創価大学</t>
  </si>
  <si>
    <t>日本体育大学</t>
  </si>
  <si>
    <t>早稲田大学</t>
  </si>
  <si>
    <t>佐藤　拓也</t>
  </si>
  <si>
    <t>中央大学</t>
  </si>
  <si>
    <t>山本　健太</t>
  </si>
  <si>
    <t>鈴木　康平</t>
  </si>
  <si>
    <t>青山学院大学</t>
  </si>
  <si>
    <t>大東文化大学</t>
  </si>
  <si>
    <t>東海大学</t>
  </si>
  <si>
    <t>高橋　遼</t>
  </si>
  <si>
    <t>清和大学</t>
  </si>
  <si>
    <t>国士舘大学</t>
  </si>
  <si>
    <t>白鷗大学</t>
  </si>
  <si>
    <t>山口　航平</t>
  </si>
  <si>
    <t>亜細亜大学</t>
  </si>
  <si>
    <t>渡辺　大地</t>
  </si>
  <si>
    <t>拓殖大学</t>
  </si>
  <si>
    <t>学習院大学</t>
  </si>
  <si>
    <t>上武大学</t>
  </si>
  <si>
    <t>佐藤　駿也</t>
  </si>
  <si>
    <t>中央学院大学</t>
  </si>
  <si>
    <t>横浜市立大学</t>
  </si>
  <si>
    <t>國學院大學</t>
  </si>
  <si>
    <t>神奈川工科大学</t>
  </si>
  <si>
    <t>東京経済大学</t>
  </si>
  <si>
    <t>埼玉大学</t>
  </si>
  <si>
    <t>山田　幸輝</t>
  </si>
  <si>
    <t>北里大学</t>
  </si>
  <si>
    <t>埼玉医科大学</t>
  </si>
  <si>
    <t>群馬大学</t>
  </si>
  <si>
    <t>関東学院大学</t>
  </si>
  <si>
    <t>明海大学</t>
  </si>
  <si>
    <t>作新学院大学</t>
  </si>
  <si>
    <t>東京国際大学</t>
  </si>
  <si>
    <t>鈴木　聖人</t>
  </si>
  <si>
    <t>東京理科大学</t>
  </si>
  <si>
    <t>鈴木　雄太</t>
  </si>
  <si>
    <t>東京大学</t>
  </si>
  <si>
    <t>佐藤　英明</t>
  </si>
  <si>
    <t>桐蔭横浜大学</t>
  </si>
  <si>
    <t>武蔵大学</t>
  </si>
  <si>
    <t>防衛大学校</t>
  </si>
  <si>
    <t>千葉大学</t>
  </si>
  <si>
    <t>神奈川大学</t>
  </si>
  <si>
    <t>鈴木　健太</t>
  </si>
  <si>
    <t>関東学園大学</t>
  </si>
  <si>
    <t>帝京大学</t>
  </si>
  <si>
    <t>明治学院大学</t>
  </si>
  <si>
    <t>横浜国立大学</t>
  </si>
  <si>
    <t>成蹊大学</t>
  </si>
  <si>
    <t>聖学院大学</t>
  </si>
  <si>
    <t>日本大学</t>
  </si>
  <si>
    <t>立教大学</t>
  </si>
  <si>
    <t>明治大学</t>
  </si>
  <si>
    <t>高橋　拓也</t>
  </si>
  <si>
    <t>宇都宮大学</t>
  </si>
  <si>
    <t>城西国際大学</t>
  </si>
  <si>
    <t>芝浦工業大学</t>
  </si>
  <si>
    <t>駿河台大学</t>
  </si>
  <si>
    <t>駒澤大学</t>
  </si>
  <si>
    <t>文教大学</t>
  </si>
  <si>
    <t>小野寺　将太</t>
  </si>
  <si>
    <t>武蔵野学院大学</t>
  </si>
  <si>
    <t>千葉工業大学</t>
  </si>
  <si>
    <t>桜美林大学</t>
  </si>
  <si>
    <t>明星大学</t>
  </si>
  <si>
    <t>東京農工大学</t>
  </si>
  <si>
    <t>東京農業大学</t>
  </si>
  <si>
    <t>玉川大学</t>
  </si>
  <si>
    <t>電気通信大学</t>
  </si>
  <si>
    <t>山梨大学</t>
  </si>
  <si>
    <t>東京情報大学</t>
  </si>
  <si>
    <t>小林　周平</t>
  </si>
  <si>
    <t>成城大学</t>
  </si>
  <si>
    <t>尚美学園大学</t>
  </si>
  <si>
    <t>サレジオ工業高等専門学校</t>
  </si>
  <si>
    <t>東京薬科大学</t>
  </si>
  <si>
    <t>獨協大学</t>
  </si>
  <si>
    <t>佐藤　海斗</t>
  </si>
  <si>
    <t>国際基督教大学</t>
  </si>
  <si>
    <t>東京工業大学</t>
  </si>
  <si>
    <t>清水　大輔</t>
  </si>
  <si>
    <t>日本薬科大学</t>
  </si>
  <si>
    <t>山本　翔也</t>
  </si>
  <si>
    <t>東京外国語大学</t>
  </si>
  <si>
    <t>東京電機大学</t>
  </si>
  <si>
    <t>千葉商科大学</t>
  </si>
  <si>
    <t>麗澤大学</t>
  </si>
  <si>
    <t>茨城大学</t>
  </si>
  <si>
    <t>立正大学</t>
  </si>
  <si>
    <t>帝京平成大学</t>
  </si>
  <si>
    <t>専修大学</t>
  </si>
  <si>
    <t>上智大学</t>
  </si>
  <si>
    <t>東京都市大学</t>
  </si>
  <si>
    <t>都留文科大学</t>
  </si>
  <si>
    <t>杏林大学</t>
  </si>
  <si>
    <t>田中　光</t>
  </si>
  <si>
    <t>薬師寺　亮</t>
  </si>
  <si>
    <t>中村　友哉</t>
  </si>
  <si>
    <t>河本　英樹</t>
  </si>
  <si>
    <t>加藤　拓実</t>
  </si>
  <si>
    <t>安田　圭吾</t>
  </si>
  <si>
    <t>石井　翔太</t>
  </si>
  <si>
    <t>佐藤　友哉</t>
  </si>
  <si>
    <t>東京海洋大学</t>
  </si>
  <si>
    <t>日本ウェルネススポーツ大学</t>
  </si>
  <si>
    <t>岡田　涼</t>
  </si>
  <si>
    <t>フリガナ</t>
    <phoneticPr fontId="1"/>
  </si>
  <si>
    <t>水上　俊太</t>
    <rPh sb="0" eb="1">
      <t>ミズ</t>
    </rPh>
    <rPh sb="1" eb="2">
      <t>カミ</t>
    </rPh>
    <rPh sb="3" eb="5">
      <t>シュンタ</t>
    </rPh>
    <phoneticPr fontId="6"/>
  </si>
  <si>
    <t>062　10000mW</t>
    <phoneticPr fontId="6"/>
  </si>
  <si>
    <t>10000mW</t>
    <phoneticPr fontId="6"/>
  </si>
  <si>
    <t>月</t>
    <rPh sb="0" eb="1">
      <t>ゲツ</t>
    </rPh>
    <phoneticPr fontId="6"/>
  </si>
  <si>
    <t>日</t>
    <rPh sb="0" eb="1">
      <t>ニチ</t>
    </rPh>
    <phoneticPr fontId="6"/>
  </si>
  <si>
    <t>関東学連主催大会</t>
    <rPh sb="0" eb="2">
      <t>カントウ</t>
    </rPh>
    <rPh sb="2" eb="4">
      <t>ガクレン</t>
    </rPh>
    <rPh sb="4" eb="6">
      <t>シュサイ</t>
    </rPh>
    <rPh sb="6" eb="8">
      <t>タイカイ</t>
    </rPh>
    <phoneticPr fontId="6"/>
  </si>
  <si>
    <t>記録証</t>
    <phoneticPr fontId="6"/>
  </si>
  <si>
    <t>PB</t>
    <phoneticPr fontId="15"/>
  </si>
  <si>
    <t>PB</t>
    <phoneticPr fontId="1"/>
  </si>
  <si>
    <t>大学記録の入力について</t>
    <rPh sb="0" eb="2">
      <t>ダイガク</t>
    </rPh>
    <rPh sb="2" eb="4">
      <t>キロク</t>
    </rPh>
    <rPh sb="5" eb="7">
      <t>ニュウリョク</t>
    </rPh>
    <phoneticPr fontId="15"/>
  </si>
  <si>
    <t>記録入力欄</t>
    <rPh sb="0" eb="2">
      <t>キロク</t>
    </rPh>
    <rPh sb="2" eb="4">
      <t>ニュウリョク</t>
    </rPh>
    <rPh sb="4" eb="5">
      <t>ラン</t>
    </rPh>
    <phoneticPr fontId="1"/>
  </si>
  <si>
    <t>TR</t>
    <phoneticPr fontId="1"/>
  </si>
  <si>
    <t>24</t>
    <phoneticPr fontId="6"/>
  </si>
  <si>
    <t>なし</t>
    <phoneticPr fontId="1"/>
  </si>
  <si>
    <t>山田　龍</t>
  </si>
  <si>
    <t>大谷　尚文</t>
  </si>
  <si>
    <t>木村　太一</t>
  </si>
  <si>
    <t>大野　聖悟</t>
  </si>
  <si>
    <t>荻野　凜太郎</t>
  </si>
  <si>
    <t>金子　大将</t>
  </si>
  <si>
    <t>栗生　雅基</t>
  </si>
  <si>
    <t>小山　虎南</t>
  </si>
  <si>
    <t>齋藤　広樹</t>
  </si>
  <si>
    <t>坂本　捷人</t>
  </si>
  <si>
    <t>高橋　貴一</t>
  </si>
  <si>
    <t>富岡　達人</t>
  </si>
  <si>
    <t>富山　弘貴</t>
  </si>
  <si>
    <t>友金　ジェイムス</t>
  </si>
  <si>
    <t>中野　敬太</t>
  </si>
  <si>
    <t>藤村　大生</t>
  </si>
  <si>
    <t>渕脇　慶伍</t>
  </si>
  <si>
    <t>古谷　泰</t>
  </si>
  <si>
    <t>三浦　天道</t>
  </si>
  <si>
    <t>山口　大輝</t>
  </si>
  <si>
    <t>山本　明良</t>
  </si>
  <si>
    <t>吉田　拓矢</t>
  </si>
  <si>
    <t>義永　優樹</t>
  </si>
  <si>
    <t>小澤　亮太</t>
  </si>
  <si>
    <t>小野　友生</t>
  </si>
  <si>
    <t>酒井　由吾</t>
  </si>
  <si>
    <t>坂口　天城</t>
  </si>
  <si>
    <t>杉浦　慧</t>
  </si>
  <si>
    <t>森　柳</t>
  </si>
  <si>
    <t>飯島　圭吾</t>
  </si>
  <si>
    <t>大澤　駿</t>
  </si>
  <si>
    <t>大森　龍之介</t>
  </si>
  <si>
    <t>岡里　彰大</t>
  </si>
  <si>
    <t>小倉　知也</t>
  </si>
  <si>
    <t>小田　太賀</t>
  </si>
  <si>
    <t>杉村　宗哉</t>
  </si>
  <si>
    <t>田中　龍誠</t>
  </si>
  <si>
    <t>田上　建</t>
  </si>
  <si>
    <t>中西　唯斗</t>
  </si>
  <si>
    <t>西山　和弥</t>
  </si>
  <si>
    <t>野口　英希</t>
  </si>
  <si>
    <t>三宅　優太</t>
  </si>
  <si>
    <t>𠮷川　洋次</t>
  </si>
  <si>
    <t>吉田　梢</t>
  </si>
  <si>
    <t>池田　向希</t>
  </si>
  <si>
    <t>川野　将虎</t>
  </si>
  <si>
    <t>成岡　大輝</t>
  </si>
  <si>
    <t>柴田　隆平</t>
  </si>
  <si>
    <t>齋藤　和希</t>
  </si>
  <si>
    <t>石川　龍之介</t>
  </si>
  <si>
    <t>蝦夷森　章太</t>
  </si>
  <si>
    <t>腰塚　遥人</t>
  </si>
  <si>
    <t>清水　寛大</t>
  </si>
  <si>
    <t>鈴木　宗孝</t>
  </si>
  <si>
    <t>藤城　裕大</t>
  </si>
  <si>
    <t>松島　彰吾</t>
  </si>
  <si>
    <t>宮下　隼人</t>
  </si>
  <si>
    <t>山本　瑛平</t>
  </si>
  <si>
    <t>後藤　彪吾</t>
  </si>
  <si>
    <t>長山　達彦</t>
  </si>
  <si>
    <t>坂本　陸</t>
  </si>
  <si>
    <t>増子　雄太</t>
  </si>
  <si>
    <t>安永　尚斗</t>
  </si>
  <si>
    <t>大橋　尚之</t>
  </si>
  <si>
    <t>和田　瑞輝</t>
  </si>
  <si>
    <t>渡邉　陵</t>
  </si>
  <si>
    <t>種綿　崚</t>
  </si>
  <si>
    <t>齊藤　旬亮</t>
  </si>
  <si>
    <t>吉川　光</t>
  </si>
  <si>
    <t>吉津　拓歩</t>
  </si>
  <si>
    <t>松尾　隆雅</t>
  </si>
  <si>
    <t>杉山　孟示</t>
  </si>
  <si>
    <t>吉藤　直希</t>
  </si>
  <si>
    <t>宮本　大輔</t>
  </si>
  <si>
    <t>伊藤　羅生</t>
  </si>
  <si>
    <t>柴崎　悠斗</t>
  </si>
  <si>
    <t>田中　拓海</t>
  </si>
  <si>
    <t>相澤　海斗</t>
  </si>
  <si>
    <t>坂下　大哉</t>
  </si>
  <si>
    <t>野尻　瞬</t>
  </si>
  <si>
    <t>世良田　基暉</t>
  </si>
  <si>
    <t>石井　雅哉</t>
  </si>
  <si>
    <t>堀　達貴</t>
  </si>
  <si>
    <t>戸塚　翔吾</t>
  </si>
  <si>
    <t>山田　颯太</t>
  </si>
  <si>
    <t>岩佐　隆時</t>
  </si>
  <si>
    <t>菊池　颯太</t>
  </si>
  <si>
    <t>佐藤　勇樹</t>
  </si>
  <si>
    <t>仲村　治岐</t>
  </si>
  <si>
    <t>今井　謙汰</t>
  </si>
  <si>
    <t>陶山　雄太</t>
  </si>
  <si>
    <t>元木　虎太郎</t>
  </si>
  <si>
    <t>大畑　瑞照</t>
  </si>
  <si>
    <t>飛川　龍雅</t>
  </si>
  <si>
    <t>甲斐　達也</t>
  </si>
  <si>
    <t>小林　雄士</t>
  </si>
  <si>
    <t>佐竹　真琴</t>
  </si>
  <si>
    <t>長谷川　陸</t>
  </si>
  <si>
    <t>山口　智弘</t>
  </si>
  <si>
    <t>奥野　柊</t>
  </si>
  <si>
    <t>奥垣内　崇史</t>
  </si>
  <si>
    <t>高橋　佳五</t>
  </si>
  <si>
    <t>山口　裕之</t>
  </si>
  <si>
    <t>鈴木　寛人</t>
  </si>
  <si>
    <t>米森　亮</t>
  </si>
  <si>
    <t>伊藤　孝太郎</t>
  </si>
  <si>
    <t>武田　一将</t>
  </si>
  <si>
    <t>中尾　瑠夏</t>
  </si>
  <si>
    <t>増田　虎介</t>
  </si>
  <si>
    <t>西村　恒太</t>
  </si>
  <si>
    <t>一戸　和成</t>
  </si>
  <si>
    <t>竹石　賢人</t>
  </si>
  <si>
    <t>森口　諒也</t>
  </si>
  <si>
    <t>小宮　拓郎</t>
  </si>
  <si>
    <t>森田　海斗</t>
  </si>
  <si>
    <t>鬼沢　晃太朗</t>
  </si>
  <si>
    <t>阿部　光紀</t>
  </si>
  <si>
    <t>星野　航汰</t>
  </si>
  <si>
    <t>山口　信之介</t>
  </si>
  <si>
    <t>上村　亮太</t>
  </si>
  <si>
    <t>塩澤　稀夕</t>
  </si>
  <si>
    <t>鈴木　恒介</t>
  </si>
  <si>
    <t>名取　燎太</t>
  </si>
  <si>
    <t>西田　壮志</t>
  </si>
  <si>
    <t>布川　理稀雄</t>
  </si>
  <si>
    <t>三浦　創太</t>
  </si>
  <si>
    <t>米田　智哉</t>
  </si>
  <si>
    <t>亀田　稔</t>
  </si>
  <si>
    <t>小池　旭徳</t>
  </si>
  <si>
    <t>池田　一成</t>
  </si>
  <si>
    <t>市村　朋樹</t>
  </si>
  <si>
    <t>牛澤　昂大</t>
  </si>
  <si>
    <t>河西　俊輔</t>
  </si>
  <si>
    <t>杉本　雄月</t>
  </si>
  <si>
    <t>田中　康靖</t>
  </si>
  <si>
    <t>千原　涼雅</t>
  </si>
  <si>
    <t>長田　駿佑</t>
  </si>
  <si>
    <t>本間　敬大</t>
  </si>
  <si>
    <t>松﨑　健悟</t>
  </si>
  <si>
    <t>守田　彗登</t>
  </si>
  <si>
    <t>大江　和暉</t>
  </si>
  <si>
    <t>山口　順平</t>
  </si>
  <si>
    <t>吉田　昂央</t>
  </si>
  <si>
    <t>田村　紀樹</t>
  </si>
  <si>
    <t>北谷　直輝</t>
  </si>
  <si>
    <t>古田　真也</t>
  </si>
  <si>
    <t>藤原　功規</t>
  </si>
  <si>
    <t>保坂　蒼志</t>
  </si>
  <si>
    <t>河嶋　亮太</t>
  </si>
  <si>
    <t>金澤　昌敏</t>
  </si>
  <si>
    <t>菊地　宏汰</t>
  </si>
  <si>
    <t>大窪　琢弥</t>
  </si>
  <si>
    <t>寺岡　優作</t>
  </si>
  <si>
    <t>尻屋　友誠</t>
  </si>
  <si>
    <t>影山　周平</t>
  </si>
  <si>
    <t>松本　悠雅</t>
  </si>
  <si>
    <t>花田　シオン</t>
  </si>
  <si>
    <t>井本　佳伸</t>
  </si>
  <si>
    <t>川上　明日麻</t>
  </si>
  <si>
    <t>海老原　拓哉</t>
  </si>
  <si>
    <t>喜納　周吾朗</t>
  </si>
  <si>
    <t>鈴木　祐成</t>
  </si>
  <si>
    <t>三浦　隆聖</t>
  </si>
  <si>
    <t>宮本　隼汰</t>
  </si>
  <si>
    <t>外川　天寿</t>
  </si>
  <si>
    <t>岩瀬　将弥</t>
  </si>
  <si>
    <t>野村　翔太</t>
  </si>
  <si>
    <t>吉田　智也</t>
  </si>
  <si>
    <t>鈴木　智成</t>
  </si>
  <si>
    <t>米田　豪輝</t>
  </si>
  <si>
    <t>窪田　大輝</t>
  </si>
  <si>
    <t>尾形　悠</t>
  </si>
  <si>
    <t>山城　猛</t>
  </si>
  <si>
    <t>宮本　稜平</t>
  </si>
  <si>
    <t>一戸　雅矢</t>
  </si>
  <si>
    <t>大久保　孝乙</t>
  </si>
  <si>
    <t>天野　規朝</t>
  </si>
  <si>
    <t>長谷川　遼亮</t>
  </si>
  <si>
    <t>小島　一輝</t>
  </si>
  <si>
    <t>長島　大貴</t>
  </si>
  <si>
    <t>杉山　徹</t>
  </si>
  <si>
    <t>飯嶌　将治</t>
  </si>
  <si>
    <t>山口　翔</t>
  </si>
  <si>
    <t>金子　芳輝</t>
  </si>
  <si>
    <t>竹村　地智</t>
  </si>
  <si>
    <t>阿部　泰輔</t>
  </si>
  <si>
    <t>大久保　太智</t>
  </si>
  <si>
    <t>貝澤　裕太</t>
  </si>
  <si>
    <t>青栁　亮太</t>
  </si>
  <si>
    <t>市川　大地</t>
  </si>
  <si>
    <t>角嶋　大貴</t>
  </si>
  <si>
    <t>定平　瑞希</t>
  </si>
  <si>
    <t>丸山　哲平</t>
  </si>
  <si>
    <t>桑原　俊貴</t>
  </si>
  <si>
    <t>大友　健瑠</t>
  </si>
  <si>
    <t>井上　開登</t>
  </si>
  <si>
    <t>中島　涼</t>
  </si>
  <si>
    <t>大橋　直也</t>
  </si>
  <si>
    <t>寺田　享平</t>
  </si>
  <si>
    <t>丹野　和輝</t>
  </si>
  <si>
    <t>髙橋　諒</t>
  </si>
  <si>
    <t>小熊　尚也</t>
  </si>
  <si>
    <t>荒井　祐人</t>
  </si>
  <si>
    <t>安藤　主税</t>
  </si>
  <si>
    <t>飯尾　亮平</t>
  </si>
  <si>
    <t>遠藤　悠紀</t>
  </si>
  <si>
    <t>大迫　太雅</t>
  </si>
  <si>
    <t>小川　崇人</t>
  </si>
  <si>
    <t>熊谷　哲志</t>
  </si>
  <si>
    <t>黒木　みひろ</t>
  </si>
  <si>
    <t>黒須　航平</t>
  </si>
  <si>
    <t>小西　耕生</t>
  </si>
  <si>
    <t>小林　憲太</t>
  </si>
  <si>
    <t>齋藤　有栄</t>
  </si>
  <si>
    <t>鈴木　春記</t>
  </si>
  <si>
    <t>瀬戸　祐希</t>
  </si>
  <si>
    <t>瀬戸口　大地</t>
  </si>
  <si>
    <t>田矢　聖弥</t>
  </si>
  <si>
    <t>轟木　太郎</t>
  </si>
  <si>
    <t>日影　優哉</t>
  </si>
  <si>
    <t>森山　真伍</t>
  </si>
  <si>
    <t>吉田　巧</t>
  </si>
  <si>
    <t>米野　航成</t>
  </si>
  <si>
    <t>青沼　瑞季</t>
  </si>
  <si>
    <t>川口　航士郎</t>
  </si>
  <si>
    <t>閑念　拓臣</t>
  </si>
  <si>
    <t>識名　黄羅</t>
  </si>
  <si>
    <t>坪井　海門</t>
  </si>
  <si>
    <t>成毛　志優</t>
  </si>
  <si>
    <t>畠山　大陸</t>
  </si>
  <si>
    <t>槇原　洸槻</t>
  </si>
  <si>
    <t>松居　和輝</t>
  </si>
  <si>
    <t>松倉　唯斗</t>
  </si>
  <si>
    <t>矢島　洸一</t>
  </si>
  <si>
    <t>山田　亮汰</t>
  </si>
  <si>
    <t>渡邊　晶紀</t>
  </si>
  <si>
    <t>遠山　航平</t>
  </si>
  <si>
    <t>山本　龍太郎</t>
  </si>
  <si>
    <t>川端　脩也</t>
  </si>
  <si>
    <t>伊藤　大貴</t>
  </si>
  <si>
    <t>田畑　昌寛</t>
  </si>
  <si>
    <t>森　健太郎</t>
  </si>
  <si>
    <t>遠藤　雅也</t>
  </si>
  <si>
    <t>上田　賢太</t>
  </si>
  <si>
    <t>小野塚　玄</t>
  </si>
  <si>
    <t>亀山　基輝</t>
  </si>
  <si>
    <t>小林　汰介</t>
  </si>
  <si>
    <t>辻　弘嗣</t>
  </si>
  <si>
    <t>中沢　航大</t>
  </si>
  <si>
    <t>本松　凌輔</t>
  </si>
  <si>
    <t>花田　雄大</t>
  </si>
  <si>
    <t>石倉　翔</t>
  </si>
  <si>
    <t>依田　侑大</t>
  </si>
  <si>
    <t>菊地　拓磨</t>
  </si>
  <si>
    <t>杉田　稜</t>
  </si>
  <si>
    <t>秀　英門</t>
  </si>
  <si>
    <t>竹石　尚人</t>
  </si>
  <si>
    <t>市川　唯人</t>
  </si>
  <si>
    <t>岩見　秀哉</t>
  </si>
  <si>
    <t>大藏　洋人</t>
  </si>
  <si>
    <t>神林　勇太</t>
  </si>
  <si>
    <t>新号　健志</t>
  </si>
  <si>
    <t>長嶺　龍之介</t>
  </si>
  <si>
    <t>中山　大樹</t>
  </si>
  <si>
    <t>松葉　慶太</t>
  </si>
  <si>
    <t>森川　弘康</t>
  </si>
  <si>
    <t>飯田　貴之</t>
  </si>
  <si>
    <t>久留戸　黛良</t>
  </si>
  <si>
    <t>髙橋　勇輝</t>
  </si>
  <si>
    <t>能島　翼</t>
  </si>
  <si>
    <t>早田　祥也</t>
  </si>
  <si>
    <t>湯原　慶吾</t>
  </si>
  <si>
    <t>中村　亮介</t>
  </si>
  <si>
    <t>石鍋　颯一</t>
  </si>
  <si>
    <t>近藤　海太</t>
  </si>
  <si>
    <t>市根井　翔</t>
  </si>
  <si>
    <t>磯貝　海斗</t>
  </si>
  <si>
    <t>大田　健登</t>
  </si>
  <si>
    <t>大久保　雄平</t>
  </si>
  <si>
    <t>小野　浩介</t>
  </si>
  <si>
    <t>小泉　諒</t>
  </si>
  <si>
    <t>佐々木　亮</t>
  </si>
  <si>
    <t>坂田　育斗</t>
  </si>
  <si>
    <t>佐藤　弘崇</t>
  </si>
  <si>
    <t>塩川　圭吾</t>
  </si>
  <si>
    <t>篠崎　泰成</t>
  </si>
  <si>
    <t>杉山　怜司</t>
  </si>
  <si>
    <t>田中　壮一郎</t>
  </si>
  <si>
    <t>田中　遥世</t>
  </si>
  <si>
    <t>堤　馨太</t>
  </si>
  <si>
    <t>藤村　祥太</t>
  </si>
  <si>
    <t>細井　哲平</t>
  </si>
  <si>
    <t>松隈　光哲</t>
  </si>
  <si>
    <t>森　勇人</t>
  </si>
  <si>
    <t>山手　勇一</t>
  </si>
  <si>
    <t>大月　海世</t>
  </si>
  <si>
    <t>加藤　洋杜</t>
  </si>
  <si>
    <t>菊吉　翔</t>
  </si>
  <si>
    <t>新美　颯</t>
  </si>
  <si>
    <t>池田　耀平</t>
  </si>
  <si>
    <t>岩室　天輝</t>
  </si>
  <si>
    <t>大内　一輝</t>
  </si>
  <si>
    <t>大島　啓太</t>
  </si>
  <si>
    <t>太田　哲朗</t>
  </si>
  <si>
    <t>大野　桂嗣</t>
  </si>
  <si>
    <t>古謝　将大</t>
  </si>
  <si>
    <t>小松　直生</t>
  </si>
  <si>
    <t>菅沼　隆佑</t>
  </si>
  <si>
    <t>野上　翔大</t>
  </si>
  <si>
    <t>野尻　康太郎</t>
  </si>
  <si>
    <t>福住　賢翔</t>
  </si>
  <si>
    <t>松尾　拓実</t>
  </si>
  <si>
    <t>森下　滉太</t>
  </si>
  <si>
    <t>阿部　圭吾</t>
  </si>
  <si>
    <t>飯野　公紀</t>
  </si>
  <si>
    <t>植村　五輪人</t>
  </si>
  <si>
    <t>佐々木　大地</t>
  </si>
  <si>
    <t>須合　紘平</t>
  </si>
  <si>
    <t>田畑　龍正</t>
  </si>
  <si>
    <t>戸祭　雄太</t>
  </si>
  <si>
    <t>並岡　真生</t>
  </si>
  <si>
    <t>宮川　誠</t>
  </si>
  <si>
    <t>宮川　泰明</t>
  </si>
  <si>
    <t>山田　大貴</t>
  </si>
  <si>
    <t>阿比留　啓至</t>
  </si>
  <si>
    <t>片山　弘貴</t>
  </si>
  <si>
    <t>筒井　悠斗</t>
  </si>
  <si>
    <t>山下　直紀</t>
  </si>
  <si>
    <t>岩尾　謙信</t>
  </si>
  <si>
    <t>田中　廉人</t>
  </si>
  <si>
    <t>小池　真郁</t>
  </si>
  <si>
    <t>福岡　葉平</t>
  </si>
  <si>
    <t>船越　翔太</t>
  </si>
  <si>
    <t>染谷　佳大</t>
  </si>
  <si>
    <t>藤堂　誉志</t>
  </si>
  <si>
    <t>中村　拳</t>
  </si>
  <si>
    <t>堀場　廉</t>
  </si>
  <si>
    <t>飯塚　拓巳</t>
  </si>
  <si>
    <t>石山　翔瑛</t>
  </si>
  <si>
    <t>池田　勘汰</t>
  </si>
  <si>
    <t>岩原　智昭</t>
  </si>
  <si>
    <t>畝　拓夢</t>
  </si>
  <si>
    <t>大森　太楽</t>
  </si>
  <si>
    <t>加井　虎造</t>
  </si>
  <si>
    <t>川崎　新太郎</t>
  </si>
  <si>
    <t>眞田　翼</t>
  </si>
  <si>
    <t>萩原　璃来</t>
  </si>
  <si>
    <t>矢野　郁人</t>
  </si>
  <si>
    <t>鈴木　彗太</t>
  </si>
  <si>
    <t>廣田　淳</t>
  </si>
  <si>
    <t>齋藤　光紀</t>
  </si>
  <si>
    <t>坂元　勇太</t>
  </si>
  <si>
    <t>長明　泰成</t>
  </si>
  <si>
    <t>天城　陽太</t>
  </si>
  <si>
    <t>倉田　信太郎</t>
  </si>
  <si>
    <t>落合　廉</t>
  </si>
  <si>
    <t>本間　諒太</t>
  </si>
  <si>
    <t>中村　隼士</t>
  </si>
  <si>
    <t>平野　涼太</t>
  </si>
  <si>
    <t>内山　夏生</t>
  </si>
  <si>
    <t>野田　大河</t>
  </si>
  <si>
    <t>石田　光輝</t>
  </si>
  <si>
    <t>井上　大輝</t>
  </si>
  <si>
    <t>宇野　佑亮</t>
  </si>
  <si>
    <t>高木　航志</t>
  </si>
  <si>
    <t>谷澤　竜弥</t>
  </si>
  <si>
    <t>手島　駿</t>
  </si>
  <si>
    <t>森　智哉</t>
  </si>
  <si>
    <t>森　凪也</t>
  </si>
  <si>
    <t>倉田　健太</t>
  </si>
  <si>
    <t>南後　海里</t>
  </si>
  <si>
    <t>藤井　拓輝</t>
  </si>
  <si>
    <t>石渡　謙</t>
  </si>
  <si>
    <t>竹井　健太朗</t>
  </si>
  <si>
    <t>大高　健</t>
  </si>
  <si>
    <t>高井　信輝</t>
  </si>
  <si>
    <t>久津見　祥太</t>
  </si>
  <si>
    <t>貝塚　泰基</t>
  </si>
  <si>
    <t>飯田　晃大</t>
  </si>
  <si>
    <t>稲田　光希</t>
  </si>
  <si>
    <t>岡田　和大</t>
  </si>
  <si>
    <t>小袖　英人</t>
  </si>
  <si>
    <t>坂井　大我</t>
  </si>
  <si>
    <t>酒井　耀史</t>
  </si>
  <si>
    <t>大保　海士</t>
  </si>
  <si>
    <t>寺前　友喜</t>
  </si>
  <si>
    <t>長倉　奨美</t>
  </si>
  <si>
    <t>樋口　大介</t>
  </si>
  <si>
    <t>前田　舜平</t>
  </si>
  <si>
    <t>村尾　宥稀</t>
  </si>
  <si>
    <t>村上　純大</t>
  </si>
  <si>
    <t>渡部　侑輝</t>
  </si>
  <si>
    <t>石河　将</t>
  </si>
  <si>
    <t>中里　昌広</t>
  </si>
  <si>
    <t>石川　雅也</t>
  </si>
  <si>
    <t>井上　雄太郎</t>
  </si>
  <si>
    <t>植田　雅弘</t>
  </si>
  <si>
    <t>大西　理久</t>
  </si>
  <si>
    <t>金橋　佳佑</t>
  </si>
  <si>
    <t>古賀　友太</t>
  </si>
  <si>
    <t>佐久間　秀徳</t>
  </si>
  <si>
    <t>手嶋　杏丞</t>
  </si>
  <si>
    <t>中嶋　大樹</t>
  </si>
  <si>
    <t>名合　治紀</t>
  </si>
  <si>
    <t>橋元　優成</t>
  </si>
  <si>
    <t>平賀　健太郎</t>
  </si>
  <si>
    <t>丸山　幸輝</t>
  </si>
  <si>
    <t>江藤　拓都</t>
  </si>
  <si>
    <t>伊深　愛生</t>
  </si>
  <si>
    <t>奥田　信太郎</t>
  </si>
  <si>
    <t>亀井　直弥</t>
  </si>
  <si>
    <t>長塚　柊真</t>
  </si>
  <si>
    <t>樋口　一馬</t>
  </si>
  <si>
    <t>前田　秀悟</t>
  </si>
  <si>
    <t>奥山　智広</t>
  </si>
  <si>
    <t>糟谷　勇輝</t>
  </si>
  <si>
    <t>児玉　天晴</t>
  </si>
  <si>
    <t>鈴木　快</t>
  </si>
  <si>
    <t>田辺　佑典</t>
  </si>
  <si>
    <t>長澤　圭馬</t>
  </si>
  <si>
    <t>中村　雅史</t>
  </si>
  <si>
    <t>古海　航</t>
  </si>
  <si>
    <t>伊藤　優吾</t>
  </si>
  <si>
    <t>浜　佑太</t>
  </si>
  <si>
    <t>北條　大和</t>
  </si>
  <si>
    <t>宮下　大輝</t>
  </si>
  <si>
    <t>矢羽　健一郎</t>
  </si>
  <si>
    <t>遠藤　和之</t>
  </si>
  <si>
    <t>須藤　拓海</t>
  </si>
  <si>
    <t>寺沢　玄</t>
  </si>
  <si>
    <t>日吉　陸斗</t>
  </si>
  <si>
    <t>淺利　玖朗人</t>
  </si>
  <si>
    <t>井戸　貴裕</t>
  </si>
  <si>
    <t>桑田　成仁</t>
  </si>
  <si>
    <t>齊藤　一樹</t>
  </si>
  <si>
    <t>澤田　夏輝</t>
  </si>
  <si>
    <t>樋口　陸人</t>
  </si>
  <si>
    <t>日髙　修杜</t>
  </si>
  <si>
    <t>鎌田　航生</t>
  </si>
  <si>
    <t>河野　祥哉</t>
  </si>
  <si>
    <t>久納　碧</t>
  </si>
  <si>
    <t>齊木　淳人</t>
  </si>
  <si>
    <t>清家　陸</t>
  </si>
  <si>
    <t>田中　大稀</t>
  </si>
  <si>
    <t>中光　捷</t>
  </si>
  <si>
    <t>人見　昂誠</t>
  </si>
  <si>
    <t>平野　康太郎</t>
  </si>
  <si>
    <t>守角　隼</t>
  </si>
  <si>
    <t>山本　燎</t>
  </si>
  <si>
    <t>足立　太陽</t>
  </si>
  <si>
    <t>荒川　大輝</t>
  </si>
  <si>
    <t>伊藤　将大</t>
  </si>
  <si>
    <t>大塚　壮真</t>
  </si>
  <si>
    <t>名城　勇輝</t>
  </si>
  <si>
    <t>丹羽　勇人</t>
  </si>
  <si>
    <t>井上　翔遥</t>
  </si>
  <si>
    <t>大越　崇浩</t>
  </si>
  <si>
    <t>岡田　和士</t>
  </si>
  <si>
    <t>加藤　拓馬</t>
  </si>
  <si>
    <t>齊藤　勇真</t>
  </si>
  <si>
    <t>清水　勇輝</t>
  </si>
  <si>
    <t>高橋　優作</t>
  </si>
  <si>
    <t>野々川　善己</t>
  </si>
  <si>
    <t>堀　健人</t>
  </si>
  <si>
    <t>安田　駿</t>
  </si>
  <si>
    <t>山中　翔平</t>
  </si>
  <si>
    <t>安藤　慎悟</t>
  </si>
  <si>
    <t>伊東　翔吾</t>
  </si>
  <si>
    <t>伊藤　直哉</t>
  </si>
  <si>
    <t>上迫　彬岳</t>
  </si>
  <si>
    <t>薄田　健太郎</t>
  </si>
  <si>
    <t>大土手　嵩</t>
  </si>
  <si>
    <t>児玉　朋大</t>
  </si>
  <si>
    <t>猿橋　拓己</t>
  </si>
  <si>
    <t>重山　源斗</t>
  </si>
  <si>
    <t>相馬　崇史</t>
  </si>
  <si>
    <t>田川　昇太</t>
  </si>
  <si>
    <t>西　研人</t>
  </si>
  <si>
    <t>山下　和希</t>
  </si>
  <si>
    <t>山本　隼汰</t>
  </si>
  <si>
    <t>渡辺　珠生</t>
  </si>
  <si>
    <t>川瀬　宙夢</t>
  </si>
  <si>
    <t>井内　優輔</t>
  </si>
  <si>
    <t>伊藤　太貴</t>
  </si>
  <si>
    <t>河合　俊太朗</t>
  </si>
  <si>
    <t>杉山　魁声</t>
  </si>
  <si>
    <t>幟立　晃汰</t>
  </si>
  <si>
    <t>内山　朋也</t>
  </si>
  <si>
    <t>勝田　輝</t>
  </si>
  <si>
    <t>小林　昌生</t>
  </si>
  <si>
    <t>竹入　聡一郎</t>
  </si>
  <si>
    <t>丹治　憲治</t>
  </si>
  <si>
    <t>藤森　俊秀</t>
  </si>
  <si>
    <t>植松　海理</t>
  </si>
  <si>
    <t>芝井　良太</t>
  </si>
  <si>
    <t>松岡　修平</t>
  </si>
  <si>
    <t>宮内　勝史</t>
  </si>
  <si>
    <t>兒玉　直之</t>
  </si>
  <si>
    <t>池川　博史</t>
  </si>
  <si>
    <t>奥田　大樹</t>
  </si>
  <si>
    <t>小山　水晶</t>
  </si>
  <si>
    <t>谷村　陸</t>
  </si>
  <si>
    <t>富永　天平</t>
  </si>
  <si>
    <t>羽生田　智</t>
  </si>
  <si>
    <t>矢ヶ部　晃大</t>
  </si>
  <si>
    <t>岩田　知大</t>
  </si>
  <si>
    <t>小林　裕季</t>
  </si>
  <si>
    <t>杉山　駿介</t>
  </si>
  <si>
    <t>河野　禅</t>
  </si>
  <si>
    <t>山本　祐麻</t>
  </si>
  <si>
    <t>太田　匡哉</t>
  </si>
  <si>
    <t>古屋　佳之</t>
  </si>
  <si>
    <t>齋藤　壮太</t>
  </si>
  <si>
    <t>田口　浩平</t>
  </si>
  <si>
    <t>田中　宏季</t>
  </si>
  <si>
    <t>富岡　優也</t>
  </si>
  <si>
    <t>長尾　隆太郎</t>
  </si>
  <si>
    <t>中村　蒼太</t>
  </si>
  <si>
    <t>東　凌我</t>
  </si>
  <si>
    <t>藤原　広夏</t>
  </si>
  <si>
    <t>吉野　颯太</t>
  </si>
  <si>
    <t>久保塚　高志</t>
  </si>
  <si>
    <t>相馬　啓人</t>
  </si>
  <si>
    <t>成田　竣哉</t>
  </si>
  <si>
    <t>細井　ブライアン</t>
  </si>
  <si>
    <t>名子　寛司</t>
  </si>
  <si>
    <t>齋藤　諒平</t>
  </si>
  <si>
    <t>髙橋　一樹</t>
  </si>
  <si>
    <t>吉井　龍太郎</t>
  </si>
  <si>
    <t>阿比留　魁</t>
  </si>
  <si>
    <t>稲留　涼斗</t>
  </si>
  <si>
    <t>小原　睦史</t>
  </si>
  <si>
    <t>武田　将樹</t>
  </si>
  <si>
    <t>土本　剣汰郎</t>
  </si>
  <si>
    <t>福羅　大湧</t>
  </si>
  <si>
    <t>松尾　晃汰</t>
  </si>
  <si>
    <t>三ツ星　翔</t>
  </si>
  <si>
    <t>浅野　成海</t>
  </si>
  <si>
    <t>片根　洋平</t>
  </si>
  <si>
    <t>北川　慎一郎</t>
  </si>
  <si>
    <t>佐藤　陸</t>
  </si>
  <si>
    <t>服部　奏斗</t>
  </si>
  <si>
    <t>藤崎　将匡</t>
  </si>
  <si>
    <t>船倉　悠希</t>
  </si>
  <si>
    <t>谷萩　由歩</t>
  </si>
  <si>
    <t>山内　滉士郎</t>
  </si>
  <si>
    <t>大後　歩太</t>
  </si>
  <si>
    <t>入野　翔太</t>
  </si>
  <si>
    <t>中山　広洋</t>
  </si>
  <si>
    <t>𠮷田　京平</t>
  </si>
  <si>
    <t>上田　俊希</t>
  </si>
  <si>
    <t>内田　将太</t>
  </si>
  <si>
    <t>狩野　遼太郎</t>
  </si>
  <si>
    <t>小坪　聖人</t>
  </si>
  <si>
    <t>齋藤　真</t>
  </si>
  <si>
    <t>佐々木　嵩</t>
  </si>
  <si>
    <t>杉山　雅俊</t>
  </si>
  <si>
    <t>滝口　康成</t>
  </si>
  <si>
    <t>望月　大暉</t>
  </si>
  <si>
    <t>黒田　佳祐</t>
  </si>
  <si>
    <t>平松　パプデンバ</t>
  </si>
  <si>
    <t>山本　竜大</t>
  </si>
  <si>
    <t>愛敬　虎之介</t>
  </si>
  <si>
    <t>会田　拓海</t>
  </si>
  <si>
    <t>麻生　陸</t>
  </si>
  <si>
    <t>岩本　淳平</t>
  </si>
  <si>
    <t>鵜池　優至</t>
  </si>
  <si>
    <t>川原　和也</t>
  </si>
  <si>
    <t>小山　駿介</t>
  </si>
  <si>
    <t>小泉　拓海</t>
  </si>
  <si>
    <t>沢井　智也</t>
  </si>
  <si>
    <t>中根　昂輝</t>
  </si>
  <si>
    <t>花田　達也</t>
  </si>
  <si>
    <t>古田　廉</t>
  </si>
  <si>
    <t>前田　凌</t>
  </si>
  <si>
    <t>三浦　隆寛</t>
  </si>
  <si>
    <t>望月　宏太郎</t>
  </si>
  <si>
    <t>道下　巧也</t>
  </si>
  <si>
    <t>村上　亮人</t>
  </si>
  <si>
    <t>山田　翔雅</t>
  </si>
  <si>
    <t>高山　倭</t>
  </si>
  <si>
    <t>平塚　玄空</t>
  </si>
  <si>
    <t>村上　大雅</t>
  </si>
  <si>
    <t>江島　雅紀</t>
  </si>
  <si>
    <t>稲垣　遥</t>
  </si>
  <si>
    <t>河野　裕人</t>
  </si>
  <si>
    <t>甲羽　ウィルソン貴士</t>
  </si>
  <si>
    <t>柴崎　健司</t>
  </si>
  <si>
    <t>谷藤　克樹</t>
  </si>
  <si>
    <t>橋岡　優輝</t>
  </si>
  <si>
    <t>畑中　慎也</t>
  </si>
  <si>
    <t>丸山　優真</t>
  </si>
  <si>
    <t>水谷　司</t>
  </si>
  <si>
    <t>吉田　賢明</t>
  </si>
  <si>
    <t>稲田　涼</t>
  </si>
  <si>
    <t>門田　大輝</t>
  </si>
  <si>
    <t>白藤　聖陽</t>
  </si>
  <si>
    <t>高良　エリック英樹</t>
  </si>
  <si>
    <t>中村　京平</t>
  </si>
  <si>
    <t>畑　知博</t>
  </si>
  <si>
    <t>眞鍋　大生</t>
  </si>
  <si>
    <t>山本　令央</t>
  </si>
  <si>
    <t>桃川　翔大</t>
  </si>
  <si>
    <t>榊原　颯音</t>
  </si>
  <si>
    <t>池田　亜久里</t>
  </si>
  <si>
    <t>遠田　光太郎</t>
  </si>
  <si>
    <t>大塚　史也</t>
  </si>
  <si>
    <t>川上　瑠美梨</t>
  </si>
  <si>
    <t>木田　元春</t>
  </si>
  <si>
    <t>関沼　和暁</t>
  </si>
  <si>
    <t>武田　悠太郎</t>
  </si>
  <si>
    <t>竹元　亮太</t>
  </si>
  <si>
    <t>野田　啓太</t>
  </si>
  <si>
    <t>横山　徹</t>
  </si>
  <si>
    <t>小林　陸大</t>
  </si>
  <si>
    <t>上杉　智哉</t>
  </si>
  <si>
    <t>佐藤　伸哉</t>
  </si>
  <si>
    <t>水玉　康太</t>
  </si>
  <si>
    <t>海瀬　大介</t>
  </si>
  <si>
    <t>高信　清人</t>
  </si>
  <si>
    <t>佐竹　俊哉</t>
  </si>
  <si>
    <t>赤塚　智弥</t>
  </si>
  <si>
    <t>阿久津　大貴</t>
  </si>
  <si>
    <t>阿部　飛雄馬</t>
  </si>
  <si>
    <t>影山　優輔</t>
  </si>
  <si>
    <t>勝又　健太</t>
  </si>
  <si>
    <t>古賀　淳平</t>
  </si>
  <si>
    <t>後藤　潤平</t>
  </si>
  <si>
    <t>近藤　弘樹</t>
  </si>
  <si>
    <t>松田　光陽</t>
  </si>
  <si>
    <t>箕輪　創太</t>
  </si>
  <si>
    <t>村井　輝</t>
  </si>
  <si>
    <t>遠藤　正陽</t>
  </si>
  <si>
    <t>額田　裕己</t>
  </si>
  <si>
    <t>石田　駿平</t>
  </si>
  <si>
    <t>井上　昴</t>
  </si>
  <si>
    <t>太田　優成</t>
  </si>
  <si>
    <t>大西　嘉祐</t>
  </si>
  <si>
    <t>大庭　帆貴</t>
  </si>
  <si>
    <t>柏木　龍太</t>
  </si>
  <si>
    <t>金井　琳</t>
  </si>
  <si>
    <t>木崎　健太</t>
  </si>
  <si>
    <t>岸田　祐馬</t>
  </si>
  <si>
    <t>聲高　健吾</t>
  </si>
  <si>
    <t>近藤　哲太</t>
  </si>
  <si>
    <t>千菊　智也</t>
  </si>
  <si>
    <t>滝口　直弥</t>
  </si>
  <si>
    <t>玉木　諒秀</t>
  </si>
  <si>
    <t>友藤　彰紀</t>
  </si>
  <si>
    <t>直川　史寛</t>
  </si>
  <si>
    <t>中田　健人</t>
  </si>
  <si>
    <t>中村　優太</t>
  </si>
  <si>
    <t>本田　洋平</t>
  </si>
  <si>
    <t>桝村　浩行</t>
  </si>
  <si>
    <t>松本　郁也</t>
  </si>
  <si>
    <t>小此木　雅之</t>
  </si>
  <si>
    <t>菊地　尚之</t>
  </si>
  <si>
    <t>木村　隆清</t>
  </si>
  <si>
    <t>清長　亮太</t>
  </si>
  <si>
    <t>小宮　尭</t>
  </si>
  <si>
    <t>佐野　拓人</t>
  </si>
  <si>
    <t>庄司　圭汰</t>
  </si>
  <si>
    <t>寺井　翔哉</t>
  </si>
  <si>
    <t>畠山　大知</t>
  </si>
  <si>
    <t>山口　拓馬</t>
  </si>
  <si>
    <t>山本　雅大</t>
  </si>
  <si>
    <t>渡海　陽介</t>
  </si>
  <si>
    <t>小野里　徹</t>
  </si>
  <si>
    <t>松渕　建太郎</t>
  </si>
  <si>
    <t>浅海　雄太</t>
  </si>
  <si>
    <t>池上　健太</t>
  </si>
  <si>
    <t>馬越　啓</t>
  </si>
  <si>
    <t>岡島　慶典</t>
  </si>
  <si>
    <t>梶山　拓郎</t>
  </si>
  <si>
    <t>古宮　直樹</t>
  </si>
  <si>
    <t>齋藤　昂大</t>
  </si>
  <si>
    <t>渋江　海斗</t>
  </si>
  <si>
    <t>下園　伸一郎</t>
  </si>
  <si>
    <t>新　昂大</t>
  </si>
  <si>
    <t>鈴木　壮馬</t>
  </si>
  <si>
    <t>辻　卓史</t>
  </si>
  <si>
    <t>西田　楓</t>
  </si>
  <si>
    <t>三上　航</t>
  </si>
  <si>
    <t>水柿　岳大</t>
  </si>
  <si>
    <t>水谷　彰利</t>
  </si>
  <si>
    <t>吉田　将基</t>
  </si>
  <si>
    <t>大場　麻央</t>
  </si>
  <si>
    <t>小野　悠人</t>
  </si>
  <si>
    <t>木村　永遠</t>
  </si>
  <si>
    <t>熊田　翔太</t>
  </si>
  <si>
    <t>小島　聡太</t>
  </si>
  <si>
    <t>高橋　登也</t>
  </si>
  <si>
    <t>竹上　世那</t>
  </si>
  <si>
    <t>芥切　樹</t>
  </si>
  <si>
    <t>出口　晃平</t>
  </si>
  <si>
    <t>中根　翔也</t>
  </si>
  <si>
    <t>仲野　克海</t>
  </si>
  <si>
    <t>福冨　園太郎</t>
  </si>
  <si>
    <t>古川　太一</t>
  </si>
  <si>
    <t>松澤　朗宏</t>
  </si>
  <si>
    <t>横森　駿介</t>
  </si>
  <si>
    <t>新田　大輔</t>
  </si>
  <si>
    <t>石井　大貴</t>
  </si>
  <si>
    <t>古谷　拓磨</t>
  </si>
  <si>
    <t>諸岡　大輝</t>
  </si>
  <si>
    <t>岡田　拓也</t>
  </si>
  <si>
    <t>今野　太賀</t>
  </si>
  <si>
    <t>番井　佑海</t>
  </si>
  <si>
    <t>香月　翔太</t>
  </si>
  <si>
    <t>田上　駿</t>
  </si>
  <si>
    <t>石戸　大夢</t>
  </si>
  <si>
    <t>石丸　颯太</t>
  </si>
  <si>
    <t>井上　昂明</t>
  </si>
  <si>
    <t>猪瀬　和希</t>
  </si>
  <si>
    <t>今井　淳平</t>
  </si>
  <si>
    <t>内山　将志</t>
  </si>
  <si>
    <t>大坂　智哉</t>
  </si>
  <si>
    <t>小原　大輝</t>
  </si>
  <si>
    <t>小俣　洋</t>
  </si>
  <si>
    <t>樫浦　健人</t>
  </si>
  <si>
    <t>北村　友也</t>
  </si>
  <si>
    <t>木下　裕貴</t>
  </si>
  <si>
    <t>塩田　哲平</t>
  </si>
  <si>
    <t>柴田　一瞬</t>
  </si>
  <si>
    <t>清水　颯大</t>
  </si>
  <si>
    <t>鈴木　顕人</t>
  </si>
  <si>
    <t>鈴木　崇広</t>
  </si>
  <si>
    <t>鈴木　匠</t>
  </si>
  <si>
    <t>髙野　一路</t>
  </si>
  <si>
    <t>瀧谷　京輔</t>
  </si>
  <si>
    <t>多久和　能広</t>
  </si>
  <si>
    <t>竹之内　優汰</t>
  </si>
  <si>
    <t>都鳥　一樹</t>
  </si>
  <si>
    <t>中川　暁博</t>
  </si>
  <si>
    <t>中村　僚真</t>
  </si>
  <si>
    <t>根井　勇哉</t>
  </si>
  <si>
    <t>根本　万大</t>
  </si>
  <si>
    <t>野口　雄大</t>
  </si>
  <si>
    <t>野中　廉也</t>
  </si>
  <si>
    <t>原田　宗広</t>
  </si>
  <si>
    <t>藤田　祥平</t>
  </si>
  <si>
    <t>藤本　圭吾</t>
  </si>
  <si>
    <t>前田　智広</t>
  </si>
  <si>
    <t>真砂　春希</t>
  </si>
  <si>
    <t>三上　椋平</t>
  </si>
  <si>
    <t>宮田　諄一</t>
  </si>
  <si>
    <t>三好　蓮</t>
  </si>
  <si>
    <t>村冨　浩太朗</t>
  </si>
  <si>
    <t>村山　裕太郎</t>
  </si>
  <si>
    <t>森　壮大</t>
  </si>
  <si>
    <t>森下　舜也</t>
  </si>
  <si>
    <t>八代　貢輝</t>
  </si>
  <si>
    <t>矢野　直幹</t>
  </si>
  <si>
    <t>山口　大我</t>
  </si>
  <si>
    <t>石川　諒</t>
  </si>
  <si>
    <t>泉谷　駿介</t>
  </si>
  <si>
    <t>岩嵜　友也</t>
  </si>
  <si>
    <t>榎本　大倭</t>
  </si>
  <si>
    <t>奥　吏玖</t>
  </si>
  <si>
    <t>小林　大起</t>
  </si>
  <si>
    <t>笹谷　亮太</t>
  </si>
  <si>
    <t>篠﨑　亮介</t>
  </si>
  <si>
    <t>住所　大翔</t>
  </si>
  <si>
    <t>白尾　悠祐</t>
  </si>
  <si>
    <t>髙橋　侃矢</t>
  </si>
  <si>
    <t>立岩　和大</t>
  </si>
  <si>
    <t>津田　将希</t>
  </si>
  <si>
    <t>出口　航輝</t>
  </si>
  <si>
    <t>中田　英駿</t>
  </si>
  <si>
    <t>根本　大輝</t>
  </si>
  <si>
    <t>原田　凌輔</t>
  </si>
  <si>
    <t>人見　隆之</t>
  </si>
  <si>
    <t>松尾　陸</t>
  </si>
  <si>
    <t>松田　太一</t>
  </si>
  <si>
    <t>丸山　脩太</t>
  </si>
  <si>
    <t>三浦　琢磨</t>
  </si>
  <si>
    <t>吉岡　智輝</t>
  </si>
  <si>
    <t>大岩　健斗</t>
  </si>
  <si>
    <t>佐野　航平</t>
  </si>
  <si>
    <t>鈴木　勇矢</t>
  </si>
  <si>
    <t>加藤　優尚</t>
  </si>
  <si>
    <t>清水　開登</t>
  </si>
  <si>
    <t>舟木　雄史</t>
  </si>
  <si>
    <t>青木　渓登</t>
  </si>
  <si>
    <t>菊池　直哉</t>
  </si>
  <si>
    <t>坂口　久太</t>
  </si>
  <si>
    <t>芹田　和音</t>
  </si>
  <si>
    <t>田代　一樹</t>
  </si>
  <si>
    <t>早坂　明</t>
  </si>
  <si>
    <t>三品　陸</t>
  </si>
  <si>
    <t>山本　太一</t>
  </si>
  <si>
    <t>石川　智大</t>
  </si>
  <si>
    <t>井上　智弥</t>
  </si>
  <si>
    <t>太田　幹二</t>
  </si>
  <si>
    <t>草野　澪也</t>
  </si>
  <si>
    <t>國安　龍馬</t>
  </si>
  <si>
    <t>蝶名林　宏樹</t>
  </si>
  <si>
    <t>森下　直樹</t>
  </si>
  <si>
    <t>八代　裕也</t>
  </si>
  <si>
    <t>石井　雅士</t>
  </si>
  <si>
    <t>加藤　直人</t>
  </si>
  <si>
    <t>金井　啓太</t>
  </si>
  <si>
    <t>菅野　利記</t>
  </si>
  <si>
    <t>北川　遼馬</t>
  </si>
  <si>
    <t>桑山　寛隆</t>
  </si>
  <si>
    <t>孝田　拓海</t>
  </si>
  <si>
    <t>杉本　日向</t>
  </si>
  <si>
    <t>鈴木　大介</t>
  </si>
  <si>
    <t>曽根　雅文</t>
  </si>
  <si>
    <t>千屋　直輝</t>
  </si>
  <si>
    <t>堂本　将希</t>
  </si>
  <si>
    <t>中村　聡馬</t>
  </si>
  <si>
    <t>松村　直哉</t>
  </si>
  <si>
    <t>水谷　友哉</t>
  </si>
  <si>
    <t>三輪　隼之介</t>
  </si>
  <si>
    <t>吉野　翔</t>
  </si>
  <si>
    <t>飯田　竜也</t>
  </si>
  <si>
    <t>三好　智也</t>
  </si>
  <si>
    <t>井出　颯</t>
  </si>
  <si>
    <t>ポール　ギトンガ</t>
  </si>
  <si>
    <t>大里　凌央</t>
  </si>
  <si>
    <t>梶川　由稀</t>
  </si>
  <si>
    <t>菊地　駿弥</t>
  </si>
  <si>
    <t>貴田　勇斗</t>
  </si>
  <si>
    <t>雲井　崚太</t>
  </si>
  <si>
    <t>小鷹　優介</t>
  </si>
  <si>
    <t>志賀　颯太</t>
  </si>
  <si>
    <t>菅原　伊織</t>
  </si>
  <si>
    <t>竹林　宏斗</t>
  </si>
  <si>
    <t>田部　雄作</t>
  </si>
  <si>
    <t>野上　亮祐</t>
  </si>
  <si>
    <t>ルベル　斗磨</t>
  </si>
  <si>
    <t>池主　悠太</t>
  </si>
  <si>
    <t>石松　明</t>
  </si>
  <si>
    <t>北村　歩夢</t>
  </si>
  <si>
    <t>佐藤　亜央人</t>
  </si>
  <si>
    <t>砂岡　拓磨</t>
  </si>
  <si>
    <t>當山　凌司</t>
  </si>
  <si>
    <t>福島　正訓</t>
  </si>
  <si>
    <t>松尾　鴻雅</t>
  </si>
  <si>
    <t>宮下　璃久</t>
  </si>
  <si>
    <t>山本　嵐</t>
  </si>
  <si>
    <t>中田　健太</t>
  </si>
  <si>
    <t>浜尾　京太</t>
  </si>
  <si>
    <t>金子　恋寿</t>
  </si>
  <si>
    <t>鈴木　渉</t>
  </si>
  <si>
    <t>中山　碧</t>
  </si>
  <si>
    <t>水久保　漱至</t>
  </si>
  <si>
    <t>川口　憧</t>
  </si>
  <si>
    <t>原島　拓真</t>
  </si>
  <si>
    <t>沖舘　孝紀</t>
  </si>
  <si>
    <t>瀬野　尚吾</t>
  </si>
  <si>
    <t>松村　五壽</t>
  </si>
  <si>
    <t>神山　健太</t>
  </si>
  <si>
    <t>山崎　久徳</t>
  </si>
  <si>
    <t>堀　澪伊</t>
  </si>
  <si>
    <t>一瀬　星和</t>
  </si>
  <si>
    <t>清水　僚太</t>
  </si>
  <si>
    <t>中井　準登</t>
  </si>
  <si>
    <t>乾　俊介</t>
  </si>
  <si>
    <t>直井　一樹</t>
  </si>
  <si>
    <t>草野　留維</t>
  </si>
  <si>
    <t>髙橋　翔也</t>
  </si>
  <si>
    <t>戸口　豪琉</t>
  </si>
  <si>
    <t>川崎　耕平</t>
  </si>
  <si>
    <t>石綿　宏人</t>
  </si>
  <si>
    <t>畝　歩夢</t>
  </si>
  <si>
    <t>栗原　啓吾</t>
  </si>
  <si>
    <t>松井　尚希</t>
  </si>
  <si>
    <t>糸井　春輝</t>
  </si>
  <si>
    <t>小野　一貴</t>
  </si>
  <si>
    <t>吉田　光汰</t>
  </si>
  <si>
    <t>坂田　隼人</t>
  </si>
  <si>
    <t>青柳　達也</t>
  </si>
  <si>
    <t>廣中　拓磨</t>
  </si>
  <si>
    <t>馬場　竜之介</t>
  </si>
  <si>
    <t>白鳥　航也</t>
  </si>
  <si>
    <t>渡邊　和也</t>
  </si>
  <si>
    <t>内田　光</t>
  </si>
  <si>
    <t>中島　哲平</t>
  </si>
  <si>
    <t>草場　大地</t>
  </si>
  <si>
    <t>前川　優月</t>
  </si>
  <si>
    <t>荒井　雄哉</t>
  </si>
  <si>
    <t>佐伯　涼</t>
  </si>
  <si>
    <t>加藤　純平</t>
  </si>
  <si>
    <t>熊谷　真澄</t>
  </si>
  <si>
    <t>栗原　卓也</t>
  </si>
  <si>
    <t>杉崎　翼</t>
  </si>
  <si>
    <t>塚田　貴秀</t>
  </si>
  <si>
    <t>大澤　春平</t>
  </si>
  <si>
    <t>宮村　翔馬</t>
  </si>
  <si>
    <t>石井　俊哉</t>
  </si>
  <si>
    <t>菜原　伸吾</t>
  </si>
  <si>
    <t>芳賀　宏太郎</t>
  </si>
  <si>
    <t>山本　昂佑</t>
  </si>
  <si>
    <t>戸髙　健斗</t>
  </si>
  <si>
    <t>佐原　利都</t>
  </si>
  <si>
    <t>松崎　将蔵</t>
  </si>
  <si>
    <t>瀧澤　翔吾</t>
  </si>
  <si>
    <t>木村　魁人</t>
  </si>
  <si>
    <t>根岸　明人</t>
  </si>
  <si>
    <t>星野　諒馬</t>
  </si>
  <si>
    <t>大山　一斗</t>
  </si>
  <si>
    <t>梅村　一輝</t>
  </si>
  <si>
    <t>矢口　優介</t>
  </si>
  <si>
    <t>久保　源輝</t>
  </si>
  <si>
    <t>熊谷　謙</t>
  </si>
  <si>
    <t>斎藤　知樹</t>
  </si>
  <si>
    <t>塩﨑　将司</t>
  </si>
  <si>
    <t>島津　叡作</t>
  </si>
  <si>
    <t>中村　拓真</t>
  </si>
  <si>
    <t>中　麟太郎</t>
  </si>
  <si>
    <t>前田　優太朗</t>
  </si>
  <si>
    <t>谷田　晴信</t>
  </si>
  <si>
    <t>松川　議吉</t>
  </si>
  <si>
    <t>矢野　瞭太</t>
  </si>
  <si>
    <t>甘崎　勝</t>
  </si>
  <si>
    <t>小野寺　悠</t>
  </si>
  <si>
    <t>境　勇樹</t>
  </si>
  <si>
    <t>鈴木　拓</t>
  </si>
  <si>
    <t>谷村　龍生</t>
  </si>
  <si>
    <t>鳥飼　悠生</t>
  </si>
  <si>
    <t>日野　大翔</t>
  </si>
  <si>
    <t>日野原　智也</t>
  </si>
  <si>
    <t>福島　健斗</t>
  </si>
  <si>
    <t>星　岳</t>
  </si>
  <si>
    <t>増田　空</t>
  </si>
  <si>
    <t>山根　昂希</t>
  </si>
  <si>
    <t>吉田　律哉</t>
  </si>
  <si>
    <t>荒木　翼</t>
  </si>
  <si>
    <t>遠藤　大地</t>
  </si>
  <si>
    <t>國本　尚希</t>
  </si>
  <si>
    <t>郷　明日翔</t>
  </si>
  <si>
    <t>佐藤　拓人</t>
  </si>
  <si>
    <t>寺嶌　渓一</t>
  </si>
  <si>
    <t>中村　風馬</t>
  </si>
  <si>
    <t>橋本　尚斗</t>
  </si>
  <si>
    <t>平石　佑馬</t>
  </si>
  <si>
    <t>細谷　翔馬</t>
  </si>
  <si>
    <t>三原　魁人</t>
  </si>
  <si>
    <t>森田　瑛介</t>
  </si>
  <si>
    <t>安村　晴樹</t>
  </si>
  <si>
    <t>渡部　裕輝</t>
  </si>
  <si>
    <t>徳田　勝幸</t>
  </si>
  <si>
    <t>近藤　真輝</t>
  </si>
  <si>
    <t>佐々木　寿明</t>
  </si>
  <si>
    <t>佐々木　友弘</t>
  </si>
  <si>
    <t>澤津橋　佑斗</t>
  </si>
  <si>
    <t>鈴木　雄飛</t>
  </si>
  <si>
    <t>鶴見　麗央</t>
  </si>
  <si>
    <t>原　孝太朗</t>
  </si>
  <si>
    <t>原島　翔樹</t>
  </si>
  <si>
    <t>松本　悠希</t>
  </si>
  <si>
    <t>吉田　直稀</t>
  </si>
  <si>
    <t>齋藤　明良</t>
  </si>
  <si>
    <t>八嶋　海斗</t>
  </si>
  <si>
    <t>橋本　柊</t>
  </si>
  <si>
    <t>茂呂　柊汰</t>
  </si>
  <si>
    <t>熊澤　尚央</t>
  </si>
  <si>
    <t>磯　文也</t>
  </si>
  <si>
    <t>島根　海都</t>
  </si>
  <si>
    <t>米川　航</t>
  </si>
  <si>
    <t>上野　利隼</t>
  </si>
  <si>
    <t>中山　直紀</t>
  </si>
  <si>
    <t>近藤　千晴</t>
  </si>
  <si>
    <t>猪狩　祐太</t>
  </si>
  <si>
    <t>江田　尋貴</t>
  </si>
  <si>
    <t>橿淵　和馬</t>
  </si>
  <si>
    <t>内藤　拓磨</t>
  </si>
  <si>
    <t>大森　海翔</t>
  </si>
  <si>
    <t>戸邊　裕晶</t>
  </si>
  <si>
    <t>綱川　力斗</t>
  </si>
  <si>
    <t>櫻井　大雅</t>
  </si>
  <si>
    <t>大谷　蒼</t>
  </si>
  <si>
    <t>大嶋　凌生</t>
  </si>
  <si>
    <t>石塚　瑛士</t>
  </si>
  <si>
    <t>渡辺　健太</t>
  </si>
  <si>
    <t>横地　彦人</t>
  </si>
  <si>
    <t>岩井　幸暉</t>
  </si>
  <si>
    <t>阿﨑　時生</t>
  </si>
  <si>
    <t>窪田　達也</t>
  </si>
  <si>
    <t>小菅　慎也</t>
  </si>
  <si>
    <t>赤井　滉太郎</t>
  </si>
  <si>
    <t>原沢　一輝</t>
  </si>
  <si>
    <t>三澤　翼人</t>
  </si>
  <si>
    <t>田﨑　涼平</t>
  </si>
  <si>
    <t>山崎　塁</t>
  </si>
  <si>
    <t>武田　純平</t>
  </si>
  <si>
    <t>曽我　憲伸</t>
  </si>
  <si>
    <t>岩崎　大洋</t>
  </si>
  <si>
    <t>堺　健太郎</t>
  </si>
  <si>
    <t>坂本　貫登</t>
  </si>
  <si>
    <t>田波　修</t>
  </si>
  <si>
    <t>西井　翔馬</t>
  </si>
  <si>
    <t>松倉　頼人</t>
  </si>
  <si>
    <t>山口　和樹</t>
  </si>
  <si>
    <t>伊神　航</t>
  </si>
  <si>
    <t>大久保　樹</t>
  </si>
  <si>
    <t>岡本　大地</t>
  </si>
  <si>
    <t>小澤　健太郎</t>
  </si>
  <si>
    <t>加藤　ジョン</t>
  </si>
  <si>
    <t>菅　一生</t>
  </si>
  <si>
    <t>神田　滉人</t>
  </si>
  <si>
    <t>源川　竜也</t>
  </si>
  <si>
    <t>實川　将大</t>
  </si>
  <si>
    <t>鈴木　流世</t>
  </si>
  <si>
    <t>田仲　海翔</t>
  </si>
  <si>
    <t>内藤　宗昌</t>
  </si>
  <si>
    <t>西村　暉</t>
  </si>
  <si>
    <t>正木　誠</t>
  </si>
  <si>
    <t>湯本　樹</t>
  </si>
  <si>
    <t>吉田　勇大</t>
  </si>
  <si>
    <t>松浦　直彦</t>
  </si>
  <si>
    <t>松井　博揮</t>
  </si>
  <si>
    <t>関　駿人</t>
  </si>
  <si>
    <t>麻田　悠馬</t>
  </si>
  <si>
    <t>山中　雄太郎</t>
  </si>
  <si>
    <t>小坂　健悟</t>
  </si>
  <si>
    <t>北村　尭之</t>
  </si>
  <si>
    <t>冨樫　武聖</t>
  </si>
  <si>
    <t>加藤　孝祐</t>
  </si>
  <si>
    <t>小林　純也</t>
  </si>
  <si>
    <t>鈴木　健実</t>
  </si>
  <si>
    <t>神田　光</t>
  </si>
  <si>
    <t>松本　侑哉</t>
  </si>
  <si>
    <t>伊藤　孝哉</t>
  </si>
  <si>
    <t>和西　玲旺</t>
  </si>
  <si>
    <t>佐藤　杜登</t>
  </si>
  <si>
    <t>平井　健仁</t>
  </si>
  <si>
    <t>原　伊吹</t>
  </si>
  <si>
    <t>髙橋　繁人</t>
  </si>
  <si>
    <t>徳永　雅人</t>
  </si>
  <si>
    <t>内山　裕智</t>
  </si>
  <si>
    <t>鈴木　翔</t>
  </si>
  <si>
    <t>半田　健太</t>
  </si>
  <si>
    <t>寺木　慎一朗</t>
  </si>
  <si>
    <t>名倉　大悟</t>
  </si>
  <si>
    <t>若山　陽</t>
  </si>
  <si>
    <t>片山　豪人</t>
  </si>
  <si>
    <t>塩澤　嵩之</t>
  </si>
  <si>
    <t>下里　尚輝</t>
  </si>
  <si>
    <t>小濱　樹</t>
  </si>
  <si>
    <t>田中　応治</t>
  </si>
  <si>
    <t>岡　海来</t>
  </si>
  <si>
    <t>関　昌憲</t>
  </si>
  <si>
    <t>波立　巧望</t>
  </si>
  <si>
    <t>保角　翔真</t>
  </si>
  <si>
    <t>松尾　優大</t>
  </si>
  <si>
    <t>羽尾　拓海</t>
  </si>
  <si>
    <t>三井　健志朗</t>
  </si>
  <si>
    <t>平塚　涼</t>
  </si>
  <si>
    <t>大髙　翼</t>
  </si>
  <si>
    <t>皆川　龍仁</t>
  </si>
  <si>
    <t>荒井　大賀</t>
  </si>
  <si>
    <t>寺澤　讓</t>
  </si>
  <si>
    <t>金　義之</t>
  </si>
  <si>
    <t>新井　純平</t>
  </si>
  <si>
    <t>石山　大輝</t>
  </si>
  <si>
    <t>大塚　勇輝</t>
  </si>
  <si>
    <t>鍵谷　希</t>
  </si>
  <si>
    <t>河合　拓巳</t>
  </si>
  <si>
    <t>高倉　渉</t>
  </si>
  <si>
    <t>高田　海成</t>
  </si>
  <si>
    <t>吉里　駿</t>
  </si>
  <si>
    <t>入江　泰世</t>
  </si>
  <si>
    <t>内沼　紗和生</t>
  </si>
  <si>
    <t>倉野　恭佑</t>
  </si>
  <si>
    <t>榊原　嵩史</t>
  </si>
  <si>
    <t>阪本　大貴</t>
  </si>
  <si>
    <t>佐々木　匠太</t>
  </si>
  <si>
    <t>佐々木　佑馬</t>
  </si>
  <si>
    <t>佐野　智哉</t>
  </si>
  <si>
    <t>鈴木　貫太</t>
  </si>
  <si>
    <t>高田　健太</t>
  </si>
  <si>
    <t>田尻　健</t>
  </si>
  <si>
    <t>生田目　大輔</t>
  </si>
  <si>
    <t>渡部　亮太</t>
  </si>
  <si>
    <t>伊藤　優</t>
  </si>
  <si>
    <t>水元　大雅</t>
  </si>
  <si>
    <t>小見　和也</t>
  </si>
  <si>
    <t>鈴木　大翔</t>
  </si>
  <si>
    <t>林　伸幸</t>
  </si>
  <si>
    <t>和知　悟志</t>
  </si>
  <si>
    <t>室岡　伸</t>
  </si>
  <si>
    <t>横倉　健児</t>
  </si>
  <si>
    <t>袴田　拓海</t>
  </si>
  <si>
    <t>盛合　一将</t>
  </si>
  <si>
    <t>吉留　佑悟</t>
  </si>
  <si>
    <t>小野　健一</t>
  </si>
  <si>
    <t>小野寺　秀斗</t>
  </si>
  <si>
    <t>石関　佑介</t>
  </si>
  <si>
    <t>齊藤　直彦</t>
  </si>
  <si>
    <t>手塚　新輔</t>
  </si>
  <si>
    <t>岩上　優太</t>
  </si>
  <si>
    <t>山形　祥貴</t>
  </si>
  <si>
    <t>福田　拓実</t>
  </si>
  <si>
    <t>武野内　恵介</t>
  </si>
  <si>
    <t>池谷　智広</t>
  </si>
  <si>
    <t>山室　直斗</t>
  </si>
  <si>
    <t>菅野　裕暉</t>
  </si>
  <si>
    <t>小寺　貴大</t>
  </si>
  <si>
    <t>青山　光生</t>
  </si>
  <si>
    <t>大坪　拓斗</t>
  </si>
  <si>
    <t>山口　智也</t>
  </si>
  <si>
    <t>坂本　凌</t>
  </si>
  <si>
    <t>今川　深透</t>
  </si>
  <si>
    <t>大倉　秀太</t>
  </si>
  <si>
    <t>時川　昌也</t>
  </si>
  <si>
    <t>山田　直樹</t>
  </si>
  <si>
    <t>石田　知也</t>
  </si>
  <si>
    <t>岩坂　優志</t>
  </si>
  <si>
    <t>菅野　悠</t>
  </si>
  <si>
    <t>下元　圭人</t>
  </si>
  <si>
    <t>冨永　開来</t>
  </si>
  <si>
    <t>中川　竜大朗</t>
  </si>
  <si>
    <t>山崎　洸真</t>
  </si>
  <si>
    <t>吉田　鶴斗</t>
  </si>
  <si>
    <t>赤塚　洋介</t>
  </si>
  <si>
    <t>阿川　陽</t>
  </si>
  <si>
    <t>尾川　拓巳</t>
  </si>
  <si>
    <t>久司　駿三</t>
  </si>
  <si>
    <t>櫛田　優</t>
  </si>
  <si>
    <t>土田　周治</t>
  </si>
  <si>
    <t>松原　佳祐</t>
  </si>
  <si>
    <t>吉田　啓一郎</t>
  </si>
  <si>
    <t>一條　敦弘</t>
  </si>
  <si>
    <t>梶原　健渡</t>
  </si>
  <si>
    <t>菊地　泰生</t>
  </si>
  <si>
    <t>高橋　麗男</t>
  </si>
  <si>
    <t>竹岡　大</t>
  </si>
  <si>
    <t>広瀬　雄也</t>
  </si>
  <si>
    <t>橋岡　大亮</t>
  </si>
  <si>
    <t>村上　陽哉</t>
  </si>
  <si>
    <t>山崎　柾也</t>
  </si>
  <si>
    <t>横田　有真</t>
  </si>
  <si>
    <t>窪田　雄人</t>
  </si>
  <si>
    <t>鈴木　琢矢</t>
  </si>
  <si>
    <t>青柳　拓郎</t>
  </si>
  <si>
    <t>新井　祐太</t>
  </si>
  <si>
    <t>石川　佳樹</t>
  </si>
  <si>
    <t>加藤　優陽</t>
  </si>
  <si>
    <t>清松　拓真</t>
  </si>
  <si>
    <t>清水　崚汰</t>
  </si>
  <si>
    <t>平塚　ひかる</t>
  </si>
  <si>
    <t>藤村　秦也</t>
  </si>
  <si>
    <t>前田　晃伸</t>
  </si>
  <si>
    <t>松岡　涼真</t>
  </si>
  <si>
    <t>𠮷田　皓紀</t>
  </si>
  <si>
    <t>吉原　遼太郎</t>
  </si>
  <si>
    <t>新井　遼平</t>
  </si>
  <si>
    <t>桐山　剛</t>
  </si>
  <si>
    <t>合田　椋</t>
  </si>
  <si>
    <t>兒玉　陸斗</t>
  </si>
  <si>
    <t>佐藤　広夢</t>
  </si>
  <si>
    <t>澤田　大輝</t>
  </si>
  <si>
    <t>須佐　多智</t>
  </si>
  <si>
    <t>菅沼　蒼紫</t>
  </si>
  <si>
    <t>髙橋　達彦</t>
  </si>
  <si>
    <t>竹蓋　草太</t>
  </si>
  <si>
    <t>山﨑　晃志郎</t>
  </si>
  <si>
    <t>山下　友陽</t>
  </si>
  <si>
    <t>西村　幸太</t>
  </si>
  <si>
    <t>米澤　大樹</t>
  </si>
  <si>
    <t>江川　寿一</t>
  </si>
  <si>
    <t>樺澤　賢</t>
  </si>
  <si>
    <t>知久　裕星</t>
  </si>
  <si>
    <t>西村　翔馬</t>
  </si>
  <si>
    <t>根岸　佑太</t>
  </si>
  <si>
    <t>萩原　大地</t>
  </si>
  <si>
    <t>吉川　達也</t>
  </si>
  <si>
    <t>市毛　富士雄</t>
  </si>
  <si>
    <t>大城　義己</t>
  </si>
  <si>
    <t>柿木　郁人</t>
  </si>
  <si>
    <t>兼次　祐希</t>
  </si>
  <si>
    <t>北本　巧</t>
  </si>
  <si>
    <t>木村　駿</t>
  </si>
  <si>
    <t>清水　豊</t>
  </si>
  <si>
    <t>千田　悠人</t>
  </si>
  <si>
    <t>中川　侑斗</t>
  </si>
  <si>
    <t>浜崎　克己</t>
  </si>
  <si>
    <t>深澤　空良</t>
  </si>
  <si>
    <t>村山　光輝</t>
  </si>
  <si>
    <t>森木　優摩</t>
  </si>
  <si>
    <t>一瀬　達也</t>
  </si>
  <si>
    <t>河村　悠</t>
  </si>
  <si>
    <t>倉淵　大輔</t>
  </si>
  <si>
    <t>古口　直椰</t>
  </si>
  <si>
    <t>宍戸　春</t>
  </si>
  <si>
    <t>高村　祐輔</t>
  </si>
  <si>
    <t>外崎　志門</t>
  </si>
  <si>
    <t>橋本　雄太</t>
  </si>
  <si>
    <t>長谷部　航</t>
  </si>
  <si>
    <t>樋瀬　光稀</t>
  </si>
  <si>
    <t>山元　創太</t>
  </si>
  <si>
    <t>脇山　隼斗</t>
  </si>
  <si>
    <t>保科　隼希</t>
  </si>
  <si>
    <t>千田　健介</t>
  </si>
  <si>
    <t>大木　勇人</t>
  </si>
  <si>
    <t>茅根　將功</t>
  </si>
  <si>
    <t>千葉　暉</t>
  </si>
  <si>
    <t>青木　孝輔</t>
  </si>
  <si>
    <t>池田　凌斗</t>
  </si>
  <si>
    <t>宮澤　賢太</t>
  </si>
  <si>
    <t>伊東　颯汰</t>
  </si>
  <si>
    <t>江口　大雅</t>
  </si>
  <si>
    <t>小島　海斗</t>
  </si>
  <si>
    <t>小原　拓未</t>
  </si>
  <si>
    <t>加藤　淳</t>
  </si>
  <si>
    <t>狩野　未基</t>
  </si>
  <si>
    <t>神戸　駿介</t>
  </si>
  <si>
    <t>小林　歩</t>
  </si>
  <si>
    <t>若林　大輝</t>
  </si>
  <si>
    <t>石川　拓慎</t>
  </si>
  <si>
    <t>大西　峻平</t>
  </si>
  <si>
    <t>荻原　颯太</t>
  </si>
  <si>
    <t>新矢　連士</t>
  </si>
  <si>
    <t>佃　康平</t>
  </si>
  <si>
    <t>蓮沼　直希</t>
  </si>
  <si>
    <t>花崎　悠紀</t>
  </si>
  <si>
    <t>久綱　一輝</t>
  </si>
  <si>
    <t>町田　将光</t>
  </si>
  <si>
    <t>長嶋　寿樹</t>
  </si>
  <si>
    <t>岡村　優太</t>
  </si>
  <si>
    <t>小野　弘貴</t>
  </si>
  <si>
    <t>岩戸　隼哉</t>
  </si>
  <si>
    <t>木村　彰吾</t>
  </si>
  <si>
    <t>田邊　祐弥</t>
  </si>
  <si>
    <t>今江　勇人</t>
  </si>
  <si>
    <t>山田　陽太</t>
  </si>
  <si>
    <t>古谷　勇人</t>
  </si>
  <si>
    <t>尾辻　颯</t>
  </si>
  <si>
    <t>工藤　颯</t>
  </si>
  <si>
    <t>桑原　匠矢</t>
  </si>
  <si>
    <t>小山　日楓</t>
  </si>
  <si>
    <t>櫻井　亮也</t>
  </si>
  <si>
    <t>徳永　翔三</t>
  </si>
  <si>
    <t>平井　陽大</t>
  </si>
  <si>
    <t>平間　大貴</t>
  </si>
  <si>
    <t>福脇　昭也</t>
  </si>
  <si>
    <t>山口　武</t>
  </si>
  <si>
    <t>緒方　俊亮</t>
  </si>
  <si>
    <t>笹村　雄斗</t>
  </si>
  <si>
    <t>繁村　和希</t>
  </si>
  <si>
    <t>畠山　流大</t>
  </si>
  <si>
    <t>松坂　胆宥</t>
  </si>
  <si>
    <t>盛田　和輝</t>
  </si>
  <si>
    <t>秋山　大樹</t>
  </si>
  <si>
    <t>飯田　遼太朗</t>
  </si>
  <si>
    <t>井口　雅貴</t>
  </si>
  <si>
    <t>大坪　未樹</t>
  </si>
  <si>
    <t>小島　健晟</t>
  </si>
  <si>
    <t>小林　優介</t>
  </si>
  <si>
    <t>藤田　峻登</t>
  </si>
  <si>
    <t>伊原　達哉</t>
  </si>
  <si>
    <t>大塚　稜介</t>
  </si>
  <si>
    <t>白石　幸大</t>
  </si>
  <si>
    <t>進藤　隼弥</t>
  </si>
  <si>
    <t>松田　佑矢</t>
  </si>
  <si>
    <t>望月　祐太朗</t>
  </si>
  <si>
    <t>小山　大輝</t>
  </si>
  <si>
    <t>平川　雄大</t>
  </si>
  <si>
    <t>安藤　卓也</t>
  </si>
  <si>
    <t>猪口　岳昭</t>
  </si>
  <si>
    <t>卜部　和喜</t>
  </si>
  <si>
    <t>大久保　育磨</t>
  </si>
  <si>
    <t>加藤　翔太</t>
  </si>
  <si>
    <t>亀山　淳也</t>
  </si>
  <si>
    <t>小西　竜矢</t>
  </si>
  <si>
    <t>清水　健太郎</t>
  </si>
  <si>
    <t>関口　宗平</t>
  </si>
  <si>
    <t>高木　昇</t>
  </si>
  <si>
    <t>高木　大介</t>
  </si>
  <si>
    <t>武本　雄大</t>
  </si>
  <si>
    <t>田淵　翔太</t>
  </si>
  <si>
    <t>戸島　延真</t>
  </si>
  <si>
    <t>中野　裕翔</t>
  </si>
  <si>
    <t>中野　弘久</t>
  </si>
  <si>
    <t>中山　玄基</t>
  </si>
  <si>
    <t>西尾　祐一郎</t>
  </si>
  <si>
    <t>平塚　心</t>
  </si>
  <si>
    <t>平林　勇希</t>
  </si>
  <si>
    <t>福田　健人</t>
  </si>
  <si>
    <t>星野　蒼太</t>
  </si>
  <si>
    <t>宮田　共也</t>
  </si>
  <si>
    <t>森　陽向</t>
  </si>
  <si>
    <t>古屋　有留人</t>
  </si>
  <si>
    <t>久保　貴星</t>
  </si>
  <si>
    <t>瀬谷　啓士</t>
  </si>
  <si>
    <t>小林　海斗</t>
  </si>
  <si>
    <t>大矢　遼</t>
  </si>
  <si>
    <t>木村　雄人</t>
  </si>
  <si>
    <t>五十嵐　潤</t>
  </si>
  <si>
    <t>中村　亮太</t>
  </si>
  <si>
    <t>佐藤　日彦</t>
  </si>
  <si>
    <t>山根　丈幸</t>
  </si>
  <si>
    <t>田村　友希</t>
  </si>
  <si>
    <t>飯塚　雄太</t>
  </si>
  <si>
    <t>石塚　晶啓</t>
  </si>
  <si>
    <t>角張　友隆</t>
  </si>
  <si>
    <t>志賀野　航生</t>
  </si>
  <si>
    <t>黒川　真登</t>
  </si>
  <si>
    <t>高橋　壱誓</t>
  </si>
  <si>
    <t>広瀬　友則</t>
  </si>
  <si>
    <t>浅間　優太</t>
  </si>
  <si>
    <t>臼井　健太</t>
  </si>
  <si>
    <t>門田　秀利</t>
  </si>
  <si>
    <t>河上　雄哉</t>
  </si>
  <si>
    <t>河東　寛大</t>
  </si>
  <si>
    <t>木下　巧</t>
  </si>
  <si>
    <t>高嶌　凌也</t>
  </si>
  <si>
    <t>田川　良昌</t>
  </si>
  <si>
    <t>徳備　大輔</t>
  </si>
  <si>
    <t>藤村　遼河</t>
  </si>
  <si>
    <t>森　秀翔</t>
  </si>
  <si>
    <t>栁田　大輔</t>
  </si>
  <si>
    <t>相澤　龍明</t>
  </si>
  <si>
    <t>甘利　大祐</t>
  </si>
  <si>
    <t>石川　航平</t>
  </si>
  <si>
    <t>伊藤　宏高</t>
  </si>
  <si>
    <t>木付　琳</t>
  </si>
  <si>
    <t>殿地　琢朗</t>
  </si>
  <si>
    <t>原　拓巨</t>
  </si>
  <si>
    <t>藤木　宏太</t>
  </si>
  <si>
    <t>櫛渕　皓介</t>
  </si>
  <si>
    <t>古川　礼穏</t>
  </si>
  <si>
    <t>松延　大誠</t>
  </si>
  <si>
    <t>厚海　勇</t>
  </si>
  <si>
    <t>岡崎　雅太</t>
  </si>
  <si>
    <t>菊池　将吾</t>
  </si>
  <si>
    <t>佐々木　亮介</t>
  </si>
  <si>
    <t>鈴木　伊織</t>
  </si>
  <si>
    <t>林　将貴</t>
  </si>
  <si>
    <t>伊藤　勇輝</t>
  </si>
  <si>
    <t>宮野　健音</t>
  </si>
  <si>
    <t>青木　雄貴</t>
  </si>
  <si>
    <t>氏原　克仁</t>
  </si>
  <si>
    <t>伊藤　優太</t>
  </si>
  <si>
    <t>片山　拓海</t>
  </si>
  <si>
    <t>堤　真人</t>
  </si>
  <si>
    <t>時任　一輝</t>
  </si>
  <si>
    <t>永田　大智</t>
  </si>
  <si>
    <t>森野　滉</t>
  </si>
  <si>
    <t>幕田　直人</t>
  </si>
  <si>
    <t>宿村　勇希</t>
  </si>
  <si>
    <t>石川　拓海</t>
  </si>
  <si>
    <t>安部　京佑</t>
  </si>
  <si>
    <t>金子　貴紀</t>
  </si>
  <si>
    <t>平　流成</t>
  </si>
  <si>
    <t>加藤　優弥</t>
  </si>
  <si>
    <t>白石　安孝</t>
  </si>
  <si>
    <t>田邊　空</t>
  </si>
  <si>
    <t>土佐野　岬</t>
  </si>
  <si>
    <t>牟田　一茶</t>
  </si>
  <si>
    <t>井桁　碧惟</t>
  </si>
  <si>
    <t>石本　孝二</t>
  </si>
  <si>
    <t>大久保　航平</t>
  </si>
  <si>
    <t>大原　一真</t>
  </si>
  <si>
    <t>川良　昂世</t>
  </si>
  <si>
    <t>釘町　凌太朗</t>
  </si>
  <si>
    <t>草間　玲耶</t>
  </si>
  <si>
    <t>小松　勇太</t>
  </si>
  <si>
    <t>寺本　大希</t>
  </si>
  <si>
    <t>渡辺　拓海</t>
  </si>
  <si>
    <t>青田　楓祐</t>
  </si>
  <si>
    <t>厚浦　大地</t>
  </si>
  <si>
    <t>大塚　光司</t>
  </si>
  <si>
    <t>大塚　紘平</t>
  </si>
  <si>
    <t>影山　奨</t>
  </si>
  <si>
    <t>河邊　龍介</t>
  </si>
  <si>
    <t>田中　龍之介</t>
  </si>
  <si>
    <t>保科　駿斗</t>
  </si>
  <si>
    <t>小谷野　陽平</t>
  </si>
  <si>
    <t>坂根　領斗</t>
  </si>
  <si>
    <t>住田　光駿</t>
  </si>
  <si>
    <t>小久井　健将</t>
  </si>
  <si>
    <t>古川　裕隆</t>
  </si>
  <si>
    <t>前川　凜太朗</t>
  </si>
  <si>
    <t>小澤　舜</t>
  </si>
  <si>
    <t>牧原　大信</t>
  </si>
  <si>
    <t>石崎　浩太郎</t>
  </si>
  <si>
    <t>中島　康太</t>
  </si>
  <si>
    <t>大野　裕貴</t>
  </si>
  <si>
    <t>猪野　洸太</t>
  </si>
  <si>
    <t>中山　拓美</t>
  </si>
  <si>
    <t>平野　力</t>
  </si>
  <si>
    <t>早田　光佑</t>
  </si>
  <si>
    <t>阿曽　央和</t>
  </si>
  <si>
    <t>伊東　利来也</t>
  </si>
  <si>
    <t>折田　歩夢</t>
  </si>
  <si>
    <t>黒田　賢</t>
  </si>
  <si>
    <t>小久保　友裕</t>
  </si>
  <si>
    <t>宍倉　健浩</t>
  </si>
  <si>
    <t>下平　健正</t>
  </si>
  <si>
    <t>住吉　宙樹</t>
  </si>
  <si>
    <t>武士　文哉</t>
  </si>
  <si>
    <t>辻本　活哉</t>
  </si>
  <si>
    <t>渕田　拓臣</t>
  </si>
  <si>
    <t>本郷　諒</t>
  </si>
  <si>
    <t>南山　義輝</t>
  </si>
  <si>
    <t>村木　渉真</t>
  </si>
  <si>
    <t>森田　将平</t>
  </si>
  <si>
    <t>吉田　匠</t>
  </si>
  <si>
    <t>山下　和也</t>
  </si>
  <si>
    <t>青栁　柾希</t>
  </si>
  <si>
    <t>太田　直希</t>
  </si>
  <si>
    <t>勝田　築</t>
  </si>
  <si>
    <t>小竹　理恩</t>
  </si>
  <si>
    <t>佐野　陽</t>
  </si>
  <si>
    <t>千明　龍之佑</t>
  </si>
  <si>
    <t>中谷　雄飛</t>
  </si>
  <si>
    <t>林　裕之</t>
  </si>
  <si>
    <t>半澤　黎斗</t>
  </si>
  <si>
    <t>松本　朗</t>
  </si>
  <si>
    <t>向井　悠介</t>
  </si>
  <si>
    <t>森戸　信陽</t>
  </si>
  <si>
    <t>山内　大夢</t>
  </si>
  <si>
    <t>山口　賢助</t>
  </si>
  <si>
    <t>浅田　智哉</t>
  </si>
  <si>
    <t>小野　良輔</t>
  </si>
  <si>
    <t>神谷　匡紀</t>
  </si>
  <si>
    <t>永瀬　孝</t>
  </si>
  <si>
    <t>永田　陸</t>
  </si>
  <si>
    <t>細越　大智</t>
  </si>
  <si>
    <t>前山　晃太郎</t>
  </si>
  <si>
    <t>松本　瞬</t>
  </si>
  <si>
    <t>一場　開成</t>
  </si>
  <si>
    <t>小野木　里紀</t>
  </si>
  <si>
    <t>小林　智哉</t>
  </si>
  <si>
    <t>高橋　優慈</t>
  </si>
  <si>
    <t>田尻　悠成</t>
  </si>
  <si>
    <t>平丸　慶人</t>
  </si>
  <si>
    <t>山口　翔一</t>
  </si>
  <si>
    <t>米谷　哲</t>
  </si>
  <si>
    <t>小川　直也</t>
  </si>
  <si>
    <t>五明　直幹</t>
  </si>
  <si>
    <t>能呂　秀斗</t>
  </si>
  <si>
    <t>福田　叶彩</t>
  </si>
  <si>
    <t>山﨑　幸斗</t>
  </si>
  <si>
    <t>千ヶ崎　聖斗</t>
  </si>
  <si>
    <t>山田　晴斗</t>
  </si>
  <si>
    <t>飯森　義志</t>
  </si>
  <si>
    <t>岡部　純</t>
  </si>
  <si>
    <t>岩間　暁</t>
  </si>
  <si>
    <t>江口　達宗</t>
  </si>
  <si>
    <t>勝俣　航希</t>
  </si>
  <si>
    <t>金久保　遥</t>
  </si>
  <si>
    <t>源馬　巧巳</t>
  </si>
  <si>
    <t>佐々木　飛鳥</t>
  </si>
  <si>
    <t>佐々木　詩音</t>
  </si>
  <si>
    <t>根来　佑有</t>
  </si>
  <si>
    <t>服部　友太</t>
  </si>
  <si>
    <t>林田　快豪</t>
  </si>
  <si>
    <t>南　美空翔</t>
  </si>
  <si>
    <t>横山　佑羽</t>
  </si>
  <si>
    <t>石井　翔琉</t>
  </si>
  <si>
    <t>市来原　潤</t>
  </si>
  <si>
    <t>大石　亮</t>
  </si>
  <si>
    <t>鹿嶋　則宏</t>
  </si>
  <si>
    <t>茅野　雅博</t>
  </si>
  <si>
    <t>小林　純</t>
  </si>
  <si>
    <t>辻　海里</t>
  </si>
  <si>
    <t>森島　嘉大</t>
  </si>
  <si>
    <t>水谷　光佑</t>
  </si>
  <si>
    <t>岡田　法文</t>
  </si>
  <si>
    <t>武田　春樹</t>
  </si>
  <si>
    <t>安藤　海</t>
  </si>
  <si>
    <t>石田　優希</t>
  </si>
  <si>
    <t>磯崎　浩平</t>
  </si>
  <si>
    <t>市原　拓実</t>
  </si>
  <si>
    <t>伊藤　初黄</t>
  </si>
  <si>
    <t>岩永　宏樹</t>
  </si>
  <si>
    <t>斎藤　泰雅</t>
  </si>
  <si>
    <t>関根　佑</t>
  </si>
  <si>
    <t>多田　健太郎</t>
  </si>
  <si>
    <t>相坂　文太</t>
  </si>
  <si>
    <t>江間　響</t>
  </si>
  <si>
    <t>宮本　卓</t>
  </si>
  <si>
    <t>伊藤　誠矢</t>
  </si>
  <si>
    <t>潮田　航大</t>
  </si>
  <si>
    <t>木下　雄斗</t>
  </si>
  <si>
    <t>木村　純一郎</t>
  </si>
  <si>
    <t>佐藤　茂哉</t>
  </si>
  <si>
    <t>佐藤　拓夢</t>
  </si>
  <si>
    <t>佐藤　颯</t>
  </si>
  <si>
    <t>下田　季矢</t>
  </si>
  <si>
    <t>竹内　嵩人</t>
  </si>
  <si>
    <t>武田　裕督</t>
  </si>
  <si>
    <t>田村　剣心</t>
  </si>
  <si>
    <t>八重樫　一也</t>
  </si>
  <si>
    <t>秋山　侃樹</t>
  </si>
  <si>
    <t>大窪　歩夢</t>
  </si>
  <si>
    <t>尾崎　陽</t>
  </si>
  <si>
    <t>栗原　佑輔</t>
  </si>
  <si>
    <t>友村　俊介</t>
  </si>
  <si>
    <t>原田　宗市</t>
  </si>
  <si>
    <t>舩田　圭吾</t>
  </si>
  <si>
    <t>脇本　岳</t>
  </si>
  <si>
    <t>溝口　誉也</t>
  </si>
  <si>
    <t>加賀　洋行</t>
  </si>
  <si>
    <t>増本　壮一郎</t>
  </si>
  <si>
    <t>中村　太紀</t>
  </si>
  <si>
    <t>福田　大希</t>
  </si>
  <si>
    <t>石澤　由祐</t>
  </si>
  <si>
    <t>保科　毅欣</t>
  </si>
  <si>
    <t>森　淳弘</t>
  </si>
  <si>
    <t>幸田　蓮</t>
  </si>
  <si>
    <t>岡本　優毅</t>
  </si>
  <si>
    <t>浦崎　耕右</t>
  </si>
  <si>
    <t>木村　麟太郎</t>
  </si>
  <si>
    <t>川村　真寛</t>
  </si>
  <si>
    <t>田中　力蔵</t>
  </si>
  <si>
    <t>伊藤　俊太</t>
  </si>
  <si>
    <t>井手　孝一</t>
  </si>
  <si>
    <t>小笠原　峰士</t>
  </si>
  <si>
    <t>菊池　夏規</t>
  </si>
  <si>
    <t>北﨑　拓矢</t>
  </si>
  <si>
    <t>成瀬　隆一郎</t>
  </si>
  <si>
    <t>原塚　友貴</t>
  </si>
  <si>
    <t>平塚　翔太</t>
  </si>
  <si>
    <t>落合　葵斗</t>
  </si>
  <si>
    <t>川口　慧</t>
  </si>
  <si>
    <t>近藤　聖人</t>
  </si>
  <si>
    <t>高橋　祐哉</t>
  </si>
  <si>
    <t>西方　大珠</t>
  </si>
  <si>
    <t>呑村　大樹</t>
  </si>
  <si>
    <t>林田　聖</t>
  </si>
  <si>
    <t>淵田　凌一</t>
  </si>
  <si>
    <t>三俣　友作</t>
  </si>
  <si>
    <t>安田　響</t>
  </si>
  <si>
    <t>安達　祐太</t>
  </si>
  <si>
    <t>岡田　和也</t>
  </si>
  <si>
    <t>松浦　史哉</t>
  </si>
  <si>
    <t>森谷　倫太郎</t>
  </si>
  <si>
    <t>佐藤　愛大</t>
  </si>
  <si>
    <t>今　達矢</t>
  </si>
  <si>
    <t>永野　航太郎</t>
  </si>
  <si>
    <t>吉本　悠真</t>
  </si>
  <si>
    <t>木村　楓河</t>
  </si>
  <si>
    <t>島田　翔太</t>
  </si>
  <si>
    <t>田村　健</t>
  </si>
  <si>
    <t>伊東　寿紘</t>
  </si>
  <si>
    <t>菊池　将克</t>
  </si>
  <si>
    <t>平間　唯人</t>
  </si>
  <si>
    <t>増田　諒介</t>
  </si>
  <si>
    <t>防衛医科大学校</t>
  </si>
  <si>
    <t>向井　頌之</t>
  </si>
  <si>
    <t>長田　拓海</t>
  </si>
  <si>
    <t>坂庭　主浩</t>
  </si>
  <si>
    <t>菊池　遼祐</t>
  </si>
  <si>
    <t>山崎　宏斗</t>
  </si>
  <si>
    <t>高橋　正樹</t>
  </si>
  <si>
    <t>小村　真史</t>
  </si>
  <si>
    <t>高木　大地</t>
  </si>
  <si>
    <t>米川　敦</t>
  </si>
  <si>
    <t>菊地　浩輔</t>
  </si>
  <si>
    <t>武蔵丘短期大学</t>
  </si>
  <si>
    <t>榎本　泰希</t>
  </si>
  <si>
    <t>水野　有稀</t>
  </si>
  <si>
    <t>朝田　航平</t>
  </si>
  <si>
    <t>池永　進之佑</t>
  </si>
  <si>
    <t>萱原　亮太</t>
  </si>
  <si>
    <t>佐々木　海</t>
  </si>
  <si>
    <t>佐藤　勇介</t>
  </si>
  <si>
    <t>清水　康太</t>
  </si>
  <si>
    <t>鈴木　健司</t>
  </si>
  <si>
    <t>田中　佑資</t>
  </si>
  <si>
    <t>田中　遼太郎</t>
  </si>
  <si>
    <t>福澤　元己</t>
  </si>
  <si>
    <t>松戸　春樹</t>
  </si>
  <si>
    <t>毛利　陽人</t>
  </si>
  <si>
    <t>若林　亮平</t>
  </si>
  <si>
    <t>安達　直希</t>
  </si>
  <si>
    <t>山田　武志</t>
  </si>
  <si>
    <t>長谷　佳祐</t>
  </si>
  <si>
    <t>石川　悠弥</t>
  </si>
  <si>
    <t>小柳　泰治</t>
  </si>
  <si>
    <t>荒賀　崇碩</t>
  </si>
  <si>
    <t>西川　悠真</t>
  </si>
  <si>
    <t>鈴木　琢丸</t>
  </si>
  <si>
    <t>岩川　天羽</t>
  </si>
  <si>
    <t>秋山　仁吾</t>
  </si>
  <si>
    <t>辻本　直輝</t>
  </si>
  <si>
    <t>横田　凌大</t>
  </si>
  <si>
    <t>荒幡　寛人</t>
  </si>
  <si>
    <t>笠井　陽介</t>
  </si>
  <si>
    <t>設楽　悠太</t>
  </si>
  <si>
    <t>余川　周</t>
  </si>
  <si>
    <t>吉岡　淳</t>
  </si>
  <si>
    <t>吉田　勇登</t>
  </si>
  <si>
    <t>工木　大地</t>
  </si>
  <si>
    <t>植田　陽平</t>
  </si>
  <si>
    <t>加藤　立誠</t>
  </si>
  <si>
    <t>河野　拓実</t>
  </si>
  <si>
    <t>小林　琢人</t>
  </si>
  <si>
    <t>杉保　滉太</t>
  </si>
  <si>
    <t>竹内　奨真</t>
  </si>
  <si>
    <t>難波　天</t>
  </si>
  <si>
    <t>萩原　新</t>
  </si>
  <si>
    <t>早川　朋輝</t>
  </si>
  <si>
    <t>水野　優希</t>
  </si>
  <si>
    <t>山本　将輝</t>
  </si>
  <si>
    <t>浅井　匠</t>
  </si>
  <si>
    <t>近藤　光竜</t>
  </si>
  <si>
    <t>椎野　修羅</t>
  </si>
  <si>
    <t>柴田　太尊</t>
  </si>
  <si>
    <t>塚谷　希</t>
  </si>
  <si>
    <t>廣田　海心</t>
  </si>
  <si>
    <t>山川　太一</t>
  </si>
  <si>
    <t>山本　蒼弥</t>
  </si>
  <si>
    <t>飯嶌　友哉</t>
  </si>
  <si>
    <t>石津　佳晃</t>
  </si>
  <si>
    <t>大澤　智樹</t>
  </si>
  <si>
    <t>桜木　啓仁</t>
  </si>
  <si>
    <t>鈴木　渓太</t>
  </si>
  <si>
    <t>鈴木　大海</t>
  </si>
  <si>
    <t>平田　晃司</t>
  </si>
  <si>
    <t>福田　悠一</t>
  </si>
  <si>
    <t>松本　直樹</t>
  </si>
  <si>
    <t>右田　綺羅</t>
  </si>
  <si>
    <t>麻生　樹</t>
  </si>
  <si>
    <t>小野寺　勇樹</t>
  </si>
  <si>
    <t>中武　泰希</t>
  </si>
  <si>
    <t>永井　大育</t>
  </si>
  <si>
    <t>西村　拓海</t>
  </si>
  <si>
    <t>米満　楓</t>
  </si>
  <si>
    <t>田中　幸一</t>
  </si>
  <si>
    <t>井上　広貴</t>
  </si>
  <si>
    <t>香坂　俊光</t>
  </si>
  <si>
    <t>佐野川　洋</t>
  </si>
  <si>
    <t>清水　遼</t>
  </si>
  <si>
    <t>前田　理貴</t>
  </si>
  <si>
    <t>竹本　圭吾</t>
  </si>
  <si>
    <t>桝永　理気</t>
  </si>
  <si>
    <t>足立　優斗</t>
  </si>
  <si>
    <t>高橋　京佑</t>
  </si>
  <si>
    <t>本間　知基</t>
  </si>
  <si>
    <t>岩井　圭己</t>
  </si>
  <si>
    <t>大澤　樹</t>
  </si>
  <si>
    <t>道場　大介</t>
  </si>
  <si>
    <t>井元　太二</t>
  </si>
  <si>
    <t>伊関　礼</t>
  </si>
  <si>
    <t>小島　悠矢</t>
  </si>
  <si>
    <t>三浦　友靖</t>
  </si>
  <si>
    <t>野上　和希</t>
  </si>
  <si>
    <t>毛賀澤　直希</t>
  </si>
  <si>
    <t>小田原　大雅</t>
  </si>
  <si>
    <t>氷見　爽</t>
  </si>
  <si>
    <t>小林　憲人</t>
  </si>
  <si>
    <t>入鹿　英洋</t>
  </si>
  <si>
    <t>浦野　皓一郎</t>
  </si>
  <si>
    <t>山上　英亮</t>
  </si>
  <si>
    <t>石井　慶太</t>
  </si>
  <si>
    <t>市川　繁貴</t>
  </si>
  <si>
    <t>井出　勇伍</t>
  </si>
  <si>
    <t>江崎　佑</t>
  </si>
  <si>
    <t>加瀬　莉穏</t>
  </si>
  <si>
    <t>河守　大世</t>
  </si>
  <si>
    <t>吉良　大樹</t>
  </si>
  <si>
    <t>斎須　渓太</t>
  </si>
  <si>
    <t>坂井　公亮</t>
  </si>
  <si>
    <t>重田　一稀</t>
  </si>
  <si>
    <t>新屋　翔大</t>
  </si>
  <si>
    <t>関　颯介</t>
  </si>
  <si>
    <t>竹本　琳</t>
  </si>
  <si>
    <t>樋田　侑司</t>
  </si>
  <si>
    <t>原川　凌</t>
  </si>
  <si>
    <t>藤田　俊</t>
  </si>
  <si>
    <t>本多　陽斗</t>
  </si>
  <si>
    <t>前川　寛棋</t>
  </si>
  <si>
    <t>松井　陸</t>
  </si>
  <si>
    <t>松下　公紀</t>
  </si>
  <si>
    <t>南　和希</t>
  </si>
  <si>
    <t>吉沢　智貴</t>
  </si>
  <si>
    <t>岩井　郁也</t>
  </si>
  <si>
    <t>伴野　公宣</t>
  </si>
  <si>
    <t>帝京科学大学</t>
  </si>
  <si>
    <t>佐藤　直也</t>
  </si>
  <si>
    <t>山田　誠人</t>
  </si>
  <si>
    <t>小林　賢佑</t>
  </si>
  <si>
    <t>石橋　和也</t>
  </si>
  <si>
    <t>中山　仁</t>
  </si>
  <si>
    <t>小林　嶺介</t>
  </si>
  <si>
    <t>山崎　航平</t>
  </si>
  <si>
    <t>本間　一輝</t>
  </si>
  <si>
    <t>林　拓優</t>
  </si>
  <si>
    <t>植草　雄貴</t>
  </si>
  <si>
    <t>笠松　大聖</t>
  </si>
  <si>
    <t>山村　直人</t>
  </si>
  <si>
    <t>眞澤　敦貴</t>
  </si>
  <si>
    <t>山本　陣</t>
  </si>
  <si>
    <t>吉野　晃太</t>
  </si>
  <si>
    <t>梅川　峻</t>
  </si>
  <si>
    <t>堤　健太朗</t>
  </si>
  <si>
    <t>的場　翔大</t>
  </si>
  <si>
    <t>北木　裕太</t>
  </si>
  <si>
    <t>牧野　快士</t>
  </si>
  <si>
    <t>崎谷　陽一</t>
  </si>
  <si>
    <t>紺野　岬</t>
  </si>
  <si>
    <t>藤森　佳伊</t>
  </si>
  <si>
    <t>小俣　伊織</t>
  </si>
  <si>
    <t>相馬　奨之介</t>
  </si>
  <si>
    <t>野呂　惇人</t>
  </si>
  <si>
    <t>麻生　幹雄</t>
  </si>
  <si>
    <t>齋藤　晃太</t>
  </si>
  <si>
    <t>續木　日向</t>
  </si>
  <si>
    <t>生方　利樹</t>
  </si>
  <si>
    <t>中嶋　貴哉</t>
  </si>
  <si>
    <t>土井　健輔</t>
  </si>
  <si>
    <t>小島　匡人</t>
  </si>
  <si>
    <t>富樫　真生</t>
  </si>
  <si>
    <t>石川　龍佑</t>
  </si>
  <si>
    <t>久保倉　佳吾</t>
  </si>
  <si>
    <t>佐々木　幹斗</t>
  </si>
  <si>
    <t>冨田　健人</t>
  </si>
  <si>
    <t>村松　優</t>
  </si>
  <si>
    <t>渡辺　尚</t>
  </si>
  <si>
    <t>綿引　翔</t>
  </si>
  <si>
    <t>林　飛優</t>
  </si>
  <si>
    <t>田中　佑典</t>
  </si>
  <si>
    <t>井上　大地</t>
  </si>
  <si>
    <t>黒木　心貴</t>
  </si>
  <si>
    <t>高橋　謙介</t>
  </si>
  <si>
    <t>入江　亮輔</t>
  </si>
  <si>
    <t>田口　雄貴</t>
  </si>
  <si>
    <t>中村　文哉</t>
  </si>
  <si>
    <t>武田　瑛大</t>
  </si>
  <si>
    <t>國司　裕通</t>
  </si>
  <si>
    <t>蒲谷　淳志</t>
  </si>
  <si>
    <t>阿部　敏明</t>
  </si>
  <si>
    <t>殿岡　正吉</t>
  </si>
  <si>
    <t>渡邉　智成</t>
  </si>
  <si>
    <t>佐藤　皓人</t>
  </si>
  <si>
    <t>山田　那衆</t>
  </si>
  <si>
    <t>高橋　竜輝</t>
  </si>
  <si>
    <t>油谷　恒佑</t>
  </si>
  <si>
    <t>長谷川　潤</t>
  </si>
  <si>
    <t>清水　拓斗</t>
  </si>
  <si>
    <t>氏家　豪留</t>
  </si>
  <si>
    <t>別所　竜守</t>
  </si>
  <si>
    <t>ライモイ　ヴィンセント</t>
  </si>
  <si>
    <t>外山　結</t>
  </si>
  <si>
    <t>育英大学</t>
  </si>
  <si>
    <t>堀口　賢志</t>
  </si>
  <si>
    <t>岡野　勇太</t>
  </si>
  <si>
    <t>髙橋　奎太</t>
  </si>
  <si>
    <t>福井　隆真</t>
  </si>
  <si>
    <t>赤司　健槙</t>
  </si>
  <si>
    <t>油屋　圭吾</t>
  </si>
  <si>
    <t>岩崎　匠海</t>
  </si>
  <si>
    <t>小穴　英気</t>
  </si>
  <si>
    <t>蔭山　和敬</t>
  </si>
  <si>
    <t>片野　雄太</t>
  </si>
  <si>
    <t>北山　智大</t>
  </si>
  <si>
    <t>小島　優作</t>
  </si>
  <si>
    <t>近藤　悠大</t>
  </si>
  <si>
    <t>近藤　亮太</t>
  </si>
  <si>
    <t>佐々木　蓮</t>
  </si>
  <si>
    <t>進藤　魁人</t>
  </si>
  <si>
    <t>鈴木　尚輝</t>
  </si>
  <si>
    <t>髙野　寛之</t>
  </si>
  <si>
    <t>髙橋　宗聖</t>
  </si>
  <si>
    <t>竹内　辰徳</t>
  </si>
  <si>
    <t>富永　琢磨</t>
  </si>
  <si>
    <t>新津　大地</t>
  </si>
  <si>
    <t>牧瀬　圭斗</t>
  </si>
  <si>
    <t>的場　亮太</t>
  </si>
  <si>
    <t>村上　陸人</t>
  </si>
  <si>
    <t>横堀　凌也</t>
  </si>
  <si>
    <t>吉井　道歩</t>
  </si>
  <si>
    <t>吉田　尚矢</t>
  </si>
  <si>
    <t>鷲尾　智樹</t>
  </si>
  <si>
    <t>田宮　竜希</t>
  </si>
  <si>
    <t>飯野　勇</t>
  </si>
  <si>
    <t>内山　力哉</t>
  </si>
  <si>
    <t>吉川　湧人</t>
  </si>
  <si>
    <t>柴谷　匠</t>
  </si>
  <si>
    <t>竹村　和夢</t>
  </si>
  <si>
    <t>蛭間　雄也</t>
  </si>
  <si>
    <t>小村　逸</t>
  </si>
  <si>
    <t>伊倉　慶斗</t>
  </si>
  <si>
    <t>瀧　晃也</t>
  </si>
  <si>
    <t>西在家　亮</t>
  </si>
  <si>
    <t>古畑　貴規</t>
  </si>
  <si>
    <t>菅井　啓佑</t>
  </si>
  <si>
    <t>辰巳　智広</t>
  </si>
  <si>
    <t>山口　直槻</t>
  </si>
  <si>
    <t>宇野　大地</t>
  </si>
  <si>
    <t>西　丈澄</t>
  </si>
  <si>
    <t>西村　遼平</t>
  </si>
  <si>
    <t>川越　春来</t>
  </si>
  <si>
    <t>川越　健生</t>
  </si>
  <si>
    <t>宮澤　優斗</t>
  </si>
  <si>
    <t>小幡　隆史</t>
  </si>
  <si>
    <t>川路　武</t>
  </si>
  <si>
    <t>荒井　基宏</t>
  </si>
  <si>
    <t>中村　僚</t>
  </si>
  <si>
    <t>平山　陽大</t>
  </si>
  <si>
    <t>大江　樹生</t>
  </si>
  <si>
    <t>青見　聖</t>
  </si>
  <si>
    <t>赤松　拓実</t>
  </si>
  <si>
    <t>阿川　公希</t>
  </si>
  <si>
    <t>畦地　将史</t>
  </si>
  <si>
    <t>石川　淳</t>
  </si>
  <si>
    <t>大島　瑠星</t>
  </si>
  <si>
    <t>神林　竜平</t>
  </si>
  <si>
    <t>紀平　陸</t>
  </si>
  <si>
    <t>越宗　洋暁</t>
  </si>
  <si>
    <t>新藤　史也</t>
  </si>
  <si>
    <t>武政　龍之介</t>
  </si>
  <si>
    <t>村上　倫太郎</t>
  </si>
  <si>
    <t>阿部　歩</t>
  </si>
  <si>
    <t>竹内　悠</t>
  </si>
  <si>
    <t>齋藤　祐斗</t>
  </si>
  <si>
    <t>髙橋　智也</t>
  </si>
  <si>
    <t>野村　健成</t>
  </si>
  <si>
    <t>是枝　翔太</t>
  </si>
  <si>
    <t>大島　武瑠</t>
  </si>
  <si>
    <t>青木　乾人</t>
  </si>
  <si>
    <t>田村　海斗</t>
  </si>
  <si>
    <t>外川　太一</t>
  </si>
  <si>
    <t>赤城　健太</t>
  </si>
  <si>
    <t>岩瀬　貴寛</t>
  </si>
  <si>
    <t>渡邊　恭介</t>
  </si>
  <si>
    <t>高橋　隼生</t>
  </si>
  <si>
    <t>宮越　晃一</t>
  </si>
  <si>
    <t>村上　友介</t>
  </si>
  <si>
    <t>小杉　翔真</t>
  </si>
  <si>
    <t>松井　泰成</t>
  </si>
  <si>
    <t>谷川　廉</t>
  </si>
  <si>
    <t>草野　宏穂</t>
  </si>
  <si>
    <t>松本　晃道</t>
  </si>
  <si>
    <t>佐藤　駆</t>
  </si>
  <si>
    <t>兵頭　奏翔</t>
  </si>
  <si>
    <t>半田　理玖</t>
  </si>
  <si>
    <t>青葉　瞭</t>
  </si>
  <si>
    <t>山本　航大</t>
  </si>
  <si>
    <t>小浜　大明</t>
  </si>
  <si>
    <t>安里　晃也</t>
  </si>
  <si>
    <t>工藤　大靖</t>
  </si>
  <si>
    <t>江連　俊哉</t>
  </si>
  <si>
    <t>阿利　喜多留</t>
  </si>
  <si>
    <t>入慶田本　朝哉</t>
  </si>
  <si>
    <t>下地　美仁</t>
  </si>
  <si>
    <t>松本　茜</t>
  </si>
  <si>
    <t>三宅　樹</t>
  </si>
  <si>
    <t>井野　大亮</t>
  </si>
  <si>
    <t>高橋　龍平</t>
  </si>
  <si>
    <t>金丸　龍昇</t>
  </si>
  <si>
    <t>佐藤　大輔</t>
  </si>
  <si>
    <t>山下　順一郎</t>
  </si>
  <si>
    <t>長瀬　卓也</t>
  </si>
  <si>
    <t>木村　知紀</t>
  </si>
  <si>
    <t>藤原　大覚</t>
  </si>
  <si>
    <t>岡部　翔真</t>
  </si>
  <si>
    <t>保倉　敏樹</t>
  </si>
  <si>
    <t>平賀　凌人</t>
  </si>
  <si>
    <t>大塚　敏央</t>
  </si>
  <si>
    <t>井田　龍之介</t>
  </si>
  <si>
    <t>荒川　大暉</t>
  </si>
  <si>
    <t>生亀　幸輝</t>
  </si>
  <si>
    <t>伊藤　悠貴</t>
  </si>
  <si>
    <t>江口　輝</t>
  </si>
  <si>
    <t>枝川　岳史</t>
  </si>
  <si>
    <t>小野　遼秋</t>
  </si>
  <si>
    <t>仲井　陽大</t>
  </si>
  <si>
    <t>松尾　脩平</t>
  </si>
  <si>
    <t>有松　憧</t>
  </si>
  <si>
    <t>岡島　広周</t>
  </si>
  <si>
    <t>木塚　宙敬</t>
  </si>
  <si>
    <t>鈴木　博貴</t>
  </si>
  <si>
    <t>田中　蒼大</t>
  </si>
  <si>
    <t>寺岡　秀真</t>
  </si>
  <si>
    <t>遠田　悠人</t>
  </si>
  <si>
    <t>林　祥太朗</t>
  </si>
  <si>
    <t>深澤　優希</t>
  </si>
  <si>
    <t>深澤　陸</t>
  </si>
  <si>
    <t>不二　黎人</t>
  </si>
  <si>
    <t>本多　創一郎</t>
  </si>
  <si>
    <t>増田　悠</t>
  </si>
  <si>
    <t>森本　風太</t>
  </si>
  <si>
    <t>森山　敦喜</t>
  </si>
  <si>
    <t>薮下　温司</t>
  </si>
  <si>
    <t>山本　尊仁</t>
  </si>
  <si>
    <t>吉川　右門</t>
  </si>
  <si>
    <t>菅　颯一郎</t>
  </si>
  <si>
    <t>田中　洋行</t>
  </si>
  <si>
    <t>藤内　雄大</t>
  </si>
  <si>
    <t>平賀　勇輝</t>
  </si>
  <si>
    <t>宮本　哲志</t>
  </si>
  <si>
    <t>中村　稜</t>
  </si>
  <si>
    <t>小笠原　淳</t>
  </si>
  <si>
    <t>藤田　浩志</t>
  </si>
  <si>
    <t>齋藤　雅史</t>
  </si>
  <si>
    <t>山田　泰雅</t>
  </si>
  <si>
    <t>石松　翔</t>
  </si>
  <si>
    <t>宇都口　功樹</t>
  </si>
  <si>
    <t>大内　宏樹</t>
  </si>
  <si>
    <t>大畑　怜士</t>
  </si>
  <si>
    <t>岡嶋　翼</t>
  </si>
  <si>
    <t>鬼塚　達義</t>
  </si>
  <si>
    <t>加藤　広之</t>
  </si>
  <si>
    <t>坂口　仁</t>
  </si>
  <si>
    <t>中田　仁</t>
  </si>
  <si>
    <t>水口　裕斗</t>
  </si>
  <si>
    <t>森部　清陽</t>
  </si>
  <si>
    <t>山下　大志</t>
  </si>
  <si>
    <t>神澤　彩人</t>
  </si>
  <si>
    <t>鳥尾　宏樹</t>
  </si>
  <si>
    <t>宮本　武</t>
  </si>
  <si>
    <t>金子　和平</t>
  </si>
  <si>
    <t>浅場　れい</t>
  </si>
  <si>
    <t>石場　健太</t>
  </si>
  <si>
    <t>佐藤　駿太</t>
  </si>
  <si>
    <t>永田　一真</t>
  </si>
  <si>
    <t>関口　渉友</t>
  </si>
  <si>
    <t>相田　主税</t>
  </si>
  <si>
    <t>石丸　貴之</t>
  </si>
  <si>
    <t>大場　真沙也</t>
  </si>
  <si>
    <t>山口　仁詩</t>
  </si>
  <si>
    <t>鈴木　誠朗</t>
  </si>
  <si>
    <t>中垣内　裕貴</t>
  </si>
  <si>
    <t>堀　拓斗</t>
  </si>
  <si>
    <t>牛山　巧望</t>
  </si>
  <si>
    <t>堂阪　大和</t>
  </si>
  <si>
    <t>長嶺　颯</t>
  </si>
  <si>
    <t>日向　俊介</t>
  </si>
  <si>
    <t>廣澤　慶充</t>
  </si>
  <si>
    <t>柳父　敢太</t>
  </si>
  <si>
    <t>矢萩　颯</t>
  </si>
  <si>
    <t>山本　崇雄</t>
  </si>
  <si>
    <t>岡本　幸久</t>
  </si>
  <si>
    <t>塩崎　千畝</t>
  </si>
  <si>
    <t>品川　一樹</t>
  </si>
  <si>
    <t>下村　純也</t>
  </si>
  <si>
    <t>塚本　出海</t>
  </si>
  <si>
    <t>東海林　航</t>
  </si>
  <si>
    <t>得居　裕生</t>
  </si>
  <si>
    <t>根岸　優策</t>
  </si>
  <si>
    <t>森田　一慶</t>
  </si>
  <si>
    <t>大須賀　啓悟</t>
  </si>
  <si>
    <t>荻原　陸斗</t>
  </si>
  <si>
    <t>折原　崚斗</t>
  </si>
  <si>
    <t>工藤　山河</t>
  </si>
  <si>
    <t>木榑　杏祐</t>
  </si>
  <si>
    <t>小早川　寛人</t>
  </si>
  <si>
    <t>佐久間　裕己</t>
  </si>
  <si>
    <t>島村　広大</t>
  </si>
  <si>
    <t>野呂田　礼行</t>
  </si>
  <si>
    <t>三代　和弥</t>
  </si>
  <si>
    <t>柳　幸太朗</t>
  </si>
  <si>
    <t>山本　彪我</t>
  </si>
  <si>
    <t>若井　大樹</t>
  </si>
  <si>
    <t>若井　優斗</t>
  </si>
  <si>
    <t>原田　歩</t>
  </si>
  <si>
    <t>和泉　飛鳥</t>
  </si>
  <si>
    <t>伊藤　魁文</t>
  </si>
  <si>
    <t>高崎　蒼生</t>
  </si>
  <si>
    <t>岩本　崚</t>
  </si>
  <si>
    <t>濵道　健</t>
  </si>
  <si>
    <t>池内　祐貴</t>
  </si>
  <si>
    <t>好永　雄統</t>
  </si>
  <si>
    <t>大原　健太郎</t>
  </si>
  <si>
    <t>久保木　春佑</t>
  </si>
  <si>
    <t>田邊　ジョー</t>
  </si>
  <si>
    <t>北村　一真</t>
  </si>
  <si>
    <t>遠藤　幹康</t>
  </si>
  <si>
    <t>雨宮　大樹</t>
  </si>
  <si>
    <t>藤村　恒平</t>
  </si>
  <si>
    <t>山崎　拓海</t>
  </si>
  <si>
    <t>植松　光一</t>
  </si>
  <si>
    <t>保田　亜久利</t>
  </si>
  <si>
    <t>加藤　悠生</t>
  </si>
  <si>
    <t>池野　諒</t>
  </si>
  <si>
    <t>松原　亘希</t>
  </si>
  <si>
    <t>星野　祐輝</t>
  </si>
  <si>
    <t>道岡　聖</t>
  </si>
  <si>
    <t>加藤　泰斗</t>
  </si>
  <si>
    <t>小河　弘樹</t>
  </si>
  <si>
    <t>佐藤　魁</t>
  </si>
  <si>
    <t>西村　尚</t>
  </si>
  <si>
    <t>鬼頭　壮平</t>
  </si>
  <si>
    <t>浅見　龍生</t>
  </si>
  <si>
    <t>江本　亘</t>
  </si>
  <si>
    <t>小野　想太</t>
  </si>
  <si>
    <t>河合　陽平</t>
  </si>
  <si>
    <t>久保　広季</t>
  </si>
  <si>
    <t>佐藤　恵介</t>
  </si>
  <si>
    <t>佐藤　皓星</t>
  </si>
  <si>
    <t>高柿　裕斗</t>
  </si>
  <si>
    <t>茂木　凜平</t>
  </si>
  <si>
    <t>茂原　將悟</t>
  </si>
  <si>
    <t>好岡　龍太朗</t>
  </si>
  <si>
    <t>有阪　朋貴</t>
  </si>
  <si>
    <t>柴田　瑠維</t>
  </si>
  <si>
    <t>田中　洋平</t>
  </si>
  <si>
    <t>大串　弦徳</t>
  </si>
  <si>
    <t>渡辺　将人</t>
  </si>
  <si>
    <t>小田　颯良</t>
  </si>
  <si>
    <t>四反田　遼馬</t>
  </si>
  <si>
    <t>高山　裕樹</t>
  </si>
  <si>
    <t>國吉　尭胤</t>
  </si>
  <si>
    <t>小久保　友寿</t>
  </si>
  <si>
    <t>尾関　理應</t>
  </si>
  <si>
    <t>佐々木　耀</t>
  </si>
  <si>
    <t>明石　宗一郎</t>
  </si>
  <si>
    <t>瀬川　大樹</t>
  </si>
  <si>
    <t>今岡　海斗</t>
  </si>
  <si>
    <t>川西　紘生</t>
  </si>
  <si>
    <t>岩本　高希</t>
  </si>
  <si>
    <t>菊池　翔太</t>
  </si>
  <si>
    <t>畠山　真平</t>
  </si>
  <si>
    <t>山本　一樹</t>
  </si>
  <si>
    <t>五十嵐　伶音</t>
  </si>
  <si>
    <t>伊代野　佑斗</t>
  </si>
  <si>
    <t>大賀　美輝</t>
  </si>
  <si>
    <t>大谷　直人</t>
  </si>
  <si>
    <t>小形　海星</t>
  </si>
  <si>
    <t>片岡　輝</t>
  </si>
  <si>
    <t>菊地　秀輝</t>
  </si>
  <si>
    <t>岸本　勇次</t>
  </si>
  <si>
    <t>木内　颯太</t>
  </si>
  <si>
    <t>佐々木　孝介</t>
  </si>
  <si>
    <t>島田　哲平</t>
  </si>
  <si>
    <t>千葉　孝太郎</t>
  </si>
  <si>
    <t>長谷川　蓮</t>
  </si>
  <si>
    <t>濱田　一</t>
  </si>
  <si>
    <t>濵田　政信</t>
  </si>
  <si>
    <t>藤崎　桂司</t>
  </si>
  <si>
    <t>眞井　涼雅</t>
  </si>
  <si>
    <t>加藤　裕旺</t>
  </si>
  <si>
    <t>小海　秀剛</t>
  </si>
  <si>
    <t>佐伯　誠人</t>
  </si>
  <si>
    <t>稲葉　有亮</t>
  </si>
  <si>
    <t>磯部　晃太郎</t>
  </si>
  <si>
    <t>佐藤　悠斗</t>
  </si>
  <si>
    <t>髙木　舜斗</t>
  </si>
  <si>
    <t>荒牧　里駆</t>
  </si>
  <si>
    <t>岡崎　竜也</t>
  </si>
  <si>
    <t>菊池　秦</t>
  </si>
  <si>
    <t>松本　航平</t>
  </si>
  <si>
    <t>山口　貴士</t>
  </si>
  <si>
    <t>北脇　惇之介</t>
  </si>
  <si>
    <t>浦田　尚之</t>
  </si>
  <si>
    <t>濱田　拓光</t>
  </si>
  <si>
    <t>田中　利明</t>
  </si>
  <si>
    <t>松尾　一輝</t>
  </si>
  <si>
    <t>中嶋　健斗</t>
  </si>
  <si>
    <t>西郷　翔</t>
  </si>
  <si>
    <t>野村　明豊</t>
  </si>
  <si>
    <t>浅子　有成</t>
  </si>
  <si>
    <t>原田　倖輔</t>
  </si>
  <si>
    <t>浅水　丈拓</t>
  </si>
  <si>
    <t>中尾　蒼矢</t>
  </si>
  <si>
    <t>鹿島　光平</t>
  </si>
  <si>
    <t>北條　大地</t>
  </si>
  <si>
    <t>小磯　裕人</t>
  </si>
  <si>
    <t>上山　翔大</t>
  </si>
  <si>
    <t>小林　洋大</t>
  </si>
  <si>
    <t>安達　宗次郎</t>
  </si>
  <si>
    <t>石井　達之</t>
  </si>
  <si>
    <t>松本　直人</t>
  </si>
  <si>
    <t>馬場　勇希</t>
  </si>
  <si>
    <t>木村　尊</t>
  </si>
  <si>
    <t>板東　琉太</t>
  </si>
  <si>
    <t>渡邉　斗武</t>
  </si>
  <si>
    <t>清宮　史貴</t>
  </si>
  <si>
    <t>比嘉　綱大</t>
  </si>
  <si>
    <t>西川　翔茉</t>
  </si>
  <si>
    <t>大藤　悠希</t>
  </si>
  <si>
    <t>藤田　雄大</t>
  </si>
  <si>
    <t>土屋　拓斗</t>
  </si>
  <si>
    <t>升川　星河</t>
  </si>
  <si>
    <t>平本　廉</t>
  </si>
  <si>
    <t>村山　征海</t>
  </si>
  <si>
    <t>高橋　斗南</t>
  </si>
  <si>
    <t>亀山　凌</t>
  </si>
  <si>
    <t>上村　千裕</t>
  </si>
  <si>
    <t>岡本　裕一朗</t>
  </si>
  <si>
    <t>北藤　亮</t>
  </si>
  <si>
    <t>犬走　淳人</t>
  </si>
  <si>
    <t>小清水　悠介</t>
  </si>
  <si>
    <t>福野　陸</t>
  </si>
  <si>
    <t>佐藤　克樹</t>
  </si>
  <si>
    <t>阪上　将也</t>
  </si>
  <si>
    <t>宗像　拳志郎</t>
  </si>
  <si>
    <t>遠藤　洸希</t>
  </si>
  <si>
    <t>藤本　翔希</t>
  </si>
  <si>
    <t>高畠　成海</t>
  </si>
  <si>
    <t>大橋　拓武</t>
  </si>
  <si>
    <t>小高　弘樹</t>
  </si>
  <si>
    <t>堀内　弘輝</t>
  </si>
  <si>
    <t>下川　蔵</t>
  </si>
  <si>
    <t>和田　佳樹</t>
  </si>
  <si>
    <t>和田　直樹</t>
  </si>
  <si>
    <t>室井　颯人</t>
  </si>
  <si>
    <t>松本　大輝</t>
  </si>
  <si>
    <t>千木良　雅也</t>
  </si>
  <si>
    <t>植木　佑太郎</t>
  </si>
  <si>
    <t>登坂　昌弘</t>
  </si>
  <si>
    <t>村木　権聖</t>
  </si>
  <si>
    <t>山本　大暉</t>
  </si>
  <si>
    <t>宮原　壮史</t>
  </si>
  <si>
    <t>富樫　勇斗</t>
  </si>
  <si>
    <t>西田　貴裕</t>
  </si>
  <si>
    <t>小林　峻也</t>
  </si>
  <si>
    <t>紺野　颯志</t>
  </si>
  <si>
    <t>冨本　優浩</t>
  </si>
  <si>
    <t>三浦　瞭太郎</t>
  </si>
  <si>
    <t>柿山　龍大</t>
  </si>
  <si>
    <t>古畑　晴輝</t>
  </si>
  <si>
    <t>坂部　隼一朗</t>
  </si>
  <si>
    <t>守谷　陸</t>
  </si>
  <si>
    <t>柴田　遥平</t>
  </si>
  <si>
    <t>水戸　洋貴</t>
  </si>
  <si>
    <t>丹野　瑞希</t>
  </si>
  <si>
    <t>蓜島　ガブリエレ力</t>
  </si>
  <si>
    <t>佐藤　光</t>
  </si>
  <si>
    <t>横澤　清己</t>
  </si>
  <si>
    <t>安藤　透生</t>
  </si>
  <si>
    <t>安達　寿明</t>
  </si>
  <si>
    <t>太田　零士</t>
  </si>
  <si>
    <t>片岡　拓海</t>
  </si>
  <si>
    <t>越　一真</t>
  </si>
  <si>
    <t>中口　匠</t>
  </si>
  <si>
    <t>門脇　凌</t>
  </si>
  <si>
    <t>橋本　圭</t>
  </si>
  <si>
    <t>遠藤　壮汰</t>
  </si>
  <si>
    <t>深谷　友亮</t>
  </si>
  <si>
    <t>海老田　そら</t>
  </si>
  <si>
    <t>森　真希</t>
  </si>
  <si>
    <t>後藤　瑞貴</t>
  </si>
  <si>
    <t>大前　佑樹</t>
  </si>
  <si>
    <t>山田　響希</t>
  </si>
  <si>
    <t>酒井　裕二郎</t>
  </si>
  <si>
    <t>岸本　航輝</t>
  </si>
  <si>
    <t>林　弘健</t>
  </si>
  <si>
    <t>小嶋　和幸</t>
  </si>
  <si>
    <t>吉田　航太</t>
  </si>
  <si>
    <t>梶山　拓真</t>
  </si>
  <si>
    <t>加藤　將</t>
  </si>
  <si>
    <t>森嶋　瞬</t>
  </si>
  <si>
    <t>小川　知良</t>
  </si>
  <si>
    <t>相原　彰太</t>
  </si>
  <si>
    <t>市川　貴陽</t>
  </si>
  <si>
    <t>松本　岳人</t>
  </si>
  <si>
    <t>山下　祐介</t>
  </si>
  <si>
    <t>勝　太一</t>
  </si>
  <si>
    <t>田村　嘉浩</t>
  </si>
  <si>
    <t>勝木　佑弥</t>
  </si>
  <si>
    <t>武藤　小鉄</t>
  </si>
  <si>
    <t>大郷　達也</t>
  </si>
  <si>
    <t>笹島　彰</t>
  </si>
  <si>
    <t>北側　達也</t>
  </si>
  <si>
    <t>滝田　雅斗</t>
  </si>
  <si>
    <t>鈴木　亮真</t>
  </si>
  <si>
    <t>髙松　克輝</t>
  </si>
  <si>
    <t>山本　翔真</t>
  </si>
  <si>
    <t>吉田　翼</t>
  </si>
  <si>
    <t>山本　駿</t>
  </si>
  <si>
    <t>寺内　健</t>
  </si>
  <si>
    <t>森田　功平</t>
  </si>
  <si>
    <t>藤本　将之</t>
  </si>
  <si>
    <t>一野　健人</t>
  </si>
  <si>
    <t>小山田　楽</t>
  </si>
  <si>
    <t>宇佐美　建人</t>
  </si>
  <si>
    <t>服部　一真</t>
  </si>
  <si>
    <t>古谷　健介</t>
  </si>
  <si>
    <t>岸 ﾏｲｶｼﾞｪｰﾑｽﾞ</t>
  </si>
  <si>
    <t>木島　隆仁</t>
  </si>
  <si>
    <t>関口　大輝</t>
  </si>
  <si>
    <t>多田　直生</t>
  </si>
  <si>
    <t>河内　敦登</t>
  </si>
  <si>
    <t>柿沼　芳</t>
  </si>
  <si>
    <t>會田　智也</t>
  </si>
  <si>
    <t>小暮　義之</t>
  </si>
  <si>
    <t>清水　良明</t>
  </si>
  <si>
    <t>河井　孝治</t>
  </si>
  <si>
    <t>境野　悠河</t>
  </si>
  <si>
    <t>矢沢　大智</t>
  </si>
  <si>
    <t>齋藤　卓人</t>
  </si>
  <si>
    <t>足立　悠登</t>
  </si>
  <si>
    <t>丹治　祥平</t>
  </si>
  <si>
    <t>早田　尚生</t>
  </si>
  <si>
    <t>江本　健太</t>
  </si>
  <si>
    <t>大久保　友貴</t>
  </si>
  <si>
    <t>郡山　京梧</t>
  </si>
  <si>
    <t>有薗　樹</t>
  </si>
  <si>
    <t>小澤　知治</t>
  </si>
  <si>
    <t>佐々木　優太</t>
  </si>
  <si>
    <t>永井　徳真</t>
  </si>
  <si>
    <t>藤井　海都</t>
  </si>
  <si>
    <t>坂田　裕樹</t>
  </si>
  <si>
    <t>池田　優斗</t>
  </si>
  <si>
    <t>稲田　昌馬</t>
  </si>
  <si>
    <t>小泉　海人</t>
  </si>
  <si>
    <t>小山　颯也</t>
  </si>
  <si>
    <t>座間　武尊</t>
  </si>
  <si>
    <t>須藤　秀人</t>
  </si>
  <si>
    <t>鈴木　理太</t>
  </si>
  <si>
    <t>岡田　工平</t>
  </si>
  <si>
    <t>江藤　謙</t>
  </si>
  <si>
    <t>宮里　航平</t>
  </si>
  <si>
    <t>井上　航佑</t>
  </si>
  <si>
    <t>黒澤　明</t>
  </si>
  <si>
    <t>塚田　純平</t>
  </si>
  <si>
    <t>坂本　佑仁</t>
  </si>
  <si>
    <t>加藤　颯太</t>
  </si>
  <si>
    <t>伊熊　岳大</t>
  </si>
  <si>
    <t>筒井　瑛淑</t>
  </si>
  <si>
    <t>栗原　悠介</t>
  </si>
  <si>
    <t>橋本　捷一郎</t>
  </si>
  <si>
    <t>飯田　健人</t>
  </si>
  <si>
    <t>小島　祐樹</t>
  </si>
  <si>
    <t>田邊　駿汰</t>
  </si>
  <si>
    <t>国際医療福祉大学</t>
  </si>
  <si>
    <t>中川　大</t>
  </si>
  <si>
    <t>安田　有佑</t>
  </si>
  <si>
    <t>米田　光利</t>
  </si>
  <si>
    <t>湘南工科大学</t>
  </si>
  <si>
    <t>吉川　大智</t>
  </si>
  <si>
    <t>藤田　康平</t>
  </si>
  <si>
    <t>古川　海翔</t>
  </si>
  <si>
    <t>小泉　友哉</t>
  </si>
  <si>
    <t>渡辺　雅博</t>
  </si>
  <si>
    <t>黒岩　穣</t>
  </si>
  <si>
    <t>狩野　寛和</t>
  </si>
  <si>
    <t>斎藤　直之</t>
  </si>
  <si>
    <t>芦野　遼</t>
  </si>
  <si>
    <t>住谷　稜</t>
  </si>
  <si>
    <t>小川　圭斗</t>
  </si>
  <si>
    <t>鈴木　崇也</t>
  </si>
  <si>
    <t>竹下　能弘</t>
  </si>
  <si>
    <t>東京工芸大学</t>
  </si>
  <si>
    <t>藤嶋　大樹</t>
  </si>
  <si>
    <t>島田　慧</t>
  </si>
  <si>
    <t>昭和大学</t>
  </si>
  <si>
    <t>伊野瀬　元</t>
  </si>
  <si>
    <t>勝野　耀太</t>
  </si>
  <si>
    <t>川西　優和</t>
  </si>
  <si>
    <t>西嶌　徹</t>
  </si>
  <si>
    <t>放送大学</t>
  </si>
  <si>
    <t>松本　尭大</t>
  </si>
  <si>
    <t>横森　友朗</t>
  </si>
  <si>
    <t>荻野　隼</t>
  </si>
  <si>
    <t>髙島　良純</t>
  </si>
  <si>
    <t>春田　裕輝</t>
  </si>
  <si>
    <t>石村　建人</t>
  </si>
  <si>
    <t>今泉　良太</t>
  </si>
  <si>
    <t>佐々木　伸次</t>
  </si>
  <si>
    <t>髙橋　亜稀</t>
  </si>
  <si>
    <t>冨井　陸矢</t>
  </si>
  <si>
    <t>日良　僚太</t>
  </si>
  <si>
    <t>岩切　魁人</t>
  </si>
  <si>
    <t>山下　雄慎</t>
  </si>
  <si>
    <t>福田　直生</t>
  </si>
  <si>
    <t>大浦　竜城</t>
  </si>
  <si>
    <t>南雲　海哉</t>
  </si>
  <si>
    <t>八重畑　龍和</t>
  </si>
  <si>
    <t>大池　竜紀</t>
  </si>
  <si>
    <t>天野　竜汰</t>
  </si>
  <si>
    <t>山本　起弘</t>
  </si>
  <si>
    <t>橋口　大希</t>
  </si>
  <si>
    <t>阿部　拓弥</t>
  </si>
  <si>
    <t>船越　陸</t>
  </si>
  <si>
    <t>疋田　和直</t>
  </si>
  <si>
    <t>大倉　真亜玖</t>
  </si>
  <si>
    <t>福島　匠吾</t>
  </si>
  <si>
    <t>榎木　雅也</t>
  </si>
  <si>
    <t>鈴木　航一朗</t>
  </si>
  <si>
    <t>若松　拓来</t>
  </si>
  <si>
    <t>鈴木　雅治</t>
  </si>
  <si>
    <t>中野　怜</t>
  </si>
  <si>
    <t>寺田　倖太朗</t>
  </si>
  <si>
    <t>内田　壮太</t>
  </si>
  <si>
    <t>東　佳吾</t>
  </si>
  <si>
    <t>平成30年度関東学連春季オープン競技会</t>
    <rPh sb="0" eb="2">
      <t>ヘイセイ</t>
    </rPh>
    <rPh sb="4" eb="6">
      <t>ネンド</t>
    </rPh>
    <rPh sb="6" eb="8">
      <t>カントウ</t>
    </rPh>
    <rPh sb="8" eb="10">
      <t>ガクレン</t>
    </rPh>
    <rPh sb="10" eb="12">
      <t>シュンキ</t>
    </rPh>
    <rPh sb="16" eb="19">
      <t>キョウギカイ</t>
    </rPh>
    <phoneticPr fontId="6"/>
  </si>
  <si>
    <t>宮澤　剛史</t>
  </si>
  <si>
    <t>阿部　一輝</t>
  </si>
  <si>
    <t>伊藤　拓朗</t>
  </si>
  <si>
    <t>今西　優太</t>
  </si>
  <si>
    <t>岩政　亮汰</t>
  </si>
  <si>
    <t>印藤　剛</t>
  </si>
  <si>
    <t>鐘ヶ江 周</t>
  </si>
  <si>
    <t>近藤　壮真</t>
  </si>
  <si>
    <t>司代　隼</t>
  </si>
  <si>
    <t>柴田　有仁</t>
  </si>
  <si>
    <t>島崎　健一郎</t>
  </si>
  <si>
    <t>清水　拓哉</t>
  </si>
  <si>
    <t>鈴木　輝</t>
  </si>
  <si>
    <t>関　汰玖真</t>
  </si>
  <si>
    <t>内藤　拓海</t>
  </si>
  <si>
    <t>中西　立樹</t>
  </si>
  <si>
    <t>前田　大河</t>
  </si>
  <si>
    <t>前田　拓海</t>
  </si>
  <si>
    <t>宮野　勉</t>
  </si>
  <si>
    <t>向吉　未来也</t>
  </si>
  <si>
    <t>八尋　優</t>
  </si>
  <si>
    <t>梅沢　龍輝</t>
  </si>
  <si>
    <t>貝川　裕亮</t>
  </si>
  <si>
    <t>佐藤　泰星</t>
  </si>
  <si>
    <t>村松　璃久</t>
  </si>
  <si>
    <t>田村　圭</t>
  </si>
  <si>
    <t>松尾　尚輝</t>
  </si>
  <si>
    <t>梅谷　寛大</t>
  </si>
  <si>
    <t>橋本　大輝</t>
  </si>
  <si>
    <t>渡邊　颯一郎</t>
  </si>
  <si>
    <t>近藤　亨</t>
  </si>
  <si>
    <t>野口　航平</t>
  </si>
  <si>
    <t>櫛田　佳希</t>
  </si>
  <si>
    <t>下條　乃將</t>
  </si>
  <si>
    <t>勝浦　小太郎</t>
  </si>
  <si>
    <t>三上　晋弥</t>
  </si>
  <si>
    <t>富田　峻平</t>
  </si>
  <si>
    <t>加藤　大誠</t>
  </si>
  <si>
    <t>漆畑　瑠人</t>
  </si>
  <si>
    <t>中元　颯馬</t>
  </si>
  <si>
    <t>小林　枚也</t>
  </si>
  <si>
    <t>濱西　諒</t>
  </si>
  <si>
    <t>小澤　大輝</t>
  </si>
  <si>
    <t>杉本　龍陽</t>
  </si>
  <si>
    <t>黒髪　悠太郎</t>
  </si>
  <si>
    <t>香取　直樹</t>
  </si>
  <si>
    <t>清水　光</t>
  </si>
  <si>
    <t>假屋　直幹</t>
  </si>
  <si>
    <t>齊藤　光来</t>
  </si>
  <si>
    <t>佐藤　駿平</t>
  </si>
  <si>
    <t>菅原　悠太</t>
  </si>
  <si>
    <t>須藤　涼太</t>
  </si>
  <si>
    <t>髙瀬　光</t>
  </si>
  <si>
    <t>竹内　璃生</t>
  </si>
  <si>
    <t>中谷　駿</t>
  </si>
  <si>
    <t>平野　翔大</t>
  </si>
  <si>
    <t>松岡　晃輝</t>
  </si>
  <si>
    <t>師田　誠也</t>
  </si>
  <si>
    <t>井田　春</t>
  </si>
  <si>
    <t>大野　陽人</t>
  </si>
  <si>
    <t>金田　龍心</t>
  </si>
  <si>
    <t>蟹江　翔太</t>
  </si>
  <si>
    <t>木山　凌</t>
  </si>
  <si>
    <t>倉田　蓮</t>
  </si>
  <si>
    <t>小林　裕輝</t>
  </si>
  <si>
    <t>塩田　祥梧</t>
  </si>
  <si>
    <t>谷口　辰煕</t>
  </si>
  <si>
    <t>横原　琉星</t>
  </si>
  <si>
    <t>荒生　実慧</t>
  </si>
  <si>
    <t>岩川　祐介</t>
  </si>
  <si>
    <t>及川　瑠音</t>
  </si>
  <si>
    <t>大沼　翼</t>
  </si>
  <si>
    <t>柏　優吾</t>
  </si>
  <si>
    <t>柏木　滉平</t>
  </si>
  <si>
    <t>児玉　悠輔</t>
  </si>
  <si>
    <t>久保田　悠月</t>
  </si>
  <si>
    <t>清野　太雅</t>
  </si>
  <si>
    <t>田中　智也</t>
  </si>
  <si>
    <t>長尾　大輝</t>
  </si>
  <si>
    <t>野村　貴祐</t>
  </si>
  <si>
    <t>古川　隼</t>
  </si>
  <si>
    <t>野村　成希</t>
  </si>
  <si>
    <t>前田　義弘</t>
  </si>
  <si>
    <t>町　桟吾</t>
  </si>
  <si>
    <t>安川　元気</t>
  </si>
  <si>
    <t>山田　和輝</t>
  </si>
  <si>
    <t>横山　登頼</t>
  </si>
  <si>
    <t>木本　大地</t>
  </si>
  <si>
    <t>小板橋　良太</t>
  </si>
  <si>
    <t>木立　夢優人</t>
  </si>
  <si>
    <t>和田　遼</t>
  </si>
  <si>
    <t>山﨑　玲真</t>
  </si>
  <si>
    <t>前田　拓夢</t>
  </si>
  <si>
    <t>塚本　ジャスティン惇平</t>
  </si>
  <si>
    <t>片山　裕樹</t>
  </si>
  <si>
    <t>モーティマー　悟</t>
  </si>
  <si>
    <t>川上　聡太</t>
  </si>
  <si>
    <t>杉林　大地</t>
  </si>
  <si>
    <t>尾上　泰暉</t>
  </si>
  <si>
    <t>竹田　了礼</t>
  </si>
  <si>
    <t>高橋　雄大</t>
  </si>
  <si>
    <t>小檜山　利輝</t>
  </si>
  <si>
    <t>滝瀬　竣也</t>
  </si>
  <si>
    <t>兒玉　浩明</t>
  </si>
  <si>
    <t>小峯　樹</t>
  </si>
  <si>
    <t>上島　大輝</t>
  </si>
  <si>
    <t>永峯　笙</t>
  </si>
  <si>
    <t>小山　和也</t>
  </si>
  <si>
    <t>足立　一己</t>
  </si>
  <si>
    <t>石部　夏希</t>
  </si>
  <si>
    <t>市川　俊道</t>
  </si>
  <si>
    <t>伊東　大暉</t>
  </si>
  <si>
    <t>永地　泰貴</t>
  </si>
  <si>
    <t>小野寺　陣</t>
  </si>
  <si>
    <t>加藤　大成</t>
  </si>
  <si>
    <t>橘田　大河</t>
  </si>
  <si>
    <t>木山　克哉</t>
  </si>
  <si>
    <t>木山　達哉</t>
  </si>
  <si>
    <t>栗原　光弘</t>
  </si>
  <si>
    <t>佐久間　紀史</t>
  </si>
  <si>
    <t>佐々木　歩夢</t>
  </si>
  <si>
    <t>佐藤　奨之進</t>
  </si>
  <si>
    <t>篠原　楓</t>
  </si>
  <si>
    <t>下園　秀明</t>
  </si>
  <si>
    <t>鈴木　優允</t>
  </si>
  <si>
    <t>高瀬　智</t>
  </si>
  <si>
    <t>田村　莉玖</t>
  </si>
  <si>
    <t>都築　勇貴</t>
  </si>
  <si>
    <t>原田　航也</t>
  </si>
  <si>
    <t>東　海斗</t>
  </si>
  <si>
    <t>笛木　慎之輔</t>
  </si>
  <si>
    <t>福島　碧海</t>
  </si>
  <si>
    <t>星野　一平</t>
  </si>
  <si>
    <t>村本　龍彦</t>
  </si>
  <si>
    <t>山田　大成</t>
  </si>
  <si>
    <t>森　貫太朗</t>
  </si>
  <si>
    <t>坂本　壮平</t>
  </si>
  <si>
    <t>須藤　泰暢</t>
  </si>
  <si>
    <t>亀﨑　晴</t>
  </si>
  <si>
    <t>宮下　意大</t>
  </si>
  <si>
    <t>宮下　資大</t>
  </si>
  <si>
    <t>池澤　将汰</t>
  </si>
  <si>
    <t>市村　駿</t>
  </si>
  <si>
    <t>梅谷　康太</t>
  </si>
  <si>
    <t>岡山　晃大</t>
  </si>
  <si>
    <t>尾関　竜望</t>
  </si>
  <si>
    <t>尾関　燿匡</t>
  </si>
  <si>
    <t>倉田　昂大</t>
  </si>
  <si>
    <t>小島　柊平</t>
  </si>
  <si>
    <t>澤瀬　尚弥</t>
  </si>
  <si>
    <t>塩尻　大河</t>
  </si>
  <si>
    <t>嶋田　翔太</t>
  </si>
  <si>
    <t>新　康生</t>
  </si>
  <si>
    <t>泉水　良太</t>
  </si>
  <si>
    <t>高橋　春輝</t>
  </si>
  <si>
    <t>高山　翔太</t>
  </si>
  <si>
    <t>中川　裕斗</t>
  </si>
  <si>
    <t>西川　大亮</t>
  </si>
  <si>
    <t>西谷　陸斗</t>
  </si>
  <si>
    <t>平賀　光貴</t>
  </si>
  <si>
    <t>茂木　悟</t>
  </si>
  <si>
    <t>山縣　俊平</t>
  </si>
  <si>
    <t>横尾　真輝斗</t>
  </si>
  <si>
    <t>川口　潤</t>
  </si>
  <si>
    <t>福元　陸王</t>
  </si>
  <si>
    <t>山下　泰河</t>
  </si>
  <si>
    <t>畦地　貴斗</t>
  </si>
  <si>
    <t>大澤　佑介</t>
  </si>
  <si>
    <t>岸本　大紀</t>
  </si>
  <si>
    <t>近藤　幸太郎</t>
  </si>
  <si>
    <t>関口　雄大</t>
  </si>
  <si>
    <t>中倉　啓敦</t>
  </si>
  <si>
    <t>中村　唯翔</t>
  </si>
  <si>
    <t>西川　魁星</t>
  </si>
  <si>
    <t>西久保　遼</t>
  </si>
  <si>
    <t>保手濱　涼介</t>
  </si>
  <si>
    <t>宮坂　大器</t>
  </si>
  <si>
    <t>目片　将大</t>
  </si>
  <si>
    <t>横田　俊吾</t>
  </si>
  <si>
    <t>脇田　幸太朗</t>
  </si>
  <si>
    <t>小野　海斗</t>
  </si>
  <si>
    <t>西谷　美輝</t>
  </si>
  <si>
    <t>齊籐　斗把</t>
  </si>
  <si>
    <t>伊奈　颯太</t>
  </si>
  <si>
    <t>佐々木　理</t>
  </si>
  <si>
    <t>菅原　巧</t>
  </si>
  <si>
    <t>西野　圭佑</t>
  </si>
  <si>
    <t>伊藤　駿人</t>
  </si>
  <si>
    <t>熊谷　奨</t>
  </si>
  <si>
    <t>小島　拓</t>
  </si>
  <si>
    <t>佐藤　礼旺</t>
  </si>
  <si>
    <t>鈴木　魁</t>
  </si>
  <si>
    <t>藤井　正斗</t>
  </si>
  <si>
    <t>古川　道斗</t>
  </si>
  <si>
    <t>八尋　正就</t>
  </si>
  <si>
    <t>山本　雄飛</t>
  </si>
  <si>
    <t>三須　健乃介</t>
  </si>
  <si>
    <t>野崎　俊伍</t>
  </si>
  <si>
    <t>神戸　鴻朗希</t>
  </si>
  <si>
    <t>板垣　拓実</t>
  </si>
  <si>
    <t>森　周志</t>
  </si>
  <si>
    <t>本所　蓮治</t>
  </si>
  <si>
    <t>中島　先覚</t>
  </si>
  <si>
    <t>山本　未来</t>
  </si>
  <si>
    <t>金澤　和志</t>
  </si>
  <si>
    <t>小久保　大地</t>
  </si>
  <si>
    <t>鳥居　風樹</t>
  </si>
  <si>
    <t>高木　悠圭</t>
  </si>
  <si>
    <t>江川　雅人</t>
  </si>
  <si>
    <t>小木曽　竜盛</t>
  </si>
  <si>
    <t>黒須　優翔</t>
  </si>
  <si>
    <t>梶山　林太郎</t>
  </si>
  <si>
    <t>助川　拓海</t>
  </si>
  <si>
    <t>小林　龍太</t>
  </si>
  <si>
    <t>藤村　燦太</t>
  </si>
  <si>
    <t>田井野　悠介</t>
  </si>
  <si>
    <t>若林　陽大</t>
  </si>
  <si>
    <t>千守　倫央</t>
  </si>
  <si>
    <t>中澤　雄大</t>
  </si>
  <si>
    <t>平岡　昌敏</t>
  </si>
  <si>
    <t>鈴木　脩斗</t>
  </si>
  <si>
    <t>井上　大海</t>
  </si>
  <si>
    <t>西多　徳義</t>
  </si>
  <si>
    <t>小林ﾄｰﾏｽ　周平</t>
  </si>
  <si>
    <t>添田　紘平</t>
  </si>
  <si>
    <t>飯村　慶次朗</t>
  </si>
  <si>
    <t>島村　英治</t>
  </si>
  <si>
    <t>室伏　祐吾</t>
  </si>
  <si>
    <t>井川　龍人</t>
  </si>
  <si>
    <t>小指　卓也</t>
  </si>
  <si>
    <t>後藤　颯汰</t>
  </si>
  <si>
    <t>澤　大地</t>
  </si>
  <si>
    <t>鈴木　創士</t>
  </si>
  <si>
    <t>東　陸央</t>
  </si>
  <si>
    <t>平川　巧</t>
  </si>
  <si>
    <t>三浦　励央奈</t>
  </si>
  <si>
    <t>安田　博登</t>
  </si>
  <si>
    <t>夏井　勇輝</t>
  </si>
  <si>
    <t>泊　美裕</t>
  </si>
  <si>
    <t>原　慎一</t>
  </si>
  <si>
    <t>村瀬　大輔</t>
  </si>
  <si>
    <t>石田　憲志</t>
  </si>
  <si>
    <t>岩崎　泰作</t>
  </si>
  <si>
    <t>白井　遊戯</t>
  </si>
  <si>
    <t>岡本　祥</t>
  </si>
  <si>
    <t>天岳　直樹</t>
  </si>
  <si>
    <t>久保田　竜成</t>
  </si>
  <si>
    <t>瀬川　竜平</t>
  </si>
  <si>
    <t>岩渕　颯耶</t>
  </si>
  <si>
    <t>富田　直行</t>
  </si>
  <si>
    <t>中嶋　成</t>
  </si>
  <si>
    <t>吉冨　裕太</t>
  </si>
  <si>
    <t>飯澤　千翔</t>
  </si>
  <si>
    <t>今村　真路</t>
  </si>
  <si>
    <t>宇留田　竜希</t>
  </si>
  <si>
    <t>長壁　佳輝</t>
  </si>
  <si>
    <t>金澤　有真</t>
  </si>
  <si>
    <t>川上　竜也</t>
  </si>
  <si>
    <t>川上　勇士</t>
  </si>
  <si>
    <t>國分　駿一</t>
  </si>
  <si>
    <t>佐藤　俊輔</t>
  </si>
  <si>
    <t>竹村　拓真</t>
  </si>
  <si>
    <t>竹元　祐人</t>
  </si>
  <si>
    <t>花牟礼　隆太</t>
  </si>
  <si>
    <t>濵地　進之介</t>
  </si>
  <si>
    <t>松崎　咲人</t>
  </si>
  <si>
    <t>脇坂　進之介</t>
  </si>
  <si>
    <t>千原　蓮也</t>
  </si>
  <si>
    <t>杉本　将太</t>
  </si>
  <si>
    <t>加地　勇樹</t>
  </si>
  <si>
    <t>山本　亮太</t>
  </si>
  <si>
    <t>澤藤　響</t>
  </si>
  <si>
    <t>天野　伊織</t>
  </si>
  <si>
    <t>荒木　勇人</t>
  </si>
  <si>
    <t>石坂　奨真</t>
  </si>
  <si>
    <t>今井　朋樹</t>
  </si>
  <si>
    <t>伊豫田　達弥</t>
  </si>
  <si>
    <t>鵜澤　葉月</t>
  </si>
  <si>
    <t>片岡　龍也</t>
  </si>
  <si>
    <t>金田　理希</t>
  </si>
  <si>
    <t>川合　隆誠</t>
  </si>
  <si>
    <t>笹木　駿佑</t>
  </si>
  <si>
    <t>佐田　征義</t>
  </si>
  <si>
    <t>四釜　峻佑</t>
  </si>
  <si>
    <t>清水　陽斗</t>
  </si>
  <si>
    <t>白鳥　優人</t>
  </si>
  <si>
    <t>瀬尾　英明</t>
  </si>
  <si>
    <t>曽波　祐我</t>
  </si>
  <si>
    <t>平　駿介</t>
  </si>
  <si>
    <t>津藤　広夢</t>
  </si>
  <si>
    <t>外所　晴貴</t>
  </si>
  <si>
    <t>長山　勇貴</t>
  </si>
  <si>
    <t>錦織　岳</t>
  </si>
  <si>
    <t>西澤　侑真</t>
  </si>
  <si>
    <t>野村　優作</t>
  </si>
  <si>
    <t>福岡　駿</t>
  </si>
  <si>
    <t>松岡　知紀</t>
  </si>
  <si>
    <t>森田　翔音</t>
  </si>
  <si>
    <t>安田　凌眞</t>
  </si>
  <si>
    <t>山﨑　稔侍</t>
  </si>
  <si>
    <t>ムーア　アレクサンダー海</t>
  </si>
  <si>
    <t>宮坂　駿吾</t>
  </si>
  <si>
    <t>阿部　龍斗</t>
  </si>
  <si>
    <t>伊藤　海斗</t>
  </si>
  <si>
    <t>久保田　太一</t>
  </si>
  <si>
    <t>桑野　拓海</t>
  </si>
  <si>
    <t>辰巳　新</t>
  </si>
  <si>
    <t>五十嵐　優汰</t>
  </si>
  <si>
    <t>小林　竜也</t>
  </si>
  <si>
    <t>永山　龍吉</t>
  </si>
  <si>
    <t>福谷　颯太</t>
  </si>
  <si>
    <t>松村　匡悟</t>
  </si>
  <si>
    <t>小谷 柊太</t>
  </si>
  <si>
    <t>柴田　涼太郎</t>
  </si>
  <si>
    <t>松田　基</t>
  </si>
  <si>
    <t>松田　貫汰</t>
  </si>
  <si>
    <t>岩﨑　誠倫</t>
  </si>
  <si>
    <t>永嶋　祐安</t>
  </si>
  <si>
    <t>久田　淳司</t>
  </si>
  <si>
    <t>石飛　峻樹</t>
  </si>
  <si>
    <t>岩室　真央</t>
  </si>
  <si>
    <t>馬上　凌</t>
  </si>
  <si>
    <t>小川　大智</t>
  </si>
  <si>
    <t>助川　皓洸</t>
  </si>
  <si>
    <t>高村　直也</t>
  </si>
  <si>
    <t>戸部　隆登</t>
  </si>
  <si>
    <t>永本　裕貴</t>
  </si>
  <si>
    <t>丹羽　皐乃</t>
  </si>
  <si>
    <t>増田　多聞</t>
  </si>
  <si>
    <t>三浦　勁士</t>
  </si>
  <si>
    <t>吉田　悠生</t>
  </si>
  <si>
    <t>渡部　智博</t>
  </si>
  <si>
    <t>𠮷間　海斗</t>
  </si>
  <si>
    <t>秋山　裕樹</t>
  </si>
  <si>
    <t>池田　一貴</t>
  </si>
  <si>
    <t>内田　隼太</t>
  </si>
  <si>
    <t>扇　育</t>
  </si>
  <si>
    <t>岡内　雅矢</t>
  </si>
  <si>
    <t>川上　有生</t>
  </si>
  <si>
    <t>河田　太一平</t>
  </si>
  <si>
    <t>児玉　悠作</t>
  </si>
  <si>
    <t>白井　一央</t>
  </si>
  <si>
    <t>中園　慎太朗</t>
  </si>
  <si>
    <t>徳永　裕樹</t>
  </si>
  <si>
    <t>松本　康汰</t>
  </si>
  <si>
    <t>村石　怜司</t>
  </si>
  <si>
    <t>山路　康太郎</t>
  </si>
  <si>
    <t>山本　恭澄</t>
  </si>
  <si>
    <t>横地　大雅</t>
  </si>
  <si>
    <t>石渡　雄也</t>
  </si>
  <si>
    <t>松本　純弥</t>
  </si>
  <si>
    <t>山本　祐大</t>
  </si>
  <si>
    <t>竹川　泰生</t>
  </si>
  <si>
    <t>𠮷田　光佑</t>
  </si>
  <si>
    <t>前田　悠斗</t>
  </si>
  <si>
    <t>髙橋　佐介</t>
  </si>
  <si>
    <t>宮﨑　佑喜</t>
  </si>
  <si>
    <t>小坂　友我</t>
  </si>
  <si>
    <t>蘆田　佑樹</t>
  </si>
  <si>
    <t>井口　駆</t>
  </si>
  <si>
    <t>岩城　亮介</t>
  </si>
  <si>
    <t>岩本　宙</t>
  </si>
  <si>
    <t>内堀　太一</t>
  </si>
  <si>
    <t>小野　修平</t>
  </si>
  <si>
    <t>宍戸　来嘉</t>
  </si>
  <si>
    <t>清水上　諒</t>
  </si>
  <si>
    <t>永野　大志</t>
  </si>
  <si>
    <t>濱田　祐知</t>
  </si>
  <si>
    <t>樋口　翔太</t>
  </si>
  <si>
    <t>松岡　竜矢</t>
  </si>
  <si>
    <t>八木　志樹</t>
  </si>
  <si>
    <t>若山　岳</t>
  </si>
  <si>
    <t>杉村　大輔</t>
  </si>
  <si>
    <t>銭谷　昂</t>
  </si>
  <si>
    <t>本多　慶紀</t>
  </si>
  <si>
    <t>嶋野　太海</t>
  </si>
  <si>
    <t>佐藤　慎巴</t>
  </si>
  <si>
    <t>柴田　大輝</t>
  </si>
  <si>
    <t>竹田　湧司</t>
  </si>
  <si>
    <t>榎尾　珠莉</t>
  </si>
  <si>
    <t>青木　智宏</t>
  </si>
  <si>
    <t>安部　将人</t>
  </si>
  <si>
    <t>勝嵜　大陽</t>
  </si>
  <si>
    <t>出藏　諒司</t>
  </si>
  <si>
    <t>平野　迅人</t>
  </si>
  <si>
    <t>中䑓　啓人</t>
  </si>
  <si>
    <t>日尾　悠人</t>
  </si>
  <si>
    <t>松尾　祐哉</t>
  </si>
  <si>
    <t>長谷川　将万</t>
  </si>
  <si>
    <t>高橋　上総</t>
  </si>
  <si>
    <t>稲辺　拓郎</t>
  </si>
  <si>
    <t>青山　敬吾</t>
  </si>
  <si>
    <t>原澤　和雅</t>
  </si>
  <si>
    <t>中村　真一朗</t>
  </si>
  <si>
    <t>原富　慶季</t>
  </si>
  <si>
    <t>三上　雄太</t>
  </si>
  <si>
    <t>市原　利希也</t>
  </si>
  <si>
    <t>緒方　貴典</t>
  </si>
  <si>
    <t>甲斐　治輝</t>
  </si>
  <si>
    <t>葛西　潤</t>
  </si>
  <si>
    <t>片岡　渉</t>
  </si>
  <si>
    <t>新家　裕太郎</t>
  </si>
  <si>
    <t>濱野　将基</t>
  </si>
  <si>
    <t>本田　晃士郎</t>
  </si>
  <si>
    <t>中村　智哉</t>
  </si>
  <si>
    <t>松田　爽汰</t>
  </si>
  <si>
    <t>村田　海晟</t>
  </si>
  <si>
    <t>横山　魁哉</t>
  </si>
  <si>
    <t>松澤　凜</t>
  </si>
  <si>
    <t>田島　昇樹</t>
  </si>
  <si>
    <t>緑川　崇斗</t>
  </si>
  <si>
    <t>大坪　幸太</t>
  </si>
  <si>
    <t>小野　恵崇</t>
  </si>
  <si>
    <t>北　厚</t>
  </si>
  <si>
    <t>酒井　亮太</t>
  </si>
  <si>
    <t>高見　真拓</t>
  </si>
  <si>
    <t>田澤　廉</t>
  </si>
  <si>
    <t>円　健介</t>
  </si>
  <si>
    <t>中島　隆太</t>
  </si>
  <si>
    <t>東山　静也</t>
  </si>
  <si>
    <t>藤本　優太</t>
  </si>
  <si>
    <t>前垣内　皓大</t>
  </si>
  <si>
    <t>皆木　晴</t>
  </si>
  <si>
    <t>宮内　斗輝</t>
  </si>
  <si>
    <t>山野　力</t>
  </si>
  <si>
    <t>竹内　貫太</t>
  </si>
  <si>
    <t>舩橋　飛尉</t>
  </si>
  <si>
    <t>戸塚　恵登</t>
  </si>
  <si>
    <t>渡邉　正紀</t>
  </si>
  <si>
    <t>野澤　巧理</t>
  </si>
  <si>
    <t>丹所　健</t>
  </si>
  <si>
    <t>大上　颯麻</t>
  </si>
  <si>
    <t>善田　修平</t>
  </si>
  <si>
    <t>宮崎　和樹</t>
  </si>
  <si>
    <t>山谷　昌也</t>
  </si>
  <si>
    <t>坪田　開龍</t>
  </si>
  <si>
    <t>宗像　聖</t>
  </si>
  <si>
    <t>島崎　元希</t>
  </si>
  <si>
    <t>良田　圭太</t>
  </si>
  <si>
    <t>奥村　辰徳</t>
  </si>
  <si>
    <t>松尾　凌和</t>
  </si>
  <si>
    <t>江口　耕大</t>
  </si>
  <si>
    <t>柳下　健二朗</t>
  </si>
  <si>
    <t>山崎　大輝</t>
  </si>
  <si>
    <t>植田　達実</t>
  </si>
  <si>
    <t>下津　諒晏</t>
  </si>
  <si>
    <t>重盛　克彦</t>
  </si>
  <si>
    <t>松尾　直季</t>
  </si>
  <si>
    <t>梶原　真</t>
  </si>
  <si>
    <t>齊田　太輝</t>
  </si>
  <si>
    <t>角田　翔輝</t>
  </si>
  <si>
    <t>青﨑　僚雅</t>
  </si>
  <si>
    <t>上田　桂悟</t>
  </si>
  <si>
    <t>上原　大和</t>
  </si>
  <si>
    <t>北島　辰也</t>
  </si>
  <si>
    <t>野中　拓海</t>
  </si>
  <si>
    <t>平井　康裕</t>
  </si>
  <si>
    <t>森屋　源太</t>
  </si>
  <si>
    <t>嶋崎　拓海</t>
  </si>
  <si>
    <t>金子　暖慈</t>
  </si>
  <si>
    <t>飯島　一史</t>
  </si>
  <si>
    <t>小林　朗人</t>
  </si>
  <si>
    <t>髙橋　周平</t>
  </si>
  <si>
    <t>大西　達也</t>
  </si>
  <si>
    <t>柿沼　祐亮</t>
  </si>
  <si>
    <t>木下　直樹</t>
  </si>
  <si>
    <t>阿部　和也</t>
  </si>
  <si>
    <t>伊藤　颯吾</t>
  </si>
  <si>
    <t>今井　恭祐</t>
  </si>
  <si>
    <t>梅沢　陽希</t>
  </si>
  <si>
    <t>岡田　雄司</t>
  </si>
  <si>
    <t>久保田　哲矢</t>
  </si>
  <si>
    <t>黒沢　大</t>
  </si>
  <si>
    <t>古溝　尚嘉</t>
  </si>
  <si>
    <t>鹿内　双一朗</t>
  </si>
  <si>
    <t>宍倉　一輝</t>
  </si>
  <si>
    <t>島貫　周平</t>
  </si>
  <si>
    <t>田口　亮太</t>
  </si>
  <si>
    <t>田中　瑞希</t>
  </si>
  <si>
    <t>中村　奨</t>
  </si>
  <si>
    <t>箱﨑　直喜</t>
  </si>
  <si>
    <t>長谷川　奨</t>
  </si>
  <si>
    <t>深町　賢人</t>
  </si>
  <si>
    <t>前田　義久</t>
  </si>
  <si>
    <t>宮　竜太朗</t>
  </si>
  <si>
    <t>宮城　孔明</t>
  </si>
  <si>
    <t>宮路　克弘</t>
  </si>
  <si>
    <t>宮下　和也</t>
  </si>
  <si>
    <t>森　基哉</t>
  </si>
  <si>
    <t>和久田　葵</t>
  </si>
  <si>
    <t>柚木﨑　正彦</t>
  </si>
  <si>
    <t>杉野　建太</t>
  </si>
  <si>
    <t>丸山　知己</t>
  </si>
  <si>
    <t>高橋　佑生</t>
  </si>
  <si>
    <t>竹井　祐貴</t>
  </si>
  <si>
    <t>大迫　一樹</t>
  </si>
  <si>
    <t>海田　悠</t>
  </si>
  <si>
    <t>瀬川　元気</t>
  </si>
  <si>
    <t>野上　大貴</t>
  </si>
  <si>
    <t>藤田　寛大</t>
  </si>
  <si>
    <t>徳弘　直也</t>
  </si>
  <si>
    <t>横山　隼人</t>
  </si>
  <si>
    <t>八角　朋輝</t>
  </si>
  <si>
    <t>吉田　瑠樹</t>
  </si>
  <si>
    <t>吉岡　竜希</t>
  </si>
  <si>
    <t>吉岡　祥希</t>
  </si>
  <si>
    <t>野村　純也</t>
  </si>
  <si>
    <t>高橋　幸嗣</t>
  </si>
  <si>
    <t>古川　大翔</t>
  </si>
  <si>
    <t>人見　淳生</t>
  </si>
  <si>
    <t>中岡　学土</t>
  </si>
  <si>
    <t>白井　泰雅</t>
  </si>
  <si>
    <t>小野　龍哉</t>
  </si>
  <si>
    <t>小久保　貴善</t>
  </si>
  <si>
    <t>阿部　拓己</t>
  </si>
  <si>
    <t>潮田　裕亮</t>
  </si>
  <si>
    <t>山中　祐輝</t>
  </si>
  <si>
    <t>福原　一将</t>
  </si>
  <si>
    <t>堀江　健吾</t>
  </si>
  <si>
    <t>安永　雄貴</t>
  </si>
  <si>
    <t>本松　貫太</t>
  </si>
  <si>
    <t>鈴木　伸和</t>
  </si>
  <si>
    <t>佐藤　優太</t>
  </si>
  <si>
    <t>吉田　啓輔</t>
  </si>
  <si>
    <t>熊井　裕人</t>
  </si>
  <si>
    <t>江口　清洋</t>
  </si>
  <si>
    <t>工藤　翼</t>
  </si>
  <si>
    <t>後藤　拓磨</t>
  </si>
  <si>
    <t>佐々木　虎太郎</t>
  </si>
  <si>
    <t>城　拓磨</t>
  </si>
  <si>
    <t>鈴木　啓磨</t>
  </si>
  <si>
    <t>関根　大地</t>
  </si>
  <si>
    <t>原田　大希</t>
  </si>
  <si>
    <t>原田　龍生</t>
  </si>
  <si>
    <t>森　大志</t>
  </si>
  <si>
    <t>山田　拓人</t>
  </si>
  <si>
    <t>吉村　陸</t>
  </si>
  <si>
    <t>緒方　微</t>
  </si>
  <si>
    <t>山口　大成</t>
  </si>
  <si>
    <t>諸岡　陸</t>
  </si>
  <si>
    <t>野中　慎太</t>
  </si>
  <si>
    <t>渡邉　響</t>
  </si>
  <si>
    <t>舟橋　昌哉</t>
  </si>
  <si>
    <t>宮田　裕貴</t>
  </si>
  <si>
    <t>新井　大貴</t>
  </si>
  <si>
    <t>伊藤　圭介</t>
  </si>
  <si>
    <t>大花　将太</t>
  </si>
  <si>
    <t>菅家　空</t>
  </si>
  <si>
    <t>北野　開平</t>
  </si>
  <si>
    <t>佐藤　映斗</t>
  </si>
  <si>
    <t>鈴木　究</t>
  </si>
  <si>
    <t>高橋　崚</t>
  </si>
  <si>
    <t>中野　大地</t>
  </si>
  <si>
    <t>比嘉　良悟</t>
  </si>
  <si>
    <t>藤尾　壮紀</t>
  </si>
  <si>
    <t>本多　遼也</t>
  </si>
  <si>
    <t>村上　真生</t>
  </si>
  <si>
    <t>元永　好多朗</t>
  </si>
  <si>
    <t>森本　翔太</t>
  </si>
  <si>
    <t>安田　優登</t>
  </si>
  <si>
    <t>山田　一輝</t>
  </si>
  <si>
    <t>吉岡　尚紀</t>
  </si>
  <si>
    <t>喜多　陽人</t>
  </si>
  <si>
    <t>藤原　基</t>
  </si>
  <si>
    <t>田澤　孝知</t>
  </si>
  <si>
    <t>高瀬　優希</t>
  </si>
  <si>
    <t>峠　慎太郎</t>
  </si>
  <si>
    <t>石川　大成</t>
  </si>
  <si>
    <t>大久保　拓実</t>
  </si>
  <si>
    <t>片岡　大智</t>
  </si>
  <si>
    <t>荒川　遊</t>
  </si>
  <si>
    <t>上條　大地</t>
  </si>
  <si>
    <t>金子　翔汰</t>
  </si>
  <si>
    <t>上薗　柊二</t>
  </si>
  <si>
    <t>佐藤　裕輝</t>
  </si>
  <si>
    <t>済間　大誠</t>
  </si>
  <si>
    <t>伊藤　尚之</t>
  </si>
  <si>
    <t>宮川　蓮</t>
  </si>
  <si>
    <t>近藤　友紀</t>
  </si>
  <si>
    <t>村上　峻一</t>
  </si>
  <si>
    <t>内海　幸斗</t>
  </si>
  <si>
    <t>生方　竣也</t>
  </si>
  <si>
    <t>小島　勇気</t>
  </si>
  <si>
    <t>鉄川　歩</t>
  </si>
  <si>
    <t>徳野　秀飛</t>
  </si>
  <si>
    <t>丸山　大輝</t>
  </si>
  <si>
    <t>村上　航大</t>
  </si>
  <si>
    <t>青木　大也</t>
  </si>
  <si>
    <t>阿部　爽真</t>
  </si>
  <si>
    <t>石田　竜也</t>
  </si>
  <si>
    <t>上本　青空</t>
  </si>
  <si>
    <t>奥野　祥</t>
  </si>
  <si>
    <t>木村　海翔</t>
  </si>
  <si>
    <t>後閑　将太</t>
  </si>
  <si>
    <t>五藤　英明</t>
  </si>
  <si>
    <t>近藤　惇平</t>
  </si>
  <si>
    <t>滋野　拓海</t>
  </si>
  <si>
    <t>芝崎　伊武希</t>
  </si>
  <si>
    <t>中井　悠斗</t>
  </si>
  <si>
    <t>中川　孝介</t>
  </si>
  <si>
    <t>中島　駿佑</t>
  </si>
  <si>
    <t>馬立　航太朗</t>
  </si>
  <si>
    <t>三浦　祐真</t>
  </si>
  <si>
    <t>茂木　拓実</t>
  </si>
  <si>
    <t>山口　星大</t>
  </si>
  <si>
    <t>岩本　二千翔</t>
  </si>
  <si>
    <t>北田　大起</t>
  </si>
  <si>
    <t>杵渕　竜弥</t>
  </si>
  <si>
    <t>小暮　輝</t>
  </si>
  <si>
    <t>小玉　歩葵</t>
  </si>
  <si>
    <t>田中　基秀</t>
  </si>
  <si>
    <t>松田　真宙</t>
  </si>
  <si>
    <t>水村　竜己</t>
  </si>
  <si>
    <t>山田　雄喜</t>
  </si>
  <si>
    <t>米田　翔哉</t>
  </si>
  <si>
    <t>吉武　知樹</t>
  </si>
  <si>
    <t>岩下　千馬</t>
  </si>
  <si>
    <t>知野　竜斗</t>
  </si>
  <si>
    <t>有村　祐亮</t>
  </si>
  <si>
    <t>桑山　稔隆</t>
  </si>
  <si>
    <t>島﨑　昇汰</t>
  </si>
  <si>
    <t>鈴木　玲央</t>
  </si>
  <si>
    <t>谷本　勇陽</t>
  </si>
  <si>
    <t>中野　翔太</t>
  </si>
  <si>
    <t>端羽　星</t>
  </si>
  <si>
    <t>古市　祐太</t>
  </si>
  <si>
    <t>山﨑　諒介</t>
  </si>
  <si>
    <t>大野　佑太</t>
  </si>
  <si>
    <t>尾崎　遥斗</t>
  </si>
  <si>
    <t>板垣　暢紘</t>
  </si>
  <si>
    <t>中村　智</t>
  </si>
  <si>
    <t>伊藤　颯汰</t>
  </si>
  <si>
    <t>柴田　彪琉</t>
  </si>
  <si>
    <t>濱西　勇輔</t>
  </si>
  <si>
    <t>小島　慎也</t>
  </si>
  <si>
    <t>川田　啓仁</t>
  </si>
  <si>
    <t>中島　稜貴</t>
  </si>
  <si>
    <t>山盛　翔大</t>
  </si>
  <si>
    <t>荻沼　直人</t>
  </si>
  <si>
    <t>鞍野　陸人</t>
  </si>
  <si>
    <t>松島　匠</t>
  </si>
  <si>
    <t>前田　篤志</t>
  </si>
  <si>
    <t>吉本　光希</t>
  </si>
  <si>
    <t>白髭　一生</t>
  </si>
  <si>
    <t>上野　航平</t>
  </si>
  <si>
    <t>米山　奏楽</t>
  </si>
  <si>
    <t>金井　一晟</t>
  </si>
  <si>
    <t>鈴木　吟河</t>
  </si>
  <si>
    <t>島﨑　竜聖</t>
  </si>
  <si>
    <t>島﨑　慎愛</t>
  </si>
  <si>
    <t>阿久津　隼平</t>
  </si>
  <si>
    <t>栗原　颯太</t>
  </si>
  <si>
    <t>堺谷　龍太</t>
  </si>
  <si>
    <t>阿久津　佑介</t>
  </si>
  <si>
    <t>出浦　慎也</t>
  </si>
  <si>
    <t>伊野　一輝</t>
  </si>
  <si>
    <t>坂本　健悟</t>
  </si>
  <si>
    <t>中西　大翔</t>
  </si>
  <si>
    <t>中西　唯翔</t>
  </si>
  <si>
    <t>永谷　連太郎</t>
  </si>
  <si>
    <t>西田　琉唯</t>
  </si>
  <si>
    <t>西槇　優祐</t>
  </si>
  <si>
    <t>藤本　竜</t>
  </si>
  <si>
    <t>宮本　大生</t>
  </si>
  <si>
    <t>村野　裕次郎</t>
  </si>
  <si>
    <t>圷　渚里</t>
  </si>
  <si>
    <t>長谷川　柊成</t>
  </si>
  <si>
    <t>安達　勇人</t>
  </si>
  <si>
    <t>足立　龍星</t>
  </si>
  <si>
    <t>国増　治貴</t>
  </si>
  <si>
    <t>小島　光佑</t>
  </si>
  <si>
    <t>高瀬　桂</t>
  </si>
  <si>
    <t>寺井　望</t>
  </si>
  <si>
    <t>冨永　裕憂</t>
  </si>
  <si>
    <t>長尾　健斗</t>
  </si>
  <si>
    <t>中村　瑠吾</t>
  </si>
  <si>
    <t>成島　航己</t>
  </si>
  <si>
    <t>増田　悠希</t>
  </si>
  <si>
    <t>松本　薫</t>
  </si>
  <si>
    <t>南　里樹</t>
  </si>
  <si>
    <t>吉岡　拓哉</t>
  </si>
  <si>
    <t>吉本　優成</t>
  </si>
  <si>
    <t>藤生セス　亘輝</t>
  </si>
  <si>
    <t>長張　修也</t>
  </si>
  <si>
    <t>森下　頌世</t>
  </si>
  <si>
    <t>JAMES Bunuka</t>
  </si>
  <si>
    <t>岡田　龍聖</t>
  </si>
  <si>
    <t>清野　太成</t>
  </si>
  <si>
    <t>小泉　謙</t>
  </si>
  <si>
    <t>杉野　悠太</t>
  </si>
  <si>
    <t>高橋　洋輝</t>
  </si>
  <si>
    <t>出仙　龍之介</t>
  </si>
  <si>
    <t>永井　竜二</t>
  </si>
  <si>
    <t>古澤　拓樹</t>
  </si>
  <si>
    <t>町田　康誠</t>
  </si>
  <si>
    <t>松岡　龍生</t>
  </si>
  <si>
    <t>松崎　涼佑</t>
  </si>
  <si>
    <t>松本　圭悟</t>
  </si>
  <si>
    <t>佐野　孝輔</t>
  </si>
  <si>
    <t>奥野　尚</t>
  </si>
  <si>
    <t>高井　教圭</t>
  </si>
  <si>
    <t>川村　修輝</t>
  </si>
  <si>
    <t>齊藤　遼</t>
  </si>
  <si>
    <t>鍬本　聡大</t>
  </si>
  <si>
    <t>土金　峻佑</t>
  </si>
  <si>
    <t>髙井　勇希</t>
  </si>
  <si>
    <t>井手　庄一郎</t>
  </si>
  <si>
    <t>古木　健慈</t>
  </si>
  <si>
    <t>持増　洋宇</t>
  </si>
  <si>
    <t>若原　昌吾</t>
  </si>
  <si>
    <t>鈴木　智仁</t>
  </si>
  <si>
    <t>眞鍋　憲弘</t>
  </si>
  <si>
    <t>宮田　航輔</t>
  </si>
  <si>
    <t>片山　恵志</t>
  </si>
  <si>
    <t>山本　凌</t>
  </si>
  <si>
    <t>中元　康貴</t>
  </si>
  <si>
    <t>針生　優太</t>
  </si>
  <si>
    <t>安部　閑喜</t>
  </si>
  <si>
    <t>渡部　晴</t>
  </si>
  <si>
    <t>權藤　洋輝</t>
  </si>
  <si>
    <t>鈴木　貴也</t>
  </si>
  <si>
    <t>本宮　大夢</t>
  </si>
  <si>
    <t>村田　光</t>
  </si>
  <si>
    <t>川田　尚輝</t>
  </si>
  <si>
    <t>軽部　正志</t>
  </si>
  <si>
    <t>大場　光</t>
  </si>
  <si>
    <t>中道　貫太</t>
  </si>
  <si>
    <t>舟橋　裕太</t>
  </si>
  <si>
    <t>飯田　航平</t>
  </si>
  <si>
    <t>筆脇　智宏</t>
  </si>
  <si>
    <t>森　泰雅</t>
  </si>
  <si>
    <t>内山　凌</t>
  </si>
  <si>
    <t>岡田　一真</t>
  </si>
  <si>
    <t>飯塚　一平</t>
  </si>
  <si>
    <t>東　哲平</t>
  </si>
  <si>
    <t>菊池　慶人</t>
  </si>
  <si>
    <t>網代　悠斗</t>
  </si>
  <si>
    <t>高野　涼</t>
  </si>
  <si>
    <t>佐藤　孝史</t>
  </si>
  <si>
    <t>鈴木　篤</t>
  </si>
  <si>
    <t>杉田　佑吾</t>
  </si>
  <si>
    <t>赤坂　雄斗</t>
  </si>
  <si>
    <t>奥田　歩凪</t>
  </si>
  <si>
    <t>白﨑　真拓</t>
  </si>
  <si>
    <t>滝　幸浩</t>
  </si>
  <si>
    <t>新田　颯</t>
  </si>
  <si>
    <t>宮田　謙太朗</t>
  </si>
  <si>
    <t>元村　航大</t>
  </si>
  <si>
    <t>諸星　颯大</t>
  </si>
  <si>
    <t>谷地中　雄大</t>
  </si>
  <si>
    <t>神部　俊太</t>
  </si>
  <si>
    <t>長尾　優希</t>
  </si>
  <si>
    <t>高橋　郁斗</t>
  </si>
  <si>
    <t>下里　走太</t>
  </si>
  <si>
    <t>香山　優太</t>
  </si>
  <si>
    <t>会田　智哉</t>
  </si>
  <si>
    <t>伊藤　陽</t>
  </si>
  <si>
    <t>大原　未楠</t>
  </si>
  <si>
    <t>蒲生　弘毅</t>
  </si>
  <si>
    <t>鈴木　悠斗</t>
  </si>
  <si>
    <t>誉田　碧</t>
  </si>
  <si>
    <t>渡邊　薫</t>
  </si>
  <si>
    <t>石川　昌樹</t>
  </si>
  <si>
    <t>下山　翔平</t>
  </si>
  <si>
    <t>菊地　涼介</t>
  </si>
  <si>
    <t>菅野　優人</t>
  </si>
  <si>
    <t>斉藤　悠</t>
  </si>
  <si>
    <t>下山　竜佑</t>
  </si>
  <si>
    <t>辻野　大輝</t>
  </si>
  <si>
    <t>宮崎　翔</t>
  </si>
  <si>
    <t>奥谷　研祐</t>
  </si>
  <si>
    <t>長谷川　光</t>
  </si>
  <si>
    <t>田中　柊次</t>
  </si>
  <si>
    <t>町田　侑作</t>
  </si>
  <si>
    <t>花山　優輔</t>
  </si>
  <si>
    <t>山本　悠月</t>
  </si>
  <si>
    <t>土屋　智哉</t>
  </si>
  <si>
    <t>亀井　健汰</t>
  </si>
  <si>
    <t>相川　宙大</t>
  </si>
  <si>
    <t>棟方　駿</t>
  </si>
  <si>
    <t>長倉　光輝</t>
  </si>
  <si>
    <t>松井　祐太朗</t>
  </si>
  <si>
    <t>小倉　和</t>
  </si>
  <si>
    <t>倉嶋　崇</t>
  </si>
  <si>
    <t>辻　智史</t>
  </si>
  <si>
    <t>津々　諒太</t>
  </si>
  <si>
    <t>長友　勇樹</t>
  </si>
  <si>
    <t>林　航生</t>
  </si>
  <si>
    <t>武井　浩人</t>
  </si>
  <si>
    <t>袖山　大聖</t>
  </si>
  <si>
    <t>古屋　祐樹</t>
  </si>
  <si>
    <t>久保　翔</t>
  </si>
  <si>
    <t>降矢　稀祐</t>
  </si>
  <si>
    <t>井上　一真</t>
  </si>
  <si>
    <t>中里　将基</t>
  </si>
  <si>
    <t>稲垣　広弥</t>
  </si>
  <si>
    <t>古澤　一杜</t>
  </si>
  <si>
    <t>山田　陵晟</t>
  </si>
  <si>
    <t>渡部　航平</t>
  </si>
  <si>
    <t>宇津木　玲桜</t>
  </si>
  <si>
    <t>禿　健</t>
  </si>
  <si>
    <t>渋谷　雅樹</t>
  </si>
  <si>
    <t>簗嶋　竜大</t>
  </si>
  <si>
    <t>稲森　太優</t>
  </si>
  <si>
    <t>松本　優一</t>
  </si>
  <si>
    <t>山田　高志</t>
  </si>
  <si>
    <t>森田　雄貴</t>
  </si>
  <si>
    <t>小川　悠太郎</t>
  </si>
  <si>
    <t>河内　弘輝</t>
  </si>
  <si>
    <t>松本　一希</t>
  </si>
  <si>
    <t>丸山　翔太郎</t>
  </si>
  <si>
    <t>中谷　慎冶</t>
  </si>
  <si>
    <t>増永　虎大</t>
  </si>
  <si>
    <t>高橋　優太</t>
  </si>
  <si>
    <t>吉村　亮祐</t>
  </si>
  <si>
    <t>伊勢　拓哉</t>
  </si>
  <si>
    <t>藤本　能有</t>
  </si>
  <si>
    <t>角井　亮太</t>
  </si>
  <si>
    <t>小川　純輝</t>
  </si>
  <si>
    <t>小南　考央</t>
  </si>
  <si>
    <t>堀内　弘貴</t>
  </si>
  <si>
    <t>津根　佑至</t>
  </si>
  <si>
    <t>土谷　海</t>
  </si>
  <si>
    <t>千葉　涼平</t>
  </si>
  <si>
    <t>三角　将希</t>
  </si>
  <si>
    <t>千葉　諒太郎</t>
  </si>
  <si>
    <t>新山　翔海</t>
  </si>
  <si>
    <t>片岡　祐貴</t>
  </si>
  <si>
    <t>田中　達也</t>
  </si>
  <si>
    <t>坂井　悠真</t>
  </si>
  <si>
    <t>佐藤　稜真</t>
  </si>
  <si>
    <t>小澤　創太</t>
  </si>
  <si>
    <t>白崎　雄太郎</t>
  </si>
  <si>
    <t>宇都木　秀太</t>
  </si>
  <si>
    <t>金澤　稜己</t>
  </si>
  <si>
    <t>工藤　郁也</t>
  </si>
  <si>
    <t>清水　佑輔</t>
  </si>
  <si>
    <t>髙木　大誠</t>
  </si>
  <si>
    <t>松本　開渡</t>
  </si>
  <si>
    <t>松元　響</t>
  </si>
  <si>
    <t>本藏　駿</t>
  </si>
  <si>
    <t>山口　祐司</t>
  </si>
  <si>
    <t>嶺岸　祐斗</t>
  </si>
  <si>
    <t>大野　詞音</t>
  </si>
  <si>
    <t>藤井　信介</t>
  </si>
  <si>
    <t>田崎　健太郎</t>
  </si>
  <si>
    <t>小川　孝代</t>
  </si>
  <si>
    <t>川島　礼二</t>
  </si>
  <si>
    <t>栗原　陸</t>
  </si>
  <si>
    <t>小森　健史</t>
  </si>
  <si>
    <t>富田　一優</t>
  </si>
  <si>
    <t>常磐大学</t>
  </si>
  <si>
    <t>武藤　将洋</t>
  </si>
  <si>
    <t>河原　一稀</t>
  </si>
  <si>
    <t>佐々木　諒</t>
  </si>
  <si>
    <t>冨田　亮輔</t>
  </si>
  <si>
    <t>羽賀　淳貴</t>
  </si>
  <si>
    <t>益田　啓暉</t>
  </si>
  <si>
    <t>木本　吏哉</t>
  </si>
  <si>
    <t>今井　健人</t>
  </si>
  <si>
    <t>新井　汰征</t>
  </si>
  <si>
    <t>平野　壮太</t>
  </si>
  <si>
    <t>大野　翔平</t>
  </si>
  <si>
    <t>片倉　凌</t>
  </si>
  <si>
    <t>宮﨑　諒也</t>
  </si>
  <si>
    <t>飯塚　魁晟</t>
  </si>
  <si>
    <t>岡村　州紘</t>
  </si>
  <si>
    <t>森　皓平</t>
  </si>
  <si>
    <t>柴田　優太郎</t>
  </si>
  <si>
    <t>荘司　晃佑</t>
  </si>
  <si>
    <t>可児　将大</t>
  </si>
  <si>
    <t>奥山　誉也</t>
  </si>
  <si>
    <t>池上　翔</t>
  </si>
  <si>
    <t>宮井　陽三</t>
  </si>
  <si>
    <t>村里　春樹</t>
  </si>
  <si>
    <t>甲斐　叶夢</t>
  </si>
  <si>
    <t>陰山　彩大</t>
  </si>
  <si>
    <t>斎藤　孝太朗</t>
  </si>
  <si>
    <t>齋藤　陸人</t>
  </si>
  <si>
    <t>柴田　賢吾</t>
  </si>
  <si>
    <t>豊田　翼</t>
  </si>
  <si>
    <t>渡邊　宥磨</t>
  </si>
  <si>
    <t>一瀬　輝星</t>
  </si>
  <si>
    <t>福田　翔大</t>
  </si>
  <si>
    <t>丸山　裕己</t>
  </si>
  <si>
    <t>藤井　瑞樹</t>
  </si>
  <si>
    <t>新垣　大輝</t>
  </si>
  <si>
    <t>海鋒　泰輝</t>
  </si>
  <si>
    <t>久門　大起</t>
  </si>
  <si>
    <t>武藤　羽純</t>
  </si>
  <si>
    <t>田井　隆星</t>
  </si>
  <si>
    <t>朝倉　万響</t>
  </si>
  <si>
    <t>大澤　太我</t>
  </si>
  <si>
    <t>風間　諒</t>
  </si>
  <si>
    <t>川嶋　昴</t>
  </si>
  <si>
    <t>櫛野　公資</t>
  </si>
  <si>
    <t>前原　裕磨</t>
  </si>
  <si>
    <t>森田　剛史</t>
  </si>
  <si>
    <t>横山　竜也</t>
  </si>
  <si>
    <t>山口　泰生</t>
  </si>
  <si>
    <t>竹内　哲大</t>
  </si>
  <si>
    <t>笹野　友希</t>
  </si>
  <si>
    <t>斎藤　如月</t>
  </si>
  <si>
    <t>村田　修作</t>
  </si>
  <si>
    <t>坂見　一将</t>
  </si>
  <si>
    <t>岩佐　一楽</t>
  </si>
  <si>
    <t>佐々木　幸太朗</t>
  </si>
  <si>
    <t>國井　辰磨</t>
  </si>
  <si>
    <t>武藤　陽</t>
  </si>
  <si>
    <t>藤井　稜真</t>
  </si>
  <si>
    <t>井海　雅之</t>
  </si>
  <si>
    <t>大熊　建</t>
  </si>
  <si>
    <t>三戸部　聡大</t>
  </si>
  <si>
    <t>森　康太朗</t>
  </si>
  <si>
    <t>小丸　未来</t>
  </si>
  <si>
    <t>工藤　優太</t>
  </si>
  <si>
    <t>橋本　昇悟</t>
  </si>
  <si>
    <t>尾関　航平</t>
  </si>
  <si>
    <t>渡邊　寛之</t>
  </si>
  <si>
    <t>塩川　大輔</t>
  </si>
  <si>
    <t>髙橋　秀徳</t>
  </si>
  <si>
    <t>上原　佑太</t>
  </si>
  <si>
    <t>伊藤　鴻児</t>
  </si>
  <si>
    <t>伊藤　奨真</t>
  </si>
  <si>
    <t>瀬川　莉玖</t>
  </si>
  <si>
    <t>中根　美七海</t>
  </si>
  <si>
    <t>西岡　健伸</t>
  </si>
  <si>
    <t>深田　祥太郎</t>
  </si>
  <si>
    <t>柳澤　悠貴</t>
  </si>
  <si>
    <t>阿部　寛太</t>
  </si>
  <si>
    <t>太田　翼</t>
  </si>
  <si>
    <t>杉山　立</t>
  </si>
  <si>
    <t>田中　亜怜</t>
  </si>
  <si>
    <t>吉田　昌平</t>
  </si>
  <si>
    <t>西能　司</t>
  </si>
  <si>
    <t>常住　優太</t>
  </si>
  <si>
    <t>遠山　舜也</t>
  </si>
  <si>
    <t>久田　洸生</t>
  </si>
  <si>
    <t>村田　真司</t>
  </si>
  <si>
    <t>植木　雄大</t>
  </si>
  <si>
    <t>菊池　和人</t>
  </si>
  <si>
    <t>菊池　竜馬</t>
  </si>
  <si>
    <t>木原　昴</t>
  </si>
  <si>
    <t>清水　悠雅</t>
  </si>
  <si>
    <t>田中　佑樹</t>
  </si>
  <si>
    <t>綱島　辰弥</t>
  </si>
  <si>
    <t>所　倖平</t>
  </si>
  <si>
    <t>長谷川　泰生</t>
  </si>
  <si>
    <t>福井　大夢</t>
  </si>
  <si>
    <t>堀内　晟壱</t>
  </si>
  <si>
    <t>松元　司</t>
  </si>
  <si>
    <t>丸山　虎太郎</t>
  </si>
  <si>
    <t>宮元　雄大</t>
  </si>
  <si>
    <t>望月　武</t>
  </si>
  <si>
    <t>森　奏眞</t>
  </si>
  <si>
    <t>森　瞳磨</t>
  </si>
  <si>
    <t>近松　俊弥</t>
  </si>
  <si>
    <t>太田　直也</t>
  </si>
  <si>
    <t>正岡　惇</t>
  </si>
  <si>
    <t>池内　亮太</t>
  </si>
  <si>
    <t>石井　健介</t>
  </si>
  <si>
    <t>五十嵐　友宝</t>
  </si>
  <si>
    <t>水間　穂</t>
  </si>
  <si>
    <t>村尾　祐樹</t>
  </si>
  <si>
    <t>飛鳥　修一郎</t>
  </si>
  <si>
    <t>黒木　洋輔</t>
  </si>
  <si>
    <t>静井　優斗</t>
  </si>
  <si>
    <t>市村　光毅</t>
  </si>
  <si>
    <t>白鳥　慧</t>
  </si>
  <si>
    <t>井上　大雅</t>
  </si>
  <si>
    <t>古谷　新太</t>
  </si>
  <si>
    <t>眞邉　竜基</t>
  </si>
  <si>
    <t>谷口　寛樹</t>
  </si>
  <si>
    <t>砂川　凌太朗</t>
  </si>
  <si>
    <t>久保　勇貴</t>
  </si>
  <si>
    <t>伊藤　和真</t>
  </si>
  <si>
    <t>角田　龍一</t>
  </si>
  <si>
    <t>小枝　友樹</t>
  </si>
  <si>
    <t>塚本　宙央</t>
  </si>
  <si>
    <t>岡田　大誠</t>
  </si>
  <si>
    <t>佐々木　隆良</t>
  </si>
  <si>
    <t>海藤　崚二</t>
  </si>
  <si>
    <t>河原　龍臣</t>
  </si>
  <si>
    <t>山浦　渓斗</t>
  </si>
  <si>
    <t>日脇　裕次郎</t>
  </si>
  <si>
    <t>小野　響暉</t>
  </si>
  <si>
    <t>川満　聖士</t>
  </si>
  <si>
    <t>関川　翔英</t>
  </si>
  <si>
    <t>佐藤　弘人</t>
  </si>
  <si>
    <t>小川　倖弥</t>
  </si>
  <si>
    <t>関　優作</t>
  </si>
  <si>
    <t>二宮　康輔</t>
  </si>
  <si>
    <t>齋藤　峻広</t>
  </si>
  <si>
    <t>成瀬　勇気</t>
  </si>
  <si>
    <t>高橋　剛</t>
  </si>
  <si>
    <t>鷹尾　駿</t>
  </si>
  <si>
    <t>嶋田　充志</t>
  </si>
  <si>
    <t>石川　太希</t>
  </si>
  <si>
    <t>奥口　歩夢</t>
  </si>
  <si>
    <t>森戸　雄也</t>
  </si>
  <si>
    <t>吉野　俊介</t>
  </si>
  <si>
    <t>長濱　柊斗</t>
  </si>
  <si>
    <t>塩崎　元汰</t>
  </si>
  <si>
    <t>竹内　滉一</t>
  </si>
  <si>
    <t>沼田　充広</t>
  </si>
  <si>
    <t>中山　泰成</t>
  </si>
  <si>
    <t>峯　遼哉</t>
  </si>
  <si>
    <t>朝霧　純稀</t>
  </si>
  <si>
    <t>巖　翔真</t>
  </si>
  <si>
    <t>大芝　健人</t>
  </si>
  <si>
    <t>筧田　涼介</t>
  </si>
  <si>
    <t>土井　颯馬</t>
  </si>
  <si>
    <t>外村　直之</t>
  </si>
  <si>
    <t>豊嶋　琉久</t>
  </si>
  <si>
    <t>中野　龍星</t>
  </si>
  <si>
    <t>奈良　歩夢</t>
  </si>
  <si>
    <t>穂苅　康人</t>
  </si>
  <si>
    <t>上出　怜生</t>
  </si>
  <si>
    <t>中谷　有富</t>
  </si>
  <si>
    <t>初田　龍星</t>
  </si>
  <si>
    <t>海老原　健太</t>
  </si>
  <si>
    <t>椋木　駿也</t>
  </si>
  <si>
    <t>芳澤　一星</t>
  </si>
  <si>
    <t>長尾　行浩</t>
  </si>
  <si>
    <t>甲斐　竜太</t>
  </si>
  <si>
    <t>水越　将司</t>
  </si>
  <si>
    <t>堂坂　日向</t>
  </si>
  <si>
    <t>栗山　颯人</t>
  </si>
  <si>
    <t>加藤　大虎</t>
  </si>
  <si>
    <t>野口　怜恩</t>
  </si>
  <si>
    <t>松永　裕希</t>
  </si>
  <si>
    <t>松本　一晟</t>
  </si>
  <si>
    <t>赤間　雄太郎</t>
  </si>
  <si>
    <t>石岡　将</t>
  </si>
  <si>
    <t>上原　悠代</t>
  </si>
  <si>
    <t>遠藤　稜生</t>
  </si>
  <si>
    <t>大橋　駿音</t>
  </si>
  <si>
    <t>鴨志田　直紀</t>
  </si>
  <si>
    <t>川西　隼司</t>
  </si>
  <si>
    <t>清野　凌平</t>
  </si>
  <si>
    <t>佐野　立弥</t>
  </si>
  <si>
    <t>髙科　貴寛</t>
  </si>
  <si>
    <t>髙取　由征</t>
  </si>
  <si>
    <t>髙取　由臣</t>
  </si>
  <si>
    <t>高橋　哲</t>
  </si>
  <si>
    <t>髙見　颯</t>
  </si>
  <si>
    <t>田野　禎貴</t>
  </si>
  <si>
    <t>林　晃生</t>
  </si>
  <si>
    <t>山本　義毅</t>
  </si>
  <si>
    <t>湯澤　秀太</t>
  </si>
  <si>
    <t>井上　龍斗</t>
  </si>
  <si>
    <t>田代　照</t>
  </si>
  <si>
    <t>大坂　望月</t>
  </si>
  <si>
    <t>金光　剛志</t>
  </si>
  <si>
    <t>鈴木　真央</t>
  </si>
  <si>
    <t>田﨑　太智</t>
  </si>
  <si>
    <t>田中　亮伍</t>
  </si>
  <si>
    <t>柄　光高</t>
  </si>
  <si>
    <t>豊田　葵</t>
  </si>
  <si>
    <t>中山　健介</t>
  </si>
  <si>
    <t>堀内　郁哉</t>
  </si>
  <si>
    <t>堀江　優也</t>
  </si>
  <si>
    <t>吉野　晋平</t>
  </si>
  <si>
    <t>米永　大和</t>
  </si>
  <si>
    <t>滝口　輝一</t>
  </si>
  <si>
    <t>鈴木　英司</t>
  </si>
  <si>
    <t>石井　慎也</t>
  </si>
  <si>
    <t>富沢　亮介</t>
  </si>
  <si>
    <t>上野　天詩</t>
  </si>
  <si>
    <t>佐藤　慧</t>
  </si>
  <si>
    <t>山本　竜暉</t>
  </si>
  <si>
    <t>伊藤　健斗</t>
  </si>
  <si>
    <t>赤松　辰哉</t>
  </si>
  <si>
    <t>石野　健人</t>
  </si>
  <si>
    <t>梶ヶ谷　一星</t>
  </si>
  <si>
    <t>川﨑　海渡</t>
  </si>
  <si>
    <t>加藤　楓</t>
  </si>
  <si>
    <t>近藤　蒼依</t>
  </si>
  <si>
    <t>須田　優人</t>
  </si>
  <si>
    <t>今岡　佑介</t>
  </si>
  <si>
    <t>石塚　大輔</t>
  </si>
  <si>
    <t>吉田　悠哉</t>
  </si>
  <si>
    <t>大橋　拓馬</t>
  </si>
  <si>
    <t>長瀬　篤生</t>
  </si>
  <si>
    <t>齋藤　優太</t>
  </si>
  <si>
    <t>畠山　剛</t>
  </si>
  <si>
    <t>森谷　彰太</t>
  </si>
  <si>
    <t>駒井　斗馬</t>
  </si>
  <si>
    <t>長澤　拓輝</t>
  </si>
  <si>
    <t>渡辺　颯介</t>
  </si>
  <si>
    <t>河本　明日雅</t>
  </si>
  <si>
    <t>大橋　泰輝</t>
  </si>
  <si>
    <t>井澤　竜二</t>
  </si>
  <si>
    <t>清住　遥斗</t>
  </si>
  <si>
    <t>大平　隆文</t>
  </si>
  <si>
    <t>泉　遥斗</t>
  </si>
  <si>
    <t>田村　光</t>
  </si>
  <si>
    <t>増本　大吾</t>
  </si>
  <si>
    <t>栄田　竜生</t>
  </si>
  <si>
    <t>小林　亮太</t>
  </si>
  <si>
    <t>福本　廉</t>
  </si>
  <si>
    <t>安藤　郁</t>
  </si>
  <si>
    <t>井開　泰輔</t>
  </si>
  <si>
    <t>寺町　達也</t>
  </si>
  <si>
    <t>中島　健翔</t>
  </si>
  <si>
    <t>大貫　竜之介</t>
  </si>
  <si>
    <t>石岡　祐斗</t>
  </si>
  <si>
    <t>吉田　知樹</t>
  </si>
  <si>
    <t>笹原　拓歩</t>
  </si>
  <si>
    <t>新保　大和</t>
  </si>
  <si>
    <t>竹尾　晃太郎</t>
  </si>
  <si>
    <t>大槻　陽大</t>
  </si>
  <si>
    <t>高橋　直生</t>
  </si>
  <si>
    <t>畠山　龍大</t>
  </si>
  <si>
    <t>小池　直己</t>
  </si>
  <si>
    <t>奥山　恵親</t>
  </si>
  <si>
    <t>北脇　秀人</t>
  </si>
  <si>
    <t>金城　岳</t>
  </si>
  <si>
    <t>九嶋　大雅</t>
  </si>
  <si>
    <t>鈴木　克彦</t>
  </si>
  <si>
    <t>武居　尚輝</t>
  </si>
  <si>
    <t>谷口　貴亮</t>
  </si>
  <si>
    <t>七海　龍成</t>
  </si>
  <si>
    <t>名村　樹哉</t>
  </si>
  <si>
    <t>廣澤　優斗</t>
  </si>
  <si>
    <t>藤城　凌聖</t>
  </si>
  <si>
    <t>藤本　珠輝</t>
  </si>
  <si>
    <t>松浦　凜太郎</t>
  </si>
  <si>
    <t>松永　悠吾</t>
  </si>
  <si>
    <t>三島　颯太</t>
  </si>
  <si>
    <t>村越　凌太</t>
  </si>
  <si>
    <t>盛本　聖也</t>
  </si>
  <si>
    <t>伊藤　敏康</t>
  </si>
  <si>
    <t>大崎　洋介</t>
  </si>
  <si>
    <t>小倉　玄暉</t>
  </si>
  <si>
    <t>鈴木　大空</t>
  </si>
  <si>
    <t>本多　歩高</t>
  </si>
  <si>
    <t>宮川　開成</t>
  </si>
  <si>
    <t>山上　雄己</t>
  </si>
  <si>
    <t>溝邊　耀佑</t>
  </si>
  <si>
    <t>山本　悠太</t>
  </si>
  <si>
    <t>石川　玲</t>
  </si>
  <si>
    <t>平山　和樹</t>
  </si>
  <si>
    <t>田中　健太</t>
  </si>
  <si>
    <t>中村　陵太</t>
  </si>
  <si>
    <t>石川　星河</t>
  </si>
  <si>
    <t>中野　裕仁</t>
  </si>
  <si>
    <t>川﨑　航太</t>
  </si>
  <si>
    <t>井上　竜誓</t>
  </si>
  <si>
    <t>吉川　隆太</t>
  </si>
  <si>
    <t>岩崎　秀星</t>
  </si>
  <si>
    <t>山下　朋紀</t>
  </si>
  <si>
    <t>冨永　翔太</t>
  </si>
  <si>
    <t>尾本　龍志朗</t>
  </si>
  <si>
    <t>末柄　輝希</t>
  </si>
  <si>
    <t>加瀬　雄大</t>
  </si>
  <si>
    <t>植田　航太</t>
  </si>
  <si>
    <t>八木　颯太</t>
  </si>
  <si>
    <t>山下　諒祐</t>
  </si>
  <si>
    <t>佐藤　匠悟</t>
  </si>
  <si>
    <t>秀明大学</t>
  </si>
  <si>
    <t>白倉　隼人</t>
  </si>
  <si>
    <t>大熊　光樹</t>
  </si>
  <si>
    <t>奈良　栄敬</t>
  </si>
  <si>
    <t>橋澤　昂駿</t>
  </si>
  <si>
    <t>鈴木　裕貴</t>
  </si>
  <si>
    <t>加藤　弘暉</t>
  </si>
  <si>
    <t>吉田　優大</t>
  </si>
  <si>
    <t>佐々木　陽</t>
  </si>
  <si>
    <t>森田　将輝</t>
  </si>
  <si>
    <t>小林　凌</t>
  </si>
  <si>
    <t>伊藤　絃</t>
  </si>
  <si>
    <t>石田　耀</t>
  </si>
  <si>
    <t>岡田　未来</t>
  </si>
  <si>
    <t>仲　龍勢</t>
  </si>
  <si>
    <t>田畑　功之介</t>
  </si>
  <si>
    <t>松山　志成</t>
  </si>
  <si>
    <t>松澤　奨風</t>
  </si>
  <si>
    <t>島津　謙介</t>
  </si>
  <si>
    <t>小池　彪</t>
  </si>
  <si>
    <t>中山　大地</t>
  </si>
  <si>
    <t>益子　翔太郎</t>
  </si>
  <si>
    <t>松本　翼</t>
  </si>
  <si>
    <t>大川　歩夢</t>
  </si>
  <si>
    <t>新城　龍祐</t>
  </si>
  <si>
    <t>進藤　颯太</t>
  </si>
  <si>
    <t>岡崎　邦介</t>
  </si>
  <si>
    <t>中家　駿治</t>
  </si>
  <si>
    <t>渡邉　礼恩</t>
  </si>
  <si>
    <t>梶原　尊人</t>
  </si>
  <si>
    <t>袈裟丸　修也</t>
  </si>
  <si>
    <t>白石　大以夢</t>
  </si>
  <si>
    <t>谷口　蓮</t>
  </si>
  <si>
    <t>中野　魁人</t>
  </si>
  <si>
    <t>仲摩　夏樹</t>
  </si>
  <si>
    <t>中山　雄太</t>
  </si>
  <si>
    <t>井上　幹</t>
  </si>
  <si>
    <t>鈴木　将己</t>
  </si>
  <si>
    <t>和田　宙大</t>
  </si>
  <si>
    <t>槇原　宏明</t>
  </si>
  <si>
    <t>山田　晟大</t>
  </si>
  <si>
    <t>池田　翔</t>
  </si>
  <si>
    <t>平田　瑶</t>
  </si>
  <si>
    <t>藤咲　伊織</t>
  </si>
  <si>
    <t>安富　虎汰</t>
  </si>
  <si>
    <t>小林　健太朗</t>
  </si>
  <si>
    <t>植木　聖也</t>
  </si>
  <si>
    <t>津野　海斗</t>
  </si>
  <si>
    <t>合田　凌斗</t>
  </si>
  <si>
    <t>辻　京佑</t>
  </si>
  <si>
    <t>金城　快</t>
  </si>
  <si>
    <t>黒田　航世</t>
  </si>
  <si>
    <t>清水　悠斗</t>
  </si>
  <si>
    <t>高井　隼大</t>
  </si>
  <si>
    <t>長谷川　迅平</t>
  </si>
  <si>
    <t>浜山　純一</t>
  </si>
  <si>
    <t>黒田　雄太</t>
  </si>
  <si>
    <t>宮嵜　将之介</t>
  </si>
  <si>
    <t>都筑　悠佑</t>
  </si>
  <si>
    <t>木村　友哉</t>
  </si>
  <si>
    <t>神津　杏輔</t>
  </si>
  <si>
    <t>飯田　真至</t>
  </si>
  <si>
    <t>中川　達也</t>
  </si>
  <si>
    <t>吉成　隼輝</t>
  </si>
  <si>
    <t>三井　智稀</t>
  </si>
  <si>
    <t>小川　慧人</t>
  </si>
  <si>
    <t>中野　雅弥</t>
  </si>
  <si>
    <t>原田　大地</t>
  </si>
  <si>
    <t>平山　広大</t>
  </si>
  <si>
    <t>小野瀬　樹</t>
  </si>
  <si>
    <t>小滝　丈慈</t>
  </si>
  <si>
    <t>下山　静樹</t>
  </si>
  <si>
    <t>滝本　康生</t>
  </si>
  <si>
    <t>加瀬　祥希</t>
  </si>
  <si>
    <t>田村　桂</t>
  </si>
  <si>
    <t>本郷　翔大</t>
  </si>
  <si>
    <t>直井　星汰</t>
  </si>
  <si>
    <t>明石　昂樹</t>
  </si>
  <si>
    <t>三瓶　茉紘</t>
  </si>
  <si>
    <t>水野　太雅</t>
  </si>
  <si>
    <t>中嶋　達也</t>
  </si>
  <si>
    <t>野村　瑞生</t>
  </si>
  <si>
    <t>石田　賢太郎</t>
  </si>
  <si>
    <t>浮貝　雅希</t>
  </si>
  <si>
    <t>呂比須　聖一</t>
  </si>
  <si>
    <t>柳沢　直生</t>
  </si>
  <si>
    <t>浅原　峻</t>
  </si>
  <si>
    <t>荒谷　修平</t>
  </si>
  <si>
    <t>荻原　元</t>
  </si>
  <si>
    <t>池田　成輝</t>
  </si>
  <si>
    <t>青木　覚</t>
  </si>
  <si>
    <t>高橋　燦志郎</t>
  </si>
  <si>
    <t>菊池　翼裟</t>
  </si>
  <si>
    <t>白鳥　涼</t>
  </si>
  <si>
    <t>多川　恭輔</t>
  </si>
  <si>
    <t>設楽　和希</t>
  </si>
  <si>
    <t>西江　伊織</t>
  </si>
  <si>
    <t>宮田　智大</t>
  </si>
  <si>
    <t>山下　竜也</t>
  </si>
  <si>
    <t>尾崎　航</t>
  </si>
  <si>
    <t>越田　純一郎</t>
  </si>
  <si>
    <t>五味　勇太</t>
  </si>
  <si>
    <t>寺戸　翼</t>
  </si>
  <si>
    <t>松野　滉大</t>
  </si>
  <si>
    <t>増田　祥大</t>
  </si>
  <si>
    <t>井出　直哉</t>
  </si>
  <si>
    <t>中山　幸大</t>
  </si>
  <si>
    <t>佐藤　駿多</t>
  </si>
  <si>
    <t>筑田　甲斐</t>
  </si>
  <si>
    <t>岩井　康弘</t>
  </si>
  <si>
    <t>志賀　優晟</t>
  </si>
  <si>
    <t>高橋　陸</t>
  </si>
  <si>
    <t>杉田　諒</t>
  </si>
  <si>
    <t>能仲　涼</t>
  </si>
  <si>
    <t>高津　太陽</t>
  </si>
  <si>
    <t>大沼　駿斗</t>
  </si>
  <si>
    <t>秋濱　陸斗</t>
  </si>
  <si>
    <t>勝　優虎</t>
  </si>
  <si>
    <t>秋元　廉</t>
  </si>
  <si>
    <t>萩谷　優人</t>
  </si>
  <si>
    <t>島田　翔</t>
  </si>
  <si>
    <t>柏原　将人</t>
  </si>
  <si>
    <t>高橋　虎太郎</t>
  </si>
  <si>
    <t>望月　一功</t>
  </si>
  <si>
    <t>池場　俊一</t>
  </si>
  <si>
    <t>太田　隆輔</t>
  </si>
  <si>
    <t>瀬野　貴紀</t>
  </si>
  <si>
    <t>西片　優斗</t>
  </si>
  <si>
    <t>吉田　海遥</t>
  </si>
  <si>
    <t>金子　朋嗣</t>
  </si>
  <si>
    <t>島田　浩平</t>
  </si>
  <si>
    <t>細杉　睦輝</t>
  </si>
  <si>
    <t>熊谷　秀人</t>
  </si>
  <si>
    <t>木川田　佑樹</t>
  </si>
  <si>
    <t>佐藤　信太朗</t>
  </si>
  <si>
    <t>小畑　圭央</t>
  </si>
  <si>
    <t>井上　湧斗</t>
  </si>
  <si>
    <t>石井　優希</t>
  </si>
  <si>
    <t>石塚　弘夢</t>
  </si>
  <si>
    <t>女部田　亘佑</t>
  </si>
  <si>
    <t>遠藤　颯人</t>
  </si>
  <si>
    <t>豊永　航平</t>
  </si>
  <si>
    <t>中野　康太郎</t>
  </si>
  <si>
    <t>大竹　祐真</t>
  </si>
  <si>
    <t>櫛田　崇裕</t>
  </si>
  <si>
    <t>岡﨑　純也</t>
  </si>
  <si>
    <t>新野　佑</t>
  </si>
  <si>
    <t>熊部　賢寿</t>
  </si>
  <si>
    <t>矢坂　誠</t>
  </si>
  <si>
    <t>八重樫　虎之介</t>
  </si>
  <si>
    <t>川島　翔太</t>
  </si>
  <si>
    <t>池田　碧生</t>
  </si>
  <si>
    <t>佐藤　諒一</t>
  </si>
  <si>
    <t>浅見　厚希</t>
  </si>
  <si>
    <t>川村　大輔</t>
  </si>
  <si>
    <t>三浦　光司</t>
  </si>
  <si>
    <t>野口　楓</t>
  </si>
  <si>
    <t>大倉　綾介</t>
  </si>
  <si>
    <t>薗田　拓望</t>
  </si>
  <si>
    <t>金子　皓希</t>
  </si>
  <si>
    <t>畠山　莉央</t>
  </si>
  <si>
    <t>土屋　雅也</t>
  </si>
  <si>
    <t>嶋津　宥太</t>
  </si>
  <si>
    <t>穴澤　友崇</t>
  </si>
  <si>
    <t>滝川　拓海</t>
  </si>
  <si>
    <t>川田　昇志</t>
  </si>
  <si>
    <t>大島　一晟</t>
  </si>
  <si>
    <t>本山　航暉</t>
  </si>
  <si>
    <t>小船　和夢</t>
  </si>
  <si>
    <t>佐々木　太郎</t>
  </si>
  <si>
    <t>新井　由翔</t>
  </si>
  <si>
    <t>飯田　煕</t>
  </si>
  <si>
    <t>田代　大智</t>
  </si>
  <si>
    <t>川崎　陸</t>
  </si>
  <si>
    <t>川島　鎌一</t>
  </si>
  <si>
    <t>石渕　弘記</t>
  </si>
  <si>
    <t>荒井　佑輔</t>
  </si>
  <si>
    <t>佐々木　玖弥</t>
  </si>
  <si>
    <t>冨岡　昇真</t>
  </si>
  <si>
    <t>佐藤　悠太</t>
  </si>
  <si>
    <t>中村　昇太</t>
  </si>
  <si>
    <t>青山　一樹</t>
  </si>
  <si>
    <t>栗原　万知</t>
  </si>
  <si>
    <t>吉田　琉颯</t>
  </si>
  <si>
    <t>川島　亜太</t>
  </si>
  <si>
    <t>近藤　潔一</t>
  </si>
  <si>
    <t>大峽　和</t>
  </si>
  <si>
    <t>中島　伶</t>
  </si>
  <si>
    <t>佐藤　駿介</t>
  </si>
  <si>
    <t>竹田　直之</t>
  </si>
  <si>
    <t>麓　陽介</t>
  </si>
  <si>
    <t>稲葉　一希</t>
  </si>
  <si>
    <t>鈴木　陽介</t>
  </si>
  <si>
    <t>澁谷　麻人</t>
  </si>
  <si>
    <t>池田　聖</t>
  </si>
  <si>
    <t>模　幸正</t>
  </si>
  <si>
    <t>須田　大志</t>
  </si>
  <si>
    <t>伊藤　一晟</t>
  </si>
  <si>
    <t>長尾　周</t>
  </si>
  <si>
    <t>白川　大地</t>
  </si>
  <si>
    <t>盛重　完英</t>
  </si>
  <si>
    <t>平本　勇樹</t>
  </si>
  <si>
    <t>原　寛樹</t>
  </si>
  <si>
    <t>佐久間　慈</t>
  </si>
  <si>
    <t>萩野　冬尉</t>
  </si>
  <si>
    <t>久保山　力貴</t>
  </si>
  <si>
    <t>相田　航</t>
  </si>
  <si>
    <t>井上　雄介</t>
  </si>
  <si>
    <t>今野　貴斗</t>
  </si>
  <si>
    <t>園原　遊大</t>
  </si>
  <si>
    <t>千嶋　俊介</t>
  </si>
  <si>
    <t>鎌田　陸功</t>
  </si>
  <si>
    <t>伹野　海斗</t>
  </si>
  <si>
    <t>小林　翼優</t>
  </si>
  <si>
    <t>木村　直人</t>
  </si>
  <si>
    <t>結城　汰郎</t>
  </si>
  <si>
    <t>布施　大貴</t>
  </si>
  <si>
    <t>西村　悠吾</t>
  </si>
  <si>
    <t>神尾　祐樹</t>
  </si>
  <si>
    <t>小林　飛斗</t>
  </si>
  <si>
    <t>斯波　岳士</t>
  </si>
  <si>
    <t>立崎　哲大</t>
  </si>
  <si>
    <t>松川　雅虎</t>
  </si>
  <si>
    <t>石井　睦巳</t>
  </si>
  <si>
    <t>鈴木　稜哉</t>
  </si>
  <si>
    <t>千葉　廉也</t>
  </si>
  <si>
    <t>柗野　優輝</t>
  </si>
  <si>
    <t>安田　隼人</t>
  </si>
  <si>
    <t>佐藤　摩征</t>
  </si>
  <si>
    <t>安藤　充志</t>
  </si>
  <si>
    <t>加藤　慶</t>
  </si>
  <si>
    <t>加藤　健太</t>
  </si>
  <si>
    <t>小林　将吾</t>
  </si>
  <si>
    <t>柴田　瀬允</t>
  </si>
  <si>
    <t>宮田　祐大</t>
  </si>
  <si>
    <t>渡邉　建太</t>
  </si>
  <si>
    <t>松野下　大智</t>
  </si>
  <si>
    <t>秋田　亮</t>
  </si>
  <si>
    <t>岩崎　将也</t>
  </si>
  <si>
    <t>生駒　常治</t>
  </si>
  <si>
    <t>斎藤　周平</t>
  </si>
  <si>
    <t>島村　海斗</t>
  </si>
  <si>
    <t>大内　庸平</t>
  </si>
  <si>
    <t>木下　虎之介</t>
  </si>
  <si>
    <t>沼尻　章吾</t>
  </si>
  <si>
    <t>平田　大叶</t>
  </si>
  <si>
    <t>谷口　拓己</t>
  </si>
  <si>
    <t>東京慈恵会医科大学</t>
  </si>
  <si>
    <t>井内　翔稀</t>
  </si>
  <si>
    <t>宮本　聖</t>
  </si>
  <si>
    <t>徳竹　隼人</t>
  </si>
  <si>
    <t>河南　颯太</t>
  </si>
  <si>
    <t>平松　幸記</t>
  </si>
  <si>
    <t>阿川　隼人</t>
  </si>
  <si>
    <t>川島　大輝</t>
  </si>
  <si>
    <t>横山　陽佑</t>
  </si>
  <si>
    <t>西河　豪志</t>
  </si>
  <si>
    <t>松田　盛登</t>
  </si>
  <si>
    <t>服部　尚輝</t>
  </si>
  <si>
    <t>池田　竜馬</t>
  </si>
  <si>
    <t>島貫　聖吾</t>
  </si>
  <si>
    <t>伊藤　悠介</t>
  </si>
  <si>
    <t>岩永　匠生</t>
  </si>
  <si>
    <t>下藤　誉司</t>
  </si>
  <si>
    <t>中里　彪馬</t>
  </si>
  <si>
    <t>藤野　秀司</t>
  </si>
  <si>
    <t>井出　純一朗</t>
  </si>
  <si>
    <t>福島　海斗</t>
  </si>
  <si>
    <t>長野　甫</t>
  </si>
  <si>
    <t>清水　真</t>
  </si>
  <si>
    <t>森　翔太郎</t>
  </si>
  <si>
    <t>竹内　直之</t>
  </si>
  <si>
    <t>金　敬泰</t>
  </si>
  <si>
    <t>東京医科大学</t>
  </si>
  <si>
    <t>唐鎌　史明</t>
  </si>
  <si>
    <t>古川　大基</t>
  </si>
  <si>
    <t>菊池　悠真</t>
  </si>
  <si>
    <t>仲　春翔</t>
  </si>
  <si>
    <t>佐藤　光敏</t>
  </si>
  <si>
    <t>亀井　瞭</t>
  </si>
  <si>
    <t>丸山　蒼太</t>
  </si>
  <si>
    <t>茂木　新</t>
  </si>
  <si>
    <t>浅井　大岳</t>
  </si>
  <si>
    <t>及川　将慶</t>
  </si>
  <si>
    <t>高鳥　由比人</t>
  </si>
  <si>
    <t>𡈽方　悠太郎</t>
  </si>
  <si>
    <t>荒井　良乃介</t>
  </si>
  <si>
    <t>加藤　伸幸</t>
  </si>
  <si>
    <t>酒井　悠人</t>
  </si>
  <si>
    <t>小関　三四郎</t>
  </si>
  <si>
    <t>堀内　省吾</t>
  </si>
  <si>
    <t>荒木　基</t>
  </si>
  <si>
    <t>菅原　将人</t>
  </si>
  <si>
    <t>秋山　智也</t>
  </si>
  <si>
    <t>川上　琢豊</t>
  </si>
  <si>
    <t>松本　詩音</t>
  </si>
  <si>
    <t>西川　陽人</t>
  </si>
  <si>
    <t>山賀　雅人</t>
  </si>
  <si>
    <t>長島　暉樹</t>
  </si>
  <si>
    <t>中園　智也</t>
  </si>
  <si>
    <t>佐藤　翔悟</t>
  </si>
  <si>
    <t>愛智　歩夢</t>
  </si>
  <si>
    <t>香取　大輝</t>
  </si>
  <si>
    <t>加藤　樹</t>
  </si>
  <si>
    <t>谷口　僚佑</t>
  </si>
  <si>
    <t>田中　竜太</t>
  </si>
  <si>
    <t>佐曽利　凌</t>
  </si>
  <si>
    <t>福沢　甲斐</t>
  </si>
  <si>
    <t>大平　京典</t>
  </si>
  <si>
    <t>源河　夢叶</t>
  </si>
  <si>
    <t>久保田　剛史</t>
  </si>
  <si>
    <t>小林　児太朗</t>
  </si>
  <si>
    <t>坂内　航也</t>
  </si>
  <si>
    <t>堀井　亮太</t>
  </si>
  <si>
    <t>阿部　翼</t>
  </si>
  <si>
    <t>池田　欣弘</t>
  </si>
  <si>
    <t>井関　亮太朗</t>
  </si>
  <si>
    <t>伊藤　大雅</t>
  </si>
  <si>
    <t>大上　椋輔</t>
  </si>
  <si>
    <t>大川　裕也</t>
  </si>
  <si>
    <t>木部　湧斗</t>
  </si>
  <si>
    <t>河野　慶太</t>
  </si>
  <si>
    <t>新名　宏太朗</t>
  </si>
  <si>
    <t>須崎　在</t>
  </si>
  <si>
    <t>田村　颯斗</t>
  </si>
  <si>
    <t>藤木　健人</t>
  </si>
  <si>
    <t>松元　泰治</t>
  </si>
  <si>
    <t>大木　啓矢</t>
  </si>
  <si>
    <t>黒澤　瑛紀</t>
  </si>
  <si>
    <t>齊藤　凛太郎</t>
  </si>
  <si>
    <t>林　亮太</t>
  </si>
  <si>
    <t>井上　雄斗</t>
  </si>
  <si>
    <t>林　優樹</t>
  </si>
  <si>
    <t>吉田　圭太</t>
  </si>
  <si>
    <t>赤坂　匠</t>
  </si>
  <si>
    <t>池田　知史</t>
  </si>
  <si>
    <t>小原　響</t>
  </si>
  <si>
    <t>倉本　玄太</t>
  </si>
  <si>
    <t>佐々木　塁</t>
  </si>
  <si>
    <t>佐藤　一世</t>
  </si>
  <si>
    <t>志貴　勇斗</t>
  </si>
  <si>
    <t>鈴木　竜太朗</t>
  </si>
  <si>
    <t>多田　奏太</t>
  </si>
  <si>
    <t>松並　昂勢</t>
  </si>
  <si>
    <t>山内　健登</t>
  </si>
  <si>
    <t>山下　悠河</t>
  </si>
  <si>
    <t>勝瀬　健大</t>
  </si>
  <si>
    <t>緒方　陽也</t>
  </si>
  <si>
    <t>宍戸　龍太郎</t>
  </si>
  <si>
    <t>松浦　謙聖</t>
  </si>
  <si>
    <t>植野　諒豪</t>
  </si>
  <si>
    <t>上脇　琉雅</t>
  </si>
  <si>
    <t>石川　凌羽</t>
  </si>
  <si>
    <t>稲毛　崇斗</t>
  </si>
  <si>
    <t>緒方　春斗</t>
  </si>
  <si>
    <t>黒川　和樹</t>
  </si>
  <si>
    <t>笹　敦博</t>
  </si>
  <si>
    <t>高須賀　大勢</t>
  </si>
  <si>
    <t>地主　直央</t>
  </si>
  <si>
    <t>富田　大智</t>
  </si>
  <si>
    <t>富田　陸空</t>
  </si>
  <si>
    <t>宗像　直輝</t>
  </si>
  <si>
    <t>林　哉太</t>
  </si>
  <si>
    <t>東原　愛斗</t>
  </si>
  <si>
    <t>細迫　海気</t>
  </si>
  <si>
    <t>松永　伶</t>
  </si>
  <si>
    <t>三原　伶王</t>
  </si>
  <si>
    <t>石橋　新大</t>
  </si>
  <si>
    <t>笠原　翔衣</t>
  </si>
  <si>
    <t>北野　大輔</t>
  </si>
  <si>
    <t>長橋　悠真</t>
  </si>
  <si>
    <t>西沢　康平</t>
  </si>
  <si>
    <t>濱野　兼多</t>
  </si>
  <si>
    <t>蛭田　哲平</t>
  </si>
  <si>
    <t>水口　海</t>
  </si>
  <si>
    <t>宮沢　柊</t>
  </si>
  <si>
    <t>佐道　隼矢</t>
  </si>
  <si>
    <t>工藤　辰郎</t>
  </si>
  <si>
    <t>煙山　力輝斗</t>
  </si>
  <si>
    <t>宮崎　剛瑠</t>
  </si>
  <si>
    <t>鴨澤　青海</t>
  </si>
  <si>
    <t>坂　耀介</t>
  </si>
  <si>
    <t>米山　哲弘</t>
  </si>
  <si>
    <t>安倍　優紀</t>
  </si>
  <si>
    <t>石原　翔太郎</t>
  </si>
  <si>
    <t>入田　優希</t>
  </si>
  <si>
    <t>浮田　直弥</t>
  </si>
  <si>
    <t>折口　雄紀</t>
  </si>
  <si>
    <t>金子　鉄平</t>
  </si>
  <si>
    <t>神薗　竜馬</t>
  </si>
  <si>
    <t>岸本　琉生弥</t>
  </si>
  <si>
    <t>喜早　駿介</t>
  </si>
  <si>
    <t>木原　大地</t>
  </si>
  <si>
    <t>佐伯　陽生</t>
  </si>
  <si>
    <t>中込　大裕</t>
  </si>
  <si>
    <t>永洞　和季</t>
  </si>
  <si>
    <t>丹羽　祐太</t>
  </si>
  <si>
    <t>橋本　修弥</t>
  </si>
  <si>
    <t>松尾　昂来</t>
  </si>
  <si>
    <t>丸山　真孝</t>
  </si>
  <si>
    <t>溝口　仁</t>
  </si>
  <si>
    <t>布野　暖生</t>
  </si>
  <si>
    <t>高橋　聡平</t>
  </si>
  <si>
    <t>井関　慶人</t>
  </si>
  <si>
    <t>池野　竜正</t>
  </si>
  <si>
    <t>𠮷井　来斗</t>
  </si>
  <si>
    <t>梅谷　穂志亜</t>
  </si>
  <si>
    <t>デーデー ブルーノ 　チクヮド 凌</t>
  </si>
  <si>
    <t>恩田　颯人</t>
  </si>
  <si>
    <t>平田　悠一郎</t>
    <rPh sb="5" eb="6">
      <t>ロウ</t>
    </rPh>
    <phoneticPr fontId="3"/>
  </si>
  <si>
    <t>小坂　晃大</t>
  </si>
  <si>
    <t>園田　竜治</t>
  </si>
  <si>
    <t>深川　優樹</t>
  </si>
  <si>
    <t>中村　航</t>
  </si>
  <si>
    <t>山本　陽太</t>
  </si>
  <si>
    <t>土谷　遥輝</t>
  </si>
  <si>
    <t>下地　駿麻</t>
  </si>
  <si>
    <t>髙橋　航平</t>
  </si>
  <si>
    <t>河本　直弥</t>
  </si>
  <si>
    <t>山口　凜也</t>
  </si>
  <si>
    <t>熊田　竜也</t>
  </si>
  <si>
    <t>石戸　瑠汰</t>
  </si>
  <si>
    <t>金関　直希</t>
  </si>
  <si>
    <t>川端　駿介</t>
  </si>
  <si>
    <t>櫻井　陽向</t>
  </si>
  <si>
    <t>鈴木　憲伸</t>
  </si>
  <si>
    <t>鹿瀬島　佑太</t>
  </si>
  <si>
    <t>吉川　陽</t>
  </si>
  <si>
    <t>安部　柚作</t>
  </si>
  <si>
    <t>城戸　洸輝</t>
  </si>
  <si>
    <t>木村　颯太</t>
  </si>
  <si>
    <t>木村　稜</t>
  </si>
  <si>
    <t>児玉　真輝</t>
  </si>
  <si>
    <t>斎藤　拓海</t>
  </si>
  <si>
    <t>清水　海地</t>
  </si>
  <si>
    <t>杉　彩文海</t>
  </si>
  <si>
    <t>杉田　真英</t>
  </si>
  <si>
    <t>角南　隆行</t>
  </si>
  <si>
    <t>橋本　基紀</t>
  </si>
  <si>
    <t>馬場　勇一郎</t>
  </si>
  <si>
    <t>宮川　颯太</t>
  </si>
  <si>
    <t>石井　和希</t>
  </si>
  <si>
    <t>一ノ瀬　涼太</t>
  </si>
  <si>
    <t>大杉　竜太</t>
  </si>
  <si>
    <t>門間　大輔</t>
  </si>
  <si>
    <t>荒井　良太</t>
  </si>
  <si>
    <t>安藤　拓哉</t>
  </si>
  <si>
    <t>井口　怜音</t>
  </si>
  <si>
    <t>池田　季京</t>
  </si>
  <si>
    <t>猪野　秀斗</t>
  </si>
  <si>
    <t>沖田　稜平</t>
  </si>
  <si>
    <t>鎌形　駿也</t>
  </si>
  <si>
    <t>鎌田　歩夢</t>
  </si>
  <si>
    <t>木下　広夢</t>
  </si>
  <si>
    <t>小西　壮</t>
  </si>
  <si>
    <t>佐藤　龍昇</t>
  </si>
  <si>
    <t>塩田　翔己</t>
  </si>
  <si>
    <t>杉田　力斗</t>
  </si>
  <si>
    <t>杉本　翔</t>
  </si>
  <si>
    <t>高藤　陽樹</t>
  </si>
  <si>
    <t>永野　智也</t>
  </si>
  <si>
    <t>畠山　大空</t>
  </si>
  <si>
    <t>馬場　涼平</t>
  </si>
  <si>
    <t>松本　稜也</t>
  </si>
  <si>
    <t>三田　洸</t>
  </si>
  <si>
    <t>森　いつき</t>
  </si>
  <si>
    <t>横田　悠斗</t>
  </si>
  <si>
    <t>芳口　悠大</t>
  </si>
  <si>
    <t>家吉　新大</t>
  </si>
  <si>
    <t>石川　心</t>
  </si>
  <si>
    <t>伊東　卓駿</t>
  </si>
  <si>
    <t>岡田　朋也</t>
  </si>
  <si>
    <t>奥山　輝</t>
  </si>
  <si>
    <t>梶野　稜太郎</t>
  </si>
  <si>
    <t>兼原　尚也</t>
  </si>
  <si>
    <t>九嶋　恵舜</t>
  </si>
  <si>
    <t>熊崎　貴哉</t>
  </si>
  <si>
    <t>佐藤　真優</t>
  </si>
  <si>
    <t>十文字　優一</t>
  </si>
  <si>
    <t>菅野　大輝</t>
  </si>
  <si>
    <t>松山　和希</t>
  </si>
  <si>
    <t>村上　太一</t>
  </si>
  <si>
    <t>渡邉　響太</t>
  </si>
  <si>
    <t>渡辺　亮太</t>
  </si>
  <si>
    <t>藤原　広翔</t>
  </si>
  <si>
    <t>石田　理人</t>
  </si>
  <si>
    <t>宮原　空哉</t>
  </si>
  <si>
    <t>安保　旺祐</t>
  </si>
  <si>
    <t>後藤　アトム</t>
  </si>
  <si>
    <t>菊地　梓巳</t>
  </si>
  <si>
    <t>酒井　龍一</t>
  </si>
  <si>
    <t>松本　樹大</t>
  </si>
  <si>
    <t>廣岡　侑也</t>
  </si>
  <si>
    <t>川北　大喜</t>
  </si>
  <si>
    <t>熊谷　育海</t>
  </si>
  <si>
    <t>仲嶺　吉朗</t>
  </si>
  <si>
    <t>小笹　龍世</t>
  </si>
  <si>
    <t>眞田　大地</t>
  </si>
  <si>
    <t>西村　陽杜</t>
  </si>
  <si>
    <t>設楽　王我</t>
  </si>
  <si>
    <t>柴崎　駿希</t>
  </si>
  <si>
    <t>鈴木　碧斗</t>
  </si>
  <si>
    <t>中島　佑気ジョセフ</t>
  </si>
  <si>
    <t>中村　彰太</t>
  </si>
  <si>
    <t>池田　成諒</t>
  </si>
  <si>
    <t>宮下　大河</t>
  </si>
  <si>
    <t>新城　雄基</t>
  </si>
  <si>
    <t>吉川　崚</t>
  </si>
  <si>
    <t>今泉　堅貴</t>
  </si>
  <si>
    <t>阿藤　紘己</t>
  </si>
  <si>
    <t>南田　航希</t>
  </si>
  <si>
    <t>大塚　陸渡</t>
  </si>
  <si>
    <t>平山　大雅</t>
  </si>
  <si>
    <t>吉成　祐人</t>
  </si>
  <si>
    <t>髙橋　史門</t>
  </si>
  <si>
    <t>石原　唯斗</t>
  </si>
  <si>
    <t>執行　大地</t>
  </si>
  <si>
    <t>岸井　貴春</t>
  </si>
  <si>
    <t>吉武　誠司</t>
  </si>
  <si>
    <t>高橋　辰壽</t>
  </si>
  <si>
    <t>大井　悠</t>
  </si>
  <si>
    <t>松井　駿斗</t>
  </si>
  <si>
    <t>中野　涼介</t>
  </si>
  <si>
    <t>木下　亮真</t>
  </si>
  <si>
    <t>坂本　大晟</t>
  </si>
  <si>
    <t>白井　航平</t>
  </si>
  <si>
    <t>徳永　啄磨</t>
  </si>
  <si>
    <t>野口　友希</t>
  </si>
  <si>
    <t>新井　公貴</t>
  </si>
  <si>
    <t>池淵　秀</t>
  </si>
  <si>
    <t>稲毛　碧</t>
  </si>
  <si>
    <t>北村　光</t>
  </si>
  <si>
    <t>佐藤　航希</t>
  </si>
  <si>
    <t>菖蒲　敦司</t>
  </si>
  <si>
    <t>新上　健太</t>
  </si>
  <si>
    <t>田中　天智龍</t>
  </si>
  <si>
    <t>辻　文哉</t>
  </si>
  <si>
    <t>秀島　来</t>
  </si>
  <si>
    <t>藤好　駿太</t>
  </si>
  <si>
    <t>諸冨　湧</t>
  </si>
  <si>
    <t>栁本　匡哉</t>
  </si>
  <si>
    <t>山田　泰誠</t>
  </si>
  <si>
    <t>Paul　Onyiego</t>
  </si>
  <si>
    <t>岩谷　翼</t>
  </si>
  <si>
    <t>森田　和希</t>
  </si>
  <si>
    <t>Bonifes　Mulwa</t>
  </si>
  <si>
    <t>赤坂　優人</t>
  </si>
  <si>
    <t>岡本　歩夢</t>
  </si>
  <si>
    <t>川原　正輝</t>
  </si>
  <si>
    <t>北村　淳生</t>
  </si>
  <si>
    <t>熊井　凌誠</t>
  </si>
  <si>
    <t>小瀧　未久登</t>
  </si>
  <si>
    <t>島津　裕太</t>
  </si>
  <si>
    <t>新本　駿</t>
  </si>
  <si>
    <t>関野　稜介</t>
  </si>
  <si>
    <t>髙木　駿太</t>
  </si>
  <si>
    <t>髙木　翔瑛</t>
  </si>
  <si>
    <t>塚田　翔伍</t>
  </si>
  <si>
    <t>中込　空</t>
  </si>
  <si>
    <t>福田　夢将</t>
  </si>
  <si>
    <t>松浦　太郎</t>
  </si>
  <si>
    <t>山田　蒼志郎</t>
  </si>
  <si>
    <t>山本　新汰</t>
  </si>
  <si>
    <t>横山　竜之介</t>
  </si>
  <si>
    <t>餘多分　亮雅</t>
  </si>
  <si>
    <t>西林　晴流</t>
  </si>
  <si>
    <t>姫野　稀央</t>
  </si>
  <si>
    <t>松本　祐翔</t>
  </si>
  <si>
    <t>三好　凛</t>
  </si>
  <si>
    <t>横田　浩人</t>
  </si>
  <si>
    <t>志水　昂太</t>
  </si>
  <si>
    <t>和田　輝</t>
  </si>
  <si>
    <t>大﨑　聖太郎</t>
  </si>
  <si>
    <t>川仁　稜平</t>
  </si>
  <si>
    <t>河内　優</t>
  </si>
  <si>
    <t>澤田　啓</t>
  </si>
  <si>
    <t>長谷川　空</t>
  </si>
  <si>
    <t>前田　新太</t>
  </si>
  <si>
    <t>大久保　海</t>
  </si>
  <si>
    <t>西澤　雅志</t>
  </si>
  <si>
    <t>山岡　竜太朗</t>
  </si>
  <si>
    <t>境　宏真</t>
  </si>
  <si>
    <t>伊藤　陸</t>
  </si>
  <si>
    <t>中島　秀斗</t>
  </si>
  <si>
    <t>渡邊　聖矢</t>
  </si>
  <si>
    <t>斉藤　廉</t>
  </si>
  <si>
    <t>坂元　志成</t>
  </si>
  <si>
    <t>有上　優祐</t>
  </si>
  <si>
    <t>石井　一希</t>
  </si>
  <si>
    <t>内田　征冶</t>
  </si>
  <si>
    <t>宇野　勝翔</t>
  </si>
  <si>
    <t>齋藤　祥太郎</t>
  </si>
  <si>
    <t>菅谷　拓海</t>
  </si>
  <si>
    <t>田中　宏祐</t>
  </si>
  <si>
    <t>柘植　航太</t>
  </si>
  <si>
    <t>出口　静之心</t>
  </si>
  <si>
    <t>出口　晴翔</t>
  </si>
  <si>
    <t>中野　隼斗</t>
  </si>
  <si>
    <t>馬場園　怜生</t>
  </si>
  <si>
    <t>服部　尊</t>
  </si>
  <si>
    <t>藤原　優希</t>
  </si>
  <si>
    <t>萬壽　春輝</t>
  </si>
  <si>
    <t>三浦　龍司</t>
  </si>
  <si>
    <t>三好　雄大</t>
  </si>
  <si>
    <t>村竹　ラシッド</t>
  </si>
  <si>
    <t>森澤　翔尉</t>
  </si>
  <si>
    <t>吉田　龍生</t>
  </si>
  <si>
    <t>晄　眞空</t>
  </si>
  <si>
    <t>葛󠄀西　蔵輝</t>
  </si>
  <si>
    <t>古場　凜太郎</t>
  </si>
  <si>
    <t>川島　鶴槙</t>
  </si>
  <si>
    <t>髙瀬　維宣</t>
  </si>
  <si>
    <t>谷場　雅之</t>
  </si>
  <si>
    <t>野中　渓人</t>
  </si>
  <si>
    <t>新井　颯人</t>
  </si>
  <si>
    <t>五十嵐　堅太郎</t>
  </si>
  <si>
    <t>岩井　駿介</t>
  </si>
  <si>
    <t>小島　大輝</t>
  </si>
  <si>
    <t>小島　優輝</t>
  </si>
  <si>
    <t>中田　侑希</t>
  </si>
  <si>
    <t>成田　龍之介</t>
  </si>
  <si>
    <t>野村　颯斗</t>
  </si>
  <si>
    <t>堀越　大地</t>
  </si>
  <si>
    <t>前田　陸</t>
  </si>
  <si>
    <t>山下　空良</t>
  </si>
  <si>
    <t>山中　秀真</t>
  </si>
  <si>
    <t>山本　樹</t>
  </si>
  <si>
    <t>山本　唯翔</t>
  </si>
  <si>
    <t>小西　凱</t>
  </si>
  <si>
    <t>厚川　大亮</t>
  </si>
  <si>
    <t>川脇　優輝</t>
  </si>
  <si>
    <t>赤尾　優介</t>
  </si>
  <si>
    <t>新井　雅樹</t>
  </si>
  <si>
    <t>石田　紘大</t>
  </si>
  <si>
    <t>石丸　智也</t>
  </si>
  <si>
    <t>伊藤　洸規</t>
  </si>
  <si>
    <t>伊藤　黎</t>
  </si>
  <si>
    <t>上野　和雅</t>
  </si>
  <si>
    <t>岡﨑　翔</t>
  </si>
  <si>
    <t>兼田　竜昇</t>
  </si>
  <si>
    <t>河﨑　駿也</t>
  </si>
  <si>
    <t>後藤　拓己</t>
  </si>
  <si>
    <t>先崎　俊亮</t>
  </si>
  <si>
    <t>田中　亮也</t>
  </si>
  <si>
    <t>谷　知典</t>
  </si>
  <si>
    <t>豊﨑　晃平</t>
  </si>
  <si>
    <t>宮田　一馬</t>
  </si>
  <si>
    <t>森本　聡</t>
  </si>
  <si>
    <t>芳野　剛汰</t>
  </si>
  <si>
    <t>玉木　献人</t>
  </si>
  <si>
    <t>伊藤　慎</t>
  </si>
  <si>
    <t>長田　将</t>
  </si>
  <si>
    <t>小林　龍史</t>
  </si>
  <si>
    <t>佐藤　悠介</t>
  </si>
  <si>
    <t>杉本　恭一</t>
  </si>
  <si>
    <t>山田　純平</t>
  </si>
  <si>
    <t>油井　星羅</t>
  </si>
  <si>
    <t>坂口　諒</t>
  </si>
  <si>
    <t>西脇　友哉</t>
  </si>
  <si>
    <t>平島　敬也</t>
  </si>
  <si>
    <t>太田　耕作</t>
  </si>
  <si>
    <t>廣田　敏</t>
  </si>
  <si>
    <t>寳田　雅治</t>
  </si>
  <si>
    <t>松本　啓岐</t>
  </si>
  <si>
    <t>渡邉　拓也</t>
  </si>
  <si>
    <t>渡辺　祥</t>
  </si>
  <si>
    <t>高橋　創</t>
  </si>
  <si>
    <t>渡邉　雅矢</t>
  </si>
  <si>
    <t>篠﨑　翔</t>
  </si>
  <si>
    <t>東　唯斗</t>
  </si>
  <si>
    <t>境田　翔</t>
  </si>
  <si>
    <t>小林　ﾄｰﾏｽ周平</t>
  </si>
  <si>
    <t>山本　祐士</t>
  </si>
  <si>
    <t>齋藤　莞太</t>
  </si>
  <si>
    <t>三枝　渉</t>
  </si>
  <si>
    <t>清水　来希</t>
  </si>
  <si>
    <t>石河　太希</t>
  </si>
  <si>
    <t>窪田　章吾</t>
  </si>
  <si>
    <t>松田　一輝</t>
  </si>
  <si>
    <t>見澤　卓</t>
  </si>
  <si>
    <t>村手　光樹</t>
  </si>
  <si>
    <t>倉橋　啓人</t>
  </si>
  <si>
    <t>吉川　絢斗</t>
  </si>
  <si>
    <t>岩坂　柊人</t>
    <rPh sb="4" eb="5">
      <t>ヒト</t>
    </rPh>
    <phoneticPr fontId="3"/>
  </si>
  <si>
    <t>清水　将貴</t>
  </si>
  <si>
    <t>曽我　賢太郎</t>
  </si>
  <si>
    <t>西銘　健人</t>
  </si>
  <si>
    <t>伊東　翔梧</t>
  </si>
  <si>
    <t>尾田　崇侑</t>
  </si>
  <si>
    <t>菊地　駿介</t>
  </si>
  <si>
    <t>久保田　徹</t>
  </si>
  <si>
    <t>佐竹　勇樹</t>
  </si>
  <si>
    <t>鷹谷　雅久</t>
  </si>
  <si>
    <t>敦賀　優雅</t>
  </si>
  <si>
    <t>長島　玲音</t>
  </si>
  <si>
    <t>松村　晴生</t>
  </si>
  <si>
    <t>森　洸晴</t>
  </si>
  <si>
    <t>山本　柊介</t>
  </si>
  <si>
    <t>寺田　健太郎</t>
  </si>
  <si>
    <t>南澤　俊望</t>
  </si>
  <si>
    <t>大舘　健人</t>
  </si>
  <si>
    <t>小野寺　潤</t>
  </si>
  <si>
    <t>倉林　雄大</t>
  </si>
  <si>
    <t>篠崎　学</t>
  </si>
  <si>
    <t>高橋　直也</t>
  </si>
  <si>
    <t>朝長　勘介</t>
  </si>
  <si>
    <t>深川　真平</t>
  </si>
  <si>
    <t>堀田　竣斗</t>
  </si>
  <si>
    <t>溝口　塁生</t>
  </si>
  <si>
    <t>村松　康生</t>
  </si>
  <si>
    <t>山本　淳生</t>
  </si>
  <si>
    <t>吉田　有佑</t>
  </si>
  <si>
    <t>渡邉　彰太</t>
  </si>
  <si>
    <t>霜鳥　佑</t>
  </si>
  <si>
    <t>渡辺　和紀</t>
  </si>
  <si>
    <t>岩﨑　航大</t>
  </si>
  <si>
    <t>水野　遥人</t>
  </si>
  <si>
    <t>CHARLES Ndungu</t>
  </si>
  <si>
    <t>三浦 拓朗</t>
  </si>
  <si>
    <t>吉居　大和</t>
  </si>
  <si>
    <t>山田　俊輝</t>
  </si>
  <si>
    <t>植村　優人</t>
  </si>
  <si>
    <t>湯浅　仁</t>
  </si>
  <si>
    <t>伊藤　大翔</t>
  </si>
  <si>
    <t>羽藤　隆成</t>
  </si>
  <si>
    <t>園木　大斗</t>
  </si>
  <si>
    <t>居田　優太</t>
  </si>
  <si>
    <t>大澤　健人</t>
  </si>
  <si>
    <t>小松　航</t>
  </si>
  <si>
    <t>土屋　健太郎</t>
  </si>
  <si>
    <t>宮﨑　匠</t>
  </si>
  <si>
    <t>三好　涼太</t>
  </si>
  <si>
    <t>ボンド　レオ翔</t>
  </si>
  <si>
    <t>小宮山　拓</t>
  </si>
  <si>
    <t>金子　魅玖斗</t>
  </si>
  <si>
    <t>百田　仁成</t>
  </si>
  <si>
    <t>木下　凜太郎</t>
  </si>
  <si>
    <t>中山　睦喜</t>
  </si>
  <si>
    <t>土屋　俊貴</t>
  </si>
  <si>
    <t>藤木　柊成</t>
  </si>
  <si>
    <t>加太　宏明</t>
  </si>
  <si>
    <t>青栁　良英</t>
  </si>
  <si>
    <t>宇佐美 亮児</t>
  </si>
  <si>
    <t>中野　彬徳</t>
  </si>
  <si>
    <t>高須　莉喜</t>
  </si>
  <si>
    <t>豊田　凌士</t>
  </si>
  <si>
    <t>瀬川　京祐</t>
  </si>
  <si>
    <t>鵜之沢　敦志</t>
  </si>
  <si>
    <t>吉田 宗谷</t>
  </si>
  <si>
    <t>小栁津　瑛斗</t>
  </si>
  <si>
    <t>森　遼河</t>
  </si>
  <si>
    <t>藤岡　哲也</t>
  </si>
  <si>
    <t>山田　裕斗</t>
  </si>
  <si>
    <t>木内　祥太</t>
  </si>
  <si>
    <t>木内　智也</t>
  </si>
  <si>
    <t>西條　友博</t>
  </si>
  <si>
    <t>小堀　優太</t>
  </si>
  <si>
    <t>原　龍正</t>
  </si>
  <si>
    <t>川﨑　康生</t>
  </si>
  <si>
    <t>横山　勝大</t>
  </si>
  <si>
    <t>浅井　大登</t>
  </si>
  <si>
    <t>阿部　優樹</t>
  </si>
  <si>
    <t>新井　俊祐</t>
  </si>
  <si>
    <t>伊地知　賢造</t>
  </si>
  <si>
    <t>大呂　恵雨</t>
  </si>
  <si>
    <t>河野　友誠</t>
  </si>
  <si>
    <t>河野　涼太</t>
  </si>
  <si>
    <t>佐藤　駿人</t>
  </si>
  <si>
    <t>櫻井　拓海</t>
  </si>
  <si>
    <t>杉浦　大輔</t>
  </si>
  <si>
    <t>鈴木　景仁</t>
  </si>
  <si>
    <t>瀬尾　秀介</t>
  </si>
  <si>
    <t>田高　永輝</t>
  </si>
  <si>
    <t>力石　暁</t>
  </si>
  <si>
    <t>西山　哲平</t>
  </si>
  <si>
    <t>日高　龍之介</t>
  </si>
  <si>
    <t>青柿　響</t>
  </si>
  <si>
    <t>赤津　勇進</t>
  </si>
  <si>
    <t>赤星　雄斗</t>
  </si>
  <si>
    <t>片渕　良太</t>
  </si>
  <si>
    <t>金子　伊吹</t>
  </si>
  <si>
    <t>唐澤　拓海</t>
  </si>
  <si>
    <t>篠川　史隆</t>
  </si>
  <si>
    <t>白鳥　哲汰</t>
  </si>
  <si>
    <t>鈴木　芽吹</t>
  </si>
  <si>
    <t>中洞　将</t>
  </si>
  <si>
    <t>服部　和空</t>
  </si>
  <si>
    <t>花尾　恭輔</t>
  </si>
  <si>
    <t>藤山　龍誠</t>
  </si>
  <si>
    <t>安原　太陽</t>
  </si>
  <si>
    <t>山本　蓮</t>
  </si>
  <si>
    <t>岡本　直樹</t>
  </si>
  <si>
    <t>白岩　純一</t>
  </si>
  <si>
    <t>高橋　侃志</t>
  </si>
  <si>
    <t>宮澤　優大</t>
  </si>
  <si>
    <t>渡辺　一輝</t>
  </si>
  <si>
    <t>今泉　祐哉</t>
  </si>
  <si>
    <t>青山　澪</t>
  </si>
  <si>
    <t>浅井　大夢</t>
  </si>
  <si>
    <t>淺田　大世</t>
  </si>
  <si>
    <t>飯吉　拓斗</t>
  </si>
  <si>
    <t>石井　秀典</t>
  </si>
  <si>
    <t>井田　洸陽</t>
  </si>
  <si>
    <t>上田　陽向</t>
  </si>
  <si>
    <t>太田　蓮斗</t>
  </si>
  <si>
    <t>大沼　亨尭</t>
  </si>
  <si>
    <t>大本　樹</t>
  </si>
  <si>
    <t>甲斐　拓人</t>
  </si>
  <si>
    <t>京谷　晃生</t>
  </si>
  <si>
    <t>小見山　敦成</t>
  </si>
  <si>
    <t>桜内　新也</t>
  </si>
  <si>
    <t>佐元　皐起</t>
  </si>
  <si>
    <t>芝　大輔</t>
  </si>
  <si>
    <t>菅原　美紀</t>
  </si>
  <si>
    <t>諏訪　大樹</t>
  </si>
  <si>
    <t>高橋　樹也</t>
  </si>
  <si>
    <t>滝口　大河</t>
  </si>
  <si>
    <t>千原　憂晟</t>
  </si>
  <si>
    <t>中野　清正</t>
  </si>
  <si>
    <t>楢﨑　隼人</t>
  </si>
  <si>
    <t>額賀　稜平</t>
  </si>
  <si>
    <t>根岸　駿</t>
  </si>
  <si>
    <t>松田　玲音</t>
  </si>
  <si>
    <t>村重　亮達</t>
  </si>
  <si>
    <t>八島　優汰</t>
  </si>
  <si>
    <t>山林　レオ</t>
  </si>
  <si>
    <t>米林　悠斗</t>
  </si>
  <si>
    <t>佐々木　竜海</t>
  </si>
  <si>
    <t>RENDONHENOBI Josericardo</t>
  </si>
  <si>
    <t>宇津野　篤</t>
  </si>
  <si>
    <t>大泉　真尋</t>
  </si>
  <si>
    <t>大岩　歩夢</t>
  </si>
  <si>
    <t>尾方　馨斗</t>
  </si>
  <si>
    <t>加藤　聡太</t>
  </si>
  <si>
    <t>國本　大生</t>
  </si>
  <si>
    <t>小林　篤貴</t>
  </si>
  <si>
    <t>小林　政澄</t>
  </si>
  <si>
    <t>佐々木　亮輔</t>
  </si>
  <si>
    <t>高橋　銀河</t>
  </si>
  <si>
    <t>谷本　星輝</t>
  </si>
  <si>
    <t>原　賢吾</t>
  </si>
  <si>
    <t>巻田　理空</t>
  </si>
  <si>
    <t>飯田　碧海</t>
  </si>
  <si>
    <t>猪野　漱一</t>
  </si>
  <si>
    <t>出水　継</t>
  </si>
  <si>
    <t>橋本　優斗</t>
  </si>
  <si>
    <t>森田　正海</t>
  </si>
  <si>
    <t>植村　太貴</t>
  </si>
  <si>
    <t>山﨑　哲矢</t>
  </si>
  <si>
    <t>関口　尚暉</t>
  </si>
  <si>
    <t>本村　陸</t>
  </si>
  <si>
    <t>中里　優介</t>
  </si>
  <si>
    <t>小坂元　真翔</t>
  </si>
  <si>
    <t>北村　岳史</t>
  </si>
  <si>
    <t>柴田　悠樹</t>
  </si>
  <si>
    <t>内山　幹太</t>
  </si>
  <si>
    <t>宮内　大介</t>
  </si>
  <si>
    <t>山中　銀二</t>
  </si>
  <si>
    <t>増田　知大</t>
  </si>
  <si>
    <t>山田　一慶</t>
  </si>
  <si>
    <t>河野　漢広</t>
  </si>
  <si>
    <t>川口　健人</t>
  </si>
  <si>
    <t>岩﨑　真輝</t>
  </si>
  <si>
    <t>仲田　燎平</t>
  </si>
  <si>
    <t>甲本　祟真</t>
  </si>
  <si>
    <t>大六野　貴希</t>
  </si>
  <si>
    <t>市村　友玖</t>
  </si>
  <si>
    <t>恩田　拓実</t>
  </si>
  <si>
    <t>尾﨑　康太</t>
  </si>
  <si>
    <t>山田　藍樹</t>
  </si>
  <si>
    <t>河田　悠一</t>
  </si>
  <si>
    <t>林田　智博</t>
  </si>
  <si>
    <t>浅海　崇志</t>
  </si>
  <si>
    <t>大和　李成</t>
  </si>
  <si>
    <t>奥田　祥弥</t>
  </si>
  <si>
    <t>高槻　芳照</t>
  </si>
  <si>
    <t>高塲　冬弥</t>
  </si>
  <si>
    <t>田中　莉生</t>
  </si>
  <si>
    <t>並木　寧音</t>
  </si>
  <si>
    <t>長谷部　慎</t>
  </si>
  <si>
    <t>松本　虎太郎</t>
  </si>
  <si>
    <t>吉村　颯斗</t>
  </si>
  <si>
    <t>清水　響</t>
  </si>
  <si>
    <t>高梨　和真</t>
  </si>
  <si>
    <t>富田　涼太郎</t>
  </si>
  <si>
    <t>山本　毅</t>
  </si>
  <si>
    <t>吉久　航平</t>
  </si>
  <si>
    <t>波多野　佑太</t>
  </si>
  <si>
    <t>JOSEPH　Razini</t>
  </si>
  <si>
    <t>山﨑　旅人</t>
  </si>
  <si>
    <t>齋藤　瑞希</t>
  </si>
  <si>
    <t>柿木　奎又</t>
  </si>
  <si>
    <t>門田　雄誠</t>
  </si>
  <si>
    <t>川原　拓真</t>
  </si>
  <si>
    <t>鬼頭　神威</t>
  </si>
  <si>
    <t>坂口　歩</t>
  </si>
  <si>
    <t>杉浦　樹</t>
  </si>
  <si>
    <t>戸川　一輝</t>
  </si>
  <si>
    <t>中西　勝輝</t>
  </si>
  <si>
    <t>中島　一成</t>
  </si>
  <si>
    <t>永井　康生</t>
  </si>
  <si>
    <t>布目　蓮</t>
  </si>
  <si>
    <t>馬場　健斗</t>
  </si>
  <si>
    <t>外間　郁也</t>
  </si>
  <si>
    <t>森澤　俊平</t>
  </si>
  <si>
    <t>山田　蓮太</t>
  </si>
  <si>
    <t>山本　優希</t>
  </si>
  <si>
    <t>大島　将輝</t>
  </si>
  <si>
    <t>細田　龍利</t>
  </si>
  <si>
    <t>田嶋　柚希</t>
  </si>
  <si>
    <t>福地 進吾</t>
  </si>
  <si>
    <t>中島　海斗</t>
  </si>
  <si>
    <t>笠田　大洋</t>
  </si>
  <si>
    <t>伊藤　夏夢</t>
  </si>
  <si>
    <t>小堀　健斗</t>
  </si>
  <si>
    <t>釼物　勇斗</t>
  </si>
  <si>
    <t>池田　匠</t>
  </si>
  <si>
    <t>今泉　文冶</t>
  </si>
  <si>
    <t>中村　健人</t>
  </si>
  <si>
    <t>町野　修平</t>
  </si>
  <si>
    <t>下別府　耀</t>
  </si>
  <si>
    <t>小林　満照</t>
  </si>
  <si>
    <t>小幡　克志</t>
  </si>
  <si>
    <t>大沢　彩斗</t>
  </si>
  <si>
    <t>柏木　優</t>
  </si>
  <si>
    <t>山口　拓斗</t>
  </si>
  <si>
    <t>渡辺　公己</t>
  </si>
  <si>
    <t>小川　雄太朗</t>
  </si>
  <si>
    <t>荒木　福杜</t>
  </si>
  <si>
    <t>竹尾　泰哉</t>
  </si>
  <si>
    <t>福井　悠斗</t>
  </si>
  <si>
    <t>石川　晃大</t>
  </si>
  <si>
    <t>松浦　礼隠</t>
  </si>
  <si>
    <t>村田　悠樹</t>
  </si>
  <si>
    <t>蟹江　達樹</t>
  </si>
  <si>
    <t>大石　刀馬</t>
  </si>
  <si>
    <t>高橋　将英</t>
  </si>
  <si>
    <t>深沢　竜生</t>
  </si>
  <si>
    <t>名取　空悟</t>
  </si>
  <si>
    <t>磯野　友作</t>
  </si>
  <si>
    <t>堀畑　佳吾</t>
  </si>
  <si>
    <t>成田　和也</t>
  </si>
  <si>
    <t>LUKA Musembi</t>
  </si>
  <si>
    <t>YEGON　Vincent</t>
  </si>
  <si>
    <t>生田　琉海</t>
  </si>
  <si>
    <t>永岡　佑樹</t>
  </si>
  <si>
    <t>荒武　真也</t>
  </si>
  <si>
    <t>藤井　翔琉</t>
  </si>
  <si>
    <t>川畑　昇大</t>
  </si>
  <si>
    <t>川端　拳史</t>
  </si>
  <si>
    <t>林　優策</t>
  </si>
  <si>
    <t>坂本　祥太</t>
  </si>
  <si>
    <t>村松　敬哲</t>
  </si>
  <si>
    <t>川村　怜央</t>
  </si>
  <si>
    <t>清野　温留</t>
  </si>
  <si>
    <t>鎌田　雅稀</t>
  </si>
  <si>
    <t>武　純也</t>
  </si>
  <si>
    <t>田中　駿祐</t>
  </si>
  <si>
    <t>本田　一平</t>
  </si>
  <si>
    <t>浅井　海堂</t>
  </si>
  <si>
    <t>加藤　優斗</t>
  </si>
  <si>
    <t>麓　逸希</t>
  </si>
  <si>
    <t>吉田　陵雅</t>
  </si>
  <si>
    <t>桑名　碧人</t>
  </si>
  <si>
    <t>板橋　遼大</t>
  </si>
  <si>
    <t>安達　理陽</t>
  </si>
  <si>
    <t>川﨑　博貴</t>
  </si>
  <si>
    <t>武川　流以名</t>
  </si>
  <si>
    <t>松尾　裕之</t>
  </si>
  <si>
    <t>伊藤　秀虎</t>
  </si>
  <si>
    <t>川崎　丞偉</t>
  </si>
  <si>
    <t>西田　歩</t>
  </si>
  <si>
    <t>瀬沢　瑛洋</t>
  </si>
  <si>
    <t>須藤　蓮</t>
  </si>
  <si>
    <t>飯塚　達也</t>
  </si>
  <si>
    <t>久我　駿太</t>
  </si>
  <si>
    <t>有地　佑真</t>
  </si>
  <si>
    <t>井澗　翔太</t>
  </si>
  <si>
    <t>前田　啓汰</t>
  </si>
  <si>
    <t>谷口　唯翔</t>
  </si>
  <si>
    <t>前新城　羽信</t>
  </si>
  <si>
    <t>上野　南翔</t>
  </si>
  <si>
    <t>野口　槙斗</t>
  </si>
  <si>
    <t>福島　弦太郎</t>
  </si>
  <si>
    <t>野村　京太郎</t>
  </si>
  <si>
    <t>小安　凌生</t>
  </si>
  <si>
    <t>直井　綾汰</t>
  </si>
  <si>
    <t>飯嶋　駿</t>
  </si>
  <si>
    <t>大槻　瑛一</t>
  </si>
  <si>
    <t>京坂　拓実</t>
  </si>
  <si>
    <t>小林　壮太</t>
  </si>
  <si>
    <t>鈴木　郁弥</t>
  </si>
  <si>
    <t>菅原　晋之介</t>
  </si>
  <si>
    <t>須藤　健介</t>
  </si>
  <si>
    <t>デンプシージャスティン　昇</t>
  </si>
  <si>
    <t>平林　卓朗</t>
  </si>
  <si>
    <t>舟橋　英我</t>
  </si>
  <si>
    <t>増井　大介</t>
  </si>
  <si>
    <t>宗仲　優汰</t>
  </si>
  <si>
    <t>山口　東夏</t>
  </si>
  <si>
    <t>山田　耀介</t>
  </si>
  <si>
    <t>臼井　悠真</t>
  </si>
  <si>
    <t>井口　翔太</t>
  </si>
  <si>
    <t>石鍋　拓海</t>
  </si>
  <si>
    <t>折山　景柊</t>
  </si>
  <si>
    <t>加藤　大輔</t>
  </si>
  <si>
    <t>倉持　憲成</t>
  </si>
  <si>
    <t>斎藤　俊輔</t>
  </si>
  <si>
    <t>定久　諒</t>
  </si>
  <si>
    <t>瀧渕　亘弘</t>
  </si>
  <si>
    <t>利田　大紀</t>
  </si>
  <si>
    <t>野村　一志</t>
  </si>
  <si>
    <t>山中　崚</t>
  </si>
  <si>
    <t>湯川　潤</t>
  </si>
  <si>
    <t>山口　颯大</t>
  </si>
  <si>
    <t>渡部　剛士</t>
  </si>
  <si>
    <t>相川　麦太</t>
  </si>
  <si>
    <t>大森　公乃祐</t>
  </si>
  <si>
    <t>後藤　瞭太</t>
  </si>
  <si>
    <t>頓所　雄大</t>
  </si>
  <si>
    <t>西永　宇志</t>
  </si>
  <si>
    <t>福井　優斗</t>
  </si>
  <si>
    <t>ミラー千本　真章</t>
  </si>
  <si>
    <t>白瀬　賢也</t>
  </si>
  <si>
    <t>中村　大毅</t>
  </si>
  <si>
    <t>市川　大輝</t>
  </si>
  <si>
    <t>中山　凜斗</t>
  </si>
  <si>
    <t>峯本　幸樹</t>
  </si>
  <si>
    <t>小池　耀大</t>
  </si>
  <si>
    <t>岸本　健太郎</t>
  </si>
  <si>
    <t>関口　絢太</t>
  </si>
  <si>
    <t>加藤　駆</t>
  </si>
  <si>
    <t>丸山　龍之介</t>
  </si>
  <si>
    <t>宮澤　徹</t>
  </si>
  <si>
    <t>内田　賢利</t>
  </si>
  <si>
    <t>服部　凱杏</t>
  </si>
  <si>
    <t>右田　時大</t>
  </si>
  <si>
    <t>忠内　侑士</t>
  </si>
  <si>
    <t>NOAH　Kiplimo</t>
  </si>
  <si>
    <t>斉藤　隼</t>
  </si>
  <si>
    <t>紺野　響生</t>
  </si>
  <si>
    <t>佐藤　琉稀</t>
  </si>
  <si>
    <t>八嶋 龍也</t>
  </si>
  <si>
    <t>畑山　大知</t>
  </si>
  <si>
    <t>星川　優河</t>
  </si>
  <si>
    <t>大類　康靖</t>
  </si>
  <si>
    <t>須藤　凌我</t>
  </si>
  <si>
    <t>STEPHEN Kamau</t>
  </si>
  <si>
    <t>増田　裕仁</t>
  </si>
  <si>
    <t>森　茂一Jr</t>
  </si>
  <si>
    <t>山路　智春</t>
  </si>
  <si>
    <t>荒木　魁仁</t>
  </si>
  <si>
    <t>植野　泰生</t>
  </si>
  <si>
    <t>上森　界児</t>
  </si>
  <si>
    <t>大道　隆之介</t>
  </si>
  <si>
    <t>柏俣　海斗</t>
  </si>
  <si>
    <t>川名　皓詠</t>
  </si>
  <si>
    <t>金　悠斗</t>
  </si>
  <si>
    <t>倉地　智哉</t>
  </si>
  <si>
    <t>小林　優心</t>
  </si>
  <si>
    <t>島岡　優</t>
  </si>
  <si>
    <t>田島　龍聖</t>
  </si>
  <si>
    <t>新山　舜心</t>
  </si>
  <si>
    <t>長谷部　巧人</t>
  </si>
  <si>
    <t>福田　翔哉</t>
  </si>
  <si>
    <t>坂井　俊介</t>
  </si>
  <si>
    <t>古屋敷　律希</t>
  </si>
  <si>
    <t>小林　真之</t>
  </si>
  <si>
    <t>小松　慎吾</t>
  </si>
  <si>
    <t>酒井　和馬</t>
  </si>
  <si>
    <t>髙鍋　空登</t>
  </si>
  <si>
    <t>髙橋　竜成</t>
  </si>
  <si>
    <t>武田　和樹</t>
  </si>
  <si>
    <t>新田　勇斗</t>
  </si>
  <si>
    <t>松下　祐也</t>
  </si>
  <si>
    <t>小貫　晴也</t>
  </si>
  <si>
    <t>山田　舜</t>
  </si>
  <si>
    <t>濵元　伸乃介</t>
  </si>
  <si>
    <t>髙橋　斉昭</t>
  </si>
  <si>
    <t>今井 慎太朗</t>
  </si>
  <si>
    <t>大内　智喬</t>
  </si>
  <si>
    <t>久保田　健斗</t>
  </si>
  <si>
    <t>西林　新太郎</t>
  </si>
  <si>
    <t>髙野　隼人</t>
  </si>
  <si>
    <t>尾﨑　駿翔</t>
  </si>
  <si>
    <t>小林　稜平</t>
  </si>
  <si>
    <t>亀田　優太朗</t>
  </si>
  <si>
    <t>濱﨑　弘稜</t>
  </si>
  <si>
    <t>髙津　浩揮</t>
  </si>
  <si>
    <t>髙橋　俊介</t>
  </si>
  <si>
    <t>伊海　翔</t>
  </si>
  <si>
    <t>大倉　太一</t>
  </si>
  <si>
    <t>栗原　航</t>
  </si>
  <si>
    <t>馬場　伊織</t>
  </si>
  <si>
    <t>吉野　大貴</t>
  </si>
  <si>
    <t>近江　清能</t>
  </si>
  <si>
    <t>中島　聖夜</t>
  </si>
  <si>
    <t>坂本　康輔</t>
  </si>
  <si>
    <t>芹澤　匡哉</t>
  </si>
  <si>
    <t>豊田　廉</t>
  </si>
  <si>
    <t>丸山　長輝</t>
  </si>
  <si>
    <t>金子　稜</t>
  </si>
  <si>
    <t>清﨑　佑</t>
  </si>
  <si>
    <t>田中　一平</t>
  </si>
  <si>
    <t>金川　亮太</t>
  </si>
  <si>
    <t>戸髙　裕太</t>
  </si>
  <si>
    <t>中村　拓己</t>
  </si>
  <si>
    <t>宮本　力</t>
  </si>
  <si>
    <t>宮本　龍二</t>
  </si>
  <si>
    <t>御木　太画</t>
  </si>
  <si>
    <t>繁澤　直弥</t>
  </si>
  <si>
    <t>川井　崇史</t>
  </si>
  <si>
    <t>簑島　優樹</t>
  </si>
  <si>
    <t>今井　琉誠</t>
  </si>
  <si>
    <t>森田　健介</t>
  </si>
  <si>
    <t>阿久澤　隆成</t>
  </si>
  <si>
    <t>森下　友暉</t>
  </si>
  <si>
    <t>山本　竜也</t>
  </si>
  <si>
    <t>小林　拓己</t>
  </si>
  <si>
    <t>南雲　善紀</t>
  </si>
  <si>
    <t>上野　海斗</t>
  </si>
  <si>
    <t>河合　紀舟</t>
  </si>
  <si>
    <t>嶌津　康平</t>
  </si>
  <si>
    <t>田所　功妃</t>
  </si>
  <si>
    <t>遠山　奨悟</t>
  </si>
  <si>
    <t>藤川　雅之</t>
  </si>
  <si>
    <t>水谷　耀介</t>
  </si>
  <si>
    <t>岡林　雅也</t>
  </si>
  <si>
    <t>川島　大季</t>
  </si>
  <si>
    <t>清水　亮佑</t>
  </si>
  <si>
    <t>友田　直浩</t>
  </si>
  <si>
    <t>宮下　桜太</t>
  </si>
  <si>
    <t>平田　耕志郎</t>
  </si>
  <si>
    <t>齋藤　倫久</t>
  </si>
  <si>
    <t>山口　誠司</t>
  </si>
  <si>
    <t>榎本　健太</t>
  </si>
  <si>
    <t>上杉　健登</t>
  </si>
  <si>
    <t>助川　健太</t>
  </si>
  <si>
    <t>内藤　海音</t>
  </si>
  <si>
    <t>永島　佑真</t>
  </si>
  <si>
    <t>野中　爽太郎</t>
  </si>
  <si>
    <t>池内　海斗</t>
  </si>
  <si>
    <t>中鉢　夏輝</t>
  </si>
  <si>
    <t>岸田　圭悟</t>
  </si>
  <si>
    <t>佐藤　研進</t>
  </si>
  <si>
    <t>田中　悠太</t>
  </si>
  <si>
    <t>長谷川　樹</t>
  </si>
  <si>
    <t>篠﨑　智貴</t>
  </si>
  <si>
    <t>茂手木　結友</t>
  </si>
  <si>
    <t>福田　一輝</t>
  </si>
  <si>
    <t>田村　翔</t>
  </si>
  <si>
    <t>篠崎　竜輔</t>
  </si>
  <si>
    <t>浅海　徹</t>
  </si>
  <si>
    <t>内野　李彗</t>
  </si>
  <si>
    <t>金　泳勲</t>
  </si>
  <si>
    <t>倉本　謙志</t>
  </si>
  <si>
    <t>小泉　大樹</t>
  </si>
  <si>
    <t>小林　駿介</t>
  </si>
  <si>
    <t>仲井真　タイ剣人</t>
  </si>
  <si>
    <t>比嘉　真一</t>
  </si>
  <si>
    <t>平川　豪流</t>
  </si>
  <si>
    <t>武藤　琉斗</t>
  </si>
  <si>
    <t>山口　颯土</t>
  </si>
  <si>
    <t>臼井　恭介</t>
  </si>
  <si>
    <t>志村 航</t>
  </si>
  <si>
    <t>張　嘉豊</t>
  </si>
  <si>
    <t>栁田　亮介</t>
  </si>
  <si>
    <t>清島　怜</t>
  </si>
  <si>
    <t>久松　啓真</t>
  </si>
  <si>
    <t>武藤　佳暉</t>
  </si>
  <si>
    <t>矢野　司</t>
  </si>
  <si>
    <t>野崎　達哉</t>
  </si>
  <si>
    <t>米山　蓮太郎</t>
  </si>
  <si>
    <t>大橋　拓翔</t>
  </si>
  <si>
    <t>柏原　友城</t>
  </si>
  <si>
    <t>齋藤　響輝</t>
  </si>
  <si>
    <t>桑田　智貴</t>
    <rPh sb="0" eb="2">
      <t>クワタ</t>
    </rPh>
    <phoneticPr fontId="2"/>
  </si>
  <si>
    <t>関口　龍輝</t>
  </si>
  <si>
    <t>沼田　侑</t>
  </si>
  <si>
    <t>野口　郁弥</t>
  </si>
  <si>
    <t>鳥越　快</t>
  </si>
  <si>
    <t>川原　悠暉</t>
  </si>
  <si>
    <t>森野　隆盛</t>
  </si>
  <si>
    <t>山田　樹</t>
  </si>
  <si>
    <t>松田　晴生</t>
  </si>
  <si>
    <t>谷本　将拓</t>
  </si>
  <si>
    <t>新宅 哲也</t>
  </si>
  <si>
    <t>坪倉　利樹</t>
  </si>
  <si>
    <t>金山　裕希</t>
  </si>
  <si>
    <t>岡村　宗一郎</t>
  </si>
  <si>
    <t>林　海斗</t>
  </si>
  <si>
    <t>北見　嶺</t>
  </si>
  <si>
    <t>中村　聞汰</t>
  </si>
  <si>
    <t>遠藤　佳輝</t>
  </si>
  <si>
    <t>友井　悠斗</t>
  </si>
  <si>
    <t>照永　詩恩</t>
  </si>
  <si>
    <t>立川　怜樹</t>
  </si>
  <si>
    <t>浅沼　聡</t>
  </si>
  <si>
    <t>尾本　一樹</t>
  </si>
  <si>
    <t>望月　優一</t>
  </si>
  <si>
    <t>福田　結一</t>
  </si>
  <si>
    <t>福本　泰大</t>
  </si>
  <si>
    <t>後藤　公嘉</t>
  </si>
  <si>
    <t>渡辺　龍平</t>
  </si>
  <si>
    <t>中野　ヤマト</t>
  </si>
  <si>
    <t>水田　遼亮</t>
  </si>
  <si>
    <t>出淵　文也</t>
  </si>
  <si>
    <t>奥野　正信</t>
  </si>
  <si>
    <t>金子　拓真</t>
  </si>
  <si>
    <t>柳沼　慎吾</t>
  </si>
  <si>
    <t>梅田　弘紀</t>
  </si>
  <si>
    <t>小田　紘生</t>
  </si>
  <si>
    <t>木内　涼</t>
  </si>
  <si>
    <t>近藤　海士</t>
  </si>
  <si>
    <t>坂巻　嗣宗</t>
  </si>
  <si>
    <t>霜鳥　義仁</t>
  </si>
  <si>
    <t>髙山　旭</t>
  </si>
  <si>
    <t>田代　克樹</t>
  </si>
  <si>
    <t>内藤　航平</t>
  </si>
  <si>
    <t>原田　直紀</t>
  </si>
  <si>
    <t>牧野　俊生</t>
  </si>
  <si>
    <t>向田　修大</t>
  </si>
  <si>
    <t>井上　暁人</t>
  </si>
  <si>
    <t>佐々木　亮一</t>
  </si>
  <si>
    <t>塩田　匠</t>
  </si>
  <si>
    <t>芝江　柾葵</t>
  </si>
  <si>
    <t>下山　達大</t>
  </si>
  <si>
    <t>白髪　大輝</t>
  </si>
  <si>
    <t>辰巳　孝太</t>
  </si>
  <si>
    <t>奈良　悠冬</t>
  </si>
  <si>
    <t>簗田　耕作</t>
  </si>
  <si>
    <t>荒川　琳太郎</t>
  </si>
  <si>
    <t>伊藤　博之</t>
  </si>
  <si>
    <t>白石　慶太</t>
  </si>
  <si>
    <t>平出　峻也</t>
  </si>
  <si>
    <t>古川　俊憲</t>
  </si>
  <si>
    <t>鷲野　聖太</t>
  </si>
  <si>
    <t>渡邊　仁</t>
  </si>
  <si>
    <t>池田　力</t>
  </si>
  <si>
    <t>濵口　睦</t>
  </si>
  <si>
    <t>宮寺　祐輝</t>
  </si>
  <si>
    <t>粟江　倫太郎</t>
  </si>
  <si>
    <t>岡　亮介</t>
  </si>
  <si>
    <t>岡山　鷹士</t>
  </si>
  <si>
    <t>木村　暁仁</t>
  </si>
  <si>
    <t>田島　光樹</t>
  </si>
  <si>
    <t>中山　敦貴</t>
  </si>
  <si>
    <t>野下　稜平</t>
  </si>
  <si>
    <t>藤野　隼也</t>
  </si>
  <si>
    <t>水谷　勇登</t>
  </si>
  <si>
    <t>宮永　一輝</t>
  </si>
  <si>
    <t>山崎　諒</t>
  </si>
  <si>
    <t>山城　弘弐</t>
  </si>
  <si>
    <t>山村　啓仁</t>
  </si>
  <si>
    <t>楠ヶ谷　涼</t>
  </si>
  <si>
    <t>横井　昇一</t>
  </si>
  <si>
    <t>斎藤　優輝</t>
  </si>
  <si>
    <t>國分　優太</t>
  </si>
  <si>
    <t>伏見　幸太</t>
  </si>
  <si>
    <t>髙木　駿斗</t>
  </si>
  <si>
    <t>河野　太志朗</t>
  </si>
  <si>
    <t>荻野　元暉</t>
  </si>
  <si>
    <t>DANIEL　Kayiok</t>
  </si>
  <si>
    <t>坪田　海</t>
  </si>
  <si>
    <t>西川　隼人</t>
  </si>
  <si>
    <t>武下　孝輔</t>
  </si>
  <si>
    <t>都　翔</t>
  </si>
  <si>
    <t>城戸口　俊希</t>
  </si>
  <si>
    <t>三瓶　優成</t>
  </si>
  <si>
    <t>藤谷　将希</t>
  </si>
  <si>
    <t>塚田　雄大</t>
  </si>
  <si>
    <t>鈴木　紀寛</t>
  </si>
  <si>
    <t>高瀬　凪</t>
  </si>
  <si>
    <t>秀島　大聖</t>
  </si>
  <si>
    <t>岡村　雄大</t>
  </si>
  <si>
    <t>LEDAMA　Kisaisa</t>
  </si>
  <si>
    <t>内山　祐希</t>
  </si>
  <si>
    <t>吉原　哲</t>
  </si>
  <si>
    <t>片桐　秀太</t>
  </si>
  <si>
    <t>佐々木　桜輝</t>
  </si>
  <si>
    <t>伊藤　優作</t>
  </si>
  <si>
    <t>佐藤 颯</t>
  </si>
  <si>
    <t>工藤　竜一</t>
  </si>
  <si>
    <t>爲我井　駿</t>
  </si>
  <si>
    <t>保坂　有力</t>
  </si>
  <si>
    <t>横田　遼太郎</t>
  </si>
  <si>
    <t>齊藤　元</t>
  </si>
  <si>
    <t>柳田　旭潤</t>
  </si>
  <si>
    <t>椛澤　勇樹</t>
  </si>
  <si>
    <t>青木　颯</t>
  </si>
  <si>
    <t>松尾　凌雅</t>
  </si>
  <si>
    <t>熊澤　諒哉</t>
  </si>
  <si>
    <t>徳永　拓海</t>
  </si>
  <si>
    <t>杉山　彪人</t>
  </si>
  <si>
    <t>鎌田　虎太郎</t>
  </si>
  <si>
    <t>髙野　太陽</t>
  </si>
  <si>
    <t>三神　祐貴</t>
  </si>
  <si>
    <t>小笠原　倫汰</t>
  </si>
  <si>
    <t>長倉　脩斗</t>
  </si>
  <si>
    <t>平本　風輔</t>
  </si>
  <si>
    <t>大槻　秀人</t>
  </si>
  <si>
    <t>萩原　怜</t>
  </si>
  <si>
    <t>野田　尚希</t>
  </si>
  <si>
    <t>寺尾　響一朗</t>
  </si>
  <si>
    <t>山崎　泰知</t>
  </si>
  <si>
    <t>中川　暖己</t>
  </si>
  <si>
    <t>松島　一永</t>
  </si>
  <si>
    <t>岡本　一磨</t>
  </si>
  <si>
    <t>米内山　輝</t>
  </si>
  <si>
    <t>関　隼汰朗</t>
  </si>
  <si>
    <t>高田　龍太郎</t>
  </si>
  <si>
    <t>坂田　陽朗</t>
  </si>
  <si>
    <t>朝妻　寛人</t>
  </si>
  <si>
    <t>斎藤　駿</t>
  </si>
  <si>
    <t>熊澤　優良</t>
  </si>
  <si>
    <t>相川　響希</t>
  </si>
  <si>
    <t>大塚　嘉胤</t>
  </si>
  <si>
    <t>寺田　航大</t>
  </si>
  <si>
    <t>西堀　伶於</t>
  </si>
  <si>
    <t>日向野　駿</t>
  </si>
  <si>
    <t>山崎　颯太</t>
  </si>
  <si>
    <t>長﨑　優斗</t>
  </si>
  <si>
    <t>小田　宗一朗</t>
  </si>
  <si>
    <t>遠山　和希</t>
  </si>
  <si>
    <t>村山　海斗</t>
  </si>
  <si>
    <t>山本　浩太</t>
  </si>
  <si>
    <t>中元　諄哉</t>
  </si>
  <si>
    <t>長堀　雄樹</t>
  </si>
  <si>
    <t>樋口　絢渉</t>
  </si>
  <si>
    <t>林　栗松</t>
  </si>
  <si>
    <t>坂田　航太郎</t>
  </si>
  <si>
    <t>岩崎　幹平</t>
  </si>
  <si>
    <t>岩見　俊希</t>
  </si>
  <si>
    <t>青木　耕大</t>
  </si>
  <si>
    <t>坂本　航平</t>
  </si>
  <si>
    <t>楠橋　諒弥</t>
  </si>
  <si>
    <t>堀江　信州</t>
  </si>
  <si>
    <t>柳谷　瞭太</t>
  </si>
  <si>
    <t>齊藤　弘晃</t>
  </si>
  <si>
    <t>山田　陽太郎</t>
  </si>
  <si>
    <t>坂本　琢磨</t>
  </si>
  <si>
    <t>加藤　弘雅</t>
  </si>
  <si>
    <t>茶山　楓太</t>
  </si>
  <si>
    <t>川本　竜也</t>
  </si>
  <si>
    <t>黒木　瑠人</t>
  </si>
  <si>
    <t>水町　海斗</t>
  </si>
  <si>
    <t>久保田　幸喜</t>
  </si>
  <si>
    <t>兼田　俊輝</t>
  </si>
  <si>
    <t>大菅　慶太</t>
  </si>
  <si>
    <t>山口　翔大</t>
  </si>
  <si>
    <t>瀧川　史大</t>
  </si>
  <si>
    <t>日比野　志紀</t>
  </si>
  <si>
    <t>高林　泰孝</t>
  </si>
  <si>
    <t>田髙　直樹</t>
  </si>
  <si>
    <t>PHUSIT Palang</t>
  </si>
  <si>
    <t>近藤　健太郎</t>
  </si>
  <si>
    <t>高田　昴志</t>
  </si>
  <si>
    <t>若竹　大樹</t>
  </si>
  <si>
    <t>志賀　翔太</t>
  </si>
  <si>
    <t>出田　修己</t>
  </si>
  <si>
    <t>畠井　和紀</t>
  </si>
  <si>
    <t>小林　虎の介</t>
  </si>
  <si>
    <t>石川　開登</t>
  </si>
  <si>
    <t>西田　知晃</t>
  </si>
  <si>
    <t>緒方　征則</t>
  </si>
  <si>
    <t>殿塚　崇央</t>
  </si>
  <si>
    <t>椛　亮介</t>
  </si>
  <si>
    <t>山下　和宏</t>
  </si>
  <si>
    <t>小柳　彰良</t>
  </si>
  <si>
    <t>白土ブライアン　龍一</t>
  </si>
  <si>
    <t>小野　晃生</t>
  </si>
  <si>
    <t>宮崎　頌太</t>
  </si>
  <si>
    <t>桑名　隆雅</t>
  </si>
  <si>
    <t>石塚　有葵</t>
  </si>
  <si>
    <t>市毛　亮</t>
  </si>
  <si>
    <t>惣野　陽介</t>
  </si>
  <si>
    <t>岩田　晏治</t>
  </si>
  <si>
    <t>落合　竜士</t>
  </si>
  <si>
    <t>鈴木　美博</t>
  </si>
  <si>
    <t>時田　亜希夫</t>
  </si>
  <si>
    <t>伊吹　隼人</t>
  </si>
  <si>
    <t>鶴淵　悠介</t>
  </si>
  <si>
    <t>伊藤　航平</t>
  </si>
  <si>
    <t>井上　利恩</t>
  </si>
  <si>
    <t>上杉　優馬</t>
  </si>
  <si>
    <t>二平 章弘</t>
  </si>
  <si>
    <t>川島　僚雄</t>
  </si>
  <si>
    <t>瀧本 宝生</t>
  </si>
  <si>
    <t>松本 卓馬</t>
  </si>
  <si>
    <t>高橋 巧</t>
  </si>
  <si>
    <t>橋本 真志</t>
  </si>
  <si>
    <t>林 康平</t>
  </si>
  <si>
    <t>小濱 開</t>
  </si>
  <si>
    <t>市川 大翔</t>
  </si>
  <si>
    <t>東浦 広汰</t>
  </si>
  <si>
    <t>柴 僚輔</t>
  </si>
  <si>
    <t>小川 優</t>
  </si>
  <si>
    <t>堀 健一朗</t>
  </si>
  <si>
    <t>坂本　幹太</t>
  </si>
  <si>
    <t>神戸　拓哉</t>
  </si>
  <si>
    <t>堀田　凌平</t>
  </si>
  <si>
    <t>笠原　豪</t>
  </si>
  <si>
    <t>岡本 修明</t>
  </si>
  <si>
    <t>中根　春樹</t>
  </si>
  <si>
    <t>橘川 颯斗</t>
  </si>
  <si>
    <t>門間　智哉</t>
  </si>
  <si>
    <t>小島　輝竜</t>
  </si>
  <si>
    <t>三浦　和希</t>
  </si>
  <si>
    <t>三玉　真</t>
  </si>
  <si>
    <t>藤田　裕介</t>
  </si>
  <si>
    <t>小松崎 海斗</t>
  </si>
  <si>
    <t>小林　俊介</t>
  </si>
  <si>
    <t>松本　勇生</t>
  </si>
  <si>
    <t>青木　良憲</t>
  </si>
  <si>
    <t>飯塚　歩</t>
  </si>
  <si>
    <t>櫻井　悠人</t>
  </si>
  <si>
    <t>高見　智志</t>
  </si>
  <si>
    <t>竹原　俊太郎</t>
  </si>
  <si>
    <t>坂東　優汰</t>
  </si>
  <si>
    <t>村木　謙太</t>
  </si>
  <si>
    <t>阿部　達希</t>
  </si>
  <si>
    <t>五十嵐　智哉</t>
  </si>
  <si>
    <t>岡田　拓巳</t>
  </si>
  <si>
    <t>山﨑　健聖</t>
  </si>
  <si>
    <t>大井　孝太</t>
  </si>
  <si>
    <t>綿引　大珠</t>
  </si>
  <si>
    <t>山田　竜輔</t>
  </si>
  <si>
    <t>有路　翔</t>
  </si>
  <si>
    <t>大辻　頌悟</t>
  </si>
  <si>
    <t>大類　駿</t>
  </si>
  <si>
    <t>大吉　優亮</t>
  </si>
  <si>
    <t>小野　隆一朗</t>
  </si>
  <si>
    <t>近田　達矢</t>
  </si>
  <si>
    <t>塩井　広太郎</t>
  </si>
  <si>
    <t>末次　海斗</t>
  </si>
  <si>
    <t>西脇　翔太</t>
  </si>
  <si>
    <t>濵田　洸誠</t>
  </si>
  <si>
    <t>針谷　咲輝</t>
  </si>
  <si>
    <t>林田　海輝</t>
  </si>
  <si>
    <t>東　陽晃</t>
  </si>
  <si>
    <t>日高　拓夢</t>
  </si>
  <si>
    <t>深井　琉聖</t>
  </si>
  <si>
    <t>水谷　滉介</t>
  </si>
  <si>
    <t>盛　友士</t>
  </si>
  <si>
    <t>山下　航平</t>
  </si>
  <si>
    <t>西山　耕太</t>
  </si>
  <si>
    <t>星名　開伍</t>
  </si>
  <si>
    <t>小山　翔</t>
  </si>
  <si>
    <t>高橋　速人</t>
  </si>
  <si>
    <t>内田　直真</t>
  </si>
  <si>
    <t>野村　太貴</t>
  </si>
  <si>
    <t>蒲生　亮介</t>
  </si>
  <si>
    <t>高岡　環伍</t>
  </si>
  <si>
    <t>福田　純平</t>
  </si>
  <si>
    <t>細野　晟哉</t>
  </si>
  <si>
    <t>山田　健太</t>
  </si>
  <si>
    <t>牧田　健汰</t>
  </si>
  <si>
    <t>石原　一樹</t>
  </si>
  <si>
    <t>荒川　遼太郎</t>
  </si>
  <si>
    <t>川瀬　一慶</t>
  </si>
  <si>
    <t>村瀬　真宙</t>
  </si>
  <si>
    <t>丸島　佑太</t>
  </si>
  <si>
    <t>大場　康生</t>
  </si>
  <si>
    <t>東海林　真</t>
  </si>
  <si>
    <t>清水　貴文</t>
  </si>
  <si>
    <t>安田　昴十</t>
  </si>
  <si>
    <t>内山　雄司</t>
  </si>
  <si>
    <t>菊地　鴻太</t>
  </si>
  <si>
    <t>川口　涼輔</t>
  </si>
  <si>
    <t>松尾　和則</t>
  </si>
  <si>
    <t>高橋　啓太郎</t>
  </si>
  <si>
    <t>芳賀　柊真</t>
  </si>
  <si>
    <t>安田　慎太郎</t>
  </si>
  <si>
    <t>武藤　洋太</t>
  </si>
  <si>
    <t>中畑　元宏</t>
  </si>
  <si>
    <t>齋藤　芳輝</t>
  </si>
  <si>
    <t>飯島　康介</t>
  </si>
  <si>
    <t>河谷　好晃</t>
  </si>
  <si>
    <t>中野　裕太</t>
  </si>
  <si>
    <t>内田　翔</t>
  </si>
  <si>
    <t>海老原　優大</t>
  </si>
  <si>
    <t>橋本　章央</t>
  </si>
  <si>
    <t>三浦　剛</t>
  </si>
  <si>
    <t>大谷　健斗</t>
  </si>
  <si>
    <t>立松　昇剛</t>
  </si>
  <si>
    <t>直井　亜沙斗</t>
  </si>
  <si>
    <t>桜井　唯</t>
  </si>
  <si>
    <t>前田　晃秀</t>
  </si>
  <si>
    <t>池谷　太一</t>
  </si>
  <si>
    <t>和田　優一</t>
  </si>
  <si>
    <t>内山　孝哉</t>
  </si>
  <si>
    <t>宮崎　祥平</t>
  </si>
  <si>
    <t>片羽　柾太朗</t>
    <rPh sb="5" eb="6">
      <t>ロウ</t>
    </rPh>
    <phoneticPr fontId="3"/>
  </si>
  <si>
    <t>榎本　怜央</t>
  </si>
  <si>
    <t>新村　大地</t>
  </si>
  <si>
    <t>高橋　拓光</t>
  </si>
  <si>
    <t>村尾　優介</t>
  </si>
  <si>
    <t>兼城　俊太郎</t>
  </si>
  <si>
    <t>田代　旺生</t>
  </si>
  <si>
    <t>増子　佳吾</t>
  </si>
  <si>
    <t>後藤　光雅</t>
  </si>
  <si>
    <t>尾形　拓海</t>
  </si>
  <si>
    <t>青木　涼哉</t>
  </si>
  <si>
    <t>鹿野内　塁</t>
  </si>
  <si>
    <t>麦倉　惟月</t>
  </si>
  <si>
    <t>星　優太</t>
  </si>
  <si>
    <t>添田　悠真</t>
  </si>
  <si>
    <t>DEJEN Tesufalemweldu</t>
  </si>
  <si>
    <t>TSHERING Penjor</t>
  </si>
  <si>
    <t>祝賀　佐助</t>
  </si>
  <si>
    <t>酒井　陽生</t>
  </si>
  <si>
    <t>大坂　雄一郎</t>
  </si>
  <si>
    <t>平田　修都</t>
  </si>
  <si>
    <t>佐々木　颯太</t>
  </si>
  <si>
    <t>伊佐　大聖</t>
  </si>
  <si>
    <t>樺澤　翔</t>
  </si>
  <si>
    <t>蜂谷　海斗</t>
  </si>
  <si>
    <t>根本　拓実</t>
  </si>
  <si>
    <t>真島　史弥</t>
  </si>
  <si>
    <t>柴田　悠宇</t>
  </si>
  <si>
    <t>新島　幸大</t>
  </si>
  <si>
    <t>太田　循哉</t>
  </si>
  <si>
    <t>伊藤　譲</t>
  </si>
  <si>
    <t>Philip mulwa</t>
  </si>
  <si>
    <t>有田　伊歩希</t>
  </si>
  <si>
    <t>石井　大揮</t>
  </si>
  <si>
    <t>上杉　祥大</t>
  </si>
  <si>
    <t>桑田　大輔</t>
  </si>
  <si>
    <t>志村　健太</t>
  </si>
  <si>
    <t>久光　康太</t>
  </si>
  <si>
    <t>丸岡　拓</t>
  </si>
  <si>
    <t>溝口　泰良</t>
  </si>
  <si>
    <t>村本　翔</t>
  </si>
  <si>
    <t>望月　遥平</t>
  </si>
  <si>
    <t>森下　治</t>
  </si>
  <si>
    <t>山森　龍暁</t>
  </si>
  <si>
    <t>山下　唯心</t>
  </si>
  <si>
    <t>吉田　悠良</t>
  </si>
  <si>
    <t>浦川　侑己</t>
  </si>
  <si>
    <t>松永　隆之介</t>
  </si>
  <si>
    <t>佐藤　春輝</t>
  </si>
  <si>
    <t>加藤　達輝</t>
  </si>
  <si>
    <t>青柳　真司</t>
  </si>
  <si>
    <t>菊地　悠太</t>
  </si>
  <si>
    <t>黑崎　匠</t>
  </si>
  <si>
    <t>川俣 翼</t>
  </si>
  <si>
    <t>阿部 拓斗</t>
  </si>
  <si>
    <t>川野辺　涼</t>
  </si>
  <si>
    <t>馬立　涼太朗</t>
  </si>
  <si>
    <t>粕尾　悠人</t>
  </si>
  <si>
    <t>古島　匠稀</t>
  </si>
  <si>
    <t>佐藤　修斗</t>
  </si>
  <si>
    <t>川上　大輝</t>
  </si>
  <si>
    <t>磯部　剛</t>
  </si>
  <si>
    <t>村上　潤</t>
  </si>
  <si>
    <t>大橋　広夢</t>
  </si>
  <si>
    <t>兼子　昂也</t>
  </si>
  <si>
    <t>高橋　快和</t>
  </si>
  <si>
    <t>高田　友稔</t>
  </si>
  <si>
    <t>WANJIKU　ＣharlesＫamau</t>
  </si>
  <si>
    <t>工藤　裕輝</t>
  </si>
  <si>
    <t>外園　洋斗</t>
  </si>
  <si>
    <t>中臣　優太</t>
  </si>
  <si>
    <t>岡部　信一郎</t>
  </si>
  <si>
    <t>逸見　雄太</t>
  </si>
  <si>
    <t>黒坂　啓吾</t>
  </si>
  <si>
    <t>蛭川　孟瑠</t>
  </si>
  <si>
    <t>岩田　友樹</t>
  </si>
  <si>
    <t>吉弥矦部　慶</t>
  </si>
  <si>
    <t>大澤　巧使</t>
  </si>
  <si>
    <t>大橋　陸</t>
  </si>
  <si>
    <t>奥田　捺暉</t>
  </si>
  <si>
    <t>小倉　聖海</t>
  </si>
  <si>
    <t>神之田　真紘</t>
  </si>
  <si>
    <t>鴨志田　遼太郎</t>
  </si>
  <si>
    <t>小山　陽生</t>
  </si>
  <si>
    <t>今野　元揮</t>
  </si>
  <si>
    <t>今野　純</t>
  </si>
  <si>
    <t>宮本　大也</t>
  </si>
  <si>
    <t>若田　宗一郎</t>
  </si>
  <si>
    <t>村上　雄大</t>
  </si>
  <si>
    <t>笹口　直也</t>
  </si>
  <si>
    <t>田中　僚一</t>
  </si>
  <si>
    <t>山本　雄大</t>
  </si>
  <si>
    <t>福田　龍宏</t>
  </si>
  <si>
    <t>橋本　直紀</t>
  </si>
  <si>
    <t>河内　俊輔</t>
  </si>
  <si>
    <t>鈴木　翔太</t>
  </si>
  <si>
    <t>林田　祥志</t>
  </si>
  <si>
    <t>本間　颯</t>
  </si>
  <si>
    <t>鈴木　大吉</t>
  </si>
  <si>
    <t>佐々木　康祐</t>
  </si>
  <si>
    <t>石飛　朝陽</t>
  </si>
  <si>
    <t>長江　竜也</t>
  </si>
  <si>
    <t>渋澤　健斗</t>
  </si>
  <si>
    <t>宇都宮　和希</t>
  </si>
  <si>
    <t>前岡　大貴</t>
  </si>
  <si>
    <t>布施　大地</t>
  </si>
  <si>
    <t>長谷川　遼太</t>
  </si>
  <si>
    <t>花村　遼太郎</t>
  </si>
  <si>
    <t>銭谷　亮汰</t>
  </si>
  <si>
    <t>小林　誉柾</t>
  </si>
  <si>
    <t>阿部　稜</t>
  </si>
  <si>
    <t>臼杵　洸佑</t>
  </si>
  <si>
    <t>三宮　我夢</t>
  </si>
  <si>
    <t>原口　凜</t>
  </si>
  <si>
    <t>足立　拓夢</t>
  </si>
  <si>
    <t>橋爪　周平</t>
  </si>
  <si>
    <t>松浦　功明</t>
  </si>
  <si>
    <t>松本　共喜</t>
  </si>
  <si>
    <t>片岡　大成</t>
  </si>
  <si>
    <t>北川　嵩人</t>
  </si>
  <si>
    <t>高野　真太郎</t>
  </si>
  <si>
    <t>長谷川　大樹</t>
  </si>
  <si>
    <t>松村　晃紀</t>
  </si>
  <si>
    <t>森　拓夢</t>
  </si>
  <si>
    <t>森　竜一</t>
  </si>
  <si>
    <t>山岸　武</t>
  </si>
  <si>
    <t>山岸　幹</t>
  </si>
  <si>
    <t>奥村　仁志</t>
  </si>
  <si>
    <t>神谷　雄大</t>
  </si>
  <si>
    <t>小松　魁人</t>
  </si>
  <si>
    <t>山本　真也</t>
  </si>
  <si>
    <t>八幡　慎之介</t>
  </si>
  <si>
    <t>木村　聖哉</t>
  </si>
  <si>
    <t>松前　龍希</t>
    <rPh sb="0" eb="2">
      <t>マツマエ</t>
    </rPh>
    <phoneticPr fontId="2"/>
  </si>
  <si>
    <t>福士　陽都</t>
  </si>
  <si>
    <t>萬奥　脩貴</t>
  </si>
  <si>
    <t>北村　修大</t>
  </si>
  <si>
    <t>竹内　新</t>
  </si>
  <si>
    <t>中村　有汰</t>
  </si>
  <si>
    <t>柳橋　和輝</t>
  </si>
  <si>
    <t>蓮田　将己</t>
  </si>
  <si>
    <t>大内　克洋</t>
  </si>
  <si>
    <t>高橋　光晃</t>
  </si>
  <si>
    <t>岡田　大輝</t>
  </si>
  <si>
    <t>安藤　圭吾</t>
  </si>
  <si>
    <t>小代　智央</t>
  </si>
  <si>
    <t>小林　達哉</t>
  </si>
  <si>
    <t>相澤　俊介</t>
  </si>
  <si>
    <t>石井　稔基</t>
  </si>
  <si>
    <t>岩井　和也</t>
  </si>
  <si>
    <t>奥野　奏輝</t>
  </si>
  <si>
    <t>亀田　賢</t>
  </si>
  <si>
    <t>久保　昇陽</t>
  </si>
  <si>
    <t>栗原　遼大</t>
  </si>
  <si>
    <t>清水　正人</t>
  </si>
  <si>
    <t>下尾　悠真</t>
  </si>
  <si>
    <t>高貝　瞬</t>
  </si>
  <si>
    <t>谷口　賢</t>
  </si>
  <si>
    <t>寺元　颯一</t>
  </si>
  <si>
    <t>土井　拓実</t>
  </si>
  <si>
    <t>中西　巧磨</t>
  </si>
  <si>
    <t>西村　翔太</t>
  </si>
  <si>
    <t>原塚　達己</t>
  </si>
  <si>
    <t>原田　愛星</t>
  </si>
  <si>
    <t>古川　大夢</t>
  </si>
  <si>
    <t>三木　雄介</t>
  </si>
  <si>
    <t>山内　大地</t>
  </si>
  <si>
    <t>山中　泰地</t>
  </si>
  <si>
    <t>山本　寛太</t>
  </si>
  <si>
    <t>吉田　詠司</t>
  </si>
  <si>
    <t>秋山　優希</t>
  </si>
  <si>
    <t>飯野　尊</t>
  </si>
  <si>
    <t>大原　勇人</t>
  </si>
  <si>
    <t>小野寺　啓太</t>
  </si>
  <si>
    <t>塚口　哲平</t>
  </si>
  <si>
    <t>長野　超</t>
  </si>
  <si>
    <t>谷島　大貴</t>
  </si>
  <si>
    <t>石田　健人</t>
  </si>
  <si>
    <t>小金井　裕貴</t>
  </si>
  <si>
    <t>高橋　哲也</t>
  </si>
  <si>
    <t>佐藤　匠</t>
  </si>
  <si>
    <t>住谷　龍</t>
  </si>
  <si>
    <t>二瓶　陽太</t>
  </si>
  <si>
    <t>久松　千宝</t>
  </si>
  <si>
    <t>平井　聖人</t>
  </si>
  <si>
    <t>伊藤　眞紘</t>
  </si>
  <si>
    <t>青木　竣耶</t>
  </si>
  <si>
    <t>柏原　武流</t>
  </si>
  <si>
    <t>後藤　竜志</t>
  </si>
  <si>
    <t>田中　優大</t>
  </si>
  <si>
    <t>江頭　亮</t>
  </si>
  <si>
    <t>宮田　風</t>
  </si>
  <si>
    <t>山田　勇二</t>
  </si>
  <si>
    <t>小林　陸玖</t>
  </si>
  <si>
    <t>白井　颯斗</t>
  </si>
  <si>
    <t>山桝　大輝</t>
  </si>
  <si>
    <t>山本　理基</t>
  </si>
  <si>
    <t>木下　諒</t>
  </si>
  <si>
    <t>鳥海　勇斗</t>
  </si>
  <si>
    <t>松山　隼陽</t>
  </si>
  <si>
    <t>和田　晃輝</t>
  </si>
  <si>
    <t>井村　慧士</t>
  </si>
  <si>
    <t>麻沼　慎太郎</t>
  </si>
  <si>
    <t>依田　昂大</t>
  </si>
  <si>
    <t>河原　秀弥</t>
  </si>
  <si>
    <t>早川　巧</t>
  </si>
  <si>
    <t>三浦　徹大</t>
  </si>
  <si>
    <t>井上　光陽</t>
  </si>
  <si>
    <t>鈴木　愛瑾</t>
  </si>
  <si>
    <t>増井　脩人</t>
  </si>
  <si>
    <t>浅倉　穂鷹</t>
  </si>
  <si>
    <t>呑口　武</t>
  </si>
  <si>
    <t>畠山　博紀</t>
  </si>
  <si>
    <t>清水　泰成</t>
  </si>
  <si>
    <t>谷川　颯</t>
  </si>
  <si>
    <t>宮内　佑哉</t>
  </si>
  <si>
    <t>中根　大翔</t>
  </si>
  <si>
    <t>中村　健太郎</t>
  </si>
  <si>
    <t>佐竹　克生</t>
  </si>
  <si>
    <t>米田　太陽</t>
  </si>
  <si>
    <t>金井　嘉哉</t>
  </si>
  <si>
    <t>秋吉　星弥</t>
  </si>
  <si>
    <t>石川　景次郎</t>
  </si>
  <si>
    <t>井上　征未</t>
  </si>
  <si>
    <t>奥村　聡介</t>
  </si>
  <si>
    <t>鹿嶋　星也</t>
  </si>
  <si>
    <t>菊池　圭太</t>
  </si>
  <si>
    <t>正田　盛起</t>
  </si>
  <si>
    <t>高木　克嘉</t>
  </si>
  <si>
    <t>根岸　賢</t>
  </si>
  <si>
    <t>野口　大悟</t>
  </si>
  <si>
    <t>森重　孝哉</t>
  </si>
  <si>
    <t>森島　寛人</t>
  </si>
  <si>
    <t>山崎　大地</t>
  </si>
  <si>
    <t>吉田　圭佑</t>
  </si>
  <si>
    <t>山本　航己</t>
  </si>
  <si>
    <t>吉野　柊星</t>
  </si>
  <si>
    <t>潮崎　傑</t>
  </si>
  <si>
    <t>重田　勝政</t>
  </si>
  <si>
    <t>神谷　翔矢</t>
  </si>
  <si>
    <t>安藤　史竜</t>
  </si>
  <si>
    <t>竹内　彰基</t>
  </si>
  <si>
    <t>濱本　寛人</t>
  </si>
  <si>
    <t>牧瀬　雄祐</t>
  </si>
  <si>
    <t>山西　修矢</t>
  </si>
  <si>
    <t>久保田　亞央</t>
  </si>
  <si>
    <t>加藤　伊織</t>
  </si>
  <si>
    <t>北嶋　悠希</t>
  </si>
  <si>
    <t>辻井　駿諒</t>
  </si>
  <si>
    <t>菊地　琳太朗</t>
  </si>
  <si>
    <t>菊地　陸斗</t>
  </si>
  <si>
    <t>西埜　拓海</t>
  </si>
  <si>
    <t>泉田　虎男</t>
  </si>
  <si>
    <t>出居　時</t>
  </si>
  <si>
    <t>木下　裕介</t>
  </si>
  <si>
    <t>木村　温貴</t>
  </si>
  <si>
    <t>志賀　和</t>
  </si>
  <si>
    <t>重藤　明夫</t>
  </si>
  <si>
    <t>高島　捺綺</t>
  </si>
  <si>
    <t>髙橋　優斗</t>
  </si>
  <si>
    <t>竹内　信之介</t>
  </si>
  <si>
    <t>豊島　翔斗</t>
  </si>
  <si>
    <t>豊田　恭平</t>
  </si>
  <si>
    <t>花屋　龍ノ介</t>
  </si>
  <si>
    <t>福田　圭佑</t>
  </si>
  <si>
    <t>藤澤　佑</t>
  </si>
  <si>
    <t>青木　森</t>
  </si>
  <si>
    <t>宇野　陽大</t>
  </si>
  <si>
    <t>大塚　弘翔</t>
  </si>
  <si>
    <t>近　友哉</t>
  </si>
  <si>
    <t>立迫　光平</t>
  </si>
  <si>
    <t>設永　凱暉</t>
  </si>
  <si>
    <t>福永　一聖</t>
  </si>
  <si>
    <t>見田　朋海</t>
  </si>
  <si>
    <t>渡辺　康太</t>
  </si>
  <si>
    <t>濱田　宙尚</t>
  </si>
  <si>
    <t>小野　浩輝</t>
  </si>
  <si>
    <t>瓜生　一輝</t>
  </si>
  <si>
    <t>岡田　宙</t>
  </si>
  <si>
    <t>佐塚　勇介</t>
  </si>
  <si>
    <t>宮岡　恵介</t>
  </si>
  <si>
    <t>北林　拓也</t>
  </si>
  <si>
    <t>竹澤　優人</t>
  </si>
  <si>
    <t>森山　功稀</t>
  </si>
  <si>
    <t>石堂　爽空</t>
  </si>
  <si>
    <t>山路　優歩</t>
  </si>
  <si>
    <t>小川　智也</t>
  </si>
  <si>
    <t>今野　泰輝</t>
  </si>
  <si>
    <t>片瀬　悠喜</t>
  </si>
  <si>
    <t>高橋　知也</t>
  </si>
  <si>
    <t>中嶋　一貴</t>
  </si>
  <si>
    <t>薄井　優斗</t>
  </si>
  <si>
    <t>甲斐　雄也</t>
  </si>
  <si>
    <t>上里　聡史</t>
  </si>
  <si>
    <t>坂井　宏和</t>
  </si>
  <si>
    <t>南雲　優吾</t>
  </si>
  <si>
    <t>和田　佳祐</t>
  </si>
  <si>
    <t>岡部　彪冴</t>
  </si>
  <si>
    <t>寺澤　健臣</t>
  </si>
  <si>
    <t>井上　晃輔</t>
  </si>
  <si>
    <t>京角　遥都</t>
  </si>
  <si>
    <t>小池　哲平</t>
  </si>
  <si>
    <t>佐々木　雄一</t>
  </si>
  <si>
    <t>杉澤　皓野</t>
  </si>
  <si>
    <t>山崎　智晴</t>
  </si>
  <si>
    <t>室井　颯太</t>
  </si>
  <si>
    <t>安部　怜央</t>
  </si>
  <si>
    <t>中村　奏斗</t>
  </si>
  <si>
    <t>作家　真都</t>
  </si>
  <si>
    <t>山口　輝恭</t>
  </si>
  <si>
    <t>寺嶋　優河</t>
  </si>
  <si>
    <t>後藤　健太</t>
  </si>
  <si>
    <t>飯島　皓介</t>
  </si>
  <si>
    <t>関　貫太郎</t>
  </si>
  <si>
    <t>原田　将陽</t>
  </si>
  <si>
    <t>川嶋　陸</t>
  </si>
  <si>
    <t>坂井　修斗</t>
  </si>
  <si>
    <t>堀越　朝登</t>
  </si>
  <si>
    <t>皆川　哲人</t>
  </si>
  <si>
    <t>長谷川　瑛紀</t>
  </si>
  <si>
    <t>金子　柊也</t>
  </si>
  <si>
    <t>片桐　悠介</t>
  </si>
  <si>
    <t>山賀　千夏</t>
  </si>
  <si>
    <t>與川　夢翔</t>
  </si>
  <si>
    <t>加茂　賢季</t>
  </si>
  <si>
    <t>椎名　航平</t>
  </si>
  <si>
    <t>熊田　凌平</t>
  </si>
  <si>
    <t>増田　孔心</t>
  </si>
  <si>
    <t>出口　夏音</t>
  </si>
  <si>
    <t>村上　拓海</t>
  </si>
  <si>
    <t>新津　勇人</t>
  </si>
  <si>
    <t>夏目　理玖</t>
  </si>
  <si>
    <t>長島　迅汰</t>
  </si>
  <si>
    <t>鈴木　音雄</t>
  </si>
  <si>
    <t>茂呂　碧斗</t>
  </si>
  <si>
    <t>島田　健太郎</t>
  </si>
  <si>
    <t>安田　凛央音</t>
  </si>
  <si>
    <t>新田　陽太</t>
  </si>
  <si>
    <t>高橋　来好</t>
  </si>
  <si>
    <t>中嶋　舜</t>
  </si>
  <si>
    <t>諸澤　涼</t>
  </si>
  <si>
    <t>蒔田　望太郎</t>
  </si>
  <si>
    <t>三村　大河</t>
  </si>
  <si>
    <t>小倉　一心</t>
  </si>
  <si>
    <t>野村　奏太</t>
  </si>
  <si>
    <t>齋藤　雄介</t>
  </si>
  <si>
    <t>馬場　裕次郎</t>
  </si>
  <si>
    <t>加治屋　柊吾</t>
  </si>
  <si>
    <t>作家　弥希</t>
  </si>
  <si>
    <t>西元　海人</t>
  </si>
  <si>
    <t>浅岡　空弥</t>
  </si>
  <si>
    <t>熊谷　隆矢</t>
  </si>
  <si>
    <t>中島　陸斗</t>
  </si>
  <si>
    <t>手島　一好</t>
  </si>
  <si>
    <t>中坂　洸晟</t>
  </si>
  <si>
    <t>山内　亮威</t>
  </si>
  <si>
    <t>野村　洸人</t>
  </si>
  <si>
    <t>井上　史隆</t>
  </si>
  <si>
    <t>篠原　翔</t>
  </si>
  <si>
    <t>斎藤　巧真</t>
  </si>
  <si>
    <t>佐藤　識仁</t>
  </si>
  <si>
    <t>鶴井　康裕</t>
  </si>
  <si>
    <t>池田　塁</t>
  </si>
  <si>
    <t>今村　寿輝也</t>
  </si>
  <si>
    <t>宇田　陸人</t>
  </si>
  <si>
    <t>岡村　瑳助</t>
  </si>
  <si>
    <t>沼尻　景伊</t>
  </si>
  <si>
    <t>柳生　和馬</t>
  </si>
  <si>
    <t>臼谷　匡史</t>
  </si>
  <si>
    <t>工藤　颯斗</t>
  </si>
  <si>
    <t>三井　康平</t>
  </si>
  <si>
    <t>安達　京摩</t>
  </si>
  <si>
    <t>上野　優人</t>
  </si>
  <si>
    <t>遠入　剛</t>
  </si>
  <si>
    <t>落合　倭和</t>
  </si>
  <si>
    <t>佐々木　岳史</t>
  </si>
  <si>
    <t>佐々木　亮斗</t>
  </si>
  <si>
    <t>佐藤　悠貴也</t>
  </si>
  <si>
    <t>眞田　稜生</t>
  </si>
  <si>
    <t>田中　大介</t>
  </si>
  <si>
    <t>中西　真大</t>
  </si>
  <si>
    <t>中山　颯真</t>
  </si>
  <si>
    <t>永井　智久</t>
  </si>
  <si>
    <t>長谷　実樹</t>
  </si>
  <si>
    <t>野中　創太</t>
  </si>
  <si>
    <t>波多野　友紀</t>
  </si>
  <si>
    <t>服部　祐伎人</t>
  </si>
  <si>
    <t>福岡　亮宏</t>
  </si>
  <si>
    <t>望月　和知</t>
  </si>
  <si>
    <t>安田　快聖</t>
  </si>
  <si>
    <t>山下　雄暉</t>
  </si>
  <si>
    <t>山本　雷我</t>
  </si>
  <si>
    <t>山本　龍神</t>
  </si>
  <si>
    <t>横内　晴人</t>
  </si>
  <si>
    <t>久原　崇遥</t>
  </si>
  <si>
    <t>大平　愛陽</t>
  </si>
  <si>
    <t>加川　開我</t>
  </si>
  <si>
    <t>山本　聖音</t>
  </si>
  <si>
    <t>宮沢　光</t>
  </si>
  <si>
    <t>大類　莉空</t>
  </si>
  <si>
    <t>茂田　拓也</t>
  </si>
  <si>
    <t>中村　哲也</t>
  </si>
  <si>
    <t>稲垣　征人</t>
  </si>
  <si>
    <t>佐藤　春樹</t>
  </si>
  <si>
    <t>島村　倖輔</t>
  </si>
  <si>
    <t>中村　唯人</t>
  </si>
  <si>
    <t>諸橋　幸紀</t>
  </si>
  <si>
    <t>原田　祐希</t>
  </si>
  <si>
    <t>石黒　在風</t>
  </si>
  <si>
    <t>小林　優太</t>
  </si>
  <si>
    <t>渡川　祐人</t>
  </si>
  <si>
    <t>高橋　遼平</t>
  </si>
  <si>
    <t>向井　一真</t>
  </si>
  <si>
    <t>久保　亘</t>
  </si>
  <si>
    <t>丹菊　優太</t>
  </si>
  <si>
    <t>西岳　和生</t>
  </si>
  <si>
    <t>林　大地</t>
  </si>
  <si>
    <t>新倉　佑輔</t>
  </si>
  <si>
    <t>鶴田　一輝</t>
  </si>
  <si>
    <t>金井　直樹</t>
  </si>
  <si>
    <t>永田　聡太郎</t>
  </si>
  <si>
    <t>村山　太郎</t>
  </si>
  <si>
    <t>松川　優希</t>
  </si>
  <si>
    <t>小野寺　優朗</t>
  </si>
  <si>
    <t>細谷　悠人</t>
  </si>
  <si>
    <t>松下　裕介</t>
  </si>
  <si>
    <t>田中　遼仁</t>
  </si>
  <si>
    <t>徳岡　颯</t>
  </si>
  <si>
    <t>大場　瞬</t>
  </si>
  <si>
    <t>白井　利幸</t>
  </si>
  <si>
    <t>佐久間　渓人</t>
  </si>
  <si>
    <t>金子　佑樹</t>
  </si>
  <si>
    <t>細井　俊太</t>
  </si>
  <si>
    <t>田中　勇伎</t>
  </si>
  <si>
    <t>宇賀神　悠資</t>
  </si>
  <si>
    <t>遠藤　洋平</t>
  </si>
  <si>
    <t>渋谷　真央</t>
  </si>
  <si>
    <t>大浦　巧</t>
  </si>
  <si>
    <t>桑原　哲也</t>
  </si>
  <si>
    <t>柴草　繭音</t>
  </si>
  <si>
    <t>川上　智也</t>
  </si>
  <si>
    <t>石川　泰地</t>
  </si>
  <si>
    <t>橋本　昌幸</t>
  </si>
  <si>
    <t>浅海　慎之助</t>
  </si>
  <si>
    <t>伊藤　亨</t>
  </si>
  <si>
    <t>伊藤　悠斗</t>
  </si>
  <si>
    <t>江口　聖也</t>
  </si>
  <si>
    <t>小沼　剣真</t>
  </si>
  <si>
    <t>小野　和人</t>
  </si>
  <si>
    <t>櫛󠄁橋　一貴</t>
  </si>
  <si>
    <t>古賀　翔吾</t>
  </si>
  <si>
    <t>今野　大生</t>
  </si>
  <si>
    <t>佐々木　出</t>
  </si>
  <si>
    <t>髙野　太達</t>
  </si>
  <si>
    <t>那須　千晴</t>
  </si>
  <si>
    <t>橋本　浩志</t>
  </si>
  <si>
    <t>森　誠也</t>
  </si>
  <si>
    <t>山脇　瑞生</t>
  </si>
  <si>
    <t>陸名　優輝</t>
  </si>
  <si>
    <t>青木　陸</t>
  </si>
  <si>
    <t>五十嵐　翔英</t>
  </si>
  <si>
    <t>尾上　耕士</t>
  </si>
  <si>
    <t>黒澤　翔</t>
  </si>
  <si>
    <t>黒田　翼</t>
  </si>
  <si>
    <t>田中　孝樹</t>
  </si>
  <si>
    <t>鍋元　慶次</t>
  </si>
  <si>
    <t>江戸　大祐</t>
  </si>
  <si>
    <t>鈴江　憂騎</t>
  </si>
  <si>
    <t>中島　陽輝</t>
  </si>
  <si>
    <t>松尾　結世</t>
  </si>
  <si>
    <t>山田　直季</t>
  </si>
  <si>
    <t>石田　大洋</t>
  </si>
  <si>
    <t>齋藤　竣</t>
  </si>
  <si>
    <t>間賀田　賢吾</t>
  </si>
  <si>
    <t>赤池　陸</t>
  </si>
  <si>
    <t>内山　峻一</t>
  </si>
  <si>
    <t>漆畑　徳輝</t>
  </si>
  <si>
    <t>大森　椋太</t>
  </si>
  <si>
    <t>吉野　右恭</t>
  </si>
  <si>
    <t>洪　源希</t>
  </si>
  <si>
    <t>笹部　駿介</t>
  </si>
  <si>
    <t>城井　利哉</t>
  </si>
  <si>
    <t>瀬戸山　優人</t>
  </si>
  <si>
    <t>髙濵　大志</t>
  </si>
  <si>
    <t>田中　慎梧</t>
  </si>
  <si>
    <t>田中　泰世</t>
  </si>
  <si>
    <t>中津川　亮</t>
  </si>
  <si>
    <t>橋本　拓矢</t>
  </si>
  <si>
    <t>平野　亮</t>
  </si>
  <si>
    <t>藤井　健太</t>
  </si>
  <si>
    <t>松尾　聖也</t>
  </si>
  <si>
    <t>水金　大亮</t>
  </si>
  <si>
    <t>三好　紘生</t>
  </si>
  <si>
    <t>栁澤　佳吾</t>
    <rPh sb="0" eb="1">
      <t>ヤナギ</t>
    </rPh>
    <phoneticPr fontId="2"/>
  </si>
  <si>
    <t>吉冨　純也</t>
  </si>
  <si>
    <t>田巻 佑真</t>
  </si>
  <si>
    <t>吉原 俊人</t>
  </si>
  <si>
    <t>樋口 健太郎</t>
  </si>
  <si>
    <t>佐野　飛向</t>
  </si>
  <si>
    <t>苗村　竜那</t>
  </si>
  <si>
    <t>井上　拓哉</t>
  </si>
  <si>
    <t>董 翰霖</t>
  </si>
  <si>
    <t>小林　琉弥</t>
  </si>
  <si>
    <t>宮嶋　宇明　　</t>
  </si>
  <si>
    <t>馬場　晃大</t>
  </si>
  <si>
    <t>飯野　隼斗</t>
  </si>
  <si>
    <t>村松　星哉</t>
  </si>
  <si>
    <t>正木　春輝</t>
  </si>
  <si>
    <t>小鹿　森平</t>
  </si>
  <si>
    <t>平野　倫</t>
  </si>
  <si>
    <t>太田　健</t>
  </si>
  <si>
    <t>大塚　克基</t>
  </si>
  <si>
    <t>大野　成輝</t>
  </si>
  <si>
    <t>髙橋　太星</t>
  </si>
  <si>
    <t>幹樹　基樹</t>
  </si>
  <si>
    <t>三村　将太</t>
  </si>
  <si>
    <t>國松　士</t>
  </si>
  <si>
    <t>佐藤　佑樹</t>
  </si>
  <si>
    <t>今井　隆生</t>
  </si>
  <si>
    <t>札内　航</t>
  </si>
  <si>
    <t>佐藤　大樹</t>
  </si>
  <si>
    <t>佐藤　龍成</t>
  </si>
  <si>
    <t>植野　文哉</t>
  </si>
  <si>
    <t>石山　丈</t>
  </si>
  <si>
    <t>原　龍生</t>
  </si>
  <si>
    <t>一丸　竜希</t>
  </si>
  <si>
    <t>廣瀬　彗来</t>
  </si>
  <si>
    <t>吉川　遼祐</t>
  </si>
  <si>
    <t>鈴木　健礼</t>
  </si>
  <si>
    <t>山本　凛太郎</t>
  </si>
  <si>
    <t>鍋島　仁</t>
  </si>
  <si>
    <t>宮下　駿介</t>
  </si>
  <si>
    <t>秋山　萌樹</t>
  </si>
  <si>
    <t>武田　卓</t>
  </si>
  <si>
    <t>黒島　顕太郎</t>
  </si>
  <si>
    <t>窪田　雄介</t>
  </si>
  <si>
    <t>落合　蓮太</t>
  </si>
  <si>
    <t>藤原　海渡</t>
  </si>
  <si>
    <t>高松　研信</t>
  </si>
  <si>
    <t>沼畑　大</t>
  </si>
  <si>
    <t>石谷　心路</t>
  </si>
  <si>
    <t>佐々木　祐哉</t>
  </si>
  <si>
    <t>秋元　凌汰</t>
  </si>
  <si>
    <t>青木　一馬</t>
  </si>
  <si>
    <t>平井　大喜</t>
  </si>
  <si>
    <t>町　亮汰</t>
  </si>
  <si>
    <t>柞山　真翔</t>
  </si>
  <si>
    <t>小泉　陸人</t>
  </si>
  <si>
    <t>大館　天</t>
  </si>
  <si>
    <t>小野　瑛希</t>
  </si>
  <si>
    <t>只野　清斗</t>
  </si>
  <si>
    <t>野中　郁美</t>
  </si>
  <si>
    <t>上田　朝陽</t>
  </si>
  <si>
    <t>村山　悠希</t>
  </si>
  <si>
    <t>長谷川　季樹</t>
  </si>
  <si>
    <t>下江　謙二朗</t>
  </si>
  <si>
    <t>藤原　巧成</t>
  </si>
  <si>
    <t>前津　郁弥</t>
  </si>
  <si>
    <t>弓長　宇博</t>
  </si>
  <si>
    <t>青木　心海</t>
  </si>
  <si>
    <t>永森　誠也</t>
  </si>
  <si>
    <t>長谷川　裕之介</t>
  </si>
  <si>
    <t>高玉　隼輔</t>
  </si>
  <si>
    <t>寺本　龍哉</t>
  </si>
  <si>
    <t>林　優雅</t>
  </si>
  <si>
    <t>藁谷　誠矢</t>
  </si>
  <si>
    <t>軍司　匡輝</t>
  </si>
  <si>
    <t>中島　大智</t>
  </si>
  <si>
    <t>天城　朝陽</t>
  </si>
  <si>
    <t>深町　飛太</t>
  </si>
  <si>
    <t>今西　康太</t>
  </si>
  <si>
    <t>太田　泰生</t>
  </si>
  <si>
    <t>佐渡　規央</t>
  </si>
  <si>
    <t>佐々木　翼</t>
  </si>
  <si>
    <t>濱田　寛志</t>
  </si>
  <si>
    <t>栂野　信直</t>
  </si>
  <si>
    <t>倉田　歩夢</t>
  </si>
  <si>
    <t>野中　聖弥</t>
  </si>
  <si>
    <t>北澤　徹</t>
  </si>
  <si>
    <t>嘉奈　宏造</t>
  </si>
  <si>
    <t>椎野　隆介</t>
  </si>
  <si>
    <t>森　真聡</t>
  </si>
  <si>
    <t>福島　歩武</t>
  </si>
  <si>
    <t>須藤　隆治</t>
  </si>
  <si>
    <t>紅林　隼天</t>
  </si>
  <si>
    <t>木戸　陽介</t>
  </si>
  <si>
    <t>植田　明希</t>
  </si>
  <si>
    <t>髙橋　佳司郎</t>
  </si>
  <si>
    <t>三ヶ尻　京和</t>
  </si>
  <si>
    <t>藤本　大輝</t>
  </si>
  <si>
    <t>佐藤　恭平</t>
  </si>
  <si>
    <t>島田　淳志</t>
  </si>
  <si>
    <t>笠井　大輝</t>
  </si>
  <si>
    <t>植木　将太</t>
  </si>
  <si>
    <t>安部　竜太郎</t>
  </si>
  <si>
    <t>八重樫　宙夢</t>
  </si>
  <si>
    <t>土屋　勇貴</t>
  </si>
  <si>
    <t>伊藤　達也</t>
  </si>
  <si>
    <t>葛西　直樹</t>
  </si>
  <si>
    <t>菊池　怜示</t>
  </si>
  <si>
    <t>齋藤　恒</t>
  </si>
  <si>
    <t>鈴木　悠真</t>
  </si>
  <si>
    <t>武田　翔太</t>
  </si>
  <si>
    <t>中野　悠哉</t>
  </si>
  <si>
    <t>西村　悠真</t>
  </si>
  <si>
    <t>平田　知基</t>
  </si>
  <si>
    <t>府中　歩輝</t>
  </si>
  <si>
    <t>松本　麗央</t>
  </si>
  <si>
    <t>三浦　和真</t>
  </si>
  <si>
    <t>川﨑 恭平</t>
  </si>
  <si>
    <t>池田　昌史</t>
  </si>
  <si>
    <t>小林　隼純</t>
  </si>
  <si>
    <t>酒井　寛之</t>
  </si>
  <si>
    <t>佐藤　大洋</t>
  </si>
  <si>
    <t>竹尾　昂起</t>
  </si>
  <si>
    <t>田崎　義規</t>
  </si>
  <si>
    <t>中山　颯太</t>
  </si>
  <si>
    <t>丸山　正靖</t>
  </si>
  <si>
    <t>岡田 拓朗</t>
  </si>
  <si>
    <t>金田　遼祐</t>
  </si>
  <si>
    <t>小林　大晃</t>
  </si>
  <si>
    <t>鈴木　晨耀</t>
  </si>
  <si>
    <t>塚田　萌成</t>
  </si>
  <si>
    <t>照内　淳和</t>
  </si>
  <si>
    <t>富山　翔太</t>
  </si>
  <si>
    <t>長井 隆星</t>
  </si>
  <si>
    <t>長谷川　嵩汰</t>
  </si>
  <si>
    <t>藤原　潤乃佑</t>
  </si>
  <si>
    <t>川上　涼</t>
  </si>
  <si>
    <t>河野　紘人</t>
  </si>
  <si>
    <t>澁谷　侃</t>
  </si>
  <si>
    <t>西澤 和輝</t>
  </si>
  <si>
    <t>宮下　倫太郎</t>
  </si>
  <si>
    <t>新開　俊智</t>
  </si>
  <si>
    <t>五十野　陽太</t>
  </si>
  <si>
    <t>杉岡　瞭磨</t>
  </si>
  <si>
    <t>堤　洸太郎</t>
  </si>
  <si>
    <t>宮﨑　悠輔</t>
  </si>
  <si>
    <t>上原 由己</t>
  </si>
  <si>
    <t>中西 慧太</t>
  </si>
  <si>
    <t>皆川 和範</t>
  </si>
  <si>
    <t>岡部　大雅</t>
  </si>
  <si>
    <t>大沼 樹生</t>
  </si>
  <si>
    <t>石川　稜将</t>
  </si>
  <si>
    <t>戸栗　新太</t>
  </si>
  <si>
    <t>海老澤　幸太</t>
  </si>
  <si>
    <t>太﨑　秀隆</t>
  </si>
  <si>
    <t>森　由磨</t>
  </si>
  <si>
    <t>佐藤　佑翼</t>
  </si>
  <si>
    <t>草薙　龍史</t>
  </si>
  <si>
    <t>山田　雅崇</t>
  </si>
  <si>
    <t>鬼澤　大地</t>
  </si>
  <si>
    <t>津﨑　柊人</t>
  </si>
  <si>
    <t>渡部　善貴</t>
  </si>
  <si>
    <t>宮本　佳汰</t>
  </si>
  <si>
    <t>渡邉　稜太</t>
  </si>
  <si>
    <t>小松　聖弥</t>
  </si>
  <si>
    <t>齋藤　皓佑</t>
  </si>
  <si>
    <t>佐藤　敦輝</t>
  </si>
  <si>
    <t>高久　能宗</t>
  </si>
  <si>
    <t>中島　健人</t>
  </si>
  <si>
    <t>原　泰三</t>
  </si>
  <si>
    <t>日向　凌</t>
  </si>
  <si>
    <t>加藤　寛大</t>
  </si>
  <si>
    <t>浜中　健太</t>
  </si>
  <si>
    <t>蔀　祥</t>
  </si>
  <si>
    <t>平野 快</t>
  </si>
  <si>
    <t>江夏　康平</t>
  </si>
  <si>
    <t>森實　亮太</t>
  </si>
  <si>
    <t>石井　大己</t>
  </si>
  <si>
    <t>岡部　耕平</t>
  </si>
  <si>
    <t>森本　亘</t>
  </si>
  <si>
    <t>新奥　孝太</t>
  </si>
  <si>
    <t>逸見　創太</t>
  </si>
  <si>
    <t>植田 優貴</t>
  </si>
  <si>
    <t>今村　亮太</t>
  </si>
  <si>
    <t>千田　陽登</t>
  </si>
  <si>
    <t>田畑　裕貴</t>
  </si>
  <si>
    <t>靍見　健太</t>
  </si>
  <si>
    <t>中野　智哉</t>
  </si>
  <si>
    <t>大西　勇</t>
  </si>
  <si>
    <t>比嘉　龍太郎</t>
  </si>
  <si>
    <t>加納　大穂</t>
  </si>
  <si>
    <t>西田　文哉</t>
  </si>
  <si>
    <t>廣木　亮太</t>
  </si>
  <si>
    <t>千葉　俊輔</t>
  </si>
  <si>
    <t>山本　陽一朗</t>
  </si>
  <si>
    <t>仲嶋 嵩人</t>
  </si>
  <si>
    <t>室井　敦</t>
  </si>
  <si>
    <t>松本　雅翔</t>
  </si>
  <si>
    <t>石渡　楓寿</t>
  </si>
  <si>
    <t>鈴木　颯斗</t>
  </si>
  <si>
    <t>三品　雄貴郎</t>
  </si>
  <si>
    <t>吉田　就</t>
  </si>
  <si>
    <t>石川　代記</t>
  </si>
  <si>
    <t>髙野　雄大</t>
  </si>
  <si>
    <t>髙濃　佑介</t>
  </si>
  <si>
    <t>浦部　拓磨</t>
  </si>
  <si>
    <t>吉田　凌</t>
  </si>
  <si>
    <t>梅村　隆星</t>
  </si>
  <si>
    <t>井熊　健祐</t>
  </si>
  <si>
    <t>大久保　志温</t>
  </si>
  <si>
    <t>飯濵　友太郎</t>
  </si>
  <si>
    <t>梶山 翔平</t>
  </si>
  <si>
    <t>金指 裕太朗</t>
  </si>
  <si>
    <t>川村 海陸</t>
  </si>
  <si>
    <t>佐藤　蓮</t>
  </si>
  <si>
    <t>髙田　幸之介</t>
  </si>
  <si>
    <t>田中 健太</t>
  </si>
  <si>
    <t>藤田 海</t>
  </si>
  <si>
    <t>白岩　幹也</t>
  </si>
  <si>
    <t>大原　健人</t>
  </si>
  <si>
    <t>山元　貫誠</t>
  </si>
  <si>
    <t>川原　歩</t>
  </si>
  <si>
    <t>酒井　凌佑</t>
  </si>
  <si>
    <t>木戸　悠介</t>
  </si>
  <si>
    <t>木梨　嘉紀</t>
  </si>
  <si>
    <t>渡邊　颯大</t>
  </si>
  <si>
    <t>山本　勘介</t>
  </si>
  <si>
    <t>松崎　光来</t>
  </si>
  <si>
    <t>岩田　伊織</t>
  </si>
  <si>
    <t>小笠原　大智</t>
  </si>
  <si>
    <t>三浦　宏晃</t>
  </si>
  <si>
    <t>近藤　圭太</t>
  </si>
  <si>
    <t>峰村　織</t>
  </si>
  <si>
    <t>矢内　允</t>
  </si>
  <si>
    <t>佐藤　友紀</t>
  </si>
  <si>
    <t>新井　今生人</t>
  </si>
  <si>
    <t>菊地　渚佑</t>
  </si>
  <si>
    <t>石崎　将翔</t>
  </si>
  <si>
    <t>江田　拓斗</t>
  </si>
  <si>
    <t>柿沼　幸輝</t>
  </si>
  <si>
    <t>坂本　大</t>
  </si>
  <si>
    <t>時田　翔梧</t>
  </si>
  <si>
    <t>大塩　健悟</t>
  </si>
  <si>
    <t>米澤　颯斗</t>
  </si>
  <si>
    <t>土屋　泰一郎</t>
  </si>
  <si>
    <t>柳井　良太</t>
  </si>
  <si>
    <t>打木　耕平</t>
  </si>
  <si>
    <t>藤井　優佑</t>
  </si>
  <si>
    <t>松森　史晃</t>
  </si>
  <si>
    <t>長谷　ポンパット</t>
  </si>
  <si>
    <t>加藤　尚也</t>
  </si>
  <si>
    <t>北野　龍也</t>
  </si>
  <si>
    <t>工藤　健志郎</t>
  </si>
  <si>
    <t>重富　優名</t>
  </si>
  <si>
    <t>正岡　大空</t>
  </si>
  <si>
    <t>山崎　晴人</t>
  </si>
  <si>
    <t>齊藤　莞太</t>
    <rPh sb="0" eb="2">
      <t>サイトウ</t>
    </rPh>
    <phoneticPr fontId="3"/>
  </si>
  <si>
    <t>渡邉　雅也</t>
  </si>
  <si>
    <t>山本　祐士</t>
    <rPh sb="3" eb="4">
      <t>ユウ</t>
    </rPh>
    <rPh sb="4" eb="5">
      <t>シ</t>
    </rPh>
    <phoneticPr fontId="3"/>
  </si>
  <si>
    <t>井手上　大翔</t>
  </si>
  <si>
    <t>山内　智幸</t>
  </si>
  <si>
    <t>新野　冴生</t>
  </si>
  <si>
    <t>庄司　秀朗</t>
  </si>
  <si>
    <t>杠　幹大</t>
  </si>
  <si>
    <t>石田　陸人</t>
  </si>
  <si>
    <t>柴田　楓月</t>
  </si>
  <si>
    <t>古屋　渓将</t>
  </si>
  <si>
    <t>内田　健斗</t>
  </si>
  <si>
    <t>武田　拓樹</t>
  </si>
  <si>
    <t>細山　祐司</t>
  </si>
  <si>
    <t>菅原　健矢</t>
  </si>
  <si>
    <t>吉原　渚</t>
  </si>
  <si>
    <t>早川　倫弘</t>
  </si>
  <si>
    <t>5768</t>
  </si>
  <si>
    <t>篠﨑　明彦</t>
  </si>
  <si>
    <t>楠　亮太</t>
  </si>
  <si>
    <t>森田　大毅</t>
  </si>
  <si>
    <t>垂石　悠吾</t>
  </si>
  <si>
    <t>石原　大暉</t>
  </si>
  <si>
    <t>植村　勇太</t>
  </si>
  <si>
    <t>須貝　匠</t>
  </si>
  <si>
    <t>土井　将太</t>
  </si>
  <si>
    <t>戸丸　一朔</t>
  </si>
  <si>
    <t>堀込　碧</t>
  </si>
  <si>
    <t>奥村　一貴</t>
  </si>
  <si>
    <t>原田　将希</t>
  </si>
  <si>
    <t>内田　篤志</t>
  </si>
  <si>
    <t>下村　康喜</t>
  </si>
  <si>
    <t>冨田　恵友</t>
  </si>
  <si>
    <t>星野　拓未</t>
  </si>
  <si>
    <t>北條　晴也</t>
  </si>
  <si>
    <t>菅原　響喜</t>
  </si>
  <si>
    <t>鈴木　基嗣</t>
  </si>
  <si>
    <t>千葉　優希</t>
  </si>
  <si>
    <t>西　裕大</t>
  </si>
  <si>
    <t>奥村　奏</t>
  </si>
  <si>
    <t>玉井　綾</t>
  </si>
  <si>
    <t>宇佐美　祐太</t>
  </si>
  <si>
    <t>平野　太一</t>
  </si>
  <si>
    <t>持増　航暉</t>
  </si>
  <si>
    <t>瀬戸　遼平</t>
  </si>
  <si>
    <t>高橋　怜</t>
  </si>
  <si>
    <t>中平　光志朗</t>
  </si>
  <si>
    <t>宮本　太嗣</t>
  </si>
  <si>
    <t>丸山　翔太</t>
  </si>
  <si>
    <t>中川　由章</t>
  </si>
  <si>
    <t>山下　怜介</t>
  </si>
  <si>
    <t>小田　健人</t>
  </si>
  <si>
    <t>高木　良</t>
  </si>
  <si>
    <t>久田　隼輔</t>
  </si>
  <si>
    <t>大島　弘嵩</t>
  </si>
  <si>
    <t>田中　雄月</t>
  </si>
  <si>
    <t>松本　卓巳</t>
  </si>
  <si>
    <t>河合　智至</t>
  </si>
  <si>
    <t>田辺　恒介</t>
  </si>
  <si>
    <t>金子　祥朝</t>
  </si>
  <si>
    <t>瀬戸　夢永</t>
  </si>
  <si>
    <t>笹川　幸太郎</t>
  </si>
  <si>
    <t>杉山　英優</t>
  </si>
  <si>
    <t>添島　健太</t>
  </si>
  <si>
    <t>松尾　飛翼</t>
  </si>
  <si>
    <t>郷原　将哉</t>
  </si>
  <si>
    <t>奥林　拓也</t>
  </si>
  <si>
    <t>安倍　亮明</t>
  </si>
  <si>
    <t>大澤　武裕</t>
  </si>
  <si>
    <t>菅沼　拓哉</t>
  </si>
  <si>
    <t>田名網　光</t>
  </si>
  <si>
    <t>浜田　祐爾</t>
  </si>
  <si>
    <t>森田　清康</t>
  </si>
  <si>
    <t>菱沼　颯</t>
  </si>
  <si>
    <t>柳田　知洋</t>
  </si>
  <si>
    <t>奈良　大寿</t>
  </si>
  <si>
    <t>上杉　高頼</t>
  </si>
  <si>
    <t>石嵜　寛之</t>
  </si>
  <si>
    <t>緒方　翔一</t>
  </si>
  <si>
    <t>古山　智也</t>
  </si>
  <si>
    <t>戸澤　宏太</t>
  </si>
  <si>
    <t>中井　脩太</t>
  </si>
  <si>
    <t>佐伯　亮汰</t>
  </si>
  <si>
    <t>中澤　新</t>
  </si>
  <si>
    <t>佐々木　亮尚</t>
  </si>
  <si>
    <t>鷲尾　将行</t>
  </si>
  <si>
    <t>數野　大樹</t>
  </si>
  <si>
    <t>牧野　海翔</t>
  </si>
  <si>
    <t>池田　青</t>
  </si>
  <si>
    <t>伊藤　快太</t>
  </si>
  <si>
    <t>岡崎　優一郎</t>
  </si>
  <si>
    <t>金谷　優一</t>
  </si>
  <si>
    <t>清水　洸次朗</t>
  </si>
  <si>
    <t>細矢　英輔</t>
  </si>
  <si>
    <t>相川　優貴</t>
  </si>
  <si>
    <t>共栄大学</t>
  </si>
  <si>
    <t>東京都立大学</t>
  </si>
  <si>
    <t>自治医科大学</t>
  </si>
  <si>
    <t>星槎大学</t>
  </si>
  <si>
    <t>東邦大学</t>
  </si>
  <si>
    <t>国士館大学</t>
  </si>
  <si>
    <t>東京工業高等専門学校</t>
  </si>
  <si>
    <t>高崎健康福祉大学</t>
  </si>
  <si>
    <t>960801</t>
  </si>
  <si>
    <t>960223</t>
  </si>
  <si>
    <t>960521</t>
  </si>
  <si>
    <t>960809</t>
  </si>
  <si>
    <t>960613</t>
  </si>
  <si>
    <t>970704</t>
  </si>
  <si>
    <t>990101</t>
  </si>
  <si>
    <t>980515</t>
  </si>
  <si>
    <t>980809</t>
  </si>
  <si>
    <t>990324</t>
  </si>
  <si>
    <t>980909</t>
  </si>
  <si>
    <t>980920</t>
  </si>
  <si>
    <t>981215</t>
  </si>
  <si>
    <t>980729</t>
  </si>
  <si>
    <t>981206</t>
  </si>
  <si>
    <t>981123</t>
  </si>
  <si>
    <t>980404</t>
  </si>
  <si>
    <t>980928</t>
  </si>
  <si>
    <t>990129</t>
  </si>
  <si>
    <t>970929</t>
  </si>
  <si>
    <t>980522</t>
  </si>
  <si>
    <t>980202</t>
  </si>
  <si>
    <t>981110</t>
  </si>
  <si>
    <t>980714</t>
  </si>
  <si>
    <t>970728</t>
  </si>
  <si>
    <t>990304</t>
  </si>
  <si>
    <t>981017</t>
  </si>
  <si>
    <t>980912</t>
  </si>
  <si>
    <t>990901</t>
  </si>
  <si>
    <t>991202</t>
  </si>
  <si>
    <t>990513</t>
  </si>
  <si>
    <t>991113</t>
  </si>
  <si>
    <t>980613</t>
  </si>
  <si>
    <t>000102</t>
  </si>
  <si>
    <t>980805</t>
  </si>
  <si>
    <t>980908</t>
  </si>
  <si>
    <t>000222</t>
  </si>
  <si>
    <t>991119</t>
  </si>
  <si>
    <t>990629</t>
  </si>
  <si>
    <t>990818</t>
  </si>
  <si>
    <t>990524</t>
  </si>
  <si>
    <t>990507</t>
  </si>
  <si>
    <t>000225</t>
  </si>
  <si>
    <t>990425</t>
  </si>
  <si>
    <t>981223</t>
  </si>
  <si>
    <t>990501</t>
  </si>
  <si>
    <t>990928</t>
  </si>
  <si>
    <t>991010</t>
  </si>
  <si>
    <t>981028</t>
  </si>
  <si>
    <t>991129</t>
  </si>
  <si>
    <t>000215</t>
  </si>
  <si>
    <t>980828</t>
  </si>
  <si>
    <t>990713</t>
  </si>
  <si>
    <t>980503</t>
  </si>
  <si>
    <t>990521</t>
  </si>
  <si>
    <t>000120</t>
  </si>
  <si>
    <t>990123</t>
  </si>
  <si>
    <t>990902</t>
  </si>
  <si>
    <t>980818</t>
  </si>
  <si>
    <t>991211</t>
  </si>
  <si>
    <t>980321</t>
  </si>
  <si>
    <t>990703</t>
  </si>
  <si>
    <t>990827</t>
  </si>
  <si>
    <t>990413</t>
  </si>
  <si>
    <t>000404</t>
  </si>
  <si>
    <t>000628</t>
  </si>
  <si>
    <t>000406</t>
  </si>
  <si>
    <t>001011</t>
  </si>
  <si>
    <t>010310</t>
  </si>
  <si>
    <t>000704</t>
  </si>
  <si>
    <t>000423</t>
  </si>
  <si>
    <t>001001</t>
  </si>
  <si>
    <t>001020</t>
  </si>
  <si>
    <t>000902</t>
  </si>
  <si>
    <t>000627</t>
  </si>
  <si>
    <t>000805</t>
  </si>
  <si>
    <t>000729</t>
  </si>
  <si>
    <t>000706</t>
  </si>
  <si>
    <t>000724</t>
  </si>
  <si>
    <t>000517</t>
  </si>
  <si>
    <t>000515</t>
  </si>
  <si>
    <t>000719</t>
  </si>
  <si>
    <t>000801</t>
  </si>
  <si>
    <t>020319</t>
  </si>
  <si>
    <t>010707</t>
  </si>
  <si>
    <t>011121</t>
  </si>
  <si>
    <t>010408</t>
  </si>
  <si>
    <t>970726</t>
  </si>
  <si>
    <t>980430</t>
  </si>
  <si>
    <t>990709</t>
  </si>
  <si>
    <t>000309</t>
  </si>
  <si>
    <t>980619</t>
  </si>
  <si>
    <t>990725</t>
  </si>
  <si>
    <t>990921</t>
  </si>
  <si>
    <t>990822</t>
  </si>
  <si>
    <t>990705</t>
  </si>
  <si>
    <t>000914</t>
  </si>
  <si>
    <t>010315</t>
  </si>
  <si>
    <t>970701</t>
  </si>
  <si>
    <t>980622</t>
  </si>
  <si>
    <t>990401</t>
  </si>
  <si>
    <t>980508</t>
  </si>
  <si>
    <t>981218</t>
  </si>
  <si>
    <t>981001</t>
  </si>
  <si>
    <t>980831</t>
  </si>
  <si>
    <t>990624</t>
  </si>
  <si>
    <t>990612</t>
  </si>
  <si>
    <t>990409</t>
  </si>
  <si>
    <t>990807</t>
  </si>
  <si>
    <t>990904</t>
  </si>
  <si>
    <t>990518</t>
  </si>
  <si>
    <t>990408</t>
  </si>
  <si>
    <t>000206</t>
  </si>
  <si>
    <t>010103</t>
  </si>
  <si>
    <t>000830</t>
  </si>
  <si>
    <t>001007</t>
  </si>
  <si>
    <t>010130</t>
  </si>
  <si>
    <t>000822</t>
  </si>
  <si>
    <t>000921</t>
  </si>
  <si>
    <t>000609</t>
  </si>
  <si>
    <t>001213</t>
  </si>
  <si>
    <t>001031</t>
  </si>
  <si>
    <t>000605</t>
  </si>
  <si>
    <t>001004</t>
  </si>
  <si>
    <t>010223</t>
  </si>
  <si>
    <t>000422</t>
  </si>
  <si>
    <t>000727</t>
  </si>
  <si>
    <t>011231</t>
  </si>
  <si>
    <t>010624</t>
  </si>
  <si>
    <t>011110</t>
  </si>
  <si>
    <t>010823</t>
  </si>
  <si>
    <t>010720</t>
  </si>
  <si>
    <t>010721</t>
  </si>
  <si>
    <t>011227</t>
  </si>
  <si>
    <t>010410</t>
  </si>
  <si>
    <t>011012</t>
  </si>
  <si>
    <t>010911</t>
  </si>
  <si>
    <t>011224</t>
  </si>
  <si>
    <t>011229</t>
  </si>
  <si>
    <t>980824</t>
  </si>
  <si>
    <t>980806</t>
  </si>
  <si>
    <t>981114</t>
  </si>
  <si>
    <t>981023</t>
  </si>
  <si>
    <t>981016</t>
  </si>
  <si>
    <t>980426</t>
  </si>
  <si>
    <t>981119</t>
  </si>
  <si>
    <t>980524</t>
  </si>
  <si>
    <t>980618</t>
  </si>
  <si>
    <t>981007</t>
  </si>
  <si>
    <t>980410</t>
  </si>
  <si>
    <t>980731</t>
  </si>
  <si>
    <t>981105</t>
  </si>
  <si>
    <t>981031</t>
  </si>
  <si>
    <t>980509</t>
  </si>
  <si>
    <t>980511</t>
  </si>
  <si>
    <t>980502</t>
  </si>
  <si>
    <t>990329</t>
  </si>
  <si>
    <t>980715</t>
  </si>
  <si>
    <t>990301</t>
  </si>
  <si>
    <t>981030</t>
  </si>
  <si>
    <t>971009</t>
  </si>
  <si>
    <t>970625</t>
  </si>
  <si>
    <t>991229</t>
  </si>
  <si>
    <t>990617</t>
  </si>
  <si>
    <t>990929</t>
  </si>
  <si>
    <t>000318</t>
  </si>
  <si>
    <t>990819</t>
  </si>
  <si>
    <t>990918</t>
  </si>
  <si>
    <t>990505</t>
  </si>
  <si>
    <t>991225</t>
  </si>
  <si>
    <t>000126</t>
  </si>
  <si>
    <t>991109</t>
  </si>
  <si>
    <t>000315</t>
  </si>
  <si>
    <t>990528</t>
  </si>
  <si>
    <t>000321</t>
  </si>
  <si>
    <t>990717</t>
  </si>
  <si>
    <t>990610</t>
  </si>
  <si>
    <t>990602</t>
  </si>
  <si>
    <t>990722</t>
  </si>
  <si>
    <t>990707</t>
  </si>
  <si>
    <t>990603</t>
  </si>
  <si>
    <t>990803</t>
  </si>
  <si>
    <t>990809</t>
  </si>
  <si>
    <t>000119</t>
  </si>
  <si>
    <t>001109</t>
  </si>
  <si>
    <t>010116</t>
  </si>
  <si>
    <t>000919</t>
  </si>
  <si>
    <t>000707</t>
  </si>
  <si>
    <t>010325</t>
  </si>
  <si>
    <t>010101</t>
  </si>
  <si>
    <t>000603</t>
  </si>
  <si>
    <t>001216</t>
  </si>
  <si>
    <t>001022</t>
  </si>
  <si>
    <t>001124</t>
  </si>
  <si>
    <t>000815</t>
  </si>
  <si>
    <t>000523</t>
  </si>
  <si>
    <t>000824</t>
  </si>
  <si>
    <t>001214</t>
  </si>
  <si>
    <t>000726</t>
  </si>
  <si>
    <t>010210</t>
  </si>
  <si>
    <t>000405</t>
  </si>
  <si>
    <t>000618</t>
  </si>
  <si>
    <t>990805</t>
  </si>
  <si>
    <t>000531</t>
  </si>
  <si>
    <t>000928</t>
  </si>
  <si>
    <t>001016</t>
  </si>
  <si>
    <t>010626</t>
  </si>
  <si>
    <t>010724</t>
  </si>
  <si>
    <t>010425</t>
  </si>
  <si>
    <t>010420</t>
  </si>
  <si>
    <t>011213</t>
  </si>
  <si>
    <t>010617</t>
  </si>
  <si>
    <t>011214</t>
  </si>
  <si>
    <t>010712</t>
  </si>
  <si>
    <t>010708</t>
  </si>
  <si>
    <t>011106</t>
  </si>
  <si>
    <t>010619</t>
  </si>
  <si>
    <t>010515</t>
  </si>
  <si>
    <t>010612</t>
  </si>
  <si>
    <t>010926</t>
  </si>
  <si>
    <t>010719</t>
  </si>
  <si>
    <t>010407</t>
  </si>
  <si>
    <t>010815</t>
  </si>
  <si>
    <t>011015</t>
  </si>
  <si>
    <t>010521</t>
  </si>
  <si>
    <t>011105</t>
  </si>
  <si>
    <t>010825</t>
  </si>
  <si>
    <t>010710</t>
  </si>
  <si>
    <t>011017</t>
  </si>
  <si>
    <t>970117</t>
  </si>
  <si>
    <t>960422</t>
  </si>
  <si>
    <t>980630</t>
  </si>
  <si>
    <t>981026</t>
  </si>
  <si>
    <t>980625</t>
  </si>
  <si>
    <t>990111</t>
  </si>
  <si>
    <t>980918</t>
  </si>
  <si>
    <t>990917</t>
  </si>
  <si>
    <t>000128</t>
  </si>
  <si>
    <t>990502</t>
  </si>
  <si>
    <t>990719</t>
  </si>
  <si>
    <t>990930</t>
  </si>
  <si>
    <t>000105</t>
  </si>
  <si>
    <t>000916</t>
  </si>
  <si>
    <t>001115</t>
  </si>
  <si>
    <t>010329</t>
  </si>
  <si>
    <t>000912</t>
  </si>
  <si>
    <t>020206</t>
  </si>
  <si>
    <t>010728</t>
  </si>
  <si>
    <t>990227</t>
  </si>
  <si>
    <t>981217</t>
  </si>
  <si>
    <t>980906</t>
  </si>
  <si>
    <t>980830</t>
  </si>
  <si>
    <t>980721</t>
  </si>
  <si>
    <t>980601</t>
  </si>
  <si>
    <t>990110</t>
  </si>
  <si>
    <t>980709</t>
  </si>
  <si>
    <t>950613</t>
  </si>
  <si>
    <t>000214</t>
  </si>
  <si>
    <t>000311</t>
  </si>
  <si>
    <t>991210</t>
  </si>
  <si>
    <t>990708</t>
  </si>
  <si>
    <t>990618</t>
  </si>
  <si>
    <t>000121</t>
  </si>
  <si>
    <t>991029</t>
  </si>
  <si>
    <t>990525</t>
  </si>
  <si>
    <t>990516</t>
  </si>
  <si>
    <t>010202</t>
  </si>
  <si>
    <t>001220</t>
  </si>
  <si>
    <t>000522</t>
  </si>
  <si>
    <t>010306</t>
  </si>
  <si>
    <t>000612</t>
  </si>
  <si>
    <t>000828</t>
  </si>
  <si>
    <t>000408</t>
  </si>
  <si>
    <t>010303</t>
  </si>
  <si>
    <t>001205</t>
  </si>
  <si>
    <t>000731</t>
  </si>
  <si>
    <t>010115</t>
  </si>
  <si>
    <t>000818</t>
  </si>
  <si>
    <t>010222</t>
  </si>
  <si>
    <t>010718</t>
  </si>
  <si>
    <t>020104</t>
  </si>
  <si>
    <t>011027</t>
  </si>
  <si>
    <t>010822</t>
  </si>
  <si>
    <t>010917</t>
  </si>
  <si>
    <t>011111</t>
  </si>
  <si>
    <t>020117</t>
  </si>
  <si>
    <t>020111</t>
  </si>
  <si>
    <t>011010</t>
  </si>
  <si>
    <t>011028</t>
  </si>
  <si>
    <t>010729</t>
  </si>
  <si>
    <t>020126</t>
  </si>
  <si>
    <t>010414</t>
  </si>
  <si>
    <t>010927</t>
  </si>
  <si>
    <t>011002</t>
  </si>
  <si>
    <t>010510</t>
  </si>
  <si>
    <t>980915</t>
  </si>
  <si>
    <t>980930</t>
  </si>
  <si>
    <t>990706</t>
  </si>
  <si>
    <t>000210</t>
  </si>
  <si>
    <t>991102</t>
  </si>
  <si>
    <t>011016</t>
  </si>
  <si>
    <t>980725</t>
  </si>
  <si>
    <t>980513</t>
  </si>
  <si>
    <t>980910</t>
  </si>
  <si>
    <t>980517</t>
  </si>
  <si>
    <t>980822</t>
  </si>
  <si>
    <t>980606</t>
  </si>
  <si>
    <t>980804</t>
  </si>
  <si>
    <t>990205</t>
  </si>
  <si>
    <t>980808</t>
  </si>
  <si>
    <t>980418</t>
  </si>
  <si>
    <t>980403</t>
  </si>
  <si>
    <t>980520</t>
  </si>
  <si>
    <t>991126</t>
  </si>
  <si>
    <t>990519</t>
  </si>
  <si>
    <t>000124</t>
  </si>
  <si>
    <t>990614</t>
  </si>
  <si>
    <t>000302</t>
  </si>
  <si>
    <t>990520</t>
  </si>
  <si>
    <t>990416</t>
  </si>
  <si>
    <t>990913</t>
  </si>
  <si>
    <t>990924</t>
  </si>
  <si>
    <t>001217</t>
  </si>
  <si>
    <t>001021</t>
  </si>
  <si>
    <t>010110</t>
  </si>
  <si>
    <t>000710</t>
  </si>
  <si>
    <t>001023</t>
  </si>
  <si>
    <t>001227</t>
  </si>
  <si>
    <t>001005</t>
  </si>
  <si>
    <t>001113</t>
  </si>
  <si>
    <t>000506</t>
  </si>
  <si>
    <t>010104</t>
  </si>
  <si>
    <t>000825</t>
  </si>
  <si>
    <t>000409</t>
  </si>
  <si>
    <t>000701</t>
  </si>
  <si>
    <t>960718</t>
  </si>
  <si>
    <t>010924</t>
  </si>
  <si>
    <t>970509</t>
  </si>
  <si>
    <t>980924</t>
  </si>
  <si>
    <t>981112</t>
  </si>
  <si>
    <t>981220</t>
  </si>
  <si>
    <t>980907</t>
  </si>
  <si>
    <t>990319</t>
  </si>
  <si>
    <t>980702</t>
  </si>
  <si>
    <t>990109</t>
  </si>
  <si>
    <t>980610</t>
  </si>
  <si>
    <t>980819</t>
  </si>
  <si>
    <t>980929</t>
  </si>
  <si>
    <t>980925</t>
  </si>
  <si>
    <t>990731</t>
  </si>
  <si>
    <t>991001</t>
  </si>
  <si>
    <t>990826</t>
  </si>
  <si>
    <t>991007</t>
  </si>
  <si>
    <t>990718</t>
  </si>
  <si>
    <t>000112</t>
  </si>
  <si>
    <t>990615</t>
  </si>
  <si>
    <t>990403</t>
  </si>
  <si>
    <t>990423</t>
  </si>
  <si>
    <t>000619</t>
  </si>
  <si>
    <t>000428</t>
  </si>
  <si>
    <t>000419</t>
  </si>
  <si>
    <t>001015</t>
  </si>
  <si>
    <t>000721</t>
  </si>
  <si>
    <t>001009</t>
  </si>
  <si>
    <t>000424</t>
  </si>
  <si>
    <t>010120</t>
  </si>
  <si>
    <t>001127</t>
  </si>
  <si>
    <t>000816</t>
  </si>
  <si>
    <t>011026</t>
  </si>
  <si>
    <t>000109</t>
  </si>
  <si>
    <t>020313</t>
  </si>
  <si>
    <t>020227</t>
  </si>
  <si>
    <t>010419</t>
  </si>
  <si>
    <t>010421</t>
  </si>
  <si>
    <t>011206</t>
  </si>
  <si>
    <t>010609</t>
  </si>
  <si>
    <t>010629</t>
  </si>
  <si>
    <t>010114</t>
  </si>
  <si>
    <t>000601</t>
  </si>
  <si>
    <t>991019</t>
  </si>
  <si>
    <t>010403</t>
  </si>
  <si>
    <t>980901</t>
  </si>
  <si>
    <t>980706</t>
  </si>
  <si>
    <t>000620</t>
  </si>
  <si>
    <t>981201</t>
  </si>
  <si>
    <t>020304</t>
  </si>
  <si>
    <t>990213</t>
  </si>
  <si>
    <t>980505</t>
  </si>
  <si>
    <t>981127</t>
  </si>
  <si>
    <t>981104</t>
  </si>
  <si>
    <t>980405</t>
  </si>
  <si>
    <t>990327</t>
  </si>
  <si>
    <t>981029</t>
  </si>
  <si>
    <t>980605</t>
  </si>
  <si>
    <t>980726</t>
  </si>
  <si>
    <t>971006</t>
  </si>
  <si>
    <t>990428</t>
  </si>
  <si>
    <t>000209</t>
  </si>
  <si>
    <t>990715</t>
  </si>
  <si>
    <t>991205</t>
  </si>
  <si>
    <t>991224</t>
  </si>
  <si>
    <t>990828</t>
  </si>
  <si>
    <t>991228</t>
  </si>
  <si>
    <t>990910</t>
  </si>
  <si>
    <t>000207</t>
  </si>
  <si>
    <t>000115</t>
  </si>
  <si>
    <t>991217</t>
  </si>
  <si>
    <t>991213</t>
  </si>
  <si>
    <t>000502</t>
  </si>
  <si>
    <t>000711</t>
  </si>
  <si>
    <t>000421</t>
  </si>
  <si>
    <t>000403</t>
  </si>
  <si>
    <t>000414</t>
  </si>
  <si>
    <t>000920</t>
  </si>
  <si>
    <t>010225</t>
  </si>
  <si>
    <t>000810</t>
  </si>
  <si>
    <t>001231</t>
  </si>
  <si>
    <t>000415</t>
  </si>
  <si>
    <t>000513</t>
  </si>
  <si>
    <t>000708</t>
  </si>
  <si>
    <t>990509</t>
  </si>
  <si>
    <t>010124</t>
  </si>
  <si>
    <t>000530</t>
  </si>
  <si>
    <t>010905</t>
  </si>
  <si>
    <t>020102</t>
  </si>
  <si>
    <t>020103</t>
  </si>
  <si>
    <t>010830</t>
  </si>
  <si>
    <t>010810</t>
  </si>
  <si>
    <t>011008</t>
  </si>
  <si>
    <t>010628</t>
  </si>
  <si>
    <t>011101</t>
  </si>
  <si>
    <t>981129</t>
  </si>
  <si>
    <t>980413</t>
  </si>
  <si>
    <t>980409</t>
  </si>
  <si>
    <t>990121</t>
  </si>
  <si>
    <t>990311</t>
  </si>
  <si>
    <t>981210</t>
  </si>
  <si>
    <t>980730</t>
  </si>
  <si>
    <t>980604</t>
  </si>
  <si>
    <t>990119</t>
  </si>
  <si>
    <t>990626</t>
  </si>
  <si>
    <t>990607</t>
  </si>
  <si>
    <t>000216</t>
  </si>
  <si>
    <t>991009</t>
  </si>
  <si>
    <t>990621</t>
  </si>
  <si>
    <t>991117</t>
  </si>
  <si>
    <t>990616</t>
  </si>
  <si>
    <t>000313</t>
  </si>
  <si>
    <t>990829</t>
  </si>
  <si>
    <t>991130</t>
  </si>
  <si>
    <t>990419</t>
  </si>
  <si>
    <t>991212</t>
  </si>
  <si>
    <t>991125</t>
  </si>
  <si>
    <t>000108</t>
  </si>
  <si>
    <t>991030</t>
  </si>
  <si>
    <t>000218</t>
  </si>
  <si>
    <t>990814</t>
  </si>
  <si>
    <t>990613</t>
  </si>
  <si>
    <t>991012</t>
  </si>
  <si>
    <t>991105</t>
  </si>
  <si>
    <t>981121</t>
  </si>
  <si>
    <t>000903</t>
  </si>
  <si>
    <t>000927</t>
  </si>
  <si>
    <t>001012</t>
  </si>
  <si>
    <t>001208</t>
  </si>
  <si>
    <t>001222</t>
  </si>
  <si>
    <t>010401</t>
  </si>
  <si>
    <t>010312</t>
  </si>
  <si>
    <t>000802</t>
  </si>
  <si>
    <t>000621</t>
  </si>
  <si>
    <t>001102</t>
  </si>
  <si>
    <t>000426</t>
  </si>
  <si>
    <t>010109</t>
  </si>
  <si>
    <t>000525</t>
  </si>
  <si>
    <t>000626</t>
  </si>
  <si>
    <t>990118</t>
  </si>
  <si>
    <t>981012</t>
  </si>
  <si>
    <t>990207</t>
  </si>
  <si>
    <t>981202</t>
  </si>
  <si>
    <t>980810</t>
  </si>
  <si>
    <t>980701</t>
  </si>
  <si>
    <t>980821</t>
  </si>
  <si>
    <t>980926</t>
  </si>
  <si>
    <t>990204</t>
  </si>
  <si>
    <t>981207</t>
  </si>
  <si>
    <t>990209</t>
  </si>
  <si>
    <t>980423</t>
  </si>
  <si>
    <t>981020</t>
  </si>
  <si>
    <t>980816</t>
  </si>
  <si>
    <t>980827</t>
  </si>
  <si>
    <t>990126</t>
  </si>
  <si>
    <t>990510</t>
  </si>
  <si>
    <t>000113</t>
  </si>
  <si>
    <t>991220</t>
  </si>
  <si>
    <t>990412</t>
  </si>
  <si>
    <t>990604</t>
  </si>
  <si>
    <t>990430</t>
  </si>
  <si>
    <t>990421</t>
  </si>
  <si>
    <t>991127</t>
  </si>
  <si>
    <t>990727</t>
  </si>
  <si>
    <t>990512</t>
  </si>
  <si>
    <t>990911</t>
  </si>
  <si>
    <t>001226</t>
  </si>
  <si>
    <t>000807</t>
  </si>
  <si>
    <t>001104</t>
  </si>
  <si>
    <t>000418</t>
  </si>
  <si>
    <t>001210</t>
  </si>
  <si>
    <t>001223</t>
  </si>
  <si>
    <t>010220</t>
  </si>
  <si>
    <t>010129</t>
  </si>
  <si>
    <t>010208</t>
  </si>
  <si>
    <t>010322</t>
  </si>
  <si>
    <t>001228</t>
  </si>
  <si>
    <t>000518</t>
  </si>
  <si>
    <t>000922</t>
  </si>
  <si>
    <t>000718</t>
  </si>
  <si>
    <t>001204</t>
  </si>
  <si>
    <t>010603</t>
  </si>
  <si>
    <t>010517</t>
  </si>
  <si>
    <t>020204</t>
  </si>
  <si>
    <t>020225</t>
  </si>
  <si>
    <t>020322</t>
  </si>
  <si>
    <t>010715</t>
  </si>
  <si>
    <t>010829</t>
  </si>
  <si>
    <t>010725</t>
  </si>
  <si>
    <t>011120</t>
  </si>
  <si>
    <t>010909</t>
  </si>
  <si>
    <t>020118</t>
  </si>
  <si>
    <t>010727</t>
  </si>
  <si>
    <t>020124</t>
  </si>
  <si>
    <t>991231</t>
  </si>
  <si>
    <t>010511</t>
  </si>
  <si>
    <t>010512</t>
  </si>
  <si>
    <t>981011</t>
  </si>
  <si>
    <t>980428</t>
  </si>
  <si>
    <t>980705</t>
  </si>
  <si>
    <t>981204</t>
  </si>
  <si>
    <t>980812</t>
  </si>
  <si>
    <t>981006</t>
  </si>
  <si>
    <t>990326</t>
  </si>
  <si>
    <t>980817</t>
  </si>
  <si>
    <t>980609</t>
  </si>
  <si>
    <t>981209</t>
  </si>
  <si>
    <t>980417</t>
  </si>
  <si>
    <t>990422</t>
  </si>
  <si>
    <t>990820</t>
  </si>
  <si>
    <t>991027</t>
  </si>
  <si>
    <t>990407</t>
  </si>
  <si>
    <t>990426</t>
  </si>
  <si>
    <t>991015</t>
  </si>
  <si>
    <t>990926</t>
  </si>
  <si>
    <t>010328</t>
  </si>
  <si>
    <t>000429</t>
  </si>
  <si>
    <t>001118</t>
  </si>
  <si>
    <t>000505</t>
  </si>
  <si>
    <t>010308</t>
  </si>
  <si>
    <t>000610</t>
  </si>
  <si>
    <t>000420</t>
  </si>
  <si>
    <t>010330</t>
  </si>
  <si>
    <t>001230</t>
  </si>
  <si>
    <t>010921</t>
  </si>
  <si>
    <t>010514</t>
  </si>
  <si>
    <t>020310</t>
  </si>
  <si>
    <t>010522</t>
  </si>
  <si>
    <t>020112</t>
  </si>
  <si>
    <t>011019</t>
  </si>
  <si>
    <t>010426</t>
  </si>
  <si>
    <t>011022</t>
  </si>
  <si>
    <t>010920</t>
  </si>
  <si>
    <t>020327</t>
  </si>
  <si>
    <t>011204</t>
  </si>
  <si>
    <t>010506</t>
  </si>
  <si>
    <t>010623</t>
  </si>
  <si>
    <t>011020</t>
  </si>
  <si>
    <t>011219</t>
  </si>
  <si>
    <t>010424</t>
  </si>
  <si>
    <t>971216</t>
  </si>
  <si>
    <t>980922</t>
  </si>
  <si>
    <t>981004</t>
  </si>
  <si>
    <t>000114</t>
  </si>
  <si>
    <t>990927</t>
  </si>
  <si>
    <t>001215</t>
  </si>
  <si>
    <t>010107</t>
  </si>
  <si>
    <t>000728</t>
  </si>
  <si>
    <t>001013</t>
  </si>
  <si>
    <t>980415</t>
  </si>
  <si>
    <t>980402</t>
  </si>
  <si>
    <t>981203</t>
  </si>
  <si>
    <t>980507</t>
  </si>
  <si>
    <t>980903</t>
  </si>
  <si>
    <t>980512</t>
  </si>
  <si>
    <t>980519</t>
  </si>
  <si>
    <t>000131</t>
  </si>
  <si>
    <t>000304</t>
  </si>
  <si>
    <t>990801</t>
  </si>
  <si>
    <t>990417</t>
  </si>
  <si>
    <t>990427</t>
  </si>
  <si>
    <t>991017</t>
  </si>
  <si>
    <t>000813</t>
  </si>
  <si>
    <t>010218</t>
  </si>
  <si>
    <t>000913</t>
  </si>
  <si>
    <t>000519</t>
  </si>
  <si>
    <t>000915</t>
  </si>
  <si>
    <t>001229</t>
  </si>
  <si>
    <t>001006</t>
  </si>
  <si>
    <t>010530</t>
  </si>
  <si>
    <t>020330</t>
  </si>
  <si>
    <t>010601</t>
  </si>
  <si>
    <t>980504</t>
  </si>
  <si>
    <t>981005</t>
  </si>
  <si>
    <t>980528</t>
  </si>
  <si>
    <t>990113</t>
  </si>
  <si>
    <t>971031</t>
  </si>
  <si>
    <t>000503</t>
  </si>
  <si>
    <t>000504</t>
  </si>
  <si>
    <t>020213</t>
  </si>
  <si>
    <t>950625</t>
  </si>
  <si>
    <t>960714</t>
  </si>
  <si>
    <t>970101</t>
  </si>
  <si>
    <t>990322</t>
  </si>
  <si>
    <t>970423</t>
  </si>
  <si>
    <t>980607</t>
  </si>
  <si>
    <t>970410</t>
  </si>
  <si>
    <t>981124</t>
  </si>
  <si>
    <t>990515</t>
  </si>
  <si>
    <t>991006</t>
  </si>
  <si>
    <t>991028</t>
  </si>
  <si>
    <t>981024</t>
  </si>
  <si>
    <t>990414</t>
  </si>
  <si>
    <t>971021</t>
  </si>
  <si>
    <t>990410</t>
  </si>
  <si>
    <t>990221</t>
  </si>
  <si>
    <t>991104</t>
  </si>
  <si>
    <t>991008</t>
  </si>
  <si>
    <t>981213</t>
  </si>
  <si>
    <t>990710</t>
  </si>
  <si>
    <t>990907</t>
  </si>
  <si>
    <t>000514</t>
  </si>
  <si>
    <t>001123</t>
  </si>
  <si>
    <t>000812</t>
  </si>
  <si>
    <t>000829</t>
  </si>
  <si>
    <t>000410</t>
  </si>
  <si>
    <t>000924</t>
  </si>
  <si>
    <t>990908</t>
  </si>
  <si>
    <t>000630</t>
  </si>
  <si>
    <t>010415</t>
  </si>
  <si>
    <t>010827</t>
  </si>
  <si>
    <t>011003</t>
  </si>
  <si>
    <t>950915</t>
  </si>
  <si>
    <t>930512</t>
  </si>
  <si>
    <t>970519</t>
  </si>
  <si>
    <t>970909</t>
  </si>
  <si>
    <t>990723</t>
  </si>
  <si>
    <t>001130</t>
  </si>
  <si>
    <t>010201</t>
  </si>
  <si>
    <t>000808</t>
  </si>
  <si>
    <t>000811</t>
  </si>
  <si>
    <t>990630</t>
  </si>
  <si>
    <t>011117</t>
  </si>
  <si>
    <t>011225</t>
  </si>
  <si>
    <t>971122</t>
  </si>
  <si>
    <t>980608</t>
  </si>
  <si>
    <t>981122</t>
  </si>
  <si>
    <t>980611</t>
  </si>
  <si>
    <t>971118</t>
  </si>
  <si>
    <t>990609</t>
  </si>
  <si>
    <t>000520</t>
  </si>
  <si>
    <t>001225</t>
  </si>
  <si>
    <t>010326</t>
  </si>
  <si>
    <t>000702</t>
  </si>
  <si>
    <t>010105</t>
  </si>
  <si>
    <t>000103</t>
  </si>
  <si>
    <t>980629</t>
  </si>
  <si>
    <t>960405</t>
  </si>
  <si>
    <t>940820</t>
  </si>
  <si>
    <t>010820</t>
  </si>
  <si>
    <t>961002</t>
  </si>
  <si>
    <t>980204</t>
  </si>
  <si>
    <t>970710</t>
  </si>
  <si>
    <t>970522</t>
  </si>
  <si>
    <t>960922</t>
  </si>
  <si>
    <t>960627</t>
  </si>
  <si>
    <t>970618</t>
  </si>
  <si>
    <t>980514</t>
  </si>
  <si>
    <t>980516</t>
  </si>
  <si>
    <t>990116</t>
  </si>
  <si>
    <t>990325</t>
  </si>
  <si>
    <t>990711</t>
  </si>
  <si>
    <t>990914</t>
  </si>
  <si>
    <t>990506</t>
  </si>
  <si>
    <t>000110</t>
  </si>
  <si>
    <t>991013</t>
  </si>
  <si>
    <t>970718</t>
  </si>
  <si>
    <t>000303</t>
  </si>
  <si>
    <t>990611</t>
  </si>
  <si>
    <t>990605</t>
  </si>
  <si>
    <t>991203</t>
  </si>
  <si>
    <t>990601</t>
  </si>
  <si>
    <t>990415</t>
  </si>
  <si>
    <t>990824</t>
  </si>
  <si>
    <t>990503</t>
  </si>
  <si>
    <t>000905</t>
  </si>
  <si>
    <t>000809</t>
  </si>
  <si>
    <t>000629</t>
  </si>
  <si>
    <t>990810</t>
  </si>
  <si>
    <t>010327</t>
  </si>
  <si>
    <t>000623</t>
  </si>
  <si>
    <t>000616</t>
  </si>
  <si>
    <t>001002</t>
  </si>
  <si>
    <t>001019</t>
  </si>
  <si>
    <t>000510</t>
  </si>
  <si>
    <t>000911</t>
  </si>
  <si>
    <t>010406</t>
  </si>
  <si>
    <t>010802</t>
  </si>
  <si>
    <t>011216</t>
  </si>
  <si>
    <t>010717</t>
  </si>
  <si>
    <t>010923</t>
  </si>
  <si>
    <t>011006</t>
  </si>
  <si>
    <t>980501</t>
  </si>
  <si>
    <t>980427</t>
  </si>
  <si>
    <t>980710</t>
  </si>
  <si>
    <t>990105</t>
  </si>
  <si>
    <t>990317</t>
  </si>
  <si>
    <t>991016</t>
  </si>
  <si>
    <t>000330</t>
  </si>
  <si>
    <t>000323</t>
  </si>
  <si>
    <t>991208</t>
  </si>
  <si>
    <t>000308</t>
  </si>
  <si>
    <t>990808</t>
  </si>
  <si>
    <t>990627</t>
  </si>
  <si>
    <t>000220</t>
  </si>
  <si>
    <t>000416</t>
  </si>
  <si>
    <t>001110</t>
  </si>
  <si>
    <t>001003</t>
  </si>
  <si>
    <t>010205</t>
  </si>
  <si>
    <t>010119</t>
  </si>
  <si>
    <t>010212</t>
  </si>
  <si>
    <t>000430</t>
  </si>
  <si>
    <t>000827</t>
  </si>
  <si>
    <t>000906</t>
  </si>
  <si>
    <t>000607</t>
  </si>
  <si>
    <t>010217</t>
  </si>
  <si>
    <t>001206</t>
  </si>
  <si>
    <t>010125</t>
  </si>
  <si>
    <t>020318</t>
  </si>
  <si>
    <t>010429</t>
  </si>
  <si>
    <t>011024</t>
  </si>
  <si>
    <t>011112</t>
  </si>
  <si>
    <t>010528</t>
  </si>
  <si>
    <t>010906</t>
  </si>
  <si>
    <t>010928</t>
  </si>
  <si>
    <t>020131</t>
  </si>
  <si>
    <t>010925</t>
  </si>
  <si>
    <t>011126</t>
  </si>
  <si>
    <t>020218</t>
  </si>
  <si>
    <t>010801</t>
  </si>
  <si>
    <t>980510</t>
  </si>
  <si>
    <t>980917</t>
  </si>
  <si>
    <t>010118</t>
  </si>
  <si>
    <t>010705</t>
  </si>
  <si>
    <t>011123</t>
  </si>
  <si>
    <t>011115</t>
  </si>
  <si>
    <t>990217</t>
  </si>
  <si>
    <t>980506</t>
  </si>
  <si>
    <t>990302</t>
  </si>
  <si>
    <t>990211</t>
  </si>
  <si>
    <t>000205</t>
  </si>
  <si>
    <t>000804</t>
  </si>
  <si>
    <t>011222</t>
  </si>
  <si>
    <t>020114</t>
  </si>
  <si>
    <t>000930</t>
  </si>
  <si>
    <t>980624</t>
  </si>
  <si>
    <t>990208</t>
  </si>
  <si>
    <t>981225</t>
  </si>
  <si>
    <t>990821</t>
  </si>
  <si>
    <t>991115</t>
  </si>
  <si>
    <t>991206</t>
  </si>
  <si>
    <t>000212</t>
  </si>
  <si>
    <t>990514</t>
  </si>
  <si>
    <t>000814</t>
  </si>
  <si>
    <t>000925</t>
  </si>
  <si>
    <t>000806</t>
  </si>
  <si>
    <t>000412</t>
  </si>
  <si>
    <t>010221</t>
  </si>
  <si>
    <t>001116</t>
  </si>
  <si>
    <t>981022</t>
  </si>
  <si>
    <t>990701</t>
  </si>
  <si>
    <t>991025</t>
  </si>
  <si>
    <t>990811</t>
  </si>
  <si>
    <t>991216</t>
  </si>
  <si>
    <t>990823</t>
  </si>
  <si>
    <t>991031</t>
  </si>
  <si>
    <t>991005</t>
  </si>
  <si>
    <t>991021</t>
  </si>
  <si>
    <t>000111</t>
  </si>
  <si>
    <t>991118</t>
  </si>
  <si>
    <t>990712</t>
  </si>
  <si>
    <t>000122</t>
  </si>
  <si>
    <t>991018</t>
  </si>
  <si>
    <t>000306</t>
  </si>
  <si>
    <t>990817</t>
  </si>
  <si>
    <t>000229</t>
  </si>
  <si>
    <t>990331</t>
  </si>
  <si>
    <t>991219</t>
  </si>
  <si>
    <t>990925</t>
  </si>
  <si>
    <t>990511</t>
  </si>
  <si>
    <t>980911</t>
  </si>
  <si>
    <t>981219</t>
  </si>
  <si>
    <t>980628</t>
  </si>
  <si>
    <t>980904</t>
  </si>
  <si>
    <t>981113</t>
  </si>
  <si>
    <t>981003</t>
  </si>
  <si>
    <t>980712</t>
  </si>
  <si>
    <t>980407</t>
  </si>
  <si>
    <t>990114</t>
  </si>
  <si>
    <t>981014</t>
  </si>
  <si>
    <t>981015</t>
  </si>
  <si>
    <t>980411</t>
  </si>
  <si>
    <t>990313</t>
  </si>
  <si>
    <t>990203</t>
  </si>
  <si>
    <t>980408</t>
  </si>
  <si>
    <t>981002</t>
  </si>
  <si>
    <t>980823</t>
  </si>
  <si>
    <t>000526</t>
  </si>
  <si>
    <t>001030</t>
  </si>
  <si>
    <t>000705</t>
  </si>
  <si>
    <t>000413</t>
  </si>
  <si>
    <t>000720</t>
  </si>
  <si>
    <t>010207</t>
  </si>
  <si>
    <t>000715</t>
  </si>
  <si>
    <t>000717</t>
  </si>
  <si>
    <t>000615</t>
  </si>
  <si>
    <t>000703</t>
  </si>
  <si>
    <t>001108</t>
  </si>
  <si>
    <t>010226</t>
  </si>
  <si>
    <t>001027</t>
  </si>
  <si>
    <t>000529</t>
  </si>
  <si>
    <t>970530</t>
  </si>
  <si>
    <t>011230</t>
  </si>
  <si>
    <t>011122</t>
  </si>
  <si>
    <t>020316</t>
  </si>
  <si>
    <t>011217</t>
  </si>
  <si>
    <t>010502</t>
  </si>
  <si>
    <t>020315</t>
  </si>
  <si>
    <t>020211</t>
  </si>
  <si>
    <t>020210</t>
  </si>
  <si>
    <t>011029</t>
  </si>
  <si>
    <t>010630</t>
  </si>
  <si>
    <t>020305</t>
  </si>
  <si>
    <t>931019</t>
  </si>
  <si>
    <t>960816</t>
  </si>
  <si>
    <t>960409</t>
  </si>
  <si>
    <t>960722</t>
  </si>
  <si>
    <t>960328</t>
  </si>
  <si>
    <t>960810</t>
  </si>
  <si>
    <t>981120</t>
  </si>
  <si>
    <t>990323</t>
  </si>
  <si>
    <t>981013</t>
  </si>
  <si>
    <t>990527</t>
  </si>
  <si>
    <t>990912</t>
  </si>
  <si>
    <t>000223</t>
  </si>
  <si>
    <t>990714</t>
  </si>
  <si>
    <t>001101</t>
  </si>
  <si>
    <t>000524</t>
  </si>
  <si>
    <t>000716</t>
  </si>
  <si>
    <t>010126</t>
  </si>
  <si>
    <t>010813</t>
  </si>
  <si>
    <t>011201</t>
  </si>
  <si>
    <t>011001</t>
  </si>
  <si>
    <t>011031</t>
  </si>
  <si>
    <t>010625</t>
  </si>
  <si>
    <t>010620</t>
  </si>
  <si>
    <t>010519</t>
  </si>
  <si>
    <t>010516</t>
  </si>
  <si>
    <t>980424</t>
  </si>
  <si>
    <t>970924</t>
  </si>
  <si>
    <t>981117</t>
  </si>
  <si>
    <t>990312</t>
  </si>
  <si>
    <t>990115</t>
  </si>
  <si>
    <t>981102</t>
  </si>
  <si>
    <t>990210</t>
  </si>
  <si>
    <t>000106</t>
  </si>
  <si>
    <t>000227</t>
  </si>
  <si>
    <t>990402</t>
  </si>
  <si>
    <t>990730</t>
  </si>
  <si>
    <t>990625</t>
  </si>
  <si>
    <t>990716</t>
  </si>
  <si>
    <t>990622</t>
  </si>
  <si>
    <t>001121</t>
  </si>
  <si>
    <t>001219</t>
  </si>
  <si>
    <t>010305</t>
  </si>
  <si>
    <t>000917</t>
  </si>
  <si>
    <t>000427</t>
  </si>
  <si>
    <t>960516</t>
  </si>
  <si>
    <t>971219</t>
  </si>
  <si>
    <t>971024</t>
  </si>
  <si>
    <t>970525</t>
  </si>
  <si>
    <t>970720</t>
  </si>
  <si>
    <t>970505</t>
  </si>
  <si>
    <t>980111</t>
  </si>
  <si>
    <t>990127</t>
  </si>
  <si>
    <t>980531</t>
  </si>
  <si>
    <t>980803</t>
  </si>
  <si>
    <t>970607</t>
  </si>
  <si>
    <t>970903</t>
  </si>
  <si>
    <t>970424</t>
  </si>
  <si>
    <t>970504</t>
  </si>
  <si>
    <t>970502</t>
  </si>
  <si>
    <t>980119</t>
  </si>
  <si>
    <t>980308</t>
  </si>
  <si>
    <t>990724</t>
  </si>
  <si>
    <t>000224</t>
  </si>
  <si>
    <t>991207</t>
  </si>
  <si>
    <t>990903</t>
  </si>
  <si>
    <t>991103</t>
  </si>
  <si>
    <t>990131</t>
  </si>
  <si>
    <t>990916</t>
  </si>
  <si>
    <t>980406</t>
  </si>
  <si>
    <t>010304</t>
  </si>
  <si>
    <t>991201</t>
  </si>
  <si>
    <t>000316</t>
  </si>
  <si>
    <t>990915</t>
  </si>
  <si>
    <t>000714</t>
  </si>
  <si>
    <t>000713</t>
  </si>
  <si>
    <t>950606</t>
  </si>
  <si>
    <t>970321</t>
  </si>
  <si>
    <t>960827</t>
  </si>
  <si>
    <t>951016</t>
  </si>
  <si>
    <t>951022</t>
  </si>
  <si>
    <t>941213</t>
  </si>
  <si>
    <t>961106</t>
  </si>
  <si>
    <t>960826</t>
  </si>
  <si>
    <t>960423</t>
  </si>
  <si>
    <t>980130</t>
  </si>
  <si>
    <t>971204</t>
  </si>
  <si>
    <t>970305</t>
  </si>
  <si>
    <t>960416</t>
  </si>
  <si>
    <t>960928</t>
  </si>
  <si>
    <t>970603</t>
  </si>
  <si>
    <t>960701</t>
  </si>
  <si>
    <t>961021</t>
  </si>
  <si>
    <t>910829</t>
  </si>
  <si>
    <t>930203</t>
  </si>
  <si>
    <t>950127</t>
  </si>
  <si>
    <t>941006</t>
  </si>
  <si>
    <t>881013</t>
  </si>
  <si>
    <t>931004</t>
  </si>
  <si>
    <t>980707</t>
  </si>
  <si>
    <t>990122</t>
  </si>
  <si>
    <t>990923</t>
  </si>
  <si>
    <t>000725</t>
  </si>
  <si>
    <t>001018</t>
  </si>
  <si>
    <t>000904</t>
  </si>
  <si>
    <t>981227</t>
  </si>
  <si>
    <t>980727</t>
  </si>
  <si>
    <t>991014</t>
  </si>
  <si>
    <t>980718</t>
  </si>
  <si>
    <t>990106</t>
  </si>
  <si>
    <t>990112</t>
  </si>
  <si>
    <t>981230</t>
  </si>
  <si>
    <t>980414</t>
  </si>
  <si>
    <t>981222</t>
  </si>
  <si>
    <t>990628</t>
  </si>
  <si>
    <t>990517</t>
  </si>
  <si>
    <t>991214</t>
  </si>
  <si>
    <t>000307</t>
  </si>
  <si>
    <t>000107</t>
  </si>
  <si>
    <t>000821</t>
  </si>
  <si>
    <t>000909</t>
  </si>
  <si>
    <t>010131</t>
  </si>
  <si>
    <t>010323</t>
  </si>
  <si>
    <t>980807</t>
  </si>
  <si>
    <t>010316</t>
  </si>
  <si>
    <t>980521</t>
  </si>
  <si>
    <t>980425</t>
  </si>
  <si>
    <t>971101</t>
  </si>
  <si>
    <t>980914</t>
  </si>
  <si>
    <t>000219</t>
  </si>
  <si>
    <t>991101</t>
  </si>
  <si>
    <t>990405</t>
  </si>
  <si>
    <t>010319</t>
  </si>
  <si>
    <t>000402</t>
  </si>
  <si>
    <t>990318</t>
  </si>
  <si>
    <t>970108</t>
  </si>
  <si>
    <t>990418</t>
  </si>
  <si>
    <t>010311</t>
  </si>
  <si>
    <t>001010</t>
  </si>
  <si>
    <t>980720</t>
  </si>
  <si>
    <t>990125</t>
  </si>
  <si>
    <t>010216</t>
  </si>
  <si>
    <t>960415</t>
  </si>
  <si>
    <t>960424</t>
  </si>
  <si>
    <t>971012</t>
  </si>
  <si>
    <t>970417</t>
  </si>
  <si>
    <t>980801</t>
  </si>
  <si>
    <t>980825</t>
  </si>
  <si>
    <t>990228</t>
  </si>
  <si>
    <t>971017</t>
  </si>
  <si>
    <t>970722</t>
  </si>
  <si>
    <t>980820</t>
  </si>
  <si>
    <t>990721</t>
  </si>
  <si>
    <t>000129</t>
  </si>
  <si>
    <t>990530</t>
  </si>
  <si>
    <t>990504</t>
  </si>
  <si>
    <t>001026</t>
  </si>
  <si>
    <t>001025</t>
  </si>
  <si>
    <t>000613</t>
  </si>
  <si>
    <t>001125</t>
  </si>
  <si>
    <t>001111</t>
  </si>
  <si>
    <t>010809</t>
  </si>
  <si>
    <t>020219</t>
  </si>
  <si>
    <t>980927</t>
  </si>
  <si>
    <t>990219</t>
  </si>
  <si>
    <t>980623</t>
  </si>
  <si>
    <t>990720</t>
  </si>
  <si>
    <t>991106</t>
  </si>
  <si>
    <t>991002</t>
  </si>
  <si>
    <t>000614</t>
  </si>
  <si>
    <t>001212</t>
  </si>
  <si>
    <t>020308</t>
  </si>
  <si>
    <t>011202</t>
  </si>
  <si>
    <t>020107</t>
  </si>
  <si>
    <t>011128</t>
  </si>
  <si>
    <t>010702</t>
  </si>
  <si>
    <t>010907</t>
  </si>
  <si>
    <t>020324</t>
  </si>
  <si>
    <t>980527</t>
  </si>
  <si>
    <t>990619</t>
  </si>
  <si>
    <t>000221</t>
  </si>
  <si>
    <t>000817</t>
  </si>
  <si>
    <t>010302</t>
  </si>
  <si>
    <t>010106</t>
  </si>
  <si>
    <t>010428</t>
  </si>
  <si>
    <t>010824</t>
  </si>
  <si>
    <t>010711</t>
  </si>
  <si>
    <t>010731</t>
  </si>
  <si>
    <t>010709</t>
  </si>
  <si>
    <t>010723</t>
  </si>
  <si>
    <t>011212</t>
  </si>
  <si>
    <t>950730</t>
  </si>
  <si>
    <t>980115</t>
  </si>
  <si>
    <t>980529</t>
  </si>
  <si>
    <t>980603</t>
  </si>
  <si>
    <t>970611</t>
  </si>
  <si>
    <t>990214</t>
  </si>
  <si>
    <t>981116</t>
  </si>
  <si>
    <t>991108</t>
  </si>
  <si>
    <t>991230</t>
  </si>
  <si>
    <t>991218</t>
  </si>
  <si>
    <t>991120</t>
  </si>
  <si>
    <t>990905</t>
  </si>
  <si>
    <t>990216</t>
  </si>
  <si>
    <t>010112</t>
  </si>
  <si>
    <t>000625</t>
  </si>
  <si>
    <t>001128</t>
  </si>
  <si>
    <t>000528</t>
  </si>
  <si>
    <t>990306</t>
  </si>
  <si>
    <t>981221</t>
  </si>
  <si>
    <t>990218</t>
  </si>
  <si>
    <t>991022</t>
  </si>
  <si>
    <t>010227</t>
  </si>
  <si>
    <t>000527</t>
  </si>
  <si>
    <t>000512</t>
  </si>
  <si>
    <t>981214</t>
  </si>
  <si>
    <t>980921</t>
  </si>
  <si>
    <t>990404</t>
  </si>
  <si>
    <t>991204</t>
  </si>
  <si>
    <t>990922</t>
  </si>
  <si>
    <t>001024</t>
  </si>
  <si>
    <t>010301</t>
  </si>
  <si>
    <t>970402</t>
  </si>
  <si>
    <t>970605</t>
  </si>
  <si>
    <t>980526</t>
  </si>
  <si>
    <t>980716</t>
  </si>
  <si>
    <t>981027</t>
  </si>
  <si>
    <t>990406</t>
  </si>
  <si>
    <t>000213</t>
  </si>
  <si>
    <t>991221</t>
  </si>
  <si>
    <t>991209</t>
  </si>
  <si>
    <t>010111</t>
  </si>
  <si>
    <t>001224</t>
  </si>
  <si>
    <t>960220</t>
  </si>
  <si>
    <t>971028</t>
  </si>
  <si>
    <t>971218</t>
  </si>
  <si>
    <t>980923</t>
  </si>
  <si>
    <t>981108</t>
  </si>
  <si>
    <t>980905</t>
  </si>
  <si>
    <t>990320</t>
  </si>
  <si>
    <t>981008</t>
  </si>
  <si>
    <t>981224</t>
  </si>
  <si>
    <t>980616</t>
  </si>
  <si>
    <t>990812</t>
  </si>
  <si>
    <t>000322</t>
  </si>
  <si>
    <t>000301</t>
  </si>
  <si>
    <t>001117</t>
  </si>
  <si>
    <t>010209</t>
  </si>
  <si>
    <t>000411</t>
  </si>
  <si>
    <t>010219</t>
  </si>
  <si>
    <t>020214</t>
  </si>
  <si>
    <t>010914</t>
  </si>
  <si>
    <t>010505</t>
  </si>
  <si>
    <t>020115</t>
  </si>
  <si>
    <t>010826</t>
  </si>
  <si>
    <t>010831</t>
  </si>
  <si>
    <t>011118</t>
  </si>
  <si>
    <t>940629</t>
  </si>
  <si>
    <t>980902</t>
  </si>
  <si>
    <t>970418</t>
  </si>
  <si>
    <t>000203</t>
  </si>
  <si>
    <t>910810</t>
  </si>
  <si>
    <t>951104</t>
  </si>
  <si>
    <t>960602</t>
  </si>
  <si>
    <t>000508</t>
  </si>
  <si>
    <t>960920</t>
  </si>
  <si>
    <t>981208</t>
  </si>
  <si>
    <t>971125</t>
  </si>
  <si>
    <t>990623</t>
  </si>
  <si>
    <t>960621</t>
  </si>
  <si>
    <t>971231</t>
  </si>
  <si>
    <t>970602</t>
  </si>
  <si>
    <t>960511</t>
  </si>
  <si>
    <t>010108</t>
  </si>
  <si>
    <t>981125</t>
  </si>
  <si>
    <t>960916</t>
  </si>
  <si>
    <t>970724</t>
  </si>
  <si>
    <t>980421</t>
  </si>
  <si>
    <t>980523</t>
  </si>
  <si>
    <t>980802</t>
  </si>
  <si>
    <t>980815</t>
  </si>
  <si>
    <t>981025</t>
  </si>
  <si>
    <t>991123</t>
  </si>
  <si>
    <t>980724</t>
  </si>
  <si>
    <t>990804</t>
  </si>
  <si>
    <t>000104</t>
  </si>
  <si>
    <t>001114</t>
  </si>
  <si>
    <t>981107</t>
  </si>
  <si>
    <t>990128</t>
  </si>
  <si>
    <t>980919</t>
  </si>
  <si>
    <t>980518</t>
  </si>
  <si>
    <t>000116</t>
  </si>
  <si>
    <t>990729</t>
  </si>
  <si>
    <t>000820</t>
  </si>
  <si>
    <t>000831</t>
  </si>
  <si>
    <t>010214</t>
  </si>
  <si>
    <t>001106</t>
  </si>
  <si>
    <t>980525</t>
  </si>
  <si>
    <t>980916</t>
  </si>
  <si>
    <t>971005</t>
  </si>
  <si>
    <t>981109</t>
  </si>
  <si>
    <t>990620</t>
  </si>
  <si>
    <t>000622</t>
  </si>
  <si>
    <t>000819</t>
  </si>
  <si>
    <t>010730</t>
  </si>
  <si>
    <t>010524</t>
  </si>
  <si>
    <t>020326</t>
  </si>
  <si>
    <t>010722</t>
  </si>
  <si>
    <t>010413</t>
  </si>
  <si>
    <t>010706</t>
  </si>
  <si>
    <t>011107</t>
  </si>
  <si>
    <t>020105</t>
  </si>
  <si>
    <t>001105</t>
  </si>
  <si>
    <t>010117</t>
  </si>
  <si>
    <t>020320</t>
  </si>
  <si>
    <t>010616</t>
  </si>
  <si>
    <t>011011</t>
  </si>
  <si>
    <t>010417</t>
  </si>
  <si>
    <t>010915</t>
  </si>
  <si>
    <t>011009</t>
  </si>
  <si>
    <t>011220</t>
  </si>
  <si>
    <t>010423</t>
  </si>
  <si>
    <t>010821</t>
  </si>
  <si>
    <t>981021</t>
  </si>
  <si>
    <t>980711</t>
  </si>
  <si>
    <t>991023</t>
  </si>
  <si>
    <t>000908</t>
  </si>
  <si>
    <t>001201</t>
  </si>
  <si>
    <t>980621</t>
  </si>
  <si>
    <t>981228</t>
  </si>
  <si>
    <t>980722</t>
  </si>
  <si>
    <t>990424</t>
  </si>
  <si>
    <t>000319</t>
  </si>
  <si>
    <t>000417</t>
  </si>
  <si>
    <t>000604</t>
  </si>
  <si>
    <t>000602</t>
  </si>
  <si>
    <t>001029</t>
  </si>
  <si>
    <t>011005</t>
  </si>
  <si>
    <t>010812</t>
  </si>
  <si>
    <t>020129</t>
  </si>
  <si>
    <t>010607</t>
  </si>
  <si>
    <t>010913</t>
  </si>
  <si>
    <t>020323</t>
  </si>
  <si>
    <t>010615</t>
  </si>
  <si>
    <t>010523</t>
  </si>
  <si>
    <t>011228</t>
  </si>
  <si>
    <t>010427</t>
  </si>
  <si>
    <t>010901</t>
  </si>
  <si>
    <t>020302</t>
  </si>
  <si>
    <t>020401</t>
  </si>
  <si>
    <t>010610</t>
  </si>
  <si>
    <t>010509</t>
  </si>
  <si>
    <t>020208</t>
  </si>
  <si>
    <t>991227</t>
  </si>
  <si>
    <t>970516</t>
  </si>
  <si>
    <t>990226</t>
  </si>
  <si>
    <t>98072４</t>
  </si>
  <si>
    <t>990305</t>
  </si>
  <si>
    <t>990108</t>
  </si>
  <si>
    <t>991128</t>
  </si>
  <si>
    <t>000329</t>
  </si>
  <si>
    <t>990909</t>
  </si>
  <si>
    <t>000722</t>
  </si>
  <si>
    <t>001221</t>
  </si>
  <si>
    <t>010405</t>
  </si>
  <si>
    <t>011023</t>
  </si>
  <si>
    <t>011215</t>
  </si>
  <si>
    <t>010912</t>
  </si>
  <si>
    <t>020307</t>
  </si>
  <si>
    <t>011102</t>
  </si>
  <si>
    <t>980602</t>
  </si>
  <si>
    <t>981128</t>
  </si>
  <si>
    <t>980221</t>
  </si>
  <si>
    <t>010204</t>
  </si>
  <si>
    <t>000507</t>
  </si>
  <si>
    <t>010318</t>
  </si>
  <si>
    <t>010409</t>
  </si>
  <si>
    <t>970413</t>
  </si>
  <si>
    <t>980324</t>
  </si>
  <si>
    <t>960502</t>
  </si>
  <si>
    <t>000509</t>
  </si>
  <si>
    <t>981009</t>
  </si>
  <si>
    <t>980123</t>
  </si>
  <si>
    <t>961030</t>
  </si>
  <si>
    <t>000901</t>
  </si>
  <si>
    <t>960802</t>
  </si>
  <si>
    <t>980811</t>
  </si>
  <si>
    <t>001107</t>
  </si>
  <si>
    <t>950415</t>
  </si>
  <si>
    <t>980126</t>
  </si>
  <si>
    <t>960917</t>
  </si>
  <si>
    <t>980120</t>
  </si>
  <si>
    <t>980422</t>
  </si>
  <si>
    <t>990314</t>
  </si>
  <si>
    <t>990411</t>
  </si>
  <si>
    <t>001014</t>
  </si>
  <si>
    <t>971203</t>
  </si>
  <si>
    <t>010726</t>
  </si>
  <si>
    <t>010518</t>
  </si>
  <si>
    <t>011211</t>
  </si>
  <si>
    <t>011207</t>
  </si>
  <si>
    <t>010816</t>
  </si>
  <si>
    <t>010313</t>
  </si>
  <si>
    <t>990308</t>
  </si>
  <si>
    <t>000331</t>
  </si>
  <si>
    <t>980826</t>
  </si>
  <si>
    <t>991122</t>
  </si>
  <si>
    <t>990606</t>
  </si>
  <si>
    <t>990816</t>
  </si>
  <si>
    <t>990529</t>
  </si>
  <si>
    <t>000407</t>
  </si>
  <si>
    <t>000907</t>
  </si>
  <si>
    <t>980612</t>
  </si>
  <si>
    <t>980719</t>
  </si>
  <si>
    <t>990309</t>
  </si>
  <si>
    <t>990225</t>
  </si>
  <si>
    <t>981118</t>
  </si>
  <si>
    <t>980617</t>
  </si>
  <si>
    <t>990315</t>
  </si>
  <si>
    <t>990726</t>
  </si>
  <si>
    <t>000730</t>
  </si>
  <si>
    <t>010228</t>
  </si>
  <si>
    <t>011018</t>
  </si>
  <si>
    <t>020120</t>
  </si>
  <si>
    <t>020311</t>
  </si>
  <si>
    <t>981205</t>
  </si>
  <si>
    <t>001211</t>
  </si>
  <si>
    <t>010703</t>
  </si>
  <si>
    <t>980814</t>
  </si>
  <si>
    <t>981226</t>
  </si>
  <si>
    <t>981212</t>
  </si>
  <si>
    <t>991226</t>
  </si>
  <si>
    <t>990523</t>
  </si>
  <si>
    <t>990802</t>
  </si>
  <si>
    <t>991011</t>
  </si>
  <si>
    <t>991020</t>
  </si>
  <si>
    <t>001207</t>
  </si>
  <si>
    <t>001122</t>
  </si>
  <si>
    <t>010128</t>
  </si>
  <si>
    <t>010307</t>
  </si>
  <si>
    <t>000611</t>
  </si>
  <si>
    <t>010904</t>
  </si>
  <si>
    <t>010627</t>
  </si>
  <si>
    <t>010902</t>
  </si>
  <si>
    <t>020116</t>
  </si>
  <si>
    <t>020317</t>
  </si>
  <si>
    <t>981111</t>
  </si>
  <si>
    <t>981106</t>
  </si>
  <si>
    <t>870707</t>
  </si>
  <si>
    <t>980614</t>
  </si>
  <si>
    <t>000226</t>
  </si>
  <si>
    <t>000208</t>
  </si>
  <si>
    <t>010507</t>
  </si>
  <si>
    <t>020306</t>
  </si>
  <si>
    <t>010817</t>
  </si>
  <si>
    <t>010508</t>
  </si>
  <si>
    <t>011103</t>
  </si>
  <si>
    <t>011116</t>
  </si>
  <si>
    <t>020109</t>
  </si>
  <si>
    <t>010613</t>
  </si>
  <si>
    <t>010804</t>
  </si>
  <si>
    <t>990130</t>
  </si>
  <si>
    <t>000326</t>
  </si>
  <si>
    <t>990526</t>
  </si>
  <si>
    <t>001218</t>
  </si>
  <si>
    <t>000401</t>
  </si>
  <si>
    <t>010606</t>
  </si>
  <si>
    <t>010604</t>
  </si>
  <si>
    <t>011223</t>
  </si>
  <si>
    <t>980813</t>
  </si>
  <si>
    <t>960421</t>
  </si>
  <si>
    <t>980704</t>
  </si>
  <si>
    <t>970819</t>
  </si>
  <si>
    <t>980219</t>
  </si>
  <si>
    <t>970916</t>
  </si>
  <si>
    <t>980416</t>
  </si>
  <si>
    <t>990920</t>
  </si>
  <si>
    <t>991004</t>
  </si>
  <si>
    <t>990522</t>
  </si>
  <si>
    <t>990831</t>
  </si>
  <si>
    <t>990702</t>
  </si>
  <si>
    <t>000803</t>
  </si>
  <si>
    <t>010411</t>
  </si>
  <si>
    <t>010611</t>
  </si>
  <si>
    <t>011203</t>
  </si>
  <si>
    <t>010910</t>
  </si>
  <si>
    <t>010828</t>
  </si>
  <si>
    <t>010618</t>
  </si>
  <si>
    <t>970604</t>
  </si>
  <si>
    <t>010206</t>
  </si>
  <si>
    <t>980703</t>
  </si>
  <si>
    <t>981130</t>
  </si>
  <si>
    <t>990728</t>
  </si>
  <si>
    <t>991124</t>
  </si>
  <si>
    <t>000926</t>
  </si>
  <si>
    <t>010213</t>
  </si>
  <si>
    <t>000712</t>
  </si>
  <si>
    <t>010314</t>
  </si>
  <si>
    <t>000624</t>
  </si>
  <si>
    <t>980829</t>
  </si>
  <si>
    <t>990107</t>
  </si>
  <si>
    <t>990223</t>
  </si>
  <si>
    <t>981126</t>
  </si>
  <si>
    <t>981019</t>
  </si>
  <si>
    <t>970630</t>
  </si>
  <si>
    <t>980419</t>
  </si>
  <si>
    <t>990608</t>
  </si>
  <si>
    <t>991111</t>
  </si>
  <si>
    <t>000910</t>
  </si>
  <si>
    <t>010309</t>
  </si>
  <si>
    <t>000929</t>
  </si>
  <si>
    <t>001017</t>
  </si>
  <si>
    <t>010113</t>
  </si>
  <si>
    <t>010203</t>
  </si>
  <si>
    <t>980420</t>
  </si>
  <si>
    <t>991110</t>
  </si>
  <si>
    <t>010215</t>
  </si>
  <si>
    <t>011021</t>
  </si>
  <si>
    <t>011109</t>
  </si>
  <si>
    <t>011127</t>
  </si>
  <si>
    <t>010526</t>
  </si>
  <si>
    <t>981010</t>
  </si>
  <si>
    <t>990224</t>
  </si>
  <si>
    <t>990310</t>
  </si>
  <si>
    <t>000723</t>
  </si>
  <si>
    <t>001209</t>
  </si>
  <si>
    <t>970614</t>
  </si>
  <si>
    <t>981101</t>
  </si>
  <si>
    <t>000606</t>
  </si>
  <si>
    <t>000125</t>
  </si>
  <si>
    <t>010211</t>
  </si>
  <si>
    <t>960508</t>
  </si>
  <si>
    <t>990806</t>
  </si>
  <si>
    <t>001202</t>
  </si>
  <si>
    <t>000328</t>
  </si>
  <si>
    <t>991026</t>
  </si>
  <si>
    <t>001008</t>
  </si>
  <si>
    <t>990429</t>
  </si>
  <si>
    <t>000201</t>
  </si>
  <si>
    <t>011014</t>
  </si>
  <si>
    <t>011007</t>
  </si>
  <si>
    <t>020110</t>
  </si>
  <si>
    <t>010402</t>
  </si>
  <si>
    <t>000127</t>
  </si>
  <si>
    <t>980717</t>
  </si>
  <si>
    <t>970826</t>
  </si>
  <si>
    <t>980304</t>
  </si>
  <si>
    <t>001129</t>
  </si>
  <si>
    <t>011221</t>
  </si>
  <si>
    <t>010622</t>
  </si>
  <si>
    <t>000511</t>
  </si>
  <si>
    <t>971104</t>
  </si>
  <si>
    <t>971003</t>
  </si>
  <si>
    <t>970129</t>
  </si>
  <si>
    <t>971225</t>
  </si>
  <si>
    <t>960609</t>
  </si>
  <si>
    <t>960723</t>
  </si>
  <si>
    <t>990825</t>
  </si>
  <si>
    <t>000823</t>
  </si>
  <si>
    <t>970818</t>
  </si>
  <si>
    <t>961028</t>
  </si>
  <si>
    <t>001119</t>
  </si>
  <si>
    <t>980708</t>
  </si>
  <si>
    <t>980211</t>
  </si>
  <si>
    <t>991112</t>
  </si>
  <si>
    <t>000923</t>
  </si>
  <si>
    <t>970823</t>
  </si>
  <si>
    <t>980412</t>
  </si>
  <si>
    <t>990212</t>
  </si>
  <si>
    <t>980106</t>
  </si>
  <si>
    <t>981229</t>
  </si>
  <si>
    <t>971206</t>
  </si>
  <si>
    <t>990813</t>
  </si>
  <si>
    <t>000118</t>
  </si>
  <si>
    <t>961221</t>
  </si>
  <si>
    <t>971121</t>
  </si>
  <si>
    <t>970521</t>
  </si>
  <si>
    <t>000117</t>
  </si>
  <si>
    <t>980214</t>
  </si>
  <si>
    <t>000130</t>
  </si>
  <si>
    <t>970723</t>
  </si>
  <si>
    <t>011104</t>
  </si>
  <si>
    <t>960705</t>
  </si>
  <si>
    <t>970803</t>
  </si>
  <si>
    <t>961121</t>
  </si>
  <si>
    <t>990508</t>
  </si>
  <si>
    <t>980218</t>
  </si>
  <si>
    <t>960702</t>
  </si>
  <si>
    <t>980620</t>
  </si>
  <si>
    <t>951216</t>
  </si>
  <si>
    <t>011209</t>
  </si>
  <si>
    <t>020122</t>
  </si>
  <si>
    <t>961223</t>
  </si>
  <si>
    <t>970821</t>
  </si>
  <si>
    <t>001120</t>
  </si>
  <si>
    <t>001028</t>
  </si>
  <si>
    <t>000314</t>
  </si>
  <si>
    <t>970820</t>
  </si>
  <si>
    <t>990321</t>
  </si>
  <si>
    <t>960815</t>
  </si>
  <si>
    <t>970407</t>
  </si>
  <si>
    <t>980305</t>
  </si>
  <si>
    <t>971014</t>
  </si>
  <si>
    <t>961108</t>
  </si>
  <si>
    <t>960612</t>
  </si>
  <si>
    <t>960712</t>
  </si>
  <si>
    <t>950727</t>
  </si>
  <si>
    <t>980201</t>
  </si>
  <si>
    <t>961129</t>
  </si>
  <si>
    <t>961004</t>
  </si>
  <si>
    <t>951230</t>
  </si>
  <si>
    <t>960412</t>
  </si>
  <si>
    <t>990328</t>
  </si>
  <si>
    <t>980713</t>
  </si>
  <si>
    <t>991116</t>
  </si>
  <si>
    <t>991024</t>
  </si>
  <si>
    <t>940713</t>
  </si>
  <si>
    <t>971208</t>
  </si>
  <si>
    <t>010331</t>
  </si>
  <si>
    <t>000918</t>
  </si>
  <si>
    <t>930517</t>
  </si>
  <si>
    <t>000608</t>
  </si>
  <si>
    <t>000425</t>
  </si>
  <si>
    <t>020325</t>
  </si>
  <si>
    <t>020121</t>
  </si>
  <si>
    <t>010908</t>
  </si>
  <si>
    <t>010529</t>
  </si>
  <si>
    <t>020329</t>
  </si>
  <si>
    <t>020203</t>
  </si>
  <si>
    <t>990531</t>
  </si>
  <si>
    <t>971020</t>
  </si>
  <si>
    <t>950722</t>
  </si>
  <si>
    <t>970225</t>
  </si>
  <si>
    <t>010404</t>
  </si>
  <si>
    <t>011114</t>
  </si>
  <si>
    <t>011125</t>
  </si>
  <si>
    <t>010713</t>
  </si>
  <si>
    <t>020314</t>
  </si>
  <si>
    <t>011030</t>
  </si>
  <si>
    <t>011113</t>
  </si>
  <si>
    <t>960726</t>
  </si>
  <si>
    <t>951113</t>
  </si>
  <si>
    <t>971114</t>
  </si>
  <si>
    <t>000617</t>
  </si>
  <si>
    <t>001103</t>
  </si>
  <si>
    <t>010929</t>
  </si>
  <si>
    <t>011004</t>
  </si>
  <si>
    <t>960904</t>
  </si>
  <si>
    <t>010224</t>
  </si>
  <si>
    <t>000826</t>
  </si>
  <si>
    <t>971015</t>
  </si>
  <si>
    <t>980306</t>
  </si>
  <si>
    <t>971224</t>
  </si>
  <si>
    <t>980313</t>
  </si>
  <si>
    <t>970702</t>
  </si>
  <si>
    <t>970503</t>
  </si>
  <si>
    <t>871119</t>
  </si>
  <si>
    <t>960728</t>
  </si>
  <si>
    <t>990307</t>
  </si>
  <si>
    <t>970421</t>
  </si>
  <si>
    <t>000521</t>
  </si>
  <si>
    <t>960418</t>
  </si>
  <si>
    <t>960821</t>
  </si>
  <si>
    <t>000211</t>
  </si>
  <si>
    <t>991215</t>
  </si>
  <si>
    <t>970827</t>
  </si>
  <si>
    <t>000123</t>
  </si>
  <si>
    <t>930902</t>
  </si>
  <si>
    <t>970214</t>
  </si>
  <si>
    <t>970807</t>
  </si>
  <si>
    <t>960113</t>
  </si>
  <si>
    <t>970922</t>
  </si>
  <si>
    <t>980206</t>
  </si>
  <si>
    <t>980109</t>
  </si>
  <si>
    <t>960604</t>
  </si>
  <si>
    <t>970617</t>
  </si>
  <si>
    <t>000217</t>
  </si>
  <si>
    <t>990420</t>
  </si>
  <si>
    <t>010321</t>
  </si>
  <si>
    <t>000228</t>
  </si>
  <si>
    <t>010102</t>
  </si>
  <si>
    <t>990220</t>
  </si>
  <si>
    <t>990120</t>
  </si>
  <si>
    <t>000501</t>
  </si>
  <si>
    <t>001112</t>
  </si>
  <si>
    <t>020108</t>
  </si>
  <si>
    <t>011013</t>
  </si>
  <si>
    <t>001203</t>
  </si>
  <si>
    <t>990215</t>
  </si>
  <si>
    <t>000325</t>
  </si>
  <si>
    <t>980330</t>
  </si>
  <si>
    <t>000312</t>
  </si>
  <si>
    <t>980209</t>
  </si>
  <si>
    <t>980203</t>
  </si>
  <si>
    <t>970501</t>
  </si>
  <si>
    <t>010818</t>
  </si>
  <si>
    <t>010811</t>
  </si>
  <si>
    <t>971220</t>
  </si>
  <si>
    <t>960219</t>
  </si>
  <si>
    <t>981211</t>
  </si>
  <si>
    <t>990815</t>
  </si>
  <si>
    <t>020207</t>
  </si>
  <si>
    <t>980913</t>
  </si>
  <si>
    <t>990206</t>
  </si>
  <si>
    <t>990117</t>
  </si>
  <si>
    <t>020303</t>
  </si>
  <si>
    <t>020125</t>
  </si>
  <si>
    <t>010704</t>
  </si>
  <si>
    <t>010819</t>
  </si>
  <si>
    <t>020215</t>
  </si>
  <si>
    <t>980429</t>
  </si>
  <si>
    <t>010716</t>
  </si>
  <si>
    <t>010803</t>
  </si>
  <si>
    <t>020223</t>
  </si>
  <si>
    <t>000516</t>
  </si>
  <si>
    <t>000204</t>
  </si>
  <si>
    <t>970128</t>
  </si>
  <si>
    <t>951005</t>
  </si>
  <si>
    <t>980530</t>
  </si>
  <si>
    <t>990104</t>
  </si>
  <si>
    <t>000305</t>
  </si>
  <si>
    <t>010513</t>
  </si>
  <si>
    <t>971207</t>
  </si>
  <si>
    <t>000709</t>
  </si>
  <si>
    <t>970320</t>
  </si>
  <si>
    <t>960913</t>
  </si>
  <si>
    <t>970524</t>
  </si>
  <si>
    <t>990124</t>
  </si>
  <si>
    <t>010121</t>
  </si>
  <si>
    <t>001126</t>
  </si>
  <si>
    <t>960716</t>
  </si>
  <si>
    <t>960820</t>
  </si>
  <si>
    <t>970609</t>
  </si>
  <si>
    <t>000310</t>
  </si>
  <si>
    <t>010503</t>
  </si>
  <si>
    <t>020331</t>
  </si>
  <si>
    <t>020127</t>
  </si>
  <si>
    <t>020101</t>
  </si>
  <si>
    <t>010430</t>
  </si>
  <si>
    <t>011130</t>
  </si>
  <si>
    <t>010608</t>
  </si>
  <si>
    <t>960522</t>
  </si>
  <si>
    <t>011119</t>
  </si>
  <si>
    <t>010527</t>
  </si>
  <si>
    <t>010814</t>
  </si>
  <si>
    <t>010806</t>
  </si>
  <si>
    <t>010418</t>
  </si>
  <si>
    <t>010805</t>
  </si>
  <si>
    <t>010916</t>
  </si>
  <si>
    <t>010808</t>
  </si>
  <si>
    <t>010930</t>
  </si>
  <si>
    <t>020128</t>
  </si>
  <si>
    <t>010919</t>
  </si>
  <si>
    <t>010807</t>
  </si>
  <si>
    <t>010918</t>
  </si>
  <si>
    <t>010123</t>
  </si>
  <si>
    <t>970716</t>
  </si>
  <si>
    <t>010501</t>
  </si>
  <si>
    <t>961205</t>
  </si>
  <si>
    <t>010605</t>
  </si>
  <si>
    <t>020209</t>
  </si>
  <si>
    <t>971229</t>
  </si>
  <si>
    <t>010531</t>
  </si>
  <si>
    <t>971027</t>
  </si>
  <si>
    <t>020224</t>
  </si>
  <si>
    <t>020309</t>
  </si>
  <si>
    <t>010416</t>
  </si>
  <si>
    <t>010320</t>
  </si>
  <si>
    <t>010525</t>
  </si>
  <si>
    <t>010602</t>
  </si>
  <si>
    <t>011108</t>
  </si>
  <si>
    <t>011129</t>
  </si>
  <si>
    <t>010127</t>
  </si>
  <si>
    <t>010422</t>
  </si>
  <si>
    <t>971227</t>
  </si>
  <si>
    <t>961107</t>
  </si>
  <si>
    <t>980627</t>
  </si>
  <si>
    <t>1</t>
  </si>
  <si>
    <t xml:space="preserve">M2 </t>
  </si>
  <si>
    <t>２</t>
  </si>
  <si>
    <t>１</t>
  </si>
  <si>
    <t xml:space="preserve">M1 </t>
  </si>
  <si>
    <t>M２</t>
  </si>
  <si>
    <t>N1</t>
  </si>
  <si>
    <t>KUBOTA Takeshi</t>
  </si>
  <si>
    <t>KOBAYASHI Kotaro</t>
  </si>
  <si>
    <t>BANNAI Koya</t>
  </si>
  <si>
    <t>HORII Ryota</t>
  </si>
  <si>
    <t>MIYAZAWA Tsuyoshi</t>
  </si>
  <si>
    <t>OYA Naofumi</t>
  </si>
  <si>
    <t>ONO Shogo</t>
  </si>
  <si>
    <t>OGINO Rintaro</t>
  </si>
  <si>
    <t>KANEKO Daisuke</t>
  </si>
  <si>
    <t>KAWAMOTO Hideki</t>
  </si>
  <si>
    <t>KURYU Masaki</t>
  </si>
  <si>
    <t>KOYAMA Konan</t>
  </si>
  <si>
    <t>SAITO Hiroki</t>
  </si>
  <si>
    <t xml:space="preserve">SAKAMOTO  Hayato </t>
  </si>
  <si>
    <t>TAKAHASHI Kiichi</t>
  </si>
  <si>
    <t>TOMIOKA Tatsuto</t>
  </si>
  <si>
    <t>TOMIYAMA Hiroki</t>
  </si>
  <si>
    <t>TOMOKANE James</t>
  </si>
  <si>
    <t>NAKANO  Keita</t>
  </si>
  <si>
    <t>FUJIMURA Daiki</t>
  </si>
  <si>
    <t>FUCHIWAKI Keigo</t>
  </si>
  <si>
    <t>FURUYA Tai</t>
  </si>
  <si>
    <t>MIURA Takamichi</t>
  </si>
  <si>
    <t>YAMAGUCHI Daiki</t>
  </si>
  <si>
    <t>YAMAMOTO Akira</t>
  </si>
  <si>
    <t>YOSHIDA Takuya</t>
  </si>
  <si>
    <t>YOSHINAGA Yuki</t>
  </si>
  <si>
    <t>AOMI Hijiri</t>
  </si>
  <si>
    <t>AKAMATSU Takumi</t>
  </si>
  <si>
    <t>AGAWA Koki</t>
  </si>
  <si>
    <t>AZECHI Masafumi</t>
  </si>
  <si>
    <t>ABE Kazuki</t>
  </si>
  <si>
    <t>ISHIKAWA Jun</t>
  </si>
  <si>
    <t>ITO Takuro</t>
  </si>
  <si>
    <t>IMANISHI Yuta</t>
  </si>
  <si>
    <t>IWAMASA Ryota</t>
  </si>
  <si>
    <t>INDO Tsuyoshi</t>
  </si>
  <si>
    <t>OSHIMA Ryusei</t>
  </si>
  <si>
    <t>OZAWA Ryota</t>
  </si>
  <si>
    <t>ONO Yuki</t>
  </si>
  <si>
    <t>KANEGAE Amane</t>
  </si>
  <si>
    <t>KAMBAYASHI Ryuhei</t>
  </si>
  <si>
    <t>KIHIRA Riku</t>
  </si>
  <si>
    <t>KOSHIMUNE Hiroaki</t>
  </si>
  <si>
    <t>KONDO Akimasa</t>
  </si>
  <si>
    <t>SAKAI Yugo</t>
  </si>
  <si>
    <t>SAKAGUCHI Tenki</t>
  </si>
  <si>
    <t>SHIDAI Jun</t>
  </si>
  <si>
    <t>SHIBATA Yuto</t>
  </si>
  <si>
    <t>SHIMAZAKI Kenichiro</t>
  </si>
  <si>
    <t>SHIMIZU Takuya</t>
  </si>
  <si>
    <t>SHINDO Fumiya</t>
  </si>
  <si>
    <t>SUGIURA Kei</t>
  </si>
  <si>
    <t>SUZUKI Hikaru</t>
  </si>
  <si>
    <t>SEKI Takuma</t>
  </si>
  <si>
    <t>TAKEMASA Ryunosuke</t>
  </si>
  <si>
    <t>NAITO Takumi</t>
  </si>
  <si>
    <t>NAKANISHI Riki</t>
  </si>
  <si>
    <t>MAEDA Taiga</t>
  </si>
  <si>
    <t>MAEDA Takumi</t>
  </si>
  <si>
    <t xml:space="preserve">MIYANO Tsutomu </t>
  </si>
  <si>
    <t>MUKOYOSHI Mikiya</t>
  </si>
  <si>
    <t>MURAKAMI Rintaro</t>
  </si>
  <si>
    <t>MORI Yanagi</t>
  </si>
  <si>
    <t>YAHIRO Yu</t>
  </si>
  <si>
    <t>ASAKURA Maoto</t>
  </si>
  <si>
    <t>ABE Tsubasa</t>
  </si>
  <si>
    <t>IKEDA  Yoshihiro</t>
  </si>
  <si>
    <t>ISEKI Ryotaro</t>
  </si>
  <si>
    <t>ITO Taiga</t>
  </si>
  <si>
    <t>UMEZAWA Tatsuki</t>
  </si>
  <si>
    <t>OUE Ryosuke</t>
  </si>
  <si>
    <t>OKAWA Yuya</t>
  </si>
  <si>
    <t>OSAWA Taiga</t>
  </si>
  <si>
    <t>KAIGAWA Yusuke</t>
  </si>
  <si>
    <t>KAZAMA Makoto</t>
  </si>
  <si>
    <t>KAWASHIMA Subaru</t>
  </si>
  <si>
    <t>KIBE Yuto</t>
  </si>
  <si>
    <t>KUSHINO Kosuke</t>
  </si>
  <si>
    <t>KONO Keita</t>
  </si>
  <si>
    <t>SHINMYO Kotaro</t>
  </si>
  <si>
    <t>SUZAKI  Aru</t>
  </si>
  <si>
    <t>TAMURA Hayato</t>
  </si>
  <si>
    <t>FUJIKI Kento</t>
  </si>
  <si>
    <t>MAEHARA Yuma</t>
  </si>
  <si>
    <t>MATSUMOTO Taichi</t>
  </si>
  <si>
    <t>MORITA  Tsuyoshi</t>
  </si>
  <si>
    <t>YOKOYAMA Tatsuya</t>
  </si>
  <si>
    <t>OKI Hiroya</t>
  </si>
  <si>
    <t>KUROSAWA Eiki</t>
  </si>
  <si>
    <t>SAITO Rintaro</t>
  </si>
  <si>
    <t>HAYASHI Ryota</t>
  </si>
  <si>
    <t>TANIGUCHI TAKUMI</t>
  </si>
  <si>
    <t>NAKAMURA Ryosuke</t>
  </si>
  <si>
    <t>AKAGI Kenta</t>
  </si>
  <si>
    <t>IWASE Takahiro</t>
  </si>
  <si>
    <t>KAWAGUCHI Jun</t>
  </si>
  <si>
    <t>TOGAWA Taichi</t>
  </si>
  <si>
    <t>FUKUMOTO Rikuoh</t>
  </si>
  <si>
    <t>YAMASHITA Taiga</t>
  </si>
  <si>
    <t>WATANABE Kyosuke</t>
  </si>
  <si>
    <t>INOUE Yuto</t>
  </si>
  <si>
    <t>HAYASHI Yuki</t>
  </si>
  <si>
    <t>TAKEISHI Naoto</t>
  </si>
  <si>
    <t>ICHIKAWA Yuito</t>
  </si>
  <si>
    <t>IWAMI Shuya</t>
  </si>
  <si>
    <t>OKURA Hiroto</t>
  </si>
  <si>
    <t>KAMBAYASHI Yuta</t>
  </si>
  <si>
    <t>SHINGO Takeshi</t>
  </si>
  <si>
    <t>NAKAYAMA Hiroki</t>
  </si>
  <si>
    <t>MATSUBA Keita</t>
  </si>
  <si>
    <t>MORIKAWA Hiroyasu</t>
  </si>
  <si>
    <t>YOSHIDA Keita</t>
  </si>
  <si>
    <t>IIDA Takayuki</t>
  </si>
  <si>
    <t>ISHINABE Soichi</t>
  </si>
  <si>
    <t>KURUTO Tyler</t>
  </si>
  <si>
    <t>KONDO Kaita</t>
  </si>
  <si>
    <t>TAKAHASHI Yuki</t>
  </si>
  <si>
    <t>NOJIMA Tsubasa</t>
  </si>
  <si>
    <t>HAYATA Shoya</t>
  </si>
  <si>
    <t>YUHARA Keigo</t>
  </si>
  <si>
    <t>WATANABE Daichi</t>
  </si>
  <si>
    <t>AZECHI Takato</t>
  </si>
  <si>
    <t>OSAWA Yusuke</t>
  </si>
  <si>
    <t>KISHIMOTO Hironori</t>
  </si>
  <si>
    <t>KONDO Kotaro</t>
  </si>
  <si>
    <t>SEKIGUCHI Takehiro</t>
  </si>
  <si>
    <t>NAKAKURA Hironobu</t>
  </si>
  <si>
    <t>NAKAMURA Yuito</t>
  </si>
  <si>
    <t>NISHIKAWA Kaisei</t>
  </si>
  <si>
    <t>NISHIKUBO Ryo</t>
  </si>
  <si>
    <t>HOTEHAMA Ryosuke</t>
  </si>
  <si>
    <t>MIYASAKA Taiki</t>
  </si>
  <si>
    <t>MEKATA Masahiro</t>
  </si>
  <si>
    <t>YOKOTA Shungo</t>
  </si>
  <si>
    <t>WAKITA Kotaro</t>
  </si>
  <si>
    <t>AKASAKA Takumi</t>
  </si>
  <si>
    <t>IKEDA Tomoｆumi</t>
  </si>
  <si>
    <t>OBARA Hibiki</t>
  </si>
  <si>
    <t>KURAMOTO Genta</t>
  </si>
  <si>
    <t>SASAKI Rui</t>
  </si>
  <si>
    <t>SATO Issei</t>
  </si>
  <si>
    <t>SHIKI Hayato</t>
  </si>
  <si>
    <t>SUZUKI Ryutaro</t>
  </si>
  <si>
    <t>TADA Kanata</t>
  </si>
  <si>
    <t>MATSUNAMI Kosei</t>
  </si>
  <si>
    <t>YAMAUCHI Kento</t>
  </si>
  <si>
    <t>YAMASHITA Yuga</t>
  </si>
  <si>
    <t>IBUKA Manaki</t>
  </si>
  <si>
    <t>OKUDA  Shintaro</t>
  </si>
  <si>
    <t>KAMEI Naoya</t>
  </si>
  <si>
    <t>NAGATSUKA Shuma</t>
  </si>
  <si>
    <t>HIGUCHI Kazuma</t>
  </si>
  <si>
    <t>MAEDA Shugo</t>
  </si>
  <si>
    <t>YOSHIMA Kaito</t>
  </si>
  <si>
    <t>OKUYAMA Tomohiro</t>
  </si>
  <si>
    <t>KASUYA Yuki</t>
  </si>
  <si>
    <t>KODAMA Tensei</t>
  </si>
  <si>
    <t>SUZUKI Kai</t>
  </si>
  <si>
    <t>TANABE Yusuke</t>
  </si>
  <si>
    <t>NAGASAWA Keima</t>
  </si>
  <si>
    <t>NAKAMURA Masafumi</t>
  </si>
  <si>
    <t>FURUMI Wataru</t>
  </si>
  <si>
    <t>ITO Yugo</t>
  </si>
  <si>
    <t>NAKAMURA Tomaya</t>
  </si>
  <si>
    <t>HAMA Yuta</t>
  </si>
  <si>
    <t>HOJYO Yamato</t>
  </si>
  <si>
    <t>MIYASHITA Taiki</t>
  </si>
  <si>
    <t>YABA Kenichiro</t>
  </si>
  <si>
    <t>ENDO Kazuyuki</t>
  </si>
  <si>
    <t>SUTO Takumi</t>
  </si>
  <si>
    <t>TERAZAWA Gen</t>
  </si>
  <si>
    <t>HIYOSHI Rikuto</t>
  </si>
  <si>
    <t>ETO Takuto</t>
  </si>
  <si>
    <t>KATSUSE Kendai</t>
  </si>
  <si>
    <t>ASARI Kurodo</t>
  </si>
  <si>
    <t>IDO Takahiro</t>
  </si>
  <si>
    <t>KUWATA Naruhito</t>
  </si>
  <si>
    <t>SAITO Kazuki</t>
  </si>
  <si>
    <t>SAWADA  Natsuki</t>
  </si>
  <si>
    <t>HIGUCHI Rikuto</t>
  </si>
  <si>
    <t>HIDAKA Shuto</t>
  </si>
  <si>
    <t>KAMATA Koki</t>
  </si>
  <si>
    <t>KAWANO Shoya</t>
  </si>
  <si>
    <t>KUNO Aoi</t>
  </si>
  <si>
    <t>SAIKI Atsuhito</t>
  </si>
  <si>
    <t>SEIKE Riku</t>
  </si>
  <si>
    <t>TANAKA Daiki</t>
  </si>
  <si>
    <t>NAKAMITSU Satoshi</t>
  </si>
  <si>
    <t>HITOMI Kosei</t>
  </si>
  <si>
    <t>HIRANO Kotaro</t>
  </si>
  <si>
    <t>MORIZUMI Hayato</t>
  </si>
  <si>
    <t>YAMAMOTO Ryo</t>
  </si>
  <si>
    <t>ADACHI Taiyo</t>
  </si>
  <si>
    <t>ARAKAWA Daiki</t>
  </si>
  <si>
    <t>ITO Masahiro</t>
  </si>
  <si>
    <t>OTSUKA Takemasa</t>
  </si>
  <si>
    <t>NASHIRO Yuki</t>
  </si>
  <si>
    <t>NIWA Hayato</t>
  </si>
  <si>
    <t>HARADA Aru</t>
  </si>
  <si>
    <t>YAMADA Naoki</t>
  </si>
  <si>
    <t>AKIYAMA Yuki</t>
  </si>
  <si>
    <t>IKEDA Kazuki</t>
  </si>
  <si>
    <t>UCHIDA Shunta</t>
  </si>
  <si>
    <t>OGI Hagumi</t>
  </si>
  <si>
    <t>OKAUCHI Masaya</t>
  </si>
  <si>
    <t>KAWAKAMI Yuki</t>
  </si>
  <si>
    <t>KAWADA Taihei</t>
  </si>
  <si>
    <t>KODAMA Yusaku</t>
  </si>
  <si>
    <t>SHIRAI Kazuhiro</t>
  </si>
  <si>
    <t>NAKAZONO Shintaro</t>
  </si>
  <si>
    <t>TAKEKAWA Taisei</t>
  </si>
  <si>
    <t>TOKUNAGA Yuki</t>
  </si>
  <si>
    <t>MATSUMOTO Kota</t>
  </si>
  <si>
    <t>MURAISHI Reiji</t>
  </si>
  <si>
    <t>YAMAJI Kotaro</t>
  </si>
  <si>
    <t>YAMAMOTO Takazumi</t>
  </si>
  <si>
    <t>YOKOCHI Taiga</t>
  </si>
  <si>
    <t>ISHIWATARI Yuya</t>
  </si>
  <si>
    <t>OGATA Haruya</t>
  </si>
  <si>
    <t>SHISHIDO Ryutaro</t>
  </si>
  <si>
    <t>MATSUURA Kensei</t>
  </si>
  <si>
    <t>MATSUNAGA Yuki</t>
  </si>
  <si>
    <t>MATSUMOTO Issei</t>
  </si>
  <si>
    <t>MATSUMOTO Junya</t>
  </si>
  <si>
    <t>YAMAMOTO Yudai</t>
  </si>
  <si>
    <t>UENO Ryogo</t>
  </si>
  <si>
    <t>UEWAKI Ryuga</t>
  </si>
  <si>
    <t>ISHIKAWA Ryo</t>
  </si>
  <si>
    <t>INAGE Takato</t>
  </si>
  <si>
    <t>OGATA Haruto</t>
  </si>
  <si>
    <t>KUROKAWA Kazuki</t>
  </si>
  <si>
    <t>SASA Atsuhiro</t>
  </si>
  <si>
    <t>TAKASUKA Taisei</t>
  </si>
  <si>
    <t>JINUSHI Naohiro</t>
  </si>
  <si>
    <t>TOMITA Daichi</t>
  </si>
  <si>
    <t>TOMITA Riku</t>
  </si>
  <si>
    <t>MUNAKATA Naoki</t>
  </si>
  <si>
    <t>HAYASHI Kanata</t>
  </si>
  <si>
    <t>HIGASHIBARA Manato</t>
  </si>
  <si>
    <t>HOSOSAKO Kaiki</t>
  </si>
  <si>
    <t>MATSUNAGA Rei</t>
  </si>
  <si>
    <t>MIHARA Reo</t>
  </si>
  <si>
    <t>ISHIBASHI Arata</t>
  </si>
  <si>
    <t>KASAHARA Shoi</t>
  </si>
  <si>
    <t>KITANO Daisuke</t>
  </si>
  <si>
    <t>NAGAHASHI Yuma</t>
  </si>
  <si>
    <t>NISHIZAWA Kohei</t>
  </si>
  <si>
    <t>HAMANO Kenta</t>
  </si>
  <si>
    <t>HIRUTA Teppei</t>
  </si>
  <si>
    <t>MIZUGUCHI Kai</t>
  </si>
  <si>
    <t>MIYAZAWA Shu</t>
  </si>
  <si>
    <t>MIYAMOTO Ryohei</t>
  </si>
  <si>
    <t>SADO Junya</t>
  </si>
  <si>
    <t>KUDO Tatsuro</t>
  </si>
  <si>
    <t>IWASA Ryuji</t>
  </si>
  <si>
    <t>KIKUCHI Sota</t>
  </si>
  <si>
    <t>SATO Yuki</t>
  </si>
  <si>
    <t>NAKAMURA Haruki</t>
  </si>
  <si>
    <t>IMAI Kenta</t>
  </si>
  <si>
    <t>SUYAMA Yuta</t>
  </si>
  <si>
    <t>MOTOKI Kotaro</t>
  </si>
  <si>
    <t>OHATA Mizuki</t>
  </si>
  <si>
    <t>TOBIKAWA Ryoga</t>
  </si>
  <si>
    <t>KAI Tatsuya</t>
  </si>
  <si>
    <t>KOBAYASHI Yuji</t>
  </si>
  <si>
    <t>SATAKE Makoto</t>
  </si>
  <si>
    <t>HASEGAWA Riku</t>
  </si>
  <si>
    <t>YAMAGUCHI Tomohiro</t>
  </si>
  <si>
    <t>OKUNO Syu</t>
  </si>
  <si>
    <t>OKUGAITO Takahumi</t>
  </si>
  <si>
    <t>NATSUI Yuki</t>
  </si>
  <si>
    <t>TOMARI Yoshihiro</t>
  </si>
  <si>
    <t>HARA Shinichi</t>
  </si>
  <si>
    <t>UENO Takashi</t>
  </si>
  <si>
    <t>SATO Kei</t>
  </si>
  <si>
    <t>KEMURIYAMA Rikito</t>
  </si>
  <si>
    <t>MIYAZAKI Takeru</t>
  </si>
  <si>
    <t>KAMOZAWA Omi</t>
  </si>
  <si>
    <t>BAN Yosuke</t>
  </si>
  <si>
    <t>UEMURA Ryota</t>
  </si>
  <si>
    <t>SHIOZAWA Kiseki</t>
  </si>
  <si>
    <t>SUZUKI Kosuke</t>
  </si>
  <si>
    <t>SUZUKI Yuta</t>
  </si>
  <si>
    <t>NATORI Ryota</t>
  </si>
  <si>
    <t>NISHIDA Takeshi</t>
  </si>
  <si>
    <t>NUNOKAWA Rikio</t>
  </si>
  <si>
    <t>MIURA Sota</t>
  </si>
  <si>
    <t>YONEDA Tomoya</t>
  </si>
  <si>
    <t>ABE Ayumu</t>
  </si>
  <si>
    <t>IKEDA Issei</t>
  </si>
  <si>
    <t>ICHIMURA Tomoki</t>
  </si>
  <si>
    <t>USHIZAWA Kodai</t>
  </si>
  <si>
    <t>KASAI Shunsuke</t>
  </si>
  <si>
    <t>SUGIMOTO Yutsuki</t>
  </si>
  <si>
    <t>TANAKA Kosei</t>
  </si>
  <si>
    <t>CHIHARA Ryoga</t>
  </si>
  <si>
    <t>NAKASHIMA Takaya</t>
  </si>
  <si>
    <t>NAGATA Shunsuke</t>
  </si>
  <si>
    <t>HOMMA Keita</t>
  </si>
  <si>
    <t>MATSUZAKI Kengo</t>
  </si>
  <si>
    <t>MORITA Keito</t>
  </si>
  <si>
    <t>YOSHITOMI Yuta</t>
  </si>
  <si>
    <t>IIZAWA Kazuto</t>
  </si>
  <si>
    <t>IMAMURA Maro</t>
  </si>
  <si>
    <t>URUTA Ryuki</t>
  </si>
  <si>
    <t>OSAKABE Yoshiki</t>
  </si>
  <si>
    <t>KANAZAWA Yuma</t>
  </si>
  <si>
    <t>KAWAKAMI Tatsuya</t>
  </si>
  <si>
    <t>KAWAKAMI Yuji</t>
  </si>
  <si>
    <t>KOKUBUN Shunichi</t>
  </si>
  <si>
    <t>KOMEYAMA Tetsuhiro</t>
  </si>
  <si>
    <t>SATO Shunsuke</t>
  </si>
  <si>
    <t>SUGIMOTO Shota</t>
  </si>
  <si>
    <t>TAKEMURA Takuma</t>
  </si>
  <si>
    <t>TAKEMOTO Yuto</t>
  </si>
  <si>
    <t>HANAMURE Ryuta</t>
  </si>
  <si>
    <t>HAMACHI Shinnosuke</t>
  </si>
  <si>
    <t>MATSUZAKI Sakito</t>
  </si>
  <si>
    <t>WAKIZAKA Shinnosuke</t>
  </si>
  <si>
    <t>AMBAI Masanori</t>
  </si>
  <si>
    <t>ISHIHARA Shotaro</t>
  </si>
  <si>
    <t>IRITA Yuki</t>
  </si>
  <si>
    <t>UKITA Naoya</t>
  </si>
  <si>
    <t>ORIKUCHI Yuki</t>
  </si>
  <si>
    <t>KANEKO Teppei</t>
  </si>
  <si>
    <t>KAMIZONO Ryoma</t>
  </si>
  <si>
    <t>KISHIMOTO Rukiya</t>
  </si>
  <si>
    <t>KISO Shunsuke</t>
  </si>
  <si>
    <t>KIHARA Daichi</t>
  </si>
  <si>
    <t>SAEKI Yosei</t>
  </si>
  <si>
    <t>NAKAGOME Daisuke</t>
  </si>
  <si>
    <t>NAGAHORA Kazuki</t>
  </si>
  <si>
    <t>NIWA Yuta</t>
  </si>
  <si>
    <t>HASHIMOTO Shuya</t>
  </si>
  <si>
    <t>MATSUO Koki</t>
  </si>
  <si>
    <t>MARUYAMA Masataka</t>
  </si>
  <si>
    <t>MIZOGUCHI Jin</t>
  </si>
  <si>
    <t>KAMEDA Minoru</t>
  </si>
  <si>
    <t>KOIKE Terunori</t>
  </si>
  <si>
    <t>OE Kazuki</t>
  </si>
  <si>
    <t>DOI Kensuke</t>
  </si>
  <si>
    <t>YAMAGUCHI Jumpei</t>
  </si>
  <si>
    <t>CHIHARA Renya</t>
  </si>
  <si>
    <t>FUNO Haruku</t>
  </si>
  <si>
    <t>TAKAHASHI Keigo</t>
  </si>
  <si>
    <t>YAMAGUCHI Hiroyuki</t>
  </si>
  <si>
    <t>ONIZAWA Kotaro</t>
  </si>
  <si>
    <t>KOMIYA Takuro</t>
  </si>
  <si>
    <t>MORITA Kaito</t>
  </si>
  <si>
    <t>SUZUKI Hiroto</t>
  </si>
  <si>
    <t>YONEMORI Ryo</t>
  </si>
  <si>
    <t>ITO Kotaro</t>
  </si>
  <si>
    <t>TAKEDA Kazumasa</t>
  </si>
  <si>
    <t>NAKAO Ruka</t>
  </si>
  <si>
    <t>MASUDA Kosuke</t>
  </si>
  <si>
    <t>ABE Koki</t>
  </si>
  <si>
    <t>YAMAGUCHI Shinnosuke</t>
  </si>
  <si>
    <t>TAKEISHI Kento</t>
  </si>
  <si>
    <t>ICHINOHE Kazunari</t>
  </si>
  <si>
    <t>NISHIMURA Kota</t>
  </si>
  <si>
    <t>HOSHINO Kota</t>
  </si>
  <si>
    <t>MORIGUCHI Ryoya</t>
  </si>
  <si>
    <t>WATANABE Syo</t>
  </si>
  <si>
    <t>AOKI Kento</t>
  </si>
  <si>
    <t>TOMITA Naoyuki</t>
  </si>
  <si>
    <t>MURAMATSU Yu</t>
  </si>
  <si>
    <t>HAYASHI Hyu</t>
  </si>
  <si>
    <t>KUBOKURA Keigo</t>
  </si>
  <si>
    <t>SASAKI Mikito</t>
  </si>
  <si>
    <t>KOREEDA Syota</t>
  </si>
  <si>
    <t>OSHIMA Takeru</t>
  </si>
  <si>
    <t>NAKASHIMA Zyo</t>
  </si>
  <si>
    <t>ISHIKAWA Ryusuke</t>
  </si>
  <si>
    <t>TOMITA Kento</t>
  </si>
  <si>
    <t>WATAHIKI Tsubasa</t>
  </si>
  <si>
    <t>YAMAMOTO Tatsuki</t>
  </si>
  <si>
    <t>HIRAKAWA Yuta</t>
  </si>
  <si>
    <t>ITO Kento</t>
  </si>
  <si>
    <t>AKAMATSU Tatsuya</t>
  </si>
  <si>
    <t>ISHINO Kento</t>
  </si>
  <si>
    <t>KAJIGAYA Issei</t>
  </si>
  <si>
    <t>TAKAHASHI Sohei</t>
  </si>
  <si>
    <t>KAWASAKI Kaito</t>
  </si>
  <si>
    <t>KATO Kaede</t>
  </si>
  <si>
    <t>KONDO Aoi</t>
  </si>
  <si>
    <t>SUDA Yuto</t>
  </si>
  <si>
    <t>IMAOKA Yusuke</t>
  </si>
  <si>
    <t>ISHIZUKA Daisuke</t>
  </si>
  <si>
    <t>YOSHIDA Yuya</t>
  </si>
  <si>
    <t>OHASHI Takuma</t>
  </si>
  <si>
    <t>NAGASE Atsuki</t>
  </si>
  <si>
    <t>SAITO Yuta</t>
  </si>
  <si>
    <t>HATAKEYAMA Tsuyoshi</t>
  </si>
  <si>
    <t>MORIYA Syota</t>
  </si>
  <si>
    <t>KOMAI Toma</t>
  </si>
  <si>
    <t>NAGASAWA Takuki</t>
  </si>
  <si>
    <t>WATANABE Sasuke</t>
  </si>
  <si>
    <t>ISEKI Yoshito</t>
  </si>
  <si>
    <t>IKENO Ryusei</t>
  </si>
  <si>
    <t>YOSHII Raito</t>
  </si>
  <si>
    <t>YOSHIDA Takahiro</t>
  </si>
  <si>
    <t>TAMURA Kazuki</t>
  </si>
  <si>
    <t>KITADANI Naoki</t>
  </si>
  <si>
    <t>FUJIWARA Koki</t>
  </si>
  <si>
    <t>HOSAKA Aoshi</t>
  </si>
  <si>
    <t>KAWASHIMA Ryota</t>
  </si>
  <si>
    <t>KANAZAWA Masatoshi</t>
  </si>
  <si>
    <t>KIKUCHI Kota</t>
  </si>
  <si>
    <t>OKUBO Takumi</t>
  </si>
  <si>
    <t>TERAOKA Yusaku</t>
  </si>
  <si>
    <t>SHIRIYA Yusei</t>
  </si>
  <si>
    <t>KAGEYAMA Shuhei</t>
  </si>
  <si>
    <t>MATSUMOTO Yuga</t>
  </si>
  <si>
    <t>HANATA Shion</t>
  </si>
  <si>
    <t>IMOTO Yoshinobu</t>
  </si>
  <si>
    <t>UMETANI Hoshia</t>
  </si>
  <si>
    <t>KAWAKAMI Asuma</t>
  </si>
  <si>
    <t>DEDEBRUNO Chikwadoryo</t>
  </si>
  <si>
    <t>EBIHARA Takuya</t>
  </si>
  <si>
    <t>KINA Shugoro</t>
  </si>
  <si>
    <t>SUZUKI Yusei</t>
  </si>
  <si>
    <t>MIURA Ryusei</t>
  </si>
  <si>
    <t>TAKAHASHI Tomoya</t>
  </si>
  <si>
    <t>SAITO Yuto</t>
  </si>
  <si>
    <t>NOMURA Kensei</t>
  </si>
  <si>
    <t>KOJIMA Masato</t>
  </si>
  <si>
    <t>MURASE Daisuke</t>
  </si>
  <si>
    <t>ISHIDA Kenshi</t>
  </si>
  <si>
    <t>IWASAKI Taisaku</t>
  </si>
  <si>
    <t>SHIRAI Yugi</t>
  </si>
  <si>
    <t>OKAMOTO Sho</t>
  </si>
  <si>
    <t>AMAOKA Naoki</t>
  </si>
  <si>
    <t>KUBOTA Ryusei</t>
  </si>
  <si>
    <t>SEGAWA Ryuhei</t>
  </si>
  <si>
    <t>IWABUCHI Soya</t>
  </si>
  <si>
    <t>KAJI Yuki</t>
  </si>
  <si>
    <t>ONDA Hayato</t>
  </si>
  <si>
    <t>HIRATA Yuichiro</t>
  </si>
  <si>
    <t>KOMOTO Asuka</t>
  </si>
  <si>
    <t>KOSAKA Akihiro</t>
  </si>
  <si>
    <t>TOGASHI Mao</t>
  </si>
  <si>
    <t>SONODA Ryuji</t>
  </si>
  <si>
    <t>FUKAGAWA Yuki</t>
  </si>
  <si>
    <t>NAKAMURA Wataru</t>
  </si>
  <si>
    <t>YAMAMOTO Hinata</t>
  </si>
  <si>
    <t>TSUCHIYA Haruki</t>
  </si>
  <si>
    <t>SHIMOJI Shumma</t>
  </si>
  <si>
    <t>TAKAHASHI Kohei</t>
  </si>
  <si>
    <t>KAWAMOTO Naoya</t>
  </si>
  <si>
    <t>YAMAGUCHI Rinya</t>
  </si>
  <si>
    <t>TOMIZAWA Ryosuke</t>
  </si>
  <si>
    <t>KUMADA Tatsuya</t>
  </si>
  <si>
    <t>ISHII Shinya</t>
  </si>
  <si>
    <t>SUZUKI Eiji</t>
  </si>
  <si>
    <t>TAKEUTI Yu</t>
  </si>
  <si>
    <t>ISHIDO Ryuta</t>
  </si>
  <si>
    <t>TAMURA Kaito</t>
  </si>
  <si>
    <t>YAMAMOTO Ryota</t>
  </si>
  <si>
    <t>KANESEKI Naoki</t>
  </si>
  <si>
    <t>TAKIGUTI Kiiti</t>
  </si>
  <si>
    <t>HURUTA Shinya</t>
  </si>
  <si>
    <t>KAWABATA Shunsuke</t>
  </si>
  <si>
    <t>IIDA Kodai</t>
  </si>
  <si>
    <t>INADA Koki</t>
  </si>
  <si>
    <t>OKADA Kazuhiro</t>
  </si>
  <si>
    <t>KOSODE Hideto</t>
  </si>
  <si>
    <t>SAKAI Taiga</t>
  </si>
  <si>
    <t>SAKAI Yoji</t>
  </si>
  <si>
    <t>DAIHO Kaishi</t>
  </si>
  <si>
    <t>TERAMAE Yuki</t>
  </si>
  <si>
    <t>NAGAKURA Masami</t>
  </si>
  <si>
    <t>HIGUCHI Daisuke</t>
  </si>
  <si>
    <t>MAEDA Shumpei</t>
  </si>
  <si>
    <t>MURAO Yuki</t>
  </si>
  <si>
    <t>MURAKAMI Jundai</t>
  </si>
  <si>
    <t>WATANABE Yuki</t>
  </si>
  <si>
    <t>ISHIKAWA Sho</t>
  </si>
  <si>
    <t>NAKAZATO Masahiro</t>
  </si>
  <si>
    <t>ISHIKAWA Masaya</t>
  </si>
  <si>
    <t>UETA Masahiro</t>
  </si>
  <si>
    <t>ONISHI Riku</t>
  </si>
  <si>
    <t>KANAHASHI Keisuke</t>
  </si>
  <si>
    <t>KOGA Yuta</t>
  </si>
  <si>
    <t>SAKUMA Hidenori</t>
  </si>
  <si>
    <t>SUZUKI Kiyoto</t>
  </si>
  <si>
    <t>TESHIMA Kyosuke</t>
  </si>
  <si>
    <t>NAKAJIMA Taiki</t>
  </si>
  <si>
    <t>NAGO Haruki</t>
  </si>
  <si>
    <t>HASHIMOTO Yusei</t>
  </si>
  <si>
    <t>HIRAGA Kentaro</t>
  </si>
  <si>
    <t>MARUYAMA　 Koki</t>
  </si>
  <si>
    <t>SATO Taisei</t>
  </si>
  <si>
    <t>MURAMATSU Riku</t>
  </si>
  <si>
    <t>TAMURA Kei</t>
  </si>
  <si>
    <t>MATSUO Naoki</t>
  </si>
  <si>
    <t>UMEYA　 Kanta</t>
  </si>
  <si>
    <t>HASHIMOTO Hiroki</t>
  </si>
  <si>
    <t>WATANABE Soichiro</t>
  </si>
  <si>
    <t>KONDO Toru</t>
  </si>
  <si>
    <t>NOGUCHI Kohei</t>
  </si>
  <si>
    <t>KUSHIDA Yoshiki</t>
  </si>
  <si>
    <t>SHIMOJO Daisuke</t>
  </si>
  <si>
    <t>KATSUURA Kotaro</t>
  </si>
  <si>
    <t>MIKAMI Shinya</t>
  </si>
  <si>
    <t>TOMITA Shumpei</t>
  </si>
  <si>
    <t>KATO Taisei</t>
  </si>
  <si>
    <t>URUSHIBATA Ryuto</t>
  </si>
  <si>
    <t>NAKAMOTO Soma</t>
  </si>
  <si>
    <t>KOBAYASHI Maiya</t>
  </si>
  <si>
    <t>HAMANISHI Ryo</t>
  </si>
  <si>
    <t>OZAWA Daiki</t>
  </si>
  <si>
    <t>SUGIMOTO Ryuki</t>
  </si>
  <si>
    <t>SAKURAI Hinata</t>
  </si>
  <si>
    <t>INOUE Yutaro</t>
  </si>
  <si>
    <t>SUZUKI Kenshin</t>
  </si>
  <si>
    <t>KUROKAMI Yutaro</t>
  </si>
  <si>
    <t>KASEJIMA Yuta</t>
  </si>
  <si>
    <t>YOSHIKAWA Hinata</t>
  </si>
  <si>
    <t>ABE Yusaku</t>
  </si>
  <si>
    <t>KIDO Koki</t>
  </si>
  <si>
    <t>KIMURA Futa</t>
  </si>
  <si>
    <t>KIMURA Ryo</t>
  </si>
  <si>
    <t>KODAMA Masaki</t>
  </si>
  <si>
    <t>KOBAYASHI Ryota</t>
  </si>
  <si>
    <t>SAITO Takumi</t>
  </si>
  <si>
    <t>SHIMIZU Kaichi</t>
  </si>
  <si>
    <t>SUGI Safumi</t>
  </si>
  <si>
    <t>SUGITA Masahide</t>
  </si>
  <si>
    <t>SUNAMI Ryuko</t>
  </si>
  <si>
    <t>HASHIMOTO Motoki</t>
  </si>
  <si>
    <t>BABA Yuichiro</t>
  </si>
  <si>
    <t>MIYAGAWA Sota</t>
  </si>
  <si>
    <t>OKONOGI Masayuki</t>
  </si>
  <si>
    <t>ONOZATO Toru</t>
  </si>
  <si>
    <t>KIKUCHI Naoyuki</t>
  </si>
  <si>
    <t>KIMURA Ryusei</t>
  </si>
  <si>
    <t>KIYONAGA Ryota</t>
  </si>
  <si>
    <t>KOMIYA Takeru</t>
  </si>
  <si>
    <t>SANO Takuto</t>
  </si>
  <si>
    <t>SHOJI Keita</t>
  </si>
  <si>
    <t>TERAI Shoya</t>
  </si>
  <si>
    <t>HATAKEYAMA Daichi</t>
  </si>
  <si>
    <t>MATSUBUCHI Kentaro</t>
  </si>
  <si>
    <t>YAMAGUCHI Takuma</t>
  </si>
  <si>
    <t>YAMAMOTO Masahiro</t>
  </si>
  <si>
    <t>WATAKAI Yosuke</t>
  </si>
  <si>
    <t>IGARASHI Reon</t>
  </si>
  <si>
    <t>ISHII Kazuki</t>
  </si>
  <si>
    <t>INABA Yusuke</t>
  </si>
  <si>
    <t>IYONO Yuto</t>
  </si>
  <si>
    <t>OGA Yoshiki</t>
  </si>
  <si>
    <t>OYA Naoto</t>
  </si>
  <si>
    <t>OGATA Kaisei</t>
  </si>
  <si>
    <t>KATAOKA Hikaru</t>
  </si>
  <si>
    <t>KATO Hiroaki</t>
  </si>
  <si>
    <t>KAMEZAKI Haru</t>
  </si>
  <si>
    <t>KIKUCHI Shuki</t>
  </si>
  <si>
    <t>KISHIMOTO Yuji</t>
  </si>
  <si>
    <t>KINOCHI Sota</t>
  </si>
  <si>
    <t>KOMI Hidetake</t>
  </si>
  <si>
    <t>SAEKI Makoto</t>
  </si>
  <si>
    <t>SASAKI Kosuke</t>
  </si>
  <si>
    <t>SHIMADA Teppei</t>
  </si>
  <si>
    <t>CHIBA Kotaro</t>
  </si>
  <si>
    <t>NAKANO Rei</t>
  </si>
  <si>
    <t>HASEGAWA Ren</t>
  </si>
  <si>
    <t>HAMADA Hajime</t>
  </si>
  <si>
    <t>HAMADA Masanobu</t>
  </si>
  <si>
    <t>FUJISAKI Keiji</t>
  </si>
  <si>
    <t>MANAI Ryoga</t>
  </si>
  <si>
    <t>WAKAMATSU Taku</t>
  </si>
  <si>
    <t>AKAMA Yutaro</t>
  </si>
  <si>
    <t>ISHIOKA Sho</t>
  </si>
  <si>
    <t>INOUE Ryuto</t>
  </si>
  <si>
    <t>UEHARA Yudai</t>
  </si>
  <si>
    <t>ENDO Rio</t>
  </si>
  <si>
    <t>OHASHI Hayato</t>
  </si>
  <si>
    <t>KAMOSHIDA Naoki</t>
  </si>
  <si>
    <t>KAWANISHI Shunji</t>
  </si>
  <si>
    <t>KIYONO Ryohei</t>
  </si>
  <si>
    <t>SANO Ritsuya</t>
  </si>
  <si>
    <t>TAKASHINA Atsuhito</t>
  </si>
  <si>
    <t>TAKATORI Yushin</t>
  </si>
  <si>
    <t>TAKATORI Yusei</t>
  </si>
  <si>
    <t>TAKAHASHI Satoru</t>
  </si>
  <si>
    <t>TAKAMI Hayate</t>
  </si>
  <si>
    <t>TANO Yoshiki</t>
  </si>
  <si>
    <t>HAYASHI Koki</t>
  </si>
  <si>
    <t>YAMAMOTO Yoshiki</t>
  </si>
  <si>
    <t>YUZAWA Shuta</t>
  </si>
  <si>
    <t>ASAUMI Yuta</t>
  </si>
  <si>
    <t>IKEGAMI Kenta</t>
  </si>
  <si>
    <t>UMAKOSHI Kei</t>
  </si>
  <si>
    <t>OKAJIMA Keisuke</t>
  </si>
  <si>
    <t>KAJIYAMA Takuro</t>
  </si>
  <si>
    <t>KOMIYA Naoki</t>
  </si>
  <si>
    <t>SAITO Kodai</t>
  </si>
  <si>
    <t>SHIBUE Kaito</t>
  </si>
  <si>
    <t>SHIMOZONO Shinichiro</t>
  </si>
  <si>
    <t>SHIN Kodai</t>
  </si>
  <si>
    <t>SUZUKI Soma</t>
  </si>
  <si>
    <t>SUDO Yasunobu</t>
  </si>
  <si>
    <t>TSUJI Takumi</t>
  </si>
  <si>
    <t>NISHIDA Kaede</t>
  </si>
  <si>
    <t>MIKAMI Wataru</t>
  </si>
  <si>
    <t>MIZUGAKI Takehiro</t>
  </si>
  <si>
    <t>MIZUTANI Akitoshi</t>
  </si>
  <si>
    <t>YOSHIDA Masaki</t>
  </si>
  <si>
    <t>ICHINOSE Ryota</t>
  </si>
  <si>
    <t>OBA Mahiro</t>
  </si>
  <si>
    <t>ONO Yuto</t>
  </si>
  <si>
    <t>KIMURA Towa</t>
  </si>
  <si>
    <t>KUMADA Shota</t>
  </si>
  <si>
    <t>KOJIMA Sota</t>
  </si>
  <si>
    <t>TAKAHASHI Toya</t>
  </si>
  <si>
    <t>TAKEGAMI Sena</t>
  </si>
  <si>
    <t>CHIRIGIRI Itsuki</t>
  </si>
  <si>
    <t>DEGUCHI Kohei</t>
  </si>
  <si>
    <t>NAKANE Shoya</t>
  </si>
  <si>
    <t>NAKANO Katsumi</t>
  </si>
  <si>
    <t>HUKUTOMI Entaro</t>
  </si>
  <si>
    <t>HURUKAWA Taichi</t>
  </si>
  <si>
    <t>MATSUZAWA Akihiro</t>
  </si>
  <si>
    <t>MIYASHITA Okito</t>
  </si>
  <si>
    <t>MIYASHITA Yorito</t>
  </si>
  <si>
    <t>YOKOMORI Shunsuke</t>
  </si>
  <si>
    <t>IKEZAWA Shota</t>
  </si>
  <si>
    <t>ICHIMURA Syun</t>
  </si>
  <si>
    <t>UMETANI Kota</t>
  </si>
  <si>
    <t>OSUGI Ryuta</t>
  </si>
  <si>
    <t>OKAYAMA Kodai</t>
  </si>
  <si>
    <t>OZEKI Tatsumi</t>
  </si>
  <si>
    <t>OZEKI Terumasa</t>
  </si>
  <si>
    <t>KURATA Kodai</t>
  </si>
  <si>
    <t>KOJIMA Shuhei</t>
  </si>
  <si>
    <t>SAWASE Naoya</t>
  </si>
  <si>
    <t>SHIOJIRI Taiga</t>
  </si>
  <si>
    <t>SHIMADA Shota</t>
  </si>
  <si>
    <t>SHIN Kosei</t>
  </si>
  <si>
    <t>SENSUI Ryota</t>
  </si>
  <si>
    <t>TAKAHASHI Haruki</t>
  </si>
  <si>
    <t>TAKAYAMA Shota</t>
  </si>
  <si>
    <t>TASHIRO Teru</t>
  </si>
  <si>
    <t>NAKAGAWA Hiroto</t>
  </si>
  <si>
    <t>NISHIKAWA Daisuke</t>
  </si>
  <si>
    <t>NISHIYA Rikuto</t>
  </si>
  <si>
    <t>HIRAGA Koki</t>
  </si>
  <si>
    <t>MOTEGI Satoru</t>
  </si>
  <si>
    <t>MONMA Daisuke</t>
  </si>
  <si>
    <t>YAMAGATA Shunpei</t>
  </si>
  <si>
    <t>YOKOO Makito</t>
  </si>
  <si>
    <t>ARAI Ryota</t>
  </si>
  <si>
    <t>ANDO Takuya</t>
  </si>
  <si>
    <t>INOKUCHI Reon</t>
  </si>
  <si>
    <t>IKEDA Kikyo</t>
  </si>
  <si>
    <t>INO Shuto</t>
  </si>
  <si>
    <t>OKITA Ryohei</t>
  </si>
  <si>
    <t>KAMAGATA Shunya</t>
  </si>
  <si>
    <t>KAMATA Ayumu</t>
  </si>
  <si>
    <t>KINOSHITA Hiromu</t>
  </si>
  <si>
    <t>KONISHI So</t>
  </si>
  <si>
    <t>SATO Ryusyo</t>
  </si>
  <si>
    <t>SHIODA Shogo</t>
  </si>
  <si>
    <t>SUGITA Rikito</t>
  </si>
  <si>
    <t>SUGIMOTO Kakeru</t>
  </si>
  <si>
    <t>TAKATO Haruki</t>
  </si>
  <si>
    <t>NAGANO Tomoya</t>
  </si>
  <si>
    <t>HATAKEYAMA Sora</t>
  </si>
  <si>
    <t>BABA Ryohei</t>
  </si>
  <si>
    <t>MATSUMOTO Ryoya</t>
  </si>
  <si>
    <t>MITA Hikaru</t>
  </si>
  <si>
    <t>MORI Itsuki</t>
  </si>
  <si>
    <t>YOKOTA Yuto</t>
  </si>
  <si>
    <t>YOSHIGUCHI Yudai</t>
  </si>
  <si>
    <t>IIJIMA Keigo</t>
  </si>
  <si>
    <t>OSAWA Shun</t>
  </si>
  <si>
    <t>OMORI Ryunosuke</t>
  </si>
  <si>
    <t>OKAZATO Shota</t>
  </si>
  <si>
    <t>OGURA Tomoya</t>
  </si>
  <si>
    <t>ODA Taiga</t>
  </si>
  <si>
    <t>SUGIMURA Soya</t>
  </si>
  <si>
    <t>TANAKA Ryusei</t>
  </si>
  <si>
    <t>TANOUE Takeru</t>
  </si>
  <si>
    <t>NAKANISHI Yuito</t>
  </si>
  <si>
    <t>NISHIYAMA Kazuya</t>
  </si>
  <si>
    <t>NOGUCHI  Hideki</t>
  </si>
  <si>
    <t>MIYAKE Yuta</t>
  </si>
  <si>
    <t>YOSHIKAWA Hirotsugu</t>
  </si>
  <si>
    <t>YOSHIDA Sho</t>
  </si>
  <si>
    <t>SHIBATA Ryuhei</t>
  </si>
  <si>
    <t>IKEDA Koki</t>
  </si>
  <si>
    <t>KAWANO Masatora</t>
  </si>
  <si>
    <t>NARUOKA Taiki</t>
  </si>
  <si>
    <t>ISHIKAWA Ryunosuke</t>
  </si>
  <si>
    <t>EZOMORI Shota</t>
  </si>
  <si>
    <t>KOSHIZUKA Haruto</t>
  </si>
  <si>
    <t>SHIMIZU Kanta</t>
  </si>
  <si>
    <t>SUZUKI Munetaka</t>
  </si>
  <si>
    <t>FUJISHIRO Yudai</t>
  </si>
  <si>
    <t>MATSUSHIMA Shogo</t>
  </si>
  <si>
    <t>MIYASHITA Hayato</t>
  </si>
  <si>
    <t>YAMAMOTO Yohei</t>
  </si>
  <si>
    <t>SAKAMOTO Riku</t>
  </si>
  <si>
    <t>NAGAYAMA Tatsuhiko</t>
  </si>
  <si>
    <t>ARAO Masato</t>
  </si>
  <si>
    <t>OIKAWA Ruon</t>
  </si>
  <si>
    <t>ONUMA Tsubasa</t>
  </si>
  <si>
    <t>KASHIWA Yugo</t>
  </si>
  <si>
    <t>KASHIWAGI Kohei</t>
  </si>
  <si>
    <t>KIMOTO Daichi</t>
  </si>
  <si>
    <t>KUBOTA Yuzuki</t>
  </si>
  <si>
    <t>KODAMA Yusuke</t>
  </si>
  <si>
    <t>SEINO Taiga</t>
  </si>
  <si>
    <t>TANAKA Tomoya</t>
  </si>
  <si>
    <t>NAGAO Taiki</t>
  </si>
  <si>
    <t>NOMURA Takahiro</t>
  </si>
  <si>
    <t>FURUKAWA Hayato</t>
  </si>
  <si>
    <t>MAEDA Yoshihiro</t>
  </si>
  <si>
    <t>MACHI Sango</t>
  </si>
  <si>
    <t>YASUKAWA Genki</t>
  </si>
  <si>
    <t>YAMADA Kazuki</t>
  </si>
  <si>
    <t>YOKOYAMA Torai</t>
  </si>
  <si>
    <t>NOMURA Naruki</t>
  </si>
  <si>
    <t>IEYOSHI Arata</t>
  </si>
  <si>
    <t>ISHIKAWA Kokoro</t>
  </si>
  <si>
    <t>ITO Takeru</t>
  </si>
  <si>
    <t>OKADA Tomoya</t>
  </si>
  <si>
    <t>OKUYAMA Hikaru</t>
  </si>
  <si>
    <t>KAJINO Ryotaro</t>
  </si>
  <si>
    <t>KANEHARA Naoya</t>
  </si>
  <si>
    <t>KUSHIMA Keishun</t>
  </si>
  <si>
    <t>KUMAZAKI Takaya</t>
  </si>
  <si>
    <t>SATO Mahiro</t>
  </si>
  <si>
    <t>JUMONJI Yuichi</t>
  </si>
  <si>
    <t>SUGANO Hiroki</t>
  </si>
  <si>
    <t>MATSUYAMA Kazuki</t>
  </si>
  <si>
    <t>MURAKAMI Taichi</t>
  </si>
  <si>
    <t>WATANABE Kyota</t>
  </si>
  <si>
    <t>WATANABE Ryota</t>
  </si>
  <si>
    <t>FUJIWARA Hiroto</t>
  </si>
  <si>
    <t>ISHIDA Rihito</t>
  </si>
  <si>
    <t>MIYAHARA Koya</t>
  </si>
  <si>
    <t>AMBO Osuke</t>
  </si>
  <si>
    <t>HORI Tatsuki</t>
  </si>
  <si>
    <t>TOZUKA Syougo</t>
  </si>
  <si>
    <t>YAMADA Hayata</t>
  </si>
  <si>
    <t>TAKEDA Akinori</t>
  </si>
  <si>
    <t>TAKAHASHI Yudai</t>
  </si>
  <si>
    <t>KOBIYAMA Riki</t>
  </si>
  <si>
    <t>TAKISE Syunya</t>
  </si>
  <si>
    <t>GOTO Hyogo</t>
  </si>
  <si>
    <t>KOMINE Tatsuki</t>
  </si>
  <si>
    <t>NAGAMINE Sho</t>
  </si>
  <si>
    <t>GOTO Atomu</t>
  </si>
  <si>
    <t>KIKUCHI Azumi</t>
  </si>
  <si>
    <t>SAKAI Ryuichi</t>
  </si>
  <si>
    <t>MATSUMOTO Mikihiro</t>
  </si>
  <si>
    <t>HIROOKA Yuya</t>
  </si>
  <si>
    <t>KAWAKITA Daiki</t>
  </si>
  <si>
    <t>KUMAGAI Ikumi</t>
  </si>
  <si>
    <t>NAKAMINE Yoshirou</t>
  </si>
  <si>
    <t>IWAKAWA  Yusuke</t>
  </si>
  <si>
    <t>OHASHI Naoyuki</t>
  </si>
  <si>
    <t>SAITO Shunsuke</t>
  </si>
  <si>
    <t>SUGIYAMA Takeshi</t>
  </si>
  <si>
    <t>TANEWATA Ryo</t>
  </si>
  <si>
    <t>MASHIKO Yuta</t>
  </si>
  <si>
    <t>MATSUO Ryuga</t>
  </si>
  <si>
    <t>YASUNAGA Naoto</t>
  </si>
  <si>
    <t>YOSHIKAWA Hikaru</t>
  </si>
  <si>
    <t>YOSHIZU Takuho</t>
  </si>
  <si>
    <t>YOSHIFUJI Naoki</t>
  </si>
  <si>
    <t>WATANABE Ryo</t>
  </si>
  <si>
    <t>WADA Mizuki</t>
  </si>
  <si>
    <t>AIZAWA Kaito</t>
  </si>
  <si>
    <t>ITO Raiki</t>
  </si>
  <si>
    <t>KOITABASHI Ryota</t>
  </si>
  <si>
    <t>SAKASHITA Daiya</t>
  </si>
  <si>
    <t>SHIBASAKI Yuto</t>
  </si>
  <si>
    <t>SERATA Motoki</t>
  </si>
  <si>
    <t>TANAKA Takumi</t>
  </si>
  <si>
    <t>NOJIRI Shun</t>
  </si>
  <si>
    <t>MIYAMOTO Daisuke</t>
  </si>
  <si>
    <t>KAMIJIMA Hiroki</t>
  </si>
  <si>
    <t>KODAMA Hiroaki</t>
  </si>
  <si>
    <t>ONOE Taiki</t>
  </si>
  <si>
    <t>KATAYAMA Yuki</t>
  </si>
  <si>
    <t>KAWAKAMI Sota</t>
  </si>
  <si>
    <t>KIDACHI Muto</t>
  </si>
  <si>
    <t>KOZASA Ryusei</t>
  </si>
  <si>
    <t>SANADA Daichi</t>
  </si>
  <si>
    <t>SUGIBAYASHI Daichi</t>
  </si>
  <si>
    <t>TSUKAMOTO Jasutein Jumpei</t>
  </si>
  <si>
    <t>MAEDA Takumu</t>
  </si>
  <si>
    <t>MORTIMER Satoru</t>
  </si>
  <si>
    <t>YAMAZAKI Reima</t>
  </si>
  <si>
    <t>WADA Ryo</t>
  </si>
  <si>
    <t>NISHIMURA Haruto</t>
  </si>
  <si>
    <t>SHITARA Oga</t>
  </si>
  <si>
    <t>SHIBASAKI Shunki</t>
  </si>
  <si>
    <t>SUZUKI Aoto</t>
  </si>
  <si>
    <t>NAKAJIMA Yuki Joseph</t>
  </si>
  <si>
    <t>NAKAMURA Shota</t>
  </si>
  <si>
    <t>INOUE Shoyo</t>
  </si>
  <si>
    <t>OGOSHI Takahiro</t>
  </si>
  <si>
    <t>OKADA Kazushi</t>
  </si>
  <si>
    <t>KATO Takuma</t>
  </si>
  <si>
    <t>SAITO Yuma</t>
  </si>
  <si>
    <t>SHIMIZU Yuki</t>
  </si>
  <si>
    <t>TAKAHASHI Yusaku</t>
  </si>
  <si>
    <t>NONOKAWA Yoshiki</t>
  </si>
  <si>
    <t>HORI Kento</t>
  </si>
  <si>
    <t>YASUDA Shun</t>
  </si>
  <si>
    <t>YAMANAKA Shohei</t>
  </si>
  <si>
    <t>ARAKAWA Hiroki</t>
  </si>
  <si>
    <t>IKIKAME Koki</t>
  </si>
  <si>
    <t>ITO Yuki</t>
  </si>
  <si>
    <t>EGUCHI Hikari</t>
  </si>
  <si>
    <t>EDAGAWA Takeshi</t>
  </si>
  <si>
    <t>ONO Haruaki</t>
  </si>
  <si>
    <t>NAKAI Hinata</t>
  </si>
  <si>
    <t>MATSUO Shuhei</t>
  </si>
  <si>
    <t>SEKIGUCHI Daiki</t>
  </si>
  <si>
    <t>ABE Ryuto</t>
  </si>
  <si>
    <t>ITO Kaito</t>
  </si>
  <si>
    <t>KUBOTA Taichi</t>
  </si>
  <si>
    <t>KUWANO Takumi</t>
  </si>
  <si>
    <t>TATSUMI Arata</t>
  </si>
  <si>
    <t>SHIOKAWA Daisuke</t>
  </si>
  <si>
    <t>IKEDA Seiryo</t>
  </si>
  <si>
    <t>YAKUSHIJI Ryo</t>
  </si>
  <si>
    <t>MIYASHITA Taiga</t>
  </si>
  <si>
    <t>SHINJO Yuki</t>
  </si>
  <si>
    <t>YOSHIKAWA Ryo</t>
  </si>
  <si>
    <t>IMAIZUMI Kenki</t>
  </si>
  <si>
    <t>ANDO Shingo</t>
  </si>
  <si>
    <t>ITO Shogo</t>
  </si>
  <si>
    <t>ITO Naoya</t>
  </si>
  <si>
    <t>UESAKO Akitake</t>
  </si>
  <si>
    <t>USUDA Kentaro</t>
  </si>
  <si>
    <t>ODOTE Shu</t>
  </si>
  <si>
    <t>KODAMA Tomoki</t>
  </si>
  <si>
    <t>SARUHASHI Takumi</t>
  </si>
  <si>
    <t>SHIGEYAMA Gento</t>
  </si>
  <si>
    <t>SOMA Takashi</t>
  </si>
  <si>
    <t>TAGAWA Shota</t>
  </si>
  <si>
    <t>NISHI Kento</t>
  </si>
  <si>
    <t>YAMAGUCHI Kohei</t>
  </si>
  <si>
    <t>YAMASHITA Kazuki</t>
  </si>
  <si>
    <t>YAMAMOTO Hayata</t>
  </si>
  <si>
    <t>WATANABE Tamaki</t>
  </si>
  <si>
    <t>INOUCHI Yusuke</t>
  </si>
  <si>
    <t>ITO Taiki</t>
  </si>
  <si>
    <t>KAWAI Shuntaro</t>
  </si>
  <si>
    <t>SUGIYAMA Kaisei</t>
  </si>
  <si>
    <t>NOBORITATE Kota</t>
  </si>
  <si>
    <t>ARIMATSU Sho</t>
  </si>
  <si>
    <t>OKAJIMA Hirochika</t>
  </si>
  <si>
    <t>KIZUKA Hirotaka</t>
  </si>
  <si>
    <t>SUZUKI Hirotaka</t>
  </si>
  <si>
    <t>TANAKA Sota</t>
  </si>
  <si>
    <t>TERAOKA Hidemasa</t>
  </si>
  <si>
    <t>TODA Yuto</t>
  </si>
  <si>
    <t>HAYASHI Shotaro</t>
  </si>
  <si>
    <t>FUKAZAWA Yuki</t>
  </si>
  <si>
    <t>FUKASAWA Riku</t>
  </si>
  <si>
    <t>FUJI Taketo</t>
  </si>
  <si>
    <t>HONDA Soichiro</t>
  </si>
  <si>
    <t>MASUDA Yu</t>
  </si>
  <si>
    <t>MORIMOTO Futa</t>
  </si>
  <si>
    <t>MORIYAMA Atsuyuki</t>
  </si>
  <si>
    <t>YABUSHITA Atsushi</t>
  </si>
  <si>
    <t>YAMAMOTO Takahito</t>
  </si>
  <si>
    <t>YOSHIKAWA Umon</t>
  </si>
  <si>
    <t>ATO Hiroki</t>
  </si>
  <si>
    <t>IGARASHI Yuta</t>
  </si>
  <si>
    <t>KOBAYASHI Tatsuya</t>
  </si>
  <si>
    <t>NAGAYAMA Tatsukichi</t>
  </si>
  <si>
    <t>FUKUTANI Sota</t>
  </si>
  <si>
    <t>MATSUMURA Kyogo</t>
  </si>
  <si>
    <t>SASANO Tomoki</t>
  </si>
  <si>
    <t>MURATA Shusaku</t>
  </si>
  <si>
    <t>SAKAMI Kazumasa</t>
  </si>
  <si>
    <t>IWASA Kazumoto</t>
  </si>
  <si>
    <t>KUNII Tatsuma</t>
  </si>
  <si>
    <t>MUTO Haru</t>
  </si>
  <si>
    <t>IKAI Masayuki</t>
  </si>
  <si>
    <t>MITOBE Sodai</t>
  </si>
  <si>
    <t>MORI Kotaro</t>
  </si>
  <si>
    <t>KOMARU Mirai</t>
  </si>
  <si>
    <t>KUDO Yuta</t>
  </si>
  <si>
    <t>UEHARA Yuto</t>
  </si>
  <si>
    <t>MINAMIDA Koki</t>
  </si>
  <si>
    <t>OTSUKA Rikuto</t>
  </si>
  <si>
    <t>HIRAYAMA Taiga</t>
  </si>
  <si>
    <t>KAWASE Hiromu</t>
  </si>
  <si>
    <t>YOSHINARI Yuto</t>
  </si>
  <si>
    <t>IKEGAWA Hiroshi</t>
  </si>
  <si>
    <t>OKUDA Daiki</t>
  </si>
  <si>
    <t>KOYAMA Mizuki</t>
  </si>
  <si>
    <t>TAKAHASHI Shimon</t>
  </si>
  <si>
    <t>TANIMURA Riku</t>
  </si>
  <si>
    <t>TOMINAGA Tempei</t>
  </si>
  <si>
    <t>HANYUDA Satoshi</t>
  </si>
  <si>
    <t>YAKABE Akihiro</t>
  </si>
  <si>
    <t>KOBAYASHI Yuki</t>
  </si>
  <si>
    <t>SUGIYAMA Shunsuke</t>
  </si>
  <si>
    <t>MATSUDA Kanta</t>
  </si>
  <si>
    <t>SAITO Kisaragi</t>
  </si>
  <si>
    <t>SASAKI Kotaro</t>
  </si>
  <si>
    <t>HASHIMOTO Shougo</t>
  </si>
  <si>
    <t>WATANABE Hiroyuki</t>
  </si>
  <si>
    <t>TAKAHASHI Hidenori</t>
  </si>
  <si>
    <t>ISHIHARA Yuito</t>
  </si>
  <si>
    <t>SHIGYO Daichi</t>
  </si>
  <si>
    <t>IWATA Tomohiro</t>
  </si>
  <si>
    <t>TAKEIRI Soichiro</t>
  </si>
  <si>
    <t>KATSUDA Hikaru</t>
  </si>
  <si>
    <t>KOBAYASHI Masaki</t>
  </si>
  <si>
    <t>TANNJI Noriharu</t>
  </si>
  <si>
    <t>UCHIYAMA Tomoya</t>
  </si>
  <si>
    <t>FUJIMORI Toshihide</t>
  </si>
  <si>
    <t>TONAI Yudai</t>
  </si>
  <si>
    <t>HIRAGA Yuki</t>
  </si>
  <si>
    <t>KODAMA Naoyuki</t>
  </si>
  <si>
    <t>TANAKA Hiroyuki</t>
  </si>
  <si>
    <t>KAN Soichiro</t>
  </si>
  <si>
    <t>SHIBATA Ryotaro</t>
  </si>
  <si>
    <t>MATSUDA Motoki</t>
  </si>
  <si>
    <t>YAMAGUCHI Taisei</t>
  </si>
  <si>
    <t>TAKEUCHI Tetta</t>
  </si>
  <si>
    <t>FUJII Ryoma</t>
  </si>
  <si>
    <t>OGUMA Takeshi</t>
  </si>
  <si>
    <t>OZEKI Kohei</t>
  </si>
  <si>
    <t>ITO Koji</t>
  </si>
  <si>
    <t>ODANI Shuta</t>
  </si>
  <si>
    <t>KONO Satoru</t>
  </si>
  <si>
    <t>YAMAMOTO Yuma</t>
  </si>
  <si>
    <t>KISHII Takaharu</t>
  </si>
  <si>
    <t>YOSHITAKE Seiji</t>
  </si>
  <si>
    <t>TAKAHASHI Shinju</t>
  </si>
  <si>
    <t>OI Haruka</t>
  </si>
  <si>
    <t>MATSUI Shunto</t>
  </si>
  <si>
    <t>MATSUOKA Shuhei</t>
  </si>
  <si>
    <t>MIYAUCHI Masashi</t>
  </si>
  <si>
    <t>UEMATSU Kairi</t>
  </si>
  <si>
    <t>SHIBAI Ryota</t>
  </si>
  <si>
    <t>NAKANO Ryosuke</t>
  </si>
  <si>
    <t>KINOSHITA Ryoma</t>
  </si>
  <si>
    <t>ASO Hirokazu</t>
  </si>
  <si>
    <t>ITO Rikuya</t>
  </si>
  <si>
    <t>ORITA Ayumu</t>
  </si>
  <si>
    <t>KAWASHIMA Kohei</t>
  </si>
  <si>
    <t>KURODA Masashi</t>
  </si>
  <si>
    <t>KOKUBO Tomohiro</t>
  </si>
  <si>
    <t>SHISHIKURA Takehiro</t>
  </si>
  <si>
    <t>SHIMOTAI Kensei</t>
  </si>
  <si>
    <t>SUMIYOSHI Hiroki</t>
  </si>
  <si>
    <t>TAKESHI Fumiya</t>
  </si>
  <si>
    <t>TSUJIMOTO Katsuya</t>
  </si>
  <si>
    <t>FUCHIDA Takumi</t>
  </si>
  <si>
    <t>HONGO Ryo</t>
  </si>
  <si>
    <t>MINAMIYAMA Yoshiki</t>
  </si>
  <si>
    <t>MURAKI Shoma</t>
  </si>
  <si>
    <t>MORITA Shohei</t>
  </si>
  <si>
    <t>YOSHIDA Takumi</t>
  </si>
  <si>
    <t>YAMASHITA Kazuya</t>
  </si>
  <si>
    <t>AOYAGI Masaki</t>
  </si>
  <si>
    <t>ASAMI Ryusei</t>
  </si>
  <si>
    <t>IWAI Fumiya</t>
  </si>
  <si>
    <t>EMOTO Wataru</t>
  </si>
  <si>
    <t>OTA Naoki</t>
  </si>
  <si>
    <t>ONO Sota</t>
  </si>
  <si>
    <t>KATTA Kizuki</t>
  </si>
  <si>
    <t>KAWAI Yohei</t>
  </si>
  <si>
    <t>KUBO Hiroki</t>
  </si>
  <si>
    <t>KOTAKE Leon</t>
  </si>
  <si>
    <t>SATO Keisuke</t>
  </si>
  <si>
    <t>SATO Kosei</t>
  </si>
  <si>
    <t>SANO Hinata</t>
  </si>
  <si>
    <t>SHIMAMURA Eiji</t>
  </si>
  <si>
    <t>TAKAGAKI Yuto</t>
  </si>
  <si>
    <t>CHIGIRA Ryunosuke</t>
  </si>
  <si>
    <t>NAKAYA Yuhi</t>
  </si>
  <si>
    <t>HAYASHI Hiroyuki</t>
  </si>
  <si>
    <t>HANZAWA Reito</t>
  </si>
  <si>
    <t>MATSUMOTO Akira</t>
  </si>
  <si>
    <t>MUKAI Yusuke</t>
  </si>
  <si>
    <t>MUROFUSHI Yugo</t>
  </si>
  <si>
    <t>MOGI Rimpei</t>
  </si>
  <si>
    <t>MOHARA Shogo</t>
  </si>
  <si>
    <t>MORITO Nobuaki</t>
  </si>
  <si>
    <t>YAMAUCHI Hiromu</t>
  </si>
  <si>
    <t>YAMAGUCHI Kensuke</t>
  </si>
  <si>
    <t>IGAWA Ryuto</t>
  </si>
  <si>
    <t>INOUE Kaito</t>
  </si>
  <si>
    <t>UEDA Kota</t>
  </si>
  <si>
    <t>KOZASU Takuya</t>
  </si>
  <si>
    <t>GOTO Hayata</t>
  </si>
  <si>
    <t>SAKAMOTO Taisei</t>
  </si>
  <si>
    <t>SAWA Daichi</t>
  </si>
  <si>
    <t>SHIRAI Kohei</t>
  </si>
  <si>
    <t>SUZUKI Soshi</t>
  </si>
  <si>
    <t>TOKUNAGA Takuma</t>
  </si>
  <si>
    <t>NOGUCHI Yuki</t>
  </si>
  <si>
    <t>HIGASHI Rikuo</t>
  </si>
  <si>
    <t>HIRAKAWA Takumi</t>
  </si>
  <si>
    <t>MIURA Reona</t>
  </si>
  <si>
    <t>YAGI Sota</t>
  </si>
  <si>
    <t>YASUDA Hiroto</t>
  </si>
  <si>
    <t>YAMASHITA Ryosuke</t>
  </si>
  <si>
    <t>ARAI Koki</t>
  </si>
  <si>
    <t>IKEFUCHI Hide</t>
  </si>
  <si>
    <t>INAGE  Aoi</t>
  </si>
  <si>
    <t>KITAMURA Hikaru</t>
  </si>
  <si>
    <t>SATO Koki</t>
  </si>
  <si>
    <t>SHOBU Atsushi</t>
  </si>
  <si>
    <t>SHINJO Kenta</t>
  </si>
  <si>
    <t>TANAKA Tenjiro</t>
  </si>
  <si>
    <t>TSUJI Fumiya</t>
  </si>
  <si>
    <t>HIDESHIMA Rai</t>
  </si>
  <si>
    <t>FUJIYOSHI Shunta</t>
  </si>
  <si>
    <t>MOROTOMI Waku</t>
  </si>
  <si>
    <t>YANAGIMOTO Masaya</t>
  </si>
  <si>
    <t>YAMADA Taisei</t>
  </si>
  <si>
    <t>ARAI  Yuto</t>
  </si>
  <si>
    <t>ANDO Chikara</t>
  </si>
  <si>
    <t>ENDO  Yuki</t>
  </si>
  <si>
    <t>OSAKO Taiga</t>
  </si>
  <si>
    <t>KUROKI Mihiro</t>
  </si>
  <si>
    <t>KONISHI Koki</t>
  </si>
  <si>
    <t>SAITO Naoharu</t>
  </si>
  <si>
    <t>SUZUKI Haruki</t>
  </si>
  <si>
    <t>SETO Yuki</t>
  </si>
  <si>
    <t>SETOGUCHI Daichi</t>
  </si>
  <si>
    <t>TAYA Seiya</t>
  </si>
  <si>
    <t>TODOROKI Taro</t>
  </si>
  <si>
    <t>HIKAGE Yuya</t>
  </si>
  <si>
    <t>MORIYAMA Shingo</t>
  </si>
  <si>
    <t>AONUMA Mizuki</t>
  </si>
  <si>
    <t>KAWAGUCHI Koshiro</t>
  </si>
  <si>
    <t>KANNEN Takumi</t>
  </si>
  <si>
    <t>SHIKINA Kira</t>
  </si>
  <si>
    <t>TSUBOI Kaito</t>
  </si>
  <si>
    <t>NARUGE Shu</t>
  </si>
  <si>
    <t>MAKIHARA Koki</t>
  </si>
  <si>
    <t>MATSUKURA Yuito</t>
  </si>
  <si>
    <t>YAJIMA Koichi</t>
  </si>
  <si>
    <t>YAMADA Ryota</t>
  </si>
  <si>
    <t>WATANABE Aki</t>
  </si>
  <si>
    <t>PAUL Onyiego</t>
  </si>
  <si>
    <t>ADACHI Kazuki</t>
  </si>
  <si>
    <t>ISHIBE Natsuki</t>
  </si>
  <si>
    <t>ICHIKAWA Toshimichi</t>
  </si>
  <si>
    <t>ITO Daiki</t>
  </si>
  <si>
    <t>IWAYA Tsubasa</t>
  </si>
  <si>
    <t>EIJI Taiki</t>
  </si>
  <si>
    <t>ONODERA Jin</t>
  </si>
  <si>
    <t>KITTA Taiga</t>
  </si>
  <si>
    <t>KIYAMA Katsuya</t>
  </si>
  <si>
    <t>KIYAMA Tatsuya</t>
  </si>
  <si>
    <t>KURIHARA Mitsuhiro</t>
  </si>
  <si>
    <t>SAKUMA Norifumi</t>
  </si>
  <si>
    <t>SASAKI Ayumu</t>
  </si>
  <si>
    <t>SATO Shonoshin</t>
  </si>
  <si>
    <t>SHINOHARA Kaede</t>
  </si>
  <si>
    <t>SHIMOZONO Hideaki</t>
  </si>
  <si>
    <t>SUZUKI Yusuke</t>
  </si>
  <si>
    <t>TAMURA Riku</t>
  </si>
  <si>
    <t>TSUZUKI Yuki</t>
  </si>
  <si>
    <t>HIGASHI Kaito</t>
  </si>
  <si>
    <t>FUEKI Shinnosuke</t>
  </si>
  <si>
    <t>FUKUSHIMA Aoi</t>
  </si>
  <si>
    <t>HOSHINO Ippei</t>
  </si>
  <si>
    <t>MURAMOTO Tatsuhiko</t>
  </si>
  <si>
    <t>MORITA Kazuki</t>
  </si>
  <si>
    <t>BONIFES Mulwa</t>
  </si>
  <si>
    <t>AKASAKA Yuto</t>
  </si>
  <si>
    <t>OKAMOTO Ayumu</t>
  </si>
  <si>
    <t>KAWAHARA Masaki</t>
  </si>
  <si>
    <t>KITAMURA Sunao</t>
  </si>
  <si>
    <t>KUMAI Ryosei</t>
  </si>
  <si>
    <t>KODAKI Mikuto</t>
  </si>
  <si>
    <t>SHIMATSU Yuta</t>
  </si>
  <si>
    <t>SHINMOTO Shun</t>
  </si>
  <si>
    <t>SEKINO Ryosuke</t>
  </si>
  <si>
    <t>TAKAKI Syunta</t>
  </si>
  <si>
    <t>TAKAKI Syoei</t>
  </si>
  <si>
    <t>TSUKADA Syogo</t>
  </si>
  <si>
    <t>NAKAGOMI Sora</t>
  </si>
  <si>
    <t>FUKUDA Yukichi</t>
  </si>
  <si>
    <t>MATSURA Taro</t>
  </si>
  <si>
    <t>YAMADA Soshiro</t>
  </si>
  <si>
    <t>YAMAMOTO Arata</t>
  </si>
  <si>
    <t>YOKOYAMA Ryunosuke</t>
  </si>
  <si>
    <t>YOTABUN Ryoga</t>
  </si>
  <si>
    <t>TOYAMA Kohei</t>
  </si>
  <si>
    <t>YAMAMOTO Ryutaro</t>
  </si>
  <si>
    <t>KAWABATA Naoya</t>
  </si>
  <si>
    <t>EBIHARA Kenta</t>
  </si>
  <si>
    <t>MUKUNOKI Shunya</t>
  </si>
  <si>
    <t>YOSHIZAWA Issei</t>
  </si>
  <si>
    <t>NISHIBAYASHI Seiryu</t>
  </si>
  <si>
    <t>HIMENO Kio</t>
  </si>
  <si>
    <t>MATSUMOTO Yuto</t>
  </si>
  <si>
    <t>MIYOSHI Rin</t>
  </si>
  <si>
    <t>YOKOTA Hiroto</t>
  </si>
  <si>
    <t>IIO Ryohei</t>
  </si>
  <si>
    <t>UEDA Kenta</t>
  </si>
  <si>
    <t>ONOZUKA Gen</t>
  </si>
  <si>
    <t>OGAWA Takato</t>
  </si>
  <si>
    <t>KAMEYAMA Motoki</t>
  </si>
  <si>
    <t>KUMAGAI Tetsushi</t>
  </si>
  <si>
    <t>KUROSU Kohei</t>
  </si>
  <si>
    <t>KOBAYASHI Kenta</t>
  </si>
  <si>
    <t>KOBAYASHI Taisuke</t>
  </si>
  <si>
    <t>TSUJI Koji</t>
  </si>
  <si>
    <t>NAKAZAWA Kodai</t>
  </si>
  <si>
    <t>HANADA Katsuhiro</t>
  </si>
  <si>
    <t>MOTOMATSU Ryosuke</t>
  </si>
  <si>
    <t>YONENO Kosei</t>
  </si>
  <si>
    <t>HATAKEYAMA Riku</t>
  </si>
  <si>
    <t>MATSUI Kazuki</t>
  </si>
  <si>
    <t>KAMIDE Reo</t>
  </si>
  <si>
    <t>SHIMIZU Kota</t>
  </si>
  <si>
    <t>NAKATANI Aruto</t>
  </si>
  <si>
    <t>HATSUDA Ryusei</t>
  </si>
  <si>
    <t>WADA Hikaru</t>
  </si>
  <si>
    <t>OSAKI Seitaro</t>
  </si>
  <si>
    <t>KAWANI Ryohei</t>
  </si>
  <si>
    <t>KOCHI Yu</t>
  </si>
  <si>
    <t>SAWADA Kei</t>
  </si>
  <si>
    <t>HASEGAWA Sora</t>
  </si>
  <si>
    <t>MAEDA Arata</t>
  </si>
  <si>
    <t>TABATA Akihiro</t>
  </si>
  <si>
    <t>MORI Kentaro</t>
  </si>
  <si>
    <t>ENDO Masaya</t>
  </si>
  <si>
    <t>OE Tatsuki</t>
  </si>
  <si>
    <t>TAKASE Satoshi</t>
  </si>
  <si>
    <t>HARADA Koki</t>
  </si>
  <si>
    <t>ISHIKURA Kakeru</t>
  </si>
  <si>
    <t>YODA Yudai</t>
  </si>
  <si>
    <t>KIKUCHI Takuma</t>
  </si>
  <si>
    <t>HIDE Eito</t>
  </si>
  <si>
    <t>SUGITA Ryo</t>
  </si>
  <si>
    <t>MORI Kantaro</t>
  </si>
  <si>
    <t>OBATA Takashi</t>
  </si>
  <si>
    <t>KAWAJI Takeru</t>
  </si>
  <si>
    <t>ARAI  Motohiro</t>
  </si>
  <si>
    <t>NAKAMURA Ryo</t>
  </si>
  <si>
    <t>HIRAYAMA Minato</t>
  </si>
  <si>
    <t>FUJIMURA Kohei</t>
  </si>
  <si>
    <t>KAWAGOE Haruki</t>
  </si>
  <si>
    <t>KAWAGOE Kensei</t>
  </si>
  <si>
    <t>MIYAZAWA Yuto</t>
  </si>
  <si>
    <t>NAGAO Yukihiro</t>
  </si>
  <si>
    <t>KAI Ryuta</t>
  </si>
  <si>
    <t>MIZUKOSHI Masashi</t>
  </si>
  <si>
    <t>DOSAKA Hyuga</t>
  </si>
  <si>
    <t>KURIYAMA Hayato</t>
  </si>
  <si>
    <t>KATO Daigo</t>
  </si>
  <si>
    <t>NOGUCHI Reon</t>
  </si>
  <si>
    <t>OKUBO Kai</t>
  </si>
  <si>
    <t>NISHIZAWA Masashi</t>
  </si>
  <si>
    <t>YAMAOKA Ryutaro</t>
  </si>
  <si>
    <t>SAKAI Hiromasa</t>
  </si>
  <si>
    <t>ITO Riku</t>
  </si>
  <si>
    <t>NAKAJIMA Shuto</t>
  </si>
  <si>
    <t>WATANABE Seiya</t>
  </si>
  <si>
    <t>SAITO Ren</t>
  </si>
  <si>
    <t>AKASHI Kenshin</t>
  </si>
  <si>
    <t>ASO Mikio</t>
  </si>
  <si>
    <t>ABURAYA Keigo</t>
  </si>
  <si>
    <t>ISHIKAWA Makoto</t>
  </si>
  <si>
    <t>IZUMIYA Shunsuke</t>
  </si>
  <si>
    <t>IWASAKI Takumi</t>
  </si>
  <si>
    <t>IWASAKI Tomoya</t>
  </si>
  <si>
    <t>ENOMOTO Yamato</t>
  </si>
  <si>
    <t>OANA Eiki</t>
  </si>
  <si>
    <t>OKU Riku</t>
  </si>
  <si>
    <t>ONODERA Shota</t>
  </si>
  <si>
    <t>KAGEYAMA Kazuyuki</t>
  </si>
  <si>
    <t>KITAYAMA Tomohiro</t>
  </si>
  <si>
    <t>KOJIMA Yusaku</t>
  </si>
  <si>
    <t>KOBAYASHI Daiki</t>
  </si>
  <si>
    <t>KONDO Yudai</t>
  </si>
  <si>
    <t>KONDO Ryota</t>
  </si>
  <si>
    <t>SASAKI Ren</t>
  </si>
  <si>
    <t>SHINOZAKI Ryosuke</t>
  </si>
  <si>
    <t>JUSHO Hiroto</t>
  </si>
  <si>
    <t>SHIRAO Yusuke</t>
  </si>
  <si>
    <t>SHINDO Kaito</t>
  </si>
  <si>
    <t>SUZUKI Naoki</t>
  </si>
  <si>
    <t>TAKANO Hiroyuki</t>
  </si>
  <si>
    <t>TAKAHASHI Kanya</t>
  </si>
  <si>
    <t>TAKAHASHI Motokiyo</t>
  </si>
  <si>
    <t>TAKEUCHI Tatsunori</t>
  </si>
  <si>
    <t>TATEIWA Kazuhiro</t>
  </si>
  <si>
    <t>TSUDA Masaki</t>
  </si>
  <si>
    <t>DEGUCHI Koki</t>
  </si>
  <si>
    <t>TOMINAGA Takuma</t>
  </si>
  <si>
    <t>NAKATA Hidetoshi</t>
  </si>
  <si>
    <t>NIITSU Daichi</t>
  </si>
  <si>
    <t>NEMOTO Daiki</t>
  </si>
  <si>
    <t>HARADA Ryosuke</t>
  </si>
  <si>
    <t>HITOMI Takayuki</t>
  </si>
  <si>
    <t>MAKISE Keito</t>
  </si>
  <si>
    <t>MATSUO Riku</t>
  </si>
  <si>
    <t>MATSUDA Taichi</t>
  </si>
  <si>
    <t>MATOBA Ryota</t>
  </si>
  <si>
    <t>MARUYAMA Shuta</t>
  </si>
  <si>
    <t>MIURA Takuma</t>
  </si>
  <si>
    <t>MURAKAMI Rikuto</t>
  </si>
  <si>
    <t>YOKOBORI Ryoya</t>
  </si>
  <si>
    <t>YOSHII Michito</t>
  </si>
  <si>
    <t>YOSHIOKA Tomoki</t>
  </si>
  <si>
    <t>YOSHIDA Naoya</t>
  </si>
  <si>
    <t>WASHIO Tomoki</t>
  </si>
  <si>
    <t>ISHITO Hiromu</t>
  </si>
  <si>
    <t>ISHIMARU Sota</t>
  </si>
  <si>
    <t>INOUE Komei</t>
  </si>
  <si>
    <t>INOSE Kazuki</t>
  </si>
  <si>
    <t>IMAI Jumpei</t>
  </si>
  <si>
    <t>UCHIYAMA Masashi</t>
  </si>
  <si>
    <t>OSAKA Tomoya</t>
  </si>
  <si>
    <t>OBARA Daiki</t>
  </si>
  <si>
    <t>OMATA Yo</t>
  </si>
  <si>
    <t>KASHIURA Kento</t>
  </si>
  <si>
    <t>KITAMURA Tomoya</t>
  </si>
  <si>
    <t>KINOSHITA Yuki</t>
  </si>
  <si>
    <t>SAWAFUJI Hibiki</t>
  </si>
  <si>
    <t>SHIOTA Teppei</t>
  </si>
  <si>
    <t>SHIBATA Hitotoki</t>
  </si>
  <si>
    <t>SHIMIZU Sodai</t>
  </si>
  <si>
    <t>SUZUKI Akihito</t>
  </si>
  <si>
    <t>SUZUKI Takahiro</t>
  </si>
  <si>
    <t>SUZUKI Takumi</t>
  </si>
  <si>
    <t>TAKANO Ichiro</t>
  </si>
  <si>
    <t>TAKITANI Kyosuke</t>
  </si>
  <si>
    <t>TAKENOUCHI Yuta</t>
  </si>
  <si>
    <t>TAKUWA Yoshihiro</t>
  </si>
  <si>
    <t>TODORI Kazuki</t>
  </si>
  <si>
    <t>NAKAGAWA Akihiro</t>
  </si>
  <si>
    <t>NAKAMURA Ryoma</t>
  </si>
  <si>
    <t>NENOI Yuya</t>
  </si>
  <si>
    <t>NEMOTO Mahiro</t>
  </si>
  <si>
    <t>NOGUCHI Yudai</t>
  </si>
  <si>
    <t>NONAKA Renya</t>
  </si>
  <si>
    <t>HARADA Munehiro</t>
  </si>
  <si>
    <t>FUJITA Shohei</t>
  </si>
  <si>
    <t>FUJIMOTO Keigo</t>
  </si>
  <si>
    <t>MAEDA Tomohiro</t>
  </si>
  <si>
    <t>MASAGO Haruki</t>
  </si>
  <si>
    <t>MIKAMI Ryohei</t>
  </si>
  <si>
    <t>MIYATA Junichi</t>
  </si>
  <si>
    <t>MIYOSHI Ren</t>
  </si>
  <si>
    <t>MURATOMI Kotaro</t>
  </si>
  <si>
    <t>MURAYAMA Yutaro</t>
  </si>
  <si>
    <t>MORI Sodai</t>
  </si>
  <si>
    <t>MORISHITA Shunya</t>
  </si>
  <si>
    <t>YASHIRO Koki</t>
  </si>
  <si>
    <t>YANO Naoki</t>
  </si>
  <si>
    <t>YAMAGUCHI Taiga</t>
  </si>
  <si>
    <t>AMANO Iori</t>
  </si>
  <si>
    <t>ARAKI Hayato</t>
  </si>
  <si>
    <t>ISHIZAKA Shoma</t>
  </si>
  <si>
    <t>IMAI Tomoki</t>
  </si>
  <si>
    <t>IYODA Tatsuya</t>
  </si>
  <si>
    <t>UZAWA Hazuki</t>
  </si>
  <si>
    <t>OSAKA Mizuki</t>
  </si>
  <si>
    <t>KATAOKA Ryuya</t>
  </si>
  <si>
    <t>KANAMITSU Takeshi</t>
  </si>
  <si>
    <t>KANEDA Riki</t>
  </si>
  <si>
    <t>KAWAI Ryusei</t>
  </si>
  <si>
    <t>SAKAMOTO Yukinari</t>
  </si>
  <si>
    <t>SASAKI Shunsuke</t>
  </si>
  <si>
    <t>SATA Seigi</t>
  </si>
  <si>
    <t>SHIKAMA Shunsuke</t>
  </si>
  <si>
    <t>SHIMIZU Haruto</t>
  </si>
  <si>
    <t>SHIRATORI Yuto</t>
  </si>
  <si>
    <t>SUZUKI  Mao</t>
  </si>
  <si>
    <t>SEO Hideaki</t>
  </si>
  <si>
    <t>SONAMI Yuga</t>
  </si>
  <si>
    <t>TAIRA Shunsuke</t>
  </si>
  <si>
    <t>TASAKI Taichi</t>
  </si>
  <si>
    <t>TANAKA Ryogo</t>
  </si>
  <si>
    <t>TSUKA Mitsutaka</t>
  </si>
  <si>
    <t>TSUTO Hiromu</t>
  </si>
  <si>
    <t>TODOKORO Haruki</t>
  </si>
  <si>
    <t>TOYOTA Aoi</t>
  </si>
  <si>
    <t>NAKAYAMA Kensuke</t>
  </si>
  <si>
    <t>NAGAYAMA Yuki</t>
  </si>
  <si>
    <t>NISHIKIORI Takeru</t>
  </si>
  <si>
    <t>NISHIZAWA Yuma</t>
  </si>
  <si>
    <t>NOMURA Yusaku</t>
  </si>
  <si>
    <t>FUKUOKA Suguru</t>
  </si>
  <si>
    <t>HORIUCHI Fumiya</t>
  </si>
  <si>
    <t>HORIE Yuya</t>
  </si>
  <si>
    <t>MATSUOKA Tomoki</t>
  </si>
  <si>
    <t>MORITA Kanon</t>
  </si>
  <si>
    <t>YAMASAKI Nenji</t>
  </si>
  <si>
    <t>YASUDA Ryoma</t>
  </si>
  <si>
    <t>YOSHINO Shimpei</t>
  </si>
  <si>
    <t>YONENAGA Yamato</t>
  </si>
  <si>
    <t>TAUE Shun</t>
  </si>
  <si>
    <t>ARIGAMI Yusuke</t>
  </si>
  <si>
    <t>UCHIDA Masaya</t>
  </si>
  <si>
    <t>UNO Shoto</t>
  </si>
  <si>
    <t>SAITO Shotaro</t>
  </si>
  <si>
    <t>SUGAYA Takumi</t>
  </si>
  <si>
    <t>TANAKA Kosuke</t>
  </si>
  <si>
    <t>TSUGE Kota</t>
  </si>
  <si>
    <t>DEGUCHI Jonoshin</t>
  </si>
  <si>
    <t>DEGUCHI Haruto</t>
  </si>
  <si>
    <t>NAKANO Hayato</t>
  </si>
  <si>
    <t>BABAZONO Rei</t>
  </si>
  <si>
    <t>HATTORI Takeru</t>
  </si>
  <si>
    <t>FUJIWARA Yuki</t>
  </si>
  <si>
    <t>MANJU Haruki</t>
  </si>
  <si>
    <t>MIURA Ryuji</t>
  </si>
  <si>
    <t>MIYOSHI Yudai</t>
  </si>
  <si>
    <t>MURATAKE Rashiddo</t>
  </si>
  <si>
    <t>MORISAWA Shoi</t>
  </si>
  <si>
    <t>YOSHIDA Tatsuki</t>
  </si>
  <si>
    <t>HIKARI Maaku</t>
  </si>
  <si>
    <t>KASAI Kuraki</t>
  </si>
  <si>
    <t>KOBA Rintaro</t>
  </si>
  <si>
    <t>KAWASHIMA Tazuma</t>
  </si>
  <si>
    <t>TAKASE Yukinobu</t>
  </si>
  <si>
    <t>TANAKA Hikaru</t>
  </si>
  <si>
    <t>TANIBA Masayuki</t>
  </si>
  <si>
    <t>NONAKA Keito</t>
  </si>
  <si>
    <t>OSATO Ryo</t>
  </si>
  <si>
    <t>KAJIKAWA Yoshiki</t>
  </si>
  <si>
    <t>KIKUCHI Shunya</t>
  </si>
  <si>
    <t>KIDA Yuto</t>
  </si>
  <si>
    <t>KUMOI Ryota</t>
  </si>
  <si>
    <t>KODAKA Yusuke</t>
  </si>
  <si>
    <t>SUGAWARA Iori</t>
  </si>
  <si>
    <t>TANABE Yusaku</t>
  </si>
  <si>
    <t>NOGAMI Ryosuke</t>
  </si>
  <si>
    <t>RUBERU Toma</t>
  </si>
  <si>
    <t>IKENUSHI Yuta</t>
  </si>
  <si>
    <t>ISHIMATSU Akira</t>
  </si>
  <si>
    <t>KITAMURA Ayumu</t>
  </si>
  <si>
    <t>SATO Aoto</t>
  </si>
  <si>
    <t>SHIGA Sota</t>
  </si>
  <si>
    <t>SUNAOKA Takuma</t>
  </si>
  <si>
    <t>TAKEBAYASHI Hiroto</t>
  </si>
  <si>
    <t>TOYAMA Ryoji</t>
  </si>
  <si>
    <t>FUKUSHIMA Masanori</t>
  </si>
  <si>
    <t>MATSUO Koga</t>
  </si>
  <si>
    <t>MIYASHITA Riku</t>
  </si>
  <si>
    <t>YAMAMOTO Arashi</t>
  </si>
  <si>
    <t>ITO Hayato</t>
  </si>
  <si>
    <t>KUMAGAE Sho</t>
  </si>
  <si>
    <t>KOJIMA Taku</t>
  </si>
  <si>
    <t>SATO Reo</t>
  </si>
  <si>
    <t>FUJII Masato</t>
  </si>
  <si>
    <t>FURUKAWA Michito</t>
  </si>
  <si>
    <t>ARAI Hayato</t>
  </si>
  <si>
    <t>IGARASHI Kentaro</t>
  </si>
  <si>
    <t>IWAI Shunsuke</t>
  </si>
  <si>
    <t>KOJIMA Hiroki</t>
  </si>
  <si>
    <t>KOJIMA Yuki</t>
  </si>
  <si>
    <t>NAKATA Yuki</t>
  </si>
  <si>
    <t>NARITA Ryunosuke</t>
  </si>
  <si>
    <t>NOMURA Hayato</t>
  </si>
  <si>
    <t>HORIKOSHI Daichi</t>
  </si>
  <si>
    <t>MAEDA Riku</t>
  </si>
  <si>
    <t>YAMASHITA Sora</t>
  </si>
  <si>
    <t>YAMANAKA Shuma</t>
  </si>
  <si>
    <t>YAMAMOTO Itsuki</t>
  </si>
  <si>
    <t>YAMAMOTO Yuito</t>
  </si>
  <si>
    <t>OKITATE Koki</t>
  </si>
  <si>
    <t>KANEKO Renju</t>
  </si>
  <si>
    <t>KAMIYAMA  Kenta</t>
  </si>
  <si>
    <t>KAWAGUCHI Sho</t>
  </si>
  <si>
    <t>SAITO Towa</t>
  </si>
  <si>
    <t>SUZUKI Wataru</t>
  </si>
  <si>
    <t>SENO Shougo</t>
  </si>
  <si>
    <t>NAKAYAMA  Aoi</t>
  </si>
  <si>
    <t>HAMAO Kyota</t>
  </si>
  <si>
    <t>HARASHIMA Takuma</t>
  </si>
  <si>
    <t>HORI Rei</t>
  </si>
  <si>
    <t>MATSUMURA Goju</t>
  </si>
  <si>
    <t>MIZUKUBO Soshi</t>
  </si>
  <si>
    <t>YAMAZAKI Hisanori</t>
  </si>
  <si>
    <t>IINO Isamu</t>
  </si>
  <si>
    <t>IGURA  Yoshito</t>
  </si>
  <si>
    <t>ICHINOSE Seiwa</t>
  </si>
  <si>
    <t>INUI Shunsuke</t>
  </si>
  <si>
    <t>UCHIYAMA Rikiya</t>
  </si>
  <si>
    <t>KUSANO Rui</t>
  </si>
  <si>
    <t>KONISHI Gai</t>
  </si>
  <si>
    <t>KOBAYASHI Shuhei</t>
  </si>
  <si>
    <t>KOMURA Suguru</t>
  </si>
  <si>
    <t>SHIBAYA Takumi</t>
  </si>
  <si>
    <t>SHIMIZU Ryota</t>
  </si>
  <si>
    <t>SUGAI Keisuke</t>
  </si>
  <si>
    <t>SUZUKI Ryota</t>
  </si>
  <si>
    <t>TAKI Kouya</t>
  </si>
  <si>
    <t>TAKEMURA Kazumu</t>
  </si>
  <si>
    <t>TATSUMI Tomohiro</t>
  </si>
  <si>
    <t>TAMIYA Ryuki</t>
  </si>
  <si>
    <t>NAOI  Kazuki</t>
  </si>
  <si>
    <t>NAKAI Junto</t>
  </si>
  <si>
    <t>NISHIZAIKE Ryo</t>
  </si>
  <si>
    <t>NISHINO Keisuke</t>
  </si>
  <si>
    <t>HIRUMA  Yuya</t>
  </si>
  <si>
    <t>FURUHATA Takaki</t>
  </si>
  <si>
    <t>YOSHIKAWA Yuto</t>
  </si>
  <si>
    <t>INA Sota</t>
  </si>
  <si>
    <t xml:space="preserve">ONO Kaito </t>
  </si>
  <si>
    <t>SASAKI Osamu</t>
  </si>
  <si>
    <t>SHIOZAKI Genta</t>
  </si>
  <si>
    <t xml:space="preserve">SUGAWARA Takumi </t>
  </si>
  <si>
    <t>TAKEUCHI Koichi</t>
  </si>
  <si>
    <t>NAKAMURA  Fumiya</t>
  </si>
  <si>
    <t>NAKAYAMA  Taisei</t>
  </si>
  <si>
    <t>NISHITANI Miki</t>
  </si>
  <si>
    <t>NUMATA Mitsuhiro</t>
  </si>
  <si>
    <t>SATAKE Shunya</t>
  </si>
  <si>
    <t>AKATSUKA Tomoya</t>
  </si>
  <si>
    <t>MATSUDA Koyo</t>
  </si>
  <si>
    <t>MINOWA Sota</t>
  </si>
  <si>
    <t>NUKATA Yuki</t>
  </si>
  <si>
    <t xml:space="preserve"> ISHIDA Shumpei</t>
  </si>
  <si>
    <t>INOUE Subaru</t>
  </si>
  <si>
    <t>IWASAKI Masamichi</t>
  </si>
  <si>
    <t>OTA Yusei</t>
  </si>
  <si>
    <t>ONISHI Yoshisuke</t>
  </si>
  <si>
    <t>OBA Hotaka</t>
  </si>
  <si>
    <t>KASHIWAGI Ryuta</t>
  </si>
  <si>
    <t>KANAI Rin</t>
  </si>
  <si>
    <t>KISAKI Kenta</t>
  </si>
  <si>
    <t>KISHIDA Yuma</t>
  </si>
  <si>
    <t>KOETAKA Kengo</t>
  </si>
  <si>
    <t>KONDO Tetsuta</t>
  </si>
  <si>
    <t>SENGIKU Tomoya</t>
  </si>
  <si>
    <t>TAKIGUCHI Naoya</t>
  </si>
  <si>
    <t>TAMAKI Masahide</t>
  </si>
  <si>
    <t>TOMOFUJI Akinori</t>
  </si>
  <si>
    <t>NAOKAWA Fumihiro</t>
  </si>
  <si>
    <t>NAKADA Kento</t>
  </si>
  <si>
    <t>NAKAMURA Yuta</t>
  </si>
  <si>
    <t>HONDA Yohei</t>
  </si>
  <si>
    <t>MASUMURA Hiroyuki</t>
  </si>
  <si>
    <t>MATSUMOTO Fumiya</t>
  </si>
  <si>
    <t>NAGASHIMA Yoshiyasu</t>
  </si>
  <si>
    <t>ATSUKAWA Daisuke</t>
  </si>
  <si>
    <t>IKENO Makoto</t>
  </si>
  <si>
    <t>ISHITOBI Shunki</t>
  </si>
  <si>
    <t>IWAMURO Mao</t>
  </si>
  <si>
    <t>UEMATSU Koichi</t>
  </si>
  <si>
    <t>UMAGAMI Ryo</t>
  </si>
  <si>
    <t>OGAWA Koki</t>
  </si>
  <si>
    <t>OGAWA Daichi</t>
  </si>
  <si>
    <t>KATO Taito</t>
  </si>
  <si>
    <t>KATO Yuki</t>
  </si>
  <si>
    <t>KAWAWAKI Yuki</t>
  </si>
  <si>
    <t>KITO Sohei</t>
  </si>
  <si>
    <t>SATO Kai</t>
  </si>
  <si>
    <t>SUKEGAWA Hirotake</t>
  </si>
  <si>
    <t>TAKAMURA Naoya</t>
  </si>
  <si>
    <t>TOBE Ryuto</t>
  </si>
  <si>
    <t>NAGAMOTO Yuki</t>
  </si>
  <si>
    <t>NISHIMURA Sho</t>
  </si>
  <si>
    <t>NIWA Sena</t>
  </si>
  <si>
    <t>HISADA Atsushi</t>
  </si>
  <si>
    <t>HOSHINO Yuki</t>
  </si>
  <si>
    <t>MASUDA Tamon</t>
  </si>
  <si>
    <t>MATSUBARA Koki</t>
  </si>
  <si>
    <t>MIURA Tsuyoshi</t>
  </si>
  <si>
    <t>MICHIOKA Hiｊiri</t>
  </si>
  <si>
    <t>YASUDA Aguri</t>
  </si>
  <si>
    <t>YAMASAKI Takumi</t>
  </si>
  <si>
    <t>YOSHIDA Yusei</t>
  </si>
  <si>
    <t>WATANABE Tomohiro</t>
  </si>
  <si>
    <t>AKAO Yusuke</t>
  </si>
  <si>
    <t>ARAI Masaki</t>
  </si>
  <si>
    <t>ISHIDA Kota</t>
  </si>
  <si>
    <t>ISHIMARU Tomoya</t>
  </si>
  <si>
    <t>ITO Shoma</t>
  </si>
  <si>
    <t>ITO Hiroki</t>
  </si>
  <si>
    <t>ITO Rei</t>
  </si>
  <si>
    <t>UENO Kazumasa</t>
  </si>
  <si>
    <t>OKAZAKI Sho</t>
  </si>
  <si>
    <t>KATSUKI Shota</t>
  </si>
  <si>
    <t>KANEDA Tatsunori</t>
  </si>
  <si>
    <t>KAWASAKI Shunya</t>
  </si>
  <si>
    <t>GOTO Takumi</t>
  </si>
  <si>
    <t>SEGAWA Riku</t>
  </si>
  <si>
    <t>SENZAKI Shunsuke</t>
  </si>
  <si>
    <t>TANAKA Ryoya</t>
  </si>
  <si>
    <t>TANI Tomonori</t>
  </si>
  <si>
    <t>TOYOSAKI Kohei</t>
  </si>
  <si>
    <t>NAKANE Minami</t>
  </si>
  <si>
    <t>NISHIOKA Kenshin</t>
  </si>
  <si>
    <t>FUKADA Shotaro</t>
  </si>
  <si>
    <t>MIYATA Kazuma</t>
  </si>
  <si>
    <t>MORIMOTO Satoshi</t>
  </si>
  <si>
    <t>YANAGISAWA Yuki</t>
  </si>
  <si>
    <t>YOSHINO Gota</t>
  </si>
  <si>
    <t>TAMAKI Kento</t>
  </si>
  <si>
    <t>ITO Shin</t>
  </si>
  <si>
    <t>OSADA Masaru</t>
  </si>
  <si>
    <t>KOBAYASHI Tatsushi</t>
  </si>
  <si>
    <t>SATO Yusuke</t>
  </si>
  <si>
    <t>SUGIMOTO Kyoichi</t>
  </si>
  <si>
    <t>YAMADA Jumpei</t>
  </si>
  <si>
    <t>YUI Seira</t>
  </si>
  <si>
    <t>AKUTSU Daiki</t>
  </si>
  <si>
    <t>ABE Hyuma</t>
  </si>
  <si>
    <t>ENDO Masaharu</t>
  </si>
  <si>
    <t>KAGEYAMA Yusuke</t>
  </si>
  <si>
    <t>KOGA Jumpei</t>
  </si>
  <si>
    <t>GOTO Jumpei</t>
  </si>
  <si>
    <t>KONDO Hiroki</t>
  </si>
  <si>
    <t>SAKAGUCHI Ryo</t>
  </si>
  <si>
    <t>NISHIWAKI Tomoya</t>
  </si>
  <si>
    <t>HIRASHIMA Keiya</t>
  </si>
  <si>
    <t>MURAI Hikaru</t>
  </si>
  <si>
    <t>OTA Kosaku</t>
  </si>
  <si>
    <t>HIROTA Bin</t>
  </si>
  <si>
    <t>TAKARADA Masaharu</t>
  </si>
  <si>
    <t>MATSUMOTO Hiroki</t>
  </si>
  <si>
    <t>WATANABE  Takuya</t>
  </si>
  <si>
    <t>WATANABE Sho</t>
  </si>
  <si>
    <t>TAKAHASHI So</t>
  </si>
  <si>
    <t>ICHINOHE Masaya</t>
  </si>
  <si>
    <t>KOJIMA Kazuki</t>
  </si>
  <si>
    <t>NAGASHIMA Daiki</t>
  </si>
  <si>
    <t>HASEGAWA Ryosuke</t>
  </si>
  <si>
    <t>HANDA Riku</t>
  </si>
  <si>
    <t>WATANABE Masaya</t>
  </si>
  <si>
    <t>SATO Kakeru</t>
  </si>
  <si>
    <t>ICHIMURA Koki</t>
  </si>
  <si>
    <t>KUROGI Yosuke</t>
  </si>
  <si>
    <t>SHIZUI Yuto</t>
  </si>
  <si>
    <t>SHIRATORI Kei</t>
  </si>
  <si>
    <t>OGUMA Naoya</t>
  </si>
  <si>
    <t>SHINOZAKI Kakeru</t>
  </si>
  <si>
    <t>TAKAHASHI Ryo</t>
  </si>
  <si>
    <t>TANNO Kazuki</t>
  </si>
  <si>
    <t>OKABE Shoma</t>
  </si>
  <si>
    <t>HIRAGA Ryoto</t>
  </si>
  <si>
    <t>FUJIWARA Hiroaki</t>
  </si>
  <si>
    <t>HOKURA Toshiki</t>
  </si>
  <si>
    <t>ICHIKAWA Daichi</t>
  </si>
  <si>
    <t>OTOMO Takeru</t>
  </si>
  <si>
    <t>OHASHI Naoya</t>
  </si>
  <si>
    <t>KAKUSHIMA Daiki</t>
  </si>
  <si>
    <t>KUWABARA Toshiki</t>
  </si>
  <si>
    <t>SADAHIRA Mizuki</t>
  </si>
  <si>
    <t>TERADA Kyohei</t>
  </si>
  <si>
    <t>NAKAJIMA Ryo</t>
  </si>
  <si>
    <t>MARUYAMA Teppei</t>
  </si>
  <si>
    <t>AOBA Ryo</t>
  </si>
  <si>
    <t>ASATO Koya</t>
  </si>
  <si>
    <t>IDA Ryunosuke</t>
  </si>
  <si>
    <t>INOUE Hiromi</t>
  </si>
  <si>
    <t>YAMAMOTO Kodai</t>
  </si>
  <si>
    <t>AZUMA Yuito</t>
  </si>
  <si>
    <t>INOUE Taiga</t>
  </si>
  <si>
    <t>KOTANI Arata</t>
  </si>
  <si>
    <t>TANIGUCHI Hiroki</t>
  </si>
  <si>
    <t>MANABE Ryuto</t>
  </si>
  <si>
    <t>AOYAGI Ryota</t>
  </si>
  <si>
    <t>ABE Taisuke</t>
  </si>
  <si>
    <t>IIJIMA Shoji</t>
  </si>
  <si>
    <t>OKUBO Taichi</t>
  </si>
  <si>
    <t>KAIZAWA Yuta</t>
  </si>
  <si>
    <t>KANEKO Yoshiki</t>
  </si>
  <si>
    <t>SAKAIDA Tsubasa</t>
  </si>
  <si>
    <t>TAKEMURA Chisato</t>
  </si>
  <si>
    <t>YAMAMOTO Shoya</t>
  </si>
  <si>
    <t>INO Daisuke</t>
  </si>
  <si>
    <t>KANAMARU Ryusei</t>
  </si>
  <si>
    <t>KIMURA Tomonori</t>
  </si>
  <si>
    <t>SATO Daisuke</t>
  </si>
  <si>
    <t>TAKAHASHI Ryuhei</t>
  </si>
  <si>
    <t>NAGASE Takuya</t>
  </si>
  <si>
    <t>NISHIDA Noriyoshi</t>
  </si>
  <si>
    <t>HYODO Kanata</t>
  </si>
  <si>
    <t>YAMASHITA Junichiro</t>
  </si>
  <si>
    <t>OGAWA Koya</t>
  </si>
  <si>
    <t>SAITO Takahiro</t>
  </si>
  <si>
    <t>SATO Hiroto</t>
  </si>
  <si>
    <t>SEKI Yusaku</t>
  </si>
  <si>
    <t>TAKAO Shun</t>
  </si>
  <si>
    <t>TAKAHASHI Tsuyoshi</t>
  </si>
  <si>
    <t>NARUSE Yuki</t>
  </si>
  <si>
    <t>NINOMIYA Kosuke</t>
  </si>
  <si>
    <t>KOBAYASHI Thomasshuhei</t>
  </si>
  <si>
    <t>OTSUKA Toshihiro</t>
  </si>
  <si>
    <t>ITO Kazuma</t>
  </si>
  <si>
    <t>KUBO Yuki</t>
  </si>
  <si>
    <t>KOEDA Tomoki</t>
  </si>
  <si>
    <t>TSUNODA Ryuichi</t>
  </si>
  <si>
    <t>KOHAMA Hiroaki</t>
  </si>
  <si>
    <t>YAMAMOTO Yuji</t>
  </si>
  <si>
    <t>IWASE Masaya</t>
  </si>
  <si>
    <t>OGATA Yu</t>
  </si>
  <si>
    <t>KUBOTA Hiroki</t>
  </si>
  <si>
    <t>SAITO Kanta</t>
  </si>
  <si>
    <t>SUZUKI Tomonari</t>
  </si>
  <si>
    <t>NOMURA Shota</t>
  </si>
  <si>
    <t>MAITA Goki</t>
  </si>
  <si>
    <t>MIYAMOTO Hayata</t>
  </si>
  <si>
    <t>YAMASHIRO Takeru</t>
  </si>
  <si>
    <t>YOSHIDA Tomoya</t>
  </si>
  <si>
    <t>ARI Kitaru</t>
  </si>
  <si>
    <t>IRIKEDAMOTO Asaya</t>
  </si>
  <si>
    <t>EZURE Toshiya</t>
  </si>
  <si>
    <t>KUDO Taisei</t>
  </si>
  <si>
    <t>TAKAHASHI Toshiki</t>
  </si>
  <si>
    <t>MATSUMOTO Akane</t>
  </si>
  <si>
    <t>MIYAKE Tatsuki</t>
  </si>
  <si>
    <t>OKADA Taisei</t>
  </si>
  <si>
    <t>ONO Hibiki</t>
  </si>
  <si>
    <t>KAITO Ryoji</t>
  </si>
  <si>
    <t>KAWAHARA Ryushin</t>
  </si>
  <si>
    <t>KAWAMITSU Seiji</t>
  </si>
  <si>
    <t>SEKIKAWA Shoei</t>
  </si>
  <si>
    <t>SASAKI Takara</t>
  </si>
  <si>
    <t>SHIMADA Atsushi</t>
  </si>
  <si>
    <t>SUNAKAWA Ryotaro</t>
  </si>
  <si>
    <t>TSUKAMOTO Michihiro</t>
  </si>
  <si>
    <t>NAGAHAMA Shuto</t>
  </si>
  <si>
    <t>HIWAKI Yujiro</t>
  </si>
  <si>
    <t>YAMAURA Keito</t>
  </si>
  <si>
    <t>YOSHINO Shunsuke</t>
  </si>
  <si>
    <t>SUGIYAMA Toru</t>
  </si>
  <si>
    <t>SHIMOZI Yoshihito</t>
  </si>
  <si>
    <t>TOGAWA Tenju</t>
  </si>
  <si>
    <t>OKUGUCHI Ayumu</t>
  </si>
  <si>
    <t>MATSUMOTO Akimichi</t>
  </si>
  <si>
    <t>MIYAKOSHI Koichi</t>
  </si>
  <si>
    <t>IKEUCHI Ryota</t>
  </si>
  <si>
    <t>MIZUMA Minoru</t>
  </si>
  <si>
    <t>MORITO Yuya</t>
  </si>
  <si>
    <t>IGARASHI Yuho</t>
  </si>
  <si>
    <t>SAEGUSA Ayumu</t>
  </si>
  <si>
    <t>AMANO Noritomo</t>
  </si>
  <si>
    <t>SHIMIZU Raiki</t>
  </si>
  <si>
    <t>MATSUI Taisei</t>
  </si>
  <si>
    <t>OKUBO Takatsugu</t>
  </si>
  <si>
    <t>MURAKAMI Yusuke</t>
  </si>
  <si>
    <t>ISHIKAWA Taiki</t>
  </si>
  <si>
    <t>KUSANO Atsuho</t>
  </si>
  <si>
    <t>KOSUGI Shoma</t>
  </si>
  <si>
    <t>SUZUKI Shuto</t>
  </si>
  <si>
    <t>ISHII Kensuke</t>
  </si>
  <si>
    <t>KUBOTA Syogo</t>
  </si>
  <si>
    <t>MATSUDA Kazuki</t>
  </si>
  <si>
    <t>MISAWA Suguru</t>
  </si>
  <si>
    <t>YOSHIDA Kyohei</t>
  </si>
  <si>
    <t>NAKAYAMA Koyo</t>
  </si>
  <si>
    <t>UTHIDA Syota</t>
  </si>
  <si>
    <t>KOTSUBO Masato</t>
  </si>
  <si>
    <t>KANO Ryotaro</t>
  </si>
  <si>
    <t>SAITO Makoto</t>
  </si>
  <si>
    <t>SASAKI Takashi</t>
  </si>
  <si>
    <t>TAKIGUCHI Kosei</t>
  </si>
  <si>
    <t>SUGIYAMA Masatoshi</t>
  </si>
  <si>
    <t>MOORE Alexanderkai</t>
  </si>
  <si>
    <t>MOCHIZUKI Hiroki</t>
  </si>
  <si>
    <t>MIYASAKA Syungo</t>
  </si>
  <si>
    <t>YOSHIZAWA Tomoki</t>
  </si>
  <si>
    <t>IZUMI Asuka</t>
  </si>
  <si>
    <t>ITO Kaiya</t>
  </si>
  <si>
    <t>TAKASAKI Aoi</t>
  </si>
  <si>
    <t>IWAMOTO Ryo</t>
  </si>
  <si>
    <t>HAMAMICHI Takeru</t>
  </si>
  <si>
    <t>IKEUCHI Yuki</t>
  </si>
  <si>
    <t>YOSHINAGA Yuto</t>
  </si>
  <si>
    <t>OHARA Kentaro</t>
  </si>
  <si>
    <t>NAKADA Kenta</t>
  </si>
  <si>
    <t>KUBOKI Shunsuke</t>
  </si>
  <si>
    <t>TANABE Jo</t>
  </si>
  <si>
    <t>KITAMURA Kazuma</t>
  </si>
  <si>
    <t>ENDO Mikiyasu</t>
  </si>
  <si>
    <t>AMEMIYA Taiki</t>
  </si>
  <si>
    <t>ASAGIRI Junki</t>
  </si>
  <si>
    <t>IWAO Shoma</t>
  </si>
  <si>
    <t>OSHIBA Taketo</t>
  </si>
  <si>
    <t>KAKEIDA Ryosuke</t>
  </si>
  <si>
    <t>DOI Soma</t>
  </si>
  <si>
    <t>TONOMURA Naoyuki</t>
  </si>
  <si>
    <t>TOYOSHIMA Riku</t>
  </si>
  <si>
    <t>NAKANO Ryusei</t>
  </si>
  <si>
    <t>NAKAMURA Fumiya</t>
  </si>
  <si>
    <t>NARA Ayumu</t>
  </si>
  <si>
    <t>HOKARI Yasuto</t>
  </si>
  <si>
    <t>MURATE MITSUKI</t>
  </si>
  <si>
    <t>KURAHASHI KEITO</t>
  </si>
  <si>
    <t>YOSHIKAWA Ayato</t>
  </si>
  <si>
    <t>IWASAKA Syuto</t>
  </si>
  <si>
    <t>SIMIZU Masaki</t>
  </si>
  <si>
    <t>SOGA Kentaro</t>
  </si>
  <si>
    <t>NISHIME Taketo</t>
  </si>
  <si>
    <t>YOSHII Ryutaro</t>
  </si>
  <si>
    <t>ABIRU Kai</t>
  </si>
  <si>
    <t>INADOME Ryoto</t>
  </si>
  <si>
    <t>OBARA Tomofumi</t>
  </si>
  <si>
    <t>TAKEDA Shoki</t>
  </si>
  <si>
    <t>TSUCHIMOTO Kentaro</t>
  </si>
  <si>
    <t>FUKURA Daiyu</t>
  </si>
  <si>
    <t>MATSUO Kota</t>
  </si>
  <si>
    <t>MITSUBOSHI Sho</t>
  </si>
  <si>
    <t>SATO Riku</t>
  </si>
  <si>
    <t>ASANO Narumi</t>
  </si>
  <si>
    <t>KATANE Yohei</t>
  </si>
  <si>
    <t>KITAGAWA Shinichiro</t>
  </si>
  <si>
    <t>DAIGO Ayuta</t>
  </si>
  <si>
    <t>HATTORI Kayato</t>
  </si>
  <si>
    <t>FUJISAKI Shoma</t>
  </si>
  <si>
    <t>FUNAKURA Yuki</t>
  </si>
  <si>
    <t>YAHAGI Yukiho</t>
  </si>
  <si>
    <t>YAMAUCHI Koshiro</t>
  </si>
  <si>
    <t>IDA Shun</t>
  </si>
  <si>
    <t>ONO Haruto</t>
  </si>
  <si>
    <t>KANADA Ryushin</t>
  </si>
  <si>
    <t>KANIE Shota</t>
  </si>
  <si>
    <t>KIYAMA Ryo</t>
  </si>
  <si>
    <t>KURATA Ren</t>
  </si>
  <si>
    <t>SHIOTA Shogo</t>
  </si>
  <si>
    <t>TANIGUCHI Tatsuhiro</t>
  </si>
  <si>
    <t>YOKOHARA Ryusei</t>
  </si>
  <si>
    <t>ODA Takayuki</t>
  </si>
  <si>
    <t>KIKUCHI Shunsuke</t>
  </si>
  <si>
    <t>KUBOTA Toru</t>
  </si>
  <si>
    <t>SATAKE Yuki</t>
  </si>
  <si>
    <t>TAKAYA Masahisa</t>
  </si>
  <si>
    <t>TSURUGA Yuga</t>
  </si>
  <si>
    <t>NAGASHIMA Reoto</t>
  </si>
  <si>
    <t>MATSUMURA Haruki</t>
  </si>
  <si>
    <t>MORI Kosei</t>
  </si>
  <si>
    <t>YAMAMOTO Shusuke</t>
  </si>
  <si>
    <t>TERADA Kentaro</t>
  </si>
  <si>
    <t>KOYA Yoshiyuki</t>
  </si>
  <si>
    <t>SAITO Sota</t>
  </si>
  <si>
    <t>SHIMIZU Hikaru</t>
  </si>
  <si>
    <t>TAGUCHI Kohei</t>
  </si>
  <si>
    <t>TANAKA Hiroki</t>
  </si>
  <si>
    <t>TOMIOKA Yuya</t>
  </si>
  <si>
    <t>NAGAO Ryutaro</t>
  </si>
  <si>
    <t>NAKAMURA Sota</t>
  </si>
  <si>
    <t>HIGASHI Ryoga</t>
  </si>
  <si>
    <t>FUJIWARA Hirona</t>
  </si>
  <si>
    <t>YOSHINO Sota</t>
  </si>
  <si>
    <t>KATORI Naoki</t>
  </si>
  <si>
    <t>KUBOZUKA Takashi</t>
  </si>
  <si>
    <t>SAITO Ryohei</t>
  </si>
  <si>
    <t>SOMA Keito</t>
  </si>
  <si>
    <t>TAKAHASHI Kazuki</t>
  </si>
  <si>
    <t>NAGO Hiroshi</t>
  </si>
  <si>
    <t>NARITA Shunya</t>
  </si>
  <si>
    <t>HOSOI Braian</t>
  </si>
  <si>
    <t>YASUDA Keigo</t>
  </si>
  <si>
    <t>KARIYA Naoki</t>
  </si>
  <si>
    <t>SAITO Mirai</t>
  </si>
  <si>
    <t>SATO Shunpei</t>
  </si>
  <si>
    <t>SUGAHARA Yuta</t>
  </si>
  <si>
    <t>SUTO Ryota</t>
  </si>
  <si>
    <t>TAKASE Hikaru</t>
  </si>
  <si>
    <t>TAKEUCHI Rio</t>
  </si>
  <si>
    <t>NAKAYA Shun</t>
  </si>
  <si>
    <t>HIRANO Shodai</t>
  </si>
  <si>
    <t>MATSUOKA Koki</t>
  </si>
  <si>
    <t>MOROTA Seiya</t>
  </si>
  <si>
    <t>MINAMIZAWA Masami</t>
  </si>
  <si>
    <t>ODATE Kento</t>
  </si>
  <si>
    <t>ONODERA Jun</t>
  </si>
  <si>
    <t>KURABAYASHI Yudai</t>
  </si>
  <si>
    <t>SHINOZAKI Gaku</t>
  </si>
  <si>
    <t>TAKAHASHI Naoya</t>
  </si>
  <si>
    <t>TOMONAGA Kansuke</t>
  </si>
  <si>
    <t>FUKAGAWA Shimpei</t>
  </si>
  <si>
    <t>HOTTA Shunto</t>
  </si>
  <si>
    <t>MIZOGUCHI Ruiki</t>
  </si>
  <si>
    <t>MURAMATSU Kosei</t>
  </si>
  <si>
    <t>YAMAMOTO Junki</t>
  </si>
  <si>
    <t>YOSHIDA Yusuke</t>
  </si>
  <si>
    <t>WATANABE Shota</t>
  </si>
  <si>
    <t>SHIMOTORI Yu</t>
  </si>
  <si>
    <t>OTA Masaya</t>
  </si>
  <si>
    <t>AIKYO Toranosuke</t>
  </si>
  <si>
    <t>AITA Takumi</t>
  </si>
  <si>
    <t>ASO Riku</t>
  </si>
  <si>
    <t>IWAMOTO Jumpei</t>
  </si>
  <si>
    <t>UIKE Yushi</t>
  </si>
  <si>
    <t>KAWAHARA Kazuya</t>
  </si>
  <si>
    <t>KOYAMA Shunsuke</t>
  </si>
  <si>
    <t>KOIZUMI Takumi</t>
  </si>
  <si>
    <t>SAWAI Tomoya</t>
  </si>
  <si>
    <t>NAKANE Koki</t>
  </si>
  <si>
    <t>HANADA Tatsuya</t>
  </si>
  <si>
    <t>FURUTA Ren</t>
  </si>
  <si>
    <t>MAEDA Ryo</t>
  </si>
  <si>
    <t>MIURA Takahiro</t>
  </si>
  <si>
    <t>TANAKA Yusuke</t>
  </si>
  <si>
    <t>MOCHIDUKI Kotaro</t>
  </si>
  <si>
    <t>MICHISHITA Takuya</t>
  </si>
  <si>
    <t>MURAKAMI Ryoto</t>
  </si>
  <si>
    <t>YAMADA Shoga</t>
  </si>
  <si>
    <t>INOUE Daichi</t>
  </si>
  <si>
    <t>KUROKI Motoki</t>
  </si>
  <si>
    <t>TAKAHASHI Kensuke</t>
  </si>
  <si>
    <t>IRIE Ryosuke</t>
  </si>
  <si>
    <t>TAGUCHI Yuki</t>
  </si>
  <si>
    <t>YAMADA Nash</t>
  </si>
  <si>
    <t>YOSHIDA Kosuke</t>
  </si>
  <si>
    <t>YOSHIOKA Ryutaro</t>
  </si>
  <si>
    <t>ARISAKA Tomoki</t>
  </si>
  <si>
    <t>SHIBATA Rui</t>
  </si>
  <si>
    <t>TANAKA Yohei</t>
  </si>
  <si>
    <t>OGUSHI Gentoku</t>
  </si>
  <si>
    <t>WATANABE Yukito</t>
  </si>
  <si>
    <t>ODA Sora</t>
  </si>
  <si>
    <t>SHITANDA Ryoma</t>
  </si>
  <si>
    <t>TAKAYAMA Yuki</t>
  </si>
  <si>
    <t>KUNIYOSHI Akitsugu</t>
  </si>
  <si>
    <t>KOKUBO Tomohisa</t>
  </si>
  <si>
    <t>OZEKI Rio</t>
  </si>
  <si>
    <t>SASAKI Hikaru</t>
  </si>
  <si>
    <t>HATAKEYAMA Shimpei</t>
  </si>
  <si>
    <t>WATANABE Kazuki</t>
  </si>
  <si>
    <t>IIDUKA Kaisei</t>
  </si>
  <si>
    <t>OKAMURA Kunihiro</t>
  </si>
  <si>
    <t>MORI Kohei</t>
  </si>
  <si>
    <t>SHIBATA Yutaro</t>
  </si>
  <si>
    <t>SHOJI Kosuke</t>
  </si>
  <si>
    <t>KANI Shota</t>
  </si>
  <si>
    <t>OKUYAMA Takaya</t>
  </si>
  <si>
    <t>IKEGAMI Sho</t>
  </si>
  <si>
    <t>MIYAI Yozo</t>
  </si>
  <si>
    <t>MURASATO Haruki</t>
  </si>
  <si>
    <t>IWASAKI Kota</t>
  </si>
  <si>
    <t>KAI Kanan</t>
  </si>
  <si>
    <t>KAGEYAMA Ayata</t>
  </si>
  <si>
    <t>SAITO Kotaro</t>
  </si>
  <si>
    <t>SAITO Rikuto</t>
  </si>
  <si>
    <t>SHIBATA Kengo</t>
  </si>
  <si>
    <t>MIZOBE Yosuke</t>
  </si>
  <si>
    <t>YAMAMOTO Yuta</t>
  </si>
  <si>
    <t>KATO Shota</t>
  </si>
  <si>
    <t>ISHIKAWA Rei</t>
  </si>
  <si>
    <t>HIRAYAMA Kazuki</t>
  </si>
  <si>
    <t>TANAKA Kenta</t>
  </si>
  <si>
    <t>EJIMA Masaki</t>
  </si>
  <si>
    <t>INAGAKI Haruka</t>
  </si>
  <si>
    <t>KONO Yuto</t>
  </si>
  <si>
    <t>KOHA Wilsontakashi</t>
  </si>
  <si>
    <t>SHIBASAKI Kenji</t>
  </si>
  <si>
    <t>TANIFUJI Katsuki</t>
  </si>
  <si>
    <t>HASHIOKA Yuki</t>
  </si>
  <si>
    <t>HATANAKA Shinya</t>
  </si>
  <si>
    <t>MARUYAMA Yuma</t>
  </si>
  <si>
    <t>MIZUTANI Tsukasa</t>
  </si>
  <si>
    <t>YOSHIDA Takaaki</t>
  </si>
  <si>
    <t>AKASHI Soichiro</t>
  </si>
  <si>
    <t>IMAOKA Kaito</t>
  </si>
  <si>
    <t>KAWANISHI Koki</t>
  </si>
  <si>
    <t>SEGAWA Daiki</t>
  </si>
  <si>
    <t>TAKAHASHI Ryuki</t>
  </si>
  <si>
    <t>MAEDA Yuto</t>
  </si>
  <si>
    <t>TOYODA Tsubasa</t>
  </si>
  <si>
    <t>WATANABE Yuma</t>
  </si>
  <si>
    <t>ICHINOSE Akise</t>
  </si>
  <si>
    <t>ISHIKAWA Seiga</t>
  </si>
  <si>
    <t>MIZUNO Haruto</t>
  </si>
  <si>
    <t>NAKANO Yuto</t>
  </si>
  <si>
    <t>KAWASAKI Kota</t>
  </si>
  <si>
    <t>NAKAMURA Ryota</t>
  </si>
  <si>
    <t>INOUE Ryusei</t>
  </si>
  <si>
    <t>YOSHIKAWA Ryuta</t>
  </si>
  <si>
    <t>IWASAKI Shusei</t>
  </si>
  <si>
    <t>YAMASHITA Tomoki</t>
  </si>
  <si>
    <t>KAIHOKO Koki</t>
  </si>
  <si>
    <t>INADA Ryo</t>
  </si>
  <si>
    <t>KADOTA Daiki</t>
  </si>
  <si>
    <t>SHIRAFUJI Kiyoharu</t>
  </si>
  <si>
    <t>TAKARA Erikhideki</t>
  </si>
  <si>
    <t>NAKAMURA Kyohei</t>
  </si>
  <si>
    <t>HATA Tomohiro</t>
  </si>
  <si>
    <t>MANABE Daiki</t>
  </si>
  <si>
    <t>YAMAMOTO Reo</t>
  </si>
  <si>
    <t>ABE Toshiaki</t>
  </si>
  <si>
    <t>IWAMOTO Takaki</t>
  </si>
  <si>
    <t>KABAYA Atsushi</t>
  </si>
  <si>
    <t>KUNISHI Hiroyuki</t>
  </si>
  <si>
    <t>KIKUCHI Shota</t>
  </si>
  <si>
    <t>TAKEDA Akihiro</t>
  </si>
  <si>
    <t>TONOOKA Shokichi</t>
  </si>
  <si>
    <t>YAMAMOTO Kazuki</t>
  </si>
  <si>
    <t>WATANABE Tomonari</t>
  </si>
  <si>
    <t>FUKUDA Shota</t>
  </si>
  <si>
    <t>MARUYAMA Yuki</t>
  </si>
  <si>
    <t>FUJI Mizuki</t>
  </si>
  <si>
    <t>ARAKAKI Daiki</t>
  </si>
  <si>
    <t>KUMON Daiki</t>
  </si>
  <si>
    <t>TOMINAGA Shota</t>
  </si>
  <si>
    <t>OMOTO Ryushiro</t>
  </si>
  <si>
    <t>SUEGARA Koki</t>
  </si>
  <si>
    <t>KASE Yudai</t>
  </si>
  <si>
    <t>KURODA Keisuke</t>
  </si>
  <si>
    <t>YAMAMOTO Tatsuhiro</t>
  </si>
  <si>
    <t>TAKAYAMA Yamato</t>
  </si>
  <si>
    <t>HIRATSUKA Genku</t>
  </si>
  <si>
    <t>MURAKAMI Taiga</t>
  </si>
  <si>
    <t>IKEDA Aguri</t>
  </si>
  <si>
    <t>UESUGI Tomoya</t>
  </si>
  <si>
    <t>ENTA Kotaro</t>
  </si>
  <si>
    <t>OTSUKA Fumiya</t>
  </si>
  <si>
    <t>KAISE Daisuke</t>
  </si>
  <si>
    <t>KAWAKAMI Rumina</t>
  </si>
  <si>
    <t>KIDA Motoharu</t>
  </si>
  <si>
    <t>KOBAYASHI Riku</t>
  </si>
  <si>
    <t>SATO Shinya</t>
  </si>
  <si>
    <t>SATO Yuya</t>
  </si>
  <si>
    <t>SEKINUMA Kazuaki</t>
  </si>
  <si>
    <t>TAKANOBU Kiyohito</t>
  </si>
  <si>
    <t>TAKAHASHI Sasuke</t>
  </si>
  <si>
    <t>TAKEDA Yutaro</t>
  </si>
  <si>
    <t>TAKEMOTO Ryota</t>
  </si>
  <si>
    <t>NODA Keita</t>
  </si>
  <si>
    <t>MIZUTAMA Kota</t>
  </si>
  <si>
    <t>MIYAZAKI Yuki</t>
  </si>
  <si>
    <t>MOMOKAWA Shota</t>
  </si>
  <si>
    <t>YOKOYAMA Tetsu</t>
  </si>
  <si>
    <t>ABE Takuya</t>
  </si>
  <si>
    <t>AMANO Ryuta</t>
  </si>
  <si>
    <t>ENOKI Masaya</t>
  </si>
  <si>
    <t>OIKE Tatsunori</t>
  </si>
  <si>
    <t>OKURA Maaku</t>
  </si>
  <si>
    <t>KOSAKA Yuga</t>
  </si>
  <si>
    <t>SUZUKI Kohei</t>
  </si>
  <si>
    <t>HASHIGUCHI Hiroki</t>
  </si>
  <si>
    <t>HIKITA Kazunao</t>
  </si>
  <si>
    <t>FUKUSHIMA Shogo</t>
  </si>
  <si>
    <t>FUNAKOSHI Riku</t>
  </si>
  <si>
    <t>YAEHATA Ryowa</t>
  </si>
  <si>
    <t>YAMAMOTO Kazuhiro</t>
  </si>
  <si>
    <t>ASHIDA Yuki</t>
  </si>
  <si>
    <t>IGUCHI Kakeru</t>
  </si>
  <si>
    <t>IWAKI Ryosuke</t>
  </si>
  <si>
    <t>IWAMOTO Sora</t>
  </si>
  <si>
    <t>UCHIBORI Taichi</t>
  </si>
  <si>
    <t>ONO Shuhei</t>
  </si>
  <si>
    <t>SHISHIDO Raika</t>
  </si>
  <si>
    <t>SHIMIZUGAMI Makoto</t>
  </si>
  <si>
    <t>NAGANO Taishi</t>
  </si>
  <si>
    <t>HAMADA Yuto</t>
  </si>
  <si>
    <t>HIGUCHI Shota</t>
  </si>
  <si>
    <t>MATSUOKA Tatsuya</t>
  </si>
  <si>
    <t>YAGI Motoki</t>
  </si>
  <si>
    <t>WAKAYAMA Gaku</t>
  </si>
  <si>
    <t>SAKAKIBARA Hayato</t>
  </si>
  <si>
    <t>SUGIMURA Daisuke</t>
  </si>
  <si>
    <t>KOIKE Maiku</t>
  </si>
  <si>
    <t>FUKUOKA Yohei</t>
  </si>
  <si>
    <t>FUNAKOSHI Shota</t>
  </si>
  <si>
    <t>SOMEYA Yoshihiro</t>
  </si>
  <si>
    <t>TODO Takashi</t>
  </si>
  <si>
    <t>NAKAMURA Ken</t>
  </si>
  <si>
    <t>HORIBA  Ren</t>
  </si>
  <si>
    <t>IIZUKA Takumi</t>
  </si>
  <si>
    <t>SUZUKI Keita</t>
  </si>
  <si>
    <t>HIROTA Atsushi</t>
  </si>
  <si>
    <t>ISHIYAMA Shoei</t>
  </si>
  <si>
    <t>SAITO Koki</t>
  </si>
  <si>
    <t>SAKAMOTO Yuta</t>
  </si>
  <si>
    <t>NAGAAKI Taisei</t>
  </si>
  <si>
    <t>IKEDA Kanta</t>
  </si>
  <si>
    <t>UNE Takumu</t>
  </si>
  <si>
    <t>IWAHARA Chiaki</t>
  </si>
  <si>
    <t>OMORI Taira</t>
  </si>
  <si>
    <t>KAI Torazo</t>
  </si>
  <si>
    <t>KAWASAKI Shintaro</t>
  </si>
  <si>
    <t>SANADA Tsubasa</t>
  </si>
  <si>
    <t>HAGIWARA Riku</t>
  </si>
  <si>
    <t>MISU Kennosuke</t>
  </si>
  <si>
    <t>YANO Fumito</t>
  </si>
  <si>
    <t>AMAGI Yota</t>
  </si>
  <si>
    <t>KURATA Shintaro</t>
  </si>
  <si>
    <t>OCHIAI Ren</t>
  </si>
  <si>
    <t>NOZAKI Shungo</t>
  </si>
  <si>
    <t>HONMA Ryota</t>
  </si>
  <si>
    <t>NAKAMURA Hayato</t>
  </si>
  <si>
    <t>KAMBE Hiroki</t>
  </si>
  <si>
    <t>UCHIYAMA Natsuki</t>
  </si>
  <si>
    <t>UNO Daichi</t>
  </si>
  <si>
    <t>NODA Taiga</t>
  </si>
  <si>
    <t>YAMAGUCHI Naoki</t>
  </si>
  <si>
    <t>UNO Yusuke</t>
  </si>
  <si>
    <t>NISHIMURA Ryohei</t>
  </si>
  <si>
    <t>HIRANO Ryota</t>
  </si>
  <si>
    <t>ITAGAKI Takumi</t>
  </si>
  <si>
    <t>NISHI Takesumi</t>
  </si>
  <si>
    <t>TAKAGI Koshi</t>
  </si>
  <si>
    <t>ISHIDA Koki</t>
  </si>
  <si>
    <t>INOUE Daiki</t>
  </si>
  <si>
    <t>TANIZAWA Ryuya</t>
  </si>
  <si>
    <t>TESHIMA Shun</t>
  </si>
  <si>
    <t>MORI Tomoya</t>
  </si>
  <si>
    <t>MORI Nagiya</t>
  </si>
  <si>
    <t>MIURA Takuro</t>
  </si>
  <si>
    <t>KURATA Kenta</t>
  </si>
  <si>
    <t>NANGO Kairi</t>
  </si>
  <si>
    <t>FUJII Hiroki</t>
  </si>
  <si>
    <t>NAKASHIMA Yukisato</t>
  </si>
  <si>
    <t>YAMAMOTO Mirai</t>
  </si>
  <si>
    <t>KANAZAWA Kazushi</t>
  </si>
  <si>
    <t>KOKUBO Daichi</t>
  </si>
  <si>
    <t>TORII Fuki</t>
  </si>
  <si>
    <t>HIRAOKA Masatoshi</t>
  </si>
  <si>
    <t>MORI Shuji</t>
  </si>
  <si>
    <t>HONJO Renji</t>
  </si>
  <si>
    <t>FUJIMURA Santa</t>
  </si>
  <si>
    <t>EKAWA Masato</t>
  </si>
  <si>
    <t>TAKAGI Yuki</t>
  </si>
  <si>
    <t>OGISO Ryusei</t>
  </si>
  <si>
    <t>KUROSU Yuto</t>
  </si>
  <si>
    <t>KAJIYAMA Rintaro</t>
  </si>
  <si>
    <t>SUKEGAWA Takumi</t>
  </si>
  <si>
    <t>KOBAYASHI Ryuta</t>
  </si>
  <si>
    <t>TAINO Yusuke</t>
  </si>
  <si>
    <t>WAKABAYASHI Haruto</t>
  </si>
  <si>
    <t>CHIMORI Tomohiro</t>
  </si>
  <si>
    <t>NAKAZAWA Yudai</t>
  </si>
  <si>
    <t>YOSHII Yamato</t>
  </si>
  <si>
    <t>NAKANO Shota</t>
  </si>
  <si>
    <t>YAMADA Toshiki</t>
  </si>
  <si>
    <t>UMEMURA Yuto</t>
  </si>
  <si>
    <t>YUASA Jin</t>
  </si>
  <si>
    <t>ITO Hiroto</t>
  </si>
  <si>
    <t>HATO Ryusei</t>
  </si>
  <si>
    <t>SONOKI Daito</t>
  </si>
  <si>
    <t>IDA Yuta</t>
  </si>
  <si>
    <t>OSAWA Kento</t>
  </si>
  <si>
    <t>KOMATSU Wataru</t>
  </si>
  <si>
    <t>TSUCHIYA Kentaro</t>
  </si>
  <si>
    <t>MIYAZAKI Takumi</t>
  </si>
  <si>
    <t>MIYOSHI Ryota</t>
  </si>
  <si>
    <t>BONDO Reosho</t>
  </si>
  <si>
    <t>KOMIYAMA Taku</t>
  </si>
  <si>
    <t>KANEKO Mikuto</t>
  </si>
  <si>
    <t>MOMOTA Hitonari</t>
  </si>
  <si>
    <t>KINOSHITA Rintaro</t>
  </si>
  <si>
    <t>NAKAYAMA Mutsuki</t>
  </si>
  <si>
    <t>KUBOTA Yuto</t>
  </si>
  <si>
    <t>SUZUKI Takuya</t>
  </si>
  <si>
    <t>ISOBE Kotaro</t>
  </si>
  <si>
    <t>SATO Yuto</t>
  </si>
  <si>
    <t>TAKAGI Shunto</t>
  </si>
  <si>
    <t>INOUE Motoki</t>
  </si>
  <si>
    <t>HIO Yuto</t>
  </si>
  <si>
    <t>TSUCHIYA Toshiki</t>
  </si>
  <si>
    <t>FUJIKI Shusei</t>
  </si>
  <si>
    <t>YATA Harunobu</t>
  </si>
  <si>
    <t>MAEDA Yutaro</t>
  </si>
  <si>
    <t>WATANABE Kaoru</t>
  </si>
  <si>
    <t>KATA Hiroaki</t>
  </si>
  <si>
    <t>AOYAGI Yoshihide</t>
  </si>
  <si>
    <t>SHIMOYAMA Shohei</t>
  </si>
  <si>
    <t>USAMI Ryoji</t>
  </si>
  <si>
    <t>NAKANO Yoshinori</t>
  </si>
  <si>
    <t>NAKAMURA Takuma</t>
  </si>
  <si>
    <t>NAKA Rintaro</t>
  </si>
  <si>
    <t>AIDA Tomoya</t>
  </si>
  <si>
    <t>SHIMATSU Eisaku</t>
  </si>
  <si>
    <t>ITO Yo</t>
  </si>
  <si>
    <t>TAKASU Riki</t>
  </si>
  <si>
    <t>OGO Tatsuya</t>
  </si>
  <si>
    <t>YAGUCHI Yusuke</t>
  </si>
  <si>
    <t>TOYODA Ryoji</t>
  </si>
  <si>
    <t>NAKASHIMA  Rei</t>
  </si>
  <si>
    <t>KUBO Motoki</t>
  </si>
  <si>
    <t>SEGAWA Keisuke</t>
  </si>
  <si>
    <t>SAITO Tomoki</t>
  </si>
  <si>
    <t>OHARA Minami</t>
  </si>
  <si>
    <t>GAMO Koki</t>
  </si>
  <si>
    <t>UNOSAWA Atsushi</t>
  </si>
  <si>
    <t>YOSHIDA  Soya</t>
  </si>
  <si>
    <t>OYAIZU Eito</t>
  </si>
  <si>
    <t>MORI Ryoga</t>
  </si>
  <si>
    <t>ISHIKAWA Masaki</t>
  </si>
  <si>
    <t>FUJIOKA  Tetsuya</t>
  </si>
  <si>
    <t>HONDA Ao</t>
  </si>
  <si>
    <t>KOYAMA Yuta</t>
  </si>
  <si>
    <t>SHIOZAKI Masashi</t>
  </si>
  <si>
    <t>YAMADA Hiroto</t>
  </si>
  <si>
    <t>OBA Izumi</t>
  </si>
  <si>
    <t>KIUCHI Shota</t>
  </si>
  <si>
    <t>KIUCHI Tomoya</t>
  </si>
  <si>
    <t>KOYANO Yohei</t>
  </si>
  <si>
    <t>SAKANE Ryoto</t>
  </si>
  <si>
    <t>SUMIDA Mitsutoshi</t>
  </si>
  <si>
    <t>KOKUI Kensuke</t>
  </si>
  <si>
    <t>FURUKAWA Hirotaka</t>
  </si>
  <si>
    <t>MAEKAWA Rintaro</t>
  </si>
  <si>
    <t>KOZAWA Shun</t>
  </si>
  <si>
    <t>MAKIHARA Daishin</t>
  </si>
  <si>
    <t>SHIMAZAKI Takumi</t>
  </si>
  <si>
    <t>ISHIZAKI Kotaro</t>
  </si>
  <si>
    <t>NAKASHIMA Kota</t>
  </si>
  <si>
    <t>KANEKO Danji</t>
  </si>
  <si>
    <t>IIJIMA Kazufumi</t>
  </si>
  <si>
    <t>KOBAYASHI Akito</t>
  </si>
  <si>
    <t>HOJO Daichi</t>
  </si>
  <si>
    <t>KOISO Hiroto</t>
  </si>
  <si>
    <t>UEYAMA Shota</t>
  </si>
  <si>
    <t>KOBAYASHI Yodai</t>
  </si>
  <si>
    <t>ADACHI Sojiro</t>
  </si>
  <si>
    <t>MATSUMOTO Naoto</t>
  </si>
  <si>
    <t>ISHII Satoshi</t>
  </si>
  <si>
    <t>NAKANO Masaya</t>
  </si>
  <si>
    <t>HARADA Daichi</t>
  </si>
  <si>
    <t>HIRAYAMA Kodai</t>
  </si>
  <si>
    <t>ONOSE Itsuki</t>
  </si>
  <si>
    <t>KOTAKI Joji</t>
  </si>
  <si>
    <t>SHIMOYAMA Shizuki</t>
  </si>
  <si>
    <t>TAKIMOTO Kosei</t>
  </si>
  <si>
    <t>SAIJO Tomohiro</t>
  </si>
  <si>
    <t>KOBORI Yuta</t>
  </si>
  <si>
    <t>HARA Ryusei</t>
  </si>
  <si>
    <t>ASAMA Yuta</t>
  </si>
  <si>
    <t>USUI Kenta</t>
  </si>
  <si>
    <t>KADOTA Hidetoshi</t>
  </si>
  <si>
    <t>KAWAKAMI Yuya</t>
  </si>
  <si>
    <t>KAWAHIGASHI Kandai</t>
  </si>
  <si>
    <t>KINOSHITA Takumi</t>
  </si>
  <si>
    <t>TAKASHIMA Ryoya</t>
  </si>
  <si>
    <t>TAGAWA  Yoshimasa</t>
  </si>
  <si>
    <t>TOKUBI Daisuke</t>
  </si>
  <si>
    <t>FUJIMURA Ryoga</t>
  </si>
  <si>
    <t>MORI Shuto</t>
  </si>
  <si>
    <t>YANAGIDA Daisuke</t>
  </si>
  <si>
    <t>AIZAWA Ryomei</t>
  </si>
  <si>
    <t>AMARI Daisuke</t>
  </si>
  <si>
    <t>ISHIKAWA Kohei</t>
  </si>
  <si>
    <t>ITO Hirotaka</t>
  </si>
  <si>
    <t>KITSUKI Rin</t>
  </si>
  <si>
    <t>KUSHIBUCHI Kosuke</t>
  </si>
  <si>
    <t>SHIMAZAKI Yoshinori</t>
  </si>
  <si>
    <t>DONJI Takuro</t>
  </si>
  <si>
    <t>HARA Takumi</t>
  </si>
  <si>
    <t>FUJIKI Kota</t>
  </si>
  <si>
    <t>FURUKAWA Reon</t>
  </si>
  <si>
    <t>MATSUNOBU Taisei</t>
  </si>
  <si>
    <t>AKUTSU Yusuke</t>
  </si>
  <si>
    <t>IDEURA Shinya</t>
  </si>
  <si>
    <t>INO Kazuki</t>
  </si>
  <si>
    <t>KAWASAKI Kosei</t>
  </si>
  <si>
    <t>SAKAMOTO Kengo</t>
  </si>
  <si>
    <t>NAKANISHI Taiga</t>
  </si>
  <si>
    <t>NAGAYA Rentaro</t>
  </si>
  <si>
    <t>NISHIDA Rui</t>
  </si>
  <si>
    <t>NISHIMAKI Yusuke</t>
  </si>
  <si>
    <t>FUJIMOTO Ryo</t>
  </si>
  <si>
    <t>MIYAMOTO Taiki</t>
  </si>
  <si>
    <t>MURANO Yujiro</t>
  </si>
  <si>
    <t>ADACHI Yuto</t>
  </si>
  <si>
    <t>ATSUMI Yu</t>
  </si>
  <si>
    <t>OKAZAKI Masata</t>
  </si>
  <si>
    <t>KIKUCHI Shogo</t>
  </si>
  <si>
    <t>SASAKI Ryosuke</t>
  </si>
  <si>
    <t>SUZUKI Iori</t>
  </si>
  <si>
    <t>HAYASHI Masataka</t>
  </si>
  <si>
    <t>MIYANO Kiyoto</t>
  </si>
  <si>
    <t>AKUTSU Jumpei</t>
  </si>
  <si>
    <t>KURIHARA Sota</t>
  </si>
  <si>
    <t>SAITO Takuto</t>
  </si>
  <si>
    <t>SAKAITANI Ryuta</t>
  </si>
  <si>
    <t>YAZAWA Daichi</t>
  </si>
  <si>
    <t>OUCHI Yohei</t>
  </si>
  <si>
    <t>KINOSHITA Toranosuke</t>
  </si>
  <si>
    <t>NUMAJIRI Shogo</t>
  </si>
  <si>
    <t>HIRATA Hiroto</t>
  </si>
  <si>
    <t>YOKOYAMA Katsuhiro</t>
  </si>
  <si>
    <t>ASAI Hiroto</t>
  </si>
  <si>
    <t>ABE Yuki</t>
  </si>
  <si>
    <t>ARAI Shunsuke</t>
  </si>
  <si>
    <t>IJICHI Kenzo</t>
  </si>
  <si>
    <t>ORO Keiu</t>
  </si>
  <si>
    <t>KATO Yuya</t>
  </si>
  <si>
    <t>KAWANO Yusei</t>
  </si>
  <si>
    <t>KONO Ryota</t>
  </si>
  <si>
    <t>SATO Hayato</t>
  </si>
  <si>
    <t>SAKURAI Takumi</t>
  </si>
  <si>
    <t>SUGIURA Daisuke</t>
  </si>
  <si>
    <t>SUZUKI Keito</t>
  </si>
  <si>
    <t>SEO Shusuke</t>
  </si>
  <si>
    <t>TADAKA Eiki</t>
  </si>
  <si>
    <t>CHIKARAISHI Satoru</t>
  </si>
  <si>
    <t>NISHIYAMA Teppei</t>
  </si>
  <si>
    <t>HIDAKA Ryunosuke</t>
  </si>
  <si>
    <t>ITO Sota</t>
  </si>
  <si>
    <t>EGUCHI Taiga</t>
  </si>
  <si>
    <t>OJIMA Kaito</t>
  </si>
  <si>
    <t>OBARA Takumi</t>
  </si>
  <si>
    <t>KATO Atsushi</t>
  </si>
  <si>
    <t>KARINO Misaki</t>
  </si>
  <si>
    <t>KAMBE Syunsuke</t>
  </si>
  <si>
    <t>KOBAYASHI Ayumu</t>
  </si>
  <si>
    <t>WAKABAYASHI Daiki</t>
  </si>
  <si>
    <t>ISHIKAWA Takuma</t>
  </si>
  <si>
    <t>ONISHI Syunpei</t>
  </si>
  <si>
    <t>OGIWARA Sota</t>
  </si>
  <si>
    <t>SHINYA Renshi</t>
  </si>
  <si>
    <t>TSUKUDA Kohei</t>
  </si>
  <si>
    <t>HANASAKI Yuki</t>
  </si>
  <si>
    <t>HISATSUNA Kazuki</t>
  </si>
  <si>
    <t>MACHIDA Masamitsu</t>
  </si>
  <si>
    <t>OTSUBO Kota</t>
  </si>
  <si>
    <t>ONO Keishu</t>
  </si>
  <si>
    <t>KITA Atsushi</t>
  </si>
  <si>
    <t>SAKAI Ryota</t>
  </si>
  <si>
    <t>TAKAMI Mahiro</t>
  </si>
  <si>
    <t>TAZAWA Ren</t>
  </si>
  <si>
    <t>TSUBURA Kensuke</t>
  </si>
  <si>
    <t>NAKAJIMA Ryuta</t>
  </si>
  <si>
    <t>HIGASHIYAMA Shizuya</t>
  </si>
  <si>
    <t>FUJIMOTO Yuta</t>
  </si>
  <si>
    <t>MAEGAICHI Kota</t>
  </si>
  <si>
    <t>MINAKI Haru</t>
  </si>
  <si>
    <t>MIYAUCHI Toki</t>
  </si>
  <si>
    <t>YAMANO Chikara</t>
  </si>
  <si>
    <t>AOGAKI Hibiki</t>
  </si>
  <si>
    <t>AKATSU Yushin</t>
  </si>
  <si>
    <t>AKAHOSHI Yuto</t>
  </si>
  <si>
    <t>KATABUCHI Ryota</t>
  </si>
  <si>
    <t>KANEKO Ibuki</t>
  </si>
  <si>
    <t>KARASAWA Takumi</t>
  </si>
  <si>
    <t>SHINOKAWA Fumitaka</t>
  </si>
  <si>
    <t>SHIRATORI Tetta</t>
  </si>
  <si>
    <t>SUZUKI Mebuki</t>
  </si>
  <si>
    <t>NAKABORA Sho</t>
  </si>
  <si>
    <t>HATTORI Waku</t>
  </si>
  <si>
    <t>HANAO Kyosuke</t>
  </si>
  <si>
    <t>FUJIYAMA Ryusei</t>
  </si>
  <si>
    <t>YASUHARA Taiyo</t>
  </si>
  <si>
    <t>YAMAMOTO Ren</t>
  </si>
  <si>
    <t>AZAKI Toi</t>
  </si>
  <si>
    <t>ISHIZUKA Eiji</t>
  </si>
  <si>
    <t>IWAI Koki</t>
  </si>
  <si>
    <t>OSHIMA Ryousei</t>
  </si>
  <si>
    <t>OTANI So</t>
  </si>
  <si>
    <t>OKAMOTO Naoki</t>
  </si>
  <si>
    <t>SAKURAI Taiga</t>
  </si>
  <si>
    <t>YOKOCHI Hiroto</t>
  </si>
  <si>
    <t>WATANABE Kenta</t>
  </si>
  <si>
    <t>AKAI Kotaro</t>
  </si>
  <si>
    <t>ASHINO Ryo</t>
  </si>
  <si>
    <t>KUBOTA Tatsuya</t>
  </si>
  <si>
    <t>KOSUGE Shinya</t>
  </si>
  <si>
    <t>SHIRAIWA Junichi</t>
  </si>
  <si>
    <t>SUMIYA Ryo</t>
  </si>
  <si>
    <t>SOGA Kenshin</t>
  </si>
  <si>
    <t>TAKEDA Jumpei</t>
  </si>
  <si>
    <t>TASAKI Ryohei</t>
  </si>
  <si>
    <t>HARASAWA Kazuki</t>
  </si>
  <si>
    <t>MISAWA Yokuto</t>
  </si>
  <si>
    <t>YAMAZAKI Rui</t>
  </si>
  <si>
    <t>YAMAMOTO Kenta</t>
  </si>
  <si>
    <t>ITO Naoyuki</t>
  </si>
  <si>
    <t>UEZONO Shuji</t>
  </si>
  <si>
    <t>UCHIUMI Yukito</t>
  </si>
  <si>
    <t>KONDO Tomoki</t>
  </si>
  <si>
    <t>SAIMA Taisei</t>
  </si>
  <si>
    <t>TAKAHASHI Kanji</t>
  </si>
  <si>
    <t>MIYAGAWA Ren</t>
  </si>
  <si>
    <t>MIYAZAWA Yudai</t>
  </si>
  <si>
    <t>MURAKAMI Shunichi</t>
  </si>
  <si>
    <t>IWASAKI Taiyo</t>
  </si>
  <si>
    <t>TANAMI Osamu</t>
  </si>
  <si>
    <t>MATSUKURA Raito</t>
  </si>
  <si>
    <t>SAKAI Kentaro</t>
  </si>
  <si>
    <t>SAKAMOTO Kanto</t>
  </si>
  <si>
    <t>YAMAGUCHI Kazuki</t>
  </si>
  <si>
    <t>NISHII Shoma</t>
  </si>
  <si>
    <t>OKUBO Itsuki</t>
  </si>
  <si>
    <t>OKAMOTO Daichi</t>
  </si>
  <si>
    <t>JITSUKAWA Masahiro</t>
  </si>
  <si>
    <t>TANAKA Kaito</t>
  </si>
  <si>
    <t>IKAMI Wataru</t>
  </si>
  <si>
    <t>SUZUKI Takaya</t>
  </si>
  <si>
    <t>YOSHIDA Yudai</t>
  </si>
  <si>
    <t>OZAWA Kentaro</t>
  </si>
  <si>
    <t>KANDA Hiroto</t>
  </si>
  <si>
    <t>SUZUKI Ryusei</t>
  </si>
  <si>
    <t>MASAKI Makoto</t>
  </si>
  <si>
    <t>YUMOTO Itsuki</t>
  </si>
  <si>
    <t>OGAWA Keito</t>
  </si>
  <si>
    <t>KATO Jon</t>
  </si>
  <si>
    <t>KAN Issei</t>
  </si>
  <si>
    <t>GENKAWA Ryuya</t>
  </si>
  <si>
    <t>NAITO Soma</t>
  </si>
  <si>
    <t>NISHIMURA Hikaru</t>
  </si>
  <si>
    <t>TETSUKAWA Ayumi</t>
  </si>
  <si>
    <t>TOKUNO Shuto</t>
  </si>
  <si>
    <t>AOKI Hiroya</t>
  </si>
  <si>
    <t>OKUNO Sho</t>
  </si>
  <si>
    <t>KIMURA Kaito</t>
  </si>
  <si>
    <t>GOTO Hideaki</t>
  </si>
  <si>
    <t>SHIBASAKI Ibuki</t>
  </si>
  <si>
    <t>NAKAI Yuto</t>
  </si>
  <si>
    <t>NAKAGAWA Kosuke</t>
  </si>
  <si>
    <t>NAKAJIMA Shunsuke</t>
  </si>
  <si>
    <t>MOGI Takumi</t>
  </si>
  <si>
    <t>IMAIZUMI Yuya</t>
  </si>
  <si>
    <t>UBUKATA Shunya</t>
  </si>
  <si>
    <t>MARUYAMA Daiki</t>
  </si>
  <si>
    <t>MURAKAMI Kodai</t>
  </si>
  <si>
    <t>ABE Soma</t>
  </si>
  <si>
    <t>ISHIDA Tatsuya</t>
  </si>
  <si>
    <t>UEMOTO Sora</t>
  </si>
  <si>
    <t>GOKAN Shota</t>
  </si>
  <si>
    <t>KONDO Jumpei</t>
  </si>
  <si>
    <t>SHIGENO Takumi</t>
  </si>
  <si>
    <t>MADATE Kotaro</t>
  </si>
  <si>
    <t>MIURA Yuma</t>
  </si>
  <si>
    <t>YAMAGUCHI Seita</t>
  </si>
  <si>
    <t>AOYAMA Rei</t>
  </si>
  <si>
    <t>ASAI Hiromu</t>
  </si>
  <si>
    <t>ASADA Taisei</t>
  </si>
  <si>
    <t>IIYOSHI Takuto</t>
  </si>
  <si>
    <t>ISHII Hidenori</t>
  </si>
  <si>
    <t>IDA Koyo</t>
  </si>
  <si>
    <t>UEDA Hyuga</t>
  </si>
  <si>
    <t>OTA Rento</t>
  </si>
  <si>
    <t>ONUMA Kotaka</t>
  </si>
  <si>
    <t>OMOTO Itsuki</t>
  </si>
  <si>
    <t>KAI Takuto</t>
  </si>
  <si>
    <t>KYOTANI Koki</t>
  </si>
  <si>
    <t>KOMIYAMA Taisei</t>
  </si>
  <si>
    <t>SAKURAUCHI Shinya</t>
  </si>
  <si>
    <t>SAMOTO Koki</t>
  </si>
  <si>
    <t>SHIBA Daisuke</t>
  </si>
  <si>
    <t>SUGAHARA Yoshiki</t>
  </si>
  <si>
    <t>SUWA Hiroki</t>
  </si>
  <si>
    <t>TAKAHASHI Tatsuya</t>
  </si>
  <si>
    <t>TAKIGUCHI Taiga</t>
  </si>
  <si>
    <t>CHIHARA Yusei</t>
  </si>
  <si>
    <t>NAKANO Kiyomasa</t>
  </si>
  <si>
    <t>NARASAKI Hayato</t>
  </si>
  <si>
    <t>NUKAGA Ryohei</t>
  </si>
  <si>
    <t>NEGISHI Shun</t>
  </si>
  <si>
    <t>MATSUDA Reon</t>
  </si>
  <si>
    <t>MURASHIGE Ryotatsu</t>
  </si>
  <si>
    <t>YASHIMA Yuta</t>
  </si>
  <si>
    <t>YAMABAYASHI Reo</t>
  </si>
  <si>
    <t>YONEBAYASHI Yuto</t>
  </si>
  <si>
    <t>SASAKI Tatsumi</t>
  </si>
  <si>
    <t>IDE Koichi</t>
  </si>
  <si>
    <t>OGASAWARA Takashi</t>
  </si>
  <si>
    <t>KIKUCHI Natsuki</t>
  </si>
  <si>
    <t>KITASAKI Takuya</t>
  </si>
  <si>
    <t>NARUSE Ryuichiro</t>
  </si>
  <si>
    <t>HARAZUKA Yuki</t>
  </si>
  <si>
    <t>HIRATSUKA Shota</t>
  </si>
  <si>
    <t>YAMADA Koki</t>
  </si>
  <si>
    <t>OCHIAI Aoto</t>
  </si>
  <si>
    <t>KAWAGUCHI Kei</t>
  </si>
  <si>
    <t>KONDO Masato</t>
  </si>
  <si>
    <t>TAKAHASHI Yuya</t>
  </si>
  <si>
    <t>NISHIKATA Taiju</t>
  </si>
  <si>
    <t>NOMIMURA Daiki</t>
  </si>
  <si>
    <t>HAYASHIDA Hijiri</t>
  </si>
  <si>
    <t>FUCHIDA Ryoto</t>
  </si>
  <si>
    <t>MIMATA Yusaku</t>
  </si>
  <si>
    <t>YASUDA Hibiki</t>
  </si>
  <si>
    <t>YOKOSAWA Kiyoki</t>
  </si>
  <si>
    <t>ARIMURA Yusuke</t>
  </si>
  <si>
    <t>KUWAYAMA Toshitaka</t>
  </si>
  <si>
    <t>SHIMAZAKI Shota</t>
  </si>
  <si>
    <t>SUZUKI Reo</t>
  </si>
  <si>
    <t>TANIMOTO Yuhi</t>
  </si>
  <si>
    <t>HASHIBA Sho</t>
  </si>
  <si>
    <t>FURUICHI Yuta</t>
  </si>
  <si>
    <t>YAMASAKI Ryosuke</t>
  </si>
  <si>
    <t>HAMANISHI Yusuke</t>
  </si>
  <si>
    <t>OTA Naoya</t>
  </si>
  <si>
    <t>UTSUNO Atsushi</t>
  </si>
  <si>
    <t>OIZUMI Mahiro</t>
  </si>
  <si>
    <t>OIWA Ayumu</t>
  </si>
  <si>
    <t>OGATA Keito</t>
  </si>
  <si>
    <t>KATO Sota</t>
  </si>
  <si>
    <t>KUNIMOTO Daiki</t>
  </si>
  <si>
    <t>KOBAYASHI Atsuki</t>
  </si>
  <si>
    <t>KOBAYASHI Masato</t>
  </si>
  <si>
    <t>TAKAHASHI Ginga</t>
  </si>
  <si>
    <t>TANIMOTO Seiki</t>
  </si>
  <si>
    <t>HARA Kengo</t>
  </si>
  <si>
    <t>MAKITA Riku</t>
  </si>
  <si>
    <t>ADACHI Yuta</t>
  </si>
  <si>
    <t>KATO Takumi</t>
  </si>
  <si>
    <t>ANDO Toi</t>
  </si>
  <si>
    <t>IIDA Aoi</t>
  </si>
  <si>
    <t>INO Soichi</t>
  </si>
  <si>
    <t>DEMIZU Hide</t>
  </si>
  <si>
    <t>HASHIMOTO Yuto</t>
  </si>
  <si>
    <t>MORITA Masami</t>
  </si>
  <si>
    <t>UEMURA Taiki</t>
  </si>
  <si>
    <t>MORIYA Rintaro</t>
  </si>
  <si>
    <t>OKADA Kazuya</t>
  </si>
  <si>
    <t xml:space="preserve">MATSUURA Fumiya </t>
  </si>
  <si>
    <t>KOSHI Kazuma</t>
  </si>
  <si>
    <t>YAMAZAKI Tetsuya</t>
  </si>
  <si>
    <t>OTA Reiji</t>
  </si>
  <si>
    <t xml:space="preserve">NAKAGUCHI Takumi </t>
  </si>
  <si>
    <t>ONO Yuta</t>
  </si>
  <si>
    <t xml:space="preserve">KATAOKA  Takumi </t>
  </si>
  <si>
    <t>ADACHI Toshiaki</t>
  </si>
  <si>
    <t>OZAKI Haruto</t>
  </si>
  <si>
    <t>SATO Manato</t>
  </si>
  <si>
    <t>NAKAMURA Satoshi</t>
  </si>
  <si>
    <t xml:space="preserve">ITAGAKI  Nobuhiro </t>
  </si>
  <si>
    <t xml:space="preserve">SHIBATA Takeru </t>
  </si>
  <si>
    <t xml:space="preserve">ITO Sota </t>
  </si>
  <si>
    <t xml:space="preserve">SEKIGUCHI  Naoki </t>
  </si>
  <si>
    <t xml:space="preserve">MASAOKA  Atsushi </t>
  </si>
  <si>
    <t>MOTOMURA  Riku</t>
  </si>
  <si>
    <t xml:space="preserve">NAKAZATO Yusuke </t>
  </si>
  <si>
    <t>KOSAKAMOTO  Manato</t>
  </si>
  <si>
    <t>KITAMURA  Takefumi</t>
  </si>
  <si>
    <t>SHIBATA Yuki</t>
  </si>
  <si>
    <t>UCHIYAMA Kanta</t>
  </si>
  <si>
    <t xml:space="preserve">MIYAUCHI  Daisuke </t>
  </si>
  <si>
    <t xml:space="preserve">YAMANAKA Ginji </t>
  </si>
  <si>
    <t>OTSUBO Takuto</t>
  </si>
  <si>
    <t>SAKAMOTO Ryo</t>
  </si>
  <si>
    <t>TAKAHASHI Shuhei</t>
  </si>
  <si>
    <t>YAMAGUCHI Tomoya</t>
  </si>
  <si>
    <t>ONISHI Tatsuya</t>
  </si>
  <si>
    <t>OKADA Kohei</t>
  </si>
  <si>
    <t>KAKINUMA Yusuke</t>
  </si>
  <si>
    <t>KINOSHITA Naoki</t>
  </si>
  <si>
    <t>SUZUKI Masataka</t>
  </si>
  <si>
    <t>KIMURA Tomoya</t>
  </si>
  <si>
    <t>KOZU Kyosuke</t>
  </si>
  <si>
    <t>IITA Shinji</t>
  </si>
  <si>
    <t>MASHIDA Chihiro</t>
  </si>
  <si>
    <t>YAMADA Ikkei</t>
  </si>
  <si>
    <t>AOYAMA Mitsuki</t>
  </si>
  <si>
    <t>HORIE Kengo</t>
  </si>
  <si>
    <t>FUKUHARA Kazumasa</t>
  </si>
  <si>
    <t>ABE Takumi</t>
  </si>
  <si>
    <t>KONO Kunihiro</t>
  </si>
  <si>
    <t>KAWAGUCHI Kento</t>
  </si>
  <si>
    <t>OKAMURA Yuta</t>
  </si>
  <si>
    <t>IWASAKI Masaki</t>
  </si>
  <si>
    <t>IWATO Shunya</t>
  </si>
  <si>
    <t>YAMADA Hinata</t>
  </si>
  <si>
    <t>NAKADA Ryohei</t>
  </si>
  <si>
    <t>EBITA Sora</t>
  </si>
  <si>
    <t>ENDO Sota</t>
  </si>
  <si>
    <t>KADOWAKI Ryo</t>
  </si>
  <si>
    <t>KOMOTO Soma</t>
  </si>
  <si>
    <t>ONO Hirotaka</t>
  </si>
  <si>
    <t>HASEGAWA Jimpei</t>
  </si>
  <si>
    <t>FUKAYA Yusuke</t>
  </si>
  <si>
    <t>TAKAI Hayato</t>
  </si>
  <si>
    <t>TSUZUKU Yusuke</t>
  </si>
  <si>
    <t>DAIROKUNO Takaki</t>
  </si>
  <si>
    <t>HAMAYAMA Junichi</t>
  </si>
  <si>
    <t>NAGASHIMA Hiroki</t>
  </si>
  <si>
    <t>TANABE Yuya</t>
  </si>
  <si>
    <t>ICHIMURA Yuki</t>
  </si>
  <si>
    <t>YASUNAGA Yuki</t>
  </si>
  <si>
    <t>KURODA Yuta</t>
  </si>
  <si>
    <t>ONDA Takumi</t>
  </si>
  <si>
    <t>MIYAZAKI Shonosuke</t>
  </si>
  <si>
    <t>OZAKI Kota</t>
  </si>
  <si>
    <t>MORI Masaki</t>
  </si>
  <si>
    <t>YAMANAKA Yuki</t>
  </si>
  <si>
    <t>KIMURA Shogo</t>
  </si>
  <si>
    <t>MOTOMATSU Kanta</t>
  </si>
  <si>
    <t>ISHII Shota</t>
  </si>
  <si>
    <t>HASHIMOTO Kei</t>
  </si>
  <si>
    <t>IMAE Yuto</t>
  </si>
  <si>
    <t>YAMADA Aiki</t>
  </si>
  <si>
    <t>USHIODA Yusuke</t>
  </si>
  <si>
    <t>KAWADA Yuichi</t>
  </si>
  <si>
    <t>FURUYA Yuto</t>
  </si>
  <si>
    <t>HAYASHIDA Tomohiro</t>
  </si>
  <si>
    <t>SUZUKI Nobukazu</t>
  </si>
  <si>
    <t>OTSUJI Hayate</t>
  </si>
  <si>
    <t>KUDO Hayate</t>
  </si>
  <si>
    <t>KUWAHARA Takuya</t>
  </si>
  <si>
    <t>KOYAMA Nichika</t>
  </si>
  <si>
    <t>SAKURAI Ryoya</t>
  </si>
  <si>
    <t>TOKUNAGA Shozo</t>
  </si>
  <si>
    <t>HIRAI Hinata</t>
  </si>
  <si>
    <t>HIRAMA Taiki</t>
  </si>
  <si>
    <t>FUKUWAKI Shoya</t>
  </si>
  <si>
    <t>YAMAGUCHI Takeru</t>
  </si>
  <si>
    <t>OGATA Shunsuke</t>
  </si>
  <si>
    <t>SASAMURA Yuto</t>
  </si>
  <si>
    <t>SATO Kaito</t>
  </si>
  <si>
    <t>SHIGEMURA Kazuki</t>
  </si>
  <si>
    <t>HATAKEYAMA Ryudai</t>
  </si>
  <si>
    <t>MATSUZAKA Tanyu</t>
  </si>
  <si>
    <t>IWAMOTO Nichika</t>
  </si>
  <si>
    <t>OTSUKA Ryosuke</t>
  </si>
  <si>
    <t>KITADA Taiki</t>
  </si>
  <si>
    <t>KINEBUCHI Ryuya</t>
  </si>
  <si>
    <t>KOGURE Hikaru</t>
  </si>
  <si>
    <t>KODAMA Ibuki</t>
  </si>
  <si>
    <t>TANAKA Motohide</t>
  </si>
  <si>
    <t>MATSUTA Mahiro</t>
  </si>
  <si>
    <t>MIZUMURA Ryuki</t>
  </si>
  <si>
    <t>YAMADA Yuki</t>
  </si>
  <si>
    <t>YONEDA Shoya</t>
  </si>
  <si>
    <t>ASAUMI Takashi</t>
  </si>
  <si>
    <t>OWA Risei</t>
  </si>
  <si>
    <t>OKUDA Yoshiya</t>
  </si>
  <si>
    <t>TAKATSUKI Yoshiteru</t>
  </si>
  <si>
    <t>TAKABA Toya</t>
  </si>
  <si>
    <t>TANAKA Riki</t>
  </si>
  <si>
    <t>NAMIKI Neo</t>
  </si>
  <si>
    <t>HASEBE Shin</t>
  </si>
  <si>
    <t>MATSUMOTO Kotaro</t>
  </si>
  <si>
    <t>YOSHIMURA Hayato</t>
  </si>
  <si>
    <t>AKIYAMA Daiki</t>
  </si>
  <si>
    <t>IIDA Ryotaro</t>
  </si>
  <si>
    <t>IGUCHI Masaki</t>
  </si>
  <si>
    <t>OTSUBO Miki</t>
  </si>
  <si>
    <t>KOJIMA Kenjyo</t>
  </si>
  <si>
    <t>KOBAYASHI Yusuke</t>
  </si>
  <si>
    <t>FUJITA Shunto</t>
  </si>
  <si>
    <t>IHARA Tatsuya</t>
  </si>
  <si>
    <t>GOTO Mizuki</t>
  </si>
  <si>
    <t>SHIRAISHI Yukihiro</t>
  </si>
  <si>
    <t>SHINDO Toshiya</t>
  </si>
  <si>
    <t>TAMURA Ken</t>
  </si>
  <si>
    <t>MATSUDA Yuya</t>
  </si>
  <si>
    <t>MOCHIZUKI Yutaro</t>
  </si>
  <si>
    <t>YOSHITAKE Tomoki</t>
  </si>
  <si>
    <t>IWASHITA Kazuma</t>
  </si>
  <si>
    <t>KATO Kenta</t>
  </si>
  <si>
    <t>CHINO Ryuto</t>
  </si>
  <si>
    <t>SHIMIZU Hibiki</t>
  </si>
  <si>
    <t>TAKANASHI Kazuma</t>
  </si>
  <si>
    <t>TOMITA Ryotaro</t>
  </si>
  <si>
    <t>YAMAMOTO Takeru</t>
  </si>
  <si>
    <t>YOSHIHISA Kohei</t>
  </si>
  <si>
    <t>AOYAGI Takuro</t>
  </si>
  <si>
    <t>ARAI Yuta</t>
  </si>
  <si>
    <t>ISHIKAWA Yoshiki</t>
  </si>
  <si>
    <t>KATO Yuhi</t>
  </si>
  <si>
    <t>KIYOMATSU Takuma</t>
  </si>
  <si>
    <t>HIRATSUKA Hikaru</t>
  </si>
  <si>
    <t>FUJIMURA Shinya</t>
  </si>
  <si>
    <t>MAEDA Akinobu</t>
  </si>
  <si>
    <t>MATSUOKA Ryoma</t>
  </si>
  <si>
    <t>YOSHIDA Hiroki</t>
  </si>
  <si>
    <t>YOSHIHARA Ryotaro</t>
  </si>
  <si>
    <t>ARAI Ryohei</t>
  </si>
  <si>
    <t>KIRIYAMA Go</t>
  </si>
  <si>
    <t>GODA Ryo</t>
  </si>
  <si>
    <t>KODAMA Rikuto</t>
  </si>
  <si>
    <t>SATO Hiromu</t>
  </si>
  <si>
    <t>SAWADA Daiki</t>
  </si>
  <si>
    <t>SUSA Taichi</t>
  </si>
  <si>
    <t>TAKAHASHI Tatsuhiko</t>
  </si>
  <si>
    <t>TAKEBUTA Sota</t>
  </si>
  <si>
    <t>YAMASAKI Koshiro</t>
  </si>
  <si>
    <t>YAMASHITA Yuhi</t>
  </si>
  <si>
    <t>SUGANUMA Aoshi</t>
  </si>
  <si>
    <t>EGUCHI Kiyohiro</t>
  </si>
  <si>
    <t>KUDO Tsubasa</t>
  </si>
  <si>
    <t>GOTO Takuma</t>
  </si>
  <si>
    <t>JYO Takuma</t>
  </si>
  <si>
    <t>SUZUKI Keima</t>
  </si>
  <si>
    <t>SEKINE Daichi</t>
  </si>
  <si>
    <t>HADANO Yuta</t>
  </si>
  <si>
    <t>HARADA Hiroki</t>
  </si>
  <si>
    <t>HARADA Ryusei</t>
  </si>
  <si>
    <t>MORI Taishi</t>
  </si>
  <si>
    <t>YAMADA Takuto</t>
  </si>
  <si>
    <t>YOSHIMURA Riku</t>
  </si>
  <si>
    <t>OGATA Soyogu</t>
  </si>
  <si>
    <t>JOSEPH Razini</t>
  </si>
  <si>
    <t>ICHIGE Fujio</t>
  </si>
  <si>
    <t>OSHIRO Yoshiki</t>
  </si>
  <si>
    <t>KAKIKI Ikuto</t>
  </si>
  <si>
    <t>KANESHI Yuki</t>
  </si>
  <si>
    <t>KITAMOTO Takumi</t>
  </si>
  <si>
    <t>KIMURA Shun</t>
  </si>
  <si>
    <t>SHIMIZU Yutaka</t>
  </si>
  <si>
    <t>CHIDA Yuto</t>
  </si>
  <si>
    <t>NAKAGAWA Yuto</t>
  </si>
  <si>
    <t xml:space="preserve">HAMASAKI Katsumi </t>
  </si>
  <si>
    <t xml:space="preserve">FUKASAWA Sora </t>
  </si>
  <si>
    <t>MURAYAMA Koki</t>
  </si>
  <si>
    <t>MORIKI Yuma</t>
  </si>
  <si>
    <t>HOSHINA Toshiki</t>
  </si>
  <si>
    <t>ICHINOSE Tatsuya</t>
  </si>
  <si>
    <t>KAWAMURA Haruka</t>
  </si>
  <si>
    <t xml:space="preserve">KURABUCHI Daisuke </t>
  </si>
  <si>
    <t xml:space="preserve">KOGUCHI Naoya </t>
  </si>
  <si>
    <t>SHISHIDO Haru</t>
  </si>
  <si>
    <t>TAKAMURA Yusuke</t>
  </si>
  <si>
    <t>TAKEI Yuki</t>
  </si>
  <si>
    <t>TONOSAKI Shimon</t>
  </si>
  <si>
    <t>HASEBE Wataru</t>
  </si>
  <si>
    <t>HISE Koki</t>
  </si>
  <si>
    <t>YAMAMOTO Sota</t>
  </si>
  <si>
    <t>WAKIYAMA Hayato</t>
  </si>
  <si>
    <t>OSAKO Kazuki</t>
  </si>
  <si>
    <t>KAIDA Haruka</t>
  </si>
  <si>
    <t>SATO Hayate</t>
  </si>
  <si>
    <t>SEGAWA Genki</t>
  </si>
  <si>
    <t>NOGAMI Daiki</t>
  </si>
  <si>
    <t>YAMAZAKI Tabito</t>
  </si>
  <si>
    <t>FUJITA Hiroto</t>
  </si>
  <si>
    <t>TOKUHIRO Naoya</t>
  </si>
  <si>
    <t>YOKOYAMA Hayato</t>
  </si>
  <si>
    <t>YASUMI Tomoki</t>
  </si>
  <si>
    <t>YOSHIDA Ruki</t>
  </si>
  <si>
    <t>YOSHIOKA Ryuki</t>
  </si>
  <si>
    <t>YOSHIOKA  Shoki</t>
  </si>
  <si>
    <t>NOMURA Junya</t>
  </si>
  <si>
    <t>TAKAHASHI Koji</t>
  </si>
  <si>
    <t>SAITO Mizuki</t>
  </si>
  <si>
    <t>FURUKAWA Takeru</t>
  </si>
  <si>
    <t>HITOMI Atsuki</t>
  </si>
  <si>
    <t>NAKAOKA Gakuto</t>
  </si>
  <si>
    <t>KAKIKI Keiyu</t>
  </si>
  <si>
    <t>KADOTA Yusei</t>
  </si>
  <si>
    <t>KAWAHARA Takuma</t>
  </si>
  <si>
    <t>KITO Kamui</t>
  </si>
  <si>
    <t>SAKAGUCHI Ayumu</t>
  </si>
  <si>
    <t>SUGIURA Itsuki</t>
  </si>
  <si>
    <t>TOGAWA Kazuki</t>
  </si>
  <si>
    <t>NAKANISHI Shoki</t>
  </si>
  <si>
    <t>NAKASHIMA Issei</t>
  </si>
  <si>
    <t>NAGAI Kosei</t>
  </si>
  <si>
    <t>NUNOME Ren</t>
  </si>
  <si>
    <t>BABA Kento</t>
  </si>
  <si>
    <t>HOKAMA Fumiya</t>
  </si>
  <si>
    <t>MORISAWA Shumpei</t>
  </si>
  <si>
    <t>YAMADA Renta</t>
  </si>
  <si>
    <t>YAMAMOTO Yuki</t>
  </si>
  <si>
    <t>MATSUZAKI Shozo</t>
  </si>
  <si>
    <t>TAKIZAWA Shogo</t>
  </si>
  <si>
    <t>AKUTSU Nagisa</t>
  </si>
  <si>
    <t>HASEGAWA Shusei</t>
  </si>
  <si>
    <t>OSHIMA Masaki</t>
  </si>
  <si>
    <t>HOSODA Ryuto</t>
  </si>
  <si>
    <t>TAJIMA Yuzuki</t>
  </si>
  <si>
    <t>FUKUCHI Shingo</t>
  </si>
  <si>
    <t>NAKAJIMA Kaito</t>
  </si>
  <si>
    <t>KASADA Taiyo</t>
  </si>
  <si>
    <t>ITO Natsumu</t>
  </si>
  <si>
    <t>KOHORI Kento</t>
  </si>
  <si>
    <t>INOGUCHI Takaaki</t>
  </si>
  <si>
    <t>KAMEYAMA Junya</t>
  </si>
  <si>
    <t>SHIMIZU Kentaro</t>
  </si>
  <si>
    <t>SEKIGUCHI Sohei</t>
  </si>
  <si>
    <t>TAKAKI Sho</t>
  </si>
  <si>
    <t>TAKAKI Daisuke</t>
  </si>
  <si>
    <t>TAKEMOTO Yudai</t>
  </si>
  <si>
    <t>TABUCHI Shota</t>
  </si>
  <si>
    <t>TOSHIMA Nobumasa</t>
  </si>
  <si>
    <t>NAKANO Hiroto</t>
  </si>
  <si>
    <t>FUKUDA Kento</t>
  </si>
  <si>
    <t>HOSHINO Sota</t>
  </si>
  <si>
    <t>URABE Kazuki</t>
  </si>
  <si>
    <t>OKUBO Ikuma</t>
  </si>
  <si>
    <t>KENMOTSU Yuto</t>
  </si>
  <si>
    <t>KONISHI Tatsuya</t>
  </si>
  <si>
    <t>NISHIO Yuichiro</t>
  </si>
  <si>
    <t>MIYATA Tomoya</t>
  </si>
  <si>
    <t>MORI Hinata</t>
  </si>
  <si>
    <t>HIRATSUKA Shin</t>
  </si>
  <si>
    <t>HIRABAYASHI Yuki</t>
  </si>
  <si>
    <t>NAKANO Hirohisa</t>
  </si>
  <si>
    <t>NAKAYAMA Genki</t>
  </si>
  <si>
    <t>IKEDA Takumi</t>
  </si>
  <si>
    <t>EZAKI Tasuku</t>
  </si>
  <si>
    <t>SAISU Keita</t>
  </si>
  <si>
    <t>SAKAI Kimiaki</t>
  </si>
  <si>
    <t>SHIGETA Kazuki</t>
  </si>
  <si>
    <t>SHIBATA Yohei</t>
  </si>
  <si>
    <t>SHINYA Shouta</t>
  </si>
  <si>
    <t>TAKEUCHI Kanta</t>
  </si>
  <si>
    <t>TAKEMOTO Rin</t>
  </si>
  <si>
    <t>FUJITA Shun</t>
  </si>
  <si>
    <t>MAEKAWA Hiroki</t>
  </si>
  <si>
    <t>MATSUI Riku</t>
  </si>
  <si>
    <t>MINAMI Kazuki</t>
  </si>
  <si>
    <t>ISHII Keita</t>
  </si>
  <si>
    <t>ICHIKAWA Shigeki</t>
  </si>
  <si>
    <t>IDE Yugo</t>
  </si>
  <si>
    <t>KASE Rion</t>
  </si>
  <si>
    <t>KAWAMORI Taise</t>
  </si>
  <si>
    <t xml:space="preserve">KIRA Hiroki </t>
  </si>
  <si>
    <t>SEKI Sosuke</t>
  </si>
  <si>
    <t>TOITA Yuji</t>
  </si>
  <si>
    <t>HARAKAWA Ryo</t>
  </si>
  <si>
    <t>HONDA Akito</t>
  </si>
  <si>
    <t>MATSUSHITA Yuki</t>
  </si>
  <si>
    <t>MORIYA Riku</t>
  </si>
  <si>
    <t>ITO Gen</t>
  </si>
  <si>
    <t>IMAIZUMI Fumiya</t>
  </si>
  <si>
    <t>OKADA Mirai</t>
  </si>
  <si>
    <t xml:space="preserve">ISHIDA Hikaru </t>
  </si>
  <si>
    <t>KOBAYASHI Ryou</t>
  </si>
  <si>
    <t>SASAKI Ataru</t>
  </si>
  <si>
    <t>TABATA Konosuke</t>
  </si>
  <si>
    <t>NAKAMURA Kento</t>
  </si>
  <si>
    <t>NAKA Ryusei</t>
  </si>
  <si>
    <t>MACHINO Shohei</t>
  </si>
  <si>
    <t>MATSUYAMA Shisei</t>
  </si>
  <si>
    <t>MORITA Masaki</t>
  </si>
  <si>
    <t>OKAWA Ayumu</t>
  </si>
  <si>
    <t>OKAZAKI Tanisuke</t>
  </si>
  <si>
    <t>KOIKE Akira</t>
  </si>
  <si>
    <t>SHIMAZU Kensuke</t>
  </si>
  <si>
    <t>SHIMOBEPPU Akira</t>
  </si>
  <si>
    <t>ARASHIRO Ryusuke</t>
  </si>
  <si>
    <t>SHINDO Sota</t>
  </si>
  <si>
    <t>NAKAIE Shunji</t>
  </si>
  <si>
    <t>NAKAYAMA Daichi</t>
  </si>
  <si>
    <t>MASUKO Shotaro</t>
  </si>
  <si>
    <t>MATSUZAWA Shobu</t>
  </si>
  <si>
    <t>MATSUMOTO Tsubasa</t>
  </si>
  <si>
    <t>WATANABE Reon</t>
  </si>
  <si>
    <t>KOBAYASHI Mitsuteru</t>
  </si>
  <si>
    <t>OBATA Katsushi</t>
  </si>
  <si>
    <t>OSAWA Ayato</t>
  </si>
  <si>
    <t>KASHIWAGI Yu</t>
  </si>
  <si>
    <t>YAMAGUCHI Takuto</t>
  </si>
  <si>
    <t>WATANABE Masaki</t>
  </si>
  <si>
    <t>OGAWA Yutaro</t>
  </si>
  <si>
    <t>ARAKI Fukuto</t>
  </si>
  <si>
    <t>TAKEO Soya</t>
  </si>
  <si>
    <t>FUKUI Yuto</t>
  </si>
  <si>
    <t>ISHIKAWA Kota</t>
  </si>
  <si>
    <t>MATSUURA Reon</t>
  </si>
  <si>
    <t>MURATA Yuki</t>
  </si>
  <si>
    <t>KANIE Tatsuki</t>
  </si>
  <si>
    <t>OISHI Toma</t>
  </si>
  <si>
    <t>TAKAHASHI Shoei</t>
  </si>
  <si>
    <t>FUKASAWA Ryusei</t>
  </si>
  <si>
    <t>NATORI Kugo</t>
  </si>
  <si>
    <t>ISONO Yusaku</t>
  </si>
  <si>
    <t>NAKAJIMA Teppei</t>
  </si>
  <si>
    <t>SUGISAKI Tsubasa</t>
  </si>
  <si>
    <t>ARAI Yuya</t>
  </si>
  <si>
    <t>UCHIDA Hikaru</t>
  </si>
  <si>
    <t>NAHARA Shingo</t>
  </si>
  <si>
    <t>KATO Jumpei</t>
  </si>
  <si>
    <t>KUSABA Daichi</t>
  </si>
  <si>
    <t>KUMAGAI Masumi</t>
  </si>
  <si>
    <t>MAEKAWA Yuzuki</t>
  </si>
  <si>
    <t>SAEKI Ryo</t>
  </si>
  <si>
    <t>OSAWA Shumpei</t>
  </si>
  <si>
    <t>MIYAMURA Shoma</t>
  </si>
  <si>
    <t>KURIHARA Takuya</t>
  </si>
  <si>
    <t>TSUKADA Takahide</t>
  </si>
  <si>
    <t>WATANABE Kazuya</t>
  </si>
  <si>
    <t>ISHII Toshiya</t>
  </si>
  <si>
    <t>FUNABASHI Toi</t>
  </si>
  <si>
    <t>HAGA Kotaro</t>
  </si>
  <si>
    <t>YAMAMOTO Kosuke</t>
  </si>
  <si>
    <t>TOTSUKA Keito</t>
  </si>
  <si>
    <t>KOBAYASHI Shunya</t>
  </si>
  <si>
    <t>TODAKA Kento</t>
  </si>
  <si>
    <t>SAHARA Rito</t>
  </si>
  <si>
    <t>SAKABE Junichiro</t>
  </si>
  <si>
    <t>WATANABE Masanori</t>
  </si>
  <si>
    <t>MIYAHARA Soshi</t>
  </si>
  <si>
    <t>MIURA Ryotaro</t>
  </si>
  <si>
    <t>NOZAWA Takumi</t>
  </si>
  <si>
    <t>KAKIYAMA Ryudai</t>
  </si>
  <si>
    <t>TOMIMOTO Masahiro</t>
  </si>
  <si>
    <t>TOGASHI Yuto</t>
  </si>
  <si>
    <t>KONNO Soshi</t>
  </si>
  <si>
    <t>NISHIDA Takahiro</t>
  </si>
  <si>
    <t>KOBATA Haruki</t>
  </si>
  <si>
    <t>TANSHO Ken</t>
  </si>
  <si>
    <t>HORIHATA Keigo</t>
  </si>
  <si>
    <t>OUE Soma</t>
  </si>
  <si>
    <t>ZENTA Shuhei</t>
  </si>
  <si>
    <t>MIYAZAKI Kazuya</t>
  </si>
  <si>
    <t>YAMATANI Masaya</t>
  </si>
  <si>
    <t>TSUBOTA Kairi</t>
  </si>
  <si>
    <t>MUNAKATA Hijiri</t>
  </si>
  <si>
    <t>SHIMAZAKI Genki</t>
  </si>
  <si>
    <t>OKUMURA Tatsunori</t>
  </si>
  <si>
    <t>MATSUO Ryowa</t>
  </si>
  <si>
    <t>AOYAMA Kazuki</t>
  </si>
  <si>
    <t>SATO Yuta</t>
  </si>
  <si>
    <t>SASAKI Kuya</t>
  </si>
  <si>
    <t>TOMIOKA Shoma</t>
  </si>
  <si>
    <t>NARITA Kazuya</t>
  </si>
  <si>
    <t>YEGON  Vincent</t>
  </si>
  <si>
    <t>IKUTA Ruka</t>
  </si>
  <si>
    <t>NAGAOKA Yuki</t>
  </si>
  <si>
    <t>ARATAKE Shinya</t>
  </si>
  <si>
    <t>FUJII Kakeru</t>
  </si>
  <si>
    <t>KAWABATA Norihiro</t>
  </si>
  <si>
    <t>KAWABATA Kenshi</t>
  </si>
  <si>
    <t>HAYASHI Yusaku</t>
  </si>
  <si>
    <t>SAKAMOTO Shota</t>
  </si>
  <si>
    <t>MURAMATSU Hironori</t>
  </si>
  <si>
    <t>KAWAMURA Reo</t>
  </si>
  <si>
    <t>SEINO Ataru</t>
  </si>
  <si>
    <t>KAMATA Masaki</t>
  </si>
  <si>
    <t>TAKE Junya</t>
  </si>
  <si>
    <t>TANAKA Shunsuke</t>
  </si>
  <si>
    <t>HONDA Ippei</t>
  </si>
  <si>
    <t>ASAI Kaido</t>
  </si>
  <si>
    <t>KATO Yuto</t>
  </si>
  <si>
    <t>FUMOTO Itsuki</t>
  </si>
  <si>
    <t>YOSHIDA Ryoga</t>
  </si>
  <si>
    <t>KUWANA Aoto</t>
  </si>
  <si>
    <t>ITABASHI Haruto</t>
  </si>
  <si>
    <t>ADACHI Rio</t>
  </si>
  <si>
    <t>TAKAHASHI Shoya</t>
  </si>
  <si>
    <t>ISHIWATA Hiroto</t>
  </si>
  <si>
    <t>TOGUCHI Takeru</t>
  </si>
  <si>
    <t>UNE Ayumu</t>
  </si>
  <si>
    <t>KAWASAKI Kohei</t>
  </si>
  <si>
    <t>MATSUI Naoki</t>
  </si>
  <si>
    <t>KURIHARA Keigo</t>
  </si>
  <si>
    <t>ONO Kazuki</t>
  </si>
  <si>
    <t>AOYAGI Tatsuya</t>
  </si>
  <si>
    <t>YOSHIDA Kota</t>
  </si>
  <si>
    <t>ITOI Haruki</t>
  </si>
  <si>
    <t>SAKATA Hayato</t>
  </si>
  <si>
    <t>BABA Ryunosuke</t>
  </si>
  <si>
    <t>KAWASAKI Hirotaka</t>
  </si>
  <si>
    <t>HIRONAKA Takuma</t>
  </si>
  <si>
    <t>SHIRATORI Koya</t>
  </si>
  <si>
    <t>KOJIMA Shinya</t>
  </si>
  <si>
    <t>BUKAWA Ruina</t>
  </si>
  <si>
    <t>NAKAZIMA Ryoki</t>
  </si>
  <si>
    <t>YONEYAMA Sora</t>
  </si>
  <si>
    <t>KAWATA Akihito</t>
  </si>
  <si>
    <t>SUZUKI Ginga</t>
  </si>
  <si>
    <t>KANAI Issei</t>
  </si>
  <si>
    <t>KURANO Rikuto</t>
  </si>
  <si>
    <t>YOSHIMOTO Koki</t>
  </si>
  <si>
    <t>OGINUMA Naoto</t>
  </si>
  <si>
    <t>SHIRAHIGE Issei</t>
  </si>
  <si>
    <t>MAEDA Atsushi</t>
  </si>
  <si>
    <t>UENO Kohei</t>
  </si>
  <si>
    <t>YAMAMORI Shota</t>
  </si>
  <si>
    <t>MATSUSHIMA Sho</t>
  </si>
  <si>
    <t>SHIMAZAKI Ryusei</t>
  </si>
  <si>
    <t>MATSUO Hiroyuki</t>
  </si>
  <si>
    <t>ITO Hidetora</t>
  </si>
  <si>
    <t>KAWASAKI Jhoi</t>
  </si>
  <si>
    <t>NISHIDA Ayumu</t>
  </si>
  <si>
    <t>SEZAWA Akihiro</t>
  </si>
  <si>
    <t>SUTO Ren</t>
  </si>
  <si>
    <t>IIZUKA Tatsuya</t>
  </si>
  <si>
    <t>KUGA Shunta</t>
  </si>
  <si>
    <t>ARICHI Yuma</t>
  </si>
  <si>
    <t>ITANI Shota</t>
  </si>
  <si>
    <t>MAEDA Keita</t>
  </si>
  <si>
    <t>TANIGUCHI Yuito</t>
  </si>
  <si>
    <t>MAESHINJO Washin</t>
  </si>
  <si>
    <t>UENO Minato</t>
  </si>
  <si>
    <t>NOGUCHI Makito</t>
  </si>
  <si>
    <t>FUKUSHIMA Gentaro</t>
  </si>
  <si>
    <t>NOMURA Kyotaro</t>
  </si>
  <si>
    <t>ISHIBASHI Kazuya</t>
  </si>
  <si>
    <t>KOBAYASHI Kenyu</t>
  </si>
  <si>
    <t>NAKAYAMA Jin</t>
  </si>
  <si>
    <t>HIRANO Hayato</t>
  </si>
  <si>
    <t>NAKADAI Keito</t>
  </si>
  <si>
    <t>KOYASU Ryosei</t>
  </si>
  <si>
    <t>NAOI Ryota</t>
  </si>
  <si>
    <t>IIJIMA Shun</t>
  </si>
  <si>
    <t>INO Kota</t>
  </si>
  <si>
    <t>OTSUKI Eiichi</t>
  </si>
  <si>
    <t>KYOSAKA Takumi</t>
  </si>
  <si>
    <t>KOBAYASHI Sota</t>
  </si>
  <si>
    <t>SUZUKI Fumiya</t>
  </si>
  <si>
    <t>SUGAWARA Shinnosuke</t>
  </si>
  <si>
    <t>SUDO Kensuke</t>
  </si>
  <si>
    <t>NAKAYAMA Takumi</t>
  </si>
  <si>
    <t>DENPSYJASTIN Sho</t>
  </si>
  <si>
    <t>HIRANO Riki</t>
  </si>
  <si>
    <t>HIRABAYASHI Takuro</t>
  </si>
  <si>
    <t>FUNAHASHI Eiga</t>
  </si>
  <si>
    <t>MASUI Daisuke</t>
  </si>
  <si>
    <t>MUNENAKA Yuta</t>
  </si>
  <si>
    <t>YAMAGUCHI Toka</t>
  </si>
  <si>
    <t>YAMADA Yosuke</t>
  </si>
  <si>
    <t>WASADA Kosuke</t>
  </si>
  <si>
    <t>USUI Yuma</t>
  </si>
  <si>
    <t>IGUCHI Shota</t>
  </si>
  <si>
    <t>ISHINABE Takumi</t>
  </si>
  <si>
    <t>ORIYAMA Keishu</t>
  </si>
  <si>
    <t>KATO Daisuke</t>
  </si>
  <si>
    <t>KIMURA Takashi</t>
  </si>
  <si>
    <t>KURAMOCHI Noriaki</t>
  </si>
  <si>
    <t>SADAHISA Ryo</t>
  </si>
  <si>
    <t>TAKIBUCHI Nobuhiro</t>
  </si>
  <si>
    <t>TOSHIDA Taiki</t>
  </si>
  <si>
    <t>NOMURA Kazushi</t>
  </si>
  <si>
    <t>BABA Yuki</t>
  </si>
  <si>
    <t>BANDO Ryuta</t>
  </si>
  <si>
    <t>YAMANAKA Ryo</t>
  </si>
  <si>
    <t>YUKAWA Jun</t>
  </si>
  <si>
    <t>YAMAGUCHI Sota</t>
  </si>
  <si>
    <t>YOSHIDA Keisuke</t>
  </si>
  <si>
    <t>WATABE Tsuyoshi</t>
  </si>
  <si>
    <t>AIKAWA Mugita</t>
  </si>
  <si>
    <t>OMORI Konosuke</t>
  </si>
  <si>
    <t>KINJO Kai</t>
  </si>
  <si>
    <t>KUMAI Yuto</t>
  </si>
  <si>
    <t>KURODA Kosei</t>
  </si>
  <si>
    <t>GOTO Ryota</t>
  </si>
  <si>
    <t>SHIMIZU Yuto</t>
  </si>
  <si>
    <t>TSUJI Kyosuke</t>
  </si>
  <si>
    <t>TONSHO Yudai</t>
  </si>
  <si>
    <t>NISHINAGA Takashi</t>
  </si>
  <si>
    <t>HIRANO Sota</t>
  </si>
  <si>
    <t>MILLERCHIMOTO Max</t>
  </si>
  <si>
    <t>SHIRASE Kenya</t>
  </si>
  <si>
    <t>NAKAMURA Daiki</t>
  </si>
  <si>
    <t>ICHIKAWA Daiki</t>
  </si>
  <si>
    <t>NAKAYAMA Rinto</t>
  </si>
  <si>
    <t>MINEMOTO Koki</t>
  </si>
  <si>
    <t>KOIKE Yota</t>
  </si>
  <si>
    <t>KISHIMOTO Kentaro</t>
  </si>
  <si>
    <t>SEKIGUCHI Kenta</t>
  </si>
  <si>
    <t>KATO Kakeru</t>
  </si>
  <si>
    <t>MARUYAMA Ryunosuke</t>
  </si>
  <si>
    <t>MIYAZAWA Toru</t>
  </si>
  <si>
    <t>UCHIDA Kento</t>
  </si>
  <si>
    <t>HATTORI Kaishin</t>
  </si>
  <si>
    <t>MIGITA Tokihiro</t>
  </si>
  <si>
    <t>TADAUCHI Yuji</t>
  </si>
  <si>
    <t>IMAKAWA Mito</t>
  </si>
  <si>
    <t>OKURA Shuta</t>
  </si>
  <si>
    <t>TOKIGAWA Masaya</t>
  </si>
  <si>
    <t>ISHIDA Tomoya</t>
  </si>
  <si>
    <t>IWASAKA Yushi</t>
  </si>
  <si>
    <t>KANNO Yu</t>
  </si>
  <si>
    <t>SHIMOMOTO Keito</t>
  </si>
  <si>
    <t>TOMINAGA Kaira</t>
  </si>
  <si>
    <t>NAKAGAWA Ryotaro</t>
  </si>
  <si>
    <t>MATSUZAWA Rin</t>
  </si>
  <si>
    <t>YAMAZAKI Koma</t>
  </si>
  <si>
    <t>YOSHIDA Kakuto</t>
  </si>
  <si>
    <t>KAJIWARA Takato</t>
  </si>
  <si>
    <t>KESAMARU Shuya</t>
  </si>
  <si>
    <t>SHIRAISHI Taimu</t>
  </si>
  <si>
    <t>TANIGUCHI Ren</t>
  </si>
  <si>
    <t>NAKANO Kaito</t>
  </si>
  <si>
    <t>NAKAMA Natsuki</t>
  </si>
  <si>
    <t>NAKAYAMA Yuta</t>
  </si>
  <si>
    <t>NOAH Kiplimo</t>
  </si>
  <si>
    <t>AOKI Yuki</t>
  </si>
  <si>
    <t>UZIHARA Katsuto</t>
  </si>
  <si>
    <t>ITO Yuta</t>
  </si>
  <si>
    <t>KATAYAMA Takumi</t>
  </si>
  <si>
    <t>SATO Shunya</t>
  </si>
  <si>
    <t>TSUTSUMI Masato</t>
  </si>
  <si>
    <t>TOKITO Kazuki</t>
  </si>
  <si>
    <t>NAGATA Daichi</t>
  </si>
  <si>
    <t>MORINO Hiroshi</t>
  </si>
  <si>
    <t>MAKUTA Naoto</t>
  </si>
  <si>
    <t>YADOMURA Yuki</t>
  </si>
  <si>
    <t>SAITO Shun</t>
  </si>
  <si>
    <t>ISHIKAWA Takumi</t>
  </si>
  <si>
    <t>ABE Kyosuke</t>
  </si>
  <si>
    <t>KANEKO Takanori</t>
  </si>
  <si>
    <t>TAIRA Ryusei</t>
  </si>
  <si>
    <t>ARAMAKI Riku</t>
  </si>
  <si>
    <t>OKAZAKI Tatsuya</t>
  </si>
  <si>
    <t>KIKUCHI Shin</t>
  </si>
  <si>
    <t>KONNO Hibiki</t>
  </si>
  <si>
    <t>SATO Ryuki</t>
  </si>
  <si>
    <t>MATSUMOTO Kohei</t>
  </si>
  <si>
    <t>YAMAGUCHI Takashi</t>
  </si>
  <si>
    <t>KITAWAKI Junnosuke</t>
  </si>
  <si>
    <t>URATA Naoyuki</t>
  </si>
  <si>
    <t>HAMADA Takumi</t>
  </si>
  <si>
    <t>TANAKA Toshiaki</t>
  </si>
  <si>
    <t>MATSUO Kazuki</t>
  </si>
  <si>
    <t>NAKAJIMA Kento</t>
  </si>
  <si>
    <t>SAIGO Sho</t>
  </si>
  <si>
    <t>NOMURA Minto</t>
  </si>
  <si>
    <t>ASAKO Tomonari</t>
  </si>
  <si>
    <t>HARADA Kosuke</t>
  </si>
  <si>
    <t>TAKAHASHI Yu</t>
  </si>
  <si>
    <t>KAWASHIMA Shota</t>
  </si>
  <si>
    <t>IKEDA Aoi</t>
  </si>
  <si>
    <t>YASHIMA Ryuya</t>
  </si>
  <si>
    <t>SATO Ryoichi</t>
  </si>
  <si>
    <t>ASAMI Koki</t>
  </si>
  <si>
    <t>KAWAMURA Daisuke</t>
  </si>
  <si>
    <t>MIURA Koji</t>
  </si>
  <si>
    <t>NOGUCHI So</t>
  </si>
  <si>
    <t>HOSHIKAWA Yuga</t>
  </si>
  <si>
    <t>OKURA Ryosuke</t>
  </si>
  <si>
    <t>ORUI Yasunobu</t>
  </si>
  <si>
    <t>SONODA Takumi</t>
  </si>
  <si>
    <t>KANEKO Koki</t>
  </si>
  <si>
    <t>HATAKEYAMA Rio</t>
  </si>
  <si>
    <t>TSUCHIYA Masaya</t>
  </si>
  <si>
    <t>SUDO Ryoga</t>
  </si>
  <si>
    <t>ANAZAWA Yutaka</t>
  </si>
  <si>
    <t>TAKIGAWA Takumi</t>
  </si>
  <si>
    <t>KAWADA Shoji</t>
  </si>
  <si>
    <t>OSHIMA Issei</t>
  </si>
  <si>
    <t>MOTOYAMA Koki</t>
  </si>
  <si>
    <t>KOFUNE Wamu</t>
  </si>
  <si>
    <t>SASAKI Taro</t>
  </si>
  <si>
    <t>ARAI Yuito</t>
  </si>
  <si>
    <t>IIDA Hikaru</t>
  </si>
  <si>
    <t>TASHIRO Daichi</t>
  </si>
  <si>
    <t>KAWASAKI Riku</t>
  </si>
  <si>
    <t>KIMURA Taichi</t>
  </si>
  <si>
    <t>KAWASHIMA Kenichi</t>
  </si>
  <si>
    <t>ISHIBUCHI Hiroki</t>
  </si>
  <si>
    <t>ARAI Yusuke</t>
  </si>
  <si>
    <t>MATSUMOTO Yuya</t>
  </si>
  <si>
    <t>ITO Takaya</t>
  </si>
  <si>
    <t>WANISHI Reo</t>
  </si>
  <si>
    <t>SATO Morito</t>
  </si>
  <si>
    <t>HIRAI Takehito</t>
  </si>
  <si>
    <t>HARA Ibuki</t>
  </si>
  <si>
    <t>TAKAHASHI Shigeto</t>
  </si>
  <si>
    <t>TOKUNAGA Masato</t>
  </si>
  <si>
    <t>UCHIYAMA Hirotoshi</t>
  </si>
  <si>
    <t>SUZUKI Sho</t>
  </si>
  <si>
    <t>HANDA Kenta</t>
  </si>
  <si>
    <t>TERAKI Shinichiro</t>
  </si>
  <si>
    <t>NAGURA Daigo</t>
  </si>
  <si>
    <t>WAKAYAMA Akira</t>
  </si>
  <si>
    <t>KATAYAMA Takehito</t>
  </si>
  <si>
    <t>SHIOZAWA Takayuki</t>
  </si>
  <si>
    <t>SHIMOSATO Naoki</t>
  </si>
  <si>
    <t>KOHAMA Itsuki</t>
  </si>
  <si>
    <t>TANAKA Masaharu</t>
  </si>
  <si>
    <t>OKA Mirai</t>
  </si>
  <si>
    <t>SEKI Masanori</t>
  </si>
  <si>
    <t>HARYU Takumi</t>
  </si>
  <si>
    <t>HOZUMI  Shoma</t>
  </si>
  <si>
    <t>MATSUO Yudai</t>
  </si>
  <si>
    <t>HAO Takumi</t>
  </si>
  <si>
    <t>MITSUI Kenshiro</t>
  </si>
  <si>
    <t>HIRATSUKA Ryo</t>
  </si>
  <si>
    <t>OTAKA Tsubasa</t>
  </si>
  <si>
    <t>MINAKAWA Ryuto</t>
  </si>
  <si>
    <t>ARAI Taiga</t>
  </si>
  <si>
    <t>TERASAWA Yuzuru</t>
  </si>
  <si>
    <t>KON Yoshiyuki</t>
  </si>
  <si>
    <t>ARAI Jumpei</t>
  </si>
  <si>
    <t>FUJUSESU Kouki</t>
  </si>
  <si>
    <t>WATANABE Tomu</t>
  </si>
  <si>
    <t>SEIMIYA Fumitaka</t>
  </si>
  <si>
    <t>OTO Yuki</t>
  </si>
  <si>
    <t>HIGA Kodai</t>
  </si>
  <si>
    <t>NISHIKAWA Shoma</t>
  </si>
  <si>
    <t>FUJITA Yudai</t>
  </si>
  <si>
    <t>MASUDA Yuji</t>
  </si>
  <si>
    <t>TSUCHIYA Takuto</t>
  </si>
  <si>
    <t>MASUKAWA Seiga</t>
  </si>
  <si>
    <t>HIRAMOTO Ren</t>
  </si>
  <si>
    <t>MURAYAMA Yukumi</t>
  </si>
  <si>
    <t>TAKAHASHI Tonan</t>
  </si>
  <si>
    <t>KAMIMURA Chihiro</t>
  </si>
  <si>
    <t>INUBASHIRI Atsuto</t>
  </si>
  <si>
    <t>KOSHIMIZU Yusuke</t>
  </si>
  <si>
    <t>FUKUNO Riku</t>
  </si>
  <si>
    <t>KAMEYAMA Ryo</t>
  </si>
  <si>
    <t>OKAMOTO Yuichiro</t>
  </si>
  <si>
    <t>KITAFUJI Ryo</t>
  </si>
  <si>
    <t>SATO Katsuki</t>
  </si>
  <si>
    <t>SAKAUE Masaya</t>
  </si>
  <si>
    <t>NAGAHARI Shuya</t>
  </si>
  <si>
    <t>MUNAKATA Kenshiro</t>
  </si>
  <si>
    <t>ENDO Koki</t>
  </si>
  <si>
    <t>FUJIMOTO Shoki</t>
  </si>
  <si>
    <t>TAKABATAKE Narumi</t>
  </si>
  <si>
    <t>OHASHI Takumu</t>
  </si>
  <si>
    <t>ODAKA Hiroki</t>
  </si>
  <si>
    <t>OKADA Ryo</t>
  </si>
  <si>
    <t>MORISHITA Nobuse</t>
  </si>
  <si>
    <t>KASE Yoshiki</t>
  </si>
  <si>
    <t>HONGO Shota</t>
  </si>
  <si>
    <t>NAOI Shota</t>
  </si>
  <si>
    <t>AKASHI Koki</t>
  </si>
  <si>
    <t>SAMPEI Mahiro</t>
  </si>
  <si>
    <t>MORI Shigekazujunior</t>
  </si>
  <si>
    <t>MIZUNO Taiga</t>
  </si>
  <si>
    <t>NAKAZIMA Tatsuya</t>
  </si>
  <si>
    <t>NOMURA Mizuki</t>
  </si>
  <si>
    <t>ISHIDA Kentaro</t>
  </si>
  <si>
    <t>UKIGAI Masaki</t>
  </si>
  <si>
    <t>LOPEZ Seiichi</t>
  </si>
  <si>
    <t>YANAGISAWA Nao</t>
  </si>
  <si>
    <t>ASAHARA Shun</t>
  </si>
  <si>
    <t>ARATANI Shuhei</t>
  </si>
  <si>
    <t>OGIHARA Gen</t>
  </si>
  <si>
    <t>IKEDA Naruki</t>
  </si>
  <si>
    <t>AOKI Satoru</t>
  </si>
  <si>
    <t>TAKAHASHI Sanshiro</t>
  </si>
  <si>
    <t>KIKUCHI Tsubasa</t>
  </si>
  <si>
    <t>SHIRATORI Ryo</t>
  </si>
  <si>
    <t>TAGAWA Kyosuke</t>
  </si>
  <si>
    <t>SHITARA Kazuki</t>
  </si>
  <si>
    <t>NISHIE Iori</t>
  </si>
  <si>
    <t>MIYATA Tomohiro</t>
  </si>
  <si>
    <t>YAMASHITA Tatsuya</t>
  </si>
  <si>
    <t>OZAKI Ko</t>
  </si>
  <si>
    <t>KOSHITA Junichiro</t>
  </si>
  <si>
    <t>GOMI Yuta</t>
  </si>
  <si>
    <t>TERADO Tasuku</t>
  </si>
  <si>
    <t>MATSUNO Kodai</t>
  </si>
  <si>
    <t>MASUDA Yoshihiro</t>
  </si>
  <si>
    <t>IDE Naoya</t>
  </si>
  <si>
    <t>NAKAYAMA Kodai</t>
  </si>
  <si>
    <t>SATO Shunta</t>
  </si>
  <si>
    <t>TSUKUDA Kai</t>
  </si>
  <si>
    <t>IWAI Yasuhiro</t>
  </si>
  <si>
    <t>SHIGA Yusei</t>
  </si>
  <si>
    <t>TAKAHASHI Riku</t>
  </si>
  <si>
    <t>NONAKA Ryo</t>
  </si>
  <si>
    <t>KOUTSU Taiyo</t>
  </si>
  <si>
    <t>ONUMA Shunto</t>
  </si>
  <si>
    <t>AKIHAMA Rikuto</t>
  </si>
  <si>
    <t>KATSU Yuto</t>
  </si>
  <si>
    <t>YAMAJI Tomoharu</t>
  </si>
  <si>
    <t>HORIUCHI Hiroki</t>
  </si>
  <si>
    <t>ISHIYAMA Daiki</t>
  </si>
  <si>
    <t>OTSUKA Yuki</t>
  </si>
  <si>
    <t>KAGIYA Nozomi</t>
  </si>
  <si>
    <t>KAWAI Takumi</t>
  </si>
  <si>
    <t>TAKAKURA Wataru</t>
  </si>
  <si>
    <t>TAKADA Kaisei</t>
  </si>
  <si>
    <t>YOSHIZATO Syun</t>
  </si>
  <si>
    <t>IRIE Taisei</t>
  </si>
  <si>
    <t>UCHINUMA Sawaki</t>
  </si>
  <si>
    <t>KURANO Kyosuke</t>
  </si>
  <si>
    <t>SAKAKIBARA Takafumi</t>
  </si>
  <si>
    <t>SAKAMOTO Hiroki</t>
  </si>
  <si>
    <t>SASAKI Shota</t>
  </si>
  <si>
    <t>SASAKI Yuma</t>
  </si>
  <si>
    <t>SANO Tomoya</t>
  </si>
  <si>
    <t>SUZUKI Kanta</t>
  </si>
  <si>
    <t>TAKADA Kenta</t>
  </si>
  <si>
    <t>TAJIRI Ken</t>
  </si>
  <si>
    <t>NAMATAME Daisuke</t>
  </si>
  <si>
    <t>OKADA Ryusei</t>
  </si>
  <si>
    <t>KIYONO Taisei</t>
  </si>
  <si>
    <t>KOIZUMI Ken</t>
  </si>
  <si>
    <t>SUGINO Yuta</t>
  </si>
  <si>
    <t>TAKAHASHI Hiroki</t>
  </si>
  <si>
    <t>DESEN Ryunosuke</t>
  </si>
  <si>
    <t>NAGAI Ryuji</t>
  </si>
  <si>
    <t>FURUSAWA Hiroki</t>
  </si>
  <si>
    <t>MACHIDA Kosei</t>
  </si>
  <si>
    <t>MATSUOKA Ryuki</t>
  </si>
  <si>
    <t>MATSUZAKI Ryosuke</t>
  </si>
  <si>
    <t>MATSUMOTO Keigo</t>
  </si>
  <si>
    <t>TAKAHASHI Kotaro</t>
  </si>
  <si>
    <t>GENKA Yu</t>
  </si>
  <si>
    <t>NAGAMINE Ryunosuke</t>
  </si>
  <si>
    <t>ARAKI Kaito</t>
  </si>
  <si>
    <t>UENO Taiki</t>
  </si>
  <si>
    <t>UEMORI Kaiji</t>
  </si>
  <si>
    <t>OMICHI Ryunosuke</t>
  </si>
  <si>
    <t>KASHIWAMATA Kaito</t>
  </si>
  <si>
    <t>KAWANA Koe</t>
  </si>
  <si>
    <t>KANE Yuto</t>
  </si>
  <si>
    <t>KURACHI Tomoya</t>
  </si>
  <si>
    <t>KOBAYASHI Yushin</t>
  </si>
  <si>
    <t>SHIMAOKA Yu</t>
  </si>
  <si>
    <t>TAJIMA Ryusei</t>
  </si>
  <si>
    <t>NIIYAMA Toshimune</t>
  </si>
  <si>
    <t>HASEBE Takuto</t>
  </si>
  <si>
    <t>FUKUTA Shoya</t>
  </si>
  <si>
    <t>SAKAI Shunsuke</t>
  </si>
  <si>
    <t>KASHIWABARA Masahito</t>
  </si>
  <si>
    <t>MOCHIZUKI Ikko</t>
  </si>
  <si>
    <t>HAGIYA Yuto</t>
  </si>
  <si>
    <t>SHIMADA Sho</t>
  </si>
  <si>
    <t>AKIMOTO Ren</t>
  </si>
  <si>
    <t>ICHINEI Sho</t>
  </si>
  <si>
    <t>ISOGAI Kaito</t>
  </si>
  <si>
    <t>OTA Kento</t>
  </si>
  <si>
    <t>OKUBO Yuhei</t>
  </si>
  <si>
    <t>ONO Kosuke</t>
  </si>
  <si>
    <t>KOIZUMI Ryo</t>
  </si>
  <si>
    <t>SASAKI Ryo</t>
  </si>
  <si>
    <t>SAKATA Ikuto</t>
  </si>
  <si>
    <t>SATO Hirotaka</t>
  </si>
  <si>
    <t>SHIOKAWA Keigo</t>
  </si>
  <si>
    <t>SHINOZAKI Taisei</t>
  </si>
  <si>
    <t>SUGIYAMA Reiji</t>
  </si>
  <si>
    <t>SUZUKI Yudai</t>
  </si>
  <si>
    <t>TANAKA Soichiro</t>
  </si>
  <si>
    <t>TANAKA Haruto</t>
  </si>
  <si>
    <t>TSUTSUMI Keita</t>
  </si>
  <si>
    <t>FUJIMURA Shota</t>
  </si>
  <si>
    <t>HOSOI Teppei</t>
  </si>
  <si>
    <t>MATSUGUMA Akinori</t>
  </si>
  <si>
    <t>MORI Yuto</t>
  </si>
  <si>
    <t>YAMATE Yuichi</t>
  </si>
  <si>
    <t>HOMMA Kazuki</t>
  </si>
  <si>
    <t>HAYASHI Takuma</t>
  </si>
  <si>
    <t>UEKUSA Yuki</t>
  </si>
  <si>
    <t>KASAMATSU Taisei</t>
  </si>
  <si>
    <t>YAMAMURA Naoto</t>
  </si>
  <si>
    <t>MAZAWA Atsuki</t>
  </si>
  <si>
    <t>YAMAMOTO Jin</t>
  </si>
  <si>
    <t>YOSHINO Kota</t>
  </si>
  <si>
    <t>UMEKAWA Shun</t>
  </si>
  <si>
    <t>TSUTSUMI Kentaro</t>
  </si>
  <si>
    <t>MATOBA Shota</t>
  </si>
  <si>
    <t>KITAKI Yuta</t>
  </si>
  <si>
    <t>MIYAMOTO Tetsushi</t>
  </si>
  <si>
    <t>OGASAWARA Jun</t>
  </si>
  <si>
    <t>SHIMIZU Daisuke</t>
  </si>
  <si>
    <t>FUJITA Koshi</t>
  </si>
  <si>
    <t>ZENIYA Noboru</t>
  </si>
  <si>
    <t>SAITO Masafumi</t>
  </si>
  <si>
    <t>YAMADA Masahiro</t>
  </si>
  <si>
    <t>KOYASHIKI Rituki</t>
  </si>
  <si>
    <t>ANDO Kaoru</t>
  </si>
  <si>
    <t>IGAI Taisuke</t>
  </si>
  <si>
    <t>IZAWA Ryoji</t>
  </si>
  <si>
    <t>ISHIOKA Yuto</t>
  </si>
  <si>
    <t>IZUMI Haruto</t>
  </si>
  <si>
    <t>EIDA Ryusei</t>
  </si>
  <si>
    <t>ODAIRA Takafumi</t>
  </si>
  <si>
    <t>OTSUKI Akihiro</t>
  </si>
  <si>
    <t>ONUKI Ryunosuke</t>
  </si>
  <si>
    <t>OHASHI Taiki</t>
  </si>
  <si>
    <t>KIYOZUMI Haruto</t>
  </si>
  <si>
    <t>KOBAYASHI Masayuki</t>
  </si>
  <si>
    <t>KOMATSU Shingo</t>
  </si>
  <si>
    <t>SAKAI Kazuma</t>
  </si>
  <si>
    <t>SASAHARA Takumi</t>
  </si>
  <si>
    <t>SHIMBO Yamato</t>
  </si>
  <si>
    <t>TAKANABE Sorato</t>
  </si>
  <si>
    <t>TAKAHASHI Tatsunari</t>
  </si>
  <si>
    <t>TAKAHASHI Naoki</t>
  </si>
  <si>
    <t>TAKEO Kotaro</t>
  </si>
  <si>
    <t>TAKEDA Kazuki</t>
  </si>
  <si>
    <t>TAMURA Hikaru</t>
  </si>
  <si>
    <t>TERAMACHI Tatsuya</t>
  </si>
  <si>
    <t>NAKASHIMA Kensho</t>
  </si>
  <si>
    <t>NITTA Hayato</t>
  </si>
  <si>
    <t>FUKUMOTO Ren</t>
  </si>
  <si>
    <t>MASUMOTO Daigo</t>
  </si>
  <si>
    <t>MATSUSHITA Yuya</t>
  </si>
  <si>
    <t>YOSHIDA Kazushige</t>
  </si>
  <si>
    <t>OTSUKI Kaisei</t>
  </si>
  <si>
    <t>KATO Hiroto</t>
  </si>
  <si>
    <t>KIKUYOSHI Sho</t>
  </si>
  <si>
    <t>NIIMI Hayate</t>
  </si>
  <si>
    <t>HONDA Yoshiki</t>
  </si>
  <si>
    <t>ASABA Rei</t>
  </si>
  <si>
    <t>ISHIBA Kenta</t>
  </si>
  <si>
    <t>NAGATA Kazuma</t>
  </si>
  <si>
    <t>SEKIGUCHI Shoto</t>
  </si>
  <si>
    <t>ISHIMATSU Sho</t>
  </si>
  <si>
    <t>HATAKEYAMA Ryota</t>
  </si>
  <si>
    <t>KOIKE Naomi</t>
  </si>
  <si>
    <t>HIROSAWA Yuto</t>
  </si>
  <si>
    <t>ONUKI Haruya</t>
  </si>
  <si>
    <t>TANAKA Rento</t>
  </si>
  <si>
    <t>IWAO Kenshin</t>
  </si>
  <si>
    <t>AOKI Tomohiro</t>
  </si>
  <si>
    <t>ABE Masato</t>
  </si>
  <si>
    <t>ENO Jyuri</t>
  </si>
  <si>
    <t>KATSUZAKI Asahi</t>
  </si>
  <si>
    <t>AICHI Ayumu</t>
  </si>
  <si>
    <t>KATO Tatuki</t>
  </si>
  <si>
    <t>KATORI Hiroki</t>
  </si>
  <si>
    <t>YAMADA Shun</t>
  </si>
  <si>
    <t>ABIRU Satoshi</t>
  </si>
  <si>
    <t>KATAYAMA Hiroki</t>
  </si>
  <si>
    <t>TAKEDA Yuji</t>
  </si>
  <si>
    <t>TSUTSUI Yuto</t>
  </si>
  <si>
    <t>HAMAMOTO Shinnosuke</t>
  </si>
  <si>
    <t>YAMASHITA Naoki</t>
  </si>
  <si>
    <t>KANEKO Wahei</t>
  </si>
  <si>
    <t>KONNO Misaki</t>
  </si>
  <si>
    <t>SAKITANI Yoichi</t>
  </si>
  <si>
    <t>TAKAHASHI Nariaki</t>
  </si>
  <si>
    <t>MAKINO Kaito</t>
  </si>
  <si>
    <t>FUJIMORI Kai</t>
  </si>
  <si>
    <t>IMAI Shintaro</t>
  </si>
  <si>
    <t>OUCHI Tomotaka</t>
  </si>
  <si>
    <t>KUBOTA Kento</t>
  </si>
  <si>
    <t>NISHIBAYASHI Shintaro</t>
  </si>
  <si>
    <t>ABE Keigo</t>
  </si>
  <si>
    <t>IINO Koki</t>
  </si>
  <si>
    <t>UEMURA Sawato</t>
  </si>
  <si>
    <t>SASAKI Daichi</t>
  </si>
  <si>
    <t>SHIBATA Daiki</t>
  </si>
  <si>
    <t>SUGO Kohei</t>
  </si>
  <si>
    <t>TAKANO Hayato</t>
  </si>
  <si>
    <t>TABATA Ryusei</t>
  </si>
  <si>
    <t>TOMATSURI Yuta</t>
  </si>
  <si>
    <t>NAMIOKA Masaki</t>
  </si>
  <si>
    <t>MIYAGAWA Makoto</t>
  </si>
  <si>
    <t>MIYAGAWA Taimei</t>
  </si>
  <si>
    <t>YAMADA Hirotaka</t>
  </si>
  <si>
    <t>OZAKI Shunto</t>
  </si>
  <si>
    <t>KOMATA Iori</t>
  </si>
  <si>
    <t>SOMA Shonosuke</t>
  </si>
  <si>
    <t>NORO Atsuto</t>
  </si>
  <si>
    <t>KANZAWA Ayato</t>
  </si>
  <si>
    <t>TORIO Hiroki</t>
  </si>
  <si>
    <t>MIYAMOTO Takeshi</t>
  </si>
  <si>
    <t>ITO Toshiyasu</t>
  </si>
  <si>
    <t>OSAKI Yosuke</t>
  </si>
  <si>
    <t>OGURA Genki</t>
  </si>
  <si>
    <t>SUZUKI Sora</t>
  </si>
  <si>
    <t>HONDA Hotaka</t>
  </si>
  <si>
    <t>MIYAGAWA Kaisei</t>
  </si>
  <si>
    <t>YAMAGAMI Yuki</t>
  </si>
  <si>
    <t>KOBAYASHI Ryohei</t>
  </si>
  <si>
    <t>IKEDA Yohei</t>
  </si>
  <si>
    <t>IWAMURO Takaki</t>
  </si>
  <si>
    <t>OUCHI Kazuki</t>
  </si>
  <si>
    <t>OSHIMA Keita</t>
  </si>
  <si>
    <t>OTA Tetsuro</t>
  </si>
  <si>
    <t>ONO Keiji</t>
  </si>
  <si>
    <t>KAMEDA Yutaro</t>
  </si>
  <si>
    <t>KOJA Masahiro</t>
  </si>
  <si>
    <t>KOMATSU Naoki</t>
  </si>
  <si>
    <t>SHIMANO Hiromi</t>
  </si>
  <si>
    <t>SUGANUMA Ryusuke</t>
  </si>
  <si>
    <t>NOGAMI Shota</t>
  </si>
  <si>
    <t>NOJIRI Kotaro</t>
  </si>
  <si>
    <t>HAMASAKI Hirotaka</t>
  </si>
  <si>
    <t>FUKUZUMI Kensho</t>
  </si>
  <si>
    <t>MATSUO Takumi</t>
  </si>
  <si>
    <t>MORISHITA Kota</t>
  </si>
  <si>
    <t>UTOGUCHI Koki</t>
  </si>
  <si>
    <t>OUCHI Koki</t>
  </si>
  <si>
    <t>OHATA Reo</t>
  </si>
  <si>
    <t>OKAJIMA Tsubasa</t>
  </si>
  <si>
    <t>ONITSUKA Tatsuyoshi</t>
  </si>
  <si>
    <t>KATO Hiroyuki</t>
  </si>
  <si>
    <t>SAITO Kota</t>
  </si>
  <si>
    <t>SAKAGUCHI Jin</t>
  </si>
  <si>
    <t>SATO Shimba</t>
  </si>
  <si>
    <t>TSUZUKI Hinata</t>
  </si>
  <si>
    <t>NAKADA Jin</t>
  </si>
  <si>
    <t>MINAKUCHI Yuto</t>
  </si>
  <si>
    <t>MORIBE Kiyoharu</t>
  </si>
  <si>
    <t>YAMASHITA Taishi</t>
  </si>
  <si>
    <t>OKUYAMA Keishin</t>
  </si>
  <si>
    <t>KITAWAKI Hideto</t>
  </si>
  <si>
    <t>KINJO Gaku</t>
  </si>
  <si>
    <t>KUSHIMA Taiga</t>
  </si>
  <si>
    <t>SUZUKI Katsuhiko</t>
  </si>
  <si>
    <t>TAKATSU Hiroki</t>
  </si>
  <si>
    <t>TAKAHASHI Shunsuke</t>
  </si>
  <si>
    <t>TAKESUE Naoki</t>
  </si>
  <si>
    <t>TANIGUCHI Takaaki</t>
  </si>
  <si>
    <t>NANAUMI Ryusei</t>
  </si>
  <si>
    <t>NAMURA Tatsuya</t>
  </si>
  <si>
    <t>FUJISHIRO Ryosei</t>
  </si>
  <si>
    <t>FUJIMOTO Tamaki</t>
  </si>
  <si>
    <t>MATSUURA Rintaro</t>
  </si>
  <si>
    <t>MATSUNAGA Yugo</t>
  </si>
  <si>
    <t>MISHIMA Sota</t>
  </si>
  <si>
    <t>MURAKOSHI Ryota</t>
  </si>
  <si>
    <t>MORIMOTO Seiya</t>
  </si>
  <si>
    <t>DEKURA Masashi</t>
  </si>
  <si>
    <t>IKAI Kakeru</t>
  </si>
  <si>
    <t>OKURA Taichi</t>
  </si>
  <si>
    <t>KURIHARA Wataru</t>
  </si>
  <si>
    <t>BABA Iori</t>
  </si>
  <si>
    <t>KIMURA KAITO</t>
  </si>
  <si>
    <t>NEGISHI AKIHITO</t>
  </si>
  <si>
    <t>HOSHINO RYOMA</t>
  </si>
  <si>
    <t>OYAMA KAZUTO</t>
  </si>
  <si>
    <t>ARAI TAISEI</t>
  </si>
  <si>
    <t>YOSHINO DAIKI</t>
  </si>
  <si>
    <t>OMI KIYOTAKA</t>
  </si>
  <si>
    <t>NAKAJIMA SEIYA</t>
  </si>
  <si>
    <t>SAKAMOTO KOSUKE</t>
  </si>
  <si>
    <t>SERIZAWA MASAYA</t>
  </si>
  <si>
    <t>TOYOTA REN</t>
  </si>
  <si>
    <t>MARUYAMA HISAKI</t>
  </si>
  <si>
    <t>ASADA Kohei</t>
  </si>
  <si>
    <t>IKENAGA Shinnosuke</t>
  </si>
  <si>
    <t>KAYAHARA Ryota</t>
  </si>
  <si>
    <t>SASAKI Kai</t>
  </si>
  <si>
    <t>SUZUKI Kenji</t>
  </si>
  <si>
    <t>TANAKA Ryotaro</t>
  </si>
  <si>
    <t>FUKUZAWA Motoki</t>
  </si>
  <si>
    <t>MATSUDO Haruki</t>
  </si>
  <si>
    <t>MORI Haruto</t>
  </si>
  <si>
    <t>WAKABAYASHI Ryohei</t>
  </si>
  <si>
    <t>KANEKO Ryo</t>
  </si>
  <si>
    <t>KIYOSAKI Yu</t>
  </si>
  <si>
    <t>KURASHIMA Takashi</t>
  </si>
  <si>
    <t>TANAKA Ippei</t>
  </si>
  <si>
    <t>TSUJI Satoshi</t>
  </si>
  <si>
    <t>TSUTSU Ryota</t>
  </si>
  <si>
    <t>TERADA Kotaro</t>
  </si>
  <si>
    <t>NAGATOMO Yuki</t>
  </si>
  <si>
    <t>HAYASHI Kosei</t>
  </si>
  <si>
    <t>FUKUI Ryuma</t>
  </si>
  <si>
    <t>OZEKI Sanshiro</t>
  </si>
  <si>
    <t>KANAGAWA Ryota</t>
  </si>
  <si>
    <t>TODAKA Yuta</t>
  </si>
  <si>
    <t>NAKAMURA Takumi</t>
  </si>
  <si>
    <t>HORIUCHI Shogo</t>
  </si>
  <si>
    <t>MIYAMOTO Chikara</t>
  </si>
  <si>
    <t>MIYAMOTO Ryuji</t>
  </si>
  <si>
    <t>NAGATA Takumi</t>
  </si>
  <si>
    <t>SAKANIWA Kazuhiro</t>
  </si>
  <si>
    <t>KIKUCHI Ryosuke</t>
  </si>
  <si>
    <t>YAMAZAKI Hiroto</t>
  </si>
  <si>
    <t>TAKAHASHI Masaki</t>
  </si>
  <si>
    <t>KOMURA Masafumi</t>
  </si>
  <si>
    <t>TAKAGI Daichi</t>
  </si>
  <si>
    <t>YONEKAWA Atsushi</t>
  </si>
  <si>
    <t>KIKUCHI Kosuke</t>
  </si>
  <si>
    <t>TANABE Hayata</t>
  </si>
  <si>
    <t>KATAOKA Yuki</t>
  </si>
  <si>
    <t>TANAKA Tatsuya</t>
  </si>
  <si>
    <t>SAKAI Yuma</t>
  </si>
  <si>
    <t>SATO Ryoma</t>
  </si>
  <si>
    <t>SHIRASAKI Yutaro</t>
  </si>
  <si>
    <t>MIKI Taiga</t>
  </si>
  <si>
    <t>HANZAWA Naoya</t>
  </si>
  <si>
    <t>KAWAI Takashi</t>
  </si>
  <si>
    <t>MINOSHIMA Yuki</t>
  </si>
  <si>
    <t>IMAI Ryusei</t>
  </si>
  <si>
    <t>OZAWA Sota</t>
  </si>
  <si>
    <t>TAKAHASHI Keita</t>
  </si>
  <si>
    <t>MORITA Kensuke</t>
  </si>
  <si>
    <t>TOYAMA Yui</t>
  </si>
  <si>
    <t>OKANO Yuta</t>
  </si>
  <si>
    <t>HORIGUCHI Kenshi</t>
  </si>
  <si>
    <t>SUGITA Yugo</t>
  </si>
  <si>
    <t>OKUDA Ayuna</t>
  </si>
  <si>
    <t>SHIRASAKI Mahiro</t>
  </si>
  <si>
    <t>TAKI Yukihiro</t>
  </si>
  <si>
    <t>NITTA Hayate</t>
  </si>
  <si>
    <t>MIYATA Kentaro</t>
  </si>
  <si>
    <t>MOTOMURA Kota</t>
  </si>
  <si>
    <t>MOROHOSHI Sota</t>
  </si>
  <si>
    <t>YACHINAKA Yudai</t>
  </si>
  <si>
    <t>AKUZAWA Ryusei</t>
  </si>
  <si>
    <t>MORISHITA Yuki</t>
  </si>
  <si>
    <t>YAMAMOTO Tatsuya</t>
  </si>
  <si>
    <t>KOBAYASHI Takumi</t>
  </si>
  <si>
    <t>NAGUMO Yoshiki</t>
  </si>
  <si>
    <t>UENO Kaito</t>
  </si>
  <si>
    <t>KAWAI Kishu</t>
  </si>
  <si>
    <t>SHIMAZU Kohei</t>
  </si>
  <si>
    <t>TADOKORO Koki</t>
  </si>
  <si>
    <t>TOYAMA Shogo</t>
  </si>
  <si>
    <t>FUJIKAWA Masayuki</t>
  </si>
  <si>
    <t>MIZUYA Yosuke</t>
  </si>
  <si>
    <t>ITO Yusuke</t>
  </si>
  <si>
    <t>IWANAGA Takuma</t>
  </si>
  <si>
    <t>OKABAYASHI Masaya</t>
  </si>
  <si>
    <t>KAWASHIMA Haruki</t>
  </si>
  <si>
    <t>SHIMIZU Ryosuke</t>
  </si>
  <si>
    <t>SHIMOFUJI Takashi</t>
  </si>
  <si>
    <t>TOMODA Naohiro</t>
  </si>
  <si>
    <t>NAKAZATO Hyoma</t>
  </si>
  <si>
    <t>MIYASHITA Ota</t>
  </si>
  <si>
    <t>KOSAKA Toshimitsu</t>
  </si>
  <si>
    <t>NAGAKURA Koki</t>
  </si>
  <si>
    <t>HIRATA Koshiro</t>
  </si>
  <si>
    <t>FURUKAWA Kaito</t>
  </si>
  <si>
    <t>MATSUI Yutaro</t>
  </si>
  <si>
    <t>INOUE Koki</t>
  </si>
  <si>
    <t>SANOGAWA Yo</t>
  </si>
  <si>
    <t>SHIMIZU Ryo</t>
  </si>
  <si>
    <t>SUZUKI Tatsuya</t>
  </si>
  <si>
    <t>MAEDA Riki</t>
  </si>
  <si>
    <t>TAKEMOTO Keigo</t>
  </si>
  <si>
    <t>MASUNAGA Riki</t>
  </si>
  <si>
    <t>SAITO Tomohisa</t>
  </si>
  <si>
    <t>YAMAGUCHI Seiji</t>
  </si>
  <si>
    <t>SODEYAMA Taisei</t>
  </si>
  <si>
    <t>TAKEI Hiroto</t>
  </si>
  <si>
    <t>FURUYA Yuki</t>
  </si>
  <si>
    <t>YASUDA Yusuke</t>
  </si>
  <si>
    <t>ENOMOTO Kenta</t>
  </si>
  <si>
    <t>UESUGI Taketo</t>
  </si>
  <si>
    <t>SUKEGAWA Kenta</t>
  </si>
  <si>
    <t>NAITO Kaito</t>
  </si>
  <si>
    <t>NAGASHIMA Yuma</t>
  </si>
  <si>
    <t>NONAKA Sotaro</t>
  </si>
  <si>
    <t>IKEUCHI Kaito</t>
  </si>
  <si>
    <t>CHUBACHI Natsuki</t>
  </si>
  <si>
    <t>KOBAYASHI Ryosuke</t>
  </si>
  <si>
    <t>KAWAHARA Kazuki</t>
  </si>
  <si>
    <t>KISHIDA Keigo</t>
  </si>
  <si>
    <t>TOMITA Ryosuke</t>
  </si>
  <si>
    <t>HAGA Junki</t>
  </si>
  <si>
    <t>MASUDA Hiroki</t>
  </si>
  <si>
    <t>TANIGUCHI Ryosuke</t>
  </si>
  <si>
    <t>TANAKA Ryuta</t>
  </si>
  <si>
    <t>SASORI Ryo</t>
  </si>
  <si>
    <t>FUKUSAWA Kai</t>
  </si>
  <si>
    <t>OHIRA Kyosuke</t>
  </si>
  <si>
    <t>SATO Kenshin</t>
  </si>
  <si>
    <t>TANAKA Yuta</t>
  </si>
  <si>
    <t>YAMAZAKI Kohei</t>
  </si>
  <si>
    <t>KITAMURA Takayuki</t>
  </si>
  <si>
    <t>KOSAKA Kengo</t>
  </si>
  <si>
    <t>YAMANAKA Yutaro</t>
  </si>
  <si>
    <t>SEKI Shunto</t>
  </si>
  <si>
    <t>MATSUI Hiroki</t>
  </si>
  <si>
    <t>MATSUURA Naohiko</t>
  </si>
  <si>
    <t>ASADA Yuma</t>
  </si>
  <si>
    <t>TOGASHI Takekiyo</t>
  </si>
  <si>
    <t>KAJIYAMA Takuma</t>
  </si>
  <si>
    <t>YUNOKIZAKI Masahiko</t>
  </si>
  <si>
    <t>KOJIMA Kazuyuki</t>
  </si>
  <si>
    <t>MORISHIMA Shun</t>
  </si>
  <si>
    <t>KATO Sho</t>
  </si>
  <si>
    <t>SUGINO Kenta</t>
  </si>
  <si>
    <t>HASEGAWA Tatsuki</t>
  </si>
  <si>
    <t>MARUYAMA Tomoki</t>
  </si>
  <si>
    <t>ENDO Hayato</t>
  </si>
  <si>
    <t>TOYONAGA Kohei</t>
  </si>
  <si>
    <t>SHINOZAKI Tomoki</t>
  </si>
  <si>
    <t>MOTEGI Yu</t>
  </si>
  <si>
    <t>FUKUDA Kazuki</t>
  </si>
  <si>
    <t>NAKANO Kotaro</t>
  </si>
  <si>
    <t>TAMURA Sho</t>
  </si>
  <si>
    <t>SHINOZAKI Ryusuke</t>
  </si>
  <si>
    <t>NITTA Daisuke</t>
  </si>
  <si>
    <t>ISHII Daiki</t>
  </si>
  <si>
    <t>FURUYA Takuma</t>
  </si>
  <si>
    <t>MOROOKA Daiki</t>
  </si>
  <si>
    <t>OKADA Takuya</t>
  </si>
  <si>
    <t>KONNO Taiga</t>
  </si>
  <si>
    <t>BANI Umi</t>
  </si>
  <si>
    <t>KARAKAMA Fumiaki</t>
  </si>
  <si>
    <t>FURUKAWA Hiroki</t>
  </si>
  <si>
    <t>KIKUCHI Yuma</t>
  </si>
  <si>
    <t>NAKA Haruto</t>
  </si>
  <si>
    <t>ISHIMOTO Koji</t>
  </si>
  <si>
    <t>OKUBO Kohei</t>
  </si>
  <si>
    <t>OHARA Kazuma</t>
  </si>
  <si>
    <t>KAWARA Kosei</t>
  </si>
  <si>
    <t>KUSAMA Reiya</t>
  </si>
  <si>
    <t>KOMATSU Yuta</t>
  </si>
  <si>
    <t>TERAMOTO Taiki</t>
  </si>
  <si>
    <t>WATANABE Takumi</t>
  </si>
  <si>
    <t>AOTA Fusuke</t>
  </si>
  <si>
    <t>ATSURA Daichi</t>
  </si>
  <si>
    <t>OTSUKA Koji</t>
  </si>
  <si>
    <t>OTSUKA Kohei</t>
  </si>
  <si>
    <t>KAGEYAMA Tasuku</t>
  </si>
  <si>
    <t>TANAKA Ryunosuke</t>
  </si>
  <si>
    <t>HOSHINA Hayato</t>
  </si>
  <si>
    <t>AOSAKI Ryoga</t>
  </si>
  <si>
    <t>UEDA Keigo</t>
  </si>
  <si>
    <t>UEHARA Yamato</t>
  </si>
  <si>
    <t>KITAJIMA Tatsuya</t>
  </si>
  <si>
    <t>SUZUKI Kenta</t>
  </si>
  <si>
    <t>NONAKA Takumi</t>
  </si>
  <si>
    <t>HIRAI Kosuke</t>
  </si>
  <si>
    <t>MORIYA Genta</t>
  </si>
  <si>
    <t>YAMADA Ryu</t>
  </si>
  <si>
    <t>ASAUMI Toru</t>
  </si>
  <si>
    <t>UCHINO Risei</t>
  </si>
  <si>
    <t>KIM Younghun</t>
  </si>
  <si>
    <t>KURAMOTO Kenshi</t>
  </si>
  <si>
    <t>KOIZUMI Daiki</t>
  </si>
  <si>
    <t>KOBAYASHI Shunsuke</t>
  </si>
  <si>
    <t>NAKAIMA Tyekento</t>
  </si>
  <si>
    <t>HIGA Shinichi</t>
  </si>
  <si>
    <t>HIRAKAWA Takeru</t>
  </si>
  <si>
    <t>MUTO Ryuto</t>
  </si>
  <si>
    <t>KUGIMACHI Ryotaro</t>
  </si>
  <si>
    <t>KAWABE Ryusuke</t>
  </si>
  <si>
    <t>YAMAGUCHI Hayato</t>
  </si>
  <si>
    <t>USUI Kyosuke</t>
  </si>
  <si>
    <t>CHIDA Kensuke</t>
  </si>
  <si>
    <t>OKI Hayato</t>
  </si>
  <si>
    <t>CHINONE Masakatsu</t>
  </si>
  <si>
    <t>CHIBA Hikaru</t>
  </si>
  <si>
    <t>AOKI Kosuke</t>
  </si>
  <si>
    <t>IKEDA Ryoto</t>
  </si>
  <si>
    <t>MIYAZAWA Kenta</t>
  </si>
  <si>
    <t>SHIMURA Ko</t>
  </si>
  <si>
    <t>EGUCHI Kodai</t>
  </si>
  <si>
    <t>YAGISHITA Kenjiro</t>
  </si>
  <si>
    <t>YAMAZAKI Daiki</t>
  </si>
  <si>
    <t>UEDA Tatsumi</t>
  </si>
  <si>
    <t>SHIMOZU Ryoan</t>
  </si>
  <si>
    <t>SHIGEMORI Katsuhiko</t>
  </si>
  <si>
    <t>CHO Kaho</t>
  </si>
  <si>
    <t>KAJIWARA Makoto</t>
  </si>
  <si>
    <t>YANAGIDA Ryosuke</t>
  </si>
  <si>
    <t>KIYOSHIMA Rei</t>
  </si>
  <si>
    <t>HISAMATSU Keima</t>
  </si>
  <si>
    <t>MUTO Yoshiki</t>
  </si>
  <si>
    <t>YANO Tsukasa</t>
  </si>
  <si>
    <t>NOZAKI Tatsuya</t>
  </si>
  <si>
    <t>IUCHI Shoki</t>
  </si>
  <si>
    <t>YONEYAMA Rentaro</t>
  </si>
  <si>
    <t>NAKAGAWA Dai</t>
  </si>
  <si>
    <t>IMAI Kento</t>
  </si>
  <si>
    <t>KIMOTO Riiya</t>
  </si>
  <si>
    <t>OHASHI Takuto</t>
  </si>
  <si>
    <t>KASHIWABARA Yuki</t>
  </si>
  <si>
    <t>SAITO Hibiki</t>
  </si>
  <si>
    <t>KUWATA Tomoki</t>
  </si>
  <si>
    <t>SEKIGUCHI Ryuki</t>
  </si>
  <si>
    <t>NUMATA Atsumu</t>
  </si>
  <si>
    <t>NOGUCHI Fumiya</t>
  </si>
  <si>
    <t>TSUTSUI Akiyoshi</t>
  </si>
  <si>
    <t>FUJIMOTO  Noa</t>
  </si>
  <si>
    <t>YAMADA Takashi</t>
  </si>
  <si>
    <t>MATSUMOTO Kazuki</t>
  </si>
  <si>
    <t>MORITA Yuki</t>
  </si>
  <si>
    <t>KUGI Daichi</t>
  </si>
  <si>
    <t>TORIGOE Kai</t>
  </si>
  <si>
    <t>KAWAHARA  Yuki</t>
  </si>
  <si>
    <t>KASAI Yosuke</t>
  </si>
  <si>
    <t>MATSUMOTO Yuichi</t>
  </si>
  <si>
    <t>MORINO Ryusei</t>
  </si>
  <si>
    <t>YAMADA Itsuki</t>
  </si>
  <si>
    <t>ARAHATA Hiroto</t>
  </si>
  <si>
    <t>MARUYAMA Shotaro</t>
  </si>
  <si>
    <t>MATSUDA Haruki</t>
  </si>
  <si>
    <t>KOCHI Hiroki</t>
  </si>
  <si>
    <t>KOYAMA Daiki</t>
  </si>
  <si>
    <t>SHIMIZU Makoto</t>
  </si>
  <si>
    <t>IDE Junichiro</t>
  </si>
  <si>
    <t>IIDA Kento</t>
  </si>
  <si>
    <t>IGUMA Takehiro</t>
  </si>
  <si>
    <t>NAGANO Hajime</t>
  </si>
  <si>
    <t>ISE Takuya</t>
  </si>
  <si>
    <t>TANIMOTO Masahiro</t>
  </si>
  <si>
    <t>SHINTAKU Tetsuya</t>
  </si>
  <si>
    <t>TSUBOKURA Toshiki</t>
  </si>
  <si>
    <t>KANAYAMA Hiroki</t>
  </si>
  <si>
    <t>OKAMURA Soichiro</t>
  </si>
  <si>
    <t>KAKUI Ryota</t>
  </si>
  <si>
    <t xml:space="preserve">OGAWA  Yutaro </t>
  </si>
  <si>
    <t>HAYASHI Kaito</t>
  </si>
  <si>
    <t>KITAMI Rei</t>
  </si>
  <si>
    <t>YOSHIMURA Ryosuke</t>
  </si>
  <si>
    <t>NAKAMURA Monta</t>
  </si>
  <si>
    <t>KURIHARA Yusuke</t>
  </si>
  <si>
    <t>TAKAHASHI  Yuta</t>
  </si>
  <si>
    <t>HASHIMOTO Shoichiro</t>
  </si>
  <si>
    <t>ENDO  Yoshiki</t>
  </si>
  <si>
    <t>OGAWA  Junki</t>
  </si>
  <si>
    <t>NAKATANI Shinya</t>
  </si>
  <si>
    <t>YOSHIDA Yuto</t>
  </si>
  <si>
    <t>FUJINO Shuji</t>
  </si>
  <si>
    <t>MORI Shotaro</t>
  </si>
  <si>
    <t>NAKAMURA Taiki</t>
  </si>
  <si>
    <t>TOMOI Yuto</t>
  </si>
  <si>
    <t>SHIDARA Yuta</t>
  </si>
  <si>
    <t>TERUNAGA Shion</t>
  </si>
  <si>
    <t>TACHIKAWA Ryoju</t>
  </si>
  <si>
    <t>TANAKA Shuji</t>
  </si>
  <si>
    <t>MACHIDA Yusaku</t>
  </si>
  <si>
    <t>HANAYAMA Yusuke</t>
  </si>
  <si>
    <t>YAMAMOTO Yuzuki</t>
  </si>
  <si>
    <t>TSUCHIYA Tomoya</t>
  </si>
  <si>
    <t>ASANUMA Satoshi</t>
  </si>
  <si>
    <t>OMOTO Kazuki</t>
  </si>
  <si>
    <t>MOCHIZUKI Yuichi</t>
  </si>
  <si>
    <t>FUKUDA Yuichi</t>
  </si>
  <si>
    <t>FUKUMOTO Taiki</t>
  </si>
  <si>
    <t>TANAKA Rikizo</t>
  </si>
  <si>
    <t>OKAMOTO Yuki</t>
  </si>
  <si>
    <t>KAWAMURA Masahiro</t>
  </si>
  <si>
    <t>ISHIZAWA Yusuke</t>
  </si>
  <si>
    <t>KIMURA Rintaro</t>
  </si>
  <si>
    <t>KODA Ren</t>
  </si>
  <si>
    <t>URASAKI Kosuke</t>
  </si>
  <si>
    <t>HOSHINA Takayoshi</t>
  </si>
  <si>
    <t>MORI Atsuhiro</t>
  </si>
  <si>
    <t>FUKUDA Daiki</t>
  </si>
  <si>
    <t>ITO Shunta</t>
  </si>
  <si>
    <t>ONO Shion</t>
  </si>
  <si>
    <t>MINEGISHI Yuto</t>
  </si>
  <si>
    <t>FUJII Shinsuke</t>
  </si>
  <si>
    <t>TAZAKI Kentaro</t>
  </si>
  <si>
    <t>UBUKATA Toshiki</t>
  </si>
  <si>
    <t>MIYATA Yudai</t>
  </si>
  <si>
    <t>MATSUNOSHITA Daichi</t>
  </si>
  <si>
    <t>GOTO Kimihiro</t>
  </si>
  <si>
    <t>WATANABE Ryuhei</t>
  </si>
  <si>
    <t>NAKANO Yamato</t>
  </si>
  <si>
    <t>MIZUTA Ryosuke</t>
  </si>
  <si>
    <t>IZUBUCHI Fumiya</t>
  </si>
  <si>
    <t>OKUNO Masanobu</t>
  </si>
  <si>
    <t>KANEKO Takuma</t>
  </si>
  <si>
    <t>YAGINUMA Shingo</t>
  </si>
  <si>
    <t>ABE Kazuya</t>
  </si>
  <si>
    <t>ITO Sogo</t>
  </si>
  <si>
    <t>IMAI Kyosuke</t>
  </si>
  <si>
    <t>UMEZAWA Haruki</t>
  </si>
  <si>
    <t>OKADA Yuji</t>
  </si>
  <si>
    <t>KISHIMOTO Koki</t>
  </si>
  <si>
    <t>KUBOTA Tetsuya</t>
  </si>
  <si>
    <t>KUROSAWA Masaru</t>
  </si>
  <si>
    <t>KOMIZO Hisayoshi</t>
  </si>
  <si>
    <t>SHIKANAI Soichiro</t>
  </si>
  <si>
    <t>SHISHIKURA Kazuki</t>
  </si>
  <si>
    <t>SHIMANUKI Shuhei</t>
  </si>
  <si>
    <t>TAGUCHI Ryota</t>
  </si>
  <si>
    <t>TANAKA Mizuki</t>
  </si>
  <si>
    <t>NAKAMURA Sho</t>
  </si>
  <si>
    <t>HAKOZAKI Naoki</t>
  </si>
  <si>
    <t>HASEGAWA Tsutomu</t>
  </si>
  <si>
    <t>FUKAMACHI Masato</t>
  </si>
  <si>
    <t>MAEDA Yoshihisa</t>
  </si>
  <si>
    <t>MIYA Ryutaro</t>
  </si>
  <si>
    <t>MIYAGI Yoshiaki</t>
  </si>
  <si>
    <t>MIYAJI Katsuhiro</t>
  </si>
  <si>
    <t>MIYASHITA Kazuya</t>
  </si>
  <si>
    <t>MORI Motoya</t>
  </si>
  <si>
    <t>RIN Koken</t>
  </si>
  <si>
    <t>WAKUDA Aoi</t>
  </si>
  <si>
    <t>UMEDA Hiroki</t>
  </si>
  <si>
    <t>ODA Koki</t>
  </si>
  <si>
    <t>KINOUCHI Ryo</t>
  </si>
  <si>
    <t>KOBAYASHI Shogo</t>
  </si>
  <si>
    <t>KONDO Kaiji</t>
  </si>
  <si>
    <t>SAKAMAKI Tsugumune</t>
  </si>
  <si>
    <t>SHIBATA Sein</t>
  </si>
  <si>
    <t>SHIMOTORI Yoshihito</t>
  </si>
  <si>
    <t>TAKAYAMA Asahi</t>
  </si>
  <si>
    <t>TASHIRO Katsuki</t>
  </si>
  <si>
    <t>NAITO Kohei</t>
  </si>
  <si>
    <t>HARADA Naoki</t>
  </si>
  <si>
    <t>MAKINO Toshiki</t>
  </si>
  <si>
    <t>MUKODA Shuta</t>
  </si>
  <si>
    <t>ICHIJO Atsuhiro</t>
  </si>
  <si>
    <t>KAJIWARA Kento</t>
  </si>
  <si>
    <t>TAKAHASHI Reo</t>
  </si>
  <si>
    <t>TAKEOKA Dai</t>
  </si>
  <si>
    <t>HASHIOKA Daisuke</t>
  </si>
  <si>
    <t>MURAKAMI Haruya</t>
  </si>
  <si>
    <t>YOKOTA Yuma</t>
  </si>
  <si>
    <t>AGAWA Yo</t>
  </si>
  <si>
    <t>AKATSUKA Yosuke</t>
  </si>
  <si>
    <t>OGAWA Takumi</t>
  </si>
  <si>
    <t>KUSHIDA Masaru</t>
  </si>
  <si>
    <t>TSUCHIDA Shuji</t>
  </si>
  <si>
    <t>HIROSE Yuya</t>
  </si>
  <si>
    <t>YOKAWA Shu</t>
  </si>
  <si>
    <t>YOSHIDA Keiichiro</t>
  </si>
  <si>
    <t>INOUE Akihito</t>
  </si>
  <si>
    <t>SASAKI Ryoichi</t>
  </si>
  <si>
    <t>SHIODA Takumi</t>
  </si>
  <si>
    <t>SHIBAE Masaki</t>
  </si>
  <si>
    <t>SHIMOYAMA Tatsuhiro</t>
  </si>
  <si>
    <t>SHIRAGA Taiki</t>
  </si>
  <si>
    <t>TATSUMI Kota</t>
  </si>
  <si>
    <t>NARA Yuto</t>
  </si>
  <si>
    <t>YANADA Kosaku</t>
  </si>
  <si>
    <t>SHIRAISHI Yasutaka</t>
  </si>
  <si>
    <t>TANABE Sora</t>
  </si>
  <si>
    <t>TOSANO Misaki</t>
  </si>
  <si>
    <t>MUTA Issa</t>
  </si>
  <si>
    <t>USAMI Taketo</t>
  </si>
  <si>
    <t>IGETA Aoi</t>
  </si>
  <si>
    <t>ICHINO Taketo</t>
  </si>
  <si>
    <t>OYAMADA Gaku</t>
  </si>
  <si>
    <t>SAITA Taiki</t>
  </si>
  <si>
    <t>FUJIMOTO Masayuki</t>
  </si>
  <si>
    <t>HATTORI Kazuma</t>
  </si>
  <si>
    <t>MORITA Kohei</t>
  </si>
  <si>
    <t>TSUNODA Kakeru</t>
  </si>
  <si>
    <t>ARAKAWA Rintaro</t>
  </si>
  <si>
    <t>IKEBA Shunichi</t>
  </si>
  <si>
    <t>ITO Hiroyuki</t>
  </si>
  <si>
    <t>OTA Ryusuke</t>
  </si>
  <si>
    <t>SHIRAISHI Keita</t>
  </si>
  <si>
    <t>SENO Takanori</t>
  </si>
  <si>
    <t>NISHIKATA Yuto</t>
  </si>
  <si>
    <t>YOSHIDA Miharu</t>
  </si>
  <si>
    <t>HASHIMOTO Yuta</t>
  </si>
  <si>
    <t>HIRAIDE Shunya</t>
  </si>
  <si>
    <t>FURUKAWA Toshinori</t>
  </si>
  <si>
    <t>ITO Toshihiro</t>
  </si>
  <si>
    <t>KIKUCHI Masakatsu</t>
  </si>
  <si>
    <t>HIRAMA Yuhito</t>
  </si>
  <si>
    <t>MASUDA Ryosuke</t>
  </si>
  <si>
    <t>TANJI Shohei</t>
  </si>
  <si>
    <t>SODA Naoki</t>
  </si>
  <si>
    <t>HONGU Hiromu</t>
  </si>
  <si>
    <t>MURATA Hikaru</t>
  </si>
  <si>
    <t>AKITA Ryo</t>
  </si>
  <si>
    <t>IWASAKI Masaya</t>
  </si>
  <si>
    <t>IKOMA Joji</t>
  </si>
  <si>
    <t>SAITO Shuhei</t>
  </si>
  <si>
    <t>SHIMAMURA Kaito</t>
  </si>
  <si>
    <t>MUTO Hasumi</t>
  </si>
  <si>
    <t>TAI Ryusei</t>
  </si>
  <si>
    <t>WASHINO Shota</t>
  </si>
  <si>
    <t>WATANABE Jin</t>
  </si>
  <si>
    <t>KIN Takayasu</t>
  </si>
  <si>
    <t>TOMONO Kiminobu</t>
  </si>
  <si>
    <t>SATO Naoya</t>
  </si>
  <si>
    <t>YAMADA Makoto</t>
  </si>
  <si>
    <t>KAMEI Kenta</t>
  </si>
  <si>
    <t>IKEDA Riki</t>
  </si>
  <si>
    <t>HAMAGUCHI Mutsumi</t>
  </si>
  <si>
    <t>MIYADERA Yuki</t>
  </si>
  <si>
    <t>ISHII Kakeru</t>
  </si>
  <si>
    <t>ICHIKIHARA Jun</t>
  </si>
  <si>
    <t>OISHI Ryo</t>
  </si>
  <si>
    <t>KASHIMA Norihiro</t>
  </si>
  <si>
    <t>KAYANO Masahiro</t>
  </si>
  <si>
    <t>KOBAYASHI Jun</t>
  </si>
  <si>
    <t>TSUJI Kairi</t>
  </si>
  <si>
    <t>MORISHIMA Yoshihiro</t>
  </si>
  <si>
    <t>IWAMA Satoshi</t>
  </si>
  <si>
    <t>EGUCHI Tatsuhiro</t>
  </si>
  <si>
    <t>KATSUMATA Koki</t>
  </si>
  <si>
    <t>KANAKUBO Haruki</t>
  </si>
  <si>
    <t>GEMMA Takumi</t>
  </si>
  <si>
    <t>SASAKI Asuka</t>
  </si>
  <si>
    <t>SASAKI Shion</t>
  </si>
  <si>
    <t>NEGORO Yu</t>
  </si>
  <si>
    <t>HATTORI Yuta</t>
  </si>
  <si>
    <t>HAYASHIDA Kaito</t>
  </si>
  <si>
    <t>MINAMI Mikuto</t>
  </si>
  <si>
    <t>YOKOYAMA Yu</t>
  </si>
  <si>
    <t>ADACHI Ryusei</t>
  </si>
  <si>
    <t>KUNIMASU Haruki</t>
  </si>
  <si>
    <t>TAKASE Kei</t>
  </si>
  <si>
    <t>TERAI Nozomu</t>
  </si>
  <si>
    <t>TOMINAGA Yuyu</t>
  </si>
  <si>
    <t>NAGAO Kento</t>
  </si>
  <si>
    <t>NAKAMURA Ryugo</t>
  </si>
  <si>
    <t>NARUSHIMA Koki</t>
  </si>
  <si>
    <t>MASUDA Yuki</t>
  </si>
  <si>
    <t>MATSUMOTO Kaoru</t>
  </si>
  <si>
    <t>MINAMI Riki</t>
  </si>
  <si>
    <t>YOSHIOKA Takuya</t>
  </si>
  <si>
    <t>YOSHIMOTO Masanari</t>
  </si>
  <si>
    <t>AWAE Rintaro</t>
  </si>
  <si>
    <t>OKA Ryosuke</t>
  </si>
  <si>
    <t>OKAYAMA Yoji</t>
  </si>
  <si>
    <t>KIMURA Akihito</t>
  </si>
  <si>
    <t>TASHIMA Koki</t>
  </si>
  <si>
    <t>NAKAYAMA Nobuki</t>
  </si>
  <si>
    <t>NOGE Ryohei</t>
  </si>
  <si>
    <t>FUJINO Shunya</t>
  </si>
  <si>
    <t>MIZUTANI Yuto</t>
  </si>
  <si>
    <t>MIYANAGA Kazuki</t>
  </si>
  <si>
    <t>YAMASAKI Makoto</t>
  </si>
  <si>
    <t>YAMASHIRO Kosuke</t>
  </si>
  <si>
    <t>YAMAMURA haruto</t>
  </si>
  <si>
    <t>FURUYA Kensuke</t>
  </si>
  <si>
    <t>OGAWA Naoya</t>
  </si>
  <si>
    <t>GOMYO Naoki</t>
  </si>
  <si>
    <t>NORO Shuto</t>
  </si>
  <si>
    <t>FUKUDA Kanata</t>
  </si>
  <si>
    <t>YAMAZAKI Yukito</t>
  </si>
  <si>
    <t>ONO Shohei</t>
  </si>
  <si>
    <t>KATAKURA Ryo</t>
  </si>
  <si>
    <t>KUSUGAYA Ryo</t>
  </si>
  <si>
    <t>YOKOI Takahito</t>
  </si>
  <si>
    <t>SAITO Yuki</t>
  </si>
  <si>
    <t>KOKUBUN Yuta</t>
  </si>
  <si>
    <t>FUSHIMI Kota</t>
  </si>
  <si>
    <t>ASADA Tomoya</t>
  </si>
  <si>
    <t>ONO Ryosuke</t>
  </si>
  <si>
    <t>NAGATA Riku</t>
  </si>
  <si>
    <t>KAMIYA Masanori</t>
  </si>
  <si>
    <t>NAGASE Takashi</t>
  </si>
  <si>
    <t>HOSOGOSHI Daichi</t>
  </si>
  <si>
    <t>MAEYAMA Kotaro</t>
  </si>
  <si>
    <t>MATSUMOTO Shun</t>
  </si>
  <si>
    <t>ICHIBA Kaisei</t>
  </si>
  <si>
    <t>ONOGI Riki</t>
  </si>
  <si>
    <t>KOBAYASHI Tomoya</t>
  </si>
  <si>
    <t>TAKAHASHI Takuya</t>
  </si>
  <si>
    <t>TAKAHASHI Yuji</t>
  </si>
  <si>
    <t>TAJIRI Yusei</t>
  </si>
  <si>
    <t>HIRAMARU Keito</t>
  </si>
  <si>
    <t>YAMAGUCHI Shoichi</t>
  </si>
  <si>
    <t>YONEYA Tetsu</t>
  </si>
  <si>
    <t>HAISHIMA Gaburiereriki</t>
  </si>
  <si>
    <t>SHIBUYA Asato</t>
  </si>
  <si>
    <t>TAKAKI Hayato</t>
  </si>
  <si>
    <t>KAWANO Taishiro</t>
  </si>
  <si>
    <t>IKEDA Sho</t>
  </si>
  <si>
    <t>BAKU Yukimasa</t>
  </si>
  <si>
    <t>SUDA Taishi</t>
  </si>
  <si>
    <t>OGINO Haruki</t>
  </si>
  <si>
    <t>ITO Issei</t>
  </si>
  <si>
    <t>NAGAO Shu</t>
  </si>
  <si>
    <t>SHIRAKAWA Daichi</t>
  </si>
  <si>
    <t>DANIEL Kayiok</t>
  </si>
  <si>
    <t>MORISHIGE Kanei</t>
  </si>
  <si>
    <t>HIRAMOTO Yuki</t>
  </si>
  <si>
    <t>TSUBOTA Kai</t>
  </si>
  <si>
    <t>NISHIKAWA Hayato</t>
  </si>
  <si>
    <t>TAKESHITA Kosuke</t>
  </si>
  <si>
    <t>MIYAKO Kakeru</t>
  </si>
  <si>
    <t>KIDOGUCHI Toshiki</t>
  </si>
  <si>
    <t>SAMPEI Yusei</t>
  </si>
  <si>
    <t>FUJITANI Masaki</t>
  </si>
  <si>
    <t>TSUKADA Yudai</t>
  </si>
  <si>
    <t>TAKASE Nagi</t>
  </si>
  <si>
    <t>HIDESHIMA Taisei</t>
  </si>
  <si>
    <t>OKAMURA Yudai</t>
  </si>
  <si>
    <t>LEDAMA Kisaisa</t>
  </si>
  <si>
    <t>UCHIYAMA Yuki</t>
  </si>
  <si>
    <t>YOSHIHARA Tetsu</t>
  </si>
  <si>
    <t>SUZUKI Yuto</t>
  </si>
  <si>
    <t>KATAGIRI Shuta</t>
  </si>
  <si>
    <t>SASAKI Oki</t>
  </si>
  <si>
    <t>ITO Yusaku</t>
  </si>
  <si>
    <t>YAMADA Takeshi</t>
  </si>
  <si>
    <t>SATO Hideaki</t>
  </si>
  <si>
    <t>AJIRO Yuto</t>
  </si>
  <si>
    <t>KUDO Ryuichi</t>
  </si>
  <si>
    <t>TAKANO Ryo</t>
  </si>
  <si>
    <t>KIKUCHI Keito</t>
  </si>
  <si>
    <t>HIGASHI Teppei</t>
  </si>
  <si>
    <t>IIZUKA Ippei</t>
  </si>
  <si>
    <t>TAMEGAI Shun</t>
  </si>
  <si>
    <t>HOSAKA Ariki</t>
  </si>
  <si>
    <t>YOKOTA Ryotaro</t>
  </si>
  <si>
    <t>HASEGAWA Hikaru</t>
  </si>
  <si>
    <t>YOSHIKAWA Daichi</t>
  </si>
  <si>
    <t>SAITO Gen</t>
  </si>
  <si>
    <t>FUJITA Kohei</t>
  </si>
  <si>
    <t>OKUYA Kensuke</t>
  </si>
  <si>
    <t>YONEDA Mitsutoshi</t>
  </si>
  <si>
    <t>YANAGITA Akihiro</t>
  </si>
  <si>
    <t>KABASAWA Yuki</t>
  </si>
  <si>
    <t>AOKI Hayate</t>
  </si>
  <si>
    <t>MATSUO Ryoga</t>
  </si>
  <si>
    <t>KUMAZAWA Ryoya</t>
  </si>
  <si>
    <t>TOKUNAGA Takumi</t>
  </si>
  <si>
    <t>SUGIYAMA Hyuto</t>
  </si>
  <si>
    <t>KAMATA Kotaro</t>
  </si>
  <si>
    <t>YOKOMORI Tomoro</t>
  </si>
  <si>
    <t>MATSUMOTO Takahiro</t>
  </si>
  <si>
    <t>HIGASHI Keigo</t>
  </si>
  <si>
    <t>UCHIDA Sota</t>
  </si>
  <si>
    <t>OGURA Yamato</t>
  </si>
  <si>
    <t>TAKANO Taiyo</t>
  </si>
  <si>
    <t>MIKAMI Yuki</t>
  </si>
  <si>
    <t>OGASAHARA Rinta</t>
  </si>
  <si>
    <t>NAGAKURA Shuto</t>
  </si>
  <si>
    <t>HIRAMOTO Fusuke</t>
  </si>
  <si>
    <t>OTSUKI Syuto</t>
  </si>
  <si>
    <t>HAGIHARA Ryo</t>
  </si>
  <si>
    <t>NODA Naoki</t>
  </si>
  <si>
    <t>TERAO Kyoichiro</t>
  </si>
  <si>
    <t>CHISHIMA Shunsuke</t>
  </si>
  <si>
    <t>INOSE Motoshi</t>
  </si>
  <si>
    <t>KATSUNO Yota</t>
  </si>
  <si>
    <t>KAMADA  Riku</t>
  </si>
  <si>
    <t>TADANO Kaito</t>
  </si>
  <si>
    <t>SONOHARA Yudai</t>
  </si>
  <si>
    <t>KONNO Takato</t>
  </si>
  <si>
    <t>AIDA Ko</t>
  </si>
  <si>
    <t>KAWANISHI Hirokazu</t>
  </si>
  <si>
    <t>TSUJIMOTO Naoki</t>
  </si>
  <si>
    <t>INOUE Yusuke</t>
  </si>
  <si>
    <t>YOKOTA Ryota</t>
  </si>
  <si>
    <t>SATO Shogo</t>
  </si>
  <si>
    <t>OKUMA Koki</t>
  </si>
  <si>
    <t>NARA Hidetaka</t>
  </si>
  <si>
    <t>YAMAZAKI Taichi</t>
  </si>
  <si>
    <t>HASHIZAWA Takatoshi</t>
  </si>
  <si>
    <t>SUZUKI Yuuki</t>
  </si>
  <si>
    <t>NAKAGAWA Haruki</t>
  </si>
  <si>
    <t>MATSUSHIMA Kazuhisa</t>
  </si>
  <si>
    <t>OKAMOTO Kazuma</t>
  </si>
  <si>
    <t>SHIRAKURA Hayato</t>
  </si>
  <si>
    <t>YONAIYAMA Hikaru</t>
  </si>
  <si>
    <t>MIZOGUCHI Takaya</t>
  </si>
  <si>
    <t>SEKI Shuntaro</t>
  </si>
  <si>
    <t>SAKAMOTO Yujin</t>
  </si>
  <si>
    <t>AIKAWA Michihiro</t>
  </si>
  <si>
    <t>MUNAKATA Shun</t>
  </si>
  <si>
    <t>TSUKADA Jumpei</t>
  </si>
  <si>
    <t>TAKADA Ryutaro</t>
  </si>
  <si>
    <t>SAKATA Hiro</t>
  </si>
  <si>
    <t>ASAZUMA Hiroto</t>
  </si>
  <si>
    <t>SAITO Hayato</t>
  </si>
  <si>
    <t>ITO Yu</t>
  </si>
  <si>
    <t>TOKUTAKE Hayato</t>
  </si>
  <si>
    <t>KUMAZAWA Yura</t>
  </si>
  <si>
    <t>KANNAN Sota</t>
  </si>
  <si>
    <t>HIRAMATSU Koki</t>
  </si>
  <si>
    <t>AIKAWA Hibiki</t>
  </si>
  <si>
    <t>OTSUKA Kain</t>
  </si>
  <si>
    <t>TERADA Kota</t>
  </si>
  <si>
    <t>NISHIBORI Reo</t>
  </si>
  <si>
    <t>HIGANO Shun</t>
  </si>
  <si>
    <t>YAMAZAKI Sota</t>
  </si>
  <si>
    <t>NAGASAKI Yuto</t>
  </si>
  <si>
    <t>ODA Shuichiro</t>
  </si>
  <si>
    <t>TOYAMA Kazuki</t>
  </si>
  <si>
    <t>MURAYAMA Kaito</t>
  </si>
  <si>
    <t>YAMAZAKI Kota</t>
  </si>
  <si>
    <t>NAKAMOTO Shinya</t>
  </si>
  <si>
    <t>NAGAHORI Yuki</t>
  </si>
  <si>
    <t>HIGUCHI Kensho</t>
  </si>
  <si>
    <t>INOE Kosuke</t>
  </si>
  <si>
    <t>HAYASHI Kurimatsu</t>
  </si>
  <si>
    <t>SAKATA Kotaro</t>
  </si>
  <si>
    <t>IWASAKI Kampei</t>
  </si>
  <si>
    <t>IWAMI Toshiki</t>
  </si>
  <si>
    <t>AOKI Kodai</t>
  </si>
  <si>
    <t>SAKAMOTO Kohei</t>
  </si>
  <si>
    <t>KUSUHASHI Ryoya</t>
  </si>
  <si>
    <t>HORIE Shinshu</t>
  </si>
  <si>
    <t>YANAGIYA Ryota</t>
  </si>
  <si>
    <t>SAITO Hiroaki</t>
  </si>
  <si>
    <t>YAMADA Yotaro</t>
  </si>
  <si>
    <t>SAKAMOTO Takuma</t>
  </si>
  <si>
    <t>KATO Hiromasa</t>
  </si>
  <si>
    <t>CHAYAMA Futa</t>
  </si>
  <si>
    <t>KAWAMOTO Tatsuya</t>
  </si>
  <si>
    <t>KUROKI Ryuto</t>
  </si>
  <si>
    <t>MIZUMACHI Kaito</t>
  </si>
  <si>
    <t>KUBOTA Koki</t>
  </si>
  <si>
    <t>KANEDA Toshiki</t>
  </si>
  <si>
    <t>OSUGA Keita</t>
  </si>
  <si>
    <t>YAMAGUCHI Shota</t>
  </si>
  <si>
    <t>TAKIGAWA Fumihiro</t>
  </si>
  <si>
    <t>HIBINO Shiki</t>
  </si>
  <si>
    <t>TAKABAYASHI Yasutaka</t>
  </si>
  <si>
    <t>TAKO Naoki</t>
  </si>
  <si>
    <t>INOMOTO Taiji</t>
  </si>
  <si>
    <t>HARIU Yuta</t>
  </si>
  <si>
    <t>ABE  Yasuharu</t>
  </si>
  <si>
    <t>MICHIBA Daisuke</t>
  </si>
  <si>
    <t>NOGAMI Kazuki</t>
  </si>
  <si>
    <t>WATANABE Haru</t>
  </si>
  <si>
    <t>GONDO Hiroki</t>
  </si>
  <si>
    <t>TANNO Mizuki</t>
  </si>
  <si>
    <t>TAKAI Noriyoshi</t>
  </si>
  <si>
    <t>KAWAMURA Shuki</t>
  </si>
  <si>
    <t>MITO Hiroki</t>
  </si>
  <si>
    <t>SAITO Ryo</t>
  </si>
  <si>
    <t>ODAHARA Taiga</t>
  </si>
  <si>
    <t>KEGASAWA Naoki</t>
  </si>
  <si>
    <t>ISEKI Rei</t>
  </si>
  <si>
    <t>KOBAYASHI Kento</t>
  </si>
  <si>
    <t>KUWAMOTO Sodai</t>
  </si>
  <si>
    <t>DOKIN Shunsuke</t>
  </si>
  <si>
    <t>KONDO Kentaro</t>
  </si>
  <si>
    <t>TAKAI Yuki</t>
  </si>
  <si>
    <t>TAKADA Ryushi</t>
  </si>
  <si>
    <t>KOJIMA Yuya</t>
  </si>
  <si>
    <t>HIMI Akira</t>
  </si>
  <si>
    <t>IDE Shoichiro</t>
  </si>
  <si>
    <t>FURUKI Kenji</t>
  </si>
  <si>
    <t>MOCHIMASU Hirotaka</t>
  </si>
  <si>
    <t>WAKAHARA Shogo</t>
  </si>
  <si>
    <t>SUZUKI Tomohito</t>
  </si>
  <si>
    <t>MANABE Kazuhiro</t>
  </si>
  <si>
    <t>MIYATA Kosuke</t>
  </si>
  <si>
    <t>YAMAGAMI Fusaaki</t>
  </si>
  <si>
    <t>KATAYAMA Satoshi</t>
  </si>
  <si>
    <t>IRISHIKA Hidehiro</t>
  </si>
  <si>
    <t>NAKAMOTO Koki</t>
  </si>
  <si>
    <t>MIURA Tomoyasu</t>
  </si>
  <si>
    <t>URANO Koichiro</t>
  </si>
  <si>
    <t>KURIHARA Machi</t>
  </si>
  <si>
    <t>YOSHIDA Ruka</t>
  </si>
  <si>
    <t>KAWASHIMA Ata</t>
  </si>
  <si>
    <t>KONDO Yukito</t>
  </si>
  <si>
    <t>WAKATAKE Hiroki</t>
  </si>
  <si>
    <t>SHIGA Shota</t>
  </si>
  <si>
    <t>IDETA Shuki</t>
  </si>
  <si>
    <t>HATAI Kazuki</t>
  </si>
  <si>
    <t>KOBAYASHI Toranosuke</t>
  </si>
  <si>
    <t>ISHIKAWA Kaito</t>
  </si>
  <si>
    <t>NISHIDA Tomoaki</t>
  </si>
  <si>
    <t>OGATA Masanori</t>
  </si>
  <si>
    <t>TONOTSUKA Takao</t>
  </si>
  <si>
    <t>KABA Ryosuke</t>
  </si>
  <si>
    <t>YAMASHITA Kazuhiro</t>
  </si>
  <si>
    <t>KURIHARA Riku</t>
  </si>
  <si>
    <t>ARAI Yoshinosuke</t>
  </si>
  <si>
    <t>KAWASHIMA Reiji</t>
  </si>
  <si>
    <t>SAKAI Yuto</t>
  </si>
  <si>
    <t>KOMORI Takeshi</t>
  </si>
  <si>
    <t>KATO Nobuyuki</t>
  </si>
  <si>
    <t>KOYANAGI Akira</t>
  </si>
  <si>
    <t>KATO Takahiro</t>
  </si>
  <si>
    <t>KOBAYASHI Junya</t>
  </si>
  <si>
    <t>SUZUKI Takemi</t>
  </si>
  <si>
    <t>KANDA Hikaru</t>
  </si>
  <si>
    <t>TAJIMA Shoki</t>
  </si>
  <si>
    <t>MIDORIKAWA Takato</t>
  </si>
  <si>
    <t>SHIRATSUCHI BURAIAN Ryuichi</t>
  </si>
  <si>
    <t>ONO Kosei</t>
  </si>
  <si>
    <t>MIYAZAKI Shota</t>
  </si>
  <si>
    <t>KUWANA Ryuga</t>
  </si>
  <si>
    <t>ISHIZUKA Yugi</t>
  </si>
  <si>
    <t>ICHIGE Ryo</t>
  </si>
  <si>
    <t>SONO Yosuke</t>
  </si>
  <si>
    <t>SATO Akihiko</t>
  </si>
  <si>
    <t>YAMANE Takeyuki</t>
  </si>
  <si>
    <t>TAMURA Tomoki</t>
  </si>
  <si>
    <t>MATSUO Yuya</t>
  </si>
  <si>
    <t>MUROI Hayato</t>
  </si>
  <si>
    <t>MATSUMOTO Daiki</t>
  </si>
  <si>
    <t>CHIGIRA Masaya</t>
  </si>
  <si>
    <t>HASEGAWA Shoma</t>
  </si>
  <si>
    <t>TAKAHASHI Kazusa</t>
  </si>
  <si>
    <t>SATO Shintaro</t>
  </si>
  <si>
    <t>OBATA Yoshihiro</t>
  </si>
  <si>
    <t>ISHI Yuki</t>
  </si>
  <si>
    <t>IWATA Anji</t>
  </si>
  <si>
    <t>OCHIAI Ryuto</t>
  </si>
  <si>
    <t>IIZUKA Yuta</t>
  </si>
  <si>
    <t>ISHIZUKA Akihiro</t>
  </si>
  <si>
    <t>KAKUBARI Tomotaka</t>
  </si>
  <si>
    <t>SIGANO Koki</t>
  </si>
  <si>
    <t>KUROKAWA Masato</t>
  </si>
  <si>
    <t>TAKAHASHI Issei</t>
  </si>
  <si>
    <t>INABE Takuro</t>
  </si>
  <si>
    <t>HIROSE Tomonori</t>
  </si>
  <si>
    <t>UEKI Yutaro</t>
  </si>
  <si>
    <t>TOSAKA Masahiro</t>
  </si>
  <si>
    <t>MURAKI Kensei</t>
  </si>
  <si>
    <t>YAMAMOTO Daiki</t>
  </si>
  <si>
    <t>AOYAMA Keigo</t>
  </si>
  <si>
    <t>HARASAWA  Kazuma</t>
  </si>
  <si>
    <t>SUSUKI Yoshihiro</t>
  </si>
  <si>
    <t>TOKITA Akio</t>
  </si>
  <si>
    <t>ISHIZUKA Hiromu</t>
  </si>
  <si>
    <t>ONABETA Kosuke</t>
  </si>
  <si>
    <t>IBUKI Hayato</t>
  </si>
  <si>
    <t>TSURUBUCHI Yusuke</t>
  </si>
  <si>
    <t>SHIMADA Kei</t>
  </si>
  <si>
    <t>MIYAMOTO Sei</t>
  </si>
  <si>
    <t>HIRA Ryota</t>
  </si>
  <si>
    <t>ISHIMURA Kento</t>
  </si>
  <si>
    <t>IMAIZUMI Ryota</t>
  </si>
  <si>
    <t>TAKAHASHI Aki</t>
  </si>
  <si>
    <t>TOMII Rikuya</t>
  </si>
  <si>
    <t>MOTEKI Shin</t>
  </si>
  <si>
    <t>SASAKI Shinji</t>
  </si>
  <si>
    <t>SATO Takafumi</t>
  </si>
  <si>
    <t>SUZUKI Atsushi</t>
  </si>
  <si>
    <t>MARUYAMA Sota</t>
  </si>
  <si>
    <t>KAMEI Ryo</t>
  </si>
  <si>
    <t>SATO Mitsutoshi</t>
  </si>
  <si>
    <t>ITO Kohei</t>
  </si>
  <si>
    <t>OGINO Jun</t>
  </si>
  <si>
    <t>TAKASHIMA Yoshizumi</t>
  </si>
  <si>
    <t>HARUTA Yuki</t>
  </si>
  <si>
    <t>TAKEUCHI Naoyuki</t>
  </si>
  <si>
    <t>INOUE Leon</t>
  </si>
  <si>
    <t>UESUGI Yuma</t>
  </si>
  <si>
    <t>NIHEI Akihiro</t>
  </si>
  <si>
    <t>KAWASHIMA  Ryoyu</t>
  </si>
  <si>
    <t>TAKIMOTO Hosei</t>
  </si>
  <si>
    <t>CHIGASAKI Masato</t>
  </si>
  <si>
    <t>MATSUMOTO Takuma</t>
  </si>
  <si>
    <t>TAKAHASHI Takumi</t>
  </si>
  <si>
    <t>HASHIMOTO Shinji</t>
  </si>
  <si>
    <t>IIMORI Yoshiyuki</t>
  </si>
  <si>
    <t>HAYASHI Kohei</t>
  </si>
  <si>
    <t>YAMADA Haruto</t>
  </si>
  <si>
    <t>OKABE Jun</t>
  </si>
  <si>
    <t>KOHAMA Kai</t>
  </si>
  <si>
    <t>NONAKA Shinnta</t>
  </si>
  <si>
    <t>ICHIKAWA Hiroto</t>
  </si>
  <si>
    <t>WATANABE Hibiki</t>
  </si>
  <si>
    <t>HIGASHIURA Kota</t>
  </si>
  <si>
    <t>SHIBA Ryosuke</t>
  </si>
  <si>
    <t>OGAWA Yu</t>
  </si>
  <si>
    <t>MOROOKA Riku</t>
  </si>
  <si>
    <t>HORI Kennichirou</t>
  </si>
  <si>
    <t>MIYATA  Hiroki</t>
  </si>
  <si>
    <t>SAKAMOTO Kanta</t>
  </si>
  <si>
    <t>FUNAHASHI Masaya</t>
  </si>
  <si>
    <t>KAMBE Takuya</t>
  </si>
  <si>
    <t>HOTTA Ryohei</t>
  </si>
  <si>
    <t>KASAHARA Tsuyoshi</t>
  </si>
  <si>
    <t>OKAMOTO Nobuaki</t>
  </si>
  <si>
    <t>NAKANE Haruki</t>
  </si>
  <si>
    <t>KITSUKAWA Hayato</t>
  </si>
  <si>
    <t>MOMMA Tomoya</t>
  </si>
  <si>
    <t>KOJIMA Teruto</t>
  </si>
  <si>
    <t>MIURA Kazuki</t>
  </si>
  <si>
    <t>MITAMA Shin</t>
  </si>
  <si>
    <t>FUJITA Yusuke</t>
  </si>
  <si>
    <t>KOMATSUZAKI Kaito</t>
  </si>
  <si>
    <t>KOBAYASHI Syunsuke</t>
  </si>
  <si>
    <t>MATSUMOTO Yuki</t>
  </si>
  <si>
    <t>KUMAGAI Ken</t>
  </si>
  <si>
    <t>ANDO Kai</t>
  </si>
  <si>
    <t>ISHIDA Yuki</t>
  </si>
  <si>
    <t>ISOZAKI Kohei</t>
  </si>
  <si>
    <t>ICHIHARA Takumi</t>
  </si>
  <si>
    <t>ITO Hazuki</t>
  </si>
  <si>
    <t>IWANAGA Hiroki</t>
  </si>
  <si>
    <t>SAITO Taiga</t>
  </si>
  <si>
    <t>SEKINE Yu</t>
  </si>
  <si>
    <t>TADA Kentaro</t>
  </si>
  <si>
    <t>CHIBA Ryotaro</t>
  </si>
  <si>
    <t>IKEDA Yuto</t>
  </si>
  <si>
    <t>INADA Shoma</t>
  </si>
  <si>
    <t>KOIZUMI Kaito</t>
  </si>
  <si>
    <t>KOYAMA Soya</t>
  </si>
  <si>
    <t>ZAMA Takeru</t>
  </si>
  <si>
    <t>SUDO Shuto</t>
  </si>
  <si>
    <t>NIIYAMA Shoma</t>
  </si>
  <si>
    <t>ISHII Mutsumi</t>
  </si>
  <si>
    <t>SATO Mayuki</t>
  </si>
  <si>
    <t>SUZUKI Ryoya</t>
  </si>
  <si>
    <t>CHIBA Renya</t>
  </si>
  <si>
    <t>MATSUNO Yuki</t>
  </si>
  <si>
    <t>YASUDA Hayato</t>
  </si>
  <si>
    <t>AOKI Yoshinori</t>
  </si>
  <si>
    <t>IIZUKA Ayumu</t>
  </si>
  <si>
    <t>SAKURAI Yuto</t>
  </si>
  <si>
    <t>TAKAMI Satoshi</t>
  </si>
  <si>
    <t>TAKEHARA Shuntaro</t>
  </si>
  <si>
    <t>BANDO Yuta</t>
  </si>
  <si>
    <t>MURAKI Kenta</t>
  </si>
  <si>
    <t>SAKATA Hiroki</t>
  </si>
  <si>
    <t>MIYAMOTO Suguru</t>
  </si>
  <si>
    <t>AISAKA Bunta</t>
  </si>
  <si>
    <t>EMA Hibiki</t>
  </si>
  <si>
    <t>ARIZONO Tatsuki</t>
  </si>
  <si>
    <t>OZAWA Tomoharu</t>
  </si>
  <si>
    <t>SASAKI Yuta</t>
  </si>
  <si>
    <t>NAGAI Tokuma</t>
  </si>
  <si>
    <t>FUJII Kaito</t>
  </si>
  <si>
    <t>CHIBA Ryohei</t>
  </si>
  <si>
    <t>MIKADO Masaki</t>
  </si>
  <si>
    <t>ABE Tatsuki</t>
  </si>
  <si>
    <t>ANDO Atsushi</t>
  </si>
  <si>
    <t>KATO Kei</t>
  </si>
  <si>
    <t>IKARASHI Tomoya</t>
  </si>
  <si>
    <t>KUMAGAI Wataru</t>
  </si>
  <si>
    <t>KON Tatsuya</t>
  </si>
  <si>
    <t>NAGANO Kotaro</t>
  </si>
  <si>
    <t>YOSHIMOTO Yuma</t>
  </si>
  <si>
    <t>EMOTO Kenta</t>
  </si>
  <si>
    <t>OKUBO Yuki</t>
  </si>
  <si>
    <t>KORIYAMA Keigo</t>
  </si>
  <si>
    <t>YANASHIMA Ryuta</t>
  </si>
  <si>
    <t>OKADA Takumi</t>
  </si>
  <si>
    <t>AGAWA Hayato</t>
  </si>
  <si>
    <t>KAWASHIMA Daiki</t>
  </si>
  <si>
    <t>YOKOYAMA Yosuke</t>
  </si>
  <si>
    <t>NISHIKAWA Tsuyoshi</t>
  </si>
  <si>
    <t>MATSUDA Shigeto</t>
  </si>
  <si>
    <t>YAMAZAKI Taketoshi</t>
  </si>
  <si>
    <t>HATTORI Naoki</t>
  </si>
  <si>
    <t>IKEDA Ryoma</t>
  </si>
  <si>
    <t>SHIMANUKI Seigo</t>
  </si>
  <si>
    <t>KIMURA Fuga</t>
  </si>
  <si>
    <t>INAMORI Taiyu</t>
  </si>
  <si>
    <t>OI Kota</t>
  </si>
  <si>
    <t>WATAHIKI Daiju</t>
  </si>
  <si>
    <t>YAMADA Ryusuke</t>
  </si>
  <si>
    <t>AMASAKI Sho</t>
  </si>
  <si>
    <t>ONODERA Haruka</t>
  </si>
  <si>
    <t>SAKAI Yuki</t>
  </si>
  <si>
    <t>SUZUKI Taku</t>
  </si>
  <si>
    <t>TANIMURA Ryo</t>
  </si>
  <si>
    <t>TORIKAI Yuki</t>
  </si>
  <si>
    <t>HINO Hiroto</t>
  </si>
  <si>
    <t>HINOHARA Tomoya</t>
  </si>
  <si>
    <t>FUKUSHIMA Kento</t>
  </si>
  <si>
    <t>HOSHI Gaku</t>
  </si>
  <si>
    <t>MASUDA Sora</t>
  </si>
  <si>
    <t>YAMANE Koki</t>
  </si>
  <si>
    <t>YOSHIDA Ritsuya</t>
  </si>
  <si>
    <t>ARAKI Tsubasa</t>
  </si>
  <si>
    <t>ENDO Daichi</t>
  </si>
  <si>
    <t>KUNIMOTO Naoki</t>
  </si>
  <si>
    <t>GO Asuka</t>
  </si>
  <si>
    <t>SATO Takuto</t>
  </si>
  <si>
    <t>TERASHIMA Keiichi</t>
  </si>
  <si>
    <t>NAKAMURA Fuma</t>
  </si>
  <si>
    <t>HASHIMOTO Naoto</t>
  </si>
  <si>
    <t>HIRAISHI Yuma</t>
  </si>
  <si>
    <t>HOSOYA Shoma</t>
  </si>
  <si>
    <t>MIHARA Kaito</t>
  </si>
  <si>
    <t>MORITA Eisuke</t>
  </si>
  <si>
    <t>YASUMURA Haruki</t>
  </si>
  <si>
    <t>WATABE Hiroki</t>
  </si>
  <si>
    <t>ARAI Hiroki</t>
  </si>
  <si>
    <t>ITO Keisuke</t>
  </si>
  <si>
    <t>OHANA Shota</t>
  </si>
  <si>
    <t>KANKE Sora</t>
  </si>
  <si>
    <t>KITANO Kaihei</t>
  </si>
  <si>
    <t>SATO Eito</t>
  </si>
  <si>
    <t>SUZUKI Kiwamu</t>
  </si>
  <si>
    <t>NAKANO Daichi</t>
  </si>
  <si>
    <t>HIGA Ryogo</t>
  </si>
  <si>
    <t>FUJIO Shoki</t>
  </si>
  <si>
    <t>HONDA Ryoya</t>
  </si>
  <si>
    <t>MURAKAMI Mao</t>
  </si>
  <si>
    <t>MOTONAGA Kotaro</t>
  </si>
  <si>
    <t>MORIMOTO Shota</t>
  </si>
  <si>
    <t>YASUDA Masato</t>
  </si>
  <si>
    <t>YOSHIOKA Naoki</t>
  </si>
  <si>
    <t>ARIJI Kakeru</t>
  </si>
  <si>
    <t>OTSUJI Shogo</t>
  </si>
  <si>
    <t>ORUI Shun</t>
  </si>
  <si>
    <t>OYOSHI Yusuke</t>
  </si>
  <si>
    <t>ONO Ryuichiro</t>
  </si>
  <si>
    <t>KONDA Tatsuya</t>
  </si>
  <si>
    <t>SHIOI Kotaro</t>
  </si>
  <si>
    <t>SUETSUGU Kaito</t>
  </si>
  <si>
    <t>NISHIWAKI Shota</t>
  </si>
  <si>
    <t>HAMADA Kosei</t>
  </si>
  <si>
    <t>HARIGAI Shoki</t>
  </si>
  <si>
    <t>HAYASHIDA Kaiki</t>
  </si>
  <si>
    <t>HIGASHI Hikaru</t>
  </si>
  <si>
    <t>HIDAKA Takumu</t>
  </si>
  <si>
    <t>FUKAI Ryusei</t>
  </si>
  <si>
    <t>MIZUYA Kosuke</t>
  </si>
  <si>
    <t>MORI Yushi</t>
  </si>
  <si>
    <t>YAMASHITA Kohei</t>
  </si>
  <si>
    <t>NISHIYAMA Kota</t>
  </si>
  <si>
    <t>HOSHINA Kaigo</t>
  </si>
  <si>
    <t>KOYAMA Sho</t>
  </si>
  <si>
    <t>TAKAHASHI Hayato</t>
  </si>
  <si>
    <t>UCHIDA Naoma</t>
  </si>
  <si>
    <t>NOMURA Taiki</t>
  </si>
  <si>
    <t>GAMO Ryosuke</t>
  </si>
  <si>
    <t>TAKAOKA Kango</t>
  </si>
  <si>
    <t>FUKUDA Junmpei</t>
  </si>
  <si>
    <t>HOSONO Seiya</t>
  </si>
  <si>
    <t>YAMADA Kenta</t>
  </si>
  <si>
    <t>MAKITA Kenta</t>
  </si>
  <si>
    <t>ISHIHARA Kazuki</t>
  </si>
  <si>
    <t>ARAKAWA Ryotaro</t>
  </si>
  <si>
    <t>KAWASE Kazuyoshi</t>
  </si>
  <si>
    <t>MURASE Mahiro</t>
  </si>
  <si>
    <t>MARUSHIMA Yuta</t>
  </si>
  <si>
    <t>OBA Kosei</t>
  </si>
  <si>
    <t>SASAKI Toshiaki</t>
  </si>
  <si>
    <t>TOGE Shintaro</t>
  </si>
  <si>
    <t>HARA Kotaro</t>
  </si>
  <si>
    <t>TOKUDA Katsuyuki</t>
  </si>
  <si>
    <t>SASAKI Tomohiro</t>
  </si>
  <si>
    <t>NIINO Tasuku</t>
  </si>
  <si>
    <t>WADA Yoshiki</t>
  </si>
  <si>
    <t>WADA Naoki</t>
  </si>
  <si>
    <t>ARAKAWA Yu</t>
  </si>
  <si>
    <t>SAWATSUBASHI Yuto</t>
  </si>
  <si>
    <t>SUZUKI Yuhi</t>
  </si>
  <si>
    <t>SHIMOKAWA Osamu</t>
  </si>
  <si>
    <t>KUMABE Takatoshi</t>
  </si>
  <si>
    <t>ISHIKAWA Taisei</t>
  </si>
  <si>
    <t>TSURUMI Reo</t>
  </si>
  <si>
    <t>KANEKO Shota</t>
  </si>
  <si>
    <t>FUJIWARA Moto</t>
  </si>
  <si>
    <t>HARASHIMA Shoki</t>
  </si>
  <si>
    <t>TAKASE Yuki</t>
  </si>
  <si>
    <t>YOSHIDA Naoki</t>
  </si>
  <si>
    <t>SAITO Akira</t>
  </si>
  <si>
    <t>KITA Haruto</t>
  </si>
  <si>
    <t>TAZAWA Yoshitomo</t>
  </si>
  <si>
    <t>KAMIJO Taichi</t>
  </si>
  <si>
    <t>KONDO Masaki</t>
  </si>
  <si>
    <t>KATAOKA Daichi</t>
  </si>
  <si>
    <t>TOKAIRIN Makoto</t>
  </si>
  <si>
    <t>SHIMIZU Takafumi</t>
  </si>
  <si>
    <t>KAMBE Shunta</t>
  </si>
  <si>
    <t>NAGAO Masaki</t>
  </si>
  <si>
    <t>TAKAHASHI Ikuto</t>
  </si>
  <si>
    <t>SHIMOZATO Sota</t>
  </si>
  <si>
    <t>TAKEDA Haruki</t>
  </si>
  <si>
    <t>YASUDA Takato</t>
  </si>
  <si>
    <t>UCHIYAMA Yushi</t>
  </si>
  <si>
    <t>MIZUTANI Kosuke</t>
  </si>
  <si>
    <t>OKADA Norifumi</t>
  </si>
  <si>
    <t>KAWAGUCHI Ryosuke</t>
  </si>
  <si>
    <t>MATSUO Kazunori</t>
  </si>
  <si>
    <t>TAKAHASHI Keitaro</t>
  </si>
  <si>
    <t>HAGA Shuma</t>
  </si>
  <si>
    <t>YASUDA Shintaro</t>
  </si>
  <si>
    <t>MUTO Yota</t>
  </si>
  <si>
    <t>IKEYA Tomohiro</t>
  </si>
  <si>
    <t>KAWADA Naoki</t>
  </si>
  <si>
    <t>TAKENOUCHI Keisuke</t>
  </si>
  <si>
    <t>FUKUDA Takumi</t>
  </si>
  <si>
    <t>YAMAGATA Yasutaka</t>
  </si>
  <si>
    <t>YAMAMURO Naoto</t>
  </si>
  <si>
    <t>OGAWA Kazuyoshi</t>
  </si>
  <si>
    <t>KARUBE Masashi</t>
  </si>
  <si>
    <t>NAKAHATA Motohiro</t>
  </si>
  <si>
    <t>KAMIO Yuki</t>
  </si>
  <si>
    <t>KOBAYASHI Takato</t>
  </si>
  <si>
    <t>SAITO Yoshiki</t>
  </si>
  <si>
    <t>SHIBA Takeshi</t>
  </si>
  <si>
    <t>TACHIZAKI Tetta</t>
  </si>
  <si>
    <t>MATSUKAWA Miyato</t>
  </si>
  <si>
    <t>IIJIMA Kosuke</t>
  </si>
  <si>
    <t>KAWATANI Yoshiaki</t>
  </si>
  <si>
    <t>NAKANO Yuta</t>
  </si>
  <si>
    <t>UCHIDA Kakeru</t>
  </si>
  <si>
    <t>EBIHARA Yudai</t>
  </si>
  <si>
    <t>HASHIMOTO Akio</t>
  </si>
  <si>
    <t>OTANI Kento</t>
  </si>
  <si>
    <t>TATEMATSU Shogo</t>
  </si>
  <si>
    <t>NAOI Asato</t>
  </si>
  <si>
    <t>SAKURAI Yui</t>
  </si>
  <si>
    <t>MAEDA Akihide</t>
  </si>
  <si>
    <t>IKEYA Taichi</t>
  </si>
  <si>
    <t>KODERA Takahiro</t>
  </si>
  <si>
    <t>SUGANO Yuki</t>
  </si>
  <si>
    <t>OBA Hikaru</t>
  </si>
  <si>
    <t>NAKAMICHI Kanta</t>
  </si>
  <si>
    <t>FUNAHASHI Yuta</t>
  </si>
  <si>
    <t>IIDA Kohei</t>
  </si>
  <si>
    <t>WADA Yuichi</t>
  </si>
  <si>
    <t>UCHIYAMA Takaya</t>
  </si>
  <si>
    <t>MIYAZAKI Shohei</t>
  </si>
  <si>
    <t>KATAHA Seitaro</t>
  </si>
  <si>
    <t>ENOMOTO Reo</t>
  </si>
  <si>
    <t>SHIMMURA Daichi</t>
  </si>
  <si>
    <t>MURAO  Yusuke</t>
  </si>
  <si>
    <t xml:space="preserve">KANESHIRO  Shuntaro </t>
  </si>
  <si>
    <t>MUKAI Nobuyuki</t>
  </si>
  <si>
    <t>TASHIRO Hiroki</t>
  </si>
  <si>
    <t>KIMURA Junichiro</t>
  </si>
  <si>
    <t>KINOSHITA Yuto</t>
  </si>
  <si>
    <t>SATO Shigeya</t>
  </si>
  <si>
    <t>SATO Takumu</t>
  </si>
  <si>
    <t>SHIMODA Toshiya</t>
  </si>
  <si>
    <t>TAKEUCHI Shuto</t>
  </si>
  <si>
    <t>TAKEDA Yusuke</t>
  </si>
  <si>
    <t>TAMURA Kenshin</t>
  </si>
  <si>
    <t>USHIODA Koki</t>
  </si>
  <si>
    <t>OZAKI Yo</t>
  </si>
  <si>
    <t>AKIYAMA Naoki</t>
  </si>
  <si>
    <t>OKUBO Ayumu</t>
  </si>
  <si>
    <t>TOMOMURA Shunsuke</t>
  </si>
  <si>
    <t>HARADA Soichi</t>
  </si>
  <si>
    <t>FUNADA Keigo</t>
  </si>
  <si>
    <t>WAKIMOTO Takeru</t>
  </si>
  <si>
    <t>KUROSAWA Akira</t>
  </si>
  <si>
    <t>KANNO Yuto</t>
  </si>
  <si>
    <t>SAITO Yu</t>
  </si>
  <si>
    <t>SHIMOYAMA Ryusuke</t>
  </si>
  <si>
    <t>TSUJINO Daiki</t>
  </si>
  <si>
    <t>MIYAZAKI Sho</t>
  </si>
  <si>
    <t>MASUKO Keigo</t>
  </si>
  <si>
    <t>GOTO Koga</t>
  </si>
  <si>
    <t>OGATA Takumi</t>
  </si>
  <si>
    <t>AOKI Ryouya</t>
  </si>
  <si>
    <t>KANOUCHI Rui</t>
  </si>
  <si>
    <t>MUGIMURA Ituki</t>
  </si>
  <si>
    <t>YAEGASHI Kazuya</t>
  </si>
  <si>
    <t>ITO Seiya</t>
  </si>
  <si>
    <t>IIMURA Keijiro</t>
  </si>
  <si>
    <t>TAKITA Masato</t>
  </si>
  <si>
    <t>SUZUKI Ryoma</t>
  </si>
  <si>
    <t>YAMAMOTO Shoma</t>
  </si>
  <si>
    <t>TAKAMATSU Kazuki</t>
  </si>
  <si>
    <t>YOSHIDA Tsubasa</t>
  </si>
  <si>
    <t>YAMAMOTO Shun</t>
  </si>
  <si>
    <t>TERAUCHI Ken</t>
  </si>
  <si>
    <t>OTAKE Yuma</t>
  </si>
  <si>
    <t>KUSHIDA Takahiro</t>
  </si>
  <si>
    <t>OKAZAKI Junya</t>
  </si>
  <si>
    <t>SAITO Naohiko</t>
  </si>
  <si>
    <t>HOSHI Yuta</t>
  </si>
  <si>
    <t>ISHIZEKI Yusuke</t>
  </si>
  <si>
    <t>ONODERA Shuto</t>
  </si>
  <si>
    <t>TETSUKA Shinsuke</t>
  </si>
  <si>
    <t>IWAKAMI Yuta</t>
  </si>
  <si>
    <t>SOETA Kohei</t>
  </si>
  <si>
    <t>SOETA Yuma</t>
  </si>
  <si>
    <t>DEJEN TESUFALEM WELDU</t>
  </si>
  <si>
    <t>TSHERING PENJOR</t>
  </si>
  <si>
    <t>HAGA Sasuke</t>
  </si>
  <si>
    <t>SAKAI Hinata</t>
  </si>
  <si>
    <t>OSAKA Yuichirou</t>
  </si>
  <si>
    <t>HIRATA Syuto</t>
  </si>
  <si>
    <t>SASAKI Sota</t>
  </si>
  <si>
    <t>ISA Taisei</t>
  </si>
  <si>
    <t>KABASAWA Sho</t>
  </si>
  <si>
    <t>HACHIYA Kaito</t>
  </si>
  <si>
    <t>NEMOTO Takumi</t>
  </si>
  <si>
    <t>MAJIMA Fumiya</t>
  </si>
  <si>
    <t>SHIBATA Yu</t>
  </si>
  <si>
    <t>NIIJIMA Yukihiro</t>
  </si>
  <si>
    <t>OTA Junya</t>
  </si>
  <si>
    <t>ITO Yuzuru</t>
  </si>
  <si>
    <t>IIJIMA Tomoya</t>
  </si>
  <si>
    <t>ISHIZU Yoshiaki</t>
  </si>
  <si>
    <t>OSAWA Tomoki</t>
  </si>
  <si>
    <t>SAKURAGI Hiroto</t>
  </si>
  <si>
    <t>SUZUKI Hiromi</t>
  </si>
  <si>
    <t>NAKAMURA Shinichiro</t>
  </si>
  <si>
    <t>HARATOMI Yoshiki</t>
  </si>
  <si>
    <t>HIRATA Koji</t>
  </si>
  <si>
    <t>MATSUMOTO Naoki</t>
  </si>
  <si>
    <t>MIGITA Kira</t>
  </si>
  <si>
    <t>ASO Itsuki</t>
  </si>
  <si>
    <t>ONODERA Yuki</t>
  </si>
  <si>
    <t>NAKATAKE Taiki</t>
  </si>
  <si>
    <t>NAGAI Daisuke</t>
  </si>
  <si>
    <t>NISHIMURA Takumi</t>
  </si>
  <si>
    <t>MIKAMI Yuta</t>
  </si>
  <si>
    <t>YONEMITSU Kaede</t>
  </si>
  <si>
    <t>ICHIHARA Rikiya</t>
  </si>
  <si>
    <t>OGATA Takanori</t>
  </si>
  <si>
    <t>KAI Haruki</t>
  </si>
  <si>
    <t>KASAI Jun</t>
  </si>
  <si>
    <t>KATAOKA Wataru</t>
  </si>
  <si>
    <t>NIINAE Yutaro</t>
  </si>
  <si>
    <t>HAMANO Masaki</t>
  </si>
  <si>
    <t>HONDA Koshiro</t>
  </si>
  <si>
    <t>NAKAMURA Tomoya</t>
  </si>
  <si>
    <t>MATSUDA Sota</t>
  </si>
  <si>
    <t>MURATA Kaisei</t>
  </si>
  <si>
    <t>YOKOYAMA Kaiya</t>
  </si>
  <si>
    <t>PHILIP Mulwa</t>
  </si>
  <si>
    <t>ARITA Ibuki</t>
  </si>
  <si>
    <t>UESUGI Hiroto</t>
  </si>
  <si>
    <t>KUWATA Daisuke</t>
  </si>
  <si>
    <t>SHIMURA Kenta</t>
  </si>
  <si>
    <t>HISAMITSU Kota</t>
  </si>
  <si>
    <t>MARUOKA Hiraku</t>
  </si>
  <si>
    <t>MIZOGUCHI Taira</t>
  </si>
  <si>
    <t>MURAMOTO Sho</t>
  </si>
  <si>
    <t>MOCHIZUKI Yohei</t>
  </si>
  <si>
    <t>MORISHITA Haru</t>
  </si>
  <si>
    <t>YAMAMORI Ryuki</t>
  </si>
  <si>
    <t>YAMASHITA Yuito</t>
  </si>
  <si>
    <t>YOSHIDA Yura</t>
  </si>
  <si>
    <t>URAKAWA Yuki</t>
  </si>
  <si>
    <t>SASAJIMA Akira</t>
  </si>
  <si>
    <t>KITAGAWA Tatsuya</t>
  </si>
  <si>
    <t>TANAKA Koichi</t>
  </si>
  <si>
    <t>YASAKA Makoto</t>
  </si>
  <si>
    <t>YAEGASHI Toranosuke</t>
  </si>
  <si>
    <t>MATSUNAGA Ryunosuke</t>
  </si>
  <si>
    <t>SATO Haruki</t>
  </si>
  <si>
    <t>KATO Tatsuki</t>
  </si>
  <si>
    <t>AOYAGI Shinji</t>
  </si>
  <si>
    <t>KAWAKAMI Takuto</t>
  </si>
  <si>
    <t>SUZUKI Takumaru</t>
  </si>
  <si>
    <t>ARAKI Hajime</t>
  </si>
  <si>
    <t>NISIKAWA Yuuma</t>
  </si>
  <si>
    <t>HUKUDA Naoki</t>
  </si>
  <si>
    <t>YAMASHITA Yushin</t>
  </si>
  <si>
    <t>IWAKAWA Amou</t>
  </si>
  <si>
    <t>AKIYAMA Jingo</t>
  </si>
  <si>
    <t>SUGAWARA Masato</t>
  </si>
  <si>
    <t>AKIYAMA Tomoya</t>
  </si>
  <si>
    <t>ARAGA Takahiro</t>
  </si>
  <si>
    <t>OURA Tastuki</t>
  </si>
  <si>
    <t>KIKUTI Yuta</t>
  </si>
  <si>
    <t>MATSUMOTO Shion</t>
  </si>
  <si>
    <t>NISHIKAWA Haruto</t>
  </si>
  <si>
    <t>NAGUMO Kaiya</t>
  </si>
  <si>
    <t>UEDA Toshiki</t>
  </si>
  <si>
    <t>KASHIBUCHI Kazuma</t>
  </si>
  <si>
    <t>EDA Hiroki</t>
  </si>
  <si>
    <t>NAITO Takuma</t>
  </si>
  <si>
    <t>IKARI Yuta</t>
  </si>
  <si>
    <t>OHMORI Kaito</t>
  </si>
  <si>
    <t>KUROSAKI Takumi</t>
  </si>
  <si>
    <t>TOBE Hiroaki</t>
  </si>
  <si>
    <t>TSUNAKAWA Rikito</t>
  </si>
  <si>
    <t>KAWAMATA Tsubasa</t>
  </si>
  <si>
    <t>YONEKAWA Wataru</t>
  </si>
  <si>
    <t>MORO Shuta</t>
  </si>
  <si>
    <t>HASHIMOTO Shu</t>
  </si>
  <si>
    <t>KUMAZAWA Nao</t>
  </si>
  <si>
    <t>ISO  Fumiya</t>
  </si>
  <si>
    <t>SHIMANE Kaito</t>
  </si>
  <si>
    <t>UENO Rijun</t>
  </si>
  <si>
    <t>NAKAYAMA Naoki</t>
  </si>
  <si>
    <t>KONDO Yukiharu</t>
  </si>
  <si>
    <t>KUBO Sho</t>
  </si>
  <si>
    <t>FURUYA Mahiro</t>
  </si>
  <si>
    <t>INOUE Kazuma</t>
  </si>
  <si>
    <t>NAKAZATO Masaki</t>
  </si>
  <si>
    <t>INAGAKI Hiroya</t>
  </si>
  <si>
    <t>FURUSAWA Kazuto</t>
  </si>
  <si>
    <t>YAMADA Ryosei</t>
  </si>
  <si>
    <t>WATANABE Kouhei</t>
  </si>
  <si>
    <t>ABE Hiroto</t>
  </si>
  <si>
    <t>KAWANOBE Ryo</t>
  </si>
  <si>
    <t>MADATE Ryotarou</t>
  </si>
  <si>
    <t>KASUO Yuto</t>
  </si>
  <si>
    <t>FURUSHIMA Shoki</t>
  </si>
  <si>
    <t>SATO Syuuto</t>
  </si>
  <si>
    <t>KAWAKAMI Daiki</t>
  </si>
  <si>
    <t>ISOBE Go</t>
  </si>
  <si>
    <t>MURAKAMI Jun</t>
  </si>
  <si>
    <t>OHASHI Hiromu</t>
  </si>
  <si>
    <t>KANEKO Hiroya</t>
  </si>
  <si>
    <t>TAKADA Tomonari</t>
  </si>
  <si>
    <t>WANJIKU Charles Kamau</t>
  </si>
  <si>
    <t>SAITO Naoyuki</t>
  </si>
  <si>
    <t>KANO Hirokazu</t>
  </si>
  <si>
    <t>KUROIWA Jo</t>
  </si>
  <si>
    <t>KOIZUMI Tomoya</t>
  </si>
  <si>
    <t>WATANABE Masahiro</t>
  </si>
  <si>
    <t>KUDO Hiroki</t>
  </si>
  <si>
    <t>NAKAGAWA Tatsuya</t>
  </si>
  <si>
    <t>HOKAZONO Hiroto</t>
  </si>
  <si>
    <t>MITUI Tomoki</t>
  </si>
  <si>
    <t>YOSHINARI Toshiki</t>
  </si>
  <si>
    <t>NAKATOMI Yuta</t>
  </si>
  <si>
    <t>TAKAHASHI Keisuke</t>
  </si>
  <si>
    <t>SAKUMA Itsuku</t>
  </si>
  <si>
    <t>OKABE Shinichiro</t>
  </si>
  <si>
    <t>HARA Hiroki</t>
  </si>
  <si>
    <t>HAGINO Toi</t>
  </si>
  <si>
    <t>SANO Kosuke</t>
  </si>
  <si>
    <t>HEMMI Yuta</t>
  </si>
  <si>
    <t>KUROSAKA Keigo</t>
  </si>
  <si>
    <t>OKUNO  Hisashi</t>
  </si>
  <si>
    <t>HOMMA Tomoki</t>
  </si>
  <si>
    <t>HIRUKAWA Takeru</t>
  </si>
  <si>
    <t>IWATA Yuki</t>
  </si>
  <si>
    <t>KIMIKOBE Kei</t>
  </si>
  <si>
    <t>IWAI Tamaki</t>
  </si>
  <si>
    <t>OSAWA Itsuki</t>
  </si>
  <si>
    <t>KOMINAMI Takao</t>
  </si>
  <si>
    <t>HASE Keisuke</t>
  </si>
  <si>
    <t>ISHIKAWA Haruya</t>
  </si>
  <si>
    <t>OYANAGI  Taichi</t>
  </si>
  <si>
    <t>TSUNE Yuji</t>
  </si>
  <si>
    <t>TSUCHIYA Kai</t>
  </si>
  <si>
    <t>YANO Ryota</t>
  </si>
  <si>
    <t>MATSUKAWA Kiyoshi</t>
  </si>
  <si>
    <t>SUZUKI Masaki</t>
  </si>
  <si>
    <t>WADA Michihiro</t>
  </si>
  <si>
    <t>YAMADA Akihiro</t>
  </si>
  <si>
    <t>MAKIHARA Hiroaki</t>
  </si>
  <si>
    <t>UEDA Yohei</t>
  </si>
  <si>
    <t>KATO Ryusei</t>
  </si>
  <si>
    <t>KONO Takumi</t>
  </si>
  <si>
    <t>KOBAYASHI Takuto</t>
  </si>
  <si>
    <t>SUGIHO Kota</t>
  </si>
  <si>
    <t>TAKEUCHI Syoma</t>
  </si>
  <si>
    <t>NAMBA Takashi</t>
  </si>
  <si>
    <t>HAGIWARA Arata</t>
  </si>
  <si>
    <t>HAYAKAWA Tomoki</t>
  </si>
  <si>
    <t>MIZUNO Yuki</t>
  </si>
  <si>
    <t>YAMAMOTO Masaki</t>
  </si>
  <si>
    <t>ASAI Takumi</t>
  </si>
  <si>
    <t>ONO Hiroki</t>
  </si>
  <si>
    <t>KONDO Koryu</t>
  </si>
  <si>
    <t>SHIINO Shura</t>
  </si>
  <si>
    <t>SHIBATA Taison</t>
  </si>
  <si>
    <t>TSUKATANI Nozomu</t>
  </si>
  <si>
    <t>HIROTA Kaishin</t>
  </si>
  <si>
    <t>YAMAKAWA Taichi</t>
  </si>
  <si>
    <t>YAMAMOTO Soya</t>
  </si>
  <si>
    <t>UTSUGI Shuta</t>
  </si>
  <si>
    <t>KANAZAWA Itsuki</t>
  </si>
  <si>
    <t>KUDO Ikuya</t>
  </si>
  <si>
    <t>SHIMIZU Yusuke</t>
  </si>
  <si>
    <t>TAKAGI Taisei</t>
  </si>
  <si>
    <t>MATSUMOTO Kaito</t>
  </si>
  <si>
    <t>MATSUMOTO Hibiki</t>
  </si>
  <si>
    <t>MOTOGURA Shun</t>
  </si>
  <si>
    <t>YAMAGUCHI Yuji</t>
  </si>
  <si>
    <t>OSAWA Koshi</t>
  </si>
  <si>
    <t>OHASHI Riku</t>
  </si>
  <si>
    <t>OKUDA Natsuki</t>
  </si>
  <si>
    <t>OGURA Sena</t>
  </si>
  <si>
    <t>KAMINOTA Mahiro</t>
  </si>
  <si>
    <t>KAMOSHIDA Ryotaro</t>
  </si>
  <si>
    <t>KOYAMA Haruki</t>
  </si>
  <si>
    <t>KONNO Genki</t>
  </si>
  <si>
    <t>KONNO Sunao</t>
  </si>
  <si>
    <t>MIYAMOTO Hiroya</t>
  </si>
  <si>
    <t>WAKATA Soichiro</t>
  </si>
  <si>
    <t>ISIWATA Ken</t>
  </si>
  <si>
    <t>TAKEI Kentaro</t>
  </si>
  <si>
    <t>OTAKA Takeru</t>
  </si>
  <si>
    <t>TAKAI Nobuteru</t>
  </si>
  <si>
    <t>KUTUMI Shota</t>
  </si>
  <si>
    <t>KAIDUKA Taiki</t>
  </si>
  <si>
    <t>UTUGI Reo</t>
  </si>
  <si>
    <t>KAMURO Ken</t>
  </si>
  <si>
    <t>SHIBUYA Masaki</t>
  </si>
  <si>
    <t>MURAKAMI Yudai</t>
  </si>
  <si>
    <t>SASAGUTI Naoya</t>
  </si>
  <si>
    <t>TANAKA Ryoichi</t>
  </si>
  <si>
    <t>YAMAMOTO Takahiro</t>
  </si>
  <si>
    <t>SEYA Hiroshi</t>
  </si>
  <si>
    <t>IGARASHI Jun</t>
  </si>
  <si>
    <t>KOBAYASHI Kaito</t>
  </si>
  <si>
    <t>OYA Ryo</t>
  </si>
  <si>
    <t>KIMURA Yuto</t>
  </si>
  <si>
    <t>OMAE Yuki</t>
  </si>
  <si>
    <t>YAMADA Hibiki</t>
  </si>
  <si>
    <t>SAKAI Yujiro</t>
  </si>
  <si>
    <t>KUBO Takase</t>
  </si>
  <si>
    <t>NISHIMURA Yugo</t>
  </si>
  <si>
    <t>KOBAYASHI Tsubasa</t>
  </si>
  <si>
    <t>KIMURA Naoto</t>
  </si>
  <si>
    <t>YUKI Taro</t>
  </si>
  <si>
    <t>FUSE Daiki</t>
  </si>
  <si>
    <t>FUKUDA Tatsuhiro</t>
  </si>
  <si>
    <t>HASHIMOTO Naoki</t>
  </si>
  <si>
    <t>KOUCHI Shunsuke</t>
  </si>
  <si>
    <t>SUZUKI Shota</t>
  </si>
  <si>
    <t>MIYAZAKI Masaya</t>
  </si>
  <si>
    <t>FURUYA Aruto</t>
  </si>
  <si>
    <t>HAYASHIDA Shoji</t>
  </si>
  <si>
    <t>HOMMA Hayate</t>
  </si>
  <si>
    <t>MIZUMOTO Taiga</t>
  </si>
  <si>
    <t>OMI Kazuya</t>
  </si>
  <si>
    <t>SUZUKI Taiga</t>
  </si>
  <si>
    <t>WACHI Satoshi</t>
  </si>
  <si>
    <t>FUDEWAKI Tomohiro</t>
  </si>
  <si>
    <t>MUROKA Shin</t>
  </si>
  <si>
    <t>YOKOKURA Takeru</t>
  </si>
  <si>
    <t>HAKAMATA Takumi</t>
  </si>
  <si>
    <t>MORIAI Kazumasa</t>
  </si>
  <si>
    <t>YOSHIDOME Yugo</t>
  </si>
  <si>
    <t>HAYASHI Nobuyuki</t>
  </si>
  <si>
    <t>MORI Taiga</t>
  </si>
  <si>
    <t>UTIYAMA Ryo</t>
  </si>
  <si>
    <t>OKADA Kazuma</t>
  </si>
  <si>
    <t>SATO Takuya</t>
  </si>
  <si>
    <t>KASIMA Kohei</t>
  </si>
  <si>
    <t>ASAMIZU Takehiro</t>
  </si>
  <si>
    <t>SUZUKI Daikichi</t>
  </si>
  <si>
    <t>ISHITOBI Asahi</t>
  </si>
  <si>
    <t>NAGAE Ryuya</t>
  </si>
  <si>
    <t>TAKEDA Naoyuki</t>
  </si>
  <si>
    <t>FUMOTO Yosuke</t>
  </si>
  <si>
    <t>INABA Kazuki</t>
  </si>
  <si>
    <t>SHIBUSAWA Kento</t>
  </si>
  <si>
    <t>NISHIMURA Shoma</t>
  </si>
  <si>
    <t>YONEZAWA  Hiroki</t>
  </si>
  <si>
    <t>EGAWA Toshikazu</t>
  </si>
  <si>
    <t>KABASAWA Ken</t>
  </si>
  <si>
    <t>YOSHIKAWA Tatsuya</t>
  </si>
  <si>
    <t>NEGISHI Yuta</t>
  </si>
  <si>
    <t>ICHIKAWA Takaaki</t>
  </si>
  <si>
    <t>MATSUMOTO Taketo</t>
  </si>
  <si>
    <t>YAMASHITA Yusuke</t>
  </si>
  <si>
    <t>TAMURA Yoshihiro</t>
  </si>
  <si>
    <t>KATSUKI Yuya</t>
  </si>
  <si>
    <t>SHIRAI Taiga</t>
  </si>
  <si>
    <t>MUTO Kotetsu</t>
  </si>
  <si>
    <t>ONO Ryuya</t>
  </si>
  <si>
    <t>HAGIHARA Daichi</t>
  </si>
  <si>
    <t>KOKUBO Takayoshi</t>
  </si>
  <si>
    <t>CHIKU Yusei</t>
  </si>
  <si>
    <t>AIHARA Shota</t>
  </si>
  <si>
    <t>SUGURE Taichi</t>
  </si>
  <si>
    <t>KANEKO Tomotsugu</t>
  </si>
  <si>
    <t>SHIMADA Kohei</t>
  </si>
  <si>
    <t>HOSOSUGI Mutsuki</t>
  </si>
  <si>
    <t>KUMAGAI Shuto</t>
  </si>
  <si>
    <t>KIKAWADA Yuki</t>
  </si>
  <si>
    <t>UTSUNOMIYA Kazuki</t>
  </si>
  <si>
    <t>MAEOKA Taiki</t>
  </si>
  <si>
    <t>FUSE Daichi</t>
  </si>
  <si>
    <t>HASEGAWA Ryota</t>
  </si>
  <si>
    <t>HANAMURA Ryotaro</t>
  </si>
  <si>
    <t>ZENIYA Ryota</t>
  </si>
  <si>
    <t>KOBAYASHI Takamasa</t>
  </si>
  <si>
    <t>ABE Ryo</t>
  </si>
  <si>
    <t>OIWA Kento</t>
  </si>
  <si>
    <t>SANO Kohei</t>
  </si>
  <si>
    <t>SUZUKI Yuya</t>
  </si>
  <si>
    <t>KATO Masanao</t>
  </si>
  <si>
    <t>SHIMIZU Kaito</t>
  </si>
  <si>
    <t>FUNAKI Yushi</t>
  </si>
  <si>
    <t>AOKI Keito</t>
  </si>
  <si>
    <t>KIKUCHI Naoya</t>
  </si>
  <si>
    <t>SAKAGUCHI Hisataka</t>
  </si>
  <si>
    <t>SYOZI Keita</t>
  </si>
  <si>
    <t>SERITA Waon</t>
  </si>
  <si>
    <t>TASHIRO Kazuki</t>
  </si>
  <si>
    <t>HAYASAKA Akira</t>
  </si>
  <si>
    <t>MISHINA Riku</t>
  </si>
  <si>
    <t>YAMAMOTO Taichi</t>
  </si>
  <si>
    <t>ISHIKAWA Tomohiro</t>
  </si>
  <si>
    <t>INOUE Tomoya</t>
  </si>
  <si>
    <t>OTA Kanzi</t>
  </si>
  <si>
    <t>KUSANO Reiya</t>
  </si>
  <si>
    <t>KUNIYASU Ryoma</t>
  </si>
  <si>
    <t>CHONABAYASHI Hiroki</t>
  </si>
  <si>
    <t>MORISHITA Naoki</t>
  </si>
  <si>
    <t>YASHIRO Yuya</t>
  </si>
  <si>
    <t>ISHII Masato</t>
  </si>
  <si>
    <t>USUKI Kosuke</t>
  </si>
  <si>
    <t>KATO Naoto</t>
  </si>
  <si>
    <t>KANAI Keita</t>
  </si>
  <si>
    <t>KANNO Riki</t>
  </si>
  <si>
    <t>KITAGAWA Ryoma</t>
  </si>
  <si>
    <t>KUWAYAMA Hirotaka</t>
  </si>
  <si>
    <t>KODA Takumi</t>
  </si>
  <si>
    <t>SUGIMOTO Hinata</t>
  </si>
  <si>
    <t>SUZUKI Daisuke</t>
  </si>
  <si>
    <t>SONE Masafumi</t>
  </si>
  <si>
    <t>CHIYA Naoki</t>
  </si>
  <si>
    <t>DOMOTO Syoki</t>
  </si>
  <si>
    <t>NAKAMURA Soma</t>
  </si>
  <si>
    <t>MATSUMURA Naoya</t>
  </si>
  <si>
    <t>MIZUTANI Yuya</t>
  </si>
  <si>
    <t>MIWA Junnosuke</t>
  </si>
  <si>
    <t>YOSHINO Kakeru</t>
  </si>
  <si>
    <t>IIDA Tatsuya</t>
  </si>
  <si>
    <t>MIYOSHI Tomoya</t>
  </si>
  <si>
    <t>IDE Hayate</t>
  </si>
  <si>
    <t>AIDA Chikara</t>
  </si>
  <si>
    <t>ISHIMARU Takayuki</t>
  </si>
  <si>
    <t>OBA Masaya</t>
  </si>
  <si>
    <t>SANGU Gamu</t>
  </si>
  <si>
    <t>SUZUKI Koichiro</t>
  </si>
  <si>
    <t>SUZUKI Masaharu</t>
  </si>
  <si>
    <t>YAMAGUCHI Satoshi</t>
  </si>
  <si>
    <t>SUZUKI Tomoro</t>
  </si>
  <si>
    <t>NAKAGAITO Yuki</t>
  </si>
  <si>
    <t>HORI Takuto</t>
  </si>
  <si>
    <t>YUTANI Kosuke</t>
  </si>
  <si>
    <t>USHIYAMA Takumi</t>
  </si>
  <si>
    <t>DOSAKA Yamato</t>
  </si>
  <si>
    <t>NAGAMINE Hayate</t>
  </si>
  <si>
    <t>HARAGUCHI Rin</t>
  </si>
  <si>
    <t>HINATA Syunsuke</t>
  </si>
  <si>
    <t>HIROSAWA Yoshitaka</t>
  </si>
  <si>
    <t>YANABU Kanta</t>
  </si>
  <si>
    <t>YAHAGI Sou</t>
  </si>
  <si>
    <t>YAMAMOTO Takao</t>
  </si>
  <si>
    <t>UJIIE Takeru</t>
  </si>
  <si>
    <t>OKAMOTO Yukihisa</t>
  </si>
  <si>
    <t>SIOZAKI Chiune</t>
  </si>
  <si>
    <t>SHINAGAWA Kazuki</t>
  </si>
  <si>
    <t>SHIMOMURA Junnya</t>
  </si>
  <si>
    <t>TSUKAMOTO Izumi</t>
  </si>
  <si>
    <t>TOKAIRIN Wataru</t>
  </si>
  <si>
    <t>TOKUI Yuki</t>
  </si>
  <si>
    <t>NEGISHI Yusaku</t>
  </si>
  <si>
    <t>BESSYO Ryoma</t>
  </si>
  <si>
    <t>MORITA Ikkei</t>
  </si>
  <si>
    <t>OSUGA Keigo</t>
  </si>
  <si>
    <t>OGIHARA Rikuto</t>
  </si>
  <si>
    <t>ORIHARA Ryoto</t>
  </si>
  <si>
    <t>KUDO Sanga</t>
  </si>
  <si>
    <t>KOGURE Kyosuke</t>
  </si>
  <si>
    <t>KOBAYAKAWA Hiroto</t>
  </si>
  <si>
    <t>SAKUMA Yuki</t>
  </si>
  <si>
    <t>SHIMAMURA Kodai</t>
  </si>
  <si>
    <t>SHIMIZU Takuto</t>
  </si>
  <si>
    <t>NOROTA Rei</t>
  </si>
  <si>
    <t>HASEGAWA Jun</t>
  </si>
  <si>
    <t>MISHIRO Kazuya</t>
  </si>
  <si>
    <t>YANAGI Kotaro</t>
  </si>
  <si>
    <t>YAMAMOTO Hyuga</t>
  </si>
  <si>
    <t>WAKAI Daiki</t>
  </si>
  <si>
    <t>WAKAI Yuto</t>
  </si>
  <si>
    <t>ADACHI Takumu</t>
  </si>
  <si>
    <t>ABE Kanta</t>
  </si>
  <si>
    <t>OTA Tsubasa</t>
  </si>
  <si>
    <t>SUGIYAMA Ryu</t>
  </si>
  <si>
    <t>TANAKA Aren</t>
  </si>
  <si>
    <t>HASHITSUME Syuhei</t>
  </si>
  <si>
    <t>MATSUURA Komei</t>
  </si>
  <si>
    <t>YOSHIDA Syohei</t>
  </si>
  <si>
    <t>SAINO Tsukasa</t>
  </si>
  <si>
    <t>TSUNEDUMI Yuta</t>
  </si>
  <si>
    <t>MATSUMOTO Tomoki</t>
  </si>
  <si>
    <t>MORI Soma</t>
  </si>
  <si>
    <t>KATAOKA Taisei</t>
  </si>
  <si>
    <t>KITAGAWA Takato</t>
  </si>
  <si>
    <t>TAKANO Shintaro</t>
  </si>
  <si>
    <t>TOYAMA Syunnya</t>
  </si>
  <si>
    <t>HASEGAWA Daiki</t>
  </si>
  <si>
    <t>MATSUMURA Koki</t>
  </si>
  <si>
    <t>MORI Takumu</t>
  </si>
  <si>
    <t>MORI Ryuichi</t>
  </si>
  <si>
    <t>YAMAGISHI Takeru</t>
  </si>
  <si>
    <t>YAMAGISHI Motoki</t>
  </si>
  <si>
    <t>OKUMURA Hitoshi</t>
  </si>
  <si>
    <t>KAMIYA Takehiro</t>
  </si>
  <si>
    <t>KOMATSU Kaito</t>
  </si>
  <si>
    <t>HISADA Koki</t>
  </si>
  <si>
    <t>MURATA Shinji</t>
  </si>
  <si>
    <t>YAMAMOTO Shinnya</t>
  </si>
  <si>
    <t>YAWATA Shinnnosuke</t>
  </si>
  <si>
    <t>UEKI Takehiro</t>
  </si>
  <si>
    <t>KIKUCHI Kazuto</t>
  </si>
  <si>
    <t>KIKUCHI Ryoma</t>
  </si>
  <si>
    <t>KIHARA Subaru</t>
  </si>
  <si>
    <t>KIMURA Seiya</t>
  </si>
  <si>
    <t>SHIMIZU Yuga</t>
  </si>
  <si>
    <t>TANAKA Yuki</t>
  </si>
  <si>
    <t>TSUNASHIMA Tatsuya</t>
  </si>
  <si>
    <t>TOKORO Kohei</t>
  </si>
  <si>
    <t>MATSUMAE Ryuki</t>
  </si>
  <si>
    <t>HASEGAWA Taisei</t>
  </si>
  <si>
    <t>FUKUI Hiromu</t>
  </si>
  <si>
    <t>FUKUSHI Haruto</t>
  </si>
  <si>
    <t>HORIUCHI Joichi</t>
  </si>
  <si>
    <t>MATSUMOTO Tsukasa</t>
  </si>
  <si>
    <t>MARUYAMA Kotaro</t>
  </si>
  <si>
    <t>MANOKU Naoki</t>
  </si>
  <si>
    <t>MIYAMOTO Takehiro</t>
  </si>
  <si>
    <t>MOCHIZUKI Takeru</t>
  </si>
  <si>
    <t>MORI Toma</t>
  </si>
  <si>
    <t>KITAMURA Syuta</t>
  </si>
  <si>
    <t>TAKEUCHI Arata</t>
  </si>
  <si>
    <t>YANAHASHI Kazuki</t>
  </si>
  <si>
    <t>RAIMOI Vincent</t>
  </si>
  <si>
    <t>PAUL Gitonga</t>
  </si>
  <si>
    <t>CHIKAMATSU Takaya</t>
  </si>
  <si>
    <t>IWAKIRI Kaito</t>
  </si>
  <si>
    <t>MUTO Masahiro</t>
  </si>
  <si>
    <t>TOMITA Kazumasa</t>
  </si>
  <si>
    <t>HASUTA Masami</t>
  </si>
  <si>
    <t>OUCHI Katsuhiro</t>
  </si>
  <si>
    <t>KOJIMA Kosuke</t>
  </si>
  <si>
    <t>HASUNUMA Naoki</t>
  </si>
  <si>
    <t>TAKAHASHI Mitsuaki</t>
  </si>
  <si>
    <t>OKADA Daiki</t>
  </si>
  <si>
    <t>NAKAO Soya</t>
  </si>
  <si>
    <t>SUZUKI Yosuke</t>
  </si>
  <si>
    <t>ANDO Keigo</t>
  </si>
  <si>
    <t>OJIRO Tomohiro</t>
  </si>
  <si>
    <t>AIZAWA Shunsuke</t>
  </si>
  <si>
    <t>ISHII Toshiki</t>
  </si>
  <si>
    <t>IWAI Kazuya</t>
  </si>
  <si>
    <t>OKUNO Soki</t>
  </si>
  <si>
    <t>KAMEDA Satoru</t>
  </si>
  <si>
    <t>KUBO Shoyo</t>
  </si>
  <si>
    <t>KURIHARA Haruto</t>
  </si>
  <si>
    <t>SHIMIZU Masato</t>
  </si>
  <si>
    <t>SHIMO Yuma</t>
  </si>
  <si>
    <t>TAKAGAI Shun</t>
  </si>
  <si>
    <t>TANIGUCHI Ken</t>
  </si>
  <si>
    <t>TERAMOTO Soichi</t>
  </si>
  <si>
    <t>DOI Takumi</t>
  </si>
  <si>
    <t>NAKANISHI Takuma</t>
  </si>
  <si>
    <t>NISHIMURA Shota</t>
  </si>
  <si>
    <t>HARADUKA Tatsuki</t>
  </si>
  <si>
    <t>HARADA Manato</t>
  </si>
  <si>
    <t>FURUKAWA Hiromu</t>
  </si>
  <si>
    <t>MIKI Yusuke</t>
  </si>
  <si>
    <t>YAMAUCHI Daichi</t>
  </si>
  <si>
    <t>YAMANAKA Taichi</t>
  </si>
  <si>
    <t>YAMAMOTO Kanta</t>
  </si>
  <si>
    <t>YOSHIDA Eiji</t>
  </si>
  <si>
    <t>Yuki AKIYAMA</t>
  </si>
  <si>
    <t>INO Takeru</t>
  </si>
  <si>
    <t>OHARA Yuto</t>
  </si>
  <si>
    <t>ONODERA Keita</t>
  </si>
  <si>
    <t>TSUKAGUCHI Teppei</t>
  </si>
  <si>
    <t>NAGANO Koyuru</t>
  </si>
  <si>
    <t>YAJIMA Daiki</t>
  </si>
  <si>
    <t>ISHIDA Kento</t>
  </si>
  <si>
    <t>KOGANEI Yuki</t>
  </si>
  <si>
    <t>TAKAHASHI Tetsuya</t>
  </si>
  <si>
    <t>SATO Takumi</t>
  </si>
  <si>
    <t>NIHEI Yota</t>
  </si>
  <si>
    <t>HISAMATSU Chikara</t>
  </si>
  <si>
    <t>HIRAI Masato</t>
  </si>
  <si>
    <t>ITO Mahiro</t>
  </si>
  <si>
    <t>AOKI Syunya</t>
  </si>
  <si>
    <t>KASHIWABARA Takeru</t>
  </si>
  <si>
    <t>GOTO Ryuji</t>
  </si>
  <si>
    <t>TANAKA Masahiro</t>
  </si>
  <si>
    <t>EGASHIRA Ryo</t>
  </si>
  <si>
    <t>MIYATA Tsuguru</t>
  </si>
  <si>
    <t>YAMADA Yuji</t>
  </si>
  <si>
    <t>SHIRAI Soto</t>
  </si>
  <si>
    <t>YAMAMASU Daiki</t>
  </si>
  <si>
    <t>YAMAMOTO Riki</t>
  </si>
  <si>
    <t>KINOSHITA Ryo</t>
  </si>
  <si>
    <t>TORIUMI Yuto</t>
  </si>
  <si>
    <t>MATSUYAMA Syunyo</t>
  </si>
  <si>
    <t>WADA Koki</t>
  </si>
  <si>
    <t>IMURA Keito</t>
  </si>
  <si>
    <t>ASANUMA Shintaro</t>
  </si>
  <si>
    <t>YODA Kodai</t>
  </si>
  <si>
    <t>KAWAHARA Syuya</t>
  </si>
  <si>
    <t>HAYAKAWA Takumi</t>
  </si>
  <si>
    <t>MIURA Tetta</t>
  </si>
  <si>
    <t>INOUE Koyo</t>
  </si>
  <si>
    <t>SUZUKI Aijin</t>
  </si>
  <si>
    <t>MASUI Syuto</t>
  </si>
  <si>
    <t>ASAKURA Hotaka</t>
  </si>
  <si>
    <t>NOMIGUCHI Takeshi</t>
  </si>
  <si>
    <t>HATAKEYAMA Hiroki</t>
  </si>
  <si>
    <t>SHIMIZU Taisei</t>
  </si>
  <si>
    <t>TANIGAWA Hayato</t>
  </si>
  <si>
    <t>MIYAUCHI Yuya</t>
  </si>
  <si>
    <t>NAKANE Hiroto</t>
  </si>
  <si>
    <t>NAKAMURA Kentaro</t>
  </si>
  <si>
    <t>SATAKE Katsuki</t>
  </si>
  <si>
    <t>KOMEDA Taiyo</t>
  </si>
  <si>
    <t>KANAI Hiroya</t>
  </si>
  <si>
    <t>AKIYOSHI Seiya</t>
  </si>
  <si>
    <t>ISHIKAWA Keijiro</t>
  </si>
  <si>
    <t>INOUE Masami</t>
  </si>
  <si>
    <t>OKUMURA Sosuke</t>
  </si>
  <si>
    <t>KASHIMA Seiya</t>
  </si>
  <si>
    <t>KIKUCHI Keita</t>
  </si>
  <si>
    <t>SYODA Seiki</t>
  </si>
  <si>
    <t>TAKAGI Katsuyoshi</t>
  </si>
  <si>
    <t>NEGISHI Ken</t>
  </si>
  <si>
    <t>NOGUCHI Daigo</t>
  </si>
  <si>
    <t>MORISHIGE Takaya</t>
  </si>
  <si>
    <t>MORISHIMA Kanto</t>
  </si>
  <si>
    <t>YAMAZAKI Daichi</t>
  </si>
  <si>
    <t>YAMAMOTO Koki</t>
  </si>
  <si>
    <t>YOSHINO Tosei</t>
  </si>
  <si>
    <t>HIRAMATSU Papdemba</t>
  </si>
  <si>
    <t>SHIOZAKI Suguru</t>
  </si>
  <si>
    <t>SHIGETA Katsumasa　</t>
  </si>
  <si>
    <t>KAMIYA Syoya</t>
  </si>
  <si>
    <t>ANDO Shiryu</t>
  </si>
  <si>
    <t>TAKEUCHI Akinori</t>
  </si>
  <si>
    <t>HAMAMOTO Hiroto</t>
  </si>
  <si>
    <t>MAKISE Yusuke</t>
  </si>
  <si>
    <t>YAMANISHI Shuya</t>
  </si>
  <si>
    <t>KUBOTA Ao</t>
  </si>
  <si>
    <t>KATO Iori</t>
  </si>
  <si>
    <t>KITAJIMA Yuki</t>
  </si>
  <si>
    <t>TSUJII Takaaki</t>
  </si>
  <si>
    <t>KIKUCHI Rintaro</t>
  </si>
  <si>
    <t>KIKUCHI Rikuto</t>
  </si>
  <si>
    <t>NISHINO Takumi</t>
  </si>
  <si>
    <t>IZUMIDA KONAN</t>
  </si>
  <si>
    <t>IDEI Toki</t>
  </si>
  <si>
    <t>KINOSHITA Yusuke</t>
  </si>
  <si>
    <t>KIMURA Haruki</t>
  </si>
  <si>
    <t>SHIGA Nagomu</t>
  </si>
  <si>
    <t>SHIGEFUJI Akio</t>
  </si>
  <si>
    <t>TAKASHIMA Natsuki</t>
  </si>
  <si>
    <t>TAKAHASHI Yuto</t>
  </si>
  <si>
    <t>TAKEUCHI Shinnosuke</t>
  </si>
  <si>
    <t>TOYOSHIMA Kakuto</t>
  </si>
  <si>
    <t>TOYODA Kyouhei</t>
  </si>
  <si>
    <t>HANAYA Ryunosuke</t>
  </si>
  <si>
    <t>FUKUDA Keisuke</t>
  </si>
  <si>
    <t>FUJISAWA Tasuku</t>
  </si>
  <si>
    <t>AOKI Shin</t>
  </si>
  <si>
    <t>UNO Yota</t>
  </si>
  <si>
    <t>OTSUKA Hiroto</t>
  </si>
  <si>
    <t>KON Tomoya</t>
  </si>
  <si>
    <t>TACHIZAKO Kohei</t>
  </si>
  <si>
    <t>NOBUNAGA Yoshiki</t>
  </si>
  <si>
    <t>FUKUNAGA Issei</t>
  </si>
  <si>
    <t>MITA Tomoumi</t>
  </si>
  <si>
    <t>WATANABE Kouta</t>
  </si>
  <si>
    <t>HAMADA Sorataka</t>
  </si>
  <si>
    <t>ONO Koki</t>
  </si>
  <si>
    <t>URIU Kazuki</t>
  </si>
  <si>
    <t>OKADA Hiro</t>
  </si>
  <si>
    <t>SADUKA Yusuke</t>
  </si>
  <si>
    <t>MIYAOKA Kesuke</t>
  </si>
  <si>
    <t>KITABAYASHI Takuya</t>
  </si>
  <si>
    <t>TAKEZAWA Yuto</t>
  </si>
  <si>
    <t>MORIYAMA Koki</t>
  </si>
  <si>
    <t>ISHIDO Sora</t>
  </si>
  <si>
    <t>YAMAJI Yuto</t>
  </si>
  <si>
    <t>KISHI Maikajemuzu</t>
  </si>
  <si>
    <t>KIJIMA Takato</t>
  </si>
  <si>
    <t>SATO Hikaru</t>
  </si>
  <si>
    <t>SEKIGUTI Daiki</t>
  </si>
  <si>
    <t>TADA Naoki</t>
  </si>
  <si>
    <t>KAWATI Atuto</t>
  </si>
  <si>
    <t>MATUMOTO Ryou</t>
  </si>
  <si>
    <t>KAKINUMA Kaoru</t>
  </si>
  <si>
    <t>AITA Tomoya</t>
  </si>
  <si>
    <t>KOGURE Yoshiyuki</t>
  </si>
  <si>
    <t>SIMIZU Yosiaki</t>
  </si>
  <si>
    <t>ISHII Masaya</t>
  </si>
  <si>
    <t>KAWAI Kouji</t>
  </si>
  <si>
    <t>IKEDA Syo</t>
  </si>
  <si>
    <t>HIRATA You</t>
  </si>
  <si>
    <t>FUJISAKU Iori</t>
  </si>
  <si>
    <t>YASUTOMI Torata</t>
  </si>
  <si>
    <t>KOBAYASHI Kenntaro</t>
  </si>
  <si>
    <t>UEKI Seiya</t>
  </si>
  <si>
    <t>TUNO Kaito</t>
  </si>
  <si>
    <t>GOUDA Ryouto</t>
  </si>
  <si>
    <t>OGAWA  Tomoya</t>
  </si>
  <si>
    <t>KONO Taiki</t>
  </si>
  <si>
    <t>KIKUCHI Taisei</t>
  </si>
  <si>
    <t>YAMAZAKI Masaya</t>
  </si>
  <si>
    <t>KYUJI Shunzo</t>
  </si>
  <si>
    <t>MATSUBARA Keisuke</t>
  </si>
  <si>
    <t>KATASE Yuki</t>
  </si>
  <si>
    <t>NAKAJIMA Kazuki</t>
  </si>
  <si>
    <t>USUI Yuto</t>
  </si>
  <si>
    <t>KAI Yuya</t>
  </si>
  <si>
    <t>AGARI Satoshi</t>
  </si>
  <si>
    <t>SAKAI Hirokazu</t>
  </si>
  <si>
    <t>NAGUMO Yugo</t>
  </si>
  <si>
    <t>WADA Keisuke</t>
  </si>
  <si>
    <t>OKABE Hyogo</t>
  </si>
  <si>
    <t>TERAZAWA Kensin</t>
  </si>
  <si>
    <t>INOUE Kosuke</t>
  </si>
  <si>
    <t>KYOKAKU Haruto</t>
  </si>
  <si>
    <t>KOIKE Teppei</t>
  </si>
  <si>
    <t>SASAKI Yuichi</t>
  </si>
  <si>
    <t>SUGISAWA Hirono</t>
  </si>
  <si>
    <t>YAMAZAKI Chiharu</t>
  </si>
  <si>
    <t>MUROI Sota</t>
  </si>
  <si>
    <t>AMBE Ryo</t>
  </si>
  <si>
    <t>NAKAMURA Kanato</t>
  </si>
  <si>
    <t>SAKKA Manato</t>
  </si>
  <si>
    <t>YAMAGUCHI Teruyasu</t>
  </si>
  <si>
    <t>TERASHIMA Yuga</t>
  </si>
  <si>
    <t>GOTO Kenta</t>
  </si>
  <si>
    <t>IJIMA Kosuke</t>
  </si>
  <si>
    <t>SEKI Kantaro</t>
  </si>
  <si>
    <t>HARADA Masaaki</t>
  </si>
  <si>
    <t>KAWASHIMA Riku</t>
  </si>
  <si>
    <t>SAKAI Syuto</t>
  </si>
  <si>
    <t>HORIKOSHI Asato</t>
  </si>
  <si>
    <t>MINAGAWA Tetsuhito</t>
  </si>
  <si>
    <t>HASEGAWA Eiki</t>
  </si>
  <si>
    <t>KANEKO Syuya</t>
  </si>
  <si>
    <t>KATAGIRI Yusuke</t>
  </si>
  <si>
    <t>YAMAGA Chinatsu</t>
  </si>
  <si>
    <t>YOKAWA Yuto</t>
  </si>
  <si>
    <t>KAMO Genki</t>
  </si>
  <si>
    <t>SHINA Kohei</t>
  </si>
  <si>
    <t>KUMADA Ryohei</t>
  </si>
  <si>
    <t>MASUDA Koshin</t>
  </si>
  <si>
    <t>DEGUCHI Natsuo</t>
  </si>
  <si>
    <t>MURAKAMI Takumi</t>
  </si>
  <si>
    <t>NITSU Hayato</t>
  </si>
  <si>
    <t>NATSUME Riku</t>
  </si>
  <si>
    <t>NAGASHIMA Hayata</t>
  </si>
  <si>
    <t>SUZUKI Neo</t>
  </si>
  <si>
    <t>MORO Aoto</t>
  </si>
  <si>
    <t>SHIMADA Kentaro</t>
  </si>
  <si>
    <t>YASUDA Rion</t>
  </si>
  <si>
    <t>NITTA Yota</t>
  </si>
  <si>
    <t>TAKAHASHI Kusuki</t>
  </si>
  <si>
    <t>NAKAJIMA Shun</t>
  </si>
  <si>
    <t>MOROSAWA Ryo</t>
  </si>
  <si>
    <t>MAKITA Botaro</t>
  </si>
  <si>
    <t>MIMURA Taiga</t>
  </si>
  <si>
    <t>OGURA Isshin</t>
  </si>
  <si>
    <t>NOMURA Kanata</t>
  </si>
  <si>
    <t>SAITO Yusuke</t>
  </si>
  <si>
    <t>BABA Yujiro</t>
  </si>
  <si>
    <t>KAJIYA Syugo</t>
  </si>
  <si>
    <t>SAKKA Hiroki</t>
  </si>
  <si>
    <t>NISHIMOTO Kaito</t>
  </si>
  <si>
    <t>ASAOKA Kuya</t>
  </si>
  <si>
    <t>KUMAGAI Ryuya</t>
  </si>
  <si>
    <t>NAKAJIMA Rikuto</t>
  </si>
  <si>
    <t>TESHIMA Kazuyoshi</t>
  </si>
  <si>
    <t>NAKASAKA Kosei</t>
  </si>
  <si>
    <t>YAMAUCHI Ryoi</t>
  </si>
  <si>
    <t>NOMURA Hiroto</t>
  </si>
  <si>
    <t>INOUE Fumitaka</t>
  </si>
  <si>
    <t>SHINOHARA Kakeru</t>
  </si>
  <si>
    <t>SAITO　 Takuma</t>
  </si>
  <si>
    <t>SATO　 Norihito</t>
  </si>
  <si>
    <t xml:space="preserve">TSURUI Kosuke </t>
  </si>
  <si>
    <t>IKEDA Rui</t>
  </si>
  <si>
    <t>IMAMURA Jukiya</t>
  </si>
  <si>
    <t xml:space="preserve">UDA  Rikuto </t>
  </si>
  <si>
    <t>OKAMURA Sasuke</t>
  </si>
  <si>
    <t>NUMAJIRI Kei</t>
  </si>
  <si>
    <t>YAGYU Kazuma</t>
  </si>
  <si>
    <t>USUTANI Masahumi</t>
  </si>
  <si>
    <t>KUDO Hayato</t>
  </si>
  <si>
    <t>MITSUI Kohei</t>
  </si>
  <si>
    <t>ADACHI  Kyoma</t>
  </si>
  <si>
    <t>UENO Yuto</t>
  </si>
  <si>
    <t>ENNYU Go</t>
  </si>
  <si>
    <t>OCHIAI Yamato</t>
  </si>
  <si>
    <t>SASAKI Takeshi</t>
  </si>
  <si>
    <t>SASAKI  Ryoto</t>
  </si>
  <si>
    <t>SATO　 Yukiya</t>
  </si>
  <si>
    <t>SANADA Ryose</t>
  </si>
  <si>
    <t>TANAKA Daisuke</t>
  </si>
  <si>
    <t>NAKANISHI Mao</t>
  </si>
  <si>
    <t>NAKAYAMA Soma</t>
  </si>
  <si>
    <t>NAGAI Tomohisa</t>
  </si>
  <si>
    <t>NAGATANI Miki</t>
  </si>
  <si>
    <t>NONAKA Sota</t>
  </si>
  <si>
    <t>HATANO Tomoki</t>
  </si>
  <si>
    <t>HATTORI Yukihito</t>
  </si>
  <si>
    <t>HUKUOKA Akihiro</t>
  </si>
  <si>
    <t>MOCHIZUKI Kazushi</t>
  </si>
  <si>
    <t>YASUDA Kaito</t>
  </si>
  <si>
    <t>YAMASHITA Yuki</t>
  </si>
  <si>
    <t>YAMAMOTO  Raiga</t>
  </si>
  <si>
    <t>YAMAMOTO Ryushin</t>
  </si>
  <si>
    <t>YOKOUCHI Haruto</t>
  </si>
  <si>
    <t>KUHARA Takaharu</t>
  </si>
  <si>
    <t>ODAIRA Ataru</t>
  </si>
  <si>
    <t>KAGAWA Kaiga</t>
  </si>
  <si>
    <t>YAMAMOTO  Shion</t>
  </si>
  <si>
    <t>KAGA Hiroyuki</t>
  </si>
  <si>
    <t>MASUMOTO Soichiro</t>
  </si>
  <si>
    <t>ETO Ken</t>
  </si>
  <si>
    <t>MIYAZATO Kohei</t>
  </si>
  <si>
    <t>MINE Ryoya</t>
  </si>
  <si>
    <t>MIYAZAWA Hikaru</t>
  </si>
  <si>
    <t>ORUI Riku</t>
  </si>
  <si>
    <t>SHIGETA Takuya</t>
  </si>
  <si>
    <t>NAKAMURA Tetsuya</t>
  </si>
  <si>
    <t>INAGAKI Masato</t>
  </si>
  <si>
    <t>SHIMAMURA Kosuke</t>
  </si>
  <si>
    <t>MOROHASHI Koki</t>
  </si>
  <si>
    <t>HARADA Yuki</t>
  </si>
  <si>
    <t>UMEMURA Kazuki</t>
  </si>
  <si>
    <t>ISHIGURO Arufu</t>
  </si>
  <si>
    <t>KOBAYASHI Yuta</t>
  </si>
  <si>
    <t>TOGAWA Yuto</t>
  </si>
  <si>
    <t>KATSUMATA Kenta</t>
  </si>
  <si>
    <t>TAKAHASHI Ryohei</t>
  </si>
  <si>
    <t>MUKAI Kazuma</t>
  </si>
  <si>
    <t>KUBO Amane</t>
  </si>
  <si>
    <t>TANGIKU Yuta</t>
  </si>
  <si>
    <t>NISHIOKA Kazuki</t>
  </si>
  <si>
    <t>HAYASHI Daichi</t>
  </si>
  <si>
    <t>ARAKURA Yusuke</t>
  </si>
  <si>
    <t>TSURUTA  Kazuki</t>
  </si>
  <si>
    <t>KANAI Naoki</t>
  </si>
  <si>
    <t>NAGATA Sotaro</t>
  </si>
  <si>
    <t>MURAYAMA Taro</t>
  </si>
  <si>
    <t>MATSUKAWA Yuki</t>
  </si>
  <si>
    <t>ADACHI Naoki</t>
  </si>
  <si>
    <t>ONODERA Masaaki</t>
  </si>
  <si>
    <t>SAKAINO Yuga</t>
  </si>
  <si>
    <t>HOSOYA Yuto</t>
  </si>
  <si>
    <t>MATSUSHITA Yusuke</t>
  </si>
  <si>
    <t>TANAKA Ryoto</t>
  </si>
  <si>
    <t>TOKUOKA Hayate</t>
  </si>
  <si>
    <t>YAMAGA Masato</t>
  </si>
  <si>
    <t>OBA Shun</t>
  </si>
  <si>
    <t>SHIRAI Toshiyuki</t>
  </si>
  <si>
    <t>SAKUMA Keito</t>
  </si>
  <si>
    <t>KANEKO Yuki</t>
  </si>
  <si>
    <t>HOSOI Shunta</t>
  </si>
  <si>
    <t>NAGASHIMA Koki</t>
  </si>
  <si>
    <t>NAKAZONO Tomoya</t>
  </si>
  <si>
    <t>TAKATORI Yuito</t>
  </si>
  <si>
    <t>ASAI Gaku</t>
  </si>
  <si>
    <t>OIKAWA Masachika</t>
  </si>
  <si>
    <t>TAKESHITA Norihiro</t>
  </si>
  <si>
    <t>FUJISHIMA Daiki</t>
  </si>
  <si>
    <t>HIJIKATA Yutaro</t>
  </si>
  <si>
    <t>UGAJIN Yusuke</t>
  </si>
  <si>
    <t>ENDO Yohei</t>
  </si>
  <si>
    <t>SHIBUYA Mao</t>
  </si>
  <si>
    <t>ONO Kenichi</t>
  </si>
  <si>
    <t>OURA Takumi</t>
  </si>
  <si>
    <t>KUWABARA Tetsuya</t>
  </si>
  <si>
    <t>SHIBAKUSA Mayune</t>
  </si>
  <si>
    <t>KAWAKAMI Tomoya</t>
  </si>
  <si>
    <t>ISHIKAWA Taichi</t>
  </si>
  <si>
    <t>HASHIMOTO Masayuki</t>
  </si>
  <si>
    <t>ASAUMI Shinnosuke</t>
  </si>
  <si>
    <t>ITO Kyo</t>
  </si>
  <si>
    <t>ITO Yuto</t>
  </si>
  <si>
    <t>EGUCHI Seiya</t>
  </si>
  <si>
    <t>ONUMA Kenshin</t>
  </si>
  <si>
    <t>ONO Kazuto</t>
  </si>
  <si>
    <t>KUSHIHASHI Kazuki</t>
  </si>
  <si>
    <t>KOGA Shogo</t>
  </si>
  <si>
    <t>KONNO Daiki</t>
  </si>
  <si>
    <t>SASAKI Izuru</t>
  </si>
  <si>
    <t>TAKANO Daita</t>
  </si>
  <si>
    <t>NASU Chiharu</t>
  </si>
  <si>
    <t>HASHIMOTO Koshi</t>
  </si>
  <si>
    <t>MORI Masaya</t>
  </si>
  <si>
    <t>YAMAWAKI Mizuki</t>
  </si>
  <si>
    <t>MUTSUNA Yuki</t>
  </si>
  <si>
    <t>AOKI Riku</t>
  </si>
  <si>
    <t>IGARASHI Shoei</t>
  </si>
  <si>
    <t>ONOUE Koshi</t>
  </si>
  <si>
    <t>KUROSAWA Kakeru</t>
  </si>
  <si>
    <t>KURODA Tsubasa</t>
  </si>
  <si>
    <t>TANAKA Koki</t>
  </si>
  <si>
    <t>NABEMOTO Keiji</t>
  </si>
  <si>
    <t>EDO Daisuke</t>
  </si>
  <si>
    <t>SUZUE Yuki</t>
  </si>
  <si>
    <t>NAKAJIMA Haruki</t>
  </si>
  <si>
    <t>MATSUO Yusei</t>
  </si>
  <si>
    <t>ISHIDA Taiyo</t>
  </si>
  <si>
    <t>NAGATA Kengo</t>
  </si>
  <si>
    <t>AKAIKE Riku</t>
  </si>
  <si>
    <t>UCHIYAMA Shunichi</t>
  </si>
  <si>
    <t>URUSHIBATA Atsuki</t>
  </si>
  <si>
    <t>OMORI Ryota</t>
  </si>
  <si>
    <t>KINO Ukyo</t>
  </si>
  <si>
    <t>KOH Genki</t>
  </si>
  <si>
    <t>SASABE Shunsuke</t>
  </si>
  <si>
    <t>SHIROI Toshiya</t>
  </si>
  <si>
    <t>SETOYAMA Yuto</t>
  </si>
  <si>
    <t>TAKAHAMA Taishi</t>
  </si>
  <si>
    <t>TANAKA Shingo</t>
  </si>
  <si>
    <t>TANAKA Taisei</t>
  </si>
  <si>
    <t>NAKATSUGAWA Ryo</t>
  </si>
  <si>
    <t>HASHIMOTO Takuya</t>
  </si>
  <si>
    <t>HIRANO Ryo</t>
  </si>
  <si>
    <t>FUJII Kenta</t>
  </si>
  <si>
    <t>MATSUO Seiya</t>
  </si>
  <si>
    <t>MIZUKANE Daisuke</t>
  </si>
  <si>
    <t>MIYOSHI Koki</t>
  </si>
  <si>
    <t>YANAGISAWA Keigo</t>
  </si>
  <si>
    <t>YOSHITOMI Junya</t>
  </si>
  <si>
    <t>TAMAKI Yuma</t>
  </si>
  <si>
    <t>YOSHIHARA Shunto</t>
  </si>
  <si>
    <t>HIGUCHI Kentaro</t>
  </si>
  <si>
    <t>NISHIJIMA Toru</t>
  </si>
  <si>
    <t>NAEMURA Ryuna</t>
  </si>
  <si>
    <t>INOUE Takuya</t>
  </si>
  <si>
    <t>TOU Kanrin</t>
  </si>
  <si>
    <t>MIYAJIMA Takaki</t>
  </si>
  <si>
    <t>BABA Kodai</t>
  </si>
  <si>
    <t>IINO Hayato</t>
  </si>
  <si>
    <t>MURAMATSU Seiya</t>
  </si>
  <si>
    <t>MASAKI Haruki</t>
  </si>
  <si>
    <t>KOSHIKA Shimpei</t>
  </si>
  <si>
    <t>SAKAMOTO Sohei</t>
  </si>
  <si>
    <t>HIRANO Rin</t>
  </si>
  <si>
    <t>KUBOYAMA Riki</t>
  </si>
  <si>
    <t>OTA Takeshi</t>
  </si>
  <si>
    <t>OTSUKA Katsuki</t>
  </si>
  <si>
    <t>ONO Seiki</t>
  </si>
  <si>
    <t>TAKAHASHI Taisei</t>
  </si>
  <si>
    <t>TATEIRI Motoki</t>
  </si>
  <si>
    <t>MIMURA Syota</t>
  </si>
  <si>
    <t>KUNIMATSU Akira</t>
  </si>
  <si>
    <t>IMAI Takao</t>
  </si>
  <si>
    <t>FUDAUCHI Wataru</t>
  </si>
  <si>
    <t>SATO Daiki</t>
  </si>
  <si>
    <t>SATO Ryusei</t>
  </si>
  <si>
    <t>UENO Fumiya</t>
  </si>
  <si>
    <t>ISHIYAMA Jo</t>
  </si>
  <si>
    <t>ICHIMARU Ryuki</t>
  </si>
  <si>
    <t>HIROSE Syui</t>
  </si>
  <si>
    <t>YOSHIKAWA Ryosuke</t>
  </si>
  <si>
    <t>SUZUKI Takehiro</t>
  </si>
  <si>
    <t>YAMAMOTO Rintaro</t>
  </si>
  <si>
    <t>NABESHIMA Jin</t>
  </si>
  <si>
    <t>MIYASHITA Syunsuke</t>
  </si>
  <si>
    <t>AKIYAMA Moeki</t>
  </si>
  <si>
    <t>TAKEDA Suguru</t>
  </si>
  <si>
    <t>KUROSHIMA Kentaro</t>
  </si>
  <si>
    <t>KUBOTA Yusuke</t>
  </si>
  <si>
    <t>OCHIAI Renta</t>
  </si>
  <si>
    <t>FUJIWARA Kaito</t>
  </si>
  <si>
    <t>TAKAMATSU Kenshin</t>
  </si>
  <si>
    <t>NUMAHATA Dai</t>
  </si>
  <si>
    <t>ISHITANI Kokoro</t>
  </si>
  <si>
    <t>SASAKI Yuya</t>
  </si>
  <si>
    <t>AKIMOTO Ryota</t>
  </si>
  <si>
    <t>AOKI Kazuma</t>
  </si>
  <si>
    <t>HIRAI Daiki</t>
  </si>
  <si>
    <t>HASHIMOTO Daiki</t>
  </si>
  <si>
    <t>MACHI Ryota</t>
  </si>
  <si>
    <t>HOSAYAMA Masato</t>
  </si>
  <si>
    <t xml:space="preserve">KOIZUMI Rikuto </t>
  </si>
  <si>
    <t>ODATE Ten</t>
  </si>
  <si>
    <t>ONO Eiki</t>
  </si>
  <si>
    <t>TADANO Kiyoto</t>
  </si>
  <si>
    <t>NONAKA Ikumi</t>
  </si>
  <si>
    <t>UEDA Asahi</t>
  </si>
  <si>
    <t>MURAYAMA Yuki</t>
  </si>
  <si>
    <t>HASEGAWA Toshiki</t>
  </si>
  <si>
    <t>SHIMOE Kenjiro</t>
  </si>
  <si>
    <t>FUJIWARA Kosei</t>
  </si>
  <si>
    <t>MAETSU Ikuya</t>
  </si>
  <si>
    <t>YUMINAGA Takahiro</t>
  </si>
  <si>
    <t>AOKI Miu</t>
  </si>
  <si>
    <t>NAGAMORI Seiya</t>
  </si>
  <si>
    <t>HASEGAWA Hironosuke</t>
  </si>
  <si>
    <t>TAKATAMA Shunsuke</t>
  </si>
  <si>
    <t>TERAMOTO Ryuya</t>
  </si>
  <si>
    <t>HAYASHI Yuga</t>
  </si>
  <si>
    <t>YAHIRO Masanari</t>
  </si>
  <si>
    <t>YAMAMOTO Yuhi</t>
  </si>
  <si>
    <t>WARAGAI Seiya</t>
  </si>
  <si>
    <t>GUNJI Masaaki</t>
  </si>
  <si>
    <t>NAKAJIMA Daichi</t>
  </si>
  <si>
    <t>AMAGI  Asahi</t>
  </si>
  <si>
    <t>FUKAMACHI Hidai</t>
  </si>
  <si>
    <t>IMANISHI Kota</t>
  </si>
  <si>
    <t>OOTA Taisei</t>
  </si>
  <si>
    <t>SADO Kihiro</t>
  </si>
  <si>
    <t xml:space="preserve">SASAKI Tsubasa </t>
  </si>
  <si>
    <t>HAMADA Kanji</t>
  </si>
  <si>
    <t>TOGANO Nobunao</t>
  </si>
  <si>
    <t>KURATA Ayumu</t>
  </si>
  <si>
    <t>NONAKA  Seiya</t>
  </si>
  <si>
    <t>KITAZAWA Tetsu</t>
  </si>
  <si>
    <t>KANA Kozo</t>
  </si>
  <si>
    <t>SHINO Ryusuke</t>
  </si>
  <si>
    <t>MORI Masato</t>
  </si>
  <si>
    <t>FUKUSHIMA Ayumu</t>
  </si>
  <si>
    <t>SUDO Ryuji</t>
  </si>
  <si>
    <t>KUREBAYASHI Hayate</t>
  </si>
  <si>
    <t>KIDO Yosuke</t>
  </si>
  <si>
    <t>UEDA Haruki</t>
  </si>
  <si>
    <t>TAKAHASHI Keishiro</t>
  </si>
  <si>
    <t>MIKAJIRI Kyowa</t>
  </si>
  <si>
    <t>FUJIMOTO Hiroki</t>
  </si>
  <si>
    <t>SATO Kyohei</t>
  </si>
  <si>
    <t>KASAI Taiki</t>
  </si>
  <si>
    <t>UEKI Shota</t>
  </si>
  <si>
    <t>ABE Ryutaro</t>
  </si>
  <si>
    <t>YAEGASHI Hiromu</t>
  </si>
  <si>
    <t>KATANO Yuta</t>
  </si>
  <si>
    <t>SASAYA Ryota</t>
  </si>
  <si>
    <t>TSUCHIYA Yuki</t>
  </si>
  <si>
    <t>ITO Tatsuya</t>
  </si>
  <si>
    <t>KASAI Naoki</t>
  </si>
  <si>
    <t>KIKUCHI Reiji</t>
  </si>
  <si>
    <t>SAITO Ko</t>
  </si>
  <si>
    <t>SUZUKI Yuma</t>
  </si>
  <si>
    <t>TAKED Shota</t>
  </si>
  <si>
    <t>NAKANO Yuya</t>
  </si>
  <si>
    <t>NISHIMURA Yuma</t>
  </si>
  <si>
    <t>HIRATA Tomoki</t>
  </si>
  <si>
    <t>FUCHU Ayuki</t>
  </si>
  <si>
    <t>MATSUMOTO Reo</t>
  </si>
  <si>
    <t>MIURA Kazuma</t>
  </si>
  <si>
    <t>KAWASAKI Kyohei</t>
  </si>
  <si>
    <t>IKEDA Masashi</t>
  </si>
  <si>
    <t>KOBAYASHI Takazumi</t>
  </si>
  <si>
    <t>SAKAI Hiroyuki</t>
  </si>
  <si>
    <t>SATO Taiyo</t>
  </si>
  <si>
    <t>TAKEO Koki</t>
  </si>
  <si>
    <t>TASAKI Yoshiki</t>
  </si>
  <si>
    <t>NAKAYAMA Sota</t>
  </si>
  <si>
    <t>MARUYAMA Masayasu</t>
  </si>
  <si>
    <t>IRINO Shota</t>
  </si>
  <si>
    <t>OKADA Takuro</t>
  </si>
  <si>
    <t>KANEDA Ryosuke</t>
  </si>
  <si>
    <t>KOBAYASHI Hiroaki</t>
  </si>
  <si>
    <t>TSUKADA Hosei</t>
  </si>
  <si>
    <t>TERUUCHI Atsutoshi</t>
  </si>
  <si>
    <t>TOMIYAMA Shota</t>
  </si>
  <si>
    <t>NAGAI Ryusei</t>
  </si>
  <si>
    <t>HASEGAWA Shuta</t>
  </si>
  <si>
    <t>FUJIWARA Junnosuke</t>
  </si>
  <si>
    <t>KAWAKAMI Ryo</t>
  </si>
  <si>
    <t>KAWANO Hiroto</t>
  </si>
  <si>
    <t>SHIBUYA Naoshi</t>
  </si>
  <si>
    <t>NISHIZAWA Kazuki</t>
  </si>
  <si>
    <t>MIYASHITA Rintaro</t>
  </si>
  <si>
    <t>SHINKAI Hayato</t>
  </si>
  <si>
    <t>ISONO Yota</t>
  </si>
  <si>
    <t>SUGIOKA Ryoma</t>
  </si>
  <si>
    <t>TSUTSUMI Kotaro</t>
  </si>
  <si>
    <t>MIYAZAKI Yusuke</t>
  </si>
  <si>
    <t>UEHARA Yuki</t>
  </si>
  <si>
    <t>NAKANISHI Keita</t>
  </si>
  <si>
    <t>MINAKAWA Kazunori</t>
  </si>
  <si>
    <t>OKABE Taiga</t>
  </si>
  <si>
    <t>ONUMA Tatsuki</t>
  </si>
  <si>
    <t>ISHIKAWA Ryosuke</t>
  </si>
  <si>
    <t>TOGURI Arata</t>
  </si>
  <si>
    <t>EBISAWA Kouta</t>
  </si>
  <si>
    <t>TASAKI Hotaka</t>
  </si>
  <si>
    <t>MORI Yuma</t>
  </si>
  <si>
    <t>KUSANAGI Tatsuhito</t>
  </si>
  <si>
    <t>YAMADA Masataka</t>
  </si>
  <si>
    <t>ONIZAWA Daichi</t>
  </si>
  <si>
    <t>TSUZAKI Shuto</t>
  </si>
  <si>
    <t>WATANABE Yoshitaka</t>
  </si>
  <si>
    <t>MIYAMOTO Keita</t>
  </si>
  <si>
    <t>KOMATSU Seiya</t>
  </si>
  <si>
    <t>SAITOU Kosuke</t>
  </si>
  <si>
    <t>SATO Atsuki</t>
  </si>
  <si>
    <t>TAKAKU Hisanori</t>
  </si>
  <si>
    <t>HARA Taizo</t>
  </si>
  <si>
    <t>HINATA Ryo</t>
  </si>
  <si>
    <t>YOSHIOKA Atsushi</t>
  </si>
  <si>
    <t>MASUNAGA Kodai</t>
  </si>
  <si>
    <t>KATOH Hiroki</t>
  </si>
  <si>
    <t>HAMANAKA Kenta</t>
  </si>
  <si>
    <t>SHIDOMI Sho</t>
  </si>
  <si>
    <t>HIRANO Kai</t>
  </si>
  <si>
    <t>ENATSU Kohei</t>
  </si>
  <si>
    <t>MORIZANE Ryota</t>
  </si>
  <si>
    <t>FUKUSHIMA Kaito</t>
  </si>
  <si>
    <t>OKABE Kohei</t>
  </si>
  <si>
    <t>MORIMOTO Wataru</t>
  </si>
  <si>
    <t>YAMAGUCHI Sho</t>
  </si>
  <si>
    <t>SHINOKU Kota</t>
  </si>
  <si>
    <t>HENMI Sota</t>
  </si>
  <si>
    <t>UEDA Yuki</t>
  </si>
  <si>
    <t>IMAMURA Ryota</t>
  </si>
  <si>
    <t>SENDA Akito</t>
  </si>
  <si>
    <t>TABATA Hiroki</t>
  </si>
  <si>
    <t>TSURUMI Kenta</t>
  </si>
  <si>
    <t>NAKANO Tomoya</t>
  </si>
  <si>
    <t>YASHIMA Kaito</t>
  </si>
  <si>
    <t>ONISHI Hayato</t>
  </si>
  <si>
    <t>HIGA Ryutaro</t>
  </si>
  <si>
    <t>KANO Taho</t>
  </si>
  <si>
    <t>NISHIDA Fumiya</t>
  </si>
  <si>
    <t>HIROKI Ryota</t>
  </si>
  <si>
    <t>CHIBA Syunsuke</t>
  </si>
  <si>
    <t>YAMAMOTO Yoichiro</t>
  </si>
  <si>
    <t>NAKAJIMA Takato</t>
  </si>
  <si>
    <t>MUROI Atsushi</t>
  </si>
  <si>
    <t>MATSUMOTO Masato</t>
  </si>
  <si>
    <t>ISHIWATA Fuuju</t>
  </si>
  <si>
    <t>SUZUKI Hayato</t>
  </si>
  <si>
    <t>MISHINA Yuukirou</t>
  </si>
  <si>
    <t>YOSHIDA Kanau</t>
  </si>
  <si>
    <t>ISHIKAWA Daiki</t>
  </si>
  <si>
    <t>TAKANO Yuudai</t>
  </si>
  <si>
    <t>TAKANO Yuusuke</t>
  </si>
  <si>
    <t>URABE Takuma</t>
  </si>
  <si>
    <t>YOSHIDA Ryou</t>
  </si>
  <si>
    <t>UMEMURA Ryuusei</t>
  </si>
  <si>
    <t>IKUMA Kensuke</t>
  </si>
  <si>
    <t>OOKUBO Shion</t>
  </si>
  <si>
    <t>IIHAMA Yutaro</t>
  </si>
  <si>
    <t>KAJIYAMA Syohei</t>
  </si>
  <si>
    <t>KANAZASI Yutaro</t>
  </si>
  <si>
    <t>KAWAMURA Kairi</t>
  </si>
  <si>
    <t>SATO Ren</t>
  </si>
  <si>
    <t>TAKADA Konosuke</t>
  </si>
  <si>
    <t>FUJITA Kai</t>
  </si>
  <si>
    <t>SHIRAIWA Mikiya</t>
  </si>
  <si>
    <t>OHARA Kento</t>
  </si>
  <si>
    <t>YAMAMOTO Kansei</t>
  </si>
  <si>
    <t>KAWAHARA Ayumu</t>
  </si>
  <si>
    <t>SAKAI Ryosuke</t>
  </si>
  <si>
    <t>KIDO Yusuke</t>
  </si>
  <si>
    <t>KINASHI Yoshiki</t>
  </si>
  <si>
    <t>WATANABE Sota</t>
  </si>
  <si>
    <t>YAMAMOTO Kansuke</t>
  </si>
  <si>
    <t>MATSUZAKI Koki</t>
  </si>
  <si>
    <t>IWATA Iori</t>
  </si>
  <si>
    <t>OGASAWARA Daichi</t>
  </si>
  <si>
    <t>MIURA Hiroaki</t>
  </si>
  <si>
    <t>KONDO Keita</t>
  </si>
  <si>
    <t>MINEMURA Iori</t>
  </si>
  <si>
    <t>YANAI Makoto</t>
  </si>
  <si>
    <t>ARAI Makito</t>
  </si>
  <si>
    <t>KIKUCHI Sho</t>
  </si>
  <si>
    <t>ishizaki masato</t>
  </si>
  <si>
    <t>eda takuto</t>
  </si>
  <si>
    <t>kakinuma koki</t>
  </si>
  <si>
    <t>sakamoto dai</t>
  </si>
  <si>
    <t>tokita shogo</t>
  </si>
  <si>
    <t>KOYAMA Kazuya</t>
  </si>
  <si>
    <t>KATO Hiroki</t>
  </si>
  <si>
    <t>OSHIO Kengo</t>
  </si>
  <si>
    <t>YONEZAWA Hayato</t>
  </si>
  <si>
    <t>TSUCHIYA Taiichiro</t>
  </si>
  <si>
    <t>YANAI Ryota</t>
  </si>
  <si>
    <t>UTSUGI Kohei</t>
  </si>
  <si>
    <t>FUJII Yusuke</t>
  </si>
  <si>
    <t>MATSUMORI  Fumiaki</t>
  </si>
  <si>
    <t>NAGATANI Ponpatto</t>
  </si>
  <si>
    <t>KATOU Naoya</t>
  </si>
  <si>
    <t>KITANO Ryuya</t>
  </si>
  <si>
    <t>KUDO Kenshiro</t>
  </si>
  <si>
    <t>SHIGETOMI Yuna</t>
  </si>
  <si>
    <t>MASAOKA Sora</t>
  </si>
  <si>
    <t>YAMAZAKI Haruto</t>
  </si>
  <si>
    <t>TANIKAWA Ren</t>
  </si>
  <si>
    <t>KOBAYASHITOMASU Syuhei</t>
  </si>
  <si>
    <t>ASUKA Soichiro</t>
  </si>
  <si>
    <t>SINOZAKI Kakeru</t>
  </si>
  <si>
    <t>ISIKAWA Taiki</t>
  </si>
  <si>
    <t>SIMIZU Raiki</t>
  </si>
  <si>
    <t>YAMAMAOTO Yuji</t>
  </si>
  <si>
    <t>IDEGAMI Hiroto</t>
  </si>
  <si>
    <t>YAMAUCHI Tomoyuki</t>
  </si>
  <si>
    <t>SHINNO Saeki</t>
  </si>
  <si>
    <t>SHOUJI Hiderou</t>
  </si>
  <si>
    <t>YUZURIHA Mikihiro</t>
  </si>
  <si>
    <t>ISHIDA Rikuto</t>
  </si>
  <si>
    <t>SHIBATA Kazuki</t>
  </si>
  <si>
    <t>FURUYA Keisho</t>
  </si>
  <si>
    <t>TAKEADA Hiroki</t>
  </si>
  <si>
    <t>OGAWA Kodai</t>
  </si>
  <si>
    <t>HOSOYAMA Yuji</t>
  </si>
  <si>
    <t>SUGAWARA Kenya</t>
  </si>
  <si>
    <t>YOSHIHARA Nagisa</t>
  </si>
  <si>
    <t>HAYAKAWA Tomohiro</t>
  </si>
  <si>
    <t>SHINOZAKI Akihiko</t>
  </si>
  <si>
    <t>KUSUNOKI Ryota</t>
  </si>
  <si>
    <t>MORITA Daiki</t>
  </si>
  <si>
    <t>TAREISHI Yugo</t>
  </si>
  <si>
    <t>ISHIHARA Hiroki</t>
  </si>
  <si>
    <t>UEMURA Yuta</t>
  </si>
  <si>
    <t>SUGAI Takumi</t>
  </si>
  <si>
    <t>DOI Shota</t>
  </si>
  <si>
    <t>TOMARU Issa</t>
  </si>
  <si>
    <t>HORIGOME Ao</t>
  </si>
  <si>
    <t>OKUMURA Kazuki</t>
  </si>
  <si>
    <t>HARADA Masaki</t>
  </si>
  <si>
    <t>UCHIDA Atsushi</t>
  </si>
  <si>
    <t>SHIMOMURA Yasunobu</t>
  </si>
  <si>
    <t>TOMITA Keito</t>
  </si>
  <si>
    <t>HOSHINO Takumi</t>
  </si>
  <si>
    <t>HOJO Seiya</t>
  </si>
  <si>
    <t>SUGAWARA Hibiki</t>
  </si>
  <si>
    <t>SUZUKI Mototsugu</t>
  </si>
  <si>
    <t>CHIBA Yuki</t>
  </si>
  <si>
    <t>NISHI Yudai</t>
  </si>
  <si>
    <t>OKUMURA Kanade</t>
  </si>
  <si>
    <t>TAMAI Ryou</t>
  </si>
  <si>
    <t>USAMI Yuta</t>
  </si>
  <si>
    <t>HIRANO Taichi</t>
  </si>
  <si>
    <t>MOCHIMASU Koki</t>
  </si>
  <si>
    <t>SETO Ryohei</t>
  </si>
  <si>
    <t>TAKAHASHI Rei</t>
  </si>
  <si>
    <t>NAKAHIRA Koushiro</t>
  </si>
  <si>
    <t>MIYAMOTO Taishi</t>
  </si>
  <si>
    <t>MARUYAMA Shota</t>
  </si>
  <si>
    <t>NAKAGAWA Yoshiaki</t>
  </si>
  <si>
    <t>YAMASHITA Reisuke</t>
  </si>
  <si>
    <t>ODA Kento</t>
  </si>
  <si>
    <t>TAKAGI Ryo</t>
  </si>
  <si>
    <t>HISADA Shunsuke</t>
  </si>
  <si>
    <t>OSHIMA Hirotaka</t>
  </si>
  <si>
    <t>TANAKA Yuzuki</t>
  </si>
  <si>
    <t>MATSUMOTO Takumi</t>
  </si>
  <si>
    <t>KAWAI Satoshi</t>
  </si>
  <si>
    <t>TANABE Kosuke</t>
  </si>
  <si>
    <t>KANEKO Yoshia</t>
  </si>
  <si>
    <t>SETO Yumeto</t>
  </si>
  <si>
    <t>SASAGAWA Koutarou</t>
  </si>
  <si>
    <t>SUGIYAMA Ai</t>
  </si>
  <si>
    <t>SOEJIMA Kenta</t>
  </si>
  <si>
    <t>MATSUO Tsubasa</t>
  </si>
  <si>
    <t>GOUHARA Masaya</t>
  </si>
  <si>
    <t>OKUBAYASHI Takuya</t>
  </si>
  <si>
    <t>ABE Ryomei</t>
  </si>
  <si>
    <t>OSAWA Takehiro</t>
  </si>
  <si>
    <t>SUGANUMA Takuya</t>
  </si>
  <si>
    <t>TANAAMI Hikaru</t>
  </si>
  <si>
    <t>HAMADA Yui</t>
  </si>
  <si>
    <t>MORITA Seiko</t>
  </si>
  <si>
    <t>HISHINUMA Hayate</t>
  </si>
  <si>
    <t>YANAGIDA Tomohiro</t>
  </si>
  <si>
    <t>NARA  Dice</t>
  </si>
  <si>
    <t>UESIGI Takayori</t>
  </si>
  <si>
    <t>ISHIZAKI Hiroyuki</t>
  </si>
  <si>
    <t>ENOMOTO Taiki</t>
  </si>
  <si>
    <t>MIZUNO Aki</t>
  </si>
  <si>
    <t>OGATA Shoichi</t>
  </si>
  <si>
    <t>FURUYAMA Tomoya</t>
  </si>
  <si>
    <t>TOZAWA Kouta</t>
  </si>
  <si>
    <t>NAKAI  Syuta</t>
  </si>
  <si>
    <t>SAEKI Ryota</t>
  </si>
  <si>
    <t>NAKAZAWA Arata</t>
  </si>
  <si>
    <t>SASAKI Ryona</t>
  </si>
  <si>
    <t>WASHIO Masayuki</t>
  </si>
  <si>
    <t>KAZUNO Hiroki</t>
  </si>
  <si>
    <t>IKEDA Haru</t>
  </si>
  <si>
    <t>ITO Kaita</t>
  </si>
  <si>
    <t>OKAZAKI Yuichiro</t>
  </si>
  <si>
    <t>KANAYA Yuichi</t>
  </si>
  <si>
    <t>SHIMIZU Kojiro</t>
  </si>
  <si>
    <t>HOSOYA Esuke</t>
  </si>
  <si>
    <t>AIKAWA　 Yuki</t>
  </si>
  <si>
    <t>英語表記</t>
    <rPh sb="0" eb="2">
      <t>エイゴ</t>
    </rPh>
    <rPh sb="2" eb="4">
      <t>ヒョウキ</t>
    </rPh>
    <phoneticPr fontId="1"/>
  </si>
  <si>
    <t>国籍
(3レター)</t>
    <rPh sb="0" eb="2">
      <t>コクセキ</t>
    </rPh>
    <phoneticPr fontId="1"/>
  </si>
  <si>
    <t>3レター</t>
    <phoneticPr fontId="7"/>
  </si>
  <si>
    <t>JPN</t>
  </si>
  <si>
    <t>KEN</t>
  </si>
  <si>
    <t>BRA</t>
  </si>
  <si>
    <t>PER</t>
  </si>
  <si>
    <t>KOR</t>
  </si>
  <si>
    <t>CHN</t>
  </si>
  <si>
    <t>THA</t>
  </si>
  <si>
    <t>ERI</t>
  </si>
  <si>
    <t>BHU</t>
  </si>
  <si>
    <t xml:space="preserve">JPN </t>
  </si>
  <si>
    <t>慶應義塾大学大学院</t>
    <rPh sb="6" eb="9">
      <t>ダイガクイン</t>
    </rPh>
    <phoneticPr fontId="7"/>
  </si>
  <si>
    <t>東海大学大学院</t>
    <rPh sb="4" eb="7">
      <t>ダイガクイン</t>
    </rPh>
    <phoneticPr fontId="7"/>
  </si>
  <si>
    <t>東洋大学大学院</t>
    <rPh sb="4" eb="7">
      <t>ダイガクイン</t>
    </rPh>
    <phoneticPr fontId="7"/>
  </si>
  <si>
    <t>筑波大学大学院</t>
    <rPh sb="4" eb="7">
      <t>ダイガクイン</t>
    </rPh>
    <phoneticPr fontId="7"/>
  </si>
  <si>
    <t>順天堂大学大学院</t>
    <rPh sb="5" eb="8">
      <t>ダイガクイン</t>
    </rPh>
    <phoneticPr fontId="7"/>
  </si>
  <si>
    <t>東京大学大学院</t>
    <rPh sb="4" eb="7">
      <t>ダイガクイン</t>
    </rPh>
    <phoneticPr fontId="7"/>
  </si>
  <si>
    <t>東京学芸大学大学院</t>
    <rPh sb="6" eb="9">
      <t>ダイガクイン</t>
    </rPh>
    <phoneticPr fontId="7"/>
  </si>
  <si>
    <t>大東文化大学大学院</t>
    <rPh sb="6" eb="9">
      <t>ダイガクイン</t>
    </rPh>
    <phoneticPr fontId="7"/>
  </si>
  <si>
    <t>日本大学大学院</t>
    <rPh sb="4" eb="7">
      <t>ダイガクイン</t>
    </rPh>
    <phoneticPr fontId="7"/>
  </si>
  <si>
    <t>中央大学大学院</t>
    <rPh sb="4" eb="7">
      <t>ダイガクイン</t>
    </rPh>
    <phoneticPr fontId="7"/>
  </si>
  <si>
    <t>横浜国立大学大学院</t>
    <rPh sb="6" eb="9">
      <t>ダイガクイン</t>
    </rPh>
    <phoneticPr fontId="7"/>
  </si>
  <si>
    <t>茨城大学大学院</t>
    <rPh sb="4" eb="7">
      <t>ダイガクイン</t>
    </rPh>
    <phoneticPr fontId="7"/>
  </si>
  <si>
    <t>上武大学大学院</t>
    <rPh sb="4" eb="7">
      <t>ダイガクイン</t>
    </rPh>
    <phoneticPr fontId="7"/>
  </si>
  <si>
    <t>千葉大学大学院</t>
    <rPh sb="4" eb="7">
      <t>ダイガクイン</t>
    </rPh>
    <phoneticPr fontId="7"/>
  </si>
  <si>
    <t>日本体育大学大学院</t>
    <rPh sb="6" eb="9">
      <t>ダイガクイン</t>
    </rPh>
    <phoneticPr fontId="7"/>
  </si>
  <si>
    <t>東京農工大学大学院</t>
    <rPh sb="6" eb="9">
      <t>ダイガクイン</t>
    </rPh>
    <phoneticPr fontId="7"/>
  </si>
  <si>
    <t>上智大学大学院</t>
    <rPh sb="4" eb="7">
      <t>ダイガクイン</t>
    </rPh>
    <phoneticPr fontId="7"/>
  </si>
  <si>
    <t>東京理科大学大学院</t>
    <rPh sb="6" eb="9">
      <t>ダイガクイン</t>
    </rPh>
    <phoneticPr fontId="7"/>
  </si>
  <si>
    <t>東京工業大学大学院</t>
    <rPh sb="6" eb="9">
      <t>ダイガクイン</t>
    </rPh>
    <phoneticPr fontId="7"/>
  </si>
  <si>
    <t>山梨大学大学院</t>
    <rPh sb="4" eb="7">
      <t>ダイガクイン</t>
    </rPh>
    <phoneticPr fontId="7"/>
  </si>
  <si>
    <t>東京海洋大学大学院</t>
    <rPh sb="6" eb="9">
      <t>ダイガクイン</t>
    </rPh>
    <phoneticPr fontId="7"/>
  </si>
  <si>
    <t>群馬大学大学院</t>
    <rPh sb="4" eb="7">
      <t>ダイガクイン</t>
    </rPh>
    <phoneticPr fontId="7"/>
  </si>
  <si>
    <t>電気通信大学大学院</t>
    <rPh sb="6" eb="9">
      <t>ダイガクイン</t>
    </rPh>
    <phoneticPr fontId="7"/>
  </si>
  <si>
    <t>東京都立大学大学院</t>
    <rPh sb="6" eb="9">
      <t>ダイガクイン</t>
    </rPh>
    <phoneticPr fontId="7"/>
  </si>
  <si>
    <t>埼玉大学大学院</t>
    <rPh sb="4" eb="7">
      <t>ダイガクイン</t>
    </rPh>
    <phoneticPr fontId="7"/>
  </si>
  <si>
    <t>東京電機大学大学院</t>
    <rPh sb="6" eb="9">
      <t>ダイガクイン</t>
    </rPh>
    <phoneticPr fontId="7"/>
  </si>
  <si>
    <t>Data</t>
  </si>
  <si>
    <t>基本情報</t>
    <rPh sb="0" eb="2">
      <t>キホン</t>
    </rPh>
    <rPh sb="2" eb="4">
      <t>ジョウホウ</t>
    </rPh>
    <phoneticPr fontId="16"/>
  </si>
  <si>
    <t>登録番号</t>
    <rPh sb="0" eb="2">
      <t>トウロク</t>
    </rPh>
    <rPh sb="2" eb="4">
      <t>バンゴウ</t>
    </rPh>
    <phoneticPr fontId="16"/>
  </si>
  <si>
    <t>氏名</t>
    <rPh sb="0" eb="2">
      <t>シメイ</t>
    </rPh>
    <phoneticPr fontId="16"/>
  </si>
  <si>
    <t>ﾌﾘｶﾞﾅ(英語表記)</t>
    <rPh sb="6" eb="8">
      <t>エイゴ</t>
    </rPh>
    <rPh sb="8" eb="10">
      <t>ヒョウキ</t>
    </rPh>
    <phoneticPr fontId="16"/>
  </si>
  <si>
    <t>所属コード</t>
    <rPh sb="0" eb="2">
      <t>ショゾク</t>
    </rPh>
    <phoneticPr fontId="16"/>
  </si>
  <si>
    <t>学年</t>
    <rPh sb="0" eb="2">
      <t>ガクネン</t>
    </rPh>
    <phoneticPr fontId="16"/>
  </si>
  <si>
    <t>登録陸協</t>
    <rPh sb="0" eb="2">
      <t>トウロク</t>
    </rPh>
    <rPh sb="2" eb="3">
      <t>リク</t>
    </rPh>
    <rPh sb="3" eb="4">
      <t>キョウ</t>
    </rPh>
    <phoneticPr fontId="16"/>
  </si>
  <si>
    <t>国籍(3レター)</t>
    <rPh sb="0" eb="2">
      <t>コクセキ</t>
    </rPh>
    <phoneticPr fontId="16"/>
  </si>
  <si>
    <t>種目１</t>
    <rPh sb="0" eb="2">
      <t>シュモク</t>
    </rPh>
    <phoneticPr fontId="16"/>
  </si>
  <si>
    <t>有効記録１</t>
    <rPh sb="0" eb="2">
      <t>ユウコウ</t>
    </rPh>
    <rPh sb="2" eb="4">
      <t>キロク</t>
    </rPh>
    <phoneticPr fontId="16"/>
  </si>
  <si>
    <t>備考</t>
    <rPh sb="0" eb="2">
      <t>ビコウ</t>
    </rPh>
    <phoneticPr fontId="15"/>
  </si>
  <si>
    <t>TR</t>
    <phoneticPr fontId="15"/>
  </si>
  <si>
    <t>※このシートは印刷し、捺印したものをスキャンしてデータ化すること</t>
    <rPh sb="7" eb="9">
      <t>インサツ</t>
    </rPh>
    <rPh sb="11" eb="13">
      <t>ナツイン</t>
    </rPh>
    <rPh sb="27" eb="28">
      <t>カ</t>
    </rPh>
    <phoneticPr fontId="5"/>
  </si>
  <si>
    <t>※スキャンデータはメールにて提出すること(エントリーマニュアル参照)</t>
    <rPh sb="14" eb="16">
      <t>テイシュツ</t>
    </rPh>
    <rPh sb="31" eb="33">
      <t>サンショウ</t>
    </rPh>
    <phoneticPr fontId="5"/>
  </si>
  <si>
    <t>第99回関東学生陸上競技対校選手権大会</t>
    <rPh sb="17" eb="19">
      <t>タイカイ</t>
    </rPh>
    <phoneticPr fontId="3"/>
  </si>
  <si>
    <t>(男子2部)</t>
    <phoneticPr fontId="15"/>
  </si>
  <si>
    <t>14 神奈川</t>
  </si>
  <si>
    <t>13 東京</t>
  </si>
  <si>
    <t>24 三重</t>
  </si>
  <si>
    <t>10 群馬</t>
  </si>
  <si>
    <t>12 千葉</t>
  </si>
  <si>
    <t>40 福岡</t>
  </si>
  <si>
    <t>27 大阪</t>
  </si>
  <si>
    <t>34 広島</t>
  </si>
  <si>
    <t>05 秋田</t>
  </si>
  <si>
    <t>28 兵庫</t>
  </si>
  <si>
    <t>32 島根</t>
  </si>
  <si>
    <t>11 埼玉</t>
  </si>
  <si>
    <t>04 宮城</t>
  </si>
  <si>
    <t>42 長崎</t>
  </si>
  <si>
    <t>33 岡山</t>
  </si>
  <si>
    <t>22 静岡</t>
  </si>
  <si>
    <t>23 愛知</t>
  </si>
  <si>
    <t>39 高知</t>
  </si>
  <si>
    <t>15 新潟</t>
  </si>
  <si>
    <t>38 愛媛</t>
  </si>
  <si>
    <t>17 石川</t>
  </si>
  <si>
    <t>09 栃木</t>
  </si>
  <si>
    <t>21 岐阜</t>
  </si>
  <si>
    <t>44 大分</t>
  </si>
  <si>
    <t>37 香川</t>
  </si>
  <si>
    <t>02 青森</t>
  </si>
  <si>
    <t>20 長野</t>
  </si>
  <si>
    <t>43 熊本</t>
  </si>
  <si>
    <t>08 茨城</t>
  </si>
  <si>
    <t>45 宮崎</t>
  </si>
  <si>
    <t>41 佐賀</t>
  </si>
  <si>
    <t>03 岩手</t>
  </si>
  <si>
    <t>06 山形</t>
  </si>
  <si>
    <t>46 鹿児島</t>
  </si>
  <si>
    <t>18 福井</t>
  </si>
  <si>
    <t>29 奈良</t>
  </si>
  <si>
    <t>07 福島</t>
  </si>
  <si>
    <t>35 山口</t>
  </si>
  <si>
    <t>26 京都</t>
  </si>
  <si>
    <t>16 富山</t>
  </si>
  <si>
    <t>25 滋賀</t>
  </si>
  <si>
    <t>30 和歌山</t>
  </si>
  <si>
    <t>47 沖縄</t>
  </si>
  <si>
    <t>19 山梨</t>
  </si>
  <si>
    <t>31 鳥取</t>
  </si>
  <si>
    <t>36 徳島</t>
  </si>
  <si>
    <t>青山学院大学大学院</t>
    <rPh sb="6" eb="9">
      <t>ダイガクイン</t>
    </rPh>
    <phoneticPr fontId="1"/>
  </si>
  <si>
    <t>青学大院</t>
  </si>
  <si>
    <t>ｱｵﾔﾏｶﾞｸｲﾝﾀﾞｲｶﾞｸﾀﾞｲｶﾞｸｲﾝ</t>
  </si>
  <si>
    <t>茨城大学大学院</t>
    <rPh sb="4" eb="6">
      <t>ダイガク</t>
    </rPh>
    <rPh sb="6" eb="7">
      <t>イン</t>
    </rPh>
    <phoneticPr fontId="1"/>
  </si>
  <si>
    <t>茨城大院</t>
  </si>
  <si>
    <t>ｲﾊﾞﾗｷﾀﾞｲｶﾞｸﾀﾞｲｶﾞｸｲﾝ</t>
  </si>
  <si>
    <t>宇都宮大学大学院</t>
    <rPh sb="5" eb="8">
      <t>ダイガクイン</t>
    </rPh>
    <phoneticPr fontId="1"/>
  </si>
  <si>
    <t>宇都宮大院</t>
  </si>
  <si>
    <t>ｳﾂﾉﾐﾔﾀﾞｲｶﾞｸﾀﾞｲｶﾞｸｲﾝ</t>
  </si>
  <si>
    <t>桜美林大学大学院</t>
    <rPh sb="5" eb="8">
      <t>ダイガクイン</t>
    </rPh>
    <phoneticPr fontId="1"/>
  </si>
  <si>
    <t>桜美林大院</t>
  </si>
  <si>
    <t>ｵｳﾋﾞﾘﾝﾀﾞｲｶﾞｸﾀﾞｲｶﾞｸｲﾝ</t>
  </si>
  <si>
    <t>北里大学大学院</t>
    <rPh sb="4" eb="7">
      <t>ダイガクイン</t>
    </rPh>
    <phoneticPr fontId="1"/>
  </si>
  <si>
    <t>北里大院</t>
  </si>
  <si>
    <t>ｷﾀｻﾄﾀﾞｲｶﾞｸﾀﾞｲｶﾞｸｲﾝ</t>
  </si>
  <si>
    <t>群馬大学大学院</t>
    <rPh sb="4" eb="7">
      <t>ダイガクイン</t>
    </rPh>
    <phoneticPr fontId="1"/>
  </si>
  <si>
    <t>群大院</t>
  </si>
  <si>
    <t>ｸﾞﾝﾏﾀﾞｲｶﾞｸﾀﾞｲｶﾞｸｲﾝ</t>
  </si>
  <si>
    <t>慶應義塾大学大学院</t>
    <rPh sb="6" eb="9">
      <t>ダイガクイン</t>
    </rPh>
    <phoneticPr fontId="1"/>
  </si>
  <si>
    <t>慶大院</t>
  </si>
  <si>
    <t>ｹｲｵｳｷﾞｼﾞｭｸﾀﾞｲｶﾞｸﾀﾞｲｶﾞｸｲﾝ</t>
  </si>
  <si>
    <t>工学院大学大学院</t>
    <rPh sb="5" eb="8">
      <t>ダイガクイン</t>
    </rPh>
    <phoneticPr fontId="1"/>
  </si>
  <si>
    <t>工学院大院</t>
  </si>
  <si>
    <t>ｺｳｶﾞｸｲﾝﾀﾞｲｶﾞｸﾀﾞｲｶﾞｸｲﾝ</t>
  </si>
  <si>
    <t>国際武道大学大学院</t>
    <rPh sb="6" eb="9">
      <t>ダイガクイン</t>
    </rPh>
    <phoneticPr fontId="1"/>
  </si>
  <si>
    <t>国武大院</t>
  </si>
  <si>
    <t>ｺｸｻｲﾌﾞﾄﾞｳﾀﾞｲｶﾞｸﾀﾞｲｶﾞｸｲﾝ</t>
  </si>
  <si>
    <t>国士舘大学大学院</t>
    <rPh sb="5" eb="8">
      <t>ダイガクイン</t>
    </rPh>
    <phoneticPr fontId="1"/>
  </si>
  <si>
    <t>国士大院</t>
  </si>
  <si>
    <t>ｺｸｼｶﾝﾀﾞｲｶﾞｸﾀﾞｲｶﾞｸｲﾝ</t>
  </si>
  <si>
    <t>埼玉大学大学院</t>
    <rPh sb="4" eb="7">
      <t>ダイガクイン</t>
    </rPh>
    <phoneticPr fontId="1"/>
  </si>
  <si>
    <t>埼大院</t>
  </si>
  <si>
    <t>ｻｲﾀﾏﾀﾞｲｶﾞｸﾀﾞｲｶﾞｸｲﾝ</t>
  </si>
  <si>
    <t>首都大学東京大学院</t>
    <rPh sb="6" eb="9">
      <t>ダイガクイン</t>
    </rPh>
    <phoneticPr fontId="1"/>
  </si>
  <si>
    <t>首都大院</t>
  </si>
  <si>
    <t>ｼｭﾄﾀﾞｲｶﾞｸﾄｳｷｮｳﾀﾞｲｶﾞｸｲﾝ</t>
  </si>
  <si>
    <t>順天堂大学大学院</t>
    <rPh sb="5" eb="8">
      <t>ダイガクイン</t>
    </rPh>
    <phoneticPr fontId="1"/>
  </si>
  <si>
    <t>順大院</t>
  </si>
  <si>
    <t>ｼﾞｭﾝﾃﾝﾄﾞｳﾀﾞｲｶﾞｸﾀﾞｲｶﾞｸｲﾝ</t>
  </si>
  <si>
    <t>上智大学大学院</t>
    <rPh sb="4" eb="7">
      <t>ダイガクイン</t>
    </rPh>
    <phoneticPr fontId="1"/>
  </si>
  <si>
    <t>上智大院</t>
  </si>
  <si>
    <t>ｼﾞｮｳﾁﾀﾞｲｶﾞｸﾀﾞｲｶﾞｸｲﾝ</t>
  </si>
  <si>
    <t>上武大学大学院</t>
    <rPh sb="4" eb="7">
      <t>ダイガクイン</t>
    </rPh>
    <phoneticPr fontId="1"/>
  </si>
  <si>
    <t>上武大院</t>
  </si>
  <si>
    <t>ｼﾞｮｳﾌﾞﾀﾞｲｶﾞｸﾀﾞｲｶﾞｸｲﾝ</t>
  </si>
  <si>
    <t>大東文化大学大学院</t>
    <rPh sb="0" eb="2">
      <t>ダイトウ</t>
    </rPh>
    <rPh sb="2" eb="4">
      <t>ブンカ</t>
    </rPh>
    <rPh sb="6" eb="9">
      <t>ダイガクイン</t>
    </rPh>
    <phoneticPr fontId="1"/>
  </si>
  <si>
    <t>大東大院</t>
  </si>
  <si>
    <t>ﾀﾞｲﾄｳﾌﾞﾝｶﾀﾞｲｶﾞｸﾀﾞｲｶﾞｸｲﾝ</t>
  </si>
  <si>
    <t>千葉大学大学院</t>
    <rPh sb="4" eb="7">
      <t>ダイガクイン</t>
    </rPh>
    <phoneticPr fontId="1"/>
  </si>
  <si>
    <t>千葉大院</t>
  </si>
  <si>
    <t>ﾁﾊﾞﾀﾞｲｶﾞｸﾀﾞｲｶﾞｸｲﾝ</t>
  </si>
  <si>
    <t>筑波大学大学院</t>
    <rPh sb="4" eb="7">
      <t>ダイガクイン</t>
    </rPh>
    <phoneticPr fontId="1"/>
  </si>
  <si>
    <t>筑波大院</t>
  </si>
  <si>
    <t>ﾂｸﾊﾞﾀﾞｲｶﾞｸﾀﾞｲｶﾞｸｲﾝ</t>
  </si>
  <si>
    <t>電気通信大学大学院</t>
    <rPh sb="6" eb="9">
      <t>ダイガクイン</t>
    </rPh>
    <phoneticPr fontId="1"/>
  </si>
  <si>
    <t>電通大院</t>
  </si>
  <si>
    <t>ﾃﾞﾝｷﾂｳｼﾝﾀﾞｲｶﾞｸﾀﾞｲｶﾞｸｲﾝ</t>
  </si>
  <si>
    <t>東海大学大学院</t>
    <rPh sb="4" eb="7">
      <t>ダイガクイン</t>
    </rPh>
    <phoneticPr fontId="1"/>
  </si>
  <si>
    <t>東海大院</t>
  </si>
  <si>
    <t>ﾄｳｶｲﾀﾞｲｶﾞｸﾀﾞｲｶﾞｸｲﾝ</t>
  </si>
  <si>
    <t>東京外国語大学大学院</t>
    <rPh sb="7" eb="10">
      <t>ダイガクイン</t>
    </rPh>
    <phoneticPr fontId="1"/>
  </si>
  <si>
    <t>東京外大院</t>
  </si>
  <si>
    <t>ﾄｳｷｮｳｶﾞｲｺｸｺﾞﾀﾞｲｶﾞｸﾀﾞｲｶﾞｸｲﾝ</t>
  </si>
  <si>
    <t>東京海洋大学大学院</t>
    <rPh sb="6" eb="9">
      <t>ダイガクイン</t>
    </rPh>
    <phoneticPr fontId="1"/>
  </si>
  <si>
    <t>東京海大院</t>
  </si>
  <si>
    <t>ﾄｳｷｮｳｶｲﾖｳﾀﾞｲｶﾞｸﾀﾞｲｶﾞｸｲﾝ</t>
  </si>
  <si>
    <t>東京学芸大学大学院</t>
    <rPh sb="6" eb="9">
      <t>ダイガクイン</t>
    </rPh>
    <phoneticPr fontId="1"/>
  </si>
  <si>
    <t>東学大院</t>
  </si>
  <si>
    <t>ﾄｳｷｮｳｶﾞｸｹﾞｲﾀﾞｲｶﾞｸﾀﾞｲｶﾞｸｲﾝ</t>
  </si>
  <si>
    <t>東京工業大学大学院</t>
    <rPh sb="6" eb="9">
      <t>ダイガクイン</t>
    </rPh>
    <phoneticPr fontId="1"/>
  </si>
  <si>
    <t>東工大院</t>
  </si>
  <si>
    <t>ﾄｳｷｮｳｺｳｷﾞｮｳﾀﾞｲｶﾞｸﾀﾞｲｶﾞｸｲﾝ</t>
  </si>
  <si>
    <t>東京大学大学院</t>
    <rPh sb="4" eb="7">
      <t>ダイガクイン</t>
    </rPh>
    <phoneticPr fontId="1"/>
  </si>
  <si>
    <t>東大院</t>
  </si>
  <si>
    <t>ﾄｳｷｮｳﾀﾞｲｶﾞｸﾀﾞｲｶﾞｸｲﾝ</t>
  </si>
  <si>
    <t>東京電機大学大学院</t>
    <rPh sb="6" eb="9">
      <t>ダイガクイン</t>
    </rPh>
    <phoneticPr fontId="1"/>
  </si>
  <si>
    <t>東電大院</t>
  </si>
  <si>
    <t>ﾄｳｷｮｳﾃﾞﾝｷﾀﾞｲｶﾞｸﾀﾞｲｶﾞｸｲﾝ</t>
  </si>
  <si>
    <t>東京都市大学大学院</t>
    <rPh sb="6" eb="9">
      <t>ダイガクイン</t>
    </rPh>
    <phoneticPr fontId="1"/>
  </si>
  <si>
    <t>都市大院</t>
  </si>
  <si>
    <t>ﾄｳｷｮｳﾄｼﾀﾞｲｶﾞｸﾀﾞｲｶﾞｸｲﾝ</t>
  </si>
  <si>
    <t>東京農工大学大学院</t>
    <rPh sb="6" eb="9">
      <t>ダイガクイン</t>
    </rPh>
    <phoneticPr fontId="1"/>
  </si>
  <si>
    <t>東農工大院</t>
  </si>
  <si>
    <t>ﾄｳｷｮｳﾉｳｺｳﾀﾞｲｶﾞｸﾀﾞｲｶﾞｸｲﾝ</t>
  </si>
  <si>
    <t>東京薬科大学大学院</t>
    <rPh sb="6" eb="9">
      <t>ダイガクイン</t>
    </rPh>
    <phoneticPr fontId="1"/>
  </si>
  <si>
    <t>東京薬大院</t>
  </si>
  <si>
    <t>ﾄｳｷｮｳﾔｯｶﾀﾞｲｶﾞｸﾀﾞｲｶﾞｸｲﾝ</t>
  </si>
  <si>
    <t>東京理科大学大学院</t>
    <rPh sb="6" eb="9">
      <t>ダイガクイン</t>
    </rPh>
    <phoneticPr fontId="1"/>
  </si>
  <si>
    <t>東理大院</t>
  </si>
  <si>
    <t>ﾄｳｷｮｳﾘｶﾀﾞｲｶﾞｸﾀﾞｲｶﾞｸｲﾝ</t>
  </si>
  <si>
    <t>東邦大学大学院</t>
    <rPh sb="4" eb="7">
      <t>ダイガクイン</t>
    </rPh>
    <phoneticPr fontId="1"/>
  </si>
  <si>
    <t>東邦大院</t>
  </si>
  <si>
    <t>ﾄｳﾎｳﾀﾞｲｶﾞｸﾀﾞｲｶﾞｸｲﾝ</t>
  </si>
  <si>
    <t>日本体育大学大学院</t>
    <rPh sb="0" eb="2">
      <t>ニホン</t>
    </rPh>
    <rPh sb="6" eb="9">
      <t>ダイガクイン</t>
    </rPh>
    <phoneticPr fontId="1"/>
  </si>
  <si>
    <t>日体大院</t>
  </si>
  <si>
    <t>ﾆｯﾎﾟﾝﾀｲｲｸﾀﾞｲｶﾞｸﾀﾞｲｶﾞｸｲﾝ</t>
  </si>
  <si>
    <t>日本女子体育大学大学院</t>
    <rPh sb="8" eb="11">
      <t>ダイガクイン</t>
    </rPh>
    <phoneticPr fontId="1"/>
  </si>
  <si>
    <t>日女体大院</t>
  </si>
  <si>
    <t>ﾆﾎﾝｼﾞｮｼﾀｲｲｸﾀﾞｲｶﾞｸﾀﾞｲｶﾞｸｲﾝ</t>
  </si>
  <si>
    <t>日本大学大学院</t>
    <rPh sb="4" eb="7">
      <t>ダイガクイン</t>
    </rPh>
    <phoneticPr fontId="1"/>
  </si>
  <si>
    <t>日大院</t>
  </si>
  <si>
    <t>ﾆﾎﾝﾀﾞｲｶﾞｸﾀﾞｲｶﾞｸｲﾝ</t>
  </si>
  <si>
    <t>平成国際大学大学院</t>
    <rPh sb="6" eb="9">
      <t>ダイガクイン</t>
    </rPh>
    <phoneticPr fontId="1"/>
  </si>
  <si>
    <t>平成国大院</t>
  </si>
  <si>
    <t>ﾍｲｾｲｺｸｻｲﾀﾞｲｶﾞｸﾀﾞｲｶﾞｸｲﾝ</t>
  </si>
  <si>
    <t>明海大学大学院</t>
    <rPh sb="4" eb="7">
      <t>ダイガクイン</t>
    </rPh>
    <phoneticPr fontId="1"/>
  </si>
  <si>
    <t>明海大院</t>
  </si>
  <si>
    <t>ﾒｲｶｲﾀﾞｲｶﾞｸﾀﾞｲｶﾞｸｲﾝ</t>
  </si>
  <si>
    <t>明治薬科大学大学院</t>
    <rPh sb="0" eb="2">
      <t>メイジ</t>
    </rPh>
    <rPh sb="2" eb="4">
      <t>ヤッカ</t>
    </rPh>
    <rPh sb="6" eb="9">
      <t>ダイガクイン</t>
    </rPh>
    <phoneticPr fontId="1"/>
  </si>
  <si>
    <t>明治薬大院</t>
  </si>
  <si>
    <t>ﾒｲｼﾞﾔｯｶﾀﾞｲｶﾞｸﾀﾞｲｶﾞｸｲﾝ</t>
  </si>
  <si>
    <t>山梨大学大学院</t>
    <rPh sb="4" eb="7">
      <t>ダイガクイン</t>
    </rPh>
    <phoneticPr fontId="1"/>
  </si>
  <si>
    <t>山梨大院</t>
  </si>
  <si>
    <t>ﾔﾏﾅｼﾀﾞｲｶﾞｸﾀﾞｲｶﾞｸｲﾝ</t>
  </si>
  <si>
    <t>横浜市立大学大学院</t>
    <rPh sb="6" eb="9">
      <t>ダイガクイン</t>
    </rPh>
    <phoneticPr fontId="1"/>
  </si>
  <si>
    <t>横市大院</t>
  </si>
  <si>
    <t>ﾖｺﾊﾏｲﾁﾘﾂﾀﾞｲｶﾞｸﾀﾞｲｶﾞｸｲﾝ</t>
  </si>
  <si>
    <t>横浜国立大学大学院</t>
    <rPh sb="6" eb="9">
      <t>ダイガクイン</t>
    </rPh>
    <phoneticPr fontId="1"/>
  </si>
  <si>
    <t>横国大院</t>
  </si>
  <si>
    <t>ﾖｺﾊﾏｺｸﾘﾂﾀﾞｲｶﾞｸﾀﾞｲｶﾞｸｲﾝ</t>
  </si>
  <si>
    <t>流通経済大学大学院</t>
    <rPh sb="6" eb="9">
      <t>ダイガクイン</t>
    </rPh>
    <phoneticPr fontId="1"/>
  </si>
  <si>
    <t>流経大院</t>
  </si>
  <si>
    <t>ﾘｭｳﾂｳｹｲｻﾞｲﾀﾞｲｶﾞｸﾀﾞｲｶﾞｸｲﾝ</t>
  </si>
  <si>
    <t>早稲田大学大学院</t>
    <rPh sb="5" eb="8">
      <t>ダイガクイン</t>
    </rPh>
    <phoneticPr fontId="1"/>
  </si>
  <si>
    <t>早大院</t>
  </si>
  <si>
    <t>ﾜｾﾀﾞﾀﾞｲｶﾞｸﾀﾞｲｶﾞｸｲﾝ</t>
  </si>
  <si>
    <r>
      <rPr>
        <sz val="20"/>
        <color theme="1"/>
        <rFont val="HG丸ｺﾞｼｯｸM-PRO"/>
        <family val="3"/>
        <charset val="128"/>
      </rPr>
      <t>エントリーシート</t>
    </r>
    <r>
      <rPr>
        <sz val="18"/>
        <color theme="1"/>
        <rFont val="HG丸ｺﾞｼｯｸM-PRO"/>
        <family val="3"/>
        <charset val="128"/>
      </rPr>
      <t>　(男子3部・一般種目用)</t>
    </r>
    <rPh sb="10" eb="12">
      <t>ダンシ</t>
    </rPh>
    <rPh sb="13" eb="14">
      <t>ブ</t>
    </rPh>
    <rPh sb="15" eb="17">
      <t>イッパン</t>
    </rPh>
    <rPh sb="17" eb="19">
      <t>シュモク</t>
    </rPh>
    <rPh sb="19" eb="20">
      <t>ヨウ</t>
    </rPh>
    <phoneticPr fontId="3"/>
  </si>
  <si>
    <t>ナンバー</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</si>
</sst>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
    <numFmt numFmtId="178" formatCode="0_);[Red]\(0\)"/>
  </numFmts>
  <fonts count="25"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6"/>
      <name val="ＭＳ Ｐゴシック"/>
      <family val="3"/>
      <charset val="128"/>
    </font>
    <font>
      <sz val="11"/>
      <name val="HG丸ｺﾞｼｯｸM-PRO"/>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1"/>
      <color theme="1"/>
      <name val="HG丸ｺﾞｼｯｸM-PRO"/>
      <family val="3"/>
      <charset val="128"/>
    </font>
    <font>
      <sz val="22"/>
      <color theme="1"/>
      <name val="HG丸ｺﾞｼｯｸM-PRO"/>
      <family val="3"/>
      <charset val="128"/>
    </font>
    <font>
      <sz val="18"/>
      <color theme="1"/>
      <name val="HG丸ｺﾞｼｯｸM-PRO"/>
      <family val="3"/>
      <charset val="128"/>
    </font>
    <font>
      <sz val="16"/>
      <color theme="1"/>
      <name val="HG丸ｺﾞｼｯｸM-PRO"/>
      <family val="3"/>
      <charset val="128"/>
    </font>
    <font>
      <sz val="20"/>
      <color theme="1"/>
      <name val="HG丸ｺﾞｼｯｸM-PRO"/>
      <family val="3"/>
      <charset val="128"/>
    </font>
    <font>
      <sz val="11"/>
      <color rgb="FFFF99CC"/>
      <name val="HG丸ｺﾞｼｯｸM-PRO"/>
      <family val="3"/>
      <charset val="128"/>
    </font>
    <font>
      <sz val="6"/>
      <name val="ＭＳ Ｐゴシック"/>
      <family val="3"/>
      <charset val="128"/>
      <scheme val="minor"/>
    </font>
    <font>
      <sz val="11"/>
      <color theme="1"/>
      <name val="ＭＳ Ｐゴシック"/>
      <family val="2"/>
      <scheme val="minor"/>
    </font>
    <font>
      <sz val="12"/>
      <color indexed="81"/>
      <name val="ＭＳ Ｐゴシック"/>
      <family val="3"/>
      <charset val="128"/>
    </font>
    <font>
      <b/>
      <sz val="16"/>
      <color theme="0"/>
      <name val="HG丸ｺﾞｼｯｸM-PRO"/>
      <family val="3"/>
      <charset val="128"/>
    </font>
    <font>
      <b/>
      <sz val="12"/>
      <color theme="1"/>
      <name val="HG丸ｺﾞｼｯｸM-PRO"/>
      <family val="3"/>
      <charset val="128"/>
    </font>
    <font>
      <b/>
      <sz val="11"/>
      <color theme="0"/>
      <name val="HG丸ｺﾞｼｯｸM-PRO"/>
      <family val="3"/>
      <charset val="128"/>
    </font>
    <font>
      <b/>
      <sz val="11"/>
      <color theme="1"/>
      <name val="HG丸ｺﾞｼｯｸM-PRO"/>
      <family val="3"/>
      <charset val="128"/>
    </font>
    <font>
      <sz val="12"/>
      <color theme="1"/>
      <name val="HG丸ｺﾞｼｯｸM-PRO"/>
      <family val="3"/>
      <charset val="128"/>
    </font>
    <font>
      <sz val="11"/>
      <name val="ＭＳ Ｐゴシック"/>
      <family val="3"/>
      <charset val="128"/>
      <scheme val="minor"/>
    </font>
    <font>
      <sz val="12"/>
      <name val="ＭＳ Ｐゴシック"/>
      <family val="3"/>
      <charset val="128"/>
      <scheme val="minor"/>
    </font>
  </fonts>
  <fills count="17">
    <fill>
      <patternFill patternType="none"/>
    </fill>
    <fill>
      <patternFill patternType="gray125"/>
    </fill>
    <fill>
      <patternFill patternType="solid">
        <fgColor theme="0"/>
        <bgColor indexed="64"/>
      </patternFill>
    </fill>
    <fill>
      <patternFill patternType="solid">
        <fgColor rgb="FFCCFCEA"/>
        <bgColor indexed="64"/>
      </patternFill>
    </fill>
    <fill>
      <patternFill patternType="solid">
        <fgColor rgb="FFD7F7FD"/>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A3"/>
        <bgColor indexed="64"/>
      </patternFill>
    </fill>
    <fill>
      <patternFill patternType="solid">
        <fgColor rgb="FFFFCC66"/>
        <bgColor indexed="64"/>
      </patternFill>
    </fill>
    <fill>
      <patternFill patternType="solid">
        <fgColor rgb="FFFF99CC"/>
        <bgColor indexed="64"/>
      </patternFill>
    </fill>
    <fill>
      <patternFill patternType="solid">
        <fgColor rgb="FFFFFF99"/>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rgb="FF92D050"/>
        <bgColor indexed="64"/>
      </patternFill>
    </fill>
    <fill>
      <patternFill patternType="solid">
        <fgColor theme="1"/>
        <bgColor indexed="64"/>
      </patternFill>
    </fill>
    <fill>
      <patternFill patternType="solid">
        <fgColor rgb="FF0070C0"/>
        <bgColor indexed="64"/>
      </patternFill>
    </fill>
    <fill>
      <patternFill patternType="solid">
        <fgColor theme="1" tint="0.34998626667073579"/>
        <bgColor indexed="64"/>
      </patternFill>
    </fill>
  </fills>
  <borders count="86">
    <border>
      <left/>
      <right/>
      <top/>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right/>
      <top style="medium">
        <color indexed="64"/>
      </top>
      <bottom/>
      <diagonal/>
    </border>
    <border>
      <left style="medium">
        <color indexed="64"/>
      </left>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double">
        <color indexed="64"/>
      </bottom>
      <diagonal/>
    </border>
    <border>
      <left style="hair">
        <color indexed="64"/>
      </left>
      <right/>
      <top style="double">
        <color indexed="64"/>
      </top>
      <bottom style="medium">
        <color indexed="64"/>
      </bottom>
      <diagonal/>
    </border>
    <border>
      <left/>
      <right/>
      <top style="double">
        <color indexed="64"/>
      </top>
      <bottom style="medium">
        <color indexed="64"/>
      </bottom>
      <diagonal/>
    </border>
    <border>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hair">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diagonal/>
    </border>
    <border>
      <left/>
      <right style="hair">
        <color indexed="64"/>
      </right>
      <top/>
      <bottom style="medium">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style="medium">
        <color indexed="64"/>
      </bottom>
      <diagonal/>
    </border>
    <border>
      <left/>
      <right style="thin">
        <color indexed="64"/>
      </right>
      <top style="medium">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thin">
        <color indexed="64"/>
      </left>
      <right style="thin">
        <color indexed="64"/>
      </right>
      <top/>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indexed="64"/>
      </right>
      <top style="thin">
        <color auto="1"/>
      </top>
      <bottom style="double">
        <color auto="1"/>
      </bottom>
      <diagonal/>
    </border>
    <border diagonalDown="1">
      <left style="hair">
        <color indexed="64"/>
      </left>
      <right style="hair">
        <color indexed="64"/>
      </right>
      <top style="hair">
        <color indexed="64"/>
      </top>
      <bottom style="hair">
        <color indexed="64"/>
      </bottom>
      <diagonal style="hair">
        <color indexed="64"/>
      </diagonal>
    </border>
    <border>
      <left style="hair">
        <color indexed="64"/>
      </left>
      <right style="thin">
        <color indexed="64"/>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style="double">
        <color indexed="64"/>
      </bottom>
      <diagonal/>
    </border>
    <border>
      <left/>
      <right style="medium">
        <color indexed="64"/>
      </right>
      <top style="thin">
        <color indexed="64"/>
      </top>
      <bottom style="medium">
        <color indexed="64"/>
      </bottom>
      <diagonal/>
    </border>
  </borders>
  <cellStyleXfs count="4">
    <xf numFmtId="0" fontId="0" fillId="0" borderId="0">
      <alignment vertical="center"/>
    </xf>
    <xf numFmtId="9" fontId="8" fillId="0" borderId="0" applyFont="0" applyFill="0" applyBorder="0" applyAlignment="0" applyProtection="0">
      <alignment vertical="center"/>
    </xf>
    <xf numFmtId="0" fontId="16" fillId="0" borderId="0"/>
    <xf numFmtId="0" fontId="2" fillId="0" borderId="0">
      <alignment vertical="center"/>
    </xf>
  </cellStyleXfs>
  <cellXfs count="332">
    <xf numFmtId="0" fontId="0" fillId="0" borderId="0" xfId="0">
      <alignment vertical="center"/>
    </xf>
    <xf numFmtId="177" fontId="0" fillId="0" borderId="0" xfId="0" applyNumberFormat="1">
      <alignment vertical="center"/>
    </xf>
    <xf numFmtId="0" fontId="0" fillId="0" borderId="0" xfId="0" applyAlignment="1">
      <alignment horizontal="left" vertical="center"/>
    </xf>
    <xf numFmtId="0" fontId="9" fillId="0" borderId="0" xfId="0" applyFont="1">
      <alignment vertical="center"/>
    </xf>
    <xf numFmtId="0" fontId="9" fillId="0" borderId="0" xfId="0" applyFont="1" applyAlignment="1">
      <alignment horizontal="center" vertical="center"/>
    </xf>
    <xf numFmtId="176" fontId="0" fillId="0" borderId="0" xfId="0" applyNumberFormat="1">
      <alignment vertical="center"/>
    </xf>
    <xf numFmtId="176" fontId="9" fillId="3" borderId="10" xfId="0" applyNumberFormat="1" applyFont="1" applyFill="1" applyBorder="1" applyAlignment="1">
      <alignment horizontal="center" vertical="center"/>
    </xf>
    <xf numFmtId="176" fontId="9" fillId="0" borderId="12" xfId="0" applyNumberFormat="1" applyFont="1" applyBorder="1" applyAlignment="1">
      <alignment horizontal="center" vertical="center"/>
    </xf>
    <xf numFmtId="176" fontId="9" fillId="4" borderId="12" xfId="0" applyNumberFormat="1" applyFont="1" applyFill="1" applyBorder="1" applyAlignment="1">
      <alignment horizontal="center" vertical="center"/>
    </xf>
    <xf numFmtId="176" fontId="9" fillId="0" borderId="1" xfId="0" applyNumberFormat="1" applyFont="1" applyBorder="1" applyAlignment="1">
      <alignment horizontal="center" vertical="center"/>
    </xf>
    <xf numFmtId="176" fontId="9" fillId="4" borderId="1" xfId="0" applyNumberFormat="1" applyFont="1" applyFill="1" applyBorder="1" applyAlignment="1">
      <alignment horizontal="center" vertical="center"/>
    </xf>
    <xf numFmtId="0" fontId="0" fillId="0" borderId="0" xfId="0" applyNumberFormat="1">
      <alignment vertical="center"/>
    </xf>
    <xf numFmtId="177" fontId="9" fillId="5" borderId="12" xfId="1" applyNumberFormat="1" applyFont="1" applyFill="1" applyBorder="1" applyAlignment="1">
      <alignment horizontal="center" vertical="center"/>
    </xf>
    <xf numFmtId="49" fontId="0" fillId="0" borderId="0" xfId="0" applyNumberFormat="1">
      <alignment vertical="center"/>
    </xf>
    <xf numFmtId="177" fontId="9" fillId="5" borderId="1" xfId="1" applyNumberFormat="1" applyFont="1" applyFill="1" applyBorder="1" applyAlignment="1">
      <alignment horizontal="center" vertical="center"/>
    </xf>
    <xf numFmtId="176" fontId="9" fillId="3" borderId="6" xfId="0" applyNumberFormat="1" applyFont="1" applyFill="1" applyBorder="1" applyAlignment="1">
      <alignment horizontal="center" vertical="center"/>
    </xf>
    <xf numFmtId="176" fontId="9" fillId="3" borderId="6" xfId="0" applyNumberFormat="1" applyFont="1" applyFill="1" applyBorder="1" applyAlignment="1">
      <alignment horizontal="center" vertical="center" wrapText="1"/>
    </xf>
    <xf numFmtId="177" fontId="9" fillId="7" borderId="16" xfId="0" applyNumberFormat="1" applyFont="1" applyFill="1" applyBorder="1" applyAlignment="1">
      <alignment vertical="center"/>
    </xf>
    <xf numFmtId="176" fontId="9" fillId="7" borderId="16" xfId="0" applyNumberFormat="1" applyFont="1" applyFill="1" applyBorder="1" applyAlignment="1">
      <alignment vertical="center"/>
    </xf>
    <xf numFmtId="177" fontId="9" fillId="7" borderId="17" xfId="0" applyNumberFormat="1" applyFont="1" applyFill="1" applyBorder="1" applyAlignment="1">
      <alignment vertical="center"/>
    </xf>
    <xf numFmtId="176" fontId="9" fillId="7" borderId="17" xfId="0" applyNumberFormat="1" applyFont="1" applyFill="1" applyBorder="1" applyAlignment="1">
      <alignment vertical="center"/>
    </xf>
    <xf numFmtId="177" fontId="9" fillId="7" borderId="12" xfId="0" applyNumberFormat="1" applyFont="1" applyFill="1" applyBorder="1" applyAlignment="1">
      <alignment vertical="center"/>
    </xf>
    <xf numFmtId="176" fontId="9" fillId="7" borderId="12" xfId="0" applyNumberFormat="1" applyFont="1" applyFill="1" applyBorder="1" applyAlignment="1">
      <alignment vertical="center"/>
    </xf>
    <xf numFmtId="0" fontId="9" fillId="0" borderId="18" xfId="0" applyFont="1" applyBorder="1">
      <alignment vertical="center"/>
    </xf>
    <xf numFmtId="0" fontId="9" fillId="0" borderId="6" xfId="0" applyFont="1" applyBorder="1" applyAlignment="1">
      <alignment horizontal="center" vertical="center"/>
    </xf>
    <xf numFmtId="0" fontId="9" fillId="0" borderId="6" xfId="0" applyFont="1" applyBorder="1" applyAlignment="1" applyProtection="1">
      <alignment horizontal="center" vertical="center"/>
      <protection locked="0"/>
    </xf>
    <xf numFmtId="176" fontId="9" fillId="0" borderId="55" xfId="0" applyNumberFormat="1" applyFont="1" applyBorder="1" applyAlignment="1" applyProtection="1">
      <alignment vertical="center"/>
      <protection locked="0"/>
    </xf>
    <xf numFmtId="176" fontId="9" fillId="0" borderId="24" xfId="0" applyNumberFormat="1" applyFont="1" applyBorder="1" applyAlignment="1" applyProtection="1">
      <alignment vertical="center"/>
      <protection locked="0"/>
    </xf>
    <xf numFmtId="176" fontId="9" fillId="0" borderId="25" xfId="0" applyNumberFormat="1" applyFont="1" applyBorder="1" applyAlignment="1" applyProtection="1">
      <alignment vertical="center"/>
      <protection locked="0"/>
    </xf>
    <xf numFmtId="0" fontId="9" fillId="0" borderId="11" xfId="0" applyNumberFormat="1" applyFont="1" applyBorder="1" applyAlignment="1" applyProtection="1">
      <alignment horizontal="center" vertical="center"/>
      <protection locked="0"/>
    </xf>
    <xf numFmtId="176" fontId="9" fillId="0" borderId="56" xfId="0" applyNumberFormat="1" applyFont="1" applyBorder="1" applyAlignment="1" applyProtection="1">
      <alignment vertical="center"/>
      <protection locked="0"/>
    </xf>
    <xf numFmtId="176" fontId="9" fillId="0" borderId="21" xfId="0" applyNumberFormat="1" applyFont="1" applyBorder="1" applyAlignment="1" applyProtection="1">
      <alignment vertical="center"/>
      <protection locked="0"/>
    </xf>
    <xf numFmtId="176" fontId="9" fillId="0" borderId="20" xfId="0" applyNumberFormat="1" applyFont="1" applyBorder="1" applyAlignment="1" applyProtection="1">
      <alignment vertical="center"/>
      <protection locked="0"/>
    </xf>
    <xf numFmtId="0" fontId="9" fillId="0" borderId="13" xfId="0" applyNumberFormat="1" applyFont="1" applyBorder="1" applyAlignment="1" applyProtection="1">
      <alignment horizontal="center" vertical="center"/>
      <protection locked="0"/>
    </xf>
    <xf numFmtId="176" fontId="9" fillId="0" borderId="57" xfId="0" applyNumberFormat="1" applyFont="1" applyBorder="1" applyAlignment="1" applyProtection="1">
      <alignment vertical="center"/>
      <protection locked="0"/>
    </xf>
    <xf numFmtId="176" fontId="9" fillId="0" borderId="50" xfId="0" applyNumberFormat="1" applyFont="1" applyBorder="1" applyAlignment="1" applyProtection="1">
      <alignment vertical="center"/>
      <protection locked="0"/>
    </xf>
    <xf numFmtId="176" fontId="9" fillId="0" borderId="5" xfId="0" applyNumberFormat="1" applyFont="1" applyBorder="1" applyAlignment="1" applyProtection="1">
      <alignment vertical="center"/>
      <protection locked="0"/>
    </xf>
    <xf numFmtId="0" fontId="9" fillId="0" borderId="58" xfId="0" applyNumberFormat="1" applyFont="1" applyBorder="1" applyAlignment="1" applyProtection="1">
      <alignment horizontal="center" vertical="center"/>
      <protection locked="0"/>
    </xf>
    <xf numFmtId="177" fontId="9" fillId="0" borderId="12" xfId="0" applyNumberFormat="1" applyFont="1" applyBorder="1" applyAlignment="1" applyProtection="1">
      <alignment horizontal="center" vertical="center"/>
      <protection locked="0"/>
    </xf>
    <xf numFmtId="177" fontId="9" fillId="0" borderId="4" xfId="0" applyNumberFormat="1" applyFont="1" applyBorder="1" applyAlignment="1" applyProtection="1">
      <alignment horizontal="center" vertical="center"/>
      <protection locked="0"/>
    </xf>
    <xf numFmtId="177" fontId="9" fillId="0" borderId="17" xfId="0" applyNumberFormat="1" applyFont="1" applyBorder="1" applyAlignment="1" applyProtection="1">
      <alignment horizontal="center" vertical="center"/>
      <protection locked="0"/>
    </xf>
    <xf numFmtId="177" fontId="9" fillId="2" borderId="59" xfId="0" applyNumberFormat="1" applyFont="1" applyFill="1" applyBorder="1" applyAlignment="1" applyProtection="1">
      <alignment horizontal="center" vertical="center"/>
      <protection locked="0"/>
    </xf>
    <xf numFmtId="0" fontId="9" fillId="0" borderId="60" xfId="0" applyNumberFormat="1" applyFont="1" applyBorder="1" applyAlignment="1" applyProtection="1">
      <alignment horizontal="center" vertical="center"/>
      <protection locked="0"/>
    </xf>
    <xf numFmtId="0" fontId="9" fillId="0" borderId="61" xfId="0" applyFont="1" applyBorder="1" applyProtection="1">
      <alignment vertical="center"/>
      <protection locked="0"/>
    </xf>
    <xf numFmtId="0" fontId="9" fillId="0" borderId="24" xfId="0" applyFont="1" applyBorder="1" applyProtection="1">
      <alignment vertical="center"/>
      <protection locked="0"/>
    </xf>
    <xf numFmtId="177" fontId="9" fillId="2" borderId="62" xfId="0" applyNumberFormat="1" applyFont="1" applyFill="1" applyBorder="1" applyAlignment="1" applyProtection="1">
      <alignment horizontal="center" vertical="center"/>
      <protection locked="0"/>
    </xf>
    <xf numFmtId="0" fontId="9" fillId="0" borderId="63" xfId="0" applyNumberFormat="1" applyFont="1" applyBorder="1" applyAlignment="1" applyProtection="1">
      <alignment horizontal="center" vertical="center"/>
      <protection locked="0"/>
    </xf>
    <xf numFmtId="0" fontId="9" fillId="0" borderId="21" xfId="0" applyFont="1" applyBorder="1" applyProtection="1">
      <alignment vertical="center"/>
      <protection locked="0"/>
    </xf>
    <xf numFmtId="177" fontId="9" fillId="2" borderId="64" xfId="0" applyNumberFormat="1" applyFont="1" applyFill="1" applyBorder="1" applyAlignment="1" applyProtection="1">
      <alignment horizontal="center" vertical="center"/>
      <protection locked="0"/>
    </xf>
    <xf numFmtId="0" fontId="9" fillId="0" borderId="44" xfId="0" applyNumberFormat="1" applyFont="1" applyBorder="1" applyAlignment="1" applyProtection="1">
      <alignment horizontal="center" vertical="center"/>
      <protection locked="0"/>
    </xf>
    <xf numFmtId="0" fontId="9" fillId="0" borderId="52" xfId="0" applyFont="1" applyBorder="1" applyProtection="1">
      <alignment vertical="center"/>
      <protection locked="0"/>
    </xf>
    <xf numFmtId="0" fontId="9" fillId="0" borderId="50" xfId="0" applyFont="1" applyBorder="1" applyProtection="1">
      <alignment vertical="center"/>
      <protection locked="0"/>
    </xf>
    <xf numFmtId="0" fontId="9" fillId="0" borderId="25" xfId="0" applyNumberFormat="1" applyFont="1" applyBorder="1" applyAlignment="1" applyProtection="1">
      <alignment horizontal="center" vertical="center"/>
      <protection locked="0"/>
    </xf>
    <xf numFmtId="0" fontId="9" fillId="0" borderId="20" xfId="0" applyNumberFormat="1" applyFont="1" applyBorder="1" applyAlignment="1" applyProtection="1">
      <alignment horizontal="center" vertical="center"/>
      <protection locked="0"/>
    </xf>
    <xf numFmtId="0" fontId="9" fillId="0" borderId="29" xfId="0" applyNumberFormat="1" applyFont="1" applyBorder="1" applyAlignment="1" applyProtection="1">
      <alignment horizontal="center" vertical="center"/>
      <protection locked="0"/>
    </xf>
    <xf numFmtId="176" fontId="9" fillId="0" borderId="60" xfId="0" applyNumberFormat="1" applyFont="1" applyBorder="1" applyAlignment="1" applyProtection="1">
      <alignment horizontal="center" vertical="center"/>
      <protection locked="0"/>
    </xf>
    <xf numFmtId="176" fontId="9" fillId="0" borderId="63" xfId="0" applyNumberFormat="1" applyFont="1" applyBorder="1" applyAlignment="1" applyProtection="1">
      <alignment horizontal="center" vertical="center"/>
      <protection locked="0"/>
    </xf>
    <xf numFmtId="176" fontId="9" fillId="0" borderId="44" xfId="0" applyNumberFormat="1" applyFont="1" applyBorder="1" applyAlignment="1" applyProtection="1">
      <alignment horizontal="center" vertical="center"/>
      <protection locked="0"/>
    </xf>
    <xf numFmtId="176" fontId="9" fillId="3" borderId="7" xfId="0" applyNumberFormat="1" applyFont="1" applyFill="1" applyBorder="1" applyAlignment="1">
      <alignment horizontal="center" vertical="center"/>
    </xf>
    <xf numFmtId="0" fontId="9" fillId="10" borderId="25" xfId="0" applyNumberFormat="1" applyFont="1" applyFill="1" applyBorder="1" applyAlignment="1" applyProtection="1">
      <alignment horizontal="center" vertical="center"/>
    </xf>
    <xf numFmtId="0" fontId="9" fillId="10" borderId="20" xfId="0" applyNumberFormat="1" applyFont="1" applyFill="1" applyBorder="1" applyAlignment="1" applyProtection="1">
      <alignment horizontal="center" vertical="center"/>
    </xf>
    <xf numFmtId="0" fontId="9" fillId="10" borderId="29" xfId="0" applyNumberFormat="1" applyFont="1" applyFill="1" applyBorder="1" applyAlignment="1" applyProtection="1">
      <alignment horizontal="center" vertical="center"/>
    </xf>
    <xf numFmtId="0" fontId="9" fillId="10" borderId="65" xfId="0" applyNumberFormat="1" applyFont="1" applyFill="1" applyBorder="1" applyAlignment="1" applyProtection="1">
      <alignment horizontal="center" vertical="center"/>
    </xf>
    <xf numFmtId="0" fontId="9" fillId="10" borderId="66" xfId="0" applyNumberFormat="1" applyFont="1" applyFill="1" applyBorder="1" applyAlignment="1" applyProtection="1">
      <alignment horizontal="center" vertical="center"/>
    </xf>
    <xf numFmtId="0" fontId="9" fillId="10" borderId="67" xfId="0" applyNumberFormat="1" applyFont="1" applyFill="1" applyBorder="1" applyAlignment="1" applyProtection="1">
      <alignment horizontal="center" vertical="center"/>
    </xf>
    <xf numFmtId="0" fontId="9" fillId="0" borderId="0" xfId="0" applyFont="1" applyAlignment="1">
      <alignment vertical="center"/>
    </xf>
    <xf numFmtId="178" fontId="9" fillId="3" borderId="6" xfId="0" applyNumberFormat="1" applyFont="1" applyFill="1" applyBorder="1" applyAlignment="1">
      <alignment horizontal="center" vertical="center"/>
    </xf>
    <xf numFmtId="178" fontId="9" fillId="0" borderId="6" xfId="0" applyNumberFormat="1" applyFont="1" applyBorder="1" applyAlignment="1" applyProtection="1">
      <alignment horizontal="center" vertical="center"/>
      <protection locked="0"/>
    </xf>
    <xf numFmtId="178" fontId="9" fillId="0" borderId="0" xfId="0" applyNumberFormat="1" applyFont="1">
      <alignment vertical="center"/>
    </xf>
    <xf numFmtId="0" fontId="9" fillId="0" borderId="0" xfId="0" applyFont="1" applyFill="1">
      <alignment vertical="center"/>
    </xf>
    <xf numFmtId="0" fontId="9" fillId="11" borderId="0" xfId="0" applyFont="1" applyFill="1">
      <alignment vertical="center"/>
    </xf>
    <xf numFmtId="0" fontId="9" fillId="0" borderId="72" xfId="0" applyFont="1" applyBorder="1" applyProtection="1">
      <alignment vertical="center"/>
      <protection locked="0"/>
    </xf>
    <xf numFmtId="176" fontId="4" fillId="11" borderId="55" xfId="0" applyNumberFormat="1" applyFont="1" applyFill="1" applyBorder="1" applyAlignment="1" applyProtection="1">
      <alignment horizontal="center" vertical="center"/>
    </xf>
    <xf numFmtId="176" fontId="4" fillId="11" borderId="24" xfId="0" applyNumberFormat="1" applyFont="1" applyFill="1" applyBorder="1" applyAlignment="1" applyProtection="1">
      <alignment horizontal="center" vertical="center"/>
    </xf>
    <xf numFmtId="176" fontId="4" fillId="11" borderId="25" xfId="0" applyNumberFormat="1" applyFont="1" applyFill="1" applyBorder="1" applyAlignment="1" applyProtection="1">
      <alignment horizontal="center" vertical="center"/>
    </xf>
    <xf numFmtId="177" fontId="9" fillId="7" borderId="4" xfId="0" applyNumberFormat="1" applyFont="1" applyFill="1" applyBorder="1" applyAlignment="1" applyProtection="1">
      <alignment vertical="center"/>
    </xf>
    <xf numFmtId="177" fontId="9" fillId="11" borderId="12" xfId="0" applyNumberFormat="1" applyFont="1" applyFill="1" applyBorder="1" applyAlignment="1" applyProtection="1">
      <alignment horizontal="center" vertical="center"/>
    </xf>
    <xf numFmtId="176" fontId="9" fillId="7" borderId="4" xfId="0" applyNumberFormat="1" applyFont="1" applyFill="1" applyBorder="1" applyAlignment="1" applyProtection="1">
      <alignment vertical="center"/>
    </xf>
    <xf numFmtId="177" fontId="9" fillId="11" borderId="59" xfId="0" applyNumberFormat="1" applyFont="1" applyFill="1" applyBorder="1" applyAlignment="1" applyProtection="1">
      <alignment horizontal="center" vertical="center"/>
    </xf>
    <xf numFmtId="176" fontId="4" fillId="11" borderId="60" xfId="0" applyNumberFormat="1" applyFont="1" applyFill="1" applyBorder="1" applyAlignment="1" applyProtection="1">
      <alignment horizontal="center" vertical="center"/>
    </xf>
    <xf numFmtId="49" fontId="4" fillId="11" borderId="25" xfId="0" applyNumberFormat="1" applyFont="1" applyFill="1" applyBorder="1" applyAlignment="1" applyProtection="1">
      <alignment horizontal="center" vertical="center"/>
    </xf>
    <xf numFmtId="176" fontId="4" fillId="11" borderId="61" xfId="0" applyNumberFormat="1" applyFont="1" applyFill="1" applyBorder="1" applyAlignment="1" applyProtection="1">
      <alignment horizontal="left" vertical="center"/>
    </xf>
    <xf numFmtId="176" fontId="9" fillId="11" borderId="57" xfId="0" applyNumberFormat="1" applyFont="1" applyFill="1" applyBorder="1" applyAlignment="1" applyProtection="1">
      <alignment horizontal="center" vertical="center"/>
    </xf>
    <xf numFmtId="176" fontId="9" fillId="11" borderId="70" xfId="0" applyNumberFormat="1" applyFont="1" applyFill="1" applyBorder="1" applyAlignment="1" applyProtection="1">
      <alignment horizontal="center" vertical="center"/>
    </xf>
    <xf numFmtId="49" fontId="9" fillId="12" borderId="70" xfId="0" applyNumberFormat="1" applyFont="1" applyFill="1" applyBorder="1" applyAlignment="1" applyProtection="1">
      <alignment horizontal="center" vertical="center"/>
    </xf>
    <xf numFmtId="176" fontId="9" fillId="11" borderId="0" xfId="0" applyNumberFormat="1" applyFont="1" applyFill="1" applyBorder="1" applyAlignment="1" applyProtection="1">
      <alignment horizontal="center" vertical="center"/>
    </xf>
    <xf numFmtId="0" fontId="9" fillId="11" borderId="13" xfId="0" applyNumberFormat="1" applyFont="1" applyFill="1" applyBorder="1" applyAlignment="1" applyProtection="1">
      <alignment horizontal="center" vertical="center"/>
    </xf>
    <xf numFmtId="177" fontId="9" fillId="11" borderId="4" xfId="0" applyNumberFormat="1" applyFont="1" applyFill="1" applyBorder="1" applyAlignment="1" applyProtection="1">
      <alignment horizontal="center" vertical="center"/>
    </xf>
    <xf numFmtId="177" fontId="9" fillId="11" borderId="62" xfId="0" applyNumberFormat="1" applyFont="1" applyFill="1" applyBorder="1" applyAlignment="1" applyProtection="1">
      <alignment horizontal="center" vertical="center"/>
    </xf>
    <xf numFmtId="176" fontId="9" fillId="11" borderId="71" xfId="0" applyNumberFormat="1" applyFont="1" applyFill="1" applyBorder="1" applyAlignment="1" applyProtection="1">
      <alignment horizontal="center" vertical="center"/>
    </xf>
    <xf numFmtId="0" fontId="9" fillId="11" borderId="20" xfId="0" applyNumberFormat="1" applyFont="1" applyFill="1" applyBorder="1" applyAlignment="1" applyProtection="1">
      <alignment horizontal="center" vertical="center"/>
    </xf>
    <xf numFmtId="0" fontId="9" fillId="11" borderId="73" xfId="0" applyFont="1" applyFill="1" applyBorder="1" applyProtection="1">
      <alignment vertical="center"/>
    </xf>
    <xf numFmtId="176" fontId="9" fillId="3" borderId="74" xfId="0" applyNumberFormat="1" applyFont="1" applyFill="1" applyBorder="1" applyAlignment="1">
      <alignment horizontal="center" vertical="center"/>
    </xf>
    <xf numFmtId="176" fontId="9" fillId="3" borderId="8" xfId="0" applyNumberFormat="1" applyFont="1" applyFill="1" applyBorder="1" applyAlignment="1">
      <alignment horizontal="center" vertical="center"/>
    </xf>
    <xf numFmtId="0" fontId="9" fillId="0" borderId="1" xfId="0" applyNumberFormat="1" applyFont="1" applyBorder="1" applyAlignment="1" applyProtection="1">
      <alignment horizontal="center" vertical="center"/>
      <protection locked="0"/>
    </xf>
    <xf numFmtId="0" fontId="9" fillId="2" borderId="0" xfId="0" applyFont="1" applyFill="1">
      <alignment vertical="center"/>
    </xf>
    <xf numFmtId="0" fontId="20" fillId="15" borderId="77" xfId="0" applyFont="1" applyFill="1" applyBorder="1" applyAlignment="1">
      <alignment horizontal="center" vertical="center"/>
    </xf>
    <xf numFmtId="0" fontId="9" fillId="0" borderId="2" xfId="0" applyFont="1" applyBorder="1">
      <alignment vertical="center"/>
    </xf>
    <xf numFmtId="0" fontId="9" fillId="2" borderId="3" xfId="0" applyNumberFormat="1" applyFont="1" applyFill="1" applyBorder="1" applyAlignment="1" applyProtection="1">
      <alignment horizontal="center" vertical="center"/>
      <protection locked="0"/>
    </xf>
    <xf numFmtId="0" fontId="9" fillId="2" borderId="0" xfId="0" applyFont="1" applyFill="1" applyAlignment="1">
      <alignment vertical="top" wrapText="1"/>
    </xf>
    <xf numFmtId="176" fontId="9" fillId="3" borderId="15" xfId="0" applyNumberFormat="1" applyFont="1" applyFill="1" applyBorder="1" applyAlignment="1" applyProtection="1">
      <alignment horizontal="center" vertical="center"/>
      <protection hidden="1"/>
    </xf>
    <xf numFmtId="177" fontId="9" fillId="5" borderId="12" xfId="1" applyNumberFormat="1" applyFont="1" applyFill="1" applyBorder="1" applyAlignment="1" applyProtection="1">
      <alignment horizontal="center" vertical="center"/>
      <protection hidden="1"/>
    </xf>
    <xf numFmtId="177" fontId="9" fillId="5" borderId="1" xfId="1" applyNumberFormat="1" applyFont="1" applyFill="1" applyBorder="1" applyAlignment="1" applyProtection="1">
      <alignment horizontal="center" vertical="center"/>
      <protection hidden="1"/>
    </xf>
    <xf numFmtId="0" fontId="9" fillId="16" borderId="81" xfId="0" applyNumberFormat="1" applyFont="1" applyFill="1" applyBorder="1" applyAlignment="1" applyProtection="1">
      <alignment horizontal="center" vertical="center"/>
      <protection hidden="1"/>
    </xf>
    <xf numFmtId="176" fontId="9" fillId="3" borderId="9" xfId="0" applyNumberFormat="1" applyFont="1" applyFill="1" applyBorder="1" applyAlignment="1">
      <alignment horizontal="center" vertical="center"/>
    </xf>
    <xf numFmtId="176" fontId="9" fillId="0" borderId="12" xfId="0" applyNumberFormat="1" applyFont="1" applyBorder="1" applyAlignment="1" applyProtection="1">
      <alignment vertical="center"/>
      <protection locked="0"/>
    </xf>
    <xf numFmtId="176" fontId="9" fillId="0" borderId="1" xfId="0" applyNumberFormat="1" applyFont="1" applyBorder="1" applyAlignment="1" applyProtection="1">
      <alignment vertical="center"/>
      <protection locked="0"/>
    </xf>
    <xf numFmtId="0" fontId="4" fillId="9" borderId="43" xfId="0" applyNumberFormat="1" applyFont="1" applyFill="1" applyBorder="1" applyAlignment="1">
      <alignment vertical="center" wrapText="1"/>
    </xf>
    <xf numFmtId="0" fontId="14" fillId="9" borderId="44" xfId="0" applyNumberFormat="1" applyFont="1" applyFill="1" applyBorder="1" applyAlignment="1">
      <alignment vertical="center" wrapText="1"/>
    </xf>
    <xf numFmtId="0" fontId="4" fillId="9" borderId="43" xfId="0" applyNumberFormat="1" applyFont="1" applyFill="1" applyBorder="1" applyAlignment="1" applyProtection="1">
      <alignment vertical="center" wrapText="1"/>
      <protection hidden="1"/>
    </xf>
    <xf numFmtId="0" fontId="14" fillId="9" borderId="44" xfId="0" applyNumberFormat="1" applyFont="1" applyFill="1" applyBorder="1" applyAlignment="1" applyProtection="1">
      <alignment vertical="center" wrapText="1"/>
      <protection hidden="1"/>
    </xf>
    <xf numFmtId="176" fontId="9" fillId="6" borderId="37" xfId="0" applyNumberFormat="1" applyFont="1" applyFill="1" applyBorder="1" applyAlignment="1">
      <alignment vertical="center"/>
    </xf>
    <xf numFmtId="176" fontId="9" fillId="6" borderId="38" xfId="0" applyNumberFormat="1" applyFont="1" applyFill="1" applyBorder="1" applyAlignment="1">
      <alignment vertical="center"/>
    </xf>
    <xf numFmtId="176" fontId="9" fillId="6" borderId="39" xfId="0" applyNumberFormat="1" applyFont="1" applyFill="1" applyBorder="1" applyAlignment="1">
      <alignment vertical="center"/>
    </xf>
    <xf numFmtId="176" fontId="9" fillId="3" borderId="43" xfId="0" applyNumberFormat="1" applyFont="1" applyFill="1" applyBorder="1" applyAlignment="1">
      <alignment vertical="center" wrapText="1"/>
    </xf>
    <xf numFmtId="176" fontId="9" fillId="3" borderId="44" xfId="0" applyNumberFormat="1" applyFont="1" applyFill="1" applyBorder="1" applyAlignment="1">
      <alignment vertical="center" wrapText="1"/>
    </xf>
    <xf numFmtId="176" fontId="0" fillId="0" borderId="0" xfId="0" applyNumberFormat="1" applyAlignment="1">
      <alignment vertical="center"/>
    </xf>
    <xf numFmtId="176" fontId="10" fillId="0" borderId="5" xfId="0" applyNumberFormat="1" applyFont="1" applyBorder="1" applyAlignment="1">
      <alignment vertical="center"/>
    </xf>
    <xf numFmtId="176" fontId="9" fillId="8" borderId="33" xfId="0" applyNumberFormat="1" applyFont="1" applyFill="1" applyBorder="1" applyAlignment="1">
      <alignment horizontal="center" vertical="center"/>
    </xf>
    <xf numFmtId="176" fontId="9" fillId="0" borderId="36" xfId="0" applyNumberFormat="1" applyFont="1" applyBorder="1" applyAlignment="1">
      <alignment horizontal="center" vertical="center"/>
    </xf>
    <xf numFmtId="0" fontId="9" fillId="0" borderId="36" xfId="0" applyNumberFormat="1" applyFont="1" applyBorder="1" applyAlignment="1">
      <alignment horizontal="center" vertical="center"/>
    </xf>
    <xf numFmtId="176" fontId="9" fillId="0" borderId="30" xfId="0" applyNumberFormat="1" applyFont="1" applyBorder="1" applyAlignment="1">
      <alignment horizontal="center" vertical="center"/>
    </xf>
    <xf numFmtId="0" fontId="23" fillId="0" borderId="0" xfId="0" applyFont="1">
      <alignment vertical="center"/>
    </xf>
    <xf numFmtId="176" fontId="9" fillId="3" borderId="75" xfId="0" applyNumberFormat="1" applyFont="1" applyFill="1" applyBorder="1" applyAlignment="1">
      <alignment horizontal="center" vertical="center"/>
    </xf>
    <xf numFmtId="176" fontId="9" fillId="3" borderId="14" xfId="0" applyNumberFormat="1" applyFont="1" applyFill="1" applyBorder="1" applyAlignment="1">
      <alignment horizontal="center" vertical="center"/>
    </xf>
    <xf numFmtId="176" fontId="9" fillId="8" borderId="33" xfId="0" applyNumberFormat="1" applyFont="1" applyFill="1" applyBorder="1" applyAlignment="1">
      <alignment horizontal="center" vertical="center"/>
    </xf>
    <xf numFmtId="176" fontId="9" fillId="0" borderId="36" xfId="0" applyNumberFormat="1" applyFont="1" applyBorder="1" applyAlignment="1">
      <alignment horizontal="center" vertical="center"/>
    </xf>
    <xf numFmtId="0" fontId="9" fillId="0" borderId="36" xfId="0" applyNumberFormat="1" applyFont="1" applyBorder="1" applyAlignment="1">
      <alignment horizontal="center" vertical="center"/>
    </xf>
    <xf numFmtId="176" fontId="9" fillId="0" borderId="30" xfId="0" applyNumberFormat="1" applyFont="1" applyBorder="1" applyAlignment="1">
      <alignment horizontal="center" vertical="center"/>
    </xf>
    <xf numFmtId="176" fontId="9" fillId="3" borderId="15" xfId="0" applyNumberFormat="1" applyFont="1" applyFill="1" applyBorder="1" applyAlignment="1">
      <alignment horizontal="center" vertical="center"/>
    </xf>
    <xf numFmtId="0" fontId="0" fillId="0" borderId="0" xfId="0" applyFill="1">
      <alignment vertical="center"/>
    </xf>
    <xf numFmtId="176" fontId="9" fillId="0" borderId="36" xfId="0" applyNumberFormat="1" applyFont="1" applyBorder="1" applyAlignment="1">
      <alignment horizontal="center" vertical="center"/>
    </xf>
    <xf numFmtId="0" fontId="9" fillId="0" borderId="36" xfId="0" applyNumberFormat="1" applyFont="1" applyBorder="1" applyAlignment="1">
      <alignment horizontal="center" vertical="center"/>
    </xf>
    <xf numFmtId="176" fontId="9" fillId="8" borderId="33" xfId="0" applyNumberFormat="1" applyFont="1" applyFill="1" applyBorder="1" applyAlignment="1">
      <alignment horizontal="center" vertical="center"/>
    </xf>
    <xf numFmtId="176" fontId="9" fillId="13" borderId="14" xfId="0" applyNumberFormat="1" applyFont="1" applyFill="1" applyBorder="1" applyAlignment="1">
      <alignment horizontal="center" vertical="center"/>
    </xf>
    <xf numFmtId="176" fontId="9" fillId="13" borderId="75" xfId="0" applyNumberFormat="1" applyFont="1" applyFill="1" applyBorder="1" applyAlignment="1">
      <alignment horizontal="center" vertical="center"/>
    </xf>
    <xf numFmtId="176" fontId="9" fillId="13" borderId="43" xfId="0" applyNumberFormat="1" applyFont="1" applyFill="1" applyBorder="1" applyAlignment="1">
      <alignment vertical="center" wrapText="1"/>
    </xf>
    <xf numFmtId="0" fontId="4" fillId="13" borderId="43" xfId="0" applyNumberFormat="1" applyFont="1" applyFill="1" applyBorder="1" applyAlignment="1">
      <alignment vertical="center" wrapText="1"/>
    </xf>
    <xf numFmtId="0" fontId="4" fillId="13" borderId="43" xfId="0" applyNumberFormat="1" applyFont="1" applyFill="1" applyBorder="1" applyAlignment="1" applyProtection="1">
      <alignment vertical="center" wrapText="1"/>
      <protection hidden="1"/>
    </xf>
    <xf numFmtId="176" fontId="9" fillId="13" borderId="15" xfId="0" applyNumberFormat="1" applyFont="1" applyFill="1" applyBorder="1" applyAlignment="1">
      <alignment horizontal="center" vertical="center"/>
    </xf>
    <xf numFmtId="176" fontId="9" fillId="13" borderId="74" xfId="0" applyNumberFormat="1" applyFont="1" applyFill="1" applyBorder="1" applyAlignment="1">
      <alignment horizontal="center" vertical="center"/>
    </xf>
    <xf numFmtId="176" fontId="9" fillId="13" borderId="44" xfId="0" applyNumberFormat="1" applyFont="1" applyFill="1" applyBorder="1" applyAlignment="1">
      <alignment vertical="center" wrapText="1"/>
    </xf>
    <xf numFmtId="0" fontId="14" fillId="13" borderId="44" xfId="0" applyNumberFormat="1" applyFont="1" applyFill="1" applyBorder="1" applyAlignment="1">
      <alignment vertical="center" wrapText="1"/>
    </xf>
    <xf numFmtId="176" fontId="9" fillId="13" borderId="37" xfId="0" applyNumberFormat="1" applyFont="1" applyFill="1" applyBorder="1" applyAlignment="1">
      <alignment vertical="center"/>
    </xf>
    <xf numFmtId="176" fontId="9" fillId="13" borderId="38" xfId="0" applyNumberFormat="1" applyFont="1" applyFill="1" applyBorder="1" applyAlignment="1">
      <alignment vertical="center"/>
    </xf>
    <xf numFmtId="176" fontId="9" fillId="13" borderId="39" xfId="0" applyNumberFormat="1" applyFont="1" applyFill="1" applyBorder="1" applyAlignment="1">
      <alignment vertical="center"/>
    </xf>
    <xf numFmtId="0" fontId="14" fillId="13" borderId="44" xfId="0" applyNumberFormat="1" applyFont="1" applyFill="1" applyBorder="1" applyAlignment="1" applyProtection="1">
      <alignment vertical="center" wrapText="1"/>
      <protection hidden="1"/>
    </xf>
    <xf numFmtId="176" fontId="9" fillId="0" borderId="12" xfId="0" applyNumberFormat="1" applyFont="1" applyBorder="1" applyAlignment="1" applyProtection="1">
      <alignment horizontal="center" vertical="center"/>
      <protection locked="0"/>
    </xf>
    <xf numFmtId="176" fontId="9" fillId="4" borderId="12" xfId="0" applyNumberFormat="1" applyFont="1" applyFill="1" applyBorder="1" applyAlignment="1" applyProtection="1">
      <alignment horizontal="center" vertical="center"/>
      <protection locked="0"/>
    </xf>
    <xf numFmtId="176" fontId="9" fillId="0" borderId="1" xfId="0" applyNumberFormat="1" applyFont="1" applyBorder="1" applyAlignment="1" applyProtection="1">
      <alignment horizontal="center" vertical="center"/>
      <protection locked="0"/>
    </xf>
    <xf numFmtId="176" fontId="9" fillId="4" borderId="1" xfId="0" applyNumberFormat="1" applyFont="1" applyFill="1" applyBorder="1" applyAlignment="1" applyProtection="1">
      <alignment horizontal="center" vertical="center"/>
      <protection locked="0"/>
    </xf>
    <xf numFmtId="177" fontId="9" fillId="5" borderId="12" xfId="1" applyNumberFormat="1" applyFont="1" applyFill="1" applyBorder="1" applyAlignment="1" applyProtection="1">
      <alignment horizontal="center" vertical="center"/>
      <protection locked="0"/>
    </xf>
    <xf numFmtId="177" fontId="9" fillId="5" borderId="1" xfId="1" applyNumberFormat="1" applyFont="1" applyFill="1" applyBorder="1" applyAlignment="1" applyProtection="1">
      <alignment horizontal="center" vertical="center"/>
      <protection locked="0"/>
    </xf>
    <xf numFmtId="176" fontId="9" fillId="13" borderId="43" xfId="0" applyNumberFormat="1" applyFont="1" applyFill="1" applyBorder="1" applyAlignment="1" applyProtection="1">
      <alignment vertical="center" wrapText="1"/>
      <protection locked="0"/>
    </xf>
    <xf numFmtId="0" fontId="4" fillId="13" borderId="43" xfId="0" applyNumberFormat="1" applyFont="1" applyFill="1" applyBorder="1" applyAlignment="1" applyProtection="1">
      <alignment vertical="center" wrapText="1"/>
      <protection locked="0"/>
    </xf>
    <xf numFmtId="176" fontId="9" fillId="13" borderId="44" xfId="0" applyNumberFormat="1" applyFont="1" applyFill="1" applyBorder="1" applyAlignment="1" applyProtection="1">
      <alignment vertical="center" wrapText="1"/>
      <protection locked="0"/>
    </xf>
    <xf numFmtId="0" fontId="14" fillId="13" borderId="44" xfId="0" applyNumberFormat="1" applyFont="1" applyFill="1" applyBorder="1" applyAlignment="1" applyProtection="1">
      <alignment vertical="center" wrapText="1"/>
      <protection locked="0"/>
    </xf>
    <xf numFmtId="176" fontId="9" fillId="13" borderId="37" xfId="0" applyNumberFormat="1" applyFont="1" applyFill="1" applyBorder="1" applyAlignment="1" applyProtection="1">
      <alignment vertical="center"/>
      <protection locked="0"/>
    </xf>
    <xf numFmtId="176" fontId="9" fillId="13" borderId="38" xfId="0" applyNumberFormat="1" applyFont="1" applyFill="1" applyBorder="1" applyAlignment="1" applyProtection="1">
      <alignment vertical="center"/>
      <protection locked="0"/>
    </xf>
    <xf numFmtId="176" fontId="9" fillId="13" borderId="39" xfId="0" applyNumberFormat="1" applyFont="1" applyFill="1" applyBorder="1" applyAlignment="1" applyProtection="1">
      <alignment vertical="center"/>
      <protection locked="0"/>
    </xf>
    <xf numFmtId="176" fontId="9" fillId="13" borderId="74" xfId="0" applyNumberFormat="1" applyFont="1" applyFill="1" applyBorder="1" applyAlignment="1" applyProtection="1">
      <alignment horizontal="center" vertical="center"/>
      <protection locked="0"/>
    </xf>
    <xf numFmtId="0" fontId="10" fillId="0" borderId="5" xfId="0" applyNumberFormat="1" applyFont="1" applyBorder="1" applyAlignment="1">
      <alignment vertical="center"/>
    </xf>
    <xf numFmtId="0" fontId="9" fillId="13" borderId="38" xfId="0" applyNumberFormat="1" applyFont="1" applyFill="1" applyBorder="1" applyAlignment="1">
      <alignment vertical="center"/>
    </xf>
    <xf numFmtId="0" fontId="9" fillId="0" borderId="12" xfId="0" applyNumberFormat="1" applyFont="1" applyBorder="1" applyAlignment="1" applyProtection="1">
      <alignment horizontal="center" vertical="center"/>
      <protection locked="0"/>
    </xf>
    <xf numFmtId="0" fontId="9" fillId="13" borderId="38" xfId="0" applyNumberFormat="1" applyFont="1" applyFill="1" applyBorder="1" applyAlignment="1" applyProtection="1">
      <alignment vertical="center"/>
      <protection locked="0"/>
    </xf>
    <xf numFmtId="177" fontId="9" fillId="2" borderId="36" xfId="0" applyNumberFormat="1" applyFont="1" applyFill="1" applyBorder="1" applyAlignment="1" applyProtection="1">
      <alignment horizontal="center" vertical="center"/>
      <protection locked="0"/>
    </xf>
    <xf numFmtId="176" fontId="9" fillId="13" borderId="38" xfId="0" applyNumberFormat="1" applyFont="1" applyFill="1" applyBorder="1" applyAlignment="1">
      <alignment horizontal="center" vertical="center"/>
    </xf>
    <xf numFmtId="176" fontId="9" fillId="13" borderId="38" xfId="0" applyNumberFormat="1" applyFont="1" applyFill="1" applyBorder="1" applyAlignment="1" applyProtection="1">
      <alignment horizontal="center" vertical="center"/>
      <protection locked="0"/>
    </xf>
    <xf numFmtId="177" fontId="9" fillId="2" borderId="16" xfId="0" applyNumberFormat="1" applyFont="1" applyFill="1" applyBorder="1" applyAlignment="1" applyProtection="1">
      <alignment horizontal="center" vertical="center"/>
      <protection locked="0"/>
    </xf>
    <xf numFmtId="0" fontId="10" fillId="13" borderId="0" xfId="0" applyFont="1" applyFill="1" applyAlignment="1">
      <alignment horizontal="center" vertical="center"/>
    </xf>
    <xf numFmtId="0" fontId="11" fillId="13" borderId="0" xfId="0" applyFont="1" applyFill="1" applyAlignment="1">
      <alignment horizontal="center" vertical="center"/>
    </xf>
    <xf numFmtId="0" fontId="12" fillId="13" borderId="23" xfId="0" applyFont="1" applyFill="1" applyBorder="1" applyAlignment="1">
      <alignment horizontal="center" vertical="center"/>
    </xf>
    <xf numFmtId="0" fontId="12" fillId="13" borderId="24" xfId="0" applyFont="1" applyFill="1" applyBorder="1" applyAlignment="1">
      <alignment horizontal="center" vertical="center"/>
    </xf>
    <xf numFmtId="0" fontId="9" fillId="0" borderId="23"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4" xfId="0" applyFont="1" applyBorder="1" applyAlignment="1" applyProtection="1">
      <alignment horizontal="center" vertical="center"/>
      <protection locked="0"/>
    </xf>
    <xf numFmtId="0" fontId="9" fillId="13" borderId="19" xfId="0" applyFont="1" applyFill="1" applyBorder="1" applyAlignment="1">
      <alignment horizontal="center" vertical="center"/>
    </xf>
    <xf numFmtId="0" fontId="9" fillId="13" borderId="26" xfId="0" applyFont="1" applyFill="1" applyBorder="1" applyAlignment="1">
      <alignment horizontal="center" vertical="center"/>
    </xf>
    <xf numFmtId="0" fontId="9" fillId="0" borderId="19" xfId="0" applyFont="1" applyBorder="1" applyAlignment="1">
      <alignment horizontal="center" vertical="center"/>
    </xf>
    <xf numFmtId="0" fontId="9" fillId="0" borderId="27" xfId="0" applyFont="1" applyBorder="1" applyAlignment="1">
      <alignment horizontal="center" vertical="center"/>
    </xf>
    <xf numFmtId="0" fontId="9" fillId="0" borderId="26" xfId="0" applyFont="1" applyBorder="1" applyAlignment="1">
      <alignment horizontal="center" vertical="center"/>
    </xf>
    <xf numFmtId="0" fontId="9" fillId="13" borderId="22" xfId="0" applyFont="1" applyFill="1" applyBorder="1" applyAlignment="1">
      <alignment horizontal="center" vertical="center"/>
    </xf>
    <xf numFmtId="0" fontId="9" fillId="13" borderId="28" xfId="0" applyFont="1" applyFill="1" applyBorder="1" applyAlignment="1">
      <alignment horizontal="center" vertical="center"/>
    </xf>
    <xf numFmtId="0" fontId="9" fillId="0" borderId="22" xfId="0" applyFont="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9" fillId="13" borderId="23" xfId="0" applyFont="1" applyFill="1" applyBorder="1" applyAlignment="1">
      <alignment horizontal="center" vertical="center"/>
    </xf>
    <xf numFmtId="0" fontId="9" fillId="13" borderId="24" xfId="0" applyFont="1" applyFill="1" applyBorder="1" applyAlignment="1">
      <alignment horizontal="center" vertical="center"/>
    </xf>
    <xf numFmtId="0" fontId="9" fillId="0" borderId="19" xfId="0" applyFont="1" applyBorder="1" applyAlignment="1" applyProtection="1">
      <alignment horizontal="center" vertical="center"/>
      <protection locked="0"/>
    </xf>
    <xf numFmtId="0" fontId="9" fillId="0" borderId="27" xfId="0" applyFont="1" applyBorder="1" applyAlignment="1" applyProtection="1">
      <alignment horizontal="center" vertical="center"/>
      <protection locked="0"/>
    </xf>
    <xf numFmtId="0" fontId="9" fillId="0" borderId="26" xfId="0" applyFont="1" applyBorder="1" applyAlignment="1" applyProtection="1">
      <alignment horizontal="center" vertical="center"/>
      <protection locked="0"/>
    </xf>
    <xf numFmtId="176" fontId="18" fillId="14" borderId="53" xfId="0" applyNumberFormat="1" applyFont="1" applyFill="1" applyBorder="1" applyAlignment="1">
      <alignment horizontal="center" vertical="center"/>
    </xf>
    <xf numFmtId="176" fontId="18" fillId="14" borderId="18" xfId="0" applyNumberFormat="1" applyFont="1" applyFill="1" applyBorder="1" applyAlignment="1">
      <alignment horizontal="center" vertical="center"/>
    </xf>
    <xf numFmtId="176" fontId="18" fillId="14" borderId="49" xfId="0" applyNumberFormat="1" applyFont="1" applyFill="1" applyBorder="1" applyAlignment="1">
      <alignment horizontal="center" vertical="center"/>
    </xf>
    <xf numFmtId="0" fontId="19" fillId="2" borderId="0" xfId="0" applyFont="1" applyFill="1" applyAlignment="1">
      <alignment horizontal="left" vertical="center"/>
    </xf>
    <xf numFmtId="176" fontId="20" fillId="15" borderId="78" xfId="0" applyNumberFormat="1" applyFont="1" applyFill="1" applyBorder="1" applyAlignment="1">
      <alignment horizontal="center" vertical="center"/>
    </xf>
    <xf numFmtId="176" fontId="20" fillId="15" borderId="79" xfId="0" applyNumberFormat="1" applyFont="1" applyFill="1" applyBorder="1" applyAlignment="1">
      <alignment horizontal="center" vertical="center"/>
    </xf>
    <xf numFmtId="176" fontId="20" fillId="15" borderId="80" xfId="0" applyNumberFormat="1" applyFont="1" applyFill="1" applyBorder="1" applyAlignment="1">
      <alignment horizontal="center" vertical="center"/>
    </xf>
    <xf numFmtId="177" fontId="9" fillId="7" borderId="0" xfId="0" applyNumberFormat="1" applyFont="1" applyFill="1" applyBorder="1" applyAlignment="1">
      <alignment horizontal="center" vertical="center"/>
    </xf>
    <xf numFmtId="177" fontId="21" fillId="7" borderId="0" xfId="0" applyNumberFormat="1" applyFont="1" applyFill="1" applyBorder="1" applyAlignment="1">
      <alignment horizontal="center" vertical="center"/>
    </xf>
    <xf numFmtId="176" fontId="21" fillId="7" borderId="0" xfId="0" applyNumberFormat="1" applyFont="1" applyFill="1" applyBorder="1" applyAlignment="1">
      <alignment horizontal="center" vertical="center"/>
    </xf>
    <xf numFmtId="0" fontId="22" fillId="2" borderId="0" xfId="0" applyFont="1" applyFill="1" applyAlignment="1">
      <alignment horizontal="left" vertical="top" wrapText="1"/>
    </xf>
    <xf numFmtId="0" fontId="9" fillId="3" borderId="40" xfId="0" applyNumberFormat="1" applyFont="1" applyFill="1" applyBorder="1" applyAlignment="1">
      <alignment horizontal="center" vertical="center"/>
    </xf>
    <xf numFmtId="0" fontId="9" fillId="3" borderId="41" xfId="0" applyNumberFormat="1" applyFont="1" applyFill="1" applyBorder="1" applyAlignment="1">
      <alignment horizontal="center" vertical="center"/>
    </xf>
    <xf numFmtId="0" fontId="9" fillId="3" borderId="42" xfId="0" applyNumberFormat="1" applyFont="1" applyFill="1" applyBorder="1" applyAlignment="1">
      <alignment horizontal="center" vertical="center"/>
    </xf>
    <xf numFmtId="0" fontId="9" fillId="0" borderId="36" xfId="0" applyNumberFormat="1" applyFont="1" applyBorder="1" applyAlignment="1" applyProtection="1">
      <alignment horizontal="center" vertical="center"/>
      <protection locked="0"/>
    </xf>
    <xf numFmtId="0" fontId="9" fillId="0" borderId="31" xfId="0" applyNumberFormat="1" applyFont="1" applyBorder="1" applyAlignment="1" applyProtection="1">
      <alignment horizontal="center" vertical="center"/>
      <protection locked="0"/>
    </xf>
    <xf numFmtId="0" fontId="13" fillId="0" borderId="36" xfId="0" applyNumberFormat="1" applyFont="1" applyBorder="1" applyAlignment="1" applyProtection="1">
      <alignment horizontal="center" vertical="center"/>
      <protection locked="0"/>
    </xf>
    <xf numFmtId="0" fontId="13" fillId="0" borderId="31" xfId="0" applyNumberFormat="1" applyFont="1" applyBorder="1" applyAlignment="1" applyProtection="1">
      <alignment horizontal="center" vertical="center"/>
      <protection locked="0"/>
    </xf>
    <xf numFmtId="176" fontId="9" fillId="0" borderId="36" xfId="0" applyNumberFormat="1" applyFont="1" applyBorder="1" applyAlignment="1">
      <alignment horizontal="center" vertical="center"/>
    </xf>
    <xf numFmtId="176" fontId="9" fillId="0" borderId="31" xfId="0" applyNumberFormat="1" applyFont="1" applyBorder="1" applyAlignment="1">
      <alignment horizontal="center" vertical="center"/>
    </xf>
    <xf numFmtId="0" fontId="9" fillId="0" borderId="36" xfId="0" applyNumberFormat="1" applyFont="1" applyBorder="1" applyAlignment="1">
      <alignment horizontal="center" vertical="center"/>
    </xf>
    <xf numFmtId="0" fontId="9" fillId="0" borderId="31" xfId="0" applyNumberFormat="1" applyFont="1" applyBorder="1" applyAlignment="1">
      <alignment horizontal="center" vertical="center"/>
    </xf>
    <xf numFmtId="176" fontId="9" fillId="3" borderId="75" xfId="0" applyNumberFormat="1" applyFont="1" applyFill="1" applyBorder="1" applyAlignment="1">
      <alignment horizontal="center" vertical="center"/>
    </xf>
    <xf numFmtId="176" fontId="9" fillId="3" borderId="68" xfId="0" applyNumberFormat="1" applyFont="1" applyFill="1" applyBorder="1" applyAlignment="1">
      <alignment horizontal="center" vertical="center"/>
    </xf>
    <xf numFmtId="176" fontId="9" fillId="3" borderId="76" xfId="0" applyNumberFormat="1" applyFont="1" applyFill="1" applyBorder="1" applyAlignment="1">
      <alignment horizontal="center" vertical="center"/>
    </xf>
    <xf numFmtId="176" fontId="9" fillId="3" borderId="75" xfId="0" applyNumberFormat="1" applyFont="1" applyFill="1" applyBorder="1" applyAlignment="1" applyProtection="1">
      <alignment horizontal="center" vertical="center"/>
      <protection hidden="1"/>
    </xf>
    <xf numFmtId="176" fontId="9" fillId="3" borderId="68" xfId="0" applyNumberFormat="1" applyFont="1" applyFill="1" applyBorder="1" applyAlignment="1" applyProtection="1">
      <alignment horizontal="center" vertical="center"/>
      <protection hidden="1"/>
    </xf>
    <xf numFmtId="176" fontId="9" fillId="3" borderId="76" xfId="0" applyNumberFormat="1" applyFont="1" applyFill="1" applyBorder="1" applyAlignment="1" applyProtection="1">
      <alignment horizontal="center" vertical="center"/>
      <protection hidden="1"/>
    </xf>
    <xf numFmtId="176" fontId="9" fillId="3" borderId="69" xfId="0" applyNumberFormat="1" applyFont="1" applyFill="1" applyBorder="1" applyAlignment="1">
      <alignment horizontal="center" vertical="center"/>
    </xf>
    <xf numFmtId="176" fontId="9" fillId="3" borderId="37" xfId="0" applyNumberFormat="1" applyFont="1" applyFill="1" applyBorder="1" applyAlignment="1">
      <alignment horizontal="center" vertical="center"/>
    </xf>
    <xf numFmtId="176" fontId="9" fillId="3" borderId="38" xfId="0" applyNumberFormat="1" applyFont="1" applyFill="1" applyBorder="1" applyAlignment="1">
      <alignment horizontal="center" vertical="center"/>
    </xf>
    <xf numFmtId="176" fontId="9" fillId="3" borderId="39" xfId="0" applyNumberFormat="1" applyFont="1" applyFill="1" applyBorder="1" applyAlignment="1">
      <alignment horizontal="center" vertical="center"/>
    </xf>
    <xf numFmtId="176" fontId="9" fillId="3" borderId="37" xfId="0" applyNumberFormat="1" applyFont="1" applyFill="1" applyBorder="1" applyAlignment="1" applyProtection="1">
      <alignment horizontal="center" vertical="center"/>
      <protection hidden="1"/>
    </xf>
    <xf numFmtId="176" fontId="9" fillId="3" borderId="38" xfId="0" applyNumberFormat="1" applyFont="1" applyFill="1" applyBorder="1" applyAlignment="1" applyProtection="1">
      <alignment horizontal="center" vertical="center"/>
      <protection hidden="1"/>
    </xf>
    <xf numFmtId="176" fontId="9" fillId="3" borderId="39" xfId="0" applyNumberFormat="1" applyFont="1" applyFill="1" applyBorder="1" applyAlignment="1" applyProtection="1">
      <alignment horizontal="center" vertical="center"/>
      <protection hidden="1"/>
    </xf>
    <xf numFmtId="176" fontId="10" fillId="0" borderId="0" xfId="0" applyNumberFormat="1" applyFont="1" applyAlignment="1">
      <alignment horizontal="center" vertical="center"/>
    </xf>
    <xf numFmtId="176" fontId="9" fillId="3" borderId="51" xfId="0" applyNumberFormat="1" applyFont="1" applyFill="1" applyBorder="1" applyAlignment="1">
      <alignment horizontal="center" vertical="center"/>
    </xf>
    <xf numFmtId="176" fontId="9" fillId="3" borderId="52" xfId="0" applyNumberFormat="1" applyFont="1" applyFill="1" applyBorder="1" applyAlignment="1">
      <alignment horizontal="center" vertical="center"/>
    </xf>
    <xf numFmtId="176" fontId="9" fillId="3" borderId="43" xfId="0" applyNumberFormat="1" applyFont="1" applyFill="1" applyBorder="1" applyAlignment="1">
      <alignment horizontal="center" vertical="center"/>
    </xf>
    <xf numFmtId="176" fontId="9" fillId="3" borderId="44" xfId="0" applyNumberFormat="1" applyFont="1" applyFill="1" applyBorder="1" applyAlignment="1">
      <alignment horizontal="center" vertical="center"/>
    </xf>
    <xf numFmtId="0" fontId="9" fillId="3" borderId="43" xfId="0" applyNumberFormat="1" applyFont="1" applyFill="1" applyBorder="1" applyAlignment="1">
      <alignment horizontal="center" vertical="center"/>
    </xf>
    <xf numFmtId="0" fontId="9" fillId="3" borderId="44" xfId="0" applyNumberFormat="1" applyFont="1" applyFill="1" applyBorder="1" applyAlignment="1">
      <alignment horizontal="center" vertical="center"/>
    </xf>
    <xf numFmtId="176" fontId="9" fillId="3" borderId="43" xfId="0" applyNumberFormat="1" applyFont="1" applyFill="1" applyBorder="1" applyAlignment="1">
      <alignment horizontal="center" vertical="center" wrapText="1"/>
    </xf>
    <xf numFmtId="176" fontId="9" fillId="3" borderId="45" xfId="0" applyNumberFormat="1" applyFont="1" applyFill="1" applyBorder="1" applyAlignment="1">
      <alignment horizontal="center" vertical="center"/>
    </xf>
    <xf numFmtId="176" fontId="9" fillId="3" borderId="46" xfId="0" applyNumberFormat="1" applyFont="1" applyFill="1" applyBorder="1" applyAlignment="1">
      <alignment horizontal="center" vertical="center"/>
    </xf>
    <xf numFmtId="176" fontId="9" fillId="3" borderId="44" xfId="0" applyNumberFormat="1" applyFont="1" applyFill="1" applyBorder="1" applyAlignment="1">
      <alignment horizontal="center" vertical="center" wrapText="1"/>
    </xf>
    <xf numFmtId="177" fontId="9" fillId="0" borderId="36" xfId="0" applyNumberFormat="1" applyFont="1" applyBorder="1" applyAlignment="1" applyProtection="1">
      <alignment horizontal="center" vertical="center"/>
      <protection locked="0"/>
    </xf>
    <xf numFmtId="177" fontId="9" fillId="0" borderId="31" xfId="0" applyNumberFormat="1" applyFont="1" applyBorder="1" applyAlignment="1" applyProtection="1">
      <alignment horizontal="center" vertical="center"/>
      <protection locked="0"/>
    </xf>
    <xf numFmtId="176" fontId="9" fillId="7" borderId="36" xfId="0" applyNumberFormat="1" applyFont="1" applyFill="1" applyBorder="1" applyAlignment="1">
      <alignment horizontal="center" vertical="center"/>
    </xf>
    <xf numFmtId="176" fontId="9" fillId="7" borderId="31" xfId="0" applyNumberFormat="1" applyFont="1" applyFill="1" applyBorder="1" applyAlignment="1">
      <alignment horizontal="center" vertical="center"/>
    </xf>
    <xf numFmtId="177" fontId="9" fillId="2" borderId="36" xfId="0" applyNumberFormat="1" applyFont="1" applyFill="1" applyBorder="1" applyAlignment="1" applyProtection="1">
      <alignment horizontal="center" vertical="center"/>
      <protection locked="0"/>
    </xf>
    <xf numFmtId="177" fontId="9" fillId="2" borderId="31" xfId="0" applyNumberFormat="1" applyFont="1" applyFill="1" applyBorder="1" applyAlignment="1" applyProtection="1">
      <alignment horizontal="center" vertical="center"/>
      <protection locked="0"/>
    </xf>
    <xf numFmtId="0" fontId="9" fillId="0" borderId="83" xfId="0" applyNumberFormat="1" applyFont="1" applyBorder="1" applyAlignment="1" applyProtection="1">
      <alignment horizontal="center" vertical="center"/>
      <protection locked="0"/>
    </xf>
    <xf numFmtId="0" fontId="9" fillId="0" borderId="84" xfId="0" applyNumberFormat="1" applyFont="1" applyBorder="1" applyAlignment="1" applyProtection="1">
      <alignment horizontal="center" vertical="center"/>
      <protection locked="0"/>
    </xf>
    <xf numFmtId="176" fontId="9" fillId="8" borderId="32" xfId="0" applyNumberFormat="1" applyFont="1" applyFill="1" applyBorder="1" applyAlignment="1">
      <alignment horizontal="center" vertical="center"/>
    </xf>
    <xf numFmtId="176" fontId="9" fillId="8" borderId="33" xfId="0" applyNumberFormat="1" applyFont="1" applyFill="1" applyBorder="1" applyAlignment="1">
      <alignment horizontal="center" vertical="center"/>
    </xf>
    <xf numFmtId="176" fontId="9" fillId="8" borderId="34" xfId="0" applyNumberFormat="1" applyFont="1" applyFill="1" applyBorder="1" applyAlignment="1">
      <alignment horizontal="center" vertical="center"/>
    </xf>
    <xf numFmtId="176" fontId="0" fillId="0" borderId="32" xfId="0" applyNumberFormat="1" applyBorder="1" applyAlignment="1" applyProtection="1">
      <alignment horizontal="center" vertical="center"/>
      <protection locked="0"/>
    </xf>
    <xf numFmtId="176" fontId="0" fillId="0" borderId="33" xfId="0" applyNumberFormat="1" applyBorder="1" applyAlignment="1" applyProtection="1">
      <alignment horizontal="center" vertical="center"/>
      <protection locked="0"/>
    </xf>
    <xf numFmtId="176" fontId="0" fillId="0" borderId="35" xfId="0" applyNumberFormat="1" applyBorder="1" applyAlignment="1" applyProtection="1">
      <alignment horizontal="center" vertical="center"/>
      <protection locked="0"/>
    </xf>
    <xf numFmtId="177" fontId="9" fillId="2" borderId="36" xfId="0" applyNumberFormat="1" applyFont="1" applyFill="1" applyBorder="1" applyAlignment="1" applyProtection="1">
      <alignment horizontal="center" vertical="center"/>
      <protection hidden="1"/>
    </xf>
    <xf numFmtId="177" fontId="9" fillId="2" borderId="31" xfId="0" applyNumberFormat="1" applyFont="1" applyFill="1" applyBorder="1" applyAlignment="1" applyProtection="1">
      <alignment horizontal="center" vertical="center"/>
      <protection hidden="1"/>
    </xf>
    <xf numFmtId="0" fontId="9" fillId="0" borderId="36" xfId="0" applyFont="1" applyBorder="1" applyAlignment="1" applyProtection="1">
      <alignment horizontal="center" vertical="center"/>
      <protection hidden="1"/>
    </xf>
    <xf numFmtId="0" fontId="9" fillId="0" borderId="31" xfId="0" applyFont="1" applyBorder="1" applyAlignment="1" applyProtection="1">
      <alignment horizontal="center" vertical="center"/>
      <protection hidden="1"/>
    </xf>
    <xf numFmtId="177" fontId="9" fillId="7" borderId="36" xfId="0" applyNumberFormat="1" applyFont="1" applyFill="1" applyBorder="1" applyAlignment="1">
      <alignment horizontal="center" vertical="center"/>
    </xf>
    <xf numFmtId="177" fontId="9" fillId="7" borderId="31" xfId="0" applyNumberFormat="1" applyFont="1" applyFill="1" applyBorder="1" applyAlignment="1">
      <alignment horizontal="center" vertical="center"/>
    </xf>
    <xf numFmtId="177" fontId="9" fillId="7" borderId="36" xfId="0" applyNumberFormat="1" applyFont="1" applyFill="1" applyBorder="1" applyAlignment="1" applyProtection="1">
      <alignment horizontal="center" vertical="center"/>
      <protection hidden="1"/>
    </xf>
    <xf numFmtId="177" fontId="9" fillId="7" borderId="31" xfId="0" applyNumberFormat="1" applyFont="1" applyFill="1" applyBorder="1" applyAlignment="1" applyProtection="1">
      <alignment horizontal="center" vertical="center"/>
      <protection hidden="1"/>
    </xf>
    <xf numFmtId="177" fontId="9" fillId="0" borderId="36" xfId="0" applyNumberFormat="1" applyFont="1" applyBorder="1" applyAlignment="1" applyProtection="1">
      <alignment horizontal="center" vertical="center"/>
      <protection hidden="1"/>
    </xf>
    <xf numFmtId="177" fontId="9" fillId="0" borderId="31" xfId="0" applyNumberFormat="1" applyFont="1" applyBorder="1" applyAlignment="1" applyProtection="1">
      <alignment horizontal="center" vertical="center"/>
      <protection hidden="1"/>
    </xf>
    <xf numFmtId="176" fontId="9" fillId="7" borderId="36" xfId="0" applyNumberFormat="1" applyFont="1" applyFill="1" applyBorder="1" applyAlignment="1" applyProtection="1">
      <alignment horizontal="center" vertical="center"/>
      <protection hidden="1"/>
    </xf>
    <xf numFmtId="176" fontId="9" fillId="7" borderId="31" xfId="0" applyNumberFormat="1" applyFont="1" applyFill="1" applyBorder="1" applyAlignment="1" applyProtection="1">
      <alignment horizontal="center" vertical="center"/>
      <protection hidden="1"/>
    </xf>
    <xf numFmtId="177" fontId="9" fillId="0" borderId="36" xfId="0" applyNumberFormat="1" applyFont="1" applyBorder="1" applyAlignment="1">
      <alignment horizontal="center" vertical="center"/>
    </xf>
    <xf numFmtId="177" fontId="9" fillId="0" borderId="31" xfId="0" applyNumberFormat="1" applyFont="1" applyBorder="1" applyAlignment="1">
      <alignment horizontal="center" vertical="center"/>
    </xf>
    <xf numFmtId="177" fontId="9" fillId="2" borderId="36" xfId="0" applyNumberFormat="1" applyFont="1" applyFill="1" applyBorder="1" applyAlignment="1">
      <alignment horizontal="center" vertical="center"/>
    </xf>
    <xf numFmtId="177" fontId="9" fillId="2" borderId="31" xfId="0" applyNumberFormat="1" applyFont="1" applyFill="1" applyBorder="1" applyAlignment="1">
      <alignment horizontal="center" vertical="center"/>
    </xf>
    <xf numFmtId="176" fontId="9" fillId="0" borderId="36" xfId="0" applyNumberFormat="1" applyFont="1" applyBorder="1" applyAlignment="1" applyProtection="1">
      <alignment horizontal="center" vertical="center"/>
      <protection locked="0"/>
    </xf>
    <xf numFmtId="176" fontId="9" fillId="0" borderId="31" xfId="0" applyNumberFormat="1" applyFont="1" applyBorder="1" applyAlignment="1" applyProtection="1">
      <alignment horizontal="center" vertical="center"/>
      <protection locked="0"/>
    </xf>
    <xf numFmtId="176" fontId="9" fillId="0" borderId="36" xfId="0" applyNumberFormat="1" applyFont="1" applyBorder="1" applyAlignment="1" applyProtection="1">
      <alignment horizontal="center" vertical="center"/>
    </xf>
    <xf numFmtId="176" fontId="9" fillId="0" borderId="31" xfId="0" applyNumberFormat="1" applyFont="1" applyBorder="1" applyAlignment="1" applyProtection="1">
      <alignment horizontal="center" vertical="center"/>
    </xf>
    <xf numFmtId="176" fontId="9" fillId="3" borderId="82" xfId="0" applyNumberFormat="1" applyFont="1" applyFill="1" applyBorder="1" applyAlignment="1">
      <alignment horizontal="center" vertical="center"/>
    </xf>
    <xf numFmtId="176" fontId="9" fillId="3" borderId="64" xfId="0" applyNumberFormat="1" applyFont="1" applyFill="1" applyBorder="1" applyAlignment="1">
      <alignment horizontal="center" vertical="center"/>
    </xf>
    <xf numFmtId="176" fontId="9" fillId="13" borderId="43" xfId="0" applyNumberFormat="1" applyFont="1" applyFill="1" applyBorder="1" applyAlignment="1">
      <alignment horizontal="center" vertical="center" wrapText="1"/>
    </xf>
    <xf numFmtId="176" fontId="9" fillId="13" borderId="44" xfId="0" applyNumberFormat="1" applyFont="1" applyFill="1" applyBorder="1" applyAlignment="1">
      <alignment horizontal="center" vertical="center" wrapText="1"/>
    </xf>
    <xf numFmtId="176" fontId="9" fillId="13" borderId="37" xfId="0" applyNumberFormat="1" applyFont="1" applyFill="1" applyBorder="1" applyAlignment="1">
      <alignment horizontal="center" vertical="center"/>
    </xf>
    <xf numFmtId="176" fontId="9" fillId="13" borderId="38" xfId="0" applyNumberFormat="1" applyFont="1" applyFill="1" applyBorder="1" applyAlignment="1">
      <alignment horizontal="center" vertical="center"/>
    </xf>
    <xf numFmtId="176" fontId="9" fillId="13" borderId="39" xfId="0" applyNumberFormat="1" applyFont="1" applyFill="1" applyBorder="1" applyAlignment="1">
      <alignment horizontal="center" vertical="center"/>
    </xf>
    <xf numFmtId="176" fontId="9" fillId="13" borderId="75" xfId="0" applyNumberFormat="1" applyFont="1" applyFill="1" applyBorder="1" applyAlignment="1">
      <alignment horizontal="center" vertical="center"/>
    </xf>
    <xf numFmtId="176" fontId="9" fillId="13" borderId="68" xfId="0" applyNumberFormat="1" applyFont="1" applyFill="1" applyBorder="1" applyAlignment="1">
      <alignment horizontal="center" vertical="center"/>
    </xf>
    <xf numFmtId="176" fontId="9" fillId="13" borderId="76" xfId="0" applyNumberFormat="1" applyFont="1" applyFill="1" applyBorder="1" applyAlignment="1">
      <alignment horizontal="center" vertical="center"/>
    </xf>
    <xf numFmtId="176" fontId="9" fillId="13" borderId="43" xfId="0" applyNumberFormat="1" applyFont="1" applyFill="1" applyBorder="1" applyAlignment="1">
      <alignment horizontal="center" vertical="center"/>
    </xf>
    <xf numFmtId="176" fontId="9" fillId="13" borderId="44" xfId="0" applyNumberFormat="1" applyFont="1" applyFill="1" applyBorder="1" applyAlignment="1">
      <alignment horizontal="center" vertical="center"/>
    </xf>
    <xf numFmtId="0" fontId="9" fillId="13" borderId="43" xfId="0" applyNumberFormat="1" applyFont="1" applyFill="1" applyBorder="1" applyAlignment="1">
      <alignment horizontal="center" vertical="center"/>
    </xf>
    <xf numFmtId="0" fontId="9" fillId="13" borderId="44" xfId="0" applyNumberFormat="1" applyFont="1" applyFill="1" applyBorder="1" applyAlignment="1">
      <alignment horizontal="center" vertical="center"/>
    </xf>
    <xf numFmtId="176" fontId="9" fillId="13" borderId="45" xfId="0" applyNumberFormat="1" applyFont="1" applyFill="1" applyBorder="1" applyAlignment="1">
      <alignment horizontal="center" vertical="center"/>
    </xf>
    <xf numFmtId="176" fontId="9" fillId="13" borderId="46" xfId="0" applyNumberFormat="1" applyFont="1" applyFill="1" applyBorder="1" applyAlignment="1">
      <alignment horizontal="center" vertical="center"/>
    </xf>
    <xf numFmtId="177" fontId="9" fillId="5" borderId="36" xfId="1" applyNumberFormat="1" applyFont="1" applyFill="1" applyBorder="1" applyAlignment="1">
      <alignment horizontal="center" vertical="center"/>
    </xf>
    <xf numFmtId="177" fontId="9" fillId="5" borderId="31" xfId="1" applyNumberFormat="1" applyFont="1" applyFill="1" applyBorder="1" applyAlignment="1">
      <alignment horizontal="center" vertical="center"/>
    </xf>
    <xf numFmtId="176" fontId="9" fillId="13" borderId="51" xfId="0" applyNumberFormat="1" applyFont="1" applyFill="1" applyBorder="1" applyAlignment="1">
      <alignment horizontal="center" vertical="center"/>
    </xf>
    <xf numFmtId="176" fontId="9" fillId="13" borderId="52" xfId="0" applyNumberFormat="1" applyFont="1" applyFill="1" applyBorder="1" applyAlignment="1">
      <alignment horizontal="center" vertical="center"/>
    </xf>
    <xf numFmtId="0" fontId="9" fillId="13" borderId="40" xfId="0" applyNumberFormat="1" applyFont="1" applyFill="1" applyBorder="1" applyAlignment="1">
      <alignment horizontal="center" vertical="center"/>
    </xf>
    <xf numFmtId="0" fontId="9" fillId="13" borderId="41" xfId="0" applyNumberFormat="1" applyFont="1" applyFill="1" applyBorder="1" applyAlignment="1">
      <alignment horizontal="center" vertical="center"/>
    </xf>
    <xf numFmtId="0" fontId="9" fillId="13" borderId="42" xfId="0" applyNumberFormat="1" applyFont="1" applyFill="1" applyBorder="1" applyAlignment="1">
      <alignment horizontal="center" vertical="center"/>
    </xf>
    <xf numFmtId="177" fontId="9" fillId="2" borderId="83" xfId="0" applyNumberFormat="1" applyFont="1" applyFill="1" applyBorder="1" applyAlignment="1" applyProtection="1">
      <alignment horizontal="center" vertical="center"/>
      <protection locked="0"/>
    </xf>
    <xf numFmtId="177" fontId="9" fillId="2" borderId="84" xfId="0" applyNumberFormat="1" applyFont="1" applyFill="1" applyBorder="1" applyAlignment="1" applyProtection="1">
      <alignment horizontal="center" vertical="center"/>
      <protection locked="0"/>
    </xf>
    <xf numFmtId="176" fontId="9" fillId="13" borderId="75" xfId="0" applyNumberFormat="1" applyFont="1" applyFill="1" applyBorder="1" applyAlignment="1" applyProtection="1">
      <alignment horizontal="center" vertical="center"/>
      <protection hidden="1"/>
    </xf>
    <xf numFmtId="176" fontId="9" fillId="13" borderId="68" xfId="0" applyNumberFormat="1" applyFont="1" applyFill="1" applyBorder="1" applyAlignment="1" applyProtection="1">
      <alignment horizontal="center" vertical="center"/>
      <protection hidden="1"/>
    </xf>
    <xf numFmtId="176" fontId="9" fillId="13" borderId="37" xfId="0" applyNumberFormat="1" applyFont="1" applyFill="1" applyBorder="1" applyAlignment="1" applyProtection="1">
      <alignment horizontal="center" vertical="center"/>
      <protection hidden="1"/>
    </xf>
    <xf numFmtId="176" fontId="9" fillId="13" borderId="38" xfId="0" applyNumberFormat="1" applyFont="1" applyFill="1" applyBorder="1" applyAlignment="1" applyProtection="1">
      <alignment horizontal="center" vertical="center"/>
      <protection hidden="1"/>
    </xf>
    <xf numFmtId="176" fontId="9" fillId="13" borderId="39" xfId="0" applyNumberFormat="1" applyFont="1" applyFill="1" applyBorder="1" applyAlignment="1" applyProtection="1">
      <alignment horizontal="center" vertical="center"/>
      <protection hidden="1"/>
    </xf>
    <xf numFmtId="176" fontId="9" fillId="13" borderId="69" xfId="0" applyNumberFormat="1" applyFont="1" applyFill="1" applyBorder="1" applyAlignment="1">
      <alignment horizontal="center" vertical="center"/>
    </xf>
    <xf numFmtId="176" fontId="9" fillId="13" borderId="85" xfId="0" applyNumberFormat="1" applyFont="1" applyFill="1" applyBorder="1" applyAlignment="1">
      <alignment horizontal="center" vertical="center"/>
    </xf>
    <xf numFmtId="0" fontId="24" fillId="0" borderId="36" xfId="0" applyFont="1" applyBorder="1" applyAlignment="1" applyProtection="1">
      <alignment horizontal="center" vertical="center"/>
      <protection locked="0"/>
    </xf>
    <xf numFmtId="0" fontId="24" fillId="0" borderId="31" xfId="0" applyFont="1" applyBorder="1" applyAlignment="1" applyProtection="1">
      <alignment horizontal="center" vertical="center"/>
      <protection locked="0"/>
    </xf>
    <xf numFmtId="177" fontId="9" fillId="7" borderId="36" xfId="0" applyNumberFormat="1" applyFont="1" applyFill="1" applyBorder="1" applyAlignment="1" applyProtection="1">
      <alignment horizontal="center" vertical="center"/>
      <protection locked="0"/>
    </xf>
    <xf numFmtId="177" fontId="9" fillId="7" borderId="31" xfId="0" applyNumberFormat="1" applyFont="1" applyFill="1" applyBorder="1" applyAlignment="1" applyProtection="1">
      <alignment horizontal="center" vertical="center"/>
      <protection locked="0"/>
    </xf>
    <xf numFmtId="176" fontId="9" fillId="7" borderId="36" xfId="0" applyNumberFormat="1" applyFont="1" applyFill="1" applyBorder="1" applyAlignment="1" applyProtection="1">
      <alignment horizontal="center" vertical="center"/>
      <protection locked="0"/>
    </xf>
    <xf numFmtId="176" fontId="9" fillId="7" borderId="31" xfId="0" applyNumberFormat="1" applyFont="1" applyFill="1" applyBorder="1" applyAlignment="1" applyProtection="1">
      <alignment horizontal="center" vertical="center"/>
      <protection locked="0"/>
    </xf>
    <xf numFmtId="176" fontId="9" fillId="13" borderId="43" xfId="0" applyNumberFormat="1" applyFont="1" applyFill="1" applyBorder="1" applyAlignment="1" applyProtection="1">
      <alignment horizontal="center" vertical="center" wrapText="1"/>
      <protection locked="0"/>
    </xf>
    <xf numFmtId="176" fontId="9" fillId="13" borderId="44" xfId="0" applyNumberFormat="1" applyFont="1" applyFill="1" applyBorder="1" applyAlignment="1" applyProtection="1">
      <alignment horizontal="center" vertical="center" wrapText="1"/>
      <protection locked="0"/>
    </xf>
    <xf numFmtId="176" fontId="9" fillId="13" borderId="75" xfId="0" applyNumberFormat="1" applyFont="1" applyFill="1" applyBorder="1" applyAlignment="1" applyProtection="1">
      <alignment horizontal="center" vertical="center"/>
      <protection locked="0"/>
    </xf>
    <xf numFmtId="176" fontId="9" fillId="13" borderId="68" xfId="0" applyNumberFormat="1" applyFont="1" applyFill="1" applyBorder="1" applyAlignment="1" applyProtection="1">
      <alignment horizontal="center" vertical="center"/>
      <protection locked="0"/>
    </xf>
    <xf numFmtId="176" fontId="9" fillId="13" borderId="76" xfId="0" applyNumberFormat="1" applyFont="1" applyFill="1" applyBorder="1" applyAlignment="1" applyProtection="1">
      <alignment horizontal="center" vertical="center"/>
      <protection locked="0"/>
    </xf>
    <xf numFmtId="176" fontId="9" fillId="13" borderId="69" xfId="0" applyNumberFormat="1" applyFont="1" applyFill="1" applyBorder="1" applyAlignment="1" applyProtection="1">
      <alignment horizontal="center" vertical="center"/>
      <protection locked="0"/>
    </xf>
    <xf numFmtId="176" fontId="9" fillId="13" borderId="37" xfId="0" applyNumberFormat="1" applyFont="1" applyFill="1" applyBorder="1" applyAlignment="1" applyProtection="1">
      <alignment horizontal="center" vertical="center"/>
      <protection locked="0"/>
    </xf>
    <xf numFmtId="176" fontId="9" fillId="13" borderId="38" xfId="0" applyNumberFormat="1" applyFont="1" applyFill="1" applyBorder="1" applyAlignment="1" applyProtection="1">
      <alignment horizontal="center" vertical="center"/>
      <protection locked="0"/>
    </xf>
    <xf numFmtId="176" fontId="9" fillId="13" borderId="39" xfId="0" applyNumberFormat="1" applyFont="1" applyFill="1" applyBorder="1" applyAlignment="1" applyProtection="1">
      <alignment horizontal="center" vertical="center"/>
      <protection locked="0"/>
    </xf>
    <xf numFmtId="176" fontId="9" fillId="13" borderId="85" xfId="0" applyNumberFormat="1" applyFont="1" applyFill="1" applyBorder="1" applyAlignment="1" applyProtection="1">
      <alignment horizontal="center" vertical="center"/>
      <protection locked="0"/>
    </xf>
    <xf numFmtId="176" fontId="9" fillId="13" borderId="45" xfId="0" applyNumberFormat="1" applyFont="1" applyFill="1" applyBorder="1" applyAlignment="1" applyProtection="1">
      <alignment horizontal="center" vertical="center"/>
      <protection locked="0"/>
    </xf>
    <xf numFmtId="176" fontId="9" fillId="13" borderId="46" xfId="0" applyNumberFormat="1" applyFont="1" applyFill="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0" fontId="9" fillId="0" borderId="31" xfId="0" applyFont="1" applyBorder="1" applyAlignment="1" applyProtection="1">
      <alignment horizontal="center" vertical="center"/>
      <protection locked="0"/>
    </xf>
    <xf numFmtId="0" fontId="13" fillId="0" borderId="0" xfId="0" applyFont="1" applyAlignment="1">
      <alignment horizontal="center" vertical="center"/>
    </xf>
    <xf numFmtId="0" fontId="13" fillId="0" borderId="5" xfId="0" applyFont="1" applyBorder="1" applyAlignment="1">
      <alignment horizontal="center" vertical="center"/>
    </xf>
    <xf numFmtId="176" fontId="9" fillId="3" borderId="47" xfId="0" applyNumberFormat="1" applyFont="1" applyFill="1" applyBorder="1" applyAlignment="1">
      <alignment horizontal="center" vertical="center"/>
    </xf>
    <xf numFmtId="176" fontId="9" fillId="3" borderId="48" xfId="0" applyNumberFormat="1" applyFont="1" applyFill="1" applyBorder="1" applyAlignment="1">
      <alignment horizontal="center" vertical="center"/>
    </xf>
    <xf numFmtId="176" fontId="9" fillId="3" borderId="49" xfId="0" applyNumberFormat="1" applyFont="1" applyFill="1" applyBorder="1" applyAlignment="1">
      <alignment horizontal="center" vertical="center"/>
    </xf>
    <xf numFmtId="176" fontId="9" fillId="3" borderId="50" xfId="0" applyNumberFormat="1" applyFont="1" applyFill="1" applyBorder="1" applyAlignment="1">
      <alignment horizontal="center" vertical="center"/>
    </xf>
    <xf numFmtId="176" fontId="9" fillId="3" borderId="49" xfId="0" applyNumberFormat="1" applyFont="1" applyFill="1" applyBorder="1" applyAlignment="1">
      <alignment horizontal="center" vertical="center" wrapText="1"/>
    </xf>
    <xf numFmtId="176" fontId="9" fillId="3" borderId="53" xfId="0" applyNumberFormat="1" applyFont="1" applyFill="1" applyBorder="1" applyAlignment="1">
      <alignment horizontal="center" vertical="center"/>
    </xf>
    <xf numFmtId="176" fontId="9" fillId="3" borderId="54" xfId="0" applyNumberFormat="1" applyFont="1" applyFill="1" applyBorder="1" applyAlignment="1">
      <alignment horizontal="center" vertical="center"/>
    </xf>
  </cellXfs>
  <cellStyles count="4">
    <cellStyle name="パーセント" xfId="1" builtinId="5"/>
    <cellStyle name="標準" xfId="0" builtinId="0"/>
    <cellStyle name="標準 2" xfId="2" xr:uid="{00000000-0005-0000-0000-000002000000}"/>
    <cellStyle name="標準 3" xfId="3" xr:uid="{00000000-0005-0000-0000-000003000000}"/>
  </cellStyles>
  <dxfs count="884">
    <dxf>
      <font>
        <color rgb="FF9C0006"/>
      </font>
      <fill>
        <patternFill>
          <bgColor rgb="FFFFC7CE"/>
        </patternFill>
      </fill>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theme="0" tint="-0.499984740745262"/>
        </patternFill>
      </fill>
      <border>
        <vertical/>
        <horizontal/>
      </border>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theme="0" tint="-0.499984740745262"/>
        </patternFill>
      </fill>
      <border>
        <vertical/>
        <horizontal/>
      </border>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27215</xdr:colOff>
      <xdr:row>8</xdr:row>
      <xdr:rowOff>54428</xdr:rowOff>
    </xdr:from>
    <xdr:to>
      <xdr:col>4</xdr:col>
      <xdr:colOff>1279072</xdr:colOff>
      <xdr:row>13</xdr:row>
      <xdr:rowOff>0</xdr:rowOff>
    </xdr:to>
    <xdr:sp macro="" textlink="">
      <xdr:nvSpPr>
        <xdr:cNvPr id="3" name="吹き出し: 四角形 2">
          <a:extLst>
            <a:ext uri="{FF2B5EF4-FFF2-40B4-BE49-F238E27FC236}">
              <a16:creationId xmlns:a16="http://schemas.microsoft.com/office/drawing/2014/main" id="{CA6485CD-7A61-4A4C-94D3-3850A237EC1E}"/>
            </a:ext>
          </a:extLst>
        </xdr:cNvPr>
        <xdr:cNvSpPr/>
      </xdr:nvSpPr>
      <xdr:spPr>
        <a:xfrm>
          <a:off x="27215" y="1632857"/>
          <a:ext cx="4027714" cy="843643"/>
        </a:xfrm>
        <a:prstGeom prst="wedgeRectCallout">
          <a:avLst>
            <a:gd name="adj1" fmla="val -13516"/>
            <a:gd name="adj2" fmla="val -9623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t>ｄ</a:t>
          </a:r>
          <a:r>
            <a:rPr kumimoji="1" lang="ja-JP" altLang="en-US" sz="1400">
              <a:solidFill>
                <a:sysClr val="windowText" lastClr="000000"/>
              </a:solidFill>
            </a:rPr>
            <a:t>関東学連未登録者がエントリーする場合は</a:t>
          </a:r>
          <a:endParaRPr kumimoji="1" lang="en-US" altLang="ja-JP" sz="1400">
            <a:solidFill>
              <a:sysClr val="windowText" lastClr="000000"/>
            </a:solidFill>
          </a:endParaRPr>
        </a:p>
        <a:p>
          <a:pPr algn="ctr"/>
          <a:r>
            <a:rPr kumimoji="1" lang="ja-JP" altLang="en-US" sz="1400">
              <a:solidFill>
                <a:sysClr val="windowText" lastClr="000000"/>
              </a:solidFill>
            </a:rPr>
            <a:t>「新規学連登録者入力シート」に選手情報を入力し、</a:t>
          </a:r>
          <a:endParaRPr kumimoji="1" lang="en-US" altLang="ja-JP" sz="1400">
            <a:solidFill>
              <a:sysClr val="windowText" lastClr="000000"/>
            </a:solidFill>
          </a:endParaRPr>
        </a:p>
        <a:p>
          <a:pPr algn="ctr"/>
          <a:r>
            <a:rPr kumimoji="1" lang="ja-JP" altLang="en-US" sz="1400">
              <a:solidFill>
                <a:sysClr val="windowText" lastClr="000000"/>
              </a:solidFill>
            </a:rPr>
            <a:t>この欄に〇を入力してください。</a:t>
          </a:r>
        </a:p>
      </xdr:txBody>
    </xdr:sp>
    <xdr:clientData/>
  </xdr:twoCellAnchor>
  <xdr:twoCellAnchor>
    <xdr:from>
      <xdr:col>4</xdr:col>
      <xdr:colOff>1510394</xdr:colOff>
      <xdr:row>9</xdr:row>
      <xdr:rowOff>108859</xdr:rowOff>
    </xdr:from>
    <xdr:to>
      <xdr:col>9</xdr:col>
      <xdr:colOff>163286</xdr:colOff>
      <xdr:row>12</xdr:row>
      <xdr:rowOff>122465</xdr:rowOff>
    </xdr:to>
    <xdr:sp macro="" textlink="">
      <xdr:nvSpPr>
        <xdr:cNvPr id="4" name="吹き出し: 四角形 3">
          <a:extLst>
            <a:ext uri="{FF2B5EF4-FFF2-40B4-BE49-F238E27FC236}">
              <a16:creationId xmlns:a16="http://schemas.microsoft.com/office/drawing/2014/main" id="{B5A0E90D-2A42-4B3C-959C-077F7788E6D3}"/>
            </a:ext>
          </a:extLst>
        </xdr:cNvPr>
        <xdr:cNvSpPr/>
      </xdr:nvSpPr>
      <xdr:spPr>
        <a:xfrm>
          <a:off x="4286251" y="1864180"/>
          <a:ext cx="4027714" cy="557892"/>
        </a:xfrm>
        <a:prstGeom prst="wedgeRectCallout">
          <a:avLst>
            <a:gd name="adj1" fmla="val -96286"/>
            <a:gd name="adj2" fmla="val -19670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solidFill>
                <a:sysClr val="windowText" lastClr="000000"/>
              </a:solidFill>
            </a:rPr>
            <a:t>登録番号</a:t>
          </a:r>
          <a:r>
            <a:rPr kumimoji="1" lang="en-US" altLang="ja-JP" sz="1400">
              <a:solidFill>
                <a:sysClr val="windowText" lastClr="000000"/>
              </a:solidFill>
            </a:rPr>
            <a:t>(3-</a:t>
          </a:r>
          <a:r>
            <a:rPr kumimoji="1" lang="ja-JP" altLang="en-US" sz="1400">
              <a:solidFill>
                <a:sysClr val="windowText" lastClr="000000"/>
              </a:solidFill>
            </a:rPr>
            <a:t>は省略</a:t>
          </a:r>
          <a:r>
            <a:rPr kumimoji="1" lang="en-US" altLang="ja-JP" sz="1400">
              <a:solidFill>
                <a:sysClr val="windowText" lastClr="000000"/>
              </a:solidFill>
            </a:rPr>
            <a:t>)</a:t>
          </a:r>
          <a:r>
            <a:rPr kumimoji="1" lang="ja-JP" altLang="en-US" sz="1400">
              <a:solidFill>
                <a:sysClr val="windowText" lastClr="000000"/>
              </a:solidFill>
            </a:rPr>
            <a:t>を入力して下さい。</a:t>
          </a:r>
          <a:endParaRPr kumimoji="1" lang="en-US" altLang="ja-JP" sz="1400">
            <a:solidFill>
              <a:sysClr val="windowText" lastClr="000000"/>
            </a:solidFill>
          </a:endParaRPr>
        </a:p>
        <a:p>
          <a:pPr algn="ctr"/>
          <a:r>
            <a:rPr kumimoji="1" lang="ja-JP" altLang="en-US" sz="1400">
              <a:solidFill>
                <a:sysClr val="windowText" lastClr="000000"/>
              </a:solidFill>
            </a:rPr>
            <a:t>入力すると、選手の個人情報が自動入力されます。</a:t>
          </a:r>
        </a:p>
      </xdr:txBody>
    </xdr:sp>
    <xdr:clientData/>
  </xdr:twoCellAnchor>
  <xdr:twoCellAnchor>
    <xdr:from>
      <xdr:col>9</xdr:col>
      <xdr:colOff>27214</xdr:colOff>
      <xdr:row>13</xdr:row>
      <xdr:rowOff>54429</xdr:rowOff>
    </xdr:from>
    <xdr:to>
      <xdr:col>19</xdr:col>
      <xdr:colOff>326573</xdr:colOff>
      <xdr:row>20</xdr:row>
      <xdr:rowOff>122464</xdr:rowOff>
    </xdr:to>
    <xdr:sp macro="" textlink="">
      <xdr:nvSpPr>
        <xdr:cNvPr id="5" name="吹き出し: 四角形 4">
          <a:extLst>
            <a:ext uri="{FF2B5EF4-FFF2-40B4-BE49-F238E27FC236}">
              <a16:creationId xmlns:a16="http://schemas.microsoft.com/office/drawing/2014/main" id="{27B3E113-6DE4-451A-9F2D-8371766638B3}"/>
            </a:ext>
          </a:extLst>
        </xdr:cNvPr>
        <xdr:cNvSpPr/>
      </xdr:nvSpPr>
      <xdr:spPr>
        <a:xfrm>
          <a:off x="8177893" y="2530929"/>
          <a:ext cx="4177394" cy="1319892"/>
        </a:xfrm>
        <a:prstGeom prst="wedgeRectCallout">
          <a:avLst>
            <a:gd name="adj1" fmla="val -54122"/>
            <a:gd name="adj2" fmla="val -16396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solidFill>
                <a:sysClr val="windowText" lastClr="000000"/>
              </a:solidFill>
            </a:rPr>
            <a:t>出場種目を選択してください。</a:t>
          </a:r>
          <a:endParaRPr kumimoji="1" lang="en-US" altLang="ja-JP" sz="1400">
            <a:solidFill>
              <a:sysClr val="windowText" lastClr="000000"/>
            </a:solidFill>
          </a:endParaRPr>
        </a:p>
        <a:p>
          <a:pPr algn="ctr"/>
          <a:r>
            <a:rPr kumimoji="1" lang="en-US" altLang="ja-JP" sz="1400" b="1">
              <a:solidFill>
                <a:srgbClr val="FF0000"/>
              </a:solidFill>
            </a:rPr>
            <a:t>※99</a:t>
          </a:r>
          <a:r>
            <a:rPr kumimoji="1" lang="ja-JP" altLang="en-US" sz="1400" b="1">
              <a:solidFill>
                <a:srgbClr val="FF0000"/>
              </a:solidFill>
            </a:rPr>
            <a:t>回大会は出場可能なのは</a:t>
          </a:r>
          <a:r>
            <a:rPr kumimoji="1" lang="en-US" altLang="ja-JP" sz="1400" b="1">
              <a:solidFill>
                <a:srgbClr val="FF0000"/>
              </a:solidFill>
            </a:rPr>
            <a:t>1</a:t>
          </a:r>
          <a:r>
            <a:rPr kumimoji="1" lang="ja-JP" altLang="en-US" sz="1400" b="1">
              <a:solidFill>
                <a:srgbClr val="FF0000"/>
              </a:solidFill>
            </a:rPr>
            <a:t>人につき</a:t>
          </a:r>
          <a:endParaRPr kumimoji="1" lang="en-US" altLang="ja-JP" sz="1400" b="1">
            <a:solidFill>
              <a:srgbClr val="FF0000"/>
            </a:solidFill>
          </a:endParaRPr>
        </a:p>
        <a:p>
          <a:pPr algn="ctr"/>
          <a:r>
            <a:rPr kumimoji="1" lang="en-US" altLang="ja-JP" sz="1400" b="1">
              <a:solidFill>
                <a:srgbClr val="FF0000"/>
              </a:solidFill>
            </a:rPr>
            <a:t>1</a:t>
          </a:r>
          <a:r>
            <a:rPr kumimoji="1" lang="ja-JP" altLang="en-US" sz="1400" b="1">
              <a:solidFill>
                <a:srgbClr val="FF0000"/>
              </a:solidFill>
            </a:rPr>
            <a:t>種目のみです。</a:t>
          </a:r>
          <a:endParaRPr kumimoji="1" lang="en-US" altLang="ja-JP" sz="1400" b="1">
            <a:solidFill>
              <a:srgbClr val="FF0000"/>
            </a:solidFill>
          </a:endParaRPr>
        </a:p>
        <a:p>
          <a:pPr algn="ctr"/>
          <a:r>
            <a:rPr kumimoji="1" lang="en-US" altLang="ja-JP" sz="1400" b="0">
              <a:solidFill>
                <a:sysClr val="windowText" lastClr="000000"/>
              </a:solidFill>
            </a:rPr>
            <a:t>※10000</a:t>
          </a:r>
          <a:r>
            <a:rPr kumimoji="1" lang="ja-JP" altLang="en-US" sz="1400" b="0">
              <a:solidFill>
                <a:sysClr val="windowText" lastClr="000000"/>
              </a:solidFill>
            </a:rPr>
            <a:t>ｍ</a:t>
          </a:r>
          <a:r>
            <a:rPr kumimoji="1" lang="en-US" altLang="ja-JP" sz="1400" b="0">
              <a:solidFill>
                <a:sysClr val="windowText" lastClr="000000"/>
              </a:solidFill>
            </a:rPr>
            <a:t>W</a:t>
          </a:r>
          <a:r>
            <a:rPr kumimoji="1" lang="ja-JP" altLang="en-US" sz="1400" b="0">
              <a:solidFill>
                <a:sysClr val="windowText" lastClr="000000"/>
              </a:solidFill>
            </a:rPr>
            <a:t>については記録突破種目も</a:t>
          </a:r>
          <a:endParaRPr kumimoji="1" lang="en-US" altLang="ja-JP" sz="1400" b="0">
            <a:solidFill>
              <a:sysClr val="windowText" lastClr="000000"/>
            </a:solidFill>
          </a:endParaRPr>
        </a:p>
        <a:p>
          <a:pPr algn="ctr"/>
          <a:r>
            <a:rPr kumimoji="1" lang="ja-JP" altLang="en-US" sz="1400" b="0">
              <a:solidFill>
                <a:sysClr val="windowText" lastClr="000000"/>
              </a:solidFill>
            </a:rPr>
            <a:t>入力してください</a:t>
          </a:r>
        </a:p>
      </xdr:txBody>
    </xdr:sp>
    <xdr:clientData/>
  </xdr:twoCellAnchor>
  <xdr:twoCellAnchor>
    <xdr:from>
      <xdr:col>20</xdr:col>
      <xdr:colOff>27214</xdr:colOff>
      <xdr:row>14</xdr:row>
      <xdr:rowOff>95250</xdr:rowOff>
    </xdr:from>
    <xdr:to>
      <xdr:col>29</xdr:col>
      <xdr:colOff>544285</xdr:colOff>
      <xdr:row>22</xdr:row>
      <xdr:rowOff>149679</xdr:rowOff>
    </xdr:to>
    <xdr:sp macro="" textlink="">
      <xdr:nvSpPr>
        <xdr:cNvPr id="6" name="吹き出し: 四角形 5">
          <a:extLst>
            <a:ext uri="{FF2B5EF4-FFF2-40B4-BE49-F238E27FC236}">
              <a16:creationId xmlns:a16="http://schemas.microsoft.com/office/drawing/2014/main" id="{3BF00F04-0220-4AF0-829A-94051A97AE09}"/>
            </a:ext>
          </a:extLst>
        </xdr:cNvPr>
        <xdr:cNvSpPr/>
      </xdr:nvSpPr>
      <xdr:spPr>
        <a:xfrm>
          <a:off x="12913178" y="2748643"/>
          <a:ext cx="4476750" cy="1496786"/>
        </a:xfrm>
        <a:prstGeom prst="wedgeRectCallout">
          <a:avLst>
            <a:gd name="adj1" fmla="val -57135"/>
            <a:gd name="adj2" fmla="val -15847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資格記録を入力してください。</a:t>
          </a:r>
          <a:endParaRPr kumimoji="1" lang="en-US" altLang="ja-JP" sz="1400" b="0">
            <a:solidFill>
              <a:schemeClr val="tx1"/>
            </a:solidFill>
          </a:endParaRPr>
        </a:p>
        <a:p>
          <a:pPr algn="ctr"/>
          <a:r>
            <a:rPr kumimoji="1" lang="ja-JP" altLang="en-US" sz="1400" b="0">
              <a:solidFill>
                <a:schemeClr val="tx1"/>
              </a:solidFill>
            </a:rPr>
            <a:t>なお、空欄になるセルには「</a:t>
          </a:r>
          <a:r>
            <a:rPr kumimoji="1" lang="en-US" altLang="ja-JP" sz="1400" b="0">
              <a:solidFill>
                <a:schemeClr val="tx1"/>
              </a:solidFill>
            </a:rPr>
            <a:t>0</a:t>
          </a:r>
          <a:r>
            <a:rPr kumimoji="1" lang="ja-JP" altLang="en-US" sz="1400" b="0">
              <a:solidFill>
                <a:schemeClr val="tx1"/>
              </a:solidFill>
            </a:rPr>
            <a:t>」を入力してください。</a:t>
          </a:r>
          <a:endParaRPr kumimoji="1" lang="en-US" altLang="ja-JP" sz="1400" b="0">
            <a:solidFill>
              <a:schemeClr val="tx1"/>
            </a:solidFill>
          </a:endParaRPr>
        </a:p>
        <a:p>
          <a:pPr algn="ctr"/>
          <a:r>
            <a:rPr kumimoji="1" lang="ja-JP" altLang="en-US" sz="1400" b="0">
              <a:solidFill>
                <a:schemeClr val="tx1"/>
              </a:solidFill>
            </a:rPr>
            <a:t>例</a:t>
          </a:r>
          <a:r>
            <a:rPr kumimoji="1" lang="en-US" altLang="ja-JP" sz="1400" b="0">
              <a:solidFill>
                <a:schemeClr val="tx1"/>
              </a:solidFill>
            </a:rPr>
            <a:t>)</a:t>
          </a:r>
          <a:r>
            <a:rPr kumimoji="1" lang="ja-JP" altLang="en-US" sz="1400" b="0">
              <a:solidFill>
                <a:schemeClr val="tx1"/>
              </a:solidFill>
            </a:rPr>
            <a:t>　</a:t>
          </a:r>
          <a:r>
            <a:rPr kumimoji="1" lang="en-US" altLang="ja-JP" sz="1400" b="0">
              <a:solidFill>
                <a:schemeClr val="tx1"/>
              </a:solidFill>
            </a:rPr>
            <a:t>10</a:t>
          </a:r>
          <a:r>
            <a:rPr kumimoji="1" lang="ja-JP" altLang="en-US" sz="1400" b="0">
              <a:solidFill>
                <a:schemeClr val="tx1"/>
              </a:solidFill>
            </a:rPr>
            <a:t>秒</a:t>
          </a:r>
          <a:r>
            <a:rPr kumimoji="1" lang="en-US" altLang="ja-JP" sz="1400" b="0">
              <a:solidFill>
                <a:schemeClr val="tx1"/>
              </a:solidFill>
            </a:rPr>
            <a:t>40</a:t>
          </a:r>
          <a:r>
            <a:rPr kumimoji="1" lang="ja-JP" altLang="en-US" sz="1400" b="0">
              <a:solidFill>
                <a:schemeClr val="tx1"/>
              </a:solidFill>
            </a:rPr>
            <a:t>→</a:t>
          </a:r>
          <a:r>
            <a:rPr kumimoji="1" lang="en-US" altLang="ja-JP" sz="1400" b="0">
              <a:solidFill>
                <a:schemeClr val="tx1"/>
              </a:solidFill>
            </a:rPr>
            <a:t>0</a:t>
          </a:r>
          <a:r>
            <a:rPr kumimoji="1" lang="ja-JP" altLang="en-US" sz="1400" b="0">
              <a:solidFill>
                <a:schemeClr val="tx1"/>
              </a:solidFill>
            </a:rPr>
            <a:t>時間</a:t>
          </a:r>
          <a:r>
            <a:rPr kumimoji="1" lang="en-US" altLang="ja-JP" sz="1400" b="0">
              <a:solidFill>
                <a:schemeClr val="tx1"/>
              </a:solidFill>
            </a:rPr>
            <a:t>00</a:t>
          </a:r>
          <a:r>
            <a:rPr kumimoji="1" lang="ja-JP" altLang="en-US" sz="1400" b="0">
              <a:solidFill>
                <a:schemeClr val="tx1"/>
              </a:solidFill>
            </a:rPr>
            <a:t>分</a:t>
          </a:r>
          <a:r>
            <a:rPr kumimoji="1" lang="en-US" altLang="ja-JP" sz="1400" b="0">
              <a:solidFill>
                <a:schemeClr val="tx1"/>
              </a:solidFill>
            </a:rPr>
            <a:t>10</a:t>
          </a:r>
          <a:r>
            <a:rPr kumimoji="1" lang="ja-JP" altLang="en-US" sz="1400" b="0">
              <a:solidFill>
                <a:schemeClr val="tx1"/>
              </a:solidFill>
            </a:rPr>
            <a:t>秒</a:t>
          </a:r>
          <a:r>
            <a:rPr kumimoji="1" lang="en-US" altLang="ja-JP" sz="1400" b="0">
              <a:solidFill>
                <a:schemeClr val="tx1"/>
              </a:solidFill>
            </a:rPr>
            <a:t>40</a:t>
          </a:r>
          <a:r>
            <a:rPr kumimoji="1" lang="ja-JP" altLang="en-US" sz="1400" b="0">
              <a:solidFill>
                <a:schemeClr val="tx1"/>
              </a:solidFill>
            </a:rPr>
            <a:t>　と入力</a:t>
          </a:r>
          <a:endParaRPr kumimoji="1" lang="en-US" altLang="ja-JP" sz="1400" b="0">
            <a:solidFill>
              <a:schemeClr val="tx1"/>
            </a:solidFill>
          </a:endParaRPr>
        </a:p>
        <a:p>
          <a:pPr algn="ctr"/>
          <a:r>
            <a:rPr kumimoji="1" lang="en-US" altLang="ja-JP" sz="1400" b="0">
              <a:solidFill>
                <a:schemeClr val="tx1"/>
              </a:solidFill>
            </a:rPr>
            <a:t>10</a:t>
          </a:r>
          <a:r>
            <a:rPr kumimoji="1" lang="ja-JP" altLang="en-US" sz="1400" b="0">
              <a:solidFill>
                <a:schemeClr val="tx1"/>
              </a:solidFill>
            </a:rPr>
            <a:t>ｍ</a:t>
          </a:r>
          <a:r>
            <a:rPr kumimoji="1" lang="en-US" altLang="ja-JP" sz="1400" b="0">
              <a:solidFill>
                <a:schemeClr val="tx1"/>
              </a:solidFill>
            </a:rPr>
            <a:t>50</a:t>
          </a:r>
          <a:r>
            <a:rPr kumimoji="1" lang="ja-JP" altLang="en-US" sz="1400" b="0">
              <a:solidFill>
                <a:schemeClr val="tx1"/>
              </a:solidFill>
            </a:rPr>
            <a:t>→</a:t>
          </a:r>
          <a:r>
            <a:rPr kumimoji="1" lang="en-US" altLang="ja-JP" sz="1400" b="0">
              <a:solidFill>
                <a:schemeClr val="tx1"/>
              </a:solidFill>
            </a:rPr>
            <a:t>0(</a:t>
          </a:r>
          <a:r>
            <a:rPr kumimoji="1" lang="ja-JP" altLang="en-US" sz="1400" b="0">
              <a:solidFill>
                <a:schemeClr val="tx1"/>
              </a:solidFill>
            </a:rPr>
            <a:t>時間</a:t>
          </a:r>
          <a:r>
            <a:rPr kumimoji="1" lang="en-US" altLang="ja-JP" sz="1400" b="0">
              <a:solidFill>
                <a:schemeClr val="tx1"/>
              </a:solidFill>
            </a:rPr>
            <a:t>)10</a:t>
          </a:r>
          <a:r>
            <a:rPr kumimoji="1" lang="ja-JP" altLang="en-US" sz="1400" b="0">
              <a:solidFill>
                <a:schemeClr val="tx1"/>
              </a:solidFill>
            </a:rPr>
            <a:t>ｍ</a:t>
          </a:r>
          <a:r>
            <a:rPr kumimoji="1" lang="en-US" altLang="ja-JP" sz="1400" b="0">
              <a:solidFill>
                <a:schemeClr val="tx1"/>
              </a:solidFill>
            </a:rPr>
            <a:t>50(</a:t>
          </a:r>
          <a:r>
            <a:rPr kumimoji="1" lang="ja-JP" altLang="en-US" sz="1400" b="0">
              <a:solidFill>
                <a:schemeClr val="tx1"/>
              </a:solidFill>
            </a:rPr>
            <a:t>秒</a:t>
          </a:r>
          <a:r>
            <a:rPr kumimoji="1" lang="en-US" altLang="ja-JP" sz="1400" b="0">
              <a:solidFill>
                <a:schemeClr val="tx1"/>
              </a:solidFill>
            </a:rPr>
            <a:t>)00</a:t>
          </a:r>
          <a:r>
            <a:rPr kumimoji="1" lang="ja-JP" altLang="en-US" sz="1400" b="0">
              <a:solidFill>
                <a:schemeClr val="tx1"/>
              </a:solidFill>
            </a:rPr>
            <a:t>　と入力</a:t>
          </a:r>
          <a:endParaRPr kumimoji="1" lang="en-US" altLang="ja-JP" sz="1400" b="0">
            <a:solidFill>
              <a:schemeClr val="tx1"/>
            </a:solidFill>
          </a:endParaRPr>
        </a:p>
        <a:p>
          <a:pPr algn="ctr"/>
          <a:r>
            <a:rPr kumimoji="1" lang="ja-JP" altLang="en-US" sz="1400" b="0">
              <a:solidFill>
                <a:schemeClr val="tx1"/>
              </a:solidFill>
            </a:rPr>
            <a:t>なお、標準記録を満たさない場合</a:t>
          </a:r>
          <a:endParaRPr kumimoji="1" lang="en-US" altLang="ja-JP" sz="1400" b="0">
            <a:solidFill>
              <a:schemeClr val="tx1"/>
            </a:solidFill>
          </a:endParaRPr>
        </a:p>
        <a:p>
          <a:pPr algn="ctr"/>
          <a:r>
            <a:rPr kumimoji="1" lang="ja-JP" altLang="en-US" sz="1400" b="0">
              <a:solidFill>
                <a:schemeClr val="tx1"/>
              </a:solidFill>
            </a:rPr>
            <a:t>「標準記録」の欄に「未突破」と表示されます。</a:t>
          </a:r>
          <a:endParaRPr kumimoji="1" lang="en-US" altLang="ja-JP" sz="1400" b="0">
            <a:solidFill>
              <a:schemeClr val="tx1"/>
            </a:solidFill>
          </a:endParaRPr>
        </a:p>
        <a:p>
          <a:pPr algn="ctr"/>
          <a:endParaRPr kumimoji="1" lang="ja-JP" altLang="en-US" sz="1400" b="0">
            <a:solidFill>
              <a:schemeClr val="tx1"/>
            </a:solidFill>
          </a:endParaRPr>
        </a:p>
      </xdr:txBody>
    </xdr:sp>
    <xdr:clientData/>
  </xdr:twoCellAnchor>
  <xdr:twoCellAnchor>
    <xdr:from>
      <xdr:col>35</xdr:col>
      <xdr:colOff>231321</xdr:colOff>
      <xdr:row>10</xdr:row>
      <xdr:rowOff>27214</xdr:rowOff>
    </xdr:from>
    <xdr:to>
      <xdr:col>46</xdr:col>
      <xdr:colOff>244928</xdr:colOff>
      <xdr:row>18</xdr:row>
      <xdr:rowOff>136072</xdr:rowOff>
    </xdr:to>
    <xdr:sp macro="" textlink="">
      <xdr:nvSpPr>
        <xdr:cNvPr id="7" name="吹き出し: 四角形 6">
          <a:extLst>
            <a:ext uri="{FF2B5EF4-FFF2-40B4-BE49-F238E27FC236}">
              <a16:creationId xmlns:a16="http://schemas.microsoft.com/office/drawing/2014/main" id="{25F7FA69-3B90-4FF2-882E-710844488996}"/>
            </a:ext>
          </a:extLst>
        </xdr:cNvPr>
        <xdr:cNvSpPr/>
      </xdr:nvSpPr>
      <xdr:spPr>
        <a:xfrm>
          <a:off x="18519321" y="1959428"/>
          <a:ext cx="4490357" cy="1551215"/>
        </a:xfrm>
        <a:prstGeom prst="wedgeRectCallout">
          <a:avLst>
            <a:gd name="adj1" fmla="val -8875"/>
            <a:gd name="adj2" fmla="val -9878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選手の自己最高記録を入力してください。</a:t>
          </a:r>
          <a:endParaRPr kumimoji="1" lang="en-US" altLang="ja-JP" sz="1400" b="0">
            <a:solidFill>
              <a:schemeClr val="tx1"/>
            </a:solidFill>
          </a:endParaRPr>
        </a:p>
        <a:p>
          <a:pPr algn="ctr"/>
          <a:r>
            <a:rPr kumimoji="1" lang="ja-JP" altLang="en-US" sz="1400" b="0">
              <a:solidFill>
                <a:schemeClr val="tx1"/>
              </a:solidFill>
            </a:rPr>
            <a:t>入力方法は「資格記録」と同様です。</a:t>
          </a:r>
          <a:endParaRPr kumimoji="1" lang="en-US" altLang="ja-JP" sz="1400" b="0">
            <a:solidFill>
              <a:schemeClr val="tx1"/>
            </a:solidFill>
          </a:endParaRPr>
        </a:p>
        <a:p>
          <a:pPr algn="ctr"/>
          <a:r>
            <a:rPr kumimoji="1" lang="ja-JP" altLang="en-US" sz="1400" b="0">
              <a:solidFill>
                <a:schemeClr val="tx1"/>
              </a:solidFill>
            </a:rPr>
            <a:t>この記録については本連盟で記録確認は行いませんので</a:t>
          </a:r>
          <a:endParaRPr kumimoji="1" lang="en-US" altLang="ja-JP" sz="1400" b="0">
            <a:solidFill>
              <a:schemeClr val="tx1"/>
            </a:solidFill>
          </a:endParaRPr>
        </a:p>
        <a:p>
          <a:pPr algn="ctr"/>
          <a:r>
            <a:rPr kumimoji="1" lang="ja-JP" altLang="en-US" sz="1400" b="0">
              <a:solidFill>
                <a:schemeClr val="tx1"/>
              </a:solidFill>
            </a:rPr>
            <a:t>間違いのないようご注意ください。</a:t>
          </a:r>
          <a:endParaRPr kumimoji="1" lang="en-US" altLang="ja-JP" sz="1400" b="0">
            <a:solidFill>
              <a:schemeClr val="tx1"/>
            </a:solidFill>
          </a:endParaRPr>
        </a:p>
        <a:p>
          <a:pPr algn="ctr"/>
          <a:r>
            <a:rPr kumimoji="1" lang="en-US" altLang="ja-JP" sz="1400" b="0">
              <a:solidFill>
                <a:schemeClr val="tx1"/>
              </a:solidFill>
            </a:rPr>
            <a:t>※</a:t>
          </a:r>
          <a:r>
            <a:rPr kumimoji="1" lang="ja-JP" altLang="en-US" sz="1400" b="0">
              <a:solidFill>
                <a:schemeClr val="tx1"/>
              </a:solidFill>
            </a:rPr>
            <a:t>本大会でここに入力された記録を更新した選手は</a:t>
          </a:r>
          <a:endParaRPr kumimoji="1" lang="en-US" altLang="ja-JP" sz="1400" b="0">
            <a:solidFill>
              <a:schemeClr val="tx1"/>
            </a:solidFill>
          </a:endParaRPr>
        </a:p>
        <a:p>
          <a:pPr algn="ctr"/>
          <a:r>
            <a:rPr kumimoji="1" lang="ja-JP" altLang="en-US" sz="1400" b="0">
              <a:solidFill>
                <a:schemeClr val="tx1"/>
              </a:solidFill>
            </a:rPr>
            <a:t>リザルトに「</a:t>
          </a:r>
          <a:r>
            <a:rPr kumimoji="1" lang="en-US" altLang="ja-JP" sz="1400" b="0">
              <a:solidFill>
                <a:schemeClr val="tx1"/>
              </a:solidFill>
            </a:rPr>
            <a:t>PB</a:t>
          </a:r>
          <a:r>
            <a:rPr kumimoji="1" lang="ja-JP" altLang="en-US" sz="1400" b="0">
              <a:solidFill>
                <a:schemeClr val="tx1"/>
              </a:solidFill>
            </a:rPr>
            <a:t>」と表示されます。</a:t>
          </a:r>
        </a:p>
      </xdr:txBody>
    </xdr:sp>
    <xdr:clientData/>
  </xdr:twoCellAnchor>
  <xdr:twoCellAnchor>
    <xdr:from>
      <xdr:col>27</xdr:col>
      <xdr:colOff>367392</xdr:colOff>
      <xdr:row>6</xdr:row>
      <xdr:rowOff>108856</xdr:rowOff>
    </xdr:from>
    <xdr:to>
      <xdr:col>35</xdr:col>
      <xdr:colOff>95249</xdr:colOff>
      <xdr:row>9</xdr:row>
      <xdr:rowOff>149680</xdr:rowOff>
    </xdr:to>
    <xdr:sp macro="" textlink="">
      <xdr:nvSpPr>
        <xdr:cNvPr id="8" name="吹き出し: 四角形 7">
          <a:extLst>
            <a:ext uri="{FF2B5EF4-FFF2-40B4-BE49-F238E27FC236}">
              <a16:creationId xmlns:a16="http://schemas.microsoft.com/office/drawing/2014/main" id="{4EAFF8E9-4BB0-4692-A80E-E5AF31078281}"/>
            </a:ext>
          </a:extLst>
        </xdr:cNvPr>
        <xdr:cNvSpPr/>
      </xdr:nvSpPr>
      <xdr:spPr>
        <a:xfrm>
          <a:off x="13253356" y="1319892"/>
          <a:ext cx="5129893" cy="585109"/>
        </a:xfrm>
        <a:prstGeom prst="wedgeRectCallout">
          <a:avLst>
            <a:gd name="adj1" fmla="val -26932"/>
            <a:gd name="adj2" fmla="val -9028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資格記録を樹立した競技会の名前を正式名称で入力してください。</a:t>
          </a:r>
          <a:endParaRPr kumimoji="1" lang="en-US" altLang="ja-JP" sz="1400" b="0">
            <a:solidFill>
              <a:schemeClr val="tx1"/>
            </a:solidFill>
          </a:endParaRPr>
        </a:p>
        <a:p>
          <a:pPr algn="ctr"/>
          <a:r>
            <a:rPr kumimoji="1" lang="en-US" altLang="ja-JP" sz="1400" b="0">
              <a:solidFill>
                <a:schemeClr val="tx1"/>
              </a:solidFill>
            </a:rPr>
            <a:t>(</a:t>
          </a:r>
          <a:r>
            <a:rPr kumimoji="1" lang="ja-JP" altLang="en-US" sz="1400" b="0">
              <a:solidFill>
                <a:schemeClr val="tx1"/>
              </a:solidFill>
            </a:rPr>
            <a:t>回数まで入力してください</a:t>
          </a:r>
          <a:r>
            <a:rPr kumimoji="1" lang="en-US" altLang="ja-JP" sz="1400" b="0">
              <a:solidFill>
                <a:schemeClr val="tx1"/>
              </a:solidFill>
            </a:rPr>
            <a:t>)</a:t>
          </a:r>
          <a:endParaRPr kumimoji="1" lang="ja-JP" altLang="en-US" sz="1400" b="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2008server\&#20849;&#26377;\&#22823;&#20250;&#38306;&#20418;\26&#24180;&#24230;&#22823;&#20250;&#38306;&#20418;\1-&#31532;93&#22238;&#38306;&#26481;IC&#65288;&#35029;&#20154;&#65289;\&#65301;&#12288;&#35352;&#37682;&#38306;&#20418;\2_&#12456;&#12531;&#12488;&#12522;&#12540;&#38306;&#20418;\&#12456;&#12531;&#12488;&#12522;&#12540;&#12471;&#12540;&#12488;\&#9733;&#21407;&#26412;&#9733;\&#35330;&#27491;&#29256;&#12304;&#30007;&#23376;1&#37096;&#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08server\&#20849;&#26377;\&#22823;&#20250;&#38306;&#20418;\26&#24180;&#24230;&#22823;&#20250;&#38306;&#20418;\4-&#31532;25&#22238;&#38306;&#26481;&#26032;&#20154;&#65288;&#27494;&#34276;&#65289;\2_&#35352;&#37682;&#38306;&#20418;\1_&#12456;&#12531;&#12488;&#12522;&#12540;&#38306;&#20418;\&#12456;&#12531;&#12488;&#12522;&#12540;&#12471;&#12540;&#12488;\&#21407;&#26412;\&#12304;&#38306;&#26481;&#26032;&#20154;&#12305;&#30007;&#23376;&#12456;&#12531;&#12488;&#12522;&#12540;&#12471;&#12540;&#124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2012server\&#20849;&#26377;\&#22823;&#20250;&#38306;&#20418;\30&#24180;&#24230;&#22823;&#20250;&#38306;&#20418;\1__&#31532;97&#22238;&#38306;&#26481;IC&#65288;&#24029;&#23822;&#65289;\8__&#35352;&#37682;&#38306;&#20418;\2_&#12456;&#12531;&#12488;&#12522;&#12540;&#38306;&#20418;\1_&#12456;&#12531;&#12488;&#12522;&#12540;&#12471;&#12540;&#12488;\8_0405\96IC_&#22899;&#23376;1&#37096;&#12456;&#12531;&#12488;&#12522;&#12540;&#12471;&#12540;&#124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2012server\&#20849;&#26377;\&#22823;&#20250;&#38306;&#20418;\30&#24180;&#24230;&#22823;&#20250;&#38306;&#20418;\1__&#31532;97&#22238;&#38306;&#26481;IC&#65288;&#24029;&#23822;&#65289;\8__&#35352;&#37682;&#38306;&#20418;\2_&#12456;&#12531;&#12488;&#12522;&#12540;&#38306;&#20418;\1_&#12456;&#12531;&#12488;&#12522;&#12540;&#12471;&#12540;&#12488;\8_0405\96IC_&#30007;&#23376;2&#37096;&#12456;&#12531;&#12488;&#12522;&#12540;&#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基本情報"/>
      <sheetName val="コード"/>
      <sheetName val="②個人情報【入力例】"/>
      <sheetName val="②個人情報【登録者用】"/>
      <sheetName val="②個人情報【未登録者用】"/>
      <sheetName val="集約用"/>
      <sheetName val="リスト【競技情報】"/>
      <sheetName val="リスト【大学別】"/>
      <sheetName val="リスト【登録者一覧】"/>
      <sheetName val="☆陸協置換用☆"/>
      <sheetName val="③混成競技情報"/>
      <sheetName val="④リレー"/>
      <sheetName val="⑤リレーオーダー用紙"/>
    </sheetNames>
    <sheetDataSet>
      <sheetData sheetId="0"/>
      <sheetData sheetId="1"/>
      <sheetData sheetId="2"/>
      <sheetData sheetId="3"/>
      <sheetData sheetId="4"/>
      <sheetData sheetId="5"/>
      <sheetData sheetId="6" refreshError="1">
        <row r="2">
          <cell r="J2" t="e">
            <v>#N/A</v>
          </cell>
          <cell r="K2" t="e">
            <v>#N/A</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基本情報"/>
      <sheetName val="コード"/>
      <sheetName val="②個人情報【入力例】"/>
      <sheetName val="②個人情報【登録者用】"/>
      <sheetName val="②個人情報【未登録者用】"/>
      <sheetName val="集約用"/>
      <sheetName val="リスト【競技情報】"/>
      <sheetName val="リスト【大学名】"/>
      <sheetName val="リスト【登録者一覧】"/>
      <sheetName val="☆陸協置換用☆"/>
      <sheetName val="③混成競技情報"/>
      <sheetName val="④リレー"/>
      <sheetName val="⑤リレーオーダー用紙"/>
    </sheetNames>
    <sheetDataSet>
      <sheetData sheetId="0"/>
      <sheetData sheetId="1"/>
      <sheetData sheetId="2"/>
      <sheetData sheetId="3"/>
      <sheetData sheetId="4"/>
      <sheetData sheetId="5"/>
      <sheetData sheetId="6">
        <row r="2">
          <cell r="A2">
            <v>1</v>
          </cell>
          <cell r="G2" t="str">
            <v>0</v>
          </cell>
        </row>
        <row r="3">
          <cell r="G3">
            <v>1</v>
          </cell>
        </row>
        <row r="4">
          <cell r="G4">
            <v>2</v>
          </cell>
        </row>
        <row r="5">
          <cell r="G5">
            <v>3</v>
          </cell>
        </row>
        <row r="6">
          <cell r="G6">
            <v>4</v>
          </cell>
        </row>
        <row r="7">
          <cell r="G7">
            <v>5</v>
          </cell>
        </row>
        <row r="8">
          <cell r="G8">
            <v>6</v>
          </cell>
        </row>
        <row r="9">
          <cell r="G9">
            <v>7</v>
          </cell>
        </row>
        <row r="10">
          <cell r="G10">
            <v>8</v>
          </cell>
        </row>
        <row r="11">
          <cell r="G11">
            <v>9</v>
          </cell>
        </row>
        <row r="12">
          <cell r="G12">
            <v>10</v>
          </cell>
        </row>
        <row r="13">
          <cell r="G13">
            <v>11</v>
          </cell>
        </row>
        <row r="14">
          <cell r="G14">
            <v>12</v>
          </cell>
        </row>
        <row r="15">
          <cell r="G15">
            <v>13</v>
          </cell>
        </row>
        <row r="16">
          <cell r="G16">
            <v>14</v>
          </cell>
        </row>
        <row r="17">
          <cell r="G17">
            <v>15</v>
          </cell>
        </row>
        <row r="18">
          <cell r="G18">
            <v>16</v>
          </cell>
        </row>
        <row r="19">
          <cell r="G19">
            <v>17</v>
          </cell>
        </row>
        <row r="20">
          <cell r="G20">
            <v>18</v>
          </cell>
        </row>
        <row r="21">
          <cell r="G21">
            <v>19</v>
          </cell>
        </row>
        <row r="22">
          <cell r="G22">
            <v>20</v>
          </cell>
        </row>
        <row r="23">
          <cell r="G23">
            <v>21</v>
          </cell>
        </row>
        <row r="24">
          <cell r="G24">
            <v>22</v>
          </cell>
        </row>
        <row r="25">
          <cell r="G25">
            <v>23</v>
          </cell>
        </row>
        <row r="26">
          <cell r="G26">
            <v>24</v>
          </cell>
        </row>
        <row r="27">
          <cell r="G27">
            <v>25</v>
          </cell>
        </row>
        <row r="28">
          <cell r="G28">
            <v>26</v>
          </cell>
        </row>
        <row r="29">
          <cell r="G29">
            <v>27</v>
          </cell>
        </row>
        <row r="30">
          <cell r="G30">
            <v>28</v>
          </cell>
        </row>
        <row r="31">
          <cell r="G31">
            <v>29</v>
          </cell>
        </row>
        <row r="32">
          <cell r="G32">
            <v>30</v>
          </cell>
        </row>
        <row r="33">
          <cell r="G33">
            <v>31</v>
          </cell>
        </row>
        <row r="34">
          <cell r="G34">
            <v>32</v>
          </cell>
        </row>
        <row r="35">
          <cell r="G35">
            <v>33</v>
          </cell>
        </row>
        <row r="36">
          <cell r="G36">
            <v>34</v>
          </cell>
        </row>
        <row r="37">
          <cell r="G37">
            <v>35</v>
          </cell>
        </row>
        <row r="38">
          <cell r="G38">
            <v>36</v>
          </cell>
        </row>
        <row r="39">
          <cell r="G39">
            <v>37</v>
          </cell>
        </row>
        <row r="40">
          <cell r="G40">
            <v>38</v>
          </cell>
        </row>
        <row r="41">
          <cell r="G41">
            <v>39</v>
          </cell>
        </row>
        <row r="42">
          <cell r="G42">
            <v>40</v>
          </cell>
        </row>
        <row r="43">
          <cell r="G43">
            <v>41</v>
          </cell>
        </row>
        <row r="44">
          <cell r="G44">
            <v>42</v>
          </cell>
        </row>
        <row r="45">
          <cell r="G45">
            <v>43</v>
          </cell>
        </row>
        <row r="46">
          <cell r="G46">
            <v>44</v>
          </cell>
        </row>
        <row r="47">
          <cell r="G47">
            <v>45</v>
          </cell>
        </row>
        <row r="48">
          <cell r="G48">
            <v>46</v>
          </cell>
        </row>
        <row r="49">
          <cell r="G49">
            <v>47</v>
          </cell>
        </row>
        <row r="50">
          <cell r="G50">
            <v>48</v>
          </cell>
        </row>
        <row r="51">
          <cell r="G51">
            <v>49</v>
          </cell>
        </row>
        <row r="52">
          <cell r="G52">
            <v>50</v>
          </cell>
        </row>
        <row r="53">
          <cell r="G53">
            <v>51</v>
          </cell>
        </row>
        <row r="54">
          <cell r="G54">
            <v>52</v>
          </cell>
        </row>
        <row r="55">
          <cell r="G55">
            <v>53</v>
          </cell>
        </row>
        <row r="56">
          <cell r="G56">
            <v>54</v>
          </cell>
        </row>
        <row r="57">
          <cell r="G57">
            <v>55</v>
          </cell>
        </row>
        <row r="58">
          <cell r="G58">
            <v>56</v>
          </cell>
        </row>
        <row r="59">
          <cell r="G59">
            <v>57</v>
          </cell>
        </row>
        <row r="60">
          <cell r="G60">
            <v>58</v>
          </cell>
        </row>
        <row r="61">
          <cell r="G61">
            <v>59</v>
          </cell>
        </row>
        <row r="62">
          <cell r="G62">
            <v>60</v>
          </cell>
        </row>
        <row r="63">
          <cell r="G63">
            <v>61</v>
          </cell>
        </row>
        <row r="64">
          <cell r="G64">
            <v>62</v>
          </cell>
        </row>
        <row r="65">
          <cell r="G65">
            <v>63</v>
          </cell>
        </row>
        <row r="66">
          <cell r="G66">
            <v>64</v>
          </cell>
        </row>
        <row r="67">
          <cell r="G67">
            <v>65</v>
          </cell>
        </row>
        <row r="68">
          <cell r="G68">
            <v>66</v>
          </cell>
        </row>
        <row r="69">
          <cell r="G69">
            <v>67</v>
          </cell>
        </row>
        <row r="70">
          <cell r="G70">
            <v>68</v>
          </cell>
        </row>
        <row r="71">
          <cell r="G71">
            <v>69</v>
          </cell>
        </row>
        <row r="72">
          <cell r="G72">
            <v>70</v>
          </cell>
        </row>
        <row r="73">
          <cell r="G73">
            <v>71</v>
          </cell>
        </row>
        <row r="74">
          <cell r="G74">
            <v>72</v>
          </cell>
        </row>
        <row r="75">
          <cell r="G75">
            <v>73</v>
          </cell>
        </row>
        <row r="76">
          <cell r="G76">
            <v>74</v>
          </cell>
        </row>
        <row r="77">
          <cell r="G77">
            <v>75</v>
          </cell>
        </row>
        <row r="78">
          <cell r="G78">
            <v>76</v>
          </cell>
        </row>
        <row r="79">
          <cell r="G79">
            <v>77</v>
          </cell>
        </row>
        <row r="80">
          <cell r="G80">
            <v>78</v>
          </cell>
        </row>
        <row r="81">
          <cell r="G81">
            <v>79</v>
          </cell>
        </row>
        <row r="82">
          <cell r="G82">
            <v>80</v>
          </cell>
        </row>
        <row r="83">
          <cell r="G83">
            <v>81</v>
          </cell>
        </row>
        <row r="84">
          <cell r="G84">
            <v>82</v>
          </cell>
        </row>
        <row r="85">
          <cell r="G85">
            <v>83</v>
          </cell>
        </row>
        <row r="86">
          <cell r="G86">
            <v>84</v>
          </cell>
        </row>
        <row r="87">
          <cell r="G87">
            <v>85</v>
          </cell>
        </row>
        <row r="88">
          <cell r="G88">
            <v>86</v>
          </cell>
        </row>
        <row r="89">
          <cell r="G89">
            <v>87</v>
          </cell>
        </row>
        <row r="90">
          <cell r="G90">
            <v>88</v>
          </cell>
        </row>
        <row r="91">
          <cell r="G91">
            <v>89</v>
          </cell>
        </row>
        <row r="92">
          <cell r="G92">
            <v>90</v>
          </cell>
        </row>
        <row r="93">
          <cell r="G93">
            <v>91</v>
          </cell>
        </row>
        <row r="94">
          <cell r="G94">
            <v>92</v>
          </cell>
        </row>
        <row r="95">
          <cell r="G95">
            <v>93</v>
          </cell>
        </row>
        <row r="96">
          <cell r="G96">
            <v>94</v>
          </cell>
        </row>
        <row r="97">
          <cell r="G97">
            <v>95</v>
          </cell>
        </row>
        <row r="98">
          <cell r="G98">
            <v>96</v>
          </cell>
        </row>
        <row r="99">
          <cell r="G99">
            <v>97</v>
          </cell>
        </row>
        <row r="100">
          <cell r="G100">
            <v>98</v>
          </cell>
        </row>
        <row r="101">
          <cell r="G101">
            <v>99</v>
          </cell>
        </row>
      </sheetData>
      <sheetData sheetId="7">
        <row r="1">
          <cell r="A1" t="str">
            <v>青山学院大学</v>
          </cell>
          <cell r="B1" t="str">
            <v>青山学院大学大学院</v>
          </cell>
          <cell r="C1" t="str">
            <v>亜細亜大学</v>
          </cell>
          <cell r="D1" t="str">
            <v>茨城大学</v>
          </cell>
          <cell r="E1" t="str">
            <v>茨城大学大学院</v>
          </cell>
          <cell r="F1" t="str">
            <v>宇都宮大学</v>
          </cell>
          <cell r="G1" t="str">
            <v>宇都宮大学大学院</v>
          </cell>
          <cell r="H1" t="str">
            <v>桜美林大学</v>
          </cell>
          <cell r="I1" t="str">
            <v>桜美林大学大学院</v>
          </cell>
          <cell r="J1" t="str">
            <v>学習院大学</v>
          </cell>
          <cell r="K1" t="str">
            <v>神奈川工科大学</v>
          </cell>
          <cell r="L1" t="str">
            <v>神奈川大学</v>
          </cell>
          <cell r="M1" t="str">
            <v>関東学院大学</v>
          </cell>
          <cell r="N1" t="str">
            <v>関東学園大学</v>
          </cell>
          <cell r="O1" t="str">
            <v>木更津工業高等専門学校</v>
          </cell>
          <cell r="P1" t="str">
            <v>北里大学</v>
          </cell>
          <cell r="Q1" t="str">
            <v>北里大学大学院</v>
          </cell>
          <cell r="R1" t="str">
            <v>群馬大学</v>
          </cell>
          <cell r="S1" t="str">
            <v>群馬大学大学院</v>
          </cell>
          <cell r="T1" t="str">
            <v>慶應義塾大学</v>
          </cell>
          <cell r="U1" t="str">
            <v>慶應義塾大学大学院</v>
          </cell>
          <cell r="V1" t="str">
            <v>工学院大学</v>
          </cell>
          <cell r="W1" t="str">
            <v>工学院大学大学院</v>
          </cell>
          <cell r="X1" t="str">
            <v>國學院大學</v>
          </cell>
          <cell r="Y1" t="str">
            <v>国際基督教大学</v>
          </cell>
          <cell r="Z1" t="str">
            <v>国際武道大学</v>
          </cell>
          <cell r="AA1" t="str">
            <v>国際武道大学大学院</v>
          </cell>
          <cell r="AB1" t="str">
            <v>国士舘大学</v>
          </cell>
          <cell r="AC1" t="str">
            <v>国士舘大学大学院</v>
          </cell>
          <cell r="AD1" t="str">
            <v>駒澤大学</v>
          </cell>
          <cell r="AE1" t="str">
            <v>埼玉大学</v>
          </cell>
          <cell r="AF1" t="str">
            <v>埼玉大学大学院</v>
          </cell>
          <cell r="AG1" t="str">
            <v>埼玉県立大学</v>
          </cell>
          <cell r="AH1" t="str">
            <v>埼玉医科大学</v>
          </cell>
          <cell r="AI1" t="str">
            <v>作新学院大学</v>
          </cell>
          <cell r="AJ1" t="str">
            <v>サレジオ工業高等専門学校</v>
          </cell>
          <cell r="AK1" t="str">
            <v>自治医科大学</v>
          </cell>
          <cell r="AL1" t="str">
            <v>芝浦工業大学</v>
          </cell>
          <cell r="AM1" t="str">
            <v>首都大学東京</v>
          </cell>
          <cell r="AN1" t="str">
            <v>首都大学東京大学院</v>
          </cell>
          <cell r="AO1" t="str">
            <v>順天堂大学</v>
          </cell>
          <cell r="AP1" t="str">
            <v>順天堂大学大学院</v>
          </cell>
          <cell r="AQ1" t="str">
            <v>松蔭大学</v>
          </cell>
          <cell r="AR1" t="str">
            <v>城西大学</v>
          </cell>
          <cell r="AS1" t="str">
            <v>城西国際大学</v>
          </cell>
          <cell r="AT1" t="str">
            <v>上智大学</v>
          </cell>
          <cell r="AU1" t="str">
            <v>上智大学大学院</v>
          </cell>
          <cell r="AV1" t="str">
            <v>尚美学園大学</v>
          </cell>
          <cell r="AW1" t="str">
            <v>上武大学</v>
          </cell>
          <cell r="AX1" t="str">
            <v>駿河台大学</v>
          </cell>
          <cell r="AY1" t="str">
            <v>聖学院大学</v>
          </cell>
          <cell r="AZ1" t="str">
            <v>成蹊大学</v>
          </cell>
          <cell r="BA1" t="str">
            <v>清和大学</v>
          </cell>
          <cell r="BB1" t="str">
            <v>専修大学</v>
          </cell>
          <cell r="BC1" t="str">
            <v>創価大学</v>
          </cell>
          <cell r="BD1" t="str">
            <v>大東文化大学</v>
          </cell>
          <cell r="BE1" t="str">
            <v>高崎経済大学</v>
          </cell>
          <cell r="BF1" t="str">
            <v>拓殖大学</v>
          </cell>
          <cell r="BG1" t="str">
            <v>玉川大学</v>
          </cell>
          <cell r="BH1" t="str">
            <v>千葉大学</v>
          </cell>
          <cell r="BI1" t="str">
            <v>千葉大学大学院</v>
          </cell>
          <cell r="BJ1" t="str">
            <v>千葉工業大学</v>
          </cell>
          <cell r="BK1" t="str">
            <v>千葉商科大学</v>
          </cell>
          <cell r="BL1" t="str">
            <v>中央学院大学</v>
          </cell>
          <cell r="BM1" t="str">
            <v>中央大学</v>
          </cell>
          <cell r="BN1" t="str">
            <v>筑波大学</v>
          </cell>
          <cell r="BO1" t="str">
            <v>筑波大学大学院</v>
          </cell>
          <cell r="BP1" t="str">
            <v>都留文科大学</v>
          </cell>
          <cell r="BQ1" t="str">
            <v>帝京大学</v>
          </cell>
          <cell r="BR1" t="str">
            <v>帝京平成大学</v>
          </cell>
          <cell r="BS1" t="str">
            <v>電気通信大学</v>
          </cell>
          <cell r="BT1" t="str">
            <v>電気通信大学大学院</v>
          </cell>
          <cell r="BU1" t="str">
            <v>桐蔭横浜大学</v>
          </cell>
          <cell r="BV1" t="str">
            <v>東海大学</v>
          </cell>
          <cell r="BW1" t="str">
            <v>東海大学大学院</v>
          </cell>
          <cell r="BX1" t="str">
            <v>東京大学</v>
          </cell>
          <cell r="BY1" t="str">
            <v>東京大学大学院</v>
          </cell>
          <cell r="BZ1" t="str">
            <v>東京医科歯科大学</v>
          </cell>
          <cell r="CA1" t="str">
            <v>東京外国語大学</v>
          </cell>
          <cell r="CB1" t="str">
            <v>東京外国語大学大学院</v>
          </cell>
          <cell r="CC1" t="str">
            <v>東京海洋大学</v>
          </cell>
          <cell r="CD1" t="str">
            <v>東京学芸大学</v>
          </cell>
          <cell r="CE1" t="str">
            <v>東京学芸大学大学院</v>
          </cell>
          <cell r="CF1" t="str">
            <v>東京経済大学</v>
          </cell>
          <cell r="CG1" t="str">
            <v>東京工科大学</v>
          </cell>
          <cell r="CH1" t="str">
            <v>東京工業大学</v>
          </cell>
          <cell r="CI1" t="str">
            <v>東京工業大学大学院</v>
          </cell>
          <cell r="CJ1" t="str">
            <v>東京工芸大学</v>
          </cell>
          <cell r="CK1" t="str">
            <v>東京国際大学</v>
          </cell>
          <cell r="CL1" t="str">
            <v>東京情報大学</v>
          </cell>
          <cell r="CM1" t="str">
            <v>東京電機大学</v>
          </cell>
          <cell r="CN1" t="str">
            <v>東京電機大学大学院</v>
          </cell>
          <cell r="CO1" t="str">
            <v>東京都市大学</v>
          </cell>
          <cell r="CP1" t="str">
            <v>東京都市大学大学院</v>
          </cell>
          <cell r="CQ1" t="str">
            <v>東京農業大学</v>
          </cell>
          <cell r="CR1" t="str">
            <v>東京農工大学</v>
          </cell>
          <cell r="CS1" t="str">
            <v>東京農工大学大学院</v>
          </cell>
          <cell r="CT1" t="str">
            <v>東京福祉大学</v>
          </cell>
          <cell r="CU1" t="str">
            <v>東京薬科大学</v>
          </cell>
          <cell r="CV1" t="str">
            <v>東京理科大学</v>
          </cell>
          <cell r="CW1" t="str">
            <v>東京理科大学大学院</v>
          </cell>
          <cell r="CX1" t="str">
            <v>東邦大学</v>
          </cell>
          <cell r="CY1" t="str">
            <v>東邦大学大学院</v>
          </cell>
          <cell r="CZ1" t="str">
            <v>東洋大学</v>
          </cell>
          <cell r="DA1" t="str">
            <v>獨協大学</v>
          </cell>
          <cell r="DB1" t="str">
            <v>日本大学</v>
          </cell>
          <cell r="DC1" t="str">
            <v>日本大学大学院</v>
          </cell>
          <cell r="DD1" t="str">
            <v>日本ウェルネススポーツ大学</v>
          </cell>
          <cell r="DE1" t="str">
            <v>日本工業大学</v>
          </cell>
          <cell r="DF1" t="str">
            <v>日本体育大学</v>
          </cell>
          <cell r="DG1" t="str">
            <v>日本体育大学大学院</v>
          </cell>
          <cell r="DH1" t="str">
            <v>日本薬科大学</v>
          </cell>
          <cell r="DI1" t="str">
            <v>白鷗大学</v>
          </cell>
          <cell r="DJ1" t="str">
            <v>一橋大学</v>
          </cell>
          <cell r="DK1" t="str">
            <v>文教大学</v>
          </cell>
          <cell r="DL1" t="str">
            <v>平成国際大学</v>
          </cell>
          <cell r="DM1" t="str">
            <v>防衛大学校</v>
          </cell>
          <cell r="DN1" t="str">
            <v>法政大学</v>
          </cell>
          <cell r="DO1" t="str">
            <v>星薬科大学</v>
          </cell>
          <cell r="DP1" t="str">
            <v>武蔵大学</v>
          </cell>
          <cell r="DQ1" t="str">
            <v>武蔵野学院大学</v>
          </cell>
          <cell r="DR1" t="str">
            <v>武蔵野大学</v>
          </cell>
          <cell r="DS1" t="str">
            <v>明海大学</v>
          </cell>
          <cell r="DT1" t="str">
            <v>明海大学大学院</v>
          </cell>
          <cell r="DU1" t="str">
            <v>明治学院大学</v>
          </cell>
          <cell r="DV1" t="str">
            <v>明治大学</v>
          </cell>
          <cell r="DW1" t="str">
            <v>明治薬科大学</v>
          </cell>
          <cell r="DX1" t="str">
            <v>明星大学</v>
          </cell>
          <cell r="DY1" t="str">
            <v>山梨学院大学</v>
          </cell>
          <cell r="DZ1" t="str">
            <v>山梨大学</v>
          </cell>
          <cell r="EA1" t="str">
            <v>山梨大学大学院</v>
          </cell>
          <cell r="EB1" t="str">
            <v>山梨英和大学</v>
          </cell>
          <cell r="EC1" t="str">
            <v>横浜市立大学</v>
          </cell>
          <cell r="ED1" t="str">
            <v>横浜市立大学大学院</v>
          </cell>
          <cell r="EE1" t="str">
            <v>横浜国立大学</v>
          </cell>
          <cell r="EF1" t="str">
            <v>横浜国立大学大学院</v>
          </cell>
          <cell r="EG1" t="str">
            <v>立教大学</v>
          </cell>
          <cell r="EH1" t="str">
            <v>立正大学</v>
          </cell>
          <cell r="EI1" t="str">
            <v>流通経済大学</v>
          </cell>
          <cell r="EJ1" t="str">
            <v>麗澤大学</v>
          </cell>
          <cell r="EK1" t="str">
            <v>早稲田大学</v>
          </cell>
          <cell r="EL1" t="str">
            <v>早稲田大学大学院</v>
          </cell>
        </row>
      </sheetData>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記入例 "/>
      <sheetName val="大学記録"/>
      <sheetName val="個人情報"/>
      <sheetName val="新規学連登録者入力シート"/>
      <sheetName val="突破者リスト外資格記録入力シート"/>
      <sheetName val="突破者リスト"/>
      <sheetName val="混成競技情報"/>
      <sheetName val="リレー"/>
      <sheetName val="リレーオーダー用紙"/>
      <sheetName val="リスト"/>
      <sheetName val="標準記録"/>
      <sheetName val="大学リスト"/>
    </sheetNames>
    <sheetDataSet>
      <sheetData sheetId="0"/>
      <sheetData sheetId="1"/>
      <sheetData sheetId="2"/>
      <sheetData sheetId="3"/>
      <sheetData sheetId="4"/>
      <sheetData sheetId="5"/>
      <sheetData sheetId="6"/>
      <sheetData sheetId="7"/>
      <sheetData sheetId="8"/>
      <sheetData sheetId="9"/>
      <sheetData sheetId="10">
        <row r="2">
          <cell r="B2" t="str">
            <v>0</v>
          </cell>
          <cell r="D2">
            <v>2017</v>
          </cell>
          <cell r="E2">
            <v>1</v>
          </cell>
          <cell r="F2">
            <v>1</v>
          </cell>
          <cell r="J2" t="str">
            <v>002 100m</v>
          </cell>
          <cell r="K2" t="str">
            <v>4×100mR</v>
          </cell>
        </row>
        <row r="3">
          <cell r="D3">
            <v>2018</v>
          </cell>
          <cell r="E3">
            <v>2</v>
          </cell>
          <cell r="F3">
            <v>2</v>
          </cell>
          <cell r="J3" t="str">
            <v>003 200m</v>
          </cell>
          <cell r="K3" t="str">
            <v>4×400mR</v>
          </cell>
        </row>
        <row r="4">
          <cell r="E4">
            <v>3</v>
          </cell>
          <cell r="F4">
            <v>3</v>
          </cell>
          <cell r="J4" t="str">
            <v>005 400m</v>
          </cell>
        </row>
        <row r="5">
          <cell r="E5">
            <v>4</v>
          </cell>
          <cell r="F5">
            <v>4</v>
          </cell>
          <cell r="J5" t="str">
            <v>006 800m</v>
          </cell>
        </row>
        <row r="6">
          <cell r="E6">
            <v>5</v>
          </cell>
          <cell r="F6">
            <v>5</v>
          </cell>
          <cell r="J6" t="str">
            <v>008 1500m</v>
          </cell>
        </row>
        <row r="7">
          <cell r="E7">
            <v>6</v>
          </cell>
          <cell r="F7">
            <v>6</v>
          </cell>
          <cell r="J7" t="str">
            <v>011 5000m</v>
          </cell>
        </row>
        <row r="8">
          <cell r="E8">
            <v>7</v>
          </cell>
          <cell r="F8">
            <v>7</v>
          </cell>
          <cell r="J8" t="str">
            <v>012 10000m</v>
          </cell>
        </row>
        <row r="9">
          <cell r="E9">
            <v>8</v>
          </cell>
          <cell r="F9">
            <v>8</v>
          </cell>
          <cell r="J9" t="str">
            <v>044 100mH</v>
          </cell>
        </row>
        <row r="10">
          <cell r="E10">
            <v>9</v>
          </cell>
          <cell r="F10">
            <v>9</v>
          </cell>
          <cell r="J10" t="str">
            <v>046 400mH</v>
          </cell>
        </row>
        <row r="11">
          <cell r="E11">
            <v>10</v>
          </cell>
          <cell r="F11">
            <v>10</v>
          </cell>
          <cell r="J11" t="str">
            <v>053 3000mSC</v>
          </cell>
        </row>
        <row r="12">
          <cell r="E12">
            <v>11</v>
          </cell>
          <cell r="F12">
            <v>11</v>
          </cell>
          <cell r="J12" t="str">
            <v>062 10000mW</v>
          </cell>
        </row>
        <row r="13">
          <cell r="E13">
            <v>12</v>
          </cell>
          <cell r="F13">
            <v>12</v>
          </cell>
          <cell r="J13" t="str">
            <v>071 走高跳</v>
          </cell>
        </row>
        <row r="14">
          <cell r="F14">
            <v>13</v>
          </cell>
          <cell r="J14" t="str">
            <v>072 棒高跳</v>
          </cell>
        </row>
        <row r="15">
          <cell r="F15">
            <v>14</v>
          </cell>
          <cell r="J15" t="str">
            <v>073 走幅跳</v>
          </cell>
        </row>
        <row r="16">
          <cell r="F16">
            <v>15</v>
          </cell>
          <cell r="J16" t="str">
            <v>074 三段跳</v>
          </cell>
        </row>
        <row r="17">
          <cell r="F17">
            <v>16</v>
          </cell>
          <cell r="J17" t="str">
            <v>084 砲丸投</v>
          </cell>
        </row>
        <row r="18">
          <cell r="F18">
            <v>17</v>
          </cell>
          <cell r="J18" t="str">
            <v>088 円盤投</v>
          </cell>
        </row>
        <row r="19">
          <cell r="F19">
            <v>18</v>
          </cell>
          <cell r="J19" t="str">
            <v>094 ハンマー投</v>
          </cell>
        </row>
        <row r="20">
          <cell r="F20">
            <v>19</v>
          </cell>
          <cell r="J20" t="str">
            <v>093 やり投</v>
          </cell>
        </row>
        <row r="21">
          <cell r="F21">
            <v>20</v>
          </cell>
          <cell r="J21" t="str">
            <v>202 七種競技</v>
          </cell>
        </row>
        <row r="22">
          <cell r="F22">
            <v>21</v>
          </cell>
        </row>
        <row r="23">
          <cell r="F23">
            <v>22</v>
          </cell>
        </row>
        <row r="24">
          <cell r="F24">
            <v>23</v>
          </cell>
        </row>
        <row r="25">
          <cell r="F25">
            <v>24</v>
          </cell>
        </row>
        <row r="26">
          <cell r="F26">
            <v>25</v>
          </cell>
        </row>
        <row r="27">
          <cell r="F27">
            <v>26</v>
          </cell>
        </row>
        <row r="28">
          <cell r="F28">
            <v>27</v>
          </cell>
        </row>
        <row r="29">
          <cell r="F29">
            <v>28</v>
          </cell>
        </row>
        <row r="30">
          <cell r="F30">
            <v>29</v>
          </cell>
        </row>
        <row r="31">
          <cell r="F31">
            <v>30</v>
          </cell>
        </row>
        <row r="32">
          <cell r="F32">
            <v>31</v>
          </cell>
        </row>
      </sheetData>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記入例 "/>
      <sheetName val="大学記録"/>
      <sheetName val="個人情報"/>
      <sheetName val="新規学連登録者入力シート"/>
      <sheetName val="突破者リスト外資格記録入力シート"/>
      <sheetName val="突破者リスト"/>
      <sheetName val="混成競技情報"/>
      <sheetName val="リレー"/>
      <sheetName val="リレーオーダー用紙"/>
      <sheetName val="リストok"/>
      <sheetName val="標準記録ok"/>
      <sheetName val="大学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0</v>
          </cell>
          <cell r="C2" t="str">
            <v>00</v>
          </cell>
          <cell r="I2" t="str">
            <v>002 100m</v>
          </cell>
        </row>
        <row r="3">
          <cell r="C3" t="str">
            <v>01</v>
          </cell>
          <cell r="I3" t="str">
            <v>003 200m</v>
          </cell>
        </row>
        <row r="4">
          <cell r="C4" t="str">
            <v>02</v>
          </cell>
          <cell r="I4" t="str">
            <v>005 400m</v>
          </cell>
        </row>
        <row r="5">
          <cell r="C5" t="str">
            <v>03</v>
          </cell>
          <cell r="I5" t="str">
            <v>006 800m</v>
          </cell>
        </row>
        <row r="6">
          <cell r="C6" t="str">
            <v>04</v>
          </cell>
          <cell r="I6" t="str">
            <v>008 1500m</v>
          </cell>
        </row>
        <row r="7">
          <cell r="C7" t="str">
            <v>05</v>
          </cell>
          <cell r="I7" t="str">
            <v>011 5000m</v>
          </cell>
        </row>
        <row r="8">
          <cell r="C8" t="str">
            <v>06</v>
          </cell>
          <cell r="I8" t="str">
            <v>012 10000m</v>
          </cell>
        </row>
        <row r="9">
          <cell r="C9" t="str">
            <v>07</v>
          </cell>
          <cell r="I9" t="str">
            <v>107 ハーフマラソン</v>
          </cell>
        </row>
        <row r="10">
          <cell r="C10" t="str">
            <v>08</v>
          </cell>
          <cell r="I10" t="str">
            <v>034 110mH</v>
          </cell>
        </row>
        <row r="11">
          <cell r="C11" t="str">
            <v>09</v>
          </cell>
          <cell r="I11" t="str">
            <v>037 400mH</v>
          </cell>
        </row>
        <row r="12">
          <cell r="C12" t="str">
            <v>10</v>
          </cell>
          <cell r="I12" t="str">
            <v>053 3000mSC</v>
          </cell>
        </row>
        <row r="13">
          <cell r="C13" t="str">
            <v>11</v>
          </cell>
          <cell r="I13" t="str">
            <v>062 10000mW</v>
          </cell>
        </row>
        <row r="14">
          <cell r="C14" t="str">
            <v>12</v>
          </cell>
          <cell r="I14" t="str">
            <v>071 走高跳</v>
          </cell>
        </row>
        <row r="15">
          <cell r="C15" t="str">
            <v>13</v>
          </cell>
          <cell r="I15" t="str">
            <v>072 棒高跳</v>
          </cell>
        </row>
        <row r="16">
          <cell r="C16" t="str">
            <v>14</v>
          </cell>
          <cell r="I16" t="str">
            <v>073 走幅跳</v>
          </cell>
        </row>
        <row r="17">
          <cell r="C17" t="str">
            <v>15</v>
          </cell>
          <cell r="I17" t="str">
            <v>074 三段跳</v>
          </cell>
        </row>
        <row r="18">
          <cell r="C18" t="str">
            <v>16</v>
          </cell>
          <cell r="I18" t="str">
            <v>081 砲丸投</v>
          </cell>
        </row>
        <row r="19">
          <cell r="C19" t="str">
            <v>17</v>
          </cell>
          <cell r="I19" t="str">
            <v>086 円盤投</v>
          </cell>
        </row>
        <row r="20">
          <cell r="C20" t="str">
            <v>18</v>
          </cell>
          <cell r="I20" t="str">
            <v>089 ハンマー投</v>
          </cell>
        </row>
        <row r="21">
          <cell r="C21" t="str">
            <v>19</v>
          </cell>
          <cell r="I21" t="str">
            <v>092 やり投</v>
          </cell>
        </row>
        <row r="22">
          <cell r="C22" t="str">
            <v>20</v>
          </cell>
          <cell r="I22" t="str">
            <v>201 十種競技</v>
          </cell>
        </row>
        <row r="23">
          <cell r="C23" t="str">
            <v>21</v>
          </cell>
        </row>
        <row r="24">
          <cell r="C24" t="str">
            <v>22</v>
          </cell>
        </row>
        <row r="25">
          <cell r="C25" t="str">
            <v>23</v>
          </cell>
        </row>
        <row r="26">
          <cell r="C26" t="str">
            <v>24</v>
          </cell>
        </row>
        <row r="27">
          <cell r="C27" t="str">
            <v>25</v>
          </cell>
        </row>
        <row r="28">
          <cell r="C28" t="str">
            <v>26</v>
          </cell>
        </row>
        <row r="29">
          <cell r="C29" t="str">
            <v>27</v>
          </cell>
        </row>
        <row r="30">
          <cell r="C30" t="str">
            <v>28</v>
          </cell>
        </row>
        <row r="31">
          <cell r="C31" t="str">
            <v>29</v>
          </cell>
        </row>
        <row r="32">
          <cell r="C32" t="str">
            <v>30</v>
          </cell>
        </row>
        <row r="33">
          <cell r="C33" t="str">
            <v>31</v>
          </cell>
        </row>
        <row r="34">
          <cell r="C34" t="str">
            <v>32</v>
          </cell>
        </row>
        <row r="35">
          <cell r="C35" t="str">
            <v>33</v>
          </cell>
        </row>
        <row r="36">
          <cell r="C36" t="str">
            <v>34</v>
          </cell>
        </row>
        <row r="37">
          <cell r="C37" t="str">
            <v>35</v>
          </cell>
        </row>
        <row r="38">
          <cell r="C38" t="str">
            <v>36</v>
          </cell>
        </row>
        <row r="39">
          <cell r="C39" t="str">
            <v>37</v>
          </cell>
        </row>
        <row r="40">
          <cell r="C40" t="str">
            <v>38</v>
          </cell>
        </row>
        <row r="41">
          <cell r="C41" t="str">
            <v>39</v>
          </cell>
        </row>
        <row r="42">
          <cell r="C42" t="str">
            <v>40</v>
          </cell>
        </row>
        <row r="43">
          <cell r="C43" t="str">
            <v>41</v>
          </cell>
        </row>
        <row r="44">
          <cell r="C44" t="str">
            <v>42</v>
          </cell>
        </row>
        <row r="45">
          <cell r="C45" t="str">
            <v>43</v>
          </cell>
        </row>
        <row r="46">
          <cell r="C46" t="str">
            <v>44</v>
          </cell>
        </row>
        <row r="47">
          <cell r="C47" t="str">
            <v>45</v>
          </cell>
        </row>
        <row r="48">
          <cell r="C48" t="str">
            <v>46</v>
          </cell>
        </row>
        <row r="49">
          <cell r="C49" t="str">
            <v>47</v>
          </cell>
        </row>
        <row r="50">
          <cell r="C50" t="str">
            <v>48</v>
          </cell>
        </row>
        <row r="51">
          <cell r="C51" t="str">
            <v>49</v>
          </cell>
        </row>
        <row r="52">
          <cell r="C52" t="str">
            <v>50</v>
          </cell>
        </row>
        <row r="53">
          <cell r="C53" t="str">
            <v>51</v>
          </cell>
        </row>
        <row r="54">
          <cell r="C54" t="str">
            <v>52</v>
          </cell>
        </row>
        <row r="55">
          <cell r="C55" t="str">
            <v>53</v>
          </cell>
        </row>
        <row r="56">
          <cell r="C56" t="str">
            <v>54</v>
          </cell>
        </row>
        <row r="57">
          <cell r="C57" t="str">
            <v>55</v>
          </cell>
        </row>
        <row r="58">
          <cell r="C58" t="str">
            <v>56</v>
          </cell>
        </row>
        <row r="59">
          <cell r="C59" t="str">
            <v>57</v>
          </cell>
        </row>
        <row r="60">
          <cell r="C60" t="str">
            <v>58</v>
          </cell>
        </row>
        <row r="61">
          <cell r="C61" t="str">
            <v>59</v>
          </cell>
        </row>
        <row r="62">
          <cell r="C62" t="str">
            <v>60</v>
          </cell>
        </row>
        <row r="63">
          <cell r="C63" t="str">
            <v>61</v>
          </cell>
        </row>
        <row r="64">
          <cell r="C64" t="str">
            <v>62</v>
          </cell>
        </row>
        <row r="65">
          <cell r="C65" t="str">
            <v>63</v>
          </cell>
        </row>
        <row r="66">
          <cell r="C66" t="str">
            <v>64</v>
          </cell>
        </row>
        <row r="67">
          <cell r="C67" t="str">
            <v>65</v>
          </cell>
        </row>
        <row r="68">
          <cell r="C68" t="str">
            <v>66</v>
          </cell>
        </row>
        <row r="69">
          <cell r="C69" t="str">
            <v>67</v>
          </cell>
        </row>
        <row r="70">
          <cell r="C70" t="str">
            <v>68</v>
          </cell>
        </row>
        <row r="71">
          <cell r="C71" t="str">
            <v>69</v>
          </cell>
        </row>
        <row r="72">
          <cell r="C72" t="str">
            <v>70</v>
          </cell>
        </row>
        <row r="73">
          <cell r="C73" t="str">
            <v>71</v>
          </cell>
        </row>
        <row r="74">
          <cell r="C74" t="str">
            <v>72</v>
          </cell>
        </row>
        <row r="75">
          <cell r="C75" t="str">
            <v>73</v>
          </cell>
        </row>
        <row r="76">
          <cell r="C76" t="str">
            <v>74</v>
          </cell>
        </row>
        <row r="77">
          <cell r="C77" t="str">
            <v>75</v>
          </cell>
        </row>
        <row r="78">
          <cell r="C78" t="str">
            <v>76</v>
          </cell>
        </row>
        <row r="79">
          <cell r="C79" t="str">
            <v>77</v>
          </cell>
        </row>
        <row r="80">
          <cell r="C80" t="str">
            <v>78</v>
          </cell>
        </row>
        <row r="81">
          <cell r="C81" t="str">
            <v>79</v>
          </cell>
        </row>
        <row r="82">
          <cell r="C82" t="str">
            <v>80</v>
          </cell>
        </row>
        <row r="83">
          <cell r="C83" t="str">
            <v>81</v>
          </cell>
        </row>
        <row r="84">
          <cell r="C84" t="str">
            <v>82</v>
          </cell>
        </row>
        <row r="85">
          <cell r="C85" t="str">
            <v>83</v>
          </cell>
        </row>
        <row r="86">
          <cell r="C86" t="str">
            <v>84</v>
          </cell>
        </row>
        <row r="87">
          <cell r="C87" t="str">
            <v>85</v>
          </cell>
        </row>
        <row r="88">
          <cell r="C88" t="str">
            <v>86</v>
          </cell>
        </row>
        <row r="89">
          <cell r="C89" t="str">
            <v>87</v>
          </cell>
        </row>
        <row r="90">
          <cell r="C90" t="str">
            <v>88</v>
          </cell>
        </row>
        <row r="91">
          <cell r="C91" t="str">
            <v>89</v>
          </cell>
        </row>
        <row r="92">
          <cell r="C92" t="str">
            <v>90</v>
          </cell>
        </row>
        <row r="93">
          <cell r="C93" t="str">
            <v>91</v>
          </cell>
        </row>
        <row r="94">
          <cell r="C94" t="str">
            <v>92</v>
          </cell>
        </row>
        <row r="95">
          <cell r="C95" t="str">
            <v>93</v>
          </cell>
        </row>
        <row r="96">
          <cell r="C96" t="str">
            <v>94</v>
          </cell>
        </row>
        <row r="97">
          <cell r="C97" t="str">
            <v>95</v>
          </cell>
        </row>
        <row r="98">
          <cell r="C98" t="str">
            <v>96</v>
          </cell>
        </row>
        <row r="99">
          <cell r="C99" t="str">
            <v>97</v>
          </cell>
        </row>
        <row r="100">
          <cell r="C100" t="str">
            <v>98</v>
          </cell>
        </row>
        <row r="101">
          <cell r="C101" t="str">
            <v>99</v>
          </cell>
        </row>
      </sheetData>
      <sheetData sheetId="11" refreshError="1"/>
      <sheetData sheetId="1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M73"/>
  <sheetViews>
    <sheetView tabSelected="1" zoomScale="90" zoomScaleNormal="90" workbookViewId="0">
      <selection activeCell="D6" sqref="D6:J6"/>
    </sheetView>
  </sheetViews>
  <sheetFormatPr defaultRowHeight="13.5" x14ac:dyDescent="0.15"/>
  <cols>
    <col min="3" max="3" width="10.25" customWidth="1"/>
    <col min="13" max="13" width="9" hidden="1" customWidth="1"/>
  </cols>
  <sheetData>
    <row r="1" spans="2:13" s="4" customFormat="1" x14ac:dyDescent="0.15"/>
    <row r="2" spans="2:13" s="4" customFormat="1" ht="13.5" customHeight="1" x14ac:dyDescent="0.15">
      <c r="B2" s="169" t="s">
        <v>13604</v>
      </c>
      <c r="C2" s="169"/>
      <c r="D2" s="169"/>
      <c r="E2" s="169"/>
      <c r="F2" s="169"/>
      <c r="G2" s="169"/>
      <c r="H2" s="169"/>
      <c r="I2" s="169"/>
      <c r="J2" s="169"/>
      <c r="M2" s="3" t="str">
        <f>個人情報!$E$6</f>
        <v/>
      </c>
    </row>
    <row r="3" spans="2:13" s="4" customFormat="1" ht="13.5" customHeight="1" x14ac:dyDescent="0.15">
      <c r="B3" s="169"/>
      <c r="C3" s="169"/>
      <c r="D3" s="169"/>
      <c r="E3" s="169"/>
      <c r="F3" s="169"/>
      <c r="G3" s="169"/>
      <c r="H3" s="169"/>
      <c r="I3" s="169"/>
      <c r="J3" s="169"/>
      <c r="M3" s="3" t="e">
        <f>個人情報!#REF!</f>
        <v>#REF!</v>
      </c>
    </row>
    <row r="4" spans="2:13" s="4" customFormat="1" ht="24" x14ac:dyDescent="0.15">
      <c r="B4" s="170" t="s">
        <v>13778</v>
      </c>
      <c r="C4" s="170"/>
      <c r="D4" s="170"/>
      <c r="E4" s="170"/>
      <c r="F4" s="170"/>
      <c r="G4" s="170"/>
      <c r="H4" s="170"/>
      <c r="I4" s="170"/>
      <c r="J4" s="170"/>
      <c r="M4" s="3" t="e">
        <f>個人情報!#REF!</f>
        <v>#REF!</v>
      </c>
    </row>
    <row r="5" spans="2:13" s="4" customFormat="1" ht="14.25" customHeight="1" thickBot="1" x14ac:dyDescent="0.2">
      <c r="M5" s="3" t="e">
        <f>個人情報!#REF!</f>
        <v>#REF!</v>
      </c>
    </row>
    <row r="6" spans="2:13" s="4" customFormat="1" ht="39.75" customHeight="1" x14ac:dyDescent="0.15">
      <c r="B6" s="171" t="s">
        <v>28</v>
      </c>
      <c r="C6" s="172"/>
      <c r="D6" s="173"/>
      <c r="E6" s="174"/>
      <c r="F6" s="174"/>
      <c r="G6" s="174"/>
      <c r="H6" s="174"/>
      <c r="I6" s="174"/>
      <c r="J6" s="175"/>
      <c r="M6" s="3" t="e">
        <f>個人情報!#REF!</f>
        <v>#REF!</v>
      </c>
    </row>
    <row r="7" spans="2:13" s="4" customFormat="1" ht="20.100000000000001" customHeight="1" x14ac:dyDescent="0.15">
      <c r="B7" s="176" t="s">
        <v>30</v>
      </c>
      <c r="C7" s="177"/>
      <c r="D7" s="178" t="str">
        <f>IF(D6="","",VLOOKUP($D$6,大学リスト!$A$2:$D$125,3,FALSE))</f>
        <v/>
      </c>
      <c r="E7" s="179"/>
      <c r="F7" s="179"/>
      <c r="G7" s="179"/>
      <c r="H7" s="179"/>
      <c r="I7" s="179"/>
      <c r="J7" s="180"/>
      <c r="M7" s="3" t="e">
        <f>個人情報!#REF!</f>
        <v>#REF!</v>
      </c>
    </row>
    <row r="8" spans="2:13" s="4" customFormat="1" ht="20.100000000000001" customHeight="1" x14ac:dyDescent="0.15">
      <c r="B8" s="176" t="s">
        <v>29</v>
      </c>
      <c r="C8" s="177"/>
      <c r="D8" s="178" t="str">
        <f>IF(D7="","",VLOOKUP($D$6,大学リスト!$A$2:$D$125,2,FALSE))</f>
        <v/>
      </c>
      <c r="E8" s="179"/>
      <c r="F8" s="179"/>
      <c r="G8" s="179"/>
      <c r="H8" s="179"/>
      <c r="I8" s="179"/>
      <c r="J8" s="180"/>
      <c r="M8" s="3" t="e">
        <f>個人情報!#REF!</f>
        <v>#REF!</v>
      </c>
    </row>
    <row r="9" spans="2:13" s="4" customFormat="1" ht="20.100000000000001" customHeight="1" x14ac:dyDescent="0.15">
      <c r="B9" s="176" t="s">
        <v>31</v>
      </c>
      <c r="C9" s="177"/>
      <c r="D9" s="178" t="str">
        <f>IF(D8="","",VLOOKUP($D$6,大学リスト!$A$2:$D$125,4,FALSE))</f>
        <v/>
      </c>
      <c r="E9" s="179"/>
      <c r="F9" s="179"/>
      <c r="G9" s="179"/>
      <c r="H9" s="179"/>
      <c r="I9" s="179"/>
      <c r="J9" s="180"/>
      <c r="M9" s="3" t="e">
        <f>個人情報!#REF!</f>
        <v>#REF!</v>
      </c>
    </row>
    <row r="10" spans="2:13" s="4" customFormat="1" ht="20.100000000000001" customHeight="1" thickBot="1" x14ac:dyDescent="0.2">
      <c r="B10" s="181" t="s">
        <v>32</v>
      </c>
      <c r="C10" s="182"/>
      <c r="D10" s="183"/>
      <c r="E10" s="184"/>
      <c r="F10" s="184"/>
      <c r="G10" s="184"/>
      <c r="H10" s="184"/>
      <c r="I10" s="184"/>
      <c r="J10" s="185"/>
      <c r="K10" s="4" t="s">
        <v>301</v>
      </c>
      <c r="M10" s="3" t="e">
        <f>個人情報!#REF!</f>
        <v>#REF!</v>
      </c>
    </row>
    <row r="11" spans="2:13" s="65" customFormat="1" x14ac:dyDescent="0.15">
      <c r="M11" s="3" t="e">
        <f>個人情報!#REF!</f>
        <v>#REF!</v>
      </c>
    </row>
    <row r="12" spans="2:13" s="65" customFormat="1" ht="14.25" thickBot="1" x14ac:dyDescent="0.2">
      <c r="M12" s="3" t="e">
        <f>個人情報!#REF!</f>
        <v>#REF!</v>
      </c>
    </row>
    <row r="13" spans="2:13" s="4" customFormat="1" ht="20.100000000000001" customHeight="1" x14ac:dyDescent="0.15">
      <c r="B13" s="186" t="s">
        <v>33</v>
      </c>
      <c r="C13" s="187"/>
      <c r="D13" s="173"/>
      <c r="E13" s="174"/>
      <c r="F13" s="174"/>
      <c r="G13" s="174"/>
      <c r="H13" s="174"/>
      <c r="I13" s="174"/>
      <c r="J13" s="175"/>
      <c r="K13" s="4" t="s">
        <v>305</v>
      </c>
      <c r="M13" s="3" t="e">
        <f>個人情報!#REF!</f>
        <v>#REF!</v>
      </c>
    </row>
    <row r="14" spans="2:13" s="4" customFormat="1" ht="20.100000000000001" customHeight="1" x14ac:dyDescent="0.15">
      <c r="B14" s="176" t="s">
        <v>30</v>
      </c>
      <c r="C14" s="177"/>
      <c r="D14" s="188"/>
      <c r="E14" s="189"/>
      <c r="F14" s="189"/>
      <c r="G14" s="189"/>
      <c r="H14" s="189"/>
      <c r="I14" s="189"/>
      <c r="J14" s="190"/>
      <c r="M14" s="3" t="e">
        <f>個人情報!#REF!</f>
        <v>#REF!</v>
      </c>
    </row>
    <row r="15" spans="2:13" s="4" customFormat="1" ht="20.100000000000001" customHeight="1" x14ac:dyDescent="0.15">
      <c r="B15" s="176" t="s">
        <v>307</v>
      </c>
      <c r="C15" s="177"/>
      <c r="D15" s="188"/>
      <c r="E15" s="189"/>
      <c r="F15" s="189"/>
      <c r="G15" s="189"/>
      <c r="H15" s="189"/>
      <c r="I15" s="189"/>
      <c r="J15" s="190"/>
      <c r="M15" s="3" t="e">
        <f>個人情報!#REF!</f>
        <v>#REF!</v>
      </c>
    </row>
    <row r="16" spans="2:13" s="4" customFormat="1" ht="20.100000000000001" customHeight="1" x14ac:dyDescent="0.15">
      <c r="B16" s="176" t="s">
        <v>306</v>
      </c>
      <c r="C16" s="177"/>
      <c r="D16" s="188"/>
      <c r="E16" s="189"/>
      <c r="F16" s="189"/>
      <c r="G16" s="189"/>
      <c r="H16" s="189"/>
      <c r="I16" s="189"/>
      <c r="J16" s="190"/>
      <c r="M16" s="3" t="e">
        <f>個人情報!#REF!</f>
        <v>#REF!</v>
      </c>
    </row>
    <row r="17" spans="2:13" s="4" customFormat="1" ht="20.100000000000001" customHeight="1" x14ac:dyDescent="0.15">
      <c r="B17" s="176" t="s">
        <v>34</v>
      </c>
      <c r="C17" s="177"/>
      <c r="D17" s="188"/>
      <c r="E17" s="189"/>
      <c r="F17" s="189"/>
      <c r="G17" s="189"/>
      <c r="H17" s="189"/>
      <c r="I17" s="189"/>
      <c r="J17" s="190"/>
      <c r="M17" s="3" t="e">
        <f>個人情報!#REF!</f>
        <v>#REF!</v>
      </c>
    </row>
    <row r="18" spans="2:13" s="4" customFormat="1" ht="20.100000000000001" customHeight="1" x14ac:dyDescent="0.15">
      <c r="B18" s="176" t="s">
        <v>35</v>
      </c>
      <c r="C18" s="177"/>
      <c r="D18" s="188"/>
      <c r="E18" s="189"/>
      <c r="F18" s="189"/>
      <c r="G18" s="189"/>
      <c r="H18" s="189"/>
      <c r="I18" s="189"/>
      <c r="J18" s="190"/>
      <c r="M18" s="3" t="e">
        <f>個人情報!#REF!</f>
        <v>#REF!</v>
      </c>
    </row>
    <row r="19" spans="2:13" s="4" customFormat="1" ht="20.100000000000001" customHeight="1" x14ac:dyDescent="0.15">
      <c r="B19" s="176" t="s">
        <v>36</v>
      </c>
      <c r="C19" s="177"/>
      <c r="D19" s="188"/>
      <c r="E19" s="189"/>
      <c r="F19" s="189"/>
      <c r="G19" s="189"/>
      <c r="H19" s="189"/>
      <c r="I19" s="189"/>
      <c r="J19" s="190"/>
      <c r="M19" s="3" t="e">
        <f>個人情報!#REF!</f>
        <v>#REF!</v>
      </c>
    </row>
    <row r="20" spans="2:13" s="4" customFormat="1" ht="20.100000000000001" customHeight="1" x14ac:dyDescent="0.15">
      <c r="B20" s="176" t="s">
        <v>30</v>
      </c>
      <c r="C20" s="177"/>
      <c r="D20" s="188"/>
      <c r="E20" s="189"/>
      <c r="F20" s="189"/>
      <c r="G20" s="189"/>
      <c r="H20" s="189"/>
      <c r="I20" s="189"/>
      <c r="J20" s="190"/>
      <c r="M20" s="3" t="e">
        <f>個人情報!#REF!</f>
        <v>#REF!</v>
      </c>
    </row>
    <row r="21" spans="2:13" s="4" customFormat="1" ht="20.100000000000001" customHeight="1" thickBot="1" x14ac:dyDescent="0.2">
      <c r="B21" s="181" t="s">
        <v>306</v>
      </c>
      <c r="C21" s="182"/>
      <c r="D21" s="183"/>
      <c r="E21" s="184"/>
      <c r="F21" s="184"/>
      <c r="G21" s="184"/>
      <c r="H21" s="184"/>
      <c r="I21" s="184"/>
      <c r="J21" s="185"/>
      <c r="M21" s="3" t="e">
        <f>個人情報!#REF!</f>
        <v>#REF!</v>
      </c>
    </row>
    <row r="22" spans="2:13" x14ac:dyDescent="0.15">
      <c r="M22" s="3" t="e">
        <f>個人情報!#REF!</f>
        <v>#REF!</v>
      </c>
    </row>
    <row r="23" spans="2:13" x14ac:dyDescent="0.15">
      <c r="M23" s="3" t="e">
        <f>個人情報!#REF!</f>
        <v>#REF!</v>
      </c>
    </row>
    <row r="24" spans="2:13" x14ac:dyDescent="0.15">
      <c r="B24" t="s">
        <v>13602</v>
      </c>
      <c r="M24" s="3" t="e">
        <f>個人情報!#REF!</f>
        <v>#REF!</v>
      </c>
    </row>
    <row r="25" spans="2:13" x14ac:dyDescent="0.15">
      <c r="B25" t="s">
        <v>13603</v>
      </c>
      <c r="M25" s="3" t="e">
        <f>個人情報!#REF!</f>
        <v>#REF!</v>
      </c>
    </row>
    <row r="26" spans="2:13" x14ac:dyDescent="0.15">
      <c r="M26" s="3" t="e">
        <f>個人情報!#REF!</f>
        <v>#REF!</v>
      </c>
    </row>
    <row r="27" spans="2:13" x14ac:dyDescent="0.15">
      <c r="M27" s="3" t="e">
        <f>個人情報!#REF!</f>
        <v>#REF!</v>
      </c>
    </row>
    <row r="28" spans="2:13" x14ac:dyDescent="0.15">
      <c r="M28" s="3" t="e">
        <f>個人情報!#REF!</f>
        <v>#REF!</v>
      </c>
    </row>
    <row r="29" spans="2:13" x14ac:dyDescent="0.15">
      <c r="M29" s="3" t="e">
        <f>個人情報!#REF!</f>
        <v>#REF!</v>
      </c>
    </row>
    <row r="30" spans="2:13" x14ac:dyDescent="0.15">
      <c r="M30" s="3" t="e">
        <f>個人情報!#REF!</f>
        <v>#REF!</v>
      </c>
    </row>
    <row r="31" spans="2:13" x14ac:dyDescent="0.15">
      <c r="M31" s="3" t="e">
        <f>個人情報!#REF!</f>
        <v>#REF!</v>
      </c>
    </row>
    <row r="32" spans="2:13" x14ac:dyDescent="0.15">
      <c r="M32" s="3" t="e">
        <f>個人情報!#REF!</f>
        <v>#REF!</v>
      </c>
    </row>
    <row r="33" spans="13:13" x14ac:dyDescent="0.15">
      <c r="M33" s="3" t="e">
        <f>個人情報!#REF!</f>
        <v>#REF!</v>
      </c>
    </row>
    <row r="34" spans="13:13" x14ac:dyDescent="0.15">
      <c r="M34" s="3" t="e">
        <f>個人情報!#REF!</f>
        <v>#REF!</v>
      </c>
    </row>
    <row r="35" spans="13:13" x14ac:dyDescent="0.15">
      <c r="M35" s="3" t="e">
        <f>個人情報!#REF!</f>
        <v>#REF!</v>
      </c>
    </row>
    <row r="36" spans="13:13" x14ac:dyDescent="0.15">
      <c r="M36" s="3" t="e">
        <f>個人情報!#REF!</f>
        <v>#REF!</v>
      </c>
    </row>
    <row r="37" spans="13:13" x14ac:dyDescent="0.15">
      <c r="M37" s="3" t="e">
        <f>個人情報!#REF!</f>
        <v>#REF!</v>
      </c>
    </row>
    <row r="38" spans="13:13" x14ac:dyDescent="0.15">
      <c r="M38" s="3" t="e">
        <f>個人情報!#REF!</f>
        <v>#REF!</v>
      </c>
    </row>
    <row r="39" spans="13:13" x14ac:dyDescent="0.15">
      <c r="M39" s="3" t="e">
        <f>個人情報!#REF!</f>
        <v>#REF!</v>
      </c>
    </row>
    <row r="40" spans="13:13" x14ac:dyDescent="0.15">
      <c r="M40" s="3" t="e">
        <f>個人情報!#REF!</f>
        <v>#REF!</v>
      </c>
    </row>
    <row r="41" spans="13:13" x14ac:dyDescent="0.15">
      <c r="M41" s="3" t="e">
        <f>個人情報!#REF!</f>
        <v>#REF!</v>
      </c>
    </row>
    <row r="42" spans="13:13" x14ac:dyDescent="0.15">
      <c r="M42" s="3" t="e">
        <f>個人情報!#REF!</f>
        <v>#REF!</v>
      </c>
    </row>
    <row r="43" spans="13:13" x14ac:dyDescent="0.15">
      <c r="M43" s="3" t="e">
        <f>個人情報!#REF!</f>
        <v>#REF!</v>
      </c>
    </row>
    <row r="44" spans="13:13" x14ac:dyDescent="0.15">
      <c r="M44" s="3" t="e">
        <f>個人情報!#REF!</f>
        <v>#REF!</v>
      </c>
    </row>
    <row r="45" spans="13:13" x14ac:dyDescent="0.15">
      <c r="M45" s="3" t="e">
        <f>個人情報!#REF!</f>
        <v>#REF!</v>
      </c>
    </row>
    <row r="46" spans="13:13" x14ac:dyDescent="0.15">
      <c r="M46" s="3" t="e">
        <f>個人情報!#REF!</f>
        <v>#REF!</v>
      </c>
    </row>
    <row r="47" spans="13:13" x14ac:dyDescent="0.15">
      <c r="M47" s="3" t="e">
        <f>個人情報!#REF!</f>
        <v>#REF!</v>
      </c>
    </row>
    <row r="48" spans="13:13" x14ac:dyDescent="0.15">
      <c r="M48" s="3" t="e">
        <f>個人情報!#REF!</f>
        <v>#REF!</v>
      </c>
    </row>
    <row r="49" spans="13:13" x14ac:dyDescent="0.15">
      <c r="M49" s="3" t="e">
        <f>個人情報!#REF!</f>
        <v>#REF!</v>
      </c>
    </row>
    <row r="50" spans="13:13" x14ac:dyDescent="0.15">
      <c r="M50" s="3" t="e">
        <f>個人情報!#REF!</f>
        <v>#REF!</v>
      </c>
    </row>
    <row r="51" spans="13:13" x14ac:dyDescent="0.15">
      <c r="M51" s="3" t="e">
        <f>個人情報!#REF!</f>
        <v>#REF!</v>
      </c>
    </row>
    <row r="52" spans="13:13" x14ac:dyDescent="0.15">
      <c r="M52" s="3" t="e">
        <f>個人情報!#REF!</f>
        <v>#REF!</v>
      </c>
    </row>
    <row r="53" spans="13:13" x14ac:dyDescent="0.15">
      <c r="M53" s="3" t="e">
        <f>個人情報!#REF!</f>
        <v>#REF!</v>
      </c>
    </row>
    <row r="54" spans="13:13" x14ac:dyDescent="0.15">
      <c r="M54" s="3" t="e">
        <f>個人情報!#REF!</f>
        <v>#REF!</v>
      </c>
    </row>
    <row r="55" spans="13:13" x14ac:dyDescent="0.15">
      <c r="M55" s="3" t="e">
        <f>個人情報!#REF!</f>
        <v>#REF!</v>
      </c>
    </row>
    <row r="56" spans="13:13" x14ac:dyDescent="0.15">
      <c r="M56" s="3" t="e">
        <f>個人情報!#REF!</f>
        <v>#REF!</v>
      </c>
    </row>
    <row r="57" spans="13:13" x14ac:dyDescent="0.15">
      <c r="M57" s="3" t="e">
        <f>個人情報!#REF!</f>
        <v>#REF!</v>
      </c>
    </row>
    <row r="58" spans="13:13" x14ac:dyDescent="0.15">
      <c r="M58" s="3" t="e">
        <f>個人情報!#REF!</f>
        <v>#REF!</v>
      </c>
    </row>
    <row r="59" spans="13:13" x14ac:dyDescent="0.15">
      <c r="M59" s="3" t="e">
        <f>個人情報!#REF!</f>
        <v>#REF!</v>
      </c>
    </row>
    <row r="60" spans="13:13" x14ac:dyDescent="0.15">
      <c r="M60" s="3" t="e">
        <f>個人情報!#REF!</f>
        <v>#REF!</v>
      </c>
    </row>
    <row r="61" spans="13:13" x14ac:dyDescent="0.15">
      <c r="M61" s="3" t="e">
        <f>個人情報!#REF!</f>
        <v>#REF!</v>
      </c>
    </row>
    <row r="62" spans="13:13" x14ac:dyDescent="0.15">
      <c r="M62" s="3" t="e">
        <f>個人情報!#REF!</f>
        <v>#REF!</v>
      </c>
    </row>
    <row r="63" spans="13:13" x14ac:dyDescent="0.15">
      <c r="M63" s="3" t="e">
        <f>個人情報!#REF!</f>
        <v>#REF!</v>
      </c>
    </row>
    <row r="64" spans="13:13" x14ac:dyDescent="0.15">
      <c r="M64" s="3" t="e">
        <f>個人情報!#REF!</f>
        <v>#REF!</v>
      </c>
    </row>
    <row r="65" spans="13:13" x14ac:dyDescent="0.15">
      <c r="M65" s="3" t="e">
        <f>個人情報!#REF!</f>
        <v>#REF!</v>
      </c>
    </row>
    <row r="66" spans="13:13" x14ac:dyDescent="0.15">
      <c r="M66" s="3" t="e">
        <f>個人情報!#REF!</f>
        <v>#REF!</v>
      </c>
    </row>
    <row r="67" spans="13:13" x14ac:dyDescent="0.15">
      <c r="M67" s="3" t="e">
        <f>個人情報!#REF!</f>
        <v>#REF!</v>
      </c>
    </row>
    <row r="68" spans="13:13" x14ac:dyDescent="0.15">
      <c r="M68" s="3" t="e">
        <f>個人情報!#REF!</f>
        <v>#REF!</v>
      </c>
    </row>
    <row r="69" spans="13:13" x14ac:dyDescent="0.15">
      <c r="M69" s="3" t="e">
        <f>個人情報!#REF!</f>
        <v>#REF!</v>
      </c>
    </row>
    <row r="70" spans="13:13" x14ac:dyDescent="0.15">
      <c r="M70" s="3" t="e">
        <f>個人情報!#REF!</f>
        <v>#REF!</v>
      </c>
    </row>
    <row r="71" spans="13:13" x14ac:dyDescent="0.15">
      <c r="M71" s="3" t="e">
        <f>個人情報!#REF!</f>
        <v>#REF!</v>
      </c>
    </row>
    <row r="72" spans="13:13" x14ac:dyDescent="0.15">
      <c r="M72" s="3" t="e">
        <f>個人情報!#REF!</f>
        <v>#REF!</v>
      </c>
    </row>
    <row r="73" spans="13:13" x14ac:dyDescent="0.15">
      <c r="M73" s="3" t="e">
        <f>個人情報!#REF!</f>
        <v>#REF!</v>
      </c>
    </row>
  </sheetData>
  <sheetProtection algorithmName="SHA-512" hashValue="/czr/c/vRzffClhInXKl8VpMZ6kAySAhjTuDhbKzITCVa6HVp3CsxeeJLq0UlxPkbrhDAi0umxjbikxDeVJJag==" saltValue="yo3FmK1G0IVFhK46QJqlhg==" spinCount="100000" sheet="1" selectLockedCells="1"/>
  <mergeCells count="30">
    <mergeCell ref="B16:C16"/>
    <mergeCell ref="D16:J16"/>
    <mergeCell ref="B17:C17"/>
    <mergeCell ref="D17:J17"/>
    <mergeCell ref="B21:C21"/>
    <mergeCell ref="D21:J21"/>
    <mergeCell ref="B18:C18"/>
    <mergeCell ref="D18:J18"/>
    <mergeCell ref="B19:C19"/>
    <mergeCell ref="D19:J19"/>
    <mergeCell ref="B20:C20"/>
    <mergeCell ref="D20:J20"/>
    <mergeCell ref="B13:C13"/>
    <mergeCell ref="D13:J13"/>
    <mergeCell ref="B14:C14"/>
    <mergeCell ref="D14:J14"/>
    <mergeCell ref="B15:C15"/>
    <mergeCell ref="D15:J15"/>
    <mergeCell ref="B8:C8"/>
    <mergeCell ref="D8:J8"/>
    <mergeCell ref="B9:C9"/>
    <mergeCell ref="D9:J9"/>
    <mergeCell ref="B10:C10"/>
    <mergeCell ref="D10:J10"/>
    <mergeCell ref="B2:J3"/>
    <mergeCell ref="B4:J4"/>
    <mergeCell ref="B6:C6"/>
    <mergeCell ref="D6:J6"/>
    <mergeCell ref="B7:C7"/>
    <mergeCell ref="D7:J7"/>
  </mergeCells>
  <phoneticPr fontId="5"/>
  <dataValidations count="5">
    <dataValidation imeMode="hiragana" allowBlank="1" showInputMessage="1" showErrorMessage="1" sqref="D10:J10 D13:J13 D18:J19" xr:uid="{00000000-0002-0000-0000-000000000000}"/>
    <dataValidation imeMode="halfKatakana" allowBlank="1" showInputMessage="1" showErrorMessage="1" sqref="D14:J14 D20:J20" xr:uid="{00000000-0002-0000-0000-000001000000}"/>
    <dataValidation imeMode="off" allowBlank="1" showInputMessage="1" showErrorMessage="1" sqref="D21:J21 D15:J15" xr:uid="{00000000-0002-0000-0000-000002000000}"/>
    <dataValidation imeMode="off" allowBlank="1" showInputMessage="1" showErrorMessage="1" prompt="ハイフンを入れてください。_x000a_例)090-1234-5678" sqref="D16:J16" xr:uid="{BD8AACAB-5E54-40A2-904A-C50E71208E12}"/>
    <dataValidation imeMode="off" allowBlank="1" showInputMessage="1" showErrorMessage="1" prompt="ハイフンを入れてください。_x000a_例)123-4567_x000a_" sqref="D17:J17" xr:uid="{789576CB-C9F5-4CDE-8EC2-4BEDA397A2CD}"/>
  </dataValidations>
  <printOptions horizontalCentered="1"/>
  <pageMargins left="0.70866141732283472" right="0.70866141732283472" top="0.74803149606299213" bottom="0.74803149606299213" header="0.31496062992125984" footer="0.31496062992125984"/>
  <pageSetup paperSize="9" scale="89" orientation="portrait"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3000000}">
          <x14:formula1>
            <xm:f>大学リスト!$A$2:$A$125</xm:f>
          </x14:formula1>
          <xm:sqref>D6:J6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D26"/>
  <sheetViews>
    <sheetView topLeftCell="A4" workbookViewId="0">
      <selection activeCell="C9" sqref="C9"/>
    </sheetView>
  </sheetViews>
  <sheetFormatPr defaultRowHeight="13.5" x14ac:dyDescent="0.15"/>
  <cols>
    <col min="1" max="3" width="17.875" customWidth="1"/>
  </cols>
  <sheetData>
    <row r="1" spans="1:4" x14ac:dyDescent="0.15">
      <c r="A1" t="s">
        <v>285</v>
      </c>
      <c r="B1" t="s">
        <v>286</v>
      </c>
      <c r="C1" t="s">
        <v>287</v>
      </c>
      <c r="D1" t="s">
        <v>294</v>
      </c>
    </row>
    <row r="2" spans="1:4" x14ac:dyDescent="0.15">
      <c r="A2" t="s">
        <v>41</v>
      </c>
      <c r="B2">
        <v>1070</v>
      </c>
      <c r="C2">
        <v>1080</v>
      </c>
      <c r="D2" t="s">
        <v>295</v>
      </c>
    </row>
    <row r="3" spans="1:4" x14ac:dyDescent="0.15">
      <c r="A3" t="s">
        <v>45</v>
      </c>
      <c r="B3">
        <v>2175</v>
      </c>
      <c r="C3">
        <v>2190</v>
      </c>
      <c r="D3" t="s">
        <v>295</v>
      </c>
    </row>
    <row r="4" spans="1:4" x14ac:dyDescent="0.15">
      <c r="A4" t="s">
        <v>49</v>
      </c>
      <c r="B4">
        <v>4870</v>
      </c>
      <c r="C4">
        <v>4940</v>
      </c>
      <c r="D4" t="s">
        <v>295</v>
      </c>
    </row>
    <row r="5" spans="1:4" x14ac:dyDescent="0.15">
      <c r="A5" t="s">
        <v>53</v>
      </c>
      <c r="B5">
        <v>15350</v>
      </c>
      <c r="C5">
        <v>15500</v>
      </c>
      <c r="D5" t="s">
        <v>295</v>
      </c>
    </row>
    <row r="6" spans="1:4" x14ac:dyDescent="0.15">
      <c r="A6" t="s">
        <v>57</v>
      </c>
      <c r="B6">
        <v>35150</v>
      </c>
      <c r="C6">
        <v>35700</v>
      </c>
      <c r="D6" t="s">
        <v>295</v>
      </c>
    </row>
    <row r="7" spans="1:4" x14ac:dyDescent="0.15">
      <c r="A7" t="s">
        <v>60</v>
      </c>
      <c r="B7">
        <v>141200</v>
      </c>
      <c r="C7">
        <v>143000</v>
      </c>
      <c r="D7" t="s">
        <v>295</v>
      </c>
    </row>
    <row r="8" spans="1:4" x14ac:dyDescent="0.15">
      <c r="A8" t="s">
        <v>63</v>
      </c>
      <c r="B8">
        <v>293000</v>
      </c>
      <c r="C8">
        <v>300000</v>
      </c>
      <c r="D8" t="s">
        <v>295</v>
      </c>
    </row>
    <row r="9" spans="1:4" x14ac:dyDescent="0.15">
      <c r="A9" t="s">
        <v>288</v>
      </c>
      <c r="C9">
        <v>301500</v>
      </c>
      <c r="D9" t="s">
        <v>295</v>
      </c>
    </row>
    <row r="10" spans="1:4" x14ac:dyDescent="0.15">
      <c r="A10" t="s">
        <v>289</v>
      </c>
      <c r="C10">
        <v>10210</v>
      </c>
      <c r="D10" t="s">
        <v>295</v>
      </c>
    </row>
    <row r="11" spans="1:4" x14ac:dyDescent="0.15">
      <c r="A11" t="s">
        <v>290</v>
      </c>
      <c r="C11">
        <v>10530</v>
      </c>
      <c r="D11" t="s">
        <v>295</v>
      </c>
    </row>
    <row r="12" spans="1:4" x14ac:dyDescent="0.15">
      <c r="A12" t="s">
        <v>69</v>
      </c>
      <c r="B12">
        <v>1505</v>
      </c>
      <c r="C12">
        <v>1530</v>
      </c>
      <c r="D12" t="s">
        <v>295</v>
      </c>
    </row>
    <row r="13" spans="1:4" x14ac:dyDescent="0.15">
      <c r="A13" t="s">
        <v>72</v>
      </c>
      <c r="B13">
        <v>5390</v>
      </c>
      <c r="C13">
        <v>5550</v>
      </c>
      <c r="D13" t="s">
        <v>295</v>
      </c>
    </row>
    <row r="14" spans="1:4" x14ac:dyDescent="0.15">
      <c r="A14" t="s">
        <v>73</v>
      </c>
      <c r="B14">
        <v>91200</v>
      </c>
      <c r="C14">
        <v>92500</v>
      </c>
      <c r="D14" t="s">
        <v>295</v>
      </c>
    </row>
    <row r="15" spans="1:4" x14ac:dyDescent="0.15">
      <c r="A15" t="s">
        <v>291</v>
      </c>
      <c r="C15">
        <v>480000</v>
      </c>
      <c r="D15" t="s">
        <v>295</v>
      </c>
    </row>
    <row r="16" spans="1:4" x14ac:dyDescent="0.15">
      <c r="A16" t="s">
        <v>292</v>
      </c>
      <c r="C16">
        <v>4800</v>
      </c>
      <c r="D16" t="s">
        <v>295</v>
      </c>
    </row>
    <row r="17" spans="1:4" x14ac:dyDescent="0.15">
      <c r="A17" t="s">
        <v>293</v>
      </c>
      <c r="C17">
        <v>13900</v>
      </c>
      <c r="D17" t="s">
        <v>295</v>
      </c>
    </row>
    <row r="18" spans="1:4" x14ac:dyDescent="0.15">
      <c r="A18" t="s">
        <v>78</v>
      </c>
      <c r="B18">
        <v>203</v>
      </c>
      <c r="C18">
        <v>200</v>
      </c>
      <c r="D18" t="s">
        <v>296</v>
      </c>
    </row>
    <row r="19" spans="1:4" x14ac:dyDescent="0.15">
      <c r="A19" t="s">
        <v>81</v>
      </c>
      <c r="B19">
        <v>460</v>
      </c>
      <c r="C19">
        <v>430</v>
      </c>
      <c r="D19" t="s">
        <v>296</v>
      </c>
    </row>
    <row r="20" spans="1:4" x14ac:dyDescent="0.15">
      <c r="A20" t="s">
        <v>84</v>
      </c>
      <c r="B20">
        <v>720</v>
      </c>
      <c r="C20">
        <v>710</v>
      </c>
      <c r="D20" t="s">
        <v>296</v>
      </c>
    </row>
    <row r="21" spans="1:4" x14ac:dyDescent="0.15">
      <c r="A21" t="s">
        <v>87</v>
      </c>
      <c r="B21">
        <v>1440</v>
      </c>
      <c r="C21">
        <v>1420</v>
      </c>
      <c r="D21" t="s">
        <v>296</v>
      </c>
    </row>
    <row r="22" spans="1:4" x14ac:dyDescent="0.15">
      <c r="A22" t="s">
        <v>92</v>
      </c>
      <c r="B22">
        <v>1220</v>
      </c>
      <c r="C22">
        <v>1100</v>
      </c>
      <c r="D22" t="s">
        <v>296</v>
      </c>
    </row>
    <row r="23" spans="1:4" x14ac:dyDescent="0.15">
      <c r="A23" t="s">
        <v>95</v>
      </c>
      <c r="B23">
        <v>3600</v>
      </c>
      <c r="C23">
        <v>3350</v>
      </c>
      <c r="D23" t="s">
        <v>296</v>
      </c>
    </row>
    <row r="24" spans="1:4" x14ac:dyDescent="0.15">
      <c r="A24" t="s">
        <v>97</v>
      </c>
      <c r="B24">
        <v>4000</v>
      </c>
      <c r="C24">
        <v>3500</v>
      </c>
      <c r="D24" t="s">
        <v>296</v>
      </c>
    </row>
    <row r="25" spans="1:4" x14ac:dyDescent="0.15">
      <c r="A25" t="s">
        <v>99</v>
      </c>
      <c r="B25">
        <v>5900</v>
      </c>
      <c r="C25">
        <v>5600</v>
      </c>
      <c r="D25" t="s">
        <v>296</v>
      </c>
    </row>
    <row r="26" spans="1:4" x14ac:dyDescent="0.15">
      <c r="A26" t="s">
        <v>101</v>
      </c>
      <c r="B26">
        <v>6700</v>
      </c>
      <c r="C26">
        <v>6300</v>
      </c>
      <c r="D26" t="s">
        <v>296</v>
      </c>
    </row>
  </sheetData>
  <phoneticPr fontId="1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D43"/>
  <sheetViews>
    <sheetView workbookViewId="0">
      <selection activeCell="A2" sqref="A2"/>
    </sheetView>
  </sheetViews>
  <sheetFormatPr defaultRowHeight="13.5" x14ac:dyDescent="0.15"/>
  <cols>
    <col min="1" max="1" width="18.25" customWidth="1"/>
    <col min="3" max="3" width="17.25" bestFit="1" customWidth="1"/>
  </cols>
  <sheetData>
    <row r="1" spans="1:4" x14ac:dyDescent="0.15">
      <c r="A1" t="s">
        <v>297</v>
      </c>
      <c r="B1" t="s">
        <v>298</v>
      </c>
      <c r="C1" t="s">
        <v>299</v>
      </c>
      <c r="D1" t="s">
        <v>300</v>
      </c>
    </row>
    <row r="2" spans="1:4" x14ac:dyDescent="0.15">
      <c r="A2" s="13" t="s">
        <v>13652</v>
      </c>
      <c r="B2" s="122" t="s">
        <v>13653</v>
      </c>
      <c r="C2" s="122" t="s">
        <v>13654</v>
      </c>
      <c r="D2" s="122">
        <v>490002</v>
      </c>
    </row>
    <row r="3" spans="1:4" x14ac:dyDescent="0.15">
      <c r="A3" s="13" t="s">
        <v>13655</v>
      </c>
      <c r="B3" s="122" t="s">
        <v>13656</v>
      </c>
      <c r="C3" s="122" t="s">
        <v>13657</v>
      </c>
      <c r="D3" s="122">
        <v>490006</v>
      </c>
    </row>
    <row r="4" spans="1:4" x14ac:dyDescent="0.15">
      <c r="A4" s="13" t="s">
        <v>13658</v>
      </c>
      <c r="B4" s="122" t="s">
        <v>13659</v>
      </c>
      <c r="C4" s="122" t="s">
        <v>13660</v>
      </c>
      <c r="D4" s="122">
        <v>490008</v>
      </c>
    </row>
    <row r="5" spans="1:4" x14ac:dyDescent="0.15">
      <c r="A5" s="13" t="s">
        <v>13661</v>
      </c>
      <c r="B5" s="122" t="s">
        <v>13662</v>
      </c>
      <c r="C5" s="122" t="s">
        <v>13663</v>
      </c>
      <c r="D5" s="122">
        <v>490010</v>
      </c>
    </row>
    <row r="6" spans="1:4" x14ac:dyDescent="0.15">
      <c r="A6" s="13" t="s">
        <v>13664</v>
      </c>
      <c r="B6" s="122" t="s">
        <v>13665</v>
      </c>
      <c r="C6" s="122" t="s">
        <v>13666</v>
      </c>
      <c r="D6" s="122">
        <v>490023</v>
      </c>
    </row>
    <row r="7" spans="1:4" x14ac:dyDescent="0.15">
      <c r="A7" s="13" t="s">
        <v>13667</v>
      </c>
      <c r="B7" s="122" t="s">
        <v>13668</v>
      </c>
      <c r="C7" s="122" t="s">
        <v>13669</v>
      </c>
      <c r="D7" s="122">
        <v>490026</v>
      </c>
    </row>
    <row r="8" spans="1:4" x14ac:dyDescent="0.15">
      <c r="A8" s="13" t="s">
        <v>13670</v>
      </c>
      <c r="B8" s="122" t="s">
        <v>13671</v>
      </c>
      <c r="C8" s="122" t="s">
        <v>13672</v>
      </c>
      <c r="D8" s="122">
        <v>490029</v>
      </c>
    </row>
    <row r="9" spans="1:4" x14ac:dyDescent="0.15">
      <c r="A9" s="13" t="s">
        <v>13673</v>
      </c>
      <c r="B9" s="122" t="s">
        <v>13674</v>
      </c>
      <c r="C9" s="122" t="s">
        <v>13675</v>
      </c>
      <c r="D9" s="122">
        <v>490031</v>
      </c>
    </row>
    <row r="10" spans="1:4" x14ac:dyDescent="0.15">
      <c r="A10" s="13" t="s">
        <v>13676</v>
      </c>
      <c r="B10" s="122" t="s">
        <v>13677</v>
      </c>
      <c r="C10" s="122" t="s">
        <v>13678</v>
      </c>
      <c r="D10" s="122">
        <v>490035</v>
      </c>
    </row>
    <row r="11" spans="1:4" x14ac:dyDescent="0.15">
      <c r="A11" s="13" t="s">
        <v>13679</v>
      </c>
      <c r="B11" s="122" t="s">
        <v>13680</v>
      </c>
      <c r="C11" s="122" t="s">
        <v>13681</v>
      </c>
      <c r="D11" s="122">
        <v>490037</v>
      </c>
    </row>
    <row r="12" spans="1:4" x14ac:dyDescent="0.15">
      <c r="A12" s="13" t="s">
        <v>13682</v>
      </c>
      <c r="B12" s="122" t="s">
        <v>13683</v>
      </c>
      <c r="C12" s="122" t="s">
        <v>13684</v>
      </c>
      <c r="D12" s="122">
        <v>490042</v>
      </c>
    </row>
    <row r="13" spans="1:4" x14ac:dyDescent="0.15">
      <c r="A13" s="13" t="s">
        <v>13685</v>
      </c>
      <c r="B13" s="122" t="s">
        <v>13686</v>
      </c>
      <c r="C13" s="122" t="s">
        <v>13687</v>
      </c>
      <c r="D13" s="122">
        <v>490049</v>
      </c>
    </row>
    <row r="14" spans="1:4" x14ac:dyDescent="0.15">
      <c r="A14" t="s">
        <v>13688</v>
      </c>
      <c r="B14" t="s">
        <v>13689</v>
      </c>
      <c r="C14" t="s">
        <v>13690</v>
      </c>
      <c r="D14">
        <v>490051</v>
      </c>
    </row>
    <row r="15" spans="1:4" x14ac:dyDescent="0.15">
      <c r="A15" t="s">
        <v>13691</v>
      </c>
      <c r="B15" t="s">
        <v>13692</v>
      </c>
      <c r="C15" t="s">
        <v>13693</v>
      </c>
      <c r="D15">
        <v>490056</v>
      </c>
    </row>
    <row r="16" spans="1:4" x14ac:dyDescent="0.15">
      <c r="A16" t="s">
        <v>13694</v>
      </c>
      <c r="B16" t="s">
        <v>13695</v>
      </c>
      <c r="C16" t="s">
        <v>13696</v>
      </c>
      <c r="D16">
        <v>490059</v>
      </c>
    </row>
    <row r="17" spans="1:4" x14ac:dyDescent="0.15">
      <c r="A17" t="s">
        <v>13697</v>
      </c>
      <c r="B17" t="s">
        <v>13698</v>
      </c>
      <c r="C17" t="s">
        <v>13699</v>
      </c>
      <c r="D17">
        <v>490074</v>
      </c>
    </row>
    <row r="18" spans="1:4" x14ac:dyDescent="0.15">
      <c r="A18" t="s">
        <v>13700</v>
      </c>
      <c r="B18" t="s">
        <v>13701</v>
      </c>
      <c r="C18" t="s">
        <v>13702</v>
      </c>
      <c r="D18">
        <v>490083</v>
      </c>
    </row>
    <row r="19" spans="1:4" x14ac:dyDescent="0.15">
      <c r="A19" t="s">
        <v>13703</v>
      </c>
      <c r="B19" t="s">
        <v>13704</v>
      </c>
      <c r="C19" t="s">
        <v>13705</v>
      </c>
      <c r="D19">
        <v>490087</v>
      </c>
    </row>
    <row r="20" spans="1:4" x14ac:dyDescent="0.15">
      <c r="A20" t="s">
        <v>13706</v>
      </c>
      <c r="B20" t="s">
        <v>13707</v>
      </c>
      <c r="C20" t="s">
        <v>13708</v>
      </c>
      <c r="D20">
        <v>490094</v>
      </c>
    </row>
    <row r="21" spans="1:4" x14ac:dyDescent="0.15">
      <c r="A21" t="s">
        <v>13709</v>
      </c>
      <c r="B21" t="s">
        <v>13710</v>
      </c>
      <c r="C21" t="s">
        <v>13711</v>
      </c>
      <c r="D21">
        <v>490097</v>
      </c>
    </row>
    <row r="22" spans="1:4" x14ac:dyDescent="0.15">
      <c r="A22" t="s">
        <v>13712</v>
      </c>
      <c r="B22" t="s">
        <v>13713</v>
      </c>
      <c r="C22" t="s">
        <v>13714</v>
      </c>
      <c r="D22">
        <v>490100</v>
      </c>
    </row>
    <row r="23" spans="1:4" x14ac:dyDescent="0.15">
      <c r="A23" t="s">
        <v>13715</v>
      </c>
      <c r="B23" t="s">
        <v>13716</v>
      </c>
      <c r="C23" t="s">
        <v>13717</v>
      </c>
      <c r="D23">
        <v>490102</v>
      </c>
    </row>
    <row r="24" spans="1:4" x14ac:dyDescent="0.15">
      <c r="A24" t="s">
        <v>13718</v>
      </c>
      <c r="B24" t="s">
        <v>13719</v>
      </c>
      <c r="C24" t="s">
        <v>13720</v>
      </c>
      <c r="D24">
        <v>490104</v>
      </c>
    </row>
    <row r="25" spans="1:4" x14ac:dyDescent="0.15">
      <c r="A25" t="s">
        <v>13721</v>
      </c>
      <c r="B25" t="s">
        <v>13722</v>
      </c>
      <c r="C25" t="s">
        <v>13723</v>
      </c>
      <c r="D25">
        <v>490108</v>
      </c>
    </row>
    <row r="26" spans="1:4" x14ac:dyDescent="0.15">
      <c r="A26" t="s">
        <v>13724</v>
      </c>
      <c r="B26" t="s">
        <v>13725</v>
      </c>
      <c r="C26" t="s">
        <v>13726</v>
      </c>
      <c r="D26">
        <v>490114</v>
      </c>
    </row>
    <row r="27" spans="1:4" x14ac:dyDescent="0.15">
      <c r="A27" t="s">
        <v>13727</v>
      </c>
      <c r="B27" t="s">
        <v>13728</v>
      </c>
      <c r="C27" t="s">
        <v>13729</v>
      </c>
      <c r="D27">
        <v>490116</v>
      </c>
    </row>
    <row r="28" spans="1:4" x14ac:dyDescent="0.15">
      <c r="A28" t="s">
        <v>13730</v>
      </c>
      <c r="B28" t="s">
        <v>13731</v>
      </c>
      <c r="C28" t="s">
        <v>13732</v>
      </c>
      <c r="D28">
        <v>490118</v>
      </c>
    </row>
    <row r="29" spans="1:4" x14ac:dyDescent="0.15">
      <c r="A29" t="s">
        <v>13733</v>
      </c>
      <c r="B29" t="s">
        <v>13734</v>
      </c>
      <c r="C29" t="s">
        <v>13735</v>
      </c>
      <c r="D29">
        <v>490121</v>
      </c>
    </row>
    <row r="30" spans="1:4" x14ac:dyDescent="0.15">
      <c r="A30" t="s">
        <v>13736</v>
      </c>
      <c r="B30" t="s">
        <v>13737</v>
      </c>
      <c r="C30" t="s">
        <v>13738</v>
      </c>
      <c r="D30">
        <v>490124</v>
      </c>
    </row>
    <row r="31" spans="1:4" x14ac:dyDescent="0.15">
      <c r="A31" t="s">
        <v>13739</v>
      </c>
      <c r="B31" t="s">
        <v>13740</v>
      </c>
      <c r="C31" t="s">
        <v>13741</v>
      </c>
      <c r="D31">
        <v>490126</v>
      </c>
    </row>
    <row r="32" spans="1:4" x14ac:dyDescent="0.15">
      <c r="A32" t="s">
        <v>13742</v>
      </c>
      <c r="B32" t="s">
        <v>13743</v>
      </c>
      <c r="C32" t="s">
        <v>13744</v>
      </c>
      <c r="D32">
        <v>490128</v>
      </c>
    </row>
    <row r="33" spans="1:4" x14ac:dyDescent="0.15">
      <c r="A33" t="s">
        <v>13745</v>
      </c>
      <c r="B33" t="s">
        <v>13746</v>
      </c>
      <c r="C33" t="s">
        <v>13747</v>
      </c>
      <c r="D33">
        <v>490134</v>
      </c>
    </row>
    <row r="34" spans="1:4" x14ac:dyDescent="0.15">
      <c r="A34" t="s">
        <v>13748</v>
      </c>
      <c r="B34" t="s">
        <v>13749</v>
      </c>
      <c r="C34" t="s">
        <v>13750</v>
      </c>
      <c r="D34">
        <v>490137</v>
      </c>
    </row>
    <row r="35" spans="1:4" x14ac:dyDescent="0.15">
      <c r="A35" t="s">
        <v>13751</v>
      </c>
      <c r="B35" t="s">
        <v>13752</v>
      </c>
      <c r="C35" t="s">
        <v>13753</v>
      </c>
      <c r="D35">
        <v>490140</v>
      </c>
    </row>
    <row r="36" spans="1:4" x14ac:dyDescent="0.15">
      <c r="A36" t="s">
        <v>13754</v>
      </c>
      <c r="B36" t="s">
        <v>13755</v>
      </c>
      <c r="C36" t="s">
        <v>13756</v>
      </c>
      <c r="D36">
        <v>490148</v>
      </c>
    </row>
    <row r="37" spans="1:4" x14ac:dyDescent="0.15">
      <c r="A37" t="s">
        <v>13757</v>
      </c>
      <c r="B37" t="s">
        <v>13758</v>
      </c>
      <c r="C37" t="s">
        <v>13759</v>
      </c>
      <c r="D37">
        <v>490159</v>
      </c>
    </row>
    <row r="38" spans="1:4" x14ac:dyDescent="0.15">
      <c r="A38" t="s">
        <v>13760</v>
      </c>
      <c r="B38" t="s">
        <v>13761</v>
      </c>
      <c r="C38" t="s">
        <v>13762</v>
      </c>
      <c r="D38">
        <v>490163</v>
      </c>
    </row>
    <row r="39" spans="1:4" x14ac:dyDescent="0.15">
      <c r="A39" t="s">
        <v>13763</v>
      </c>
      <c r="B39" t="s">
        <v>13764</v>
      </c>
      <c r="C39" t="s">
        <v>13765</v>
      </c>
      <c r="D39">
        <v>490168</v>
      </c>
    </row>
    <row r="40" spans="1:4" x14ac:dyDescent="0.15">
      <c r="A40" t="s">
        <v>13766</v>
      </c>
      <c r="B40" t="s">
        <v>13767</v>
      </c>
      <c r="C40" t="s">
        <v>13768</v>
      </c>
      <c r="D40">
        <v>490170</v>
      </c>
    </row>
    <row r="41" spans="1:4" x14ac:dyDescent="0.15">
      <c r="A41" t="s">
        <v>13769</v>
      </c>
      <c r="B41" t="s">
        <v>13770</v>
      </c>
      <c r="C41" t="s">
        <v>13771</v>
      </c>
      <c r="D41">
        <v>490172</v>
      </c>
    </row>
    <row r="42" spans="1:4" x14ac:dyDescent="0.15">
      <c r="A42" t="s">
        <v>13772</v>
      </c>
      <c r="B42" t="s">
        <v>13773</v>
      </c>
      <c r="C42" t="s">
        <v>13774</v>
      </c>
      <c r="D42">
        <v>490176</v>
      </c>
    </row>
    <row r="43" spans="1:4" x14ac:dyDescent="0.15">
      <c r="A43" t="s">
        <v>13775</v>
      </c>
      <c r="B43" t="s">
        <v>13776</v>
      </c>
      <c r="C43" t="s">
        <v>13777</v>
      </c>
      <c r="D43">
        <v>490181</v>
      </c>
    </row>
  </sheetData>
  <phoneticPr fontId="15"/>
  <conditionalFormatting sqref="A2:A13">
    <cfRule type="duplicateValues" dxfId="0" priority="3771"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U101"/>
  <sheetViews>
    <sheetView zoomScale="85" zoomScaleNormal="85" workbookViewId="0">
      <selection activeCell="B2" sqref="B2"/>
    </sheetView>
  </sheetViews>
  <sheetFormatPr defaultRowHeight="13.5" x14ac:dyDescent="0.15"/>
  <cols>
    <col min="1" max="1" width="5.875" style="3" bestFit="1" customWidth="1"/>
    <col min="2" max="8" width="9" style="3"/>
    <col min="9" max="9" width="10.75" style="68" bestFit="1" customWidth="1"/>
    <col min="10" max="16384" width="9" style="3"/>
  </cols>
  <sheetData>
    <row r="1" spans="1:21" ht="27" x14ac:dyDescent="0.15">
      <c r="A1" s="16" t="s">
        <v>274</v>
      </c>
      <c r="B1" s="15" t="s">
        <v>249</v>
      </c>
      <c r="C1" s="15" t="s">
        <v>250</v>
      </c>
      <c r="D1" s="15" t="s">
        <v>251</v>
      </c>
      <c r="E1" s="16" t="s">
        <v>252</v>
      </c>
      <c r="F1" s="15" t="s">
        <v>253</v>
      </c>
      <c r="G1" s="15" t="s">
        <v>254</v>
      </c>
      <c r="H1" s="15" t="s">
        <v>255</v>
      </c>
      <c r="I1" s="66" t="s">
        <v>256</v>
      </c>
      <c r="J1" s="15" t="s">
        <v>257</v>
      </c>
      <c r="K1" s="16" t="s">
        <v>258</v>
      </c>
      <c r="L1" s="15" t="s">
        <v>259</v>
      </c>
      <c r="M1" s="15" t="s">
        <v>260</v>
      </c>
      <c r="N1" s="15" t="s">
        <v>261</v>
      </c>
      <c r="O1" s="15" t="s">
        <v>262</v>
      </c>
      <c r="P1" s="15" t="s">
        <v>263</v>
      </c>
      <c r="Q1" s="16" t="s">
        <v>264</v>
      </c>
      <c r="R1" s="15" t="s">
        <v>265</v>
      </c>
      <c r="S1" s="15" t="s">
        <v>266</v>
      </c>
      <c r="T1" s="15" t="s">
        <v>267</v>
      </c>
      <c r="U1" s="15" t="s">
        <v>268</v>
      </c>
    </row>
    <row r="2" spans="1:21" x14ac:dyDescent="0.15">
      <c r="A2" s="24">
        <v>1</v>
      </c>
      <c r="B2" s="25"/>
      <c r="C2" s="25"/>
      <c r="D2" s="25"/>
      <c r="E2" s="25"/>
      <c r="F2" s="25"/>
      <c r="G2" s="25"/>
      <c r="H2" s="25"/>
      <c r="I2" s="67"/>
      <c r="J2" s="25"/>
      <c r="K2" s="25"/>
      <c r="L2" s="25"/>
      <c r="M2" s="25"/>
      <c r="N2" s="25"/>
      <c r="O2" s="25"/>
      <c r="P2" s="25"/>
      <c r="Q2" s="25"/>
      <c r="R2" s="25"/>
      <c r="S2" s="25"/>
      <c r="T2" s="25"/>
      <c r="U2" s="25"/>
    </row>
    <row r="3" spans="1:21" x14ac:dyDescent="0.15">
      <c r="A3" s="24">
        <v>2</v>
      </c>
      <c r="B3" s="25"/>
      <c r="C3" s="25"/>
      <c r="D3" s="25"/>
      <c r="E3" s="25"/>
      <c r="F3" s="25"/>
      <c r="G3" s="25"/>
      <c r="H3" s="25"/>
      <c r="I3" s="67"/>
      <c r="J3" s="25"/>
      <c r="K3" s="25"/>
      <c r="L3" s="25"/>
      <c r="M3" s="25"/>
      <c r="N3" s="25"/>
      <c r="O3" s="25"/>
      <c r="P3" s="25"/>
      <c r="Q3" s="25"/>
      <c r="R3" s="25"/>
      <c r="S3" s="25"/>
      <c r="T3" s="25"/>
      <c r="U3" s="25"/>
    </row>
    <row r="4" spans="1:21" x14ac:dyDescent="0.15">
      <c r="A4" s="24">
        <v>3</v>
      </c>
      <c r="B4" s="25"/>
      <c r="C4" s="25"/>
      <c r="D4" s="25"/>
      <c r="E4" s="25"/>
      <c r="F4" s="25"/>
      <c r="G4" s="25"/>
      <c r="H4" s="25"/>
      <c r="I4" s="67"/>
      <c r="J4" s="25"/>
      <c r="K4" s="25"/>
      <c r="L4" s="25"/>
      <c r="M4" s="25"/>
      <c r="N4" s="25"/>
      <c r="O4" s="25"/>
      <c r="P4" s="25"/>
      <c r="Q4" s="25"/>
      <c r="R4" s="25"/>
      <c r="S4" s="25"/>
      <c r="T4" s="25"/>
      <c r="U4" s="25"/>
    </row>
    <row r="5" spans="1:21" x14ac:dyDescent="0.15">
      <c r="A5" s="24">
        <v>4</v>
      </c>
      <c r="B5" s="25"/>
      <c r="C5" s="25"/>
      <c r="D5" s="25"/>
      <c r="E5" s="25"/>
      <c r="F5" s="25"/>
      <c r="G5" s="25"/>
      <c r="H5" s="25"/>
      <c r="I5" s="67"/>
      <c r="J5" s="25"/>
      <c r="K5" s="25"/>
      <c r="L5" s="25"/>
      <c r="M5" s="25"/>
      <c r="N5" s="25"/>
      <c r="O5" s="25"/>
      <c r="P5" s="25"/>
      <c r="Q5" s="25"/>
      <c r="R5" s="25"/>
      <c r="S5" s="25"/>
      <c r="T5" s="25"/>
      <c r="U5" s="25"/>
    </row>
    <row r="6" spans="1:21" x14ac:dyDescent="0.15">
      <c r="A6" s="24">
        <v>5</v>
      </c>
      <c r="B6" s="25"/>
      <c r="C6" s="25"/>
      <c r="D6" s="25"/>
      <c r="E6" s="25"/>
      <c r="F6" s="25"/>
      <c r="G6" s="25"/>
      <c r="H6" s="25"/>
      <c r="I6" s="67"/>
      <c r="J6" s="25"/>
      <c r="K6" s="25"/>
      <c r="L6" s="25"/>
      <c r="M6" s="25"/>
      <c r="N6" s="25"/>
      <c r="O6" s="25"/>
      <c r="P6" s="25"/>
      <c r="Q6" s="25"/>
      <c r="R6" s="25"/>
      <c r="S6" s="25"/>
      <c r="T6" s="25"/>
      <c r="U6" s="25"/>
    </row>
    <row r="7" spans="1:21" x14ac:dyDescent="0.15">
      <c r="A7" s="24">
        <v>6</v>
      </c>
      <c r="B7" s="25"/>
      <c r="C7" s="25"/>
      <c r="D7" s="25"/>
      <c r="E7" s="25"/>
      <c r="F7" s="25"/>
      <c r="G7" s="25"/>
      <c r="H7" s="25"/>
      <c r="I7" s="67"/>
      <c r="J7" s="25"/>
      <c r="K7" s="25"/>
      <c r="L7" s="25"/>
      <c r="M7" s="25"/>
      <c r="N7" s="25"/>
      <c r="O7" s="25"/>
      <c r="P7" s="25"/>
      <c r="Q7" s="25"/>
      <c r="R7" s="25"/>
      <c r="S7" s="25"/>
      <c r="T7" s="25"/>
      <c r="U7" s="25"/>
    </row>
    <row r="8" spans="1:21" x14ac:dyDescent="0.15">
      <c r="A8" s="24">
        <v>7</v>
      </c>
      <c r="B8" s="25"/>
      <c r="C8" s="25"/>
      <c r="D8" s="25"/>
      <c r="E8" s="25"/>
      <c r="F8" s="25"/>
      <c r="G8" s="25"/>
      <c r="H8" s="25"/>
      <c r="I8" s="67"/>
      <c r="J8" s="25"/>
      <c r="K8" s="25"/>
      <c r="L8" s="25"/>
      <c r="M8" s="25"/>
      <c r="N8" s="25"/>
      <c r="O8" s="25"/>
      <c r="P8" s="25"/>
      <c r="Q8" s="25"/>
      <c r="R8" s="25"/>
      <c r="S8" s="25"/>
      <c r="T8" s="25"/>
      <c r="U8" s="25"/>
    </row>
    <row r="9" spans="1:21" x14ac:dyDescent="0.15">
      <c r="A9" s="24">
        <v>8</v>
      </c>
      <c r="B9" s="25"/>
      <c r="C9" s="25"/>
      <c r="D9" s="25"/>
      <c r="E9" s="25"/>
      <c r="F9" s="25"/>
      <c r="G9" s="25"/>
      <c r="H9" s="25"/>
      <c r="I9" s="67"/>
      <c r="J9" s="25"/>
      <c r="K9" s="25"/>
      <c r="L9" s="25"/>
      <c r="M9" s="25"/>
      <c r="N9" s="25"/>
      <c r="O9" s="25"/>
      <c r="P9" s="25"/>
      <c r="Q9" s="25"/>
      <c r="R9" s="25"/>
      <c r="S9" s="25"/>
      <c r="T9" s="25"/>
      <c r="U9" s="25"/>
    </row>
    <row r="10" spans="1:21" x14ac:dyDescent="0.15">
      <c r="A10" s="24">
        <v>9</v>
      </c>
      <c r="B10" s="25"/>
      <c r="C10" s="25"/>
      <c r="D10" s="25"/>
      <c r="E10" s="25"/>
      <c r="F10" s="25"/>
      <c r="G10" s="25"/>
      <c r="H10" s="25"/>
      <c r="I10" s="67"/>
      <c r="J10" s="25"/>
      <c r="K10" s="25"/>
      <c r="L10" s="25"/>
      <c r="M10" s="25"/>
      <c r="N10" s="25"/>
      <c r="O10" s="25"/>
      <c r="P10" s="25"/>
      <c r="Q10" s="25"/>
      <c r="R10" s="25"/>
      <c r="S10" s="25"/>
      <c r="T10" s="25"/>
      <c r="U10" s="25"/>
    </row>
    <row r="11" spans="1:21" x14ac:dyDescent="0.15">
      <c r="A11" s="24">
        <v>10</v>
      </c>
      <c r="B11" s="25"/>
      <c r="C11" s="25"/>
      <c r="D11" s="25"/>
      <c r="E11" s="25"/>
      <c r="F11" s="25"/>
      <c r="G11" s="25"/>
      <c r="H11" s="25"/>
      <c r="I11" s="67"/>
      <c r="J11" s="25"/>
      <c r="K11" s="25"/>
      <c r="L11" s="25"/>
      <c r="M11" s="25"/>
      <c r="N11" s="25"/>
      <c r="O11" s="25"/>
      <c r="P11" s="25"/>
      <c r="Q11" s="25"/>
      <c r="R11" s="25"/>
      <c r="S11" s="25"/>
      <c r="T11" s="25"/>
      <c r="U11" s="25"/>
    </row>
    <row r="12" spans="1:21" x14ac:dyDescent="0.15">
      <c r="A12" s="24">
        <v>11</v>
      </c>
      <c r="B12" s="25"/>
      <c r="C12" s="25"/>
      <c r="D12" s="25"/>
      <c r="E12" s="25"/>
      <c r="F12" s="25"/>
      <c r="G12" s="25"/>
      <c r="H12" s="25"/>
      <c r="I12" s="67"/>
      <c r="J12" s="25"/>
      <c r="K12" s="25"/>
      <c r="L12" s="25"/>
      <c r="M12" s="25"/>
      <c r="N12" s="25"/>
      <c r="O12" s="25"/>
      <c r="P12" s="25"/>
      <c r="Q12" s="25"/>
      <c r="R12" s="25"/>
      <c r="S12" s="25"/>
      <c r="T12" s="25"/>
      <c r="U12" s="25"/>
    </row>
    <row r="13" spans="1:21" x14ac:dyDescent="0.15">
      <c r="A13" s="24">
        <v>12</v>
      </c>
      <c r="B13" s="25"/>
      <c r="C13" s="25"/>
      <c r="D13" s="25"/>
      <c r="E13" s="25"/>
      <c r="F13" s="25"/>
      <c r="G13" s="25"/>
      <c r="H13" s="25"/>
      <c r="I13" s="67"/>
      <c r="J13" s="25"/>
      <c r="K13" s="25"/>
      <c r="L13" s="25"/>
      <c r="M13" s="25"/>
      <c r="N13" s="25"/>
      <c r="O13" s="25"/>
      <c r="P13" s="25"/>
      <c r="Q13" s="25"/>
      <c r="R13" s="25"/>
      <c r="S13" s="25"/>
      <c r="T13" s="25"/>
      <c r="U13" s="25"/>
    </row>
    <row r="14" spans="1:21" x14ac:dyDescent="0.15">
      <c r="A14" s="24">
        <v>13</v>
      </c>
      <c r="B14" s="25"/>
      <c r="C14" s="25"/>
      <c r="D14" s="25"/>
      <c r="E14" s="25"/>
      <c r="F14" s="25"/>
      <c r="G14" s="25"/>
      <c r="H14" s="25"/>
      <c r="I14" s="67"/>
      <c r="J14" s="25"/>
      <c r="K14" s="25"/>
      <c r="L14" s="25"/>
      <c r="M14" s="25"/>
      <c r="N14" s="25"/>
      <c r="O14" s="25"/>
      <c r="P14" s="25"/>
      <c r="Q14" s="25"/>
      <c r="R14" s="25"/>
      <c r="S14" s="25"/>
      <c r="T14" s="25"/>
      <c r="U14" s="25"/>
    </row>
    <row r="15" spans="1:21" x14ac:dyDescent="0.15">
      <c r="A15" s="24">
        <v>14</v>
      </c>
      <c r="B15" s="25"/>
      <c r="C15" s="25"/>
      <c r="D15" s="25"/>
      <c r="E15" s="25"/>
      <c r="F15" s="25"/>
      <c r="G15" s="25"/>
      <c r="H15" s="25"/>
      <c r="I15" s="67"/>
      <c r="J15" s="25"/>
      <c r="K15" s="25"/>
      <c r="L15" s="25"/>
      <c r="M15" s="25"/>
      <c r="N15" s="25"/>
      <c r="O15" s="25"/>
      <c r="P15" s="25"/>
      <c r="Q15" s="25"/>
      <c r="R15" s="25"/>
      <c r="S15" s="25"/>
      <c r="T15" s="25"/>
      <c r="U15" s="25"/>
    </row>
    <row r="16" spans="1:21" x14ac:dyDescent="0.15">
      <c r="A16" s="24">
        <v>15</v>
      </c>
      <c r="B16" s="25"/>
      <c r="C16" s="25"/>
      <c r="D16" s="25"/>
      <c r="E16" s="25"/>
      <c r="F16" s="25"/>
      <c r="G16" s="25"/>
      <c r="H16" s="25"/>
      <c r="I16" s="67"/>
      <c r="J16" s="25"/>
      <c r="K16" s="25"/>
      <c r="L16" s="25"/>
      <c r="M16" s="25"/>
      <c r="N16" s="25"/>
      <c r="O16" s="25"/>
      <c r="P16" s="25"/>
      <c r="Q16" s="25"/>
      <c r="R16" s="25"/>
      <c r="S16" s="25"/>
      <c r="T16" s="25"/>
      <c r="U16" s="25"/>
    </row>
    <row r="17" spans="1:21" x14ac:dyDescent="0.15">
      <c r="A17" s="24">
        <v>16</v>
      </c>
      <c r="B17" s="25"/>
      <c r="C17" s="25"/>
      <c r="D17" s="25"/>
      <c r="E17" s="25"/>
      <c r="F17" s="25"/>
      <c r="G17" s="25"/>
      <c r="H17" s="25"/>
      <c r="I17" s="67"/>
      <c r="J17" s="25"/>
      <c r="K17" s="25"/>
      <c r="L17" s="25"/>
      <c r="M17" s="25"/>
      <c r="N17" s="25"/>
      <c r="O17" s="25"/>
      <c r="P17" s="25"/>
      <c r="Q17" s="25"/>
      <c r="R17" s="25"/>
      <c r="S17" s="25"/>
      <c r="T17" s="25"/>
      <c r="U17" s="25"/>
    </row>
    <row r="18" spans="1:21" x14ac:dyDescent="0.15">
      <c r="A18" s="24">
        <v>17</v>
      </c>
      <c r="B18" s="25"/>
      <c r="C18" s="25"/>
      <c r="D18" s="25"/>
      <c r="E18" s="25"/>
      <c r="F18" s="25"/>
      <c r="G18" s="25"/>
      <c r="H18" s="25"/>
      <c r="I18" s="67"/>
      <c r="J18" s="25"/>
      <c r="K18" s="25"/>
      <c r="L18" s="25"/>
      <c r="M18" s="25"/>
      <c r="N18" s="25"/>
      <c r="O18" s="25"/>
      <c r="P18" s="25"/>
      <c r="Q18" s="25"/>
      <c r="R18" s="25"/>
      <c r="S18" s="25"/>
      <c r="T18" s="25"/>
      <c r="U18" s="25"/>
    </row>
    <row r="19" spans="1:21" x14ac:dyDescent="0.15">
      <c r="A19" s="24">
        <v>18</v>
      </c>
      <c r="B19" s="25"/>
      <c r="C19" s="25"/>
      <c r="D19" s="25"/>
      <c r="E19" s="25"/>
      <c r="F19" s="25"/>
      <c r="G19" s="25"/>
      <c r="H19" s="25"/>
      <c r="I19" s="67"/>
      <c r="J19" s="25"/>
      <c r="K19" s="25"/>
      <c r="L19" s="25"/>
      <c r="M19" s="25"/>
      <c r="N19" s="25"/>
      <c r="O19" s="25"/>
      <c r="P19" s="25"/>
      <c r="Q19" s="25"/>
      <c r="R19" s="25"/>
      <c r="S19" s="25"/>
      <c r="T19" s="25"/>
      <c r="U19" s="25"/>
    </row>
    <row r="20" spans="1:21" x14ac:dyDescent="0.15">
      <c r="A20" s="24">
        <v>19</v>
      </c>
      <c r="B20" s="25"/>
      <c r="C20" s="25"/>
      <c r="D20" s="25"/>
      <c r="E20" s="25"/>
      <c r="F20" s="25"/>
      <c r="G20" s="25"/>
      <c r="H20" s="25"/>
      <c r="I20" s="67"/>
      <c r="J20" s="25"/>
      <c r="K20" s="25"/>
      <c r="L20" s="25"/>
      <c r="M20" s="25"/>
      <c r="N20" s="25"/>
      <c r="O20" s="25"/>
      <c r="P20" s="25"/>
      <c r="Q20" s="25"/>
      <c r="R20" s="25"/>
      <c r="S20" s="25"/>
      <c r="T20" s="25"/>
      <c r="U20" s="25"/>
    </row>
    <row r="21" spans="1:21" x14ac:dyDescent="0.15">
      <c r="A21" s="24">
        <v>20</v>
      </c>
      <c r="B21" s="25"/>
      <c r="C21" s="25"/>
      <c r="D21" s="25"/>
      <c r="E21" s="25"/>
      <c r="F21" s="25"/>
      <c r="G21" s="25"/>
      <c r="H21" s="25"/>
      <c r="I21" s="67"/>
      <c r="J21" s="25"/>
      <c r="K21" s="25"/>
      <c r="L21" s="25"/>
      <c r="M21" s="25"/>
      <c r="N21" s="25"/>
      <c r="O21" s="25"/>
      <c r="P21" s="25"/>
      <c r="Q21" s="25"/>
      <c r="R21" s="25"/>
      <c r="S21" s="25"/>
      <c r="T21" s="25"/>
      <c r="U21" s="25"/>
    </row>
    <row r="22" spans="1:21" x14ac:dyDescent="0.15">
      <c r="A22" s="24">
        <v>21</v>
      </c>
      <c r="B22" s="25"/>
      <c r="C22" s="25"/>
      <c r="D22" s="25"/>
      <c r="E22" s="25"/>
      <c r="F22" s="25"/>
      <c r="G22" s="25"/>
      <c r="H22" s="25"/>
      <c r="I22" s="67"/>
      <c r="J22" s="25"/>
      <c r="K22" s="25"/>
      <c r="L22" s="25"/>
      <c r="M22" s="25"/>
      <c r="N22" s="25"/>
      <c r="O22" s="25"/>
      <c r="P22" s="25"/>
      <c r="Q22" s="25"/>
      <c r="R22" s="25"/>
      <c r="S22" s="25"/>
      <c r="T22" s="25"/>
      <c r="U22" s="25"/>
    </row>
    <row r="23" spans="1:21" x14ac:dyDescent="0.15">
      <c r="A23" s="24">
        <v>22</v>
      </c>
      <c r="B23" s="25"/>
      <c r="C23" s="25"/>
      <c r="D23" s="25"/>
      <c r="E23" s="25"/>
      <c r="F23" s="25"/>
      <c r="G23" s="25"/>
      <c r="H23" s="25"/>
      <c r="I23" s="67"/>
      <c r="J23" s="25"/>
      <c r="K23" s="25"/>
      <c r="L23" s="25"/>
      <c r="M23" s="25"/>
      <c r="N23" s="25"/>
      <c r="O23" s="25"/>
      <c r="P23" s="25"/>
      <c r="Q23" s="25"/>
      <c r="R23" s="25"/>
      <c r="S23" s="25"/>
      <c r="T23" s="25"/>
      <c r="U23" s="25"/>
    </row>
    <row r="24" spans="1:21" x14ac:dyDescent="0.15">
      <c r="A24" s="24">
        <v>23</v>
      </c>
      <c r="B24" s="25"/>
      <c r="C24" s="25"/>
      <c r="D24" s="25"/>
      <c r="E24" s="25"/>
      <c r="F24" s="25"/>
      <c r="G24" s="25"/>
      <c r="H24" s="25"/>
      <c r="I24" s="67"/>
      <c r="J24" s="25"/>
      <c r="K24" s="25"/>
      <c r="L24" s="25"/>
      <c r="M24" s="25"/>
      <c r="N24" s="25"/>
      <c r="O24" s="25"/>
      <c r="P24" s="25"/>
      <c r="Q24" s="25"/>
      <c r="R24" s="25"/>
      <c r="S24" s="25"/>
      <c r="T24" s="25"/>
      <c r="U24" s="25"/>
    </row>
    <row r="25" spans="1:21" x14ac:dyDescent="0.15">
      <c r="A25" s="24">
        <v>24</v>
      </c>
      <c r="B25" s="25"/>
      <c r="C25" s="25"/>
      <c r="D25" s="25"/>
      <c r="E25" s="25"/>
      <c r="F25" s="25"/>
      <c r="G25" s="25"/>
      <c r="H25" s="25"/>
      <c r="I25" s="67"/>
      <c r="J25" s="25"/>
      <c r="K25" s="25"/>
      <c r="L25" s="25"/>
      <c r="M25" s="25"/>
      <c r="N25" s="25"/>
      <c r="O25" s="25"/>
      <c r="P25" s="25"/>
      <c r="Q25" s="25"/>
      <c r="R25" s="25"/>
      <c r="S25" s="25"/>
      <c r="T25" s="25"/>
      <c r="U25" s="25"/>
    </row>
    <row r="26" spans="1:21" x14ac:dyDescent="0.15">
      <c r="A26" s="24">
        <v>25</v>
      </c>
      <c r="B26" s="25"/>
      <c r="C26" s="25"/>
      <c r="D26" s="25"/>
      <c r="E26" s="25"/>
      <c r="F26" s="25"/>
      <c r="G26" s="25"/>
      <c r="H26" s="25"/>
      <c r="I26" s="67"/>
      <c r="J26" s="25"/>
      <c r="K26" s="25"/>
      <c r="L26" s="25"/>
      <c r="M26" s="25"/>
      <c r="N26" s="25"/>
      <c r="O26" s="25"/>
      <c r="P26" s="25"/>
      <c r="Q26" s="25"/>
      <c r="R26" s="25"/>
      <c r="S26" s="25"/>
      <c r="T26" s="25"/>
      <c r="U26" s="25"/>
    </row>
    <row r="27" spans="1:21" x14ac:dyDescent="0.15">
      <c r="A27" s="24">
        <v>26</v>
      </c>
      <c r="B27" s="25"/>
      <c r="C27" s="25"/>
      <c r="D27" s="25"/>
      <c r="E27" s="25"/>
      <c r="F27" s="25"/>
      <c r="G27" s="25"/>
      <c r="H27" s="25"/>
      <c r="I27" s="67"/>
      <c r="J27" s="25"/>
      <c r="K27" s="25"/>
      <c r="L27" s="25"/>
      <c r="M27" s="25"/>
      <c r="N27" s="25"/>
      <c r="O27" s="25"/>
      <c r="P27" s="25"/>
      <c r="Q27" s="25"/>
      <c r="R27" s="25"/>
      <c r="S27" s="25"/>
      <c r="T27" s="25"/>
      <c r="U27" s="25"/>
    </row>
    <row r="28" spans="1:21" x14ac:dyDescent="0.15">
      <c r="A28" s="24">
        <v>27</v>
      </c>
      <c r="B28" s="25"/>
      <c r="C28" s="25"/>
      <c r="D28" s="25"/>
      <c r="E28" s="25"/>
      <c r="F28" s="25"/>
      <c r="G28" s="25"/>
      <c r="H28" s="25"/>
      <c r="I28" s="67"/>
      <c r="J28" s="25"/>
      <c r="K28" s="25"/>
      <c r="L28" s="25"/>
      <c r="M28" s="25"/>
      <c r="N28" s="25"/>
      <c r="O28" s="25"/>
      <c r="P28" s="25"/>
      <c r="Q28" s="25"/>
      <c r="R28" s="25"/>
      <c r="S28" s="25"/>
      <c r="T28" s="25"/>
      <c r="U28" s="25"/>
    </row>
    <row r="29" spans="1:21" x14ac:dyDescent="0.15">
      <c r="A29" s="24">
        <v>28</v>
      </c>
      <c r="B29" s="25"/>
      <c r="C29" s="25"/>
      <c r="D29" s="25"/>
      <c r="E29" s="25"/>
      <c r="F29" s="25"/>
      <c r="G29" s="25"/>
      <c r="H29" s="25"/>
      <c r="I29" s="67"/>
      <c r="J29" s="25"/>
      <c r="K29" s="25"/>
      <c r="L29" s="25"/>
      <c r="M29" s="25"/>
      <c r="N29" s="25"/>
      <c r="O29" s="25"/>
      <c r="P29" s="25"/>
      <c r="Q29" s="25"/>
      <c r="R29" s="25"/>
      <c r="S29" s="25"/>
      <c r="T29" s="25"/>
      <c r="U29" s="25"/>
    </row>
    <row r="30" spans="1:21" x14ac:dyDescent="0.15">
      <c r="A30" s="24">
        <v>29</v>
      </c>
      <c r="B30" s="25"/>
      <c r="C30" s="25"/>
      <c r="D30" s="25"/>
      <c r="E30" s="25"/>
      <c r="F30" s="25"/>
      <c r="G30" s="25"/>
      <c r="H30" s="25"/>
      <c r="I30" s="67"/>
      <c r="J30" s="25"/>
      <c r="K30" s="25"/>
      <c r="L30" s="25"/>
      <c r="M30" s="25"/>
      <c r="N30" s="25"/>
      <c r="O30" s="25"/>
      <c r="P30" s="25"/>
      <c r="Q30" s="25"/>
      <c r="R30" s="25"/>
      <c r="S30" s="25"/>
      <c r="T30" s="25"/>
      <c r="U30" s="25"/>
    </row>
    <row r="31" spans="1:21" x14ac:dyDescent="0.15">
      <c r="A31" s="24">
        <v>30</v>
      </c>
      <c r="B31" s="25"/>
      <c r="C31" s="25"/>
      <c r="D31" s="25"/>
      <c r="E31" s="25"/>
      <c r="F31" s="25"/>
      <c r="G31" s="25"/>
      <c r="H31" s="25"/>
      <c r="I31" s="67"/>
      <c r="J31" s="25"/>
      <c r="K31" s="25"/>
      <c r="L31" s="25"/>
      <c r="M31" s="25"/>
      <c r="N31" s="25"/>
      <c r="O31" s="25"/>
      <c r="P31" s="25"/>
      <c r="Q31" s="25"/>
      <c r="R31" s="25"/>
      <c r="S31" s="25"/>
      <c r="T31" s="25"/>
      <c r="U31" s="25"/>
    </row>
    <row r="32" spans="1:21" x14ac:dyDescent="0.15">
      <c r="A32" s="24">
        <v>31</v>
      </c>
      <c r="B32" s="25"/>
      <c r="C32" s="25"/>
      <c r="D32" s="25"/>
      <c r="E32" s="25"/>
      <c r="F32" s="25"/>
      <c r="G32" s="25"/>
      <c r="H32" s="25"/>
      <c r="I32" s="67"/>
      <c r="J32" s="25"/>
      <c r="K32" s="25"/>
      <c r="L32" s="25"/>
      <c r="M32" s="25"/>
      <c r="N32" s="25"/>
      <c r="O32" s="25"/>
      <c r="P32" s="25"/>
      <c r="Q32" s="25"/>
      <c r="R32" s="25"/>
      <c r="S32" s="25"/>
      <c r="T32" s="25"/>
      <c r="U32" s="25"/>
    </row>
    <row r="33" spans="1:21" x14ac:dyDescent="0.15">
      <c r="A33" s="24">
        <v>32</v>
      </c>
      <c r="B33" s="25"/>
      <c r="C33" s="25"/>
      <c r="D33" s="25"/>
      <c r="E33" s="25"/>
      <c r="F33" s="25"/>
      <c r="G33" s="25"/>
      <c r="H33" s="25"/>
      <c r="I33" s="67"/>
      <c r="J33" s="25"/>
      <c r="K33" s="25"/>
      <c r="L33" s="25"/>
      <c r="M33" s="25"/>
      <c r="N33" s="25"/>
      <c r="O33" s="25"/>
      <c r="P33" s="25"/>
      <c r="Q33" s="25"/>
      <c r="R33" s="25"/>
      <c r="S33" s="25"/>
      <c r="T33" s="25"/>
      <c r="U33" s="25"/>
    </row>
    <row r="34" spans="1:21" x14ac:dyDescent="0.15">
      <c r="A34" s="24">
        <v>33</v>
      </c>
      <c r="B34" s="25"/>
      <c r="C34" s="25"/>
      <c r="D34" s="25"/>
      <c r="E34" s="25"/>
      <c r="F34" s="25"/>
      <c r="G34" s="25"/>
      <c r="H34" s="25"/>
      <c r="I34" s="67"/>
      <c r="J34" s="25"/>
      <c r="K34" s="25"/>
      <c r="L34" s="25"/>
      <c r="M34" s="25"/>
      <c r="N34" s="25"/>
      <c r="O34" s="25"/>
      <c r="P34" s="25"/>
      <c r="Q34" s="25"/>
      <c r="R34" s="25"/>
      <c r="S34" s="25"/>
      <c r="T34" s="25"/>
      <c r="U34" s="25"/>
    </row>
    <row r="35" spans="1:21" x14ac:dyDescent="0.15">
      <c r="A35" s="24">
        <v>34</v>
      </c>
      <c r="B35" s="25"/>
      <c r="C35" s="25"/>
      <c r="D35" s="25"/>
      <c r="E35" s="25"/>
      <c r="F35" s="25"/>
      <c r="G35" s="25"/>
      <c r="H35" s="25"/>
      <c r="I35" s="67"/>
      <c r="J35" s="25"/>
      <c r="K35" s="25"/>
      <c r="L35" s="25"/>
      <c r="M35" s="25"/>
      <c r="N35" s="25"/>
      <c r="O35" s="25"/>
      <c r="P35" s="25"/>
      <c r="Q35" s="25"/>
      <c r="R35" s="25"/>
      <c r="S35" s="25"/>
      <c r="T35" s="25"/>
      <c r="U35" s="25"/>
    </row>
    <row r="36" spans="1:21" x14ac:dyDescent="0.15">
      <c r="A36" s="24">
        <v>35</v>
      </c>
      <c r="B36" s="25"/>
      <c r="C36" s="25"/>
      <c r="D36" s="25"/>
      <c r="E36" s="25"/>
      <c r="F36" s="25"/>
      <c r="G36" s="25"/>
      <c r="H36" s="25"/>
      <c r="I36" s="67"/>
      <c r="J36" s="25"/>
      <c r="K36" s="25"/>
      <c r="L36" s="25"/>
      <c r="M36" s="25"/>
      <c r="N36" s="25"/>
      <c r="O36" s="25"/>
      <c r="P36" s="25"/>
      <c r="Q36" s="25"/>
      <c r="R36" s="25"/>
      <c r="S36" s="25"/>
      <c r="T36" s="25"/>
      <c r="U36" s="25"/>
    </row>
    <row r="37" spans="1:21" x14ac:dyDescent="0.15">
      <c r="A37" s="24">
        <v>36</v>
      </c>
      <c r="B37" s="25"/>
      <c r="C37" s="25"/>
      <c r="D37" s="25"/>
      <c r="E37" s="25"/>
      <c r="F37" s="25"/>
      <c r="G37" s="25"/>
      <c r="H37" s="25"/>
      <c r="I37" s="67"/>
      <c r="J37" s="25"/>
      <c r="K37" s="25"/>
      <c r="L37" s="25"/>
      <c r="M37" s="25"/>
      <c r="N37" s="25"/>
      <c r="O37" s="25"/>
      <c r="P37" s="25"/>
      <c r="Q37" s="25"/>
      <c r="R37" s="25"/>
      <c r="S37" s="25"/>
      <c r="T37" s="25"/>
      <c r="U37" s="25"/>
    </row>
    <row r="38" spans="1:21" x14ac:dyDescent="0.15">
      <c r="A38" s="24">
        <v>37</v>
      </c>
      <c r="B38" s="25"/>
      <c r="C38" s="25"/>
      <c r="D38" s="25"/>
      <c r="E38" s="25"/>
      <c r="F38" s="25"/>
      <c r="G38" s="25"/>
      <c r="H38" s="25"/>
      <c r="I38" s="67"/>
      <c r="J38" s="25"/>
      <c r="K38" s="25"/>
      <c r="L38" s="25"/>
      <c r="M38" s="25"/>
      <c r="N38" s="25"/>
      <c r="O38" s="25"/>
      <c r="P38" s="25"/>
      <c r="Q38" s="25"/>
      <c r="R38" s="25"/>
      <c r="S38" s="25"/>
      <c r="T38" s="25"/>
      <c r="U38" s="25"/>
    </row>
    <row r="39" spans="1:21" x14ac:dyDescent="0.15">
      <c r="A39" s="24">
        <v>38</v>
      </c>
      <c r="B39" s="25"/>
      <c r="C39" s="25"/>
      <c r="D39" s="25"/>
      <c r="E39" s="25"/>
      <c r="F39" s="25"/>
      <c r="G39" s="25"/>
      <c r="H39" s="25"/>
      <c r="I39" s="67"/>
      <c r="J39" s="25"/>
      <c r="K39" s="25"/>
      <c r="L39" s="25"/>
      <c r="M39" s="25"/>
      <c r="N39" s="25"/>
      <c r="O39" s="25"/>
      <c r="P39" s="25"/>
      <c r="Q39" s="25"/>
      <c r="R39" s="25"/>
      <c r="S39" s="25"/>
      <c r="T39" s="25"/>
      <c r="U39" s="25"/>
    </row>
    <row r="40" spans="1:21" x14ac:dyDescent="0.15">
      <c r="A40" s="24">
        <v>39</v>
      </c>
      <c r="B40" s="25"/>
      <c r="C40" s="25"/>
      <c r="D40" s="25"/>
      <c r="E40" s="25"/>
      <c r="F40" s="25"/>
      <c r="G40" s="25"/>
      <c r="H40" s="25"/>
      <c r="I40" s="67"/>
      <c r="J40" s="25"/>
      <c r="K40" s="25"/>
      <c r="L40" s="25"/>
      <c r="M40" s="25"/>
      <c r="N40" s="25"/>
      <c r="O40" s="25"/>
      <c r="P40" s="25"/>
      <c r="Q40" s="25"/>
      <c r="R40" s="25"/>
      <c r="S40" s="25"/>
      <c r="T40" s="25"/>
      <c r="U40" s="25"/>
    </row>
    <row r="41" spans="1:21" x14ac:dyDescent="0.15">
      <c r="A41" s="24">
        <v>40</v>
      </c>
      <c r="B41" s="25"/>
      <c r="C41" s="25"/>
      <c r="D41" s="25"/>
      <c r="E41" s="25"/>
      <c r="F41" s="25"/>
      <c r="G41" s="25"/>
      <c r="H41" s="25"/>
      <c r="I41" s="67"/>
      <c r="J41" s="25"/>
      <c r="K41" s="25"/>
      <c r="L41" s="25"/>
      <c r="M41" s="25"/>
      <c r="N41" s="25"/>
      <c r="O41" s="25"/>
      <c r="P41" s="25"/>
      <c r="Q41" s="25"/>
      <c r="R41" s="25"/>
      <c r="S41" s="25"/>
      <c r="T41" s="25"/>
      <c r="U41" s="25"/>
    </row>
    <row r="42" spans="1:21" x14ac:dyDescent="0.15">
      <c r="A42" s="24">
        <v>41</v>
      </c>
      <c r="B42" s="25"/>
      <c r="C42" s="25"/>
      <c r="D42" s="25"/>
      <c r="E42" s="25"/>
      <c r="F42" s="25"/>
      <c r="G42" s="25"/>
      <c r="H42" s="25"/>
      <c r="I42" s="67"/>
      <c r="J42" s="25"/>
      <c r="K42" s="25"/>
      <c r="L42" s="25"/>
      <c r="M42" s="25"/>
      <c r="N42" s="25"/>
      <c r="O42" s="25"/>
      <c r="P42" s="25"/>
      <c r="Q42" s="25"/>
      <c r="R42" s="25"/>
      <c r="S42" s="25"/>
      <c r="T42" s="25"/>
      <c r="U42" s="25"/>
    </row>
    <row r="43" spans="1:21" x14ac:dyDescent="0.15">
      <c r="A43" s="24">
        <v>42</v>
      </c>
      <c r="B43" s="25"/>
      <c r="C43" s="25"/>
      <c r="D43" s="25"/>
      <c r="E43" s="25"/>
      <c r="F43" s="25"/>
      <c r="G43" s="25"/>
      <c r="H43" s="25"/>
      <c r="I43" s="67"/>
      <c r="J43" s="25"/>
      <c r="K43" s="25"/>
      <c r="L43" s="25"/>
      <c r="M43" s="25"/>
      <c r="N43" s="25"/>
      <c r="O43" s="25"/>
      <c r="P43" s="25"/>
      <c r="Q43" s="25"/>
      <c r="R43" s="25"/>
      <c r="S43" s="25"/>
      <c r="T43" s="25"/>
      <c r="U43" s="25"/>
    </row>
    <row r="44" spans="1:21" x14ac:dyDescent="0.15">
      <c r="A44" s="24">
        <v>43</v>
      </c>
      <c r="B44" s="25"/>
      <c r="C44" s="25"/>
      <c r="D44" s="25"/>
      <c r="E44" s="25"/>
      <c r="F44" s="25"/>
      <c r="G44" s="25"/>
      <c r="H44" s="25"/>
      <c r="I44" s="67"/>
      <c r="J44" s="25"/>
      <c r="K44" s="25"/>
      <c r="L44" s="25"/>
      <c r="M44" s="25"/>
      <c r="N44" s="25"/>
      <c r="O44" s="25"/>
      <c r="P44" s="25"/>
      <c r="Q44" s="25"/>
      <c r="R44" s="25"/>
      <c r="S44" s="25"/>
      <c r="T44" s="25"/>
      <c r="U44" s="25"/>
    </row>
    <row r="45" spans="1:21" x14ac:dyDescent="0.15">
      <c r="A45" s="24">
        <v>44</v>
      </c>
      <c r="B45" s="25"/>
      <c r="C45" s="25"/>
      <c r="D45" s="25"/>
      <c r="E45" s="25"/>
      <c r="F45" s="25"/>
      <c r="G45" s="25"/>
      <c r="H45" s="25"/>
      <c r="I45" s="67"/>
      <c r="J45" s="25"/>
      <c r="K45" s="25"/>
      <c r="L45" s="25"/>
      <c r="M45" s="25"/>
      <c r="N45" s="25"/>
      <c r="O45" s="25"/>
      <c r="P45" s="25"/>
      <c r="Q45" s="25"/>
      <c r="R45" s="25"/>
      <c r="S45" s="25"/>
      <c r="T45" s="25"/>
      <c r="U45" s="25"/>
    </row>
    <row r="46" spans="1:21" x14ac:dyDescent="0.15">
      <c r="A46" s="24">
        <v>45</v>
      </c>
      <c r="B46" s="25"/>
      <c r="C46" s="25"/>
      <c r="D46" s="25"/>
      <c r="E46" s="25"/>
      <c r="F46" s="25"/>
      <c r="G46" s="25"/>
      <c r="H46" s="25"/>
      <c r="I46" s="67"/>
      <c r="J46" s="25"/>
      <c r="K46" s="25"/>
      <c r="L46" s="25"/>
      <c r="M46" s="25"/>
      <c r="N46" s="25"/>
      <c r="O46" s="25"/>
      <c r="P46" s="25"/>
      <c r="Q46" s="25"/>
      <c r="R46" s="25"/>
      <c r="S46" s="25"/>
      <c r="T46" s="25"/>
      <c r="U46" s="25"/>
    </row>
    <row r="47" spans="1:21" x14ac:dyDescent="0.15">
      <c r="A47" s="24">
        <v>46</v>
      </c>
      <c r="B47" s="25"/>
      <c r="C47" s="25"/>
      <c r="D47" s="25"/>
      <c r="E47" s="25"/>
      <c r="F47" s="25"/>
      <c r="G47" s="25"/>
      <c r="H47" s="25"/>
      <c r="I47" s="67"/>
      <c r="J47" s="25"/>
      <c r="K47" s="25"/>
      <c r="L47" s="25"/>
      <c r="M47" s="25"/>
      <c r="N47" s="25"/>
      <c r="O47" s="25"/>
      <c r="P47" s="25"/>
      <c r="Q47" s="25"/>
      <c r="R47" s="25"/>
      <c r="S47" s="25"/>
      <c r="T47" s="25"/>
      <c r="U47" s="25"/>
    </row>
    <row r="48" spans="1:21" x14ac:dyDescent="0.15">
      <c r="A48" s="24">
        <v>47</v>
      </c>
      <c r="B48" s="25"/>
      <c r="C48" s="25"/>
      <c r="D48" s="25"/>
      <c r="E48" s="25"/>
      <c r="F48" s="25"/>
      <c r="G48" s="25"/>
      <c r="H48" s="25"/>
      <c r="I48" s="67"/>
      <c r="J48" s="25"/>
      <c r="K48" s="25"/>
      <c r="L48" s="25"/>
      <c r="M48" s="25"/>
      <c r="N48" s="25"/>
      <c r="O48" s="25"/>
      <c r="P48" s="25"/>
      <c r="Q48" s="25"/>
      <c r="R48" s="25"/>
      <c r="S48" s="25"/>
      <c r="T48" s="25"/>
      <c r="U48" s="25"/>
    </row>
    <row r="49" spans="1:21" x14ac:dyDescent="0.15">
      <c r="A49" s="24">
        <v>48</v>
      </c>
      <c r="B49" s="25"/>
      <c r="C49" s="25"/>
      <c r="D49" s="25"/>
      <c r="E49" s="25"/>
      <c r="F49" s="25"/>
      <c r="G49" s="25"/>
      <c r="H49" s="25"/>
      <c r="I49" s="67"/>
      <c r="J49" s="25"/>
      <c r="K49" s="25"/>
      <c r="L49" s="25"/>
      <c r="M49" s="25"/>
      <c r="N49" s="25"/>
      <c r="O49" s="25"/>
      <c r="P49" s="25"/>
      <c r="Q49" s="25"/>
      <c r="R49" s="25"/>
      <c r="S49" s="25"/>
      <c r="T49" s="25"/>
      <c r="U49" s="25"/>
    </row>
    <row r="50" spans="1:21" x14ac:dyDescent="0.15">
      <c r="A50" s="24">
        <v>49</v>
      </c>
      <c r="B50" s="25"/>
      <c r="C50" s="25"/>
      <c r="D50" s="25"/>
      <c r="E50" s="25"/>
      <c r="F50" s="25"/>
      <c r="G50" s="25"/>
      <c r="H50" s="25"/>
      <c r="I50" s="67"/>
      <c r="J50" s="25"/>
      <c r="K50" s="25"/>
      <c r="L50" s="25"/>
      <c r="M50" s="25"/>
      <c r="N50" s="25"/>
      <c r="O50" s="25"/>
      <c r="P50" s="25"/>
      <c r="Q50" s="25"/>
      <c r="R50" s="25"/>
      <c r="S50" s="25"/>
      <c r="T50" s="25"/>
      <c r="U50" s="25"/>
    </row>
    <row r="51" spans="1:21" x14ac:dyDescent="0.15">
      <c r="A51" s="24">
        <v>50</v>
      </c>
      <c r="B51" s="25"/>
      <c r="C51" s="25"/>
      <c r="D51" s="25"/>
      <c r="E51" s="25"/>
      <c r="F51" s="25"/>
      <c r="G51" s="25"/>
      <c r="H51" s="25"/>
      <c r="I51" s="67"/>
      <c r="J51" s="25"/>
      <c r="K51" s="25"/>
      <c r="L51" s="25"/>
      <c r="M51" s="25"/>
      <c r="N51" s="25"/>
      <c r="O51" s="25"/>
      <c r="P51" s="25"/>
      <c r="Q51" s="25"/>
      <c r="R51" s="25"/>
      <c r="S51" s="25"/>
      <c r="T51" s="25"/>
      <c r="U51" s="25"/>
    </row>
    <row r="52" spans="1:21" x14ac:dyDescent="0.15">
      <c r="A52" s="24">
        <v>51</v>
      </c>
      <c r="B52" s="25"/>
      <c r="C52" s="25"/>
      <c r="D52" s="25"/>
      <c r="E52" s="25"/>
      <c r="F52" s="25"/>
      <c r="G52" s="25"/>
      <c r="H52" s="25"/>
      <c r="I52" s="67"/>
      <c r="J52" s="25"/>
      <c r="K52" s="25"/>
      <c r="L52" s="25"/>
      <c r="M52" s="25"/>
      <c r="N52" s="25"/>
      <c r="O52" s="25"/>
      <c r="P52" s="25"/>
      <c r="Q52" s="25"/>
      <c r="R52" s="25"/>
      <c r="S52" s="25"/>
      <c r="T52" s="25"/>
      <c r="U52" s="25"/>
    </row>
    <row r="53" spans="1:21" x14ac:dyDescent="0.15">
      <c r="A53" s="24">
        <v>52</v>
      </c>
      <c r="B53" s="25"/>
      <c r="C53" s="25"/>
      <c r="D53" s="25"/>
      <c r="E53" s="25"/>
      <c r="F53" s="25"/>
      <c r="G53" s="25"/>
      <c r="H53" s="25"/>
      <c r="I53" s="67"/>
      <c r="J53" s="25"/>
      <c r="K53" s="25"/>
      <c r="L53" s="25"/>
      <c r="M53" s="25"/>
      <c r="N53" s="25"/>
      <c r="O53" s="25"/>
      <c r="P53" s="25"/>
      <c r="Q53" s="25"/>
      <c r="R53" s="25"/>
      <c r="S53" s="25"/>
      <c r="T53" s="25"/>
      <c r="U53" s="25"/>
    </row>
    <row r="54" spans="1:21" x14ac:dyDescent="0.15">
      <c r="A54" s="24">
        <v>53</v>
      </c>
      <c r="B54" s="25"/>
      <c r="C54" s="25"/>
      <c r="D54" s="25"/>
      <c r="E54" s="25"/>
      <c r="F54" s="25"/>
      <c r="G54" s="25"/>
      <c r="H54" s="25"/>
      <c r="I54" s="67"/>
      <c r="J54" s="25"/>
      <c r="K54" s="25"/>
      <c r="L54" s="25"/>
      <c r="M54" s="25"/>
      <c r="N54" s="25"/>
      <c r="O54" s="25"/>
      <c r="P54" s="25"/>
      <c r="Q54" s="25"/>
      <c r="R54" s="25"/>
      <c r="S54" s="25"/>
      <c r="T54" s="25"/>
      <c r="U54" s="25"/>
    </row>
    <row r="55" spans="1:21" x14ac:dyDescent="0.15">
      <c r="A55" s="24">
        <v>54</v>
      </c>
      <c r="B55" s="25"/>
      <c r="C55" s="25"/>
      <c r="D55" s="25"/>
      <c r="E55" s="25"/>
      <c r="F55" s="25"/>
      <c r="G55" s="25"/>
      <c r="H55" s="25"/>
      <c r="I55" s="67"/>
      <c r="J55" s="25"/>
      <c r="K55" s="25"/>
      <c r="L55" s="25"/>
      <c r="M55" s="25"/>
      <c r="N55" s="25"/>
      <c r="O55" s="25"/>
      <c r="P55" s="25"/>
      <c r="Q55" s="25"/>
      <c r="R55" s="25"/>
      <c r="S55" s="25"/>
      <c r="T55" s="25"/>
      <c r="U55" s="25"/>
    </row>
    <row r="56" spans="1:21" x14ac:dyDescent="0.15">
      <c r="A56" s="24">
        <v>55</v>
      </c>
      <c r="B56" s="25"/>
      <c r="C56" s="25"/>
      <c r="D56" s="25"/>
      <c r="E56" s="25"/>
      <c r="F56" s="25"/>
      <c r="G56" s="25"/>
      <c r="H56" s="25"/>
      <c r="I56" s="67"/>
      <c r="J56" s="25"/>
      <c r="K56" s="25"/>
      <c r="L56" s="25"/>
      <c r="M56" s="25"/>
      <c r="N56" s="25"/>
      <c r="O56" s="25"/>
      <c r="P56" s="25"/>
      <c r="Q56" s="25"/>
      <c r="R56" s="25"/>
      <c r="S56" s="25"/>
      <c r="T56" s="25"/>
      <c r="U56" s="25"/>
    </row>
    <row r="57" spans="1:21" x14ac:dyDescent="0.15">
      <c r="A57" s="24">
        <v>56</v>
      </c>
      <c r="B57" s="25"/>
      <c r="C57" s="25"/>
      <c r="D57" s="25"/>
      <c r="E57" s="25"/>
      <c r="F57" s="25"/>
      <c r="G57" s="25"/>
      <c r="H57" s="25"/>
      <c r="I57" s="67"/>
      <c r="J57" s="25"/>
      <c r="K57" s="25"/>
      <c r="L57" s="25"/>
      <c r="M57" s="25"/>
      <c r="N57" s="25"/>
      <c r="O57" s="25"/>
      <c r="P57" s="25"/>
      <c r="Q57" s="25"/>
      <c r="R57" s="25"/>
      <c r="S57" s="25"/>
      <c r="T57" s="25"/>
      <c r="U57" s="25"/>
    </row>
    <row r="58" spans="1:21" x14ac:dyDescent="0.15">
      <c r="A58" s="24">
        <v>57</v>
      </c>
      <c r="B58" s="25"/>
      <c r="C58" s="25"/>
      <c r="D58" s="25"/>
      <c r="E58" s="25"/>
      <c r="F58" s="25"/>
      <c r="G58" s="25"/>
      <c r="H58" s="25"/>
      <c r="I58" s="67"/>
      <c r="J58" s="25"/>
      <c r="K58" s="25"/>
      <c r="L58" s="25"/>
      <c r="M58" s="25"/>
      <c r="N58" s="25"/>
      <c r="O58" s="25"/>
      <c r="P58" s="25"/>
      <c r="Q58" s="25"/>
      <c r="R58" s="25"/>
      <c r="S58" s="25"/>
      <c r="T58" s="25"/>
      <c r="U58" s="25"/>
    </row>
    <row r="59" spans="1:21" x14ac:dyDescent="0.15">
      <c r="A59" s="24">
        <v>58</v>
      </c>
      <c r="B59" s="25"/>
      <c r="C59" s="25"/>
      <c r="D59" s="25"/>
      <c r="E59" s="25"/>
      <c r="F59" s="25"/>
      <c r="G59" s="25"/>
      <c r="H59" s="25"/>
      <c r="I59" s="67"/>
      <c r="J59" s="25"/>
      <c r="K59" s="25"/>
      <c r="L59" s="25"/>
      <c r="M59" s="25"/>
      <c r="N59" s="25"/>
      <c r="O59" s="25"/>
      <c r="P59" s="25"/>
      <c r="Q59" s="25"/>
      <c r="R59" s="25"/>
      <c r="S59" s="25"/>
      <c r="T59" s="25"/>
      <c r="U59" s="25"/>
    </row>
    <row r="60" spans="1:21" x14ac:dyDescent="0.15">
      <c r="A60" s="24">
        <v>59</v>
      </c>
      <c r="B60" s="25"/>
      <c r="C60" s="25"/>
      <c r="D60" s="25"/>
      <c r="E60" s="25"/>
      <c r="F60" s="25"/>
      <c r="G60" s="25"/>
      <c r="H60" s="25"/>
      <c r="I60" s="67"/>
      <c r="J60" s="25"/>
      <c r="K60" s="25"/>
      <c r="L60" s="25"/>
      <c r="M60" s="25"/>
      <c r="N60" s="25"/>
      <c r="O60" s="25"/>
      <c r="P60" s="25"/>
      <c r="Q60" s="25"/>
      <c r="R60" s="25"/>
      <c r="S60" s="25"/>
      <c r="T60" s="25"/>
      <c r="U60" s="25"/>
    </row>
    <row r="61" spans="1:21" x14ac:dyDescent="0.15">
      <c r="A61" s="24">
        <v>60</v>
      </c>
      <c r="B61" s="25"/>
      <c r="C61" s="25"/>
      <c r="D61" s="25"/>
      <c r="E61" s="25"/>
      <c r="F61" s="25"/>
      <c r="G61" s="25"/>
      <c r="H61" s="25"/>
      <c r="I61" s="67"/>
      <c r="J61" s="25"/>
      <c r="K61" s="25"/>
      <c r="L61" s="25"/>
      <c r="M61" s="25"/>
      <c r="N61" s="25"/>
      <c r="O61" s="25"/>
      <c r="P61" s="25"/>
      <c r="Q61" s="25"/>
      <c r="R61" s="25"/>
      <c r="S61" s="25"/>
      <c r="T61" s="25"/>
      <c r="U61" s="25"/>
    </row>
    <row r="62" spans="1:21" x14ac:dyDescent="0.15">
      <c r="A62" s="24">
        <v>61</v>
      </c>
      <c r="B62" s="25"/>
      <c r="C62" s="25"/>
      <c r="D62" s="25"/>
      <c r="E62" s="25"/>
      <c r="F62" s="25"/>
      <c r="G62" s="25"/>
      <c r="H62" s="25"/>
      <c r="I62" s="67"/>
      <c r="J62" s="25"/>
      <c r="K62" s="25"/>
      <c r="L62" s="25"/>
      <c r="M62" s="25"/>
      <c r="N62" s="25"/>
      <c r="O62" s="25"/>
      <c r="P62" s="25"/>
      <c r="Q62" s="25"/>
      <c r="R62" s="25"/>
      <c r="S62" s="25"/>
      <c r="T62" s="25"/>
      <c r="U62" s="25"/>
    </row>
    <row r="63" spans="1:21" x14ac:dyDescent="0.15">
      <c r="A63" s="24">
        <v>62</v>
      </c>
      <c r="B63" s="25"/>
      <c r="C63" s="25"/>
      <c r="D63" s="25"/>
      <c r="E63" s="25"/>
      <c r="F63" s="25"/>
      <c r="G63" s="25"/>
      <c r="H63" s="25"/>
      <c r="I63" s="67"/>
      <c r="J63" s="25"/>
      <c r="K63" s="25"/>
      <c r="L63" s="25"/>
      <c r="M63" s="25"/>
      <c r="N63" s="25"/>
      <c r="O63" s="25"/>
      <c r="P63" s="25"/>
      <c r="Q63" s="25"/>
      <c r="R63" s="25"/>
      <c r="S63" s="25"/>
      <c r="T63" s="25"/>
      <c r="U63" s="25"/>
    </row>
    <row r="64" spans="1:21" x14ac:dyDescent="0.15">
      <c r="A64" s="24">
        <v>63</v>
      </c>
      <c r="B64" s="25"/>
      <c r="C64" s="25"/>
      <c r="D64" s="25"/>
      <c r="E64" s="25"/>
      <c r="F64" s="25"/>
      <c r="G64" s="25"/>
      <c r="H64" s="25"/>
      <c r="I64" s="67"/>
      <c r="J64" s="25"/>
      <c r="K64" s="25"/>
      <c r="L64" s="25"/>
      <c r="M64" s="25"/>
      <c r="N64" s="25"/>
      <c r="O64" s="25"/>
      <c r="P64" s="25"/>
      <c r="Q64" s="25"/>
      <c r="R64" s="25"/>
      <c r="S64" s="25"/>
      <c r="T64" s="25"/>
      <c r="U64" s="25"/>
    </row>
    <row r="65" spans="1:21" x14ac:dyDescent="0.15">
      <c r="A65" s="24">
        <v>64</v>
      </c>
      <c r="B65" s="25"/>
      <c r="C65" s="25"/>
      <c r="D65" s="25"/>
      <c r="E65" s="25"/>
      <c r="F65" s="25"/>
      <c r="G65" s="25"/>
      <c r="H65" s="25"/>
      <c r="I65" s="67"/>
      <c r="J65" s="25"/>
      <c r="K65" s="25"/>
      <c r="L65" s="25"/>
      <c r="M65" s="25"/>
      <c r="N65" s="25"/>
      <c r="O65" s="25"/>
      <c r="P65" s="25"/>
      <c r="Q65" s="25"/>
      <c r="R65" s="25"/>
      <c r="S65" s="25"/>
      <c r="T65" s="25"/>
      <c r="U65" s="25"/>
    </row>
    <row r="66" spans="1:21" x14ac:dyDescent="0.15">
      <c r="A66" s="24">
        <v>65</v>
      </c>
      <c r="B66" s="25"/>
      <c r="C66" s="25"/>
      <c r="D66" s="25"/>
      <c r="E66" s="25"/>
      <c r="F66" s="25"/>
      <c r="G66" s="25"/>
      <c r="H66" s="25"/>
      <c r="I66" s="67"/>
      <c r="J66" s="25"/>
      <c r="K66" s="25"/>
      <c r="L66" s="25"/>
      <c r="M66" s="25"/>
      <c r="N66" s="25"/>
      <c r="O66" s="25"/>
      <c r="P66" s="25"/>
      <c r="Q66" s="25"/>
      <c r="R66" s="25"/>
      <c r="S66" s="25"/>
      <c r="T66" s="25"/>
      <c r="U66" s="25"/>
    </row>
    <row r="67" spans="1:21" x14ac:dyDescent="0.15">
      <c r="A67" s="24">
        <v>66</v>
      </c>
      <c r="B67" s="25"/>
      <c r="C67" s="25"/>
      <c r="D67" s="25"/>
      <c r="E67" s="25"/>
      <c r="F67" s="25"/>
      <c r="G67" s="25"/>
      <c r="H67" s="25"/>
      <c r="I67" s="67"/>
      <c r="J67" s="25"/>
      <c r="K67" s="25"/>
      <c r="L67" s="25"/>
      <c r="M67" s="25"/>
      <c r="N67" s="25"/>
      <c r="O67" s="25"/>
      <c r="P67" s="25"/>
      <c r="Q67" s="25"/>
      <c r="R67" s="25"/>
      <c r="S67" s="25"/>
      <c r="T67" s="25"/>
      <c r="U67" s="25"/>
    </row>
    <row r="68" spans="1:21" x14ac:dyDescent="0.15">
      <c r="A68" s="24">
        <v>67</v>
      </c>
      <c r="B68" s="25"/>
      <c r="C68" s="25"/>
      <c r="D68" s="25"/>
      <c r="E68" s="25"/>
      <c r="F68" s="25"/>
      <c r="G68" s="25"/>
      <c r="H68" s="25"/>
      <c r="I68" s="67"/>
      <c r="J68" s="25"/>
      <c r="K68" s="25"/>
      <c r="L68" s="25"/>
      <c r="M68" s="25"/>
      <c r="N68" s="25"/>
      <c r="O68" s="25"/>
      <c r="P68" s="25"/>
      <c r="Q68" s="25"/>
      <c r="R68" s="25"/>
      <c r="S68" s="25"/>
      <c r="T68" s="25"/>
      <c r="U68" s="25"/>
    </row>
    <row r="69" spans="1:21" x14ac:dyDescent="0.15">
      <c r="A69" s="24">
        <v>68</v>
      </c>
      <c r="B69" s="25"/>
      <c r="C69" s="25"/>
      <c r="D69" s="25"/>
      <c r="E69" s="25"/>
      <c r="F69" s="25"/>
      <c r="G69" s="25"/>
      <c r="H69" s="25"/>
      <c r="I69" s="67"/>
      <c r="J69" s="25"/>
      <c r="K69" s="25"/>
      <c r="L69" s="25"/>
      <c r="M69" s="25"/>
      <c r="N69" s="25"/>
      <c r="O69" s="25"/>
      <c r="P69" s="25"/>
      <c r="Q69" s="25"/>
      <c r="R69" s="25"/>
      <c r="S69" s="25"/>
      <c r="T69" s="25"/>
      <c r="U69" s="25"/>
    </row>
    <row r="70" spans="1:21" x14ac:dyDescent="0.15">
      <c r="A70" s="24">
        <v>69</v>
      </c>
      <c r="B70" s="25"/>
      <c r="C70" s="25"/>
      <c r="D70" s="25"/>
      <c r="E70" s="25"/>
      <c r="F70" s="25"/>
      <c r="G70" s="25"/>
      <c r="H70" s="25"/>
      <c r="I70" s="67"/>
      <c r="J70" s="25"/>
      <c r="K70" s="25"/>
      <c r="L70" s="25"/>
      <c r="M70" s="25"/>
      <c r="N70" s="25"/>
      <c r="O70" s="25"/>
      <c r="P70" s="25"/>
      <c r="Q70" s="25"/>
      <c r="R70" s="25"/>
      <c r="S70" s="25"/>
      <c r="T70" s="25"/>
      <c r="U70" s="25"/>
    </row>
    <row r="71" spans="1:21" x14ac:dyDescent="0.15">
      <c r="A71" s="24">
        <v>70</v>
      </c>
      <c r="B71" s="25"/>
      <c r="C71" s="25"/>
      <c r="D71" s="25"/>
      <c r="E71" s="25"/>
      <c r="F71" s="25"/>
      <c r="G71" s="25"/>
      <c r="H71" s="25"/>
      <c r="I71" s="67"/>
      <c r="J71" s="25"/>
      <c r="K71" s="25"/>
      <c r="L71" s="25"/>
      <c r="M71" s="25"/>
      <c r="N71" s="25"/>
      <c r="O71" s="25"/>
      <c r="P71" s="25"/>
      <c r="Q71" s="25"/>
      <c r="R71" s="25"/>
      <c r="S71" s="25"/>
      <c r="T71" s="25"/>
      <c r="U71" s="25"/>
    </row>
    <row r="72" spans="1:21" x14ac:dyDescent="0.15">
      <c r="A72" s="24">
        <v>71</v>
      </c>
      <c r="B72" s="25"/>
      <c r="C72" s="25"/>
      <c r="D72" s="25"/>
      <c r="E72" s="25"/>
      <c r="F72" s="25"/>
      <c r="G72" s="25"/>
      <c r="H72" s="25"/>
      <c r="I72" s="67"/>
      <c r="J72" s="25"/>
      <c r="K72" s="25"/>
      <c r="L72" s="25"/>
      <c r="M72" s="25"/>
      <c r="N72" s="25"/>
      <c r="O72" s="25"/>
      <c r="P72" s="25"/>
      <c r="Q72" s="25"/>
      <c r="R72" s="25"/>
      <c r="S72" s="25"/>
      <c r="T72" s="25"/>
      <c r="U72" s="25"/>
    </row>
    <row r="73" spans="1:21" x14ac:dyDescent="0.15">
      <c r="A73" s="24">
        <v>72</v>
      </c>
      <c r="B73" s="25"/>
      <c r="C73" s="25"/>
      <c r="D73" s="25"/>
      <c r="E73" s="25"/>
      <c r="F73" s="25"/>
      <c r="G73" s="25"/>
      <c r="H73" s="25"/>
      <c r="I73" s="67"/>
      <c r="J73" s="25"/>
      <c r="K73" s="25"/>
      <c r="L73" s="25"/>
      <c r="M73" s="25"/>
      <c r="N73" s="25"/>
      <c r="O73" s="25"/>
      <c r="P73" s="25"/>
      <c r="Q73" s="25"/>
      <c r="R73" s="25"/>
      <c r="S73" s="25"/>
      <c r="T73" s="25"/>
      <c r="U73" s="25"/>
    </row>
    <row r="74" spans="1:21" x14ac:dyDescent="0.15">
      <c r="A74" s="24">
        <v>73</v>
      </c>
      <c r="B74" s="25"/>
      <c r="C74" s="25"/>
      <c r="D74" s="25"/>
      <c r="E74" s="25"/>
      <c r="F74" s="25"/>
      <c r="G74" s="25"/>
      <c r="H74" s="25"/>
      <c r="I74" s="67"/>
      <c r="J74" s="25"/>
      <c r="K74" s="25"/>
      <c r="L74" s="25"/>
      <c r="M74" s="25"/>
      <c r="N74" s="25"/>
      <c r="O74" s="25"/>
      <c r="P74" s="25"/>
      <c r="Q74" s="25"/>
      <c r="R74" s="25"/>
      <c r="S74" s="25"/>
      <c r="T74" s="25"/>
      <c r="U74" s="25"/>
    </row>
    <row r="75" spans="1:21" x14ac:dyDescent="0.15">
      <c r="A75" s="24">
        <v>74</v>
      </c>
      <c r="B75" s="25"/>
      <c r="C75" s="25"/>
      <c r="D75" s="25"/>
      <c r="E75" s="25"/>
      <c r="F75" s="25"/>
      <c r="G75" s="25"/>
      <c r="H75" s="25"/>
      <c r="I75" s="67"/>
      <c r="J75" s="25"/>
      <c r="K75" s="25"/>
      <c r="L75" s="25"/>
      <c r="M75" s="25"/>
      <c r="N75" s="25"/>
      <c r="O75" s="25"/>
      <c r="P75" s="25"/>
      <c r="Q75" s="25"/>
      <c r="R75" s="25"/>
      <c r="S75" s="25"/>
      <c r="T75" s="25"/>
      <c r="U75" s="25"/>
    </row>
    <row r="76" spans="1:21" x14ac:dyDescent="0.15">
      <c r="A76" s="24">
        <v>75</v>
      </c>
      <c r="B76" s="25"/>
      <c r="C76" s="25"/>
      <c r="D76" s="25"/>
      <c r="E76" s="25"/>
      <c r="F76" s="25"/>
      <c r="G76" s="25"/>
      <c r="H76" s="25"/>
      <c r="I76" s="67"/>
      <c r="J76" s="25"/>
      <c r="K76" s="25"/>
      <c r="L76" s="25"/>
      <c r="M76" s="25"/>
      <c r="N76" s="25"/>
      <c r="O76" s="25"/>
      <c r="P76" s="25"/>
      <c r="Q76" s="25"/>
      <c r="R76" s="25"/>
      <c r="S76" s="25"/>
      <c r="T76" s="25"/>
      <c r="U76" s="25"/>
    </row>
    <row r="77" spans="1:21" x14ac:dyDescent="0.15">
      <c r="A77" s="24">
        <v>76</v>
      </c>
      <c r="B77" s="25"/>
      <c r="C77" s="25"/>
      <c r="D77" s="25"/>
      <c r="E77" s="25"/>
      <c r="F77" s="25"/>
      <c r="G77" s="25"/>
      <c r="H77" s="25"/>
      <c r="I77" s="67"/>
      <c r="J77" s="25"/>
      <c r="K77" s="25"/>
      <c r="L77" s="25"/>
      <c r="M77" s="25"/>
      <c r="N77" s="25"/>
      <c r="O77" s="25"/>
      <c r="P77" s="25"/>
      <c r="Q77" s="25"/>
      <c r="R77" s="25"/>
      <c r="S77" s="25"/>
      <c r="T77" s="25"/>
      <c r="U77" s="25"/>
    </row>
    <row r="78" spans="1:21" x14ac:dyDescent="0.15">
      <c r="A78" s="24">
        <v>77</v>
      </c>
      <c r="B78" s="25"/>
      <c r="C78" s="25"/>
      <c r="D78" s="25"/>
      <c r="E78" s="25"/>
      <c r="F78" s="25"/>
      <c r="G78" s="25"/>
      <c r="H78" s="25"/>
      <c r="I78" s="67"/>
      <c r="J78" s="25"/>
      <c r="K78" s="25"/>
      <c r="L78" s="25"/>
      <c r="M78" s="25"/>
      <c r="N78" s="25"/>
      <c r="O78" s="25"/>
      <c r="P78" s="25"/>
      <c r="Q78" s="25"/>
      <c r="R78" s="25"/>
      <c r="S78" s="25"/>
      <c r="T78" s="25"/>
      <c r="U78" s="25"/>
    </row>
    <row r="79" spans="1:21" x14ac:dyDescent="0.15">
      <c r="A79" s="24">
        <v>78</v>
      </c>
      <c r="B79" s="25"/>
      <c r="C79" s="25"/>
      <c r="D79" s="25"/>
      <c r="E79" s="25"/>
      <c r="F79" s="25"/>
      <c r="G79" s="25"/>
      <c r="H79" s="25"/>
      <c r="I79" s="67"/>
      <c r="J79" s="25"/>
      <c r="K79" s="25"/>
      <c r="L79" s="25"/>
      <c r="M79" s="25"/>
      <c r="N79" s="25"/>
      <c r="O79" s="25"/>
      <c r="P79" s="25"/>
      <c r="Q79" s="25"/>
      <c r="R79" s="25"/>
      <c r="S79" s="25"/>
      <c r="T79" s="25"/>
      <c r="U79" s="25"/>
    </row>
    <row r="80" spans="1:21" x14ac:dyDescent="0.15">
      <c r="A80" s="24">
        <v>79</v>
      </c>
      <c r="B80" s="25"/>
      <c r="C80" s="25"/>
      <c r="D80" s="25"/>
      <c r="E80" s="25"/>
      <c r="F80" s="25"/>
      <c r="G80" s="25"/>
      <c r="H80" s="25"/>
      <c r="I80" s="67"/>
      <c r="J80" s="25"/>
      <c r="K80" s="25"/>
      <c r="L80" s="25"/>
      <c r="M80" s="25"/>
      <c r="N80" s="25"/>
      <c r="O80" s="25"/>
      <c r="P80" s="25"/>
      <c r="Q80" s="25"/>
      <c r="R80" s="25"/>
      <c r="S80" s="25"/>
      <c r="T80" s="25"/>
      <c r="U80" s="25"/>
    </row>
    <row r="81" spans="1:21" x14ac:dyDescent="0.15">
      <c r="A81" s="24">
        <v>80</v>
      </c>
      <c r="B81" s="25"/>
      <c r="C81" s="25"/>
      <c r="D81" s="25"/>
      <c r="E81" s="25"/>
      <c r="F81" s="25"/>
      <c r="G81" s="25"/>
      <c r="H81" s="25"/>
      <c r="I81" s="67"/>
      <c r="J81" s="25"/>
      <c r="K81" s="25"/>
      <c r="L81" s="25"/>
      <c r="M81" s="25"/>
      <c r="N81" s="25"/>
      <c r="O81" s="25"/>
      <c r="P81" s="25"/>
      <c r="Q81" s="25"/>
      <c r="R81" s="25"/>
      <c r="S81" s="25"/>
      <c r="T81" s="25"/>
      <c r="U81" s="25"/>
    </row>
    <row r="82" spans="1:21" x14ac:dyDescent="0.15">
      <c r="A82" s="24">
        <v>81</v>
      </c>
      <c r="B82" s="25"/>
      <c r="C82" s="25"/>
      <c r="D82" s="25"/>
      <c r="E82" s="25"/>
      <c r="F82" s="25"/>
      <c r="G82" s="25"/>
      <c r="H82" s="25"/>
      <c r="I82" s="67"/>
      <c r="J82" s="25"/>
      <c r="K82" s="25"/>
      <c r="L82" s="25"/>
      <c r="M82" s="25"/>
      <c r="N82" s="25"/>
      <c r="O82" s="25"/>
      <c r="P82" s="25"/>
      <c r="Q82" s="25"/>
      <c r="R82" s="25"/>
      <c r="S82" s="25"/>
      <c r="T82" s="25"/>
      <c r="U82" s="25"/>
    </row>
    <row r="83" spans="1:21" x14ac:dyDescent="0.15">
      <c r="A83" s="24">
        <v>82</v>
      </c>
      <c r="B83" s="25"/>
      <c r="C83" s="25"/>
      <c r="D83" s="25"/>
      <c r="E83" s="25"/>
      <c r="F83" s="25"/>
      <c r="G83" s="25"/>
      <c r="H83" s="25"/>
      <c r="I83" s="67"/>
      <c r="J83" s="25"/>
      <c r="K83" s="25"/>
      <c r="L83" s="25"/>
      <c r="M83" s="25"/>
      <c r="N83" s="25"/>
      <c r="O83" s="25"/>
      <c r="P83" s="25"/>
      <c r="Q83" s="25"/>
      <c r="R83" s="25"/>
      <c r="S83" s="25"/>
      <c r="T83" s="25"/>
      <c r="U83" s="25"/>
    </row>
    <row r="84" spans="1:21" x14ac:dyDescent="0.15">
      <c r="A84" s="24">
        <v>83</v>
      </c>
      <c r="B84" s="25"/>
      <c r="C84" s="25"/>
      <c r="D84" s="25"/>
      <c r="E84" s="25"/>
      <c r="F84" s="25"/>
      <c r="G84" s="25"/>
      <c r="H84" s="25"/>
      <c r="I84" s="67"/>
      <c r="J84" s="25"/>
      <c r="K84" s="25"/>
      <c r="L84" s="25"/>
      <c r="M84" s="25"/>
      <c r="N84" s="25"/>
      <c r="O84" s="25"/>
      <c r="P84" s="25"/>
      <c r="Q84" s="25"/>
      <c r="R84" s="25"/>
      <c r="S84" s="25"/>
      <c r="T84" s="25"/>
      <c r="U84" s="25"/>
    </row>
    <row r="85" spans="1:21" x14ac:dyDescent="0.15">
      <c r="A85" s="24">
        <v>84</v>
      </c>
      <c r="B85" s="25"/>
      <c r="C85" s="25"/>
      <c r="D85" s="25"/>
      <c r="E85" s="25"/>
      <c r="F85" s="25"/>
      <c r="G85" s="25"/>
      <c r="H85" s="25"/>
      <c r="I85" s="67"/>
      <c r="J85" s="25"/>
      <c r="K85" s="25"/>
      <c r="L85" s="25"/>
      <c r="M85" s="25"/>
      <c r="N85" s="25"/>
      <c r="O85" s="25"/>
      <c r="P85" s="25"/>
      <c r="Q85" s="25"/>
      <c r="R85" s="25"/>
      <c r="S85" s="25"/>
      <c r="T85" s="25"/>
      <c r="U85" s="25"/>
    </row>
    <row r="86" spans="1:21" x14ac:dyDescent="0.15">
      <c r="A86" s="24">
        <v>85</v>
      </c>
      <c r="B86" s="25"/>
      <c r="C86" s="25"/>
      <c r="D86" s="25"/>
      <c r="E86" s="25"/>
      <c r="F86" s="25"/>
      <c r="G86" s="25"/>
      <c r="H86" s="25"/>
      <c r="I86" s="67"/>
      <c r="J86" s="25"/>
      <c r="K86" s="25"/>
      <c r="L86" s="25"/>
      <c r="M86" s="25"/>
      <c r="N86" s="25"/>
      <c r="O86" s="25"/>
      <c r="P86" s="25"/>
      <c r="Q86" s="25"/>
      <c r="R86" s="25"/>
      <c r="S86" s="25"/>
      <c r="T86" s="25"/>
      <c r="U86" s="25"/>
    </row>
    <row r="87" spans="1:21" x14ac:dyDescent="0.15">
      <c r="A87" s="24">
        <v>86</v>
      </c>
      <c r="B87" s="25"/>
      <c r="C87" s="25"/>
      <c r="D87" s="25"/>
      <c r="E87" s="25"/>
      <c r="F87" s="25"/>
      <c r="G87" s="25"/>
      <c r="H87" s="25"/>
      <c r="I87" s="67"/>
      <c r="J87" s="25"/>
      <c r="K87" s="25"/>
      <c r="L87" s="25"/>
      <c r="M87" s="25"/>
      <c r="N87" s="25"/>
      <c r="O87" s="25"/>
      <c r="P87" s="25"/>
      <c r="Q87" s="25"/>
      <c r="R87" s="25"/>
      <c r="S87" s="25"/>
      <c r="T87" s="25"/>
      <c r="U87" s="25"/>
    </row>
    <row r="88" spans="1:21" x14ac:dyDescent="0.15">
      <c r="A88" s="24">
        <v>87</v>
      </c>
      <c r="B88" s="25"/>
      <c r="C88" s="25"/>
      <c r="D88" s="25"/>
      <c r="E88" s="25"/>
      <c r="F88" s="25"/>
      <c r="G88" s="25"/>
      <c r="H88" s="25"/>
      <c r="I88" s="67"/>
      <c r="J88" s="25"/>
      <c r="K88" s="25"/>
      <c r="L88" s="25"/>
      <c r="M88" s="25"/>
      <c r="N88" s="25"/>
      <c r="O88" s="25"/>
      <c r="P88" s="25"/>
      <c r="Q88" s="25"/>
      <c r="R88" s="25"/>
      <c r="S88" s="25"/>
      <c r="T88" s="25"/>
      <c r="U88" s="25"/>
    </row>
    <row r="89" spans="1:21" x14ac:dyDescent="0.15">
      <c r="A89" s="24">
        <v>88</v>
      </c>
      <c r="B89" s="25"/>
      <c r="C89" s="25"/>
      <c r="D89" s="25"/>
      <c r="E89" s="25"/>
      <c r="F89" s="25"/>
      <c r="G89" s="25"/>
      <c r="H89" s="25"/>
      <c r="I89" s="67"/>
      <c r="J89" s="25"/>
      <c r="K89" s="25"/>
      <c r="L89" s="25"/>
      <c r="M89" s="25"/>
      <c r="N89" s="25"/>
      <c r="O89" s="25"/>
      <c r="P89" s="25"/>
      <c r="Q89" s="25"/>
      <c r="R89" s="25"/>
      <c r="S89" s="25"/>
      <c r="T89" s="25"/>
      <c r="U89" s="25"/>
    </row>
    <row r="90" spans="1:21" x14ac:dyDescent="0.15">
      <c r="A90" s="24">
        <v>89</v>
      </c>
      <c r="B90" s="25"/>
      <c r="C90" s="25"/>
      <c r="D90" s="25"/>
      <c r="E90" s="25"/>
      <c r="F90" s="25"/>
      <c r="G90" s="25"/>
      <c r="H90" s="25"/>
      <c r="I90" s="67"/>
      <c r="J90" s="25"/>
      <c r="K90" s="25"/>
      <c r="L90" s="25"/>
      <c r="M90" s="25"/>
      <c r="N90" s="25"/>
      <c r="O90" s="25"/>
      <c r="P90" s="25"/>
      <c r="Q90" s="25"/>
      <c r="R90" s="25"/>
      <c r="S90" s="25"/>
      <c r="T90" s="25"/>
      <c r="U90" s="25"/>
    </row>
    <row r="91" spans="1:21" x14ac:dyDescent="0.15">
      <c r="A91" s="24">
        <v>90</v>
      </c>
      <c r="B91" s="25"/>
      <c r="C91" s="25"/>
      <c r="D91" s="25"/>
      <c r="E91" s="25"/>
      <c r="F91" s="25"/>
      <c r="G91" s="25"/>
      <c r="H91" s="25"/>
      <c r="I91" s="67"/>
      <c r="J91" s="25"/>
      <c r="K91" s="25"/>
      <c r="L91" s="25"/>
      <c r="M91" s="25"/>
      <c r="N91" s="25"/>
      <c r="O91" s="25"/>
      <c r="P91" s="25"/>
      <c r="Q91" s="25"/>
      <c r="R91" s="25"/>
      <c r="S91" s="25"/>
      <c r="T91" s="25"/>
      <c r="U91" s="25"/>
    </row>
    <row r="92" spans="1:21" x14ac:dyDescent="0.15">
      <c r="A92" s="24">
        <v>91</v>
      </c>
      <c r="B92" s="25"/>
      <c r="C92" s="25"/>
      <c r="D92" s="25"/>
      <c r="E92" s="25"/>
      <c r="F92" s="25"/>
      <c r="G92" s="25"/>
      <c r="H92" s="25"/>
      <c r="I92" s="67"/>
      <c r="J92" s="25"/>
      <c r="K92" s="25"/>
      <c r="L92" s="25"/>
      <c r="M92" s="25"/>
      <c r="N92" s="25"/>
      <c r="O92" s="25"/>
      <c r="P92" s="25"/>
      <c r="Q92" s="25"/>
      <c r="R92" s="25"/>
      <c r="S92" s="25"/>
      <c r="T92" s="25"/>
      <c r="U92" s="25"/>
    </row>
    <row r="93" spans="1:21" x14ac:dyDescent="0.15">
      <c r="A93" s="24">
        <v>92</v>
      </c>
      <c r="B93" s="25"/>
      <c r="C93" s="25"/>
      <c r="D93" s="25"/>
      <c r="E93" s="25"/>
      <c r="F93" s="25"/>
      <c r="G93" s="25"/>
      <c r="H93" s="25"/>
      <c r="I93" s="67"/>
      <c r="J93" s="25"/>
      <c r="K93" s="25"/>
      <c r="L93" s="25"/>
      <c r="M93" s="25"/>
      <c r="N93" s="25"/>
      <c r="O93" s="25"/>
      <c r="P93" s="25"/>
      <c r="Q93" s="25"/>
      <c r="R93" s="25"/>
      <c r="S93" s="25"/>
      <c r="T93" s="25"/>
      <c r="U93" s="25"/>
    </row>
    <row r="94" spans="1:21" x14ac:dyDescent="0.15">
      <c r="A94" s="24">
        <v>93</v>
      </c>
      <c r="B94" s="25"/>
      <c r="C94" s="25"/>
      <c r="D94" s="25"/>
      <c r="E94" s="25"/>
      <c r="F94" s="25"/>
      <c r="G94" s="25"/>
      <c r="H94" s="25"/>
      <c r="I94" s="67"/>
      <c r="J94" s="25"/>
      <c r="K94" s="25"/>
      <c r="L94" s="25"/>
      <c r="M94" s="25"/>
      <c r="N94" s="25"/>
      <c r="O94" s="25"/>
      <c r="P94" s="25"/>
      <c r="Q94" s="25"/>
      <c r="R94" s="25"/>
      <c r="S94" s="25"/>
      <c r="T94" s="25"/>
      <c r="U94" s="25"/>
    </row>
    <row r="95" spans="1:21" x14ac:dyDescent="0.15">
      <c r="A95" s="24">
        <v>94</v>
      </c>
      <c r="B95" s="25"/>
      <c r="C95" s="25"/>
      <c r="D95" s="25"/>
      <c r="E95" s="25"/>
      <c r="F95" s="25"/>
      <c r="G95" s="25"/>
      <c r="H95" s="25"/>
      <c r="I95" s="67"/>
      <c r="J95" s="25"/>
      <c r="K95" s="25"/>
      <c r="L95" s="25"/>
      <c r="M95" s="25"/>
      <c r="N95" s="25"/>
      <c r="O95" s="25"/>
      <c r="P95" s="25"/>
      <c r="Q95" s="25"/>
      <c r="R95" s="25"/>
      <c r="S95" s="25"/>
      <c r="T95" s="25"/>
      <c r="U95" s="25"/>
    </row>
    <row r="96" spans="1:21" x14ac:dyDescent="0.15">
      <c r="A96" s="24">
        <v>95</v>
      </c>
      <c r="B96" s="25"/>
      <c r="C96" s="25"/>
      <c r="D96" s="25"/>
      <c r="E96" s="25"/>
      <c r="F96" s="25"/>
      <c r="G96" s="25"/>
      <c r="H96" s="25"/>
      <c r="I96" s="67"/>
      <c r="J96" s="25"/>
      <c r="K96" s="25"/>
      <c r="L96" s="25"/>
      <c r="M96" s="25"/>
      <c r="N96" s="25"/>
      <c r="O96" s="25"/>
      <c r="P96" s="25"/>
      <c r="Q96" s="25"/>
      <c r="R96" s="25"/>
      <c r="S96" s="25"/>
      <c r="T96" s="25"/>
      <c r="U96" s="25"/>
    </row>
    <row r="97" spans="1:21" x14ac:dyDescent="0.15">
      <c r="A97" s="24">
        <v>96</v>
      </c>
      <c r="B97" s="25"/>
      <c r="C97" s="25"/>
      <c r="D97" s="25"/>
      <c r="E97" s="25"/>
      <c r="F97" s="25"/>
      <c r="G97" s="25"/>
      <c r="H97" s="25"/>
      <c r="I97" s="67"/>
      <c r="J97" s="25"/>
      <c r="K97" s="25"/>
      <c r="L97" s="25"/>
      <c r="M97" s="25"/>
      <c r="N97" s="25"/>
      <c r="O97" s="25"/>
      <c r="P97" s="25"/>
      <c r="Q97" s="25"/>
      <c r="R97" s="25"/>
      <c r="S97" s="25"/>
      <c r="T97" s="25"/>
      <c r="U97" s="25"/>
    </row>
    <row r="98" spans="1:21" x14ac:dyDescent="0.15">
      <c r="A98" s="24">
        <v>97</v>
      </c>
      <c r="B98" s="25"/>
      <c r="C98" s="25"/>
      <c r="D98" s="25"/>
      <c r="E98" s="25"/>
      <c r="F98" s="25"/>
      <c r="G98" s="25"/>
      <c r="H98" s="25"/>
      <c r="I98" s="67"/>
      <c r="J98" s="25"/>
      <c r="K98" s="25"/>
      <c r="L98" s="25"/>
      <c r="M98" s="25"/>
      <c r="N98" s="25"/>
      <c r="O98" s="25"/>
      <c r="P98" s="25"/>
      <c r="Q98" s="25"/>
      <c r="R98" s="25"/>
      <c r="S98" s="25"/>
      <c r="T98" s="25"/>
      <c r="U98" s="25"/>
    </row>
    <row r="99" spans="1:21" x14ac:dyDescent="0.15">
      <c r="A99" s="24">
        <v>98</v>
      </c>
      <c r="B99" s="25"/>
      <c r="C99" s="25"/>
      <c r="D99" s="25"/>
      <c r="E99" s="25"/>
      <c r="F99" s="25"/>
      <c r="G99" s="25"/>
      <c r="H99" s="25"/>
      <c r="I99" s="67"/>
      <c r="J99" s="25"/>
      <c r="K99" s="25"/>
      <c r="L99" s="25"/>
      <c r="M99" s="25"/>
      <c r="N99" s="25"/>
      <c r="O99" s="25"/>
      <c r="P99" s="25"/>
      <c r="Q99" s="25"/>
      <c r="R99" s="25"/>
      <c r="S99" s="25"/>
      <c r="T99" s="25"/>
      <c r="U99" s="25"/>
    </row>
    <row r="100" spans="1:21" x14ac:dyDescent="0.15">
      <c r="A100" s="24">
        <v>99</v>
      </c>
      <c r="B100" s="25"/>
      <c r="C100" s="25"/>
      <c r="D100" s="25"/>
      <c r="E100" s="25"/>
      <c r="F100" s="25"/>
      <c r="G100" s="25"/>
      <c r="H100" s="25"/>
      <c r="I100" s="67"/>
      <c r="J100" s="25"/>
      <c r="K100" s="25"/>
      <c r="L100" s="25"/>
      <c r="M100" s="25"/>
      <c r="N100" s="25"/>
      <c r="O100" s="25"/>
      <c r="P100" s="25"/>
      <c r="Q100" s="25"/>
      <c r="R100" s="25"/>
      <c r="S100" s="25"/>
      <c r="T100" s="25"/>
      <c r="U100" s="25"/>
    </row>
    <row r="101" spans="1:21" x14ac:dyDescent="0.15">
      <c r="A101" s="24">
        <v>100</v>
      </c>
      <c r="B101" s="25"/>
      <c r="C101" s="25"/>
      <c r="D101" s="25"/>
      <c r="E101" s="25"/>
      <c r="F101" s="25"/>
      <c r="G101" s="25"/>
      <c r="H101" s="25"/>
      <c r="I101" s="67"/>
      <c r="J101" s="25"/>
      <c r="K101" s="25"/>
      <c r="L101" s="25"/>
      <c r="M101" s="25"/>
      <c r="N101" s="25"/>
      <c r="O101" s="25"/>
      <c r="P101" s="25"/>
      <c r="Q101" s="25"/>
      <c r="R101" s="25"/>
      <c r="S101" s="25"/>
      <c r="T101" s="25"/>
      <c r="U101" s="25"/>
    </row>
  </sheetData>
  <sheetProtection algorithmName="SHA-512" hashValue="RquhRL5Z+jGM5oRKlNksVNMFsw2ezEmvrGUD+H+a1kagf0rHA0CFrcPd9RE/9AjKi470AM4XS/gmxNGLd+D62Q==" saltValue="s0ox/LvpGCvfRsVJvRPQtw==" spinCount="100000" sheet="1" selectLockedCells="1"/>
  <phoneticPr fontId="6"/>
  <pageMargins left="0.7" right="0.7" top="0.75" bottom="0.75" header="0.3" footer="0.3"/>
  <pageSetup paperSize="9" scale="71" fitToHeight="0" orientation="landscape" horizontalDpi="0"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4BC5F-ED55-44B7-B139-33E69712CC85}">
  <sheetPr codeName="Sheet7"/>
  <dimension ref="A1:AB18"/>
  <sheetViews>
    <sheetView zoomScaleNormal="100" workbookViewId="0">
      <selection activeCell="H5" sqref="H5"/>
    </sheetView>
  </sheetViews>
  <sheetFormatPr defaultRowHeight="13.5" x14ac:dyDescent="0.15"/>
  <cols>
    <col min="1" max="1" width="20.625" style="3" bestFit="1" customWidth="1"/>
    <col min="2" max="2" width="9" style="3" customWidth="1"/>
    <col min="3" max="3" width="5.5" style="3" bestFit="1" customWidth="1"/>
    <col min="4" max="4" width="9" style="3" customWidth="1"/>
    <col min="5" max="8" width="9" style="3"/>
    <col min="9" max="9" width="4.5" style="3" customWidth="1"/>
    <col min="10" max="17" width="9" style="3"/>
    <col min="18" max="28" width="9" style="95"/>
    <col min="29" max="16384" width="9" style="3"/>
  </cols>
  <sheetData>
    <row r="1" spans="1:19" ht="27" customHeight="1" x14ac:dyDescent="0.15">
      <c r="A1" s="191" t="str">
        <f>基本情報!D6&amp;" "&amp;"大学記録"</f>
        <v xml:space="preserve"> 大学記録</v>
      </c>
      <c r="B1" s="192"/>
      <c r="C1" s="192"/>
      <c r="D1" s="192"/>
      <c r="E1" s="192"/>
      <c r="F1" s="192"/>
      <c r="G1" s="192"/>
      <c r="H1" s="193"/>
      <c r="I1" s="95"/>
      <c r="J1" s="194" t="s">
        <v>446</v>
      </c>
      <c r="K1" s="194"/>
      <c r="L1" s="194"/>
      <c r="M1" s="194"/>
      <c r="N1" s="95"/>
      <c r="O1" s="95"/>
      <c r="P1" s="95"/>
      <c r="Q1" s="95"/>
    </row>
    <row r="2" spans="1:19" ht="17.25" customHeight="1" thickBot="1" x14ac:dyDescent="0.2">
      <c r="A2" s="96" t="s">
        <v>285</v>
      </c>
      <c r="B2" s="195" t="s">
        <v>447</v>
      </c>
      <c r="C2" s="196"/>
      <c r="D2" s="196"/>
      <c r="E2" s="196"/>
      <c r="F2" s="196"/>
      <c r="G2" s="196"/>
      <c r="H2" s="197"/>
      <c r="I2" s="95"/>
      <c r="J2" s="194"/>
      <c r="K2" s="194"/>
      <c r="L2" s="194"/>
      <c r="M2" s="194"/>
      <c r="N2" s="95"/>
      <c r="O2" s="95"/>
      <c r="P2" s="95"/>
      <c r="Q2" s="95"/>
    </row>
    <row r="3" spans="1:19" ht="14.25" thickTop="1" x14ac:dyDescent="0.15">
      <c r="A3" s="97" t="s">
        <v>247</v>
      </c>
      <c r="B3" s="103"/>
      <c r="C3" s="198"/>
      <c r="D3" s="94"/>
      <c r="E3" s="199"/>
      <c r="F3" s="94"/>
      <c r="G3" s="200"/>
      <c r="H3" s="98"/>
      <c r="I3" s="95"/>
      <c r="J3" s="201"/>
      <c r="K3" s="201"/>
      <c r="L3" s="201"/>
      <c r="M3" s="201"/>
      <c r="N3" s="201"/>
      <c r="O3" s="201"/>
      <c r="P3" s="201"/>
      <c r="Q3" s="201"/>
      <c r="R3" s="201"/>
      <c r="S3" s="201"/>
    </row>
    <row r="4" spans="1:19" x14ac:dyDescent="0.15">
      <c r="A4" s="97" t="s">
        <v>246</v>
      </c>
      <c r="B4" s="103"/>
      <c r="C4" s="198"/>
      <c r="D4" s="94"/>
      <c r="E4" s="199"/>
      <c r="F4" s="94"/>
      <c r="G4" s="200"/>
      <c r="H4" s="98"/>
      <c r="I4" s="95"/>
      <c r="J4" s="201"/>
      <c r="K4" s="201"/>
      <c r="L4" s="201"/>
      <c r="M4" s="201"/>
      <c r="N4" s="201"/>
      <c r="O4" s="201"/>
      <c r="P4" s="201"/>
      <c r="Q4" s="201"/>
      <c r="R4" s="201"/>
      <c r="S4" s="201"/>
    </row>
    <row r="5" spans="1:19" x14ac:dyDescent="0.15">
      <c r="A5" s="97" t="s">
        <v>283</v>
      </c>
      <c r="B5" s="103"/>
      <c r="C5" s="198"/>
      <c r="D5" s="94"/>
      <c r="E5" s="199"/>
      <c r="F5" s="94"/>
      <c r="G5" s="200"/>
      <c r="H5" s="98"/>
      <c r="I5" s="95"/>
      <c r="J5" s="99"/>
      <c r="K5" s="99"/>
      <c r="L5" s="99"/>
      <c r="M5" s="99"/>
      <c r="N5" s="99"/>
      <c r="O5" s="99"/>
      <c r="P5" s="99"/>
      <c r="Q5" s="99"/>
      <c r="R5" s="99"/>
      <c r="S5" s="99"/>
    </row>
    <row r="6" spans="1:19" s="95" customFormat="1" x14ac:dyDescent="0.15"/>
    <row r="7" spans="1:19" s="95" customFormat="1" x14ac:dyDescent="0.15"/>
    <row r="8" spans="1:19" s="95" customFormat="1" x14ac:dyDescent="0.15"/>
    <row r="9" spans="1:19" s="95" customFormat="1" x14ac:dyDescent="0.15"/>
    <row r="10" spans="1:19" s="95" customFormat="1" x14ac:dyDescent="0.15"/>
    <row r="11" spans="1:19" s="95" customFormat="1" x14ac:dyDescent="0.15"/>
    <row r="12" spans="1:19" s="95" customFormat="1" x14ac:dyDescent="0.15"/>
    <row r="13" spans="1:19" s="95" customFormat="1" x14ac:dyDescent="0.15"/>
    <row r="14" spans="1:19" s="95" customFormat="1" x14ac:dyDescent="0.15"/>
    <row r="15" spans="1:19" s="95" customFormat="1" x14ac:dyDescent="0.15"/>
    <row r="16" spans="1:19" s="95" customFormat="1" x14ac:dyDescent="0.15"/>
    <row r="17" s="95" customFormat="1" x14ac:dyDescent="0.15"/>
    <row r="18" s="95" customFormat="1" x14ac:dyDescent="0.15"/>
  </sheetData>
  <sheetProtection algorithmName="SHA-512" hashValue="GQ4QvOIs7LkT2THR19nHCNaCbnBbgmZO204sbIK7H9DexLrqua37nKlcwi5gG/fydvDmw3s0NfjuHp9bpr/AFA==" saltValue="C/vxJNp959pIxYm8UKSmRg==" spinCount="100000" sheet="1" selectLockedCells="1"/>
  <mergeCells count="7">
    <mergeCell ref="A1:H1"/>
    <mergeCell ref="J1:M2"/>
    <mergeCell ref="B2:H2"/>
    <mergeCell ref="C3:C5"/>
    <mergeCell ref="E3:E5"/>
    <mergeCell ref="G3:G5"/>
    <mergeCell ref="J3:S4"/>
  </mergeCells>
  <phoneticPr fontId="15"/>
  <dataValidations count="3">
    <dataValidation type="list" allowBlank="1" showInputMessage="1" showErrorMessage="1" sqref="D3:D5" xr:uid="{B6489C34-4D69-4E17-93A0-7AFDB4B264C7}">
      <formula1>番号⑤</formula1>
    </dataValidation>
    <dataValidation type="list" allowBlank="1" showInputMessage="1" showErrorMessage="1" sqref="H3:H5" xr:uid="{1A098CC8-AEF1-49B5-87B2-5620EBEC89CD}">
      <formula1>番号②</formula1>
    </dataValidation>
    <dataValidation type="list" allowBlank="1" showInputMessage="1" showErrorMessage="1" sqref="F3:F5" xr:uid="{24F34BC3-18A4-440A-BEC4-2995F6956E60}">
      <formula1>番号⑥</formula1>
    </dataValidation>
  </dataValidation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E8CDA-DF82-4347-BD96-1E5297AC846F}">
  <sheetPr codeName="Sheet5">
    <pageSetUpPr fitToPage="1"/>
  </sheetPr>
  <dimension ref="A1:BL461"/>
  <sheetViews>
    <sheetView zoomScale="70" zoomScaleNormal="70" zoomScaleSheetLayoutView="40" workbookViewId="0">
      <selection sqref="A1:AT1"/>
    </sheetView>
  </sheetViews>
  <sheetFormatPr defaultRowHeight="13.5" x14ac:dyDescent="0.15"/>
  <cols>
    <col min="1" max="1" width="9" style="5"/>
    <col min="2" max="2" width="9.25" style="5" bestFit="1" customWidth="1"/>
    <col min="3" max="4" width="9.125" style="11" customWidth="1"/>
    <col min="5" max="5" width="26.25" style="5" bestFit="1" customWidth="1"/>
    <col min="6" max="6" width="10.5" style="5" customWidth="1"/>
    <col min="7" max="7" width="9.25" style="5" bestFit="1" customWidth="1"/>
    <col min="8" max="8" width="10.375" style="5" customWidth="1"/>
    <col min="9" max="9" width="14.125" style="5" bestFit="1" customWidth="1"/>
    <col min="10" max="10" width="9.25" style="5" bestFit="1" customWidth="1"/>
    <col min="11" max="11" width="9" style="5" customWidth="1"/>
    <col min="12" max="12" width="11.25" style="5" hidden="1" customWidth="1"/>
    <col min="13" max="13" width="5.625" style="11" hidden="1" customWidth="1"/>
    <col min="14" max="14" width="7.375" style="11" bestFit="1" customWidth="1"/>
    <col min="15" max="15" width="4.875" style="1" customWidth="1"/>
    <col min="16" max="16" width="4.5" style="1" customWidth="1"/>
    <col min="17" max="17" width="5.375" style="1" customWidth="1"/>
    <col min="18" max="18" width="4.5" style="1" customWidth="1"/>
    <col min="19" max="19" width="6.25" style="5" customWidth="1"/>
    <col min="20" max="20" width="5.5" style="1" customWidth="1"/>
    <col min="21" max="21" width="5.625" style="5" bestFit="1" customWidth="1"/>
    <col min="22" max="22" width="7.625" style="5" hidden="1" customWidth="1"/>
    <col min="23" max="23" width="3.875" style="5" hidden="1" customWidth="1"/>
    <col min="24" max="24" width="4.125" style="5" hidden="1" customWidth="1"/>
    <col min="25" max="25" width="3.875" style="5" hidden="1" customWidth="1"/>
    <col min="26" max="26" width="4.125" style="5" hidden="1" customWidth="1"/>
    <col min="27" max="27" width="3.875" style="5" hidden="1" customWidth="1"/>
    <col min="28" max="28" width="38.125" style="5" customWidth="1"/>
    <col min="29" max="29" width="8" style="11" hidden="1" customWidth="1"/>
    <col min="30" max="30" width="7.375" style="11" bestFit="1" customWidth="1"/>
    <col min="31" max="31" width="4.875" style="1" customWidth="1"/>
    <col min="32" max="32" width="4.5" style="1" customWidth="1"/>
    <col min="33" max="33" width="5.375" style="1" customWidth="1"/>
    <col min="34" max="34" width="4.5" style="1" customWidth="1"/>
    <col min="35" max="35" width="6.25" style="5" customWidth="1"/>
    <col min="36" max="36" width="5.5" style="1" customWidth="1"/>
    <col min="37" max="37" width="7.25" style="5" bestFit="1" customWidth="1"/>
    <col min="38" max="38" width="5.625" style="11" hidden="1" customWidth="1"/>
    <col min="39" max="39" width="7.375" style="11" bestFit="1" customWidth="1"/>
    <col min="40" max="40" width="4.875" style="1" customWidth="1"/>
    <col min="41" max="41" width="4.5" style="1" customWidth="1"/>
    <col min="42" max="42" width="5.375" style="1" customWidth="1"/>
    <col min="43" max="43" width="4.5" style="1" customWidth="1"/>
    <col min="44" max="44" width="6.25" style="5" customWidth="1"/>
    <col min="45" max="45" width="5.5" style="1" customWidth="1"/>
    <col min="46" max="46" width="7.75" style="5" customWidth="1"/>
    <col min="47" max="47" width="9" style="5"/>
    <col min="48" max="48" width="8.5" style="5" hidden="1" customWidth="1"/>
    <col min="49" max="62" width="9" style="5" hidden="1" customWidth="1"/>
    <col min="63" max="63" width="10" style="5" hidden="1" customWidth="1"/>
    <col min="64" max="64" width="10.5" style="5" hidden="1" customWidth="1"/>
    <col min="65" max="16384" width="9" style="5"/>
  </cols>
  <sheetData>
    <row r="1" spans="1:64" ht="25.5" customHeight="1" x14ac:dyDescent="0.15">
      <c r="A1" s="226" t="s">
        <v>13605</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row>
    <row r="2" spans="1:64" ht="14.25" customHeight="1" thickBot="1" x14ac:dyDescent="0.2">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row>
    <row r="3" spans="1:64" ht="13.5" customHeight="1" x14ac:dyDescent="0.15">
      <c r="A3" s="227"/>
      <c r="B3" s="229" t="s">
        <v>0</v>
      </c>
      <c r="C3" s="231" t="s">
        <v>242</v>
      </c>
      <c r="D3" s="231" t="str">
        <f>IF(C5="○","整理番号","登録番号")</f>
        <v>登録番号</v>
      </c>
      <c r="E3" s="124" t="s">
        <v>13550</v>
      </c>
      <c r="F3" s="229" t="s">
        <v>275</v>
      </c>
      <c r="G3" s="123" t="s">
        <v>1</v>
      </c>
      <c r="H3" s="233" t="s">
        <v>13551</v>
      </c>
      <c r="I3" s="234" t="s">
        <v>2</v>
      </c>
      <c r="J3" s="233" t="s">
        <v>284</v>
      </c>
      <c r="K3" s="233" t="s">
        <v>3</v>
      </c>
      <c r="L3" s="114" t="s">
        <v>243</v>
      </c>
      <c r="M3" s="107" t="s">
        <v>16</v>
      </c>
      <c r="N3" s="213" t="s">
        <v>4</v>
      </c>
      <c r="O3" s="214"/>
      <c r="P3" s="214"/>
      <c r="Q3" s="214"/>
      <c r="R3" s="214"/>
      <c r="S3" s="214"/>
      <c r="T3" s="214"/>
      <c r="U3" s="214"/>
      <c r="V3" s="214"/>
      <c r="W3" s="214"/>
      <c r="X3" s="214"/>
      <c r="Y3" s="214"/>
      <c r="Z3" s="214"/>
      <c r="AA3" s="214"/>
      <c r="AB3" s="215"/>
      <c r="AC3" s="109" t="s">
        <v>16</v>
      </c>
      <c r="AD3" s="216" t="s">
        <v>448</v>
      </c>
      <c r="AE3" s="217"/>
      <c r="AF3" s="217"/>
      <c r="AG3" s="217"/>
      <c r="AH3" s="217"/>
      <c r="AI3" s="217"/>
      <c r="AJ3" s="217"/>
      <c r="AK3" s="218"/>
      <c r="AL3" s="107" t="s">
        <v>16</v>
      </c>
      <c r="AM3" s="213" t="s">
        <v>445</v>
      </c>
      <c r="AN3" s="214"/>
      <c r="AO3" s="214"/>
      <c r="AP3" s="214"/>
      <c r="AQ3" s="214"/>
      <c r="AR3" s="214"/>
      <c r="AS3" s="214"/>
      <c r="AT3" s="219"/>
    </row>
    <row r="4" spans="1:64" ht="14.25" thickBot="1" x14ac:dyDescent="0.2">
      <c r="A4" s="228"/>
      <c r="B4" s="230"/>
      <c r="C4" s="232"/>
      <c r="D4" s="232"/>
      <c r="E4" s="129" t="s">
        <v>6</v>
      </c>
      <c r="F4" s="230"/>
      <c r="G4" s="92" t="s">
        <v>7</v>
      </c>
      <c r="H4" s="230"/>
      <c r="I4" s="235"/>
      <c r="J4" s="236"/>
      <c r="K4" s="236"/>
      <c r="L4" s="115"/>
      <c r="M4" s="108"/>
      <c r="N4" s="220" t="s">
        <v>8</v>
      </c>
      <c r="O4" s="221"/>
      <c r="P4" s="221"/>
      <c r="Q4" s="221"/>
      <c r="R4" s="221"/>
      <c r="S4" s="221"/>
      <c r="T4" s="222"/>
      <c r="U4" s="129" t="s">
        <v>9</v>
      </c>
      <c r="V4" s="111" t="s">
        <v>10</v>
      </c>
      <c r="W4" s="112"/>
      <c r="X4" s="112"/>
      <c r="Y4" s="112"/>
      <c r="Z4" s="112"/>
      <c r="AA4" s="113"/>
      <c r="AB4" s="92" t="s">
        <v>11</v>
      </c>
      <c r="AC4" s="110"/>
      <c r="AD4" s="223" t="s">
        <v>8</v>
      </c>
      <c r="AE4" s="224"/>
      <c r="AF4" s="224"/>
      <c r="AG4" s="224"/>
      <c r="AH4" s="224"/>
      <c r="AI4" s="224"/>
      <c r="AJ4" s="225"/>
      <c r="AK4" s="100" t="s">
        <v>9</v>
      </c>
      <c r="AL4" s="108"/>
      <c r="AM4" s="220" t="s">
        <v>8</v>
      </c>
      <c r="AN4" s="221"/>
      <c r="AO4" s="221"/>
      <c r="AP4" s="221"/>
      <c r="AQ4" s="221"/>
      <c r="AR4" s="221"/>
      <c r="AS4" s="222"/>
      <c r="AT4" s="93" t="s">
        <v>9</v>
      </c>
    </row>
    <row r="5" spans="1:64" ht="13.5" customHeight="1" x14ac:dyDescent="0.15">
      <c r="A5" s="202">
        <v>1</v>
      </c>
      <c r="B5" s="205"/>
      <c r="C5" s="207"/>
      <c r="D5" s="205"/>
      <c r="E5" s="126" t="str">
        <f>IF(C5="○",IF($D5&lt;&gt;"",VLOOKUP($D5,新規学連登録者入力シート!$A$2:$U$101,8,FALSE),""),IF($D5&lt;&gt;"",IF(VLOOKUP(記入方法!$D5,登録者リスト!$A$1:$F$43729,4,FALSE)=基本情報!$D$6,VLOOKUP(記入方法!$D5,登録者リスト!$A$1:$F$43729,3,FALSE),""),""))</f>
        <v/>
      </c>
      <c r="F5" s="209" t="str">
        <f>IF(C5="○",IF($D5&lt;&gt;"",VLOOKUP($D5,新規学連登録者入力シート!$A$2:$U$101,9,FALSE),""),IF($D5&lt;&gt;"",IF(VLOOKUP(記入方法!$D5,登録者リスト!$A$1:$G$43729,4,FALSE)=基本情報!$D$6,VLOOKUP(記入方法!$D5,登録者リスト!$A$1:$G$43729,7,FALSE),""),""))</f>
        <v/>
      </c>
      <c r="G5" s="127" t="str">
        <f>IF(C5="○",IF($D5&lt;&gt;"",VLOOKUP($D5,新規学連登録者入力シート!$A$2:$U$101,14,FALSE),""),IF($D5&lt;&gt;"",IF(VLOOKUP(記入方法!$D5,登録者リスト!$A$1:$F$43729,4,FALSE)=基本情報!$D$6,VLOOKUP(記入方法!$D5,登録者リスト!$A$1:$F$43729,5,FALSE),""),""))</f>
        <v/>
      </c>
      <c r="H5" s="211" t="str">
        <f>IF(C5="○",IF($D5&lt;&gt;"",VLOOKUP($D5,新規学連登録者入力シート!$A$2:$U$101,19,FALSE),""),IF($D5&lt;&gt;"",IF(VLOOKUP(記入方法!$D5,登録者リスト!$A$1:$H$43729,4,FALSE)=基本情報!$D$6,VLOOKUP(記入方法!$D5,登録者リスト!$A$1:$H$43729,8,FALSE),""),""))</f>
        <v/>
      </c>
      <c r="I5" s="267"/>
      <c r="J5" s="267"/>
      <c r="K5" s="269" t="str">
        <f>IFERROR(IF(I5="","",IF(AND(I5&lt;&gt;"107 ハーフマラソン",I5&lt;&gt;"062 10000mW"),IF(BD5="T",IF(VALUE(M5)&lt;=BB5,"A標準",IF(VALUE(M5)&lt;=BC5,"B標準","未突破")),IF(VALUE(M5)&gt;=BB5,"A標準",IF(VALUE(M5)&gt;=BC5,"B標準","未突破"))),IF(VALUE(M5)&lt;=BC5,"","未突破"))),"")</f>
        <v/>
      </c>
      <c r="L5" s="105"/>
      <c r="M5" s="12" t="str">
        <f>IF(U5="",ASC(N5&amp;IF(P5&lt;&gt;"",TEXT(P5,"00"),"")&amp;IF(R5&lt;&gt;"",TEXT(R5,"00"),"")&amp;IF(T5&lt;&gt;"",TEXT(T5,"00"),"")),ASC(U5))</f>
        <v/>
      </c>
      <c r="N5" s="211"/>
      <c r="O5" s="255" t="s">
        <v>239</v>
      </c>
      <c r="P5" s="263"/>
      <c r="Q5" s="255" t="s">
        <v>240</v>
      </c>
      <c r="R5" s="263"/>
      <c r="S5" s="239" t="s">
        <v>241</v>
      </c>
      <c r="T5" s="265"/>
      <c r="U5" s="211"/>
      <c r="V5" s="7"/>
      <c r="W5" s="8" t="s">
        <v>23</v>
      </c>
      <c r="X5" s="7"/>
      <c r="Y5" s="8" t="s">
        <v>24</v>
      </c>
      <c r="Z5" s="7"/>
      <c r="AA5" s="8" t="s">
        <v>26</v>
      </c>
      <c r="AB5" s="209"/>
      <c r="AC5" s="101" t="str">
        <f>IF(AK5="",ASC(AD5&amp;IF(AF5&lt;&gt;"",TEXT(AF5,"00"),"")&amp;IF(AH5&lt;&gt;"",TEXT(AH5,"00"),"")&amp;IF(AJ5&lt;&gt;"",TEXT(AJ5,"00"),"")),ASC(AK5))</f>
        <v/>
      </c>
      <c r="AD5" s="253" t="str">
        <f>IF(I5="","",IF(I5="201 十種競技","",VLOOKUP(I5,大学記録!$A$3:$H$5,2,FALSE)))</f>
        <v/>
      </c>
      <c r="AE5" s="257" t="s">
        <v>239</v>
      </c>
      <c r="AF5" s="259" t="str">
        <f>IF(I5="","",IF(I5="201 十種競技","",VLOOKUP(I5,大学記録!$A$3:$H$5,4,FALSE)))</f>
        <v/>
      </c>
      <c r="AG5" s="257" t="s">
        <v>240</v>
      </c>
      <c r="AH5" s="259" t="str">
        <f>IF(I5="","",IF(I5="201 十種競技","",VLOOKUP(I5,大学記録!$A$3:$H$5,6,FALSE)))</f>
        <v/>
      </c>
      <c r="AI5" s="261" t="s">
        <v>241</v>
      </c>
      <c r="AJ5" s="251" t="str">
        <f>IF(I5="","",IF(I5="201 十種競技","",VLOOKUP(I5,大学記録!$A$3:$H$5,8,FALSE)))</f>
        <v/>
      </c>
      <c r="AK5" s="253" t="str">
        <f>IF(I5="","",IF(I5="201 十種競技",大学記録!#REF!,""))</f>
        <v/>
      </c>
      <c r="AL5" s="12" t="str">
        <f>IF(AT5="",ASC(AM5&amp;IF(AO5&lt;&gt;"",TEXT(AO5,"00"),"")&amp;IF(AQ5&lt;&gt;"",TEXT(AQ5,"00"),"")&amp;IF(AS5&lt;&gt;"",TEXT(AS5,"00"),"")),ASC(AT5))</f>
        <v/>
      </c>
      <c r="AM5" s="205"/>
      <c r="AN5" s="255" t="s">
        <v>239</v>
      </c>
      <c r="AO5" s="237"/>
      <c r="AP5" s="255" t="s">
        <v>240</v>
      </c>
      <c r="AQ5" s="237"/>
      <c r="AR5" s="239" t="s">
        <v>241</v>
      </c>
      <c r="AS5" s="241"/>
      <c r="AT5" s="243"/>
      <c r="AV5" s="5" t="str">
        <f>IF(AND(I5&lt;&gt;"107 ハーフマラソン",I5&lt;&gt;"062 10000mW"),D5 &amp; "-" &amp; I5,D5 &amp; "-" &amp; I5 &amp; J5)</f>
        <v>-</v>
      </c>
      <c r="AW5" s="5" t="str">
        <f>IF(ISERROR(VLOOKUP(記入方法!$AV5,登録者リスト!#REF!,4,FALSE)),"○","")</f>
        <v>○</v>
      </c>
      <c r="AX5" s="5" t="str">
        <f>IF(AND(I5&lt;&gt;"107 ハーフマラソン",I5&lt;&gt;"062 10000mW"),E6 &amp; "-" &amp; I5,E6 &amp; "-" &amp; I5 &amp; J5)</f>
        <v>-</v>
      </c>
      <c r="AY5" s="5" t="str">
        <f>IF(ISERROR(VLOOKUP(AX5,突破者リスト外資格記録入力シート!$D$7:$M$106,2,FALSE)),"○","")</f>
        <v/>
      </c>
      <c r="AZ5" s="5" t="str">
        <f>IF(C5="○","整理番号","登録番号")</f>
        <v>登録番号</v>
      </c>
      <c r="BA5" s="5" t="str">
        <f>IF(I5="107 ハーフマラソン","H",IF(I5="062 10000mW","W",""))</f>
        <v/>
      </c>
      <c r="BB5" s="5" t="e">
        <f>VLOOKUP($I5 &amp; $J5,標準記録!$A$1:$D$26,2,FALSE)</f>
        <v>#N/A</v>
      </c>
      <c r="BC5" s="5" t="e">
        <f>VLOOKUP($I5 &amp; $J5,標準記録!$A$1:$D$26,3,FALSE)</f>
        <v>#N/A</v>
      </c>
      <c r="BD5" s="5" t="e">
        <f>VLOOKUP($I5 &amp; $J5,標準記録!$A$1:$D$26,4,FALSE)</f>
        <v>#N/A</v>
      </c>
      <c r="BE5" s="5" t="str">
        <f>IF(BF5="","",A5)</f>
        <v/>
      </c>
      <c r="BF5" s="5" t="str">
        <f>IF(OR(I5="201 十種競技",I5="202 七種競技"),E6,"")</f>
        <v/>
      </c>
      <c r="BG5" s="5" t="str">
        <f>IF(I5="107 ハーフマラソン",E6,"")</f>
        <v/>
      </c>
      <c r="BH5" s="5" t="str">
        <f>I5 &amp; K5</f>
        <v/>
      </c>
      <c r="BI5" s="5">
        <f>I5</f>
        <v>0</v>
      </c>
      <c r="BJ5" s="5">
        <f>COUNTIF($BI$5:$BI$401,I5)</f>
        <v>160</v>
      </c>
      <c r="BK5" s="5">
        <f>COUNTIF($BH$5:$BH$401,I5 &amp; "B標準")</f>
        <v>0</v>
      </c>
      <c r="BL5" s="5" t="str">
        <f>D3 &amp; D5</f>
        <v>登録番号</v>
      </c>
    </row>
    <row r="6" spans="1:64" ht="14.25" customHeight="1" thickBot="1" x14ac:dyDescent="0.2">
      <c r="A6" s="203"/>
      <c r="B6" s="206"/>
      <c r="C6" s="208"/>
      <c r="D6" s="206"/>
      <c r="E6" s="128" t="str">
        <f>IF(C5="○",IF($D5&lt;&gt;"",VLOOKUP($D5,新規学連登録者入力シート!$A$2:$U$101,7,FALSE),""),IF($D5&lt;&gt;"",IF(VLOOKUP(記入方法!$D5,登録者リスト!$A$1:$F$43729,4,FALSE)=基本情報!$D$6,VLOOKUP(記入方法!$D5,登録者リスト!$A$1:$F$43729,2,FALSE),""),""))</f>
        <v/>
      </c>
      <c r="F6" s="210"/>
      <c r="G6" s="128" t="str">
        <f>IF(C5="○",IF($D5&lt;&gt;"",VLOOKUP($D5,新規学連登録者入力シート!$A$2:$U$101,19,FALSE),""),IF($D5&lt;&gt;"",IF(VLOOKUP(記入方法!$D5,登録者リスト!$A$1:$F$43729,4,FALSE)=基本情報!$D$6,VLOOKUP(記入方法!$D5,登録者リスト!$A$1:$F$43729,6,FALSE),""),""))</f>
        <v/>
      </c>
      <c r="H6" s="212"/>
      <c r="I6" s="268"/>
      <c r="J6" s="268"/>
      <c r="K6" s="270"/>
      <c r="L6" s="106"/>
      <c r="M6" s="14" t="str">
        <f>IF(U6="",ASC(N6&amp;IF(P6&lt;&gt;"",TEXT(P6,"00"),"")&amp;IF(R6&lt;&gt;"",TEXT(R6,"00"),"")&amp;IF(T6&lt;&gt;"",TEXT(T6,"00"),"")),ASC(U6))</f>
        <v/>
      </c>
      <c r="N6" s="212"/>
      <c r="O6" s="256"/>
      <c r="P6" s="264"/>
      <c r="Q6" s="256"/>
      <c r="R6" s="264"/>
      <c r="S6" s="240"/>
      <c r="T6" s="266"/>
      <c r="U6" s="212"/>
      <c r="V6" s="9"/>
      <c r="W6" s="10" t="s">
        <v>23</v>
      </c>
      <c r="X6" s="9"/>
      <c r="Y6" s="10" t="s">
        <v>25</v>
      </c>
      <c r="Z6" s="9"/>
      <c r="AA6" s="10" t="s">
        <v>26</v>
      </c>
      <c r="AB6" s="210"/>
      <c r="AC6" s="102" t="str">
        <f>IF(AK6="",ASC(AD5&amp;IF(AF6&lt;&gt;"",TEXT(AF6,"00"),"")&amp;IF(AH6&lt;&gt;"",TEXT(AH6,"00"),"")&amp;IF(AJ6&lt;&gt;"",TEXT(AJ6,"00"),"")),ASC(AK6))</f>
        <v/>
      </c>
      <c r="AD6" s="254"/>
      <c r="AE6" s="258"/>
      <c r="AF6" s="260"/>
      <c r="AG6" s="258"/>
      <c r="AH6" s="260"/>
      <c r="AI6" s="262"/>
      <c r="AJ6" s="252"/>
      <c r="AK6" s="254"/>
      <c r="AL6" s="14" t="str">
        <f>IF(AT6="",ASC(AM6&amp;IF(AO6&lt;&gt;"",TEXT(AO6,"00"),"")&amp;IF(AQ6&lt;&gt;"",TEXT(AQ6,"00"),"")&amp;IF(AS6&lt;&gt;"",TEXT(AS6,"00"),"")),ASC(AT6))</f>
        <v/>
      </c>
      <c r="AM6" s="206"/>
      <c r="AN6" s="256"/>
      <c r="AO6" s="238"/>
      <c r="AP6" s="256"/>
      <c r="AQ6" s="238"/>
      <c r="AR6" s="240"/>
      <c r="AS6" s="242"/>
      <c r="AT6" s="244"/>
      <c r="AV6" s="5" t="str">
        <f>IF(AND(I6&lt;&gt;"107 ハーフマラソン",I6&lt;&gt;"062 10000mW"),D5 &amp; "-" &amp; I6,D5 &amp; "-" &amp; I6 &amp; J6)</f>
        <v>-</v>
      </c>
      <c r="AW6" s="5" t="str">
        <f>IF(ISERROR(VLOOKUP(記入方法!$AV6,登録者リスト!#REF!,4,FALSE)),"○","")</f>
        <v>○</v>
      </c>
      <c r="AX6" s="5" t="str">
        <f>IF(AND(I6&lt;&gt;"107 ハーフマラソン",I6&lt;&gt;"062 10000mW"),E6 &amp; "-" &amp; I6,E6 &amp; "-" &amp; I6 &amp; J6)</f>
        <v>-</v>
      </c>
      <c r="AY6" s="5" t="str">
        <f>IF(ISERROR(VLOOKUP(AX6,突破者リスト外資格記録入力シート!$D$7:$M$106,2,FALSE)),"○","")</f>
        <v/>
      </c>
      <c r="BA6" s="5" t="str">
        <f>IF(I6="107 ハーフマラソン","H",IF(I6="062 10000mW","W",""))</f>
        <v/>
      </c>
      <c r="BB6" s="5" t="e">
        <f>VLOOKUP($I6 &amp; $J6,標準記録!$A$1:$D$26,2,FALSE)</f>
        <v>#N/A</v>
      </c>
      <c r="BC6" s="5" t="e">
        <f>VLOOKUP($I6 &amp; $J6,標準記録!$A$1:$D$26,3,FALSE)</f>
        <v>#N/A</v>
      </c>
      <c r="BD6" s="5" t="e">
        <f>VLOOKUP($I6 &amp; $J6,標準記録!$A$1:$D$26,4,FALSE)</f>
        <v>#N/A</v>
      </c>
      <c r="BE6" s="5" t="str">
        <f>IF(BF6="","",A5)</f>
        <v/>
      </c>
      <c r="BF6" s="5" t="str">
        <f>IF(OR(I6="201 十種競技",I6="202 七種競技"),E6,"")</f>
        <v/>
      </c>
      <c r="BG6" s="5" t="str">
        <f>IF(I6="107 ハーフマラソン",E6,"")</f>
        <v/>
      </c>
      <c r="BH6" s="5" t="str">
        <f>I6 &amp; K6</f>
        <v/>
      </c>
      <c r="BI6" s="5">
        <f>I6</f>
        <v>0</v>
      </c>
      <c r="BJ6" s="5">
        <f>COUNTIF($BI$5:$BI$401,I6)</f>
        <v>160</v>
      </c>
      <c r="BK6" s="5">
        <f>COUNTIF($BH$5:$BH$401,I6 &amp; "B標準")</f>
        <v>0</v>
      </c>
    </row>
    <row r="7" spans="1:64" ht="15" thickTop="1" thickBot="1" x14ac:dyDescent="0.2">
      <c r="A7" s="204"/>
      <c r="B7" s="245" t="s">
        <v>128</v>
      </c>
      <c r="C7" s="246"/>
      <c r="D7" s="246"/>
      <c r="E7" s="246"/>
      <c r="F7" s="246"/>
      <c r="G7" s="247"/>
      <c r="H7" s="125"/>
      <c r="I7" s="248"/>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50"/>
    </row>
    <row r="8" spans="1:64" ht="13.5" customHeight="1" x14ac:dyDescent="0.15">
      <c r="A8" s="227"/>
      <c r="B8" s="229" t="s">
        <v>0</v>
      </c>
      <c r="C8" s="231" t="s">
        <v>242</v>
      </c>
      <c r="D8" s="231" t="str">
        <f>IF(C10="○","整理番号","登録番号")</f>
        <v>登録番号</v>
      </c>
      <c r="E8" s="124" t="s">
        <v>13550</v>
      </c>
      <c r="F8" s="229" t="s">
        <v>275</v>
      </c>
      <c r="G8" s="104" t="s">
        <v>1</v>
      </c>
      <c r="H8" s="233" t="s">
        <v>13551</v>
      </c>
      <c r="I8" s="271" t="s">
        <v>2</v>
      </c>
      <c r="J8" s="233" t="s">
        <v>284</v>
      </c>
      <c r="K8" s="233" t="s">
        <v>3</v>
      </c>
      <c r="L8" s="114" t="s">
        <v>243</v>
      </c>
      <c r="M8" s="107" t="s">
        <v>16</v>
      </c>
      <c r="N8" s="213" t="s">
        <v>4</v>
      </c>
      <c r="O8" s="214"/>
      <c r="P8" s="214"/>
      <c r="Q8" s="214"/>
      <c r="R8" s="214"/>
      <c r="S8" s="214"/>
      <c r="T8" s="214"/>
      <c r="U8" s="214"/>
      <c r="V8" s="214"/>
      <c r="W8" s="214"/>
      <c r="X8" s="214"/>
      <c r="Y8" s="214"/>
      <c r="Z8" s="214"/>
      <c r="AA8" s="214"/>
      <c r="AB8" s="215"/>
      <c r="AC8" s="109" t="s">
        <v>16</v>
      </c>
      <c r="AD8" s="216" t="s">
        <v>448</v>
      </c>
      <c r="AE8" s="217"/>
      <c r="AF8" s="217"/>
      <c r="AG8" s="217"/>
      <c r="AH8" s="217"/>
      <c r="AI8" s="217"/>
      <c r="AJ8" s="217"/>
      <c r="AK8" s="218"/>
      <c r="AL8" s="107" t="s">
        <v>16</v>
      </c>
      <c r="AM8" s="213" t="s">
        <v>445</v>
      </c>
      <c r="AN8" s="214"/>
      <c r="AO8" s="214"/>
      <c r="AP8" s="214"/>
      <c r="AQ8" s="214"/>
      <c r="AR8" s="214"/>
      <c r="AS8" s="214"/>
      <c r="AT8" s="219"/>
    </row>
    <row r="9" spans="1:64" ht="14.25" customHeight="1" thickBot="1" x14ac:dyDescent="0.2">
      <c r="A9" s="228"/>
      <c r="B9" s="230"/>
      <c r="C9" s="232"/>
      <c r="D9" s="232"/>
      <c r="E9" s="129" t="s">
        <v>6</v>
      </c>
      <c r="F9" s="230"/>
      <c r="G9" s="6" t="s">
        <v>7</v>
      </c>
      <c r="H9" s="230"/>
      <c r="I9" s="272"/>
      <c r="J9" s="236"/>
      <c r="K9" s="236"/>
      <c r="L9" s="115"/>
      <c r="M9" s="108"/>
      <c r="N9" s="220" t="s">
        <v>8</v>
      </c>
      <c r="O9" s="221"/>
      <c r="P9" s="221"/>
      <c r="Q9" s="221"/>
      <c r="R9" s="221"/>
      <c r="S9" s="221"/>
      <c r="T9" s="222"/>
      <c r="U9" s="129" t="s">
        <v>9</v>
      </c>
      <c r="V9" s="111" t="s">
        <v>10</v>
      </c>
      <c r="W9" s="112"/>
      <c r="X9" s="112"/>
      <c r="Y9" s="112"/>
      <c r="Z9" s="112"/>
      <c r="AA9" s="113"/>
      <c r="AB9" s="92" t="s">
        <v>11</v>
      </c>
      <c r="AC9" s="110"/>
      <c r="AD9" s="223" t="s">
        <v>8</v>
      </c>
      <c r="AE9" s="224"/>
      <c r="AF9" s="224"/>
      <c r="AG9" s="224"/>
      <c r="AH9" s="224"/>
      <c r="AI9" s="224"/>
      <c r="AJ9" s="225"/>
      <c r="AK9" s="100" t="s">
        <v>9</v>
      </c>
      <c r="AL9" s="108"/>
      <c r="AM9" s="220" t="s">
        <v>8</v>
      </c>
      <c r="AN9" s="221"/>
      <c r="AO9" s="221"/>
      <c r="AP9" s="221"/>
      <c r="AQ9" s="221"/>
      <c r="AR9" s="221"/>
      <c r="AS9" s="222"/>
      <c r="AT9" s="93" t="s">
        <v>9</v>
      </c>
    </row>
    <row r="10" spans="1:64" x14ac:dyDescent="0.15">
      <c r="A10" s="202">
        <v>2</v>
      </c>
      <c r="B10" s="205"/>
      <c r="C10" s="207"/>
      <c r="D10" s="205"/>
      <c r="E10" s="126" t="str">
        <f>IF(C10="○",IF($D10&lt;&gt;"",VLOOKUP($D10,新規学連登録者入力シート!$A$2:$U$101,8,FALSE),""),IF($D10&lt;&gt;"",IF(VLOOKUP(記入方法!$D10,登録者リスト!$A$1:$F$43729,4,FALSE)=基本情報!$D$6,VLOOKUP(記入方法!$D10,登録者リスト!$A$1:$F$43729,3,FALSE),""),""))</f>
        <v/>
      </c>
      <c r="F10" s="209" t="str">
        <f>IF(C10="○",IF($D10&lt;&gt;"",VLOOKUP($D10,新規学連登録者入力シート!$A$2:$U$101,9,FALSE),""),IF($D10&lt;&gt;"",IF(VLOOKUP(記入方法!$D10,登録者リスト!$A$1:$G$43729,4,FALSE)=基本情報!$D$6,VLOOKUP(記入方法!$D10,登録者リスト!$A$1:$G$43729,7,FALSE),""),""))</f>
        <v/>
      </c>
      <c r="G10" s="127" t="str">
        <f>IF(C10="○",IF($D10&lt;&gt;"",VLOOKUP($D10,新規学連登録者入力シート!$A$2:$U$101,14,FALSE),""),IF($D10&lt;&gt;"",IF(VLOOKUP(記入方法!$D10,登録者リスト!$A$1:$F$43729,4,FALSE)=基本情報!$D$6,VLOOKUP(記入方法!$D10,登録者リスト!$A$1:$F$43729,5,FALSE),""),""))</f>
        <v/>
      </c>
      <c r="H10" s="211" t="str">
        <f>IF(C10="○",IF($D10&lt;&gt;"",VLOOKUP($D10,新規学連登録者入力シート!$A$2:$U$101,19,FALSE),""),IF($D10&lt;&gt;"",IF(VLOOKUP(記入方法!$D10,登録者リスト!$A$1:$H$43729,4,FALSE)=基本情報!$D$6,VLOOKUP(記入方法!$D10,登録者リスト!$A$1:$H$43729,8,FALSE),""),""))</f>
        <v/>
      </c>
      <c r="I10" s="267"/>
      <c r="J10" s="267"/>
      <c r="K10" s="269" t="str">
        <f>IFERROR(IF(I10="","",IF(AND(I10&lt;&gt;"107 ハーフマラソン",I10&lt;&gt;"062 10000mW"),IF(BD10="T",IF(VALUE(M10)&lt;=BB10,"A標準",IF(VALUE(M10)&lt;=BC10,"B標準","未突破")),IF(VALUE(M10)&gt;=BB10,"A標準",IF(VALUE(M10)&gt;=BC10,"B標準","未突破"))),IF(VALUE(M10)&lt;=BC10,"","未突破"))),"")</f>
        <v/>
      </c>
      <c r="L10" s="105"/>
      <c r="M10" s="12" t="str">
        <f>IF(U10="",ASC(N10&amp;IF(P10&lt;&gt;"",TEXT(P10,"00"),"")&amp;IF(R10&lt;&gt;"",TEXT(R10,"00"),"")&amp;IF(T10&lt;&gt;"",TEXT(T10,"00"),"")),ASC(U10))</f>
        <v/>
      </c>
      <c r="N10" s="211"/>
      <c r="O10" s="255" t="s">
        <v>239</v>
      </c>
      <c r="P10" s="263"/>
      <c r="Q10" s="255" t="s">
        <v>240</v>
      </c>
      <c r="R10" s="263"/>
      <c r="S10" s="239" t="s">
        <v>241</v>
      </c>
      <c r="T10" s="265"/>
      <c r="U10" s="211"/>
      <c r="V10" s="7"/>
      <c r="W10" s="8" t="s">
        <v>23</v>
      </c>
      <c r="X10" s="7"/>
      <c r="Y10" s="8" t="s">
        <v>24</v>
      </c>
      <c r="Z10" s="7"/>
      <c r="AA10" s="8" t="s">
        <v>26</v>
      </c>
      <c r="AB10" s="209"/>
      <c r="AC10" s="101" t="str">
        <f>IF(AK10="",ASC(AD10&amp;IF(AF10&lt;&gt;"",TEXT(AF10,"00"),"")&amp;IF(AH10&lt;&gt;"",TEXT(AH10,"00"),"")&amp;IF(AJ10&lt;&gt;"",TEXT(AJ10,"00"),"")),ASC(AK10))</f>
        <v/>
      </c>
      <c r="AD10" s="253" t="str">
        <f>IF(I10="","",IF(I10="201 十種競技","",VLOOKUP(I10,大学記録!$A$3:$H$5,2,FALSE)))</f>
        <v/>
      </c>
      <c r="AE10" s="257" t="s">
        <v>239</v>
      </c>
      <c r="AF10" s="259" t="str">
        <f>IF(I10="","",IF(I10="201 十種競技","",VLOOKUP(I10,大学記録!$A$3:$H$5,4,FALSE)))</f>
        <v/>
      </c>
      <c r="AG10" s="257" t="s">
        <v>240</v>
      </c>
      <c r="AH10" s="259" t="str">
        <f>IF(I10="","",IF(I10="201 十種競技","",VLOOKUP(I10,大学記録!$A$3:$H$5,6,FALSE)))</f>
        <v/>
      </c>
      <c r="AI10" s="261" t="s">
        <v>241</v>
      </c>
      <c r="AJ10" s="251" t="str">
        <f>IF(I10="","",IF(I10="201 十種競技","",VLOOKUP(I10,大学記録!$A$3:$H$5,8,FALSE)))</f>
        <v/>
      </c>
      <c r="AK10" s="253" t="str">
        <f>IF(I10="","",IF(I10="201 十種競技",大学記録!#REF!,""))</f>
        <v/>
      </c>
      <c r="AL10" s="12" t="str">
        <f>IF(AT10="",ASC(AM10&amp;IF(AO10&lt;&gt;"",TEXT(AO10,"00"),"")&amp;IF(AQ10&lt;&gt;"",TEXT(AQ10,"00"),"")&amp;IF(AS10&lt;&gt;"",TEXT(AS10,"00"),"")),ASC(AT10))</f>
        <v/>
      </c>
      <c r="AM10" s="205"/>
      <c r="AN10" s="255" t="s">
        <v>239</v>
      </c>
      <c r="AO10" s="237"/>
      <c r="AP10" s="255" t="s">
        <v>240</v>
      </c>
      <c r="AQ10" s="237"/>
      <c r="AR10" s="239" t="s">
        <v>241</v>
      </c>
      <c r="AS10" s="241"/>
      <c r="AT10" s="243"/>
      <c r="AV10" s="5" t="str">
        <f>IF(AND(I10&lt;&gt;"107 ハーフマラソン",I10&lt;&gt;"062 10000mW"),D10 &amp; "-" &amp; I10,D10 &amp; "-" &amp; I10 &amp; J10)</f>
        <v>-</v>
      </c>
      <c r="AW10" s="5" t="str">
        <f>IF(ISERROR(VLOOKUP(記入方法!$AV10,登録者リスト!#REF!,4,FALSE)),"○","")</f>
        <v>○</v>
      </c>
      <c r="AX10" s="5" t="e">
        <f>IF(AND(I10&lt;&gt;"107 ハーフマラソン",I10&lt;&gt;"062 10000mW"),#REF! &amp; "-" &amp; I10,#REF! &amp; "-" &amp; I10 &amp; J10)</f>
        <v>#REF!</v>
      </c>
      <c r="AY10" s="5" t="str">
        <f>IF(ISERROR(VLOOKUP(AX10,突破者リスト外資格記録入力シート!$D$7:$M$106,2,FALSE)),"○","")</f>
        <v>○</v>
      </c>
      <c r="AZ10" s="5" t="str">
        <f>IF(C10="○","整理番号","登録番号")</f>
        <v>登録番号</v>
      </c>
      <c r="BA10" s="5" t="str">
        <f>IF(I10="107 ハーフマラソン","H",IF(I10="062 10000mW","W",""))</f>
        <v/>
      </c>
      <c r="BB10" s="5" t="e">
        <f>VLOOKUP($I10 &amp; $J10,標準記録!$A$1:$D$26,2,FALSE)</f>
        <v>#N/A</v>
      </c>
      <c r="BC10" s="5" t="e">
        <f>VLOOKUP($I10 &amp; $J10,標準記録!$A$1:$D$26,3,FALSE)</f>
        <v>#N/A</v>
      </c>
      <c r="BD10" s="5" t="e">
        <f>VLOOKUP($I10 &amp; $J10,標準記録!$A$1:$D$26,4,FALSE)</f>
        <v>#N/A</v>
      </c>
      <c r="BE10" s="5" t="str">
        <f>IF(BF10="","",A10)</f>
        <v/>
      </c>
      <c r="BF10" s="5" t="str">
        <f>IF(OR(I10="201 十種競技",I10="202 七種競技"),#REF!,"")</f>
        <v/>
      </c>
      <c r="BG10" s="5" t="str">
        <f>IF(I10="107 ハーフマラソン",#REF!,"")</f>
        <v/>
      </c>
      <c r="BH10" s="5" t="str">
        <f>I10 &amp; K10</f>
        <v/>
      </c>
      <c r="BI10" s="5">
        <f>I10</f>
        <v>0</v>
      </c>
      <c r="BJ10" s="5">
        <f>COUNTIF($BI$5:$BI$401,I10)</f>
        <v>160</v>
      </c>
      <c r="BK10" s="5">
        <f>COUNTIF($BH$5:$BH$401,I10 &amp; "B標準")</f>
        <v>0</v>
      </c>
      <c r="BL10" s="5" t="str">
        <f>D8 &amp; D10</f>
        <v>登録番号</v>
      </c>
    </row>
    <row r="11" spans="1:64" ht="14.25" thickBot="1" x14ac:dyDescent="0.2">
      <c r="A11" s="203"/>
      <c r="B11" s="206"/>
      <c r="C11" s="208"/>
      <c r="D11" s="206"/>
      <c r="E11" s="128" t="str">
        <f>IF(C10="○",IF($D10&lt;&gt;"",VLOOKUP($D10,新規学連登録者入力シート!$A$2:$U$101,7,FALSE),""),IF($D10&lt;&gt;"",IF(VLOOKUP(記入方法!$D10,登録者リスト!$A$1:$F$43729,4,FALSE)=基本情報!$D$6,VLOOKUP(記入方法!$D10,登録者リスト!$A$1:$F$43729,2,FALSE),""),""))</f>
        <v/>
      </c>
      <c r="F11" s="210"/>
      <c r="G11" s="128" t="str">
        <f>IF(C10="○",IF($D10&lt;&gt;"",VLOOKUP($D10,新規学連登録者入力シート!$A$2:$U$101,19,FALSE),""),IF($D10&lt;&gt;"",IF(VLOOKUP(記入方法!$D10,登録者リスト!$A$1:$F$43729,4,FALSE)=基本情報!$D$6,VLOOKUP(記入方法!$D10,登録者リスト!$A$1:$F$43729,6,FALSE),""),""))</f>
        <v/>
      </c>
      <c r="H11" s="212"/>
      <c r="I11" s="268"/>
      <c r="J11" s="268"/>
      <c r="K11" s="270"/>
      <c r="L11" s="106"/>
      <c r="M11" s="14" t="str">
        <f>IF(U11="",ASC(N11&amp;IF(P11&lt;&gt;"",TEXT(P11,"00"),"")&amp;IF(R11&lt;&gt;"",TEXT(R11,"00"),"")&amp;IF(T11&lt;&gt;"",TEXT(T11,"00"),"")),ASC(U11))</f>
        <v/>
      </c>
      <c r="N11" s="212"/>
      <c r="O11" s="256"/>
      <c r="P11" s="264"/>
      <c r="Q11" s="256"/>
      <c r="R11" s="264"/>
      <c r="S11" s="240"/>
      <c r="T11" s="266"/>
      <c r="U11" s="212"/>
      <c r="V11" s="9"/>
      <c r="W11" s="10" t="s">
        <v>23</v>
      </c>
      <c r="X11" s="9"/>
      <c r="Y11" s="10" t="s">
        <v>25</v>
      </c>
      <c r="Z11" s="9"/>
      <c r="AA11" s="10" t="s">
        <v>26</v>
      </c>
      <c r="AB11" s="210"/>
      <c r="AC11" s="102" t="str">
        <f>IF(AK11="",ASC(AD10&amp;IF(AF11&lt;&gt;"",TEXT(AF11,"00"),"")&amp;IF(AH11&lt;&gt;"",TEXT(AH11,"00"),"")&amp;IF(AJ11&lt;&gt;"",TEXT(AJ11,"00"),"")),ASC(AK11))</f>
        <v/>
      </c>
      <c r="AD11" s="254"/>
      <c r="AE11" s="258"/>
      <c r="AF11" s="260"/>
      <c r="AG11" s="258"/>
      <c r="AH11" s="260"/>
      <c r="AI11" s="262"/>
      <c r="AJ11" s="252"/>
      <c r="AK11" s="254"/>
      <c r="AL11" s="14" t="str">
        <f>IF(AT11="",ASC(AM11&amp;IF(AO11&lt;&gt;"",TEXT(AO11,"00"),"")&amp;IF(AQ11&lt;&gt;"",TEXT(AQ11,"00"),"")&amp;IF(AS11&lt;&gt;"",TEXT(AS11,"00"),"")),ASC(AT11))</f>
        <v/>
      </c>
      <c r="AM11" s="206"/>
      <c r="AN11" s="256"/>
      <c r="AO11" s="238"/>
      <c r="AP11" s="256"/>
      <c r="AQ11" s="238"/>
      <c r="AR11" s="240"/>
      <c r="AS11" s="242"/>
      <c r="AT11" s="244"/>
      <c r="AV11" s="5" t="str">
        <f>IF(AND(I11&lt;&gt;"107 ハーフマラソン",I11&lt;&gt;"062 10000mW"),D10 &amp; "-" &amp; I11,D10 &amp; "-" &amp; I11 &amp; J11)</f>
        <v>-</v>
      </c>
      <c r="AW11" s="5" t="str">
        <f>IF(ISERROR(VLOOKUP(記入方法!$AV11,登録者リスト!#REF!,4,FALSE)),"○","")</f>
        <v>○</v>
      </c>
      <c r="AX11" s="5" t="e">
        <f>IF(AND(I11&lt;&gt;"107 ハーフマラソン",I11&lt;&gt;"062 10000mW"),#REF! &amp; "-" &amp; I11,#REF! &amp; "-" &amp; I11 &amp; J11)</f>
        <v>#REF!</v>
      </c>
      <c r="AY11" s="5" t="str">
        <f>IF(ISERROR(VLOOKUP(AX11,突破者リスト外資格記録入力シート!$D$7:$M$106,2,FALSE)),"○","")</f>
        <v>○</v>
      </c>
      <c r="BA11" s="5" t="str">
        <f>IF(I11="107 ハーフマラソン","H",IF(I11="062 10000mW","W",""))</f>
        <v/>
      </c>
      <c r="BB11" s="5" t="e">
        <f>VLOOKUP($I11 &amp; $J11,標準記録!$A$1:$D$26,2,FALSE)</f>
        <v>#N/A</v>
      </c>
      <c r="BC11" s="5" t="e">
        <f>VLOOKUP($I11 &amp; $J11,標準記録!$A$1:$D$26,3,FALSE)</f>
        <v>#N/A</v>
      </c>
      <c r="BD11" s="5" t="e">
        <f>VLOOKUP($I11 &amp; $J11,標準記録!$A$1:$D$26,4,FALSE)</f>
        <v>#N/A</v>
      </c>
      <c r="BE11" s="5" t="str">
        <f>IF(BF11="","",A10)</f>
        <v/>
      </c>
      <c r="BF11" s="5" t="str">
        <f>IF(OR(I11="201 十種競技",I11="202 七種競技"),#REF!,"")</f>
        <v/>
      </c>
      <c r="BG11" s="5" t="str">
        <f>IF(I11="107 ハーフマラソン",#REF!,"")</f>
        <v/>
      </c>
      <c r="BH11" s="5" t="str">
        <f>I11 &amp; K11</f>
        <v/>
      </c>
      <c r="BI11" s="5">
        <f>I11</f>
        <v>0</v>
      </c>
      <c r="BJ11" s="5">
        <f>COUNTIF($BI$5:$BI$401,I11)</f>
        <v>160</v>
      </c>
      <c r="BK11" s="5">
        <f>COUNTIF($BH$5:$BH$401,I11 &amp; "B標準")</f>
        <v>0</v>
      </c>
    </row>
    <row r="12" spans="1:64" ht="15" thickTop="1" thickBot="1" x14ac:dyDescent="0.2">
      <c r="A12" s="204"/>
      <c r="B12" s="245" t="s">
        <v>128</v>
      </c>
      <c r="C12" s="246"/>
      <c r="D12" s="246"/>
      <c r="E12" s="246"/>
      <c r="F12" s="246"/>
      <c r="G12" s="247"/>
      <c r="H12" s="125"/>
      <c r="I12" s="248"/>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50"/>
    </row>
    <row r="13" spans="1:64" ht="13.5" customHeight="1" x14ac:dyDescent="0.15">
      <c r="A13" s="227"/>
      <c r="B13" s="229" t="s">
        <v>0</v>
      </c>
      <c r="C13" s="231" t="s">
        <v>242</v>
      </c>
      <c r="D13" s="231" t="str">
        <f>IF(C15="○","整理番号","登録番号")</f>
        <v>登録番号</v>
      </c>
      <c r="E13" s="124" t="s">
        <v>13550</v>
      </c>
      <c r="F13" s="229" t="s">
        <v>275</v>
      </c>
      <c r="G13" s="104" t="s">
        <v>1</v>
      </c>
      <c r="H13" s="233" t="s">
        <v>13551</v>
      </c>
      <c r="I13" s="271" t="s">
        <v>2</v>
      </c>
      <c r="J13" s="233" t="s">
        <v>284</v>
      </c>
      <c r="K13" s="233" t="s">
        <v>3</v>
      </c>
      <c r="L13" s="114" t="s">
        <v>243</v>
      </c>
      <c r="M13" s="107" t="s">
        <v>16</v>
      </c>
      <c r="N13" s="213" t="s">
        <v>4</v>
      </c>
      <c r="O13" s="214"/>
      <c r="P13" s="214"/>
      <c r="Q13" s="214"/>
      <c r="R13" s="214"/>
      <c r="S13" s="214"/>
      <c r="T13" s="214"/>
      <c r="U13" s="214"/>
      <c r="V13" s="214"/>
      <c r="W13" s="214"/>
      <c r="X13" s="214"/>
      <c r="Y13" s="214"/>
      <c r="Z13" s="214"/>
      <c r="AA13" s="214"/>
      <c r="AB13" s="215"/>
      <c r="AC13" s="109" t="s">
        <v>16</v>
      </c>
      <c r="AD13" s="216" t="s">
        <v>448</v>
      </c>
      <c r="AE13" s="217"/>
      <c r="AF13" s="217"/>
      <c r="AG13" s="217"/>
      <c r="AH13" s="217"/>
      <c r="AI13" s="217"/>
      <c r="AJ13" s="217"/>
      <c r="AK13" s="218"/>
      <c r="AL13" s="107" t="s">
        <v>16</v>
      </c>
      <c r="AM13" s="213" t="s">
        <v>445</v>
      </c>
      <c r="AN13" s="214"/>
      <c r="AO13" s="214"/>
      <c r="AP13" s="214"/>
      <c r="AQ13" s="214"/>
      <c r="AR13" s="214"/>
      <c r="AS13" s="214"/>
      <c r="AT13" s="219"/>
    </row>
    <row r="14" spans="1:64" ht="14.25" thickBot="1" x14ac:dyDescent="0.2">
      <c r="A14" s="228"/>
      <c r="B14" s="230"/>
      <c r="C14" s="232"/>
      <c r="D14" s="232"/>
      <c r="E14" s="129" t="s">
        <v>6</v>
      </c>
      <c r="F14" s="230"/>
      <c r="G14" s="6" t="s">
        <v>7</v>
      </c>
      <c r="H14" s="230"/>
      <c r="I14" s="272"/>
      <c r="J14" s="236"/>
      <c r="K14" s="236"/>
      <c r="L14" s="115"/>
      <c r="M14" s="108"/>
      <c r="N14" s="220" t="s">
        <v>8</v>
      </c>
      <c r="O14" s="221"/>
      <c r="P14" s="221"/>
      <c r="Q14" s="221"/>
      <c r="R14" s="221"/>
      <c r="S14" s="221"/>
      <c r="T14" s="222"/>
      <c r="U14" s="129" t="s">
        <v>9</v>
      </c>
      <c r="V14" s="111" t="s">
        <v>10</v>
      </c>
      <c r="W14" s="112"/>
      <c r="X14" s="112"/>
      <c r="Y14" s="112"/>
      <c r="Z14" s="112"/>
      <c r="AA14" s="113"/>
      <c r="AB14" s="92" t="s">
        <v>11</v>
      </c>
      <c r="AC14" s="110"/>
      <c r="AD14" s="223" t="s">
        <v>8</v>
      </c>
      <c r="AE14" s="224"/>
      <c r="AF14" s="224"/>
      <c r="AG14" s="224"/>
      <c r="AH14" s="224"/>
      <c r="AI14" s="224"/>
      <c r="AJ14" s="225"/>
      <c r="AK14" s="100" t="s">
        <v>9</v>
      </c>
      <c r="AL14" s="108"/>
      <c r="AM14" s="220" t="s">
        <v>8</v>
      </c>
      <c r="AN14" s="221"/>
      <c r="AO14" s="221"/>
      <c r="AP14" s="221"/>
      <c r="AQ14" s="221"/>
      <c r="AR14" s="221"/>
      <c r="AS14" s="222"/>
      <c r="AT14" s="93" t="s">
        <v>9</v>
      </c>
    </row>
    <row r="15" spans="1:64" x14ac:dyDescent="0.15">
      <c r="A15" s="202">
        <v>3</v>
      </c>
      <c r="B15" s="205"/>
      <c r="C15" s="207"/>
      <c r="D15" s="205"/>
      <c r="E15" s="126" t="str">
        <f>IF(C15="○",IF($D15&lt;&gt;"",VLOOKUP($D15,新規学連登録者入力シート!$A$2:$U$101,8,FALSE),""),IF($D15&lt;&gt;"",IF(VLOOKUP(記入方法!$D15,登録者リスト!$A$1:$F$43729,4,FALSE)=基本情報!$D$6,VLOOKUP(記入方法!$D15,登録者リスト!$A$1:$F$43729,3,FALSE),""),""))</f>
        <v/>
      </c>
      <c r="F15" s="209" t="str">
        <f>IF(C15="○",IF($D15&lt;&gt;"",VLOOKUP($D15,新規学連登録者入力シート!$A$2:$U$101,9,FALSE),""),IF($D15&lt;&gt;"",IF(VLOOKUP(記入方法!$D15,登録者リスト!$A$1:$G$43729,4,FALSE)=基本情報!$D$6,VLOOKUP(記入方法!$D15,登録者リスト!$A$1:$G$43729,7,FALSE),""),""))</f>
        <v/>
      </c>
      <c r="G15" s="127" t="str">
        <f>IF(C15="○",IF($D15&lt;&gt;"",VLOOKUP($D15,新規学連登録者入力シート!$A$2:$U$101,14,FALSE),""),IF($D15&lt;&gt;"",IF(VLOOKUP(記入方法!$D15,登録者リスト!$A$1:$F$43729,4,FALSE)=基本情報!$D$6,VLOOKUP(記入方法!$D15,登録者リスト!$A$1:$F$43729,5,FALSE),""),""))</f>
        <v/>
      </c>
      <c r="H15" s="211" t="str">
        <f>IF(C15="○",IF($D15&lt;&gt;"",VLOOKUP($D15,新規学連登録者入力シート!$A$2:$U$101,19,FALSE),""),IF($D15&lt;&gt;"",IF(VLOOKUP(記入方法!$D15,登録者リスト!$A$1:$H$43729,4,FALSE)=基本情報!$D$6,VLOOKUP(記入方法!$D15,登録者リスト!$A$1:$H$43729,8,FALSE),""),""))</f>
        <v/>
      </c>
      <c r="I15" s="267"/>
      <c r="J15" s="267"/>
      <c r="K15" s="269" t="str">
        <f>IFERROR(IF(I15="","",IF(AND(I15&lt;&gt;"107 ハーフマラソン",I15&lt;&gt;"062 10000mW"),IF(BD15="T",IF(VALUE(M15)&lt;=BB15,"A標準",IF(VALUE(M15)&lt;=BC15,"B標準","未突破")),IF(VALUE(M15)&gt;=BB15,"A標準",IF(VALUE(M15)&gt;=BC15,"B標準","未突破"))),IF(VALUE(M15)&lt;=BC15,"","未突破"))),"")</f>
        <v/>
      </c>
      <c r="L15" s="105"/>
      <c r="M15" s="12" t="str">
        <f>IF(U15="",ASC(N15&amp;IF(P15&lt;&gt;"",TEXT(P15,"00"),"")&amp;IF(R15&lt;&gt;"",TEXT(R15,"00"),"")&amp;IF(T15&lt;&gt;"",TEXT(T15,"00"),"")),ASC(U15))</f>
        <v/>
      </c>
      <c r="N15" s="211"/>
      <c r="O15" s="255" t="s">
        <v>239</v>
      </c>
      <c r="P15" s="263"/>
      <c r="Q15" s="255" t="s">
        <v>240</v>
      </c>
      <c r="R15" s="263"/>
      <c r="S15" s="239" t="s">
        <v>241</v>
      </c>
      <c r="T15" s="265"/>
      <c r="U15" s="211"/>
      <c r="V15" s="7"/>
      <c r="W15" s="8" t="s">
        <v>23</v>
      </c>
      <c r="X15" s="7"/>
      <c r="Y15" s="8" t="s">
        <v>24</v>
      </c>
      <c r="Z15" s="7"/>
      <c r="AA15" s="8" t="s">
        <v>26</v>
      </c>
      <c r="AB15" s="209"/>
      <c r="AC15" s="101" t="str">
        <f>IF(AK15="",ASC(AD15&amp;IF(AF15&lt;&gt;"",TEXT(AF15,"00"),"")&amp;IF(AH15&lt;&gt;"",TEXT(AH15,"00"),"")&amp;IF(AJ15&lt;&gt;"",TEXT(AJ15,"00"),"")),ASC(AK15))</f>
        <v/>
      </c>
      <c r="AD15" s="253" t="str">
        <f>IF(I15="","",IF(I15="201 十種競技","",VLOOKUP(I15,大学記録!$A$3:$H$5,2,FALSE)))</f>
        <v/>
      </c>
      <c r="AE15" s="257" t="s">
        <v>239</v>
      </c>
      <c r="AF15" s="259" t="str">
        <f>IF(I15="","",IF(I15="201 十種競技","",VLOOKUP(I15,大学記録!$A$3:$H$5,4,FALSE)))</f>
        <v/>
      </c>
      <c r="AG15" s="257" t="s">
        <v>240</v>
      </c>
      <c r="AH15" s="259" t="str">
        <f>IF(I15="","",IF(I15="201 十種競技","",VLOOKUP(I15,大学記録!$A$3:$H$5,6,FALSE)))</f>
        <v/>
      </c>
      <c r="AI15" s="261" t="s">
        <v>241</v>
      </c>
      <c r="AJ15" s="251" t="str">
        <f>IF(I15="","",IF(I15="201 十種競技","",VLOOKUP(I15,大学記録!$A$3:$H$5,8,FALSE)))</f>
        <v/>
      </c>
      <c r="AK15" s="253" t="str">
        <f>IF(I15="","",IF(I15="201 十種競技",大学記録!#REF!,""))</f>
        <v/>
      </c>
      <c r="AL15" s="12" t="str">
        <f>IF(AT15="",ASC(AM15&amp;IF(AO15&lt;&gt;"",TEXT(AO15,"00"),"")&amp;IF(AQ15&lt;&gt;"",TEXT(AQ15,"00"),"")&amp;IF(AS15&lt;&gt;"",TEXT(AS15,"00"),"")),ASC(AT15))</f>
        <v/>
      </c>
      <c r="AM15" s="205"/>
      <c r="AN15" s="255" t="s">
        <v>239</v>
      </c>
      <c r="AO15" s="237"/>
      <c r="AP15" s="255" t="s">
        <v>240</v>
      </c>
      <c r="AQ15" s="237"/>
      <c r="AR15" s="239" t="s">
        <v>241</v>
      </c>
      <c r="AS15" s="241"/>
      <c r="AT15" s="243"/>
      <c r="AV15" s="5" t="str">
        <f>IF(AND(I15&lt;&gt;"107 ハーフマラソン",I15&lt;&gt;"062 10000mW"),D15 &amp; "-" &amp; I15,D15 &amp; "-" &amp; I15 &amp; J15)</f>
        <v>-</v>
      </c>
      <c r="AW15" s="5" t="str">
        <f>IF(ISERROR(VLOOKUP(記入方法!$AV15,登録者リスト!#REF!,4,FALSE)),"○","")</f>
        <v>○</v>
      </c>
      <c r="AX15" s="5" t="e">
        <f>IF(AND(I15&lt;&gt;"107 ハーフマラソン",I15&lt;&gt;"062 10000mW"),#REF! &amp; "-" &amp; I15,#REF! &amp; "-" &amp; I15 &amp; J15)</f>
        <v>#REF!</v>
      </c>
      <c r="AY15" s="5" t="str">
        <f>IF(ISERROR(VLOOKUP(AX15,突破者リスト外資格記録入力シート!$D$7:$M$106,2,FALSE)),"○","")</f>
        <v>○</v>
      </c>
      <c r="AZ15" s="5" t="str">
        <f>IF(C15="○","整理番号","登録番号")</f>
        <v>登録番号</v>
      </c>
      <c r="BA15" s="5" t="str">
        <f>IF(I15="107 ハーフマラソン","H",IF(I15="062 10000mW","W",""))</f>
        <v/>
      </c>
      <c r="BB15" s="5" t="e">
        <f>VLOOKUP($I15 &amp; $J15,標準記録!$A$1:$D$26,2,FALSE)</f>
        <v>#N/A</v>
      </c>
      <c r="BC15" s="5" t="e">
        <f>VLOOKUP($I15 &amp; $J15,標準記録!$A$1:$D$26,3,FALSE)</f>
        <v>#N/A</v>
      </c>
      <c r="BD15" s="5" t="e">
        <f>VLOOKUP($I15 &amp; $J15,標準記録!$A$1:$D$26,4,FALSE)</f>
        <v>#N/A</v>
      </c>
      <c r="BE15" s="5" t="str">
        <f>IF(BF15="","",A15)</f>
        <v/>
      </c>
      <c r="BF15" s="5" t="str">
        <f>IF(OR(I15="201 十種競技",I15="202 七種競技"),#REF!,"")</f>
        <v/>
      </c>
      <c r="BG15" s="5" t="str">
        <f>IF(I15="107 ハーフマラソン",#REF!,"")</f>
        <v/>
      </c>
      <c r="BH15" s="5" t="str">
        <f>I15 &amp; K15</f>
        <v/>
      </c>
      <c r="BI15" s="5">
        <f>I15</f>
        <v>0</v>
      </c>
      <c r="BJ15" s="5">
        <f>COUNTIF($BI$5:$BI$401,I15)</f>
        <v>160</v>
      </c>
      <c r="BK15" s="5">
        <f>COUNTIF($BH$5:$BH$401,I15 &amp; "B標準")</f>
        <v>0</v>
      </c>
      <c r="BL15" s="5" t="str">
        <f>D13 &amp; D15</f>
        <v>登録番号</v>
      </c>
    </row>
    <row r="16" spans="1:64" ht="14.25" thickBot="1" x14ac:dyDescent="0.2">
      <c r="A16" s="203"/>
      <c r="B16" s="206"/>
      <c r="C16" s="208"/>
      <c r="D16" s="206"/>
      <c r="E16" s="128" t="str">
        <f>IF(C15="○",IF($D15&lt;&gt;"",VLOOKUP($D15,新規学連登録者入力シート!$A$2:$U$101,7,FALSE),""),IF($D15&lt;&gt;"",IF(VLOOKUP(記入方法!$D15,登録者リスト!$A$1:$F$43729,4,FALSE)=基本情報!$D$6,VLOOKUP(記入方法!$D15,登録者リスト!$A$1:$F$43729,2,FALSE),""),""))</f>
        <v/>
      </c>
      <c r="F16" s="210"/>
      <c r="G16" s="128" t="str">
        <f>IF(C15="○",IF($D15&lt;&gt;"",VLOOKUP($D15,新規学連登録者入力シート!$A$2:$U$101,19,FALSE),""),IF($D15&lt;&gt;"",IF(VLOOKUP(記入方法!$D15,登録者リスト!$A$1:$F$43729,4,FALSE)=基本情報!$D$6,VLOOKUP(記入方法!$D15,登録者リスト!$A$1:$F$43729,6,FALSE),""),""))</f>
        <v/>
      </c>
      <c r="H16" s="212"/>
      <c r="I16" s="268"/>
      <c r="J16" s="268"/>
      <c r="K16" s="270"/>
      <c r="L16" s="106"/>
      <c r="M16" s="14" t="str">
        <f>IF(U16="",ASC(N16&amp;IF(P16&lt;&gt;"",TEXT(P16,"00"),"")&amp;IF(R16&lt;&gt;"",TEXT(R16,"00"),"")&amp;IF(T16&lt;&gt;"",TEXT(T16,"00"),"")),ASC(U16))</f>
        <v/>
      </c>
      <c r="N16" s="212"/>
      <c r="O16" s="256"/>
      <c r="P16" s="264"/>
      <c r="Q16" s="256"/>
      <c r="R16" s="264"/>
      <c r="S16" s="240"/>
      <c r="T16" s="266"/>
      <c r="U16" s="212"/>
      <c r="V16" s="9"/>
      <c r="W16" s="10" t="s">
        <v>23</v>
      </c>
      <c r="X16" s="9"/>
      <c r="Y16" s="10" t="s">
        <v>25</v>
      </c>
      <c r="Z16" s="9"/>
      <c r="AA16" s="10" t="s">
        <v>26</v>
      </c>
      <c r="AB16" s="210"/>
      <c r="AC16" s="102" t="str">
        <f>IF(AK16="",ASC(AD15&amp;IF(AF16&lt;&gt;"",TEXT(AF16,"00"),"")&amp;IF(AH16&lt;&gt;"",TEXT(AH16,"00"),"")&amp;IF(AJ16&lt;&gt;"",TEXT(AJ16,"00"),"")),ASC(AK16))</f>
        <v/>
      </c>
      <c r="AD16" s="254"/>
      <c r="AE16" s="258"/>
      <c r="AF16" s="260"/>
      <c r="AG16" s="258"/>
      <c r="AH16" s="260"/>
      <c r="AI16" s="262"/>
      <c r="AJ16" s="252"/>
      <c r="AK16" s="254"/>
      <c r="AL16" s="14" t="str">
        <f>IF(AT16="",ASC(AM16&amp;IF(AO16&lt;&gt;"",TEXT(AO16,"00"),"")&amp;IF(AQ16&lt;&gt;"",TEXT(AQ16,"00"),"")&amp;IF(AS16&lt;&gt;"",TEXT(AS16,"00"),"")),ASC(AT16))</f>
        <v/>
      </c>
      <c r="AM16" s="206"/>
      <c r="AN16" s="256"/>
      <c r="AO16" s="238"/>
      <c r="AP16" s="256"/>
      <c r="AQ16" s="238"/>
      <c r="AR16" s="240"/>
      <c r="AS16" s="242"/>
      <c r="AT16" s="244"/>
      <c r="AV16" s="5" t="str">
        <f>IF(AND(I16&lt;&gt;"107 ハーフマラソン",I16&lt;&gt;"062 10000mW"),D15 &amp; "-" &amp; I16,D15 &amp; "-" &amp; I16 &amp; J16)</f>
        <v>-</v>
      </c>
      <c r="AW16" s="5" t="str">
        <f>IF(ISERROR(VLOOKUP(記入方法!$AV16,登録者リスト!#REF!,4,FALSE)),"○","")</f>
        <v>○</v>
      </c>
      <c r="AX16" s="5" t="e">
        <f>IF(AND(I16&lt;&gt;"107 ハーフマラソン",I16&lt;&gt;"062 10000mW"),#REF! &amp; "-" &amp; I16,#REF! &amp; "-" &amp; I16 &amp; J16)</f>
        <v>#REF!</v>
      </c>
      <c r="AY16" s="5" t="str">
        <f>IF(ISERROR(VLOOKUP(AX16,突破者リスト外資格記録入力シート!$D$7:$M$106,2,FALSE)),"○","")</f>
        <v>○</v>
      </c>
      <c r="BA16" s="5" t="str">
        <f>IF(I16="107 ハーフマラソン","H",IF(I16="062 10000mW","W",""))</f>
        <v/>
      </c>
      <c r="BB16" s="5" t="e">
        <f>VLOOKUP($I16 &amp; $J16,標準記録!$A$1:$D$26,2,FALSE)</f>
        <v>#N/A</v>
      </c>
      <c r="BC16" s="5" t="e">
        <f>VLOOKUP($I16 &amp; $J16,標準記録!$A$1:$D$26,3,FALSE)</f>
        <v>#N/A</v>
      </c>
      <c r="BD16" s="5" t="e">
        <f>VLOOKUP($I16 &amp; $J16,標準記録!$A$1:$D$26,4,FALSE)</f>
        <v>#N/A</v>
      </c>
      <c r="BE16" s="5" t="str">
        <f>IF(BF16="","",A15)</f>
        <v/>
      </c>
      <c r="BF16" s="5" t="str">
        <f>IF(OR(I16="201 十種競技",I16="202 七種競技"),#REF!,"")</f>
        <v/>
      </c>
      <c r="BG16" s="5" t="str">
        <f>IF(I16="107 ハーフマラソン",#REF!,"")</f>
        <v/>
      </c>
      <c r="BH16" s="5" t="str">
        <f>I16 &amp; K16</f>
        <v/>
      </c>
      <c r="BI16" s="5">
        <f>I16</f>
        <v>0</v>
      </c>
      <c r="BJ16" s="5">
        <f>COUNTIF($BI$5:$BI$401,I16)</f>
        <v>160</v>
      </c>
      <c r="BK16" s="5">
        <f>COUNTIF($BH$5:$BH$401,I16 &amp; "B標準")</f>
        <v>0</v>
      </c>
    </row>
    <row r="17" spans="1:64" ht="15" thickTop="1" thickBot="1" x14ac:dyDescent="0.2">
      <c r="A17" s="204"/>
      <c r="B17" s="245" t="s">
        <v>128</v>
      </c>
      <c r="C17" s="246"/>
      <c r="D17" s="246"/>
      <c r="E17" s="246"/>
      <c r="F17" s="246"/>
      <c r="G17" s="247"/>
      <c r="H17" s="125"/>
      <c r="I17" s="248"/>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50"/>
    </row>
    <row r="18" spans="1:64" ht="13.5" customHeight="1" x14ac:dyDescent="0.15">
      <c r="A18" s="227"/>
      <c r="B18" s="229" t="s">
        <v>0</v>
      </c>
      <c r="C18" s="231" t="s">
        <v>242</v>
      </c>
      <c r="D18" s="231" t="str">
        <f>IF(C20="○","整理番号","登録番号")</f>
        <v>登録番号</v>
      </c>
      <c r="E18" s="124" t="s">
        <v>13550</v>
      </c>
      <c r="F18" s="229" t="s">
        <v>275</v>
      </c>
      <c r="G18" s="104" t="s">
        <v>1</v>
      </c>
      <c r="H18" s="233" t="s">
        <v>13551</v>
      </c>
      <c r="I18" s="271" t="s">
        <v>2</v>
      </c>
      <c r="J18" s="233" t="s">
        <v>284</v>
      </c>
      <c r="K18" s="233" t="s">
        <v>3</v>
      </c>
      <c r="L18" s="114" t="s">
        <v>243</v>
      </c>
      <c r="M18" s="107" t="s">
        <v>16</v>
      </c>
      <c r="N18" s="213" t="s">
        <v>4</v>
      </c>
      <c r="O18" s="214"/>
      <c r="P18" s="214"/>
      <c r="Q18" s="214"/>
      <c r="R18" s="214"/>
      <c r="S18" s="214"/>
      <c r="T18" s="214"/>
      <c r="U18" s="214"/>
      <c r="V18" s="214"/>
      <c r="W18" s="214"/>
      <c r="X18" s="214"/>
      <c r="Y18" s="214"/>
      <c r="Z18" s="214"/>
      <c r="AA18" s="214"/>
      <c r="AB18" s="215"/>
      <c r="AC18" s="109" t="s">
        <v>16</v>
      </c>
      <c r="AD18" s="216" t="s">
        <v>448</v>
      </c>
      <c r="AE18" s="217"/>
      <c r="AF18" s="217"/>
      <c r="AG18" s="217"/>
      <c r="AH18" s="217"/>
      <c r="AI18" s="217"/>
      <c r="AJ18" s="217"/>
      <c r="AK18" s="218"/>
      <c r="AL18" s="107" t="s">
        <v>16</v>
      </c>
      <c r="AM18" s="213" t="s">
        <v>445</v>
      </c>
      <c r="AN18" s="214"/>
      <c r="AO18" s="214"/>
      <c r="AP18" s="214"/>
      <c r="AQ18" s="214"/>
      <c r="AR18" s="214"/>
      <c r="AS18" s="214"/>
      <c r="AT18" s="219"/>
    </row>
    <row r="19" spans="1:64" ht="14.25" thickBot="1" x14ac:dyDescent="0.2">
      <c r="A19" s="228"/>
      <c r="B19" s="230"/>
      <c r="C19" s="232"/>
      <c r="D19" s="232"/>
      <c r="E19" s="129" t="s">
        <v>6</v>
      </c>
      <c r="F19" s="230"/>
      <c r="G19" s="6" t="s">
        <v>7</v>
      </c>
      <c r="H19" s="230"/>
      <c r="I19" s="272"/>
      <c r="J19" s="236"/>
      <c r="K19" s="236"/>
      <c r="L19" s="115"/>
      <c r="M19" s="108"/>
      <c r="N19" s="220" t="s">
        <v>8</v>
      </c>
      <c r="O19" s="221"/>
      <c r="P19" s="221"/>
      <c r="Q19" s="221"/>
      <c r="R19" s="221"/>
      <c r="S19" s="221"/>
      <c r="T19" s="222"/>
      <c r="U19" s="129" t="s">
        <v>9</v>
      </c>
      <c r="V19" s="111" t="s">
        <v>10</v>
      </c>
      <c r="W19" s="112"/>
      <c r="X19" s="112"/>
      <c r="Y19" s="112"/>
      <c r="Z19" s="112"/>
      <c r="AA19" s="113"/>
      <c r="AB19" s="92" t="s">
        <v>11</v>
      </c>
      <c r="AC19" s="110"/>
      <c r="AD19" s="223" t="s">
        <v>8</v>
      </c>
      <c r="AE19" s="224"/>
      <c r="AF19" s="224"/>
      <c r="AG19" s="224"/>
      <c r="AH19" s="224"/>
      <c r="AI19" s="224"/>
      <c r="AJ19" s="225"/>
      <c r="AK19" s="100" t="s">
        <v>9</v>
      </c>
      <c r="AL19" s="108"/>
      <c r="AM19" s="220" t="s">
        <v>8</v>
      </c>
      <c r="AN19" s="221"/>
      <c r="AO19" s="221"/>
      <c r="AP19" s="221"/>
      <c r="AQ19" s="221"/>
      <c r="AR19" s="221"/>
      <c r="AS19" s="222"/>
      <c r="AT19" s="93" t="s">
        <v>9</v>
      </c>
    </row>
    <row r="20" spans="1:64" x14ac:dyDescent="0.15">
      <c r="A20" s="202">
        <v>4</v>
      </c>
      <c r="B20" s="205"/>
      <c r="C20" s="207"/>
      <c r="D20" s="205"/>
      <c r="E20" s="126" t="str">
        <f>IF(C20="○",IF($D20&lt;&gt;"",VLOOKUP($D20,新規学連登録者入力シート!$A$2:$U$101,8,FALSE),""),IF($D20&lt;&gt;"",IF(VLOOKUP(記入方法!$D20,登録者リスト!$A$1:$F$43729,4,FALSE)=基本情報!$D$6,VLOOKUP(記入方法!$D20,登録者リスト!$A$1:$F$43729,3,FALSE),""),""))</f>
        <v/>
      </c>
      <c r="F20" s="209" t="str">
        <f>IF(C20="○",IF($D20&lt;&gt;"",VLOOKUP($D20,新規学連登録者入力シート!$A$2:$U$101,9,FALSE),""),IF($D20&lt;&gt;"",IF(VLOOKUP(記入方法!$D20,登録者リスト!$A$1:$G$43729,4,FALSE)=基本情報!$D$6,VLOOKUP(記入方法!$D20,登録者リスト!$A$1:$G$43729,7,FALSE),""),""))</f>
        <v/>
      </c>
      <c r="G20" s="127" t="str">
        <f>IF(C20="○",IF($D20&lt;&gt;"",VLOOKUP($D20,新規学連登録者入力シート!$A$2:$U$101,14,FALSE),""),IF($D20&lt;&gt;"",IF(VLOOKUP(記入方法!$D20,登録者リスト!$A$1:$F$43729,4,FALSE)=基本情報!$D$6,VLOOKUP(記入方法!$D20,登録者リスト!$A$1:$F$43729,5,FALSE),""),""))</f>
        <v/>
      </c>
      <c r="H20" s="211" t="str">
        <f>IF(C20="○",IF($D20&lt;&gt;"",VLOOKUP($D20,新規学連登録者入力シート!$A$2:$U$101,19,FALSE),""),IF($D20&lt;&gt;"",IF(VLOOKUP(記入方法!$D20,登録者リスト!$A$1:$H$43729,4,FALSE)=基本情報!$D$6,VLOOKUP(記入方法!$D20,登録者リスト!$A$1:$H$43729,8,FALSE),""),""))</f>
        <v/>
      </c>
      <c r="I20" s="267"/>
      <c r="J20" s="267"/>
      <c r="K20" s="269" t="str">
        <f>IFERROR(IF(I20="","",IF(AND(I20&lt;&gt;"107 ハーフマラソン",I20&lt;&gt;"062 10000mW"),IF(BD20="T",IF(VALUE(M20)&lt;=BB20,"A標準",IF(VALUE(M20)&lt;=BC20,"B標準","未突破")),IF(VALUE(M20)&gt;=BB20,"A標準",IF(VALUE(M20)&gt;=BC20,"B標準","未突破"))),IF(VALUE(M20)&lt;=BC20,"","未突破"))),"")</f>
        <v/>
      </c>
      <c r="L20" s="105"/>
      <c r="M20" s="12" t="str">
        <f>IF(U20="",ASC(N20&amp;IF(P20&lt;&gt;"",TEXT(P20,"00"),"")&amp;IF(R20&lt;&gt;"",TEXT(R20,"00"),"")&amp;IF(T20&lt;&gt;"",TEXT(T20,"00"),"")),ASC(U20))</f>
        <v/>
      </c>
      <c r="N20" s="211"/>
      <c r="O20" s="255" t="s">
        <v>239</v>
      </c>
      <c r="P20" s="263"/>
      <c r="Q20" s="255" t="s">
        <v>240</v>
      </c>
      <c r="R20" s="263"/>
      <c r="S20" s="239" t="s">
        <v>241</v>
      </c>
      <c r="T20" s="265"/>
      <c r="U20" s="211"/>
      <c r="V20" s="7"/>
      <c r="W20" s="8" t="s">
        <v>23</v>
      </c>
      <c r="X20" s="7"/>
      <c r="Y20" s="8" t="s">
        <v>24</v>
      </c>
      <c r="Z20" s="7"/>
      <c r="AA20" s="8" t="s">
        <v>26</v>
      </c>
      <c r="AB20" s="209"/>
      <c r="AC20" s="101" t="str">
        <f>IF(AK20="",ASC(AD20&amp;IF(AF20&lt;&gt;"",TEXT(AF20,"00"),"")&amp;IF(AH20&lt;&gt;"",TEXT(AH20,"00"),"")&amp;IF(AJ20&lt;&gt;"",TEXT(AJ20,"00"),"")),ASC(AK20))</f>
        <v/>
      </c>
      <c r="AD20" s="253" t="str">
        <f>IF(I20="","",IF(I20="201 十種競技","",VLOOKUP(I20,大学記録!$A$3:$H$5,2,FALSE)))</f>
        <v/>
      </c>
      <c r="AE20" s="257" t="s">
        <v>239</v>
      </c>
      <c r="AF20" s="259" t="str">
        <f>IF(I20="","",IF(I20="201 十種競技","",VLOOKUP(I20,大学記録!$A$3:$H$5,4,FALSE)))</f>
        <v/>
      </c>
      <c r="AG20" s="257" t="s">
        <v>240</v>
      </c>
      <c r="AH20" s="259" t="str">
        <f>IF(I20="","",IF(I20="201 十種競技","",VLOOKUP(I20,大学記録!$A$3:$H$5,6,FALSE)))</f>
        <v/>
      </c>
      <c r="AI20" s="261" t="s">
        <v>241</v>
      </c>
      <c r="AJ20" s="251" t="str">
        <f>IF(I20="","",IF(I20="201 十種競技","",VLOOKUP(I20,大学記録!$A$3:$H$5,8,FALSE)))</f>
        <v/>
      </c>
      <c r="AK20" s="253" t="str">
        <f>IF(I20="","",IF(I20="201 十種競技",大学記録!#REF!,""))</f>
        <v/>
      </c>
      <c r="AL20" s="12" t="str">
        <f>IF(AT20="",ASC(AM20&amp;IF(AO20&lt;&gt;"",TEXT(AO20,"00"),"")&amp;IF(AQ20&lt;&gt;"",TEXT(AQ20,"00"),"")&amp;IF(AS20&lt;&gt;"",TEXT(AS20,"00"),"")),ASC(AT20))</f>
        <v/>
      </c>
      <c r="AM20" s="205"/>
      <c r="AN20" s="255" t="s">
        <v>239</v>
      </c>
      <c r="AO20" s="237"/>
      <c r="AP20" s="255" t="s">
        <v>240</v>
      </c>
      <c r="AQ20" s="237"/>
      <c r="AR20" s="239" t="s">
        <v>241</v>
      </c>
      <c r="AS20" s="241"/>
      <c r="AT20" s="243"/>
      <c r="AV20" s="5" t="str">
        <f>IF(AND(I20&lt;&gt;"107 ハーフマラソン",I20&lt;&gt;"062 10000mW"),D20 &amp; "-" &amp; I20,D20 &amp; "-" &amp; I20 &amp; J20)</f>
        <v>-</v>
      </c>
      <c r="AW20" s="5" t="str">
        <f>IF(ISERROR(VLOOKUP(記入方法!$AV20,登録者リスト!#REF!,4,FALSE)),"○","")</f>
        <v>○</v>
      </c>
      <c r="AX20" s="5" t="e">
        <f>IF(AND(I20&lt;&gt;"107 ハーフマラソン",I20&lt;&gt;"062 10000mW"),#REF! &amp; "-" &amp; I20,#REF! &amp; "-" &amp; I20 &amp; J20)</f>
        <v>#REF!</v>
      </c>
      <c r="AY20" s="5" t="str">
        <f>IF(ISERROR(VLOOKUP(AX20,突破者リスト外資格記録入力シート!$D$7:$M$106,2,FALSE)),"○","")</f>
        <v>○</v>
      </c>
      <c r="AZ20" s="5" t="str">
        <f>IF(C20="○","整理番号","登録番号")</f>
        <v>登録番号</v>
      </c>
      <c r="BA20" s="5" t="str">
        <f>IF(I20="107 ハーフマラソン","H",IF(I20="062 10000mW","W",""))</f>
        <v/>
      </c>
      <c r="BB20" s="5" t="e">
        <f>VLOOKUP($I20 &amp; $J20,標準記録!$A$1:$D$26,2,FALSE)</f>
        <v>#N/A</v>
      </c>
      <c r="BC20" s="5" t="e">
        <f>VLOOKUP($I20 &amp; $J20,標準記録!$A$1:$D$26,3,FALSE)</f>
        <v>#N/A</v>
      </c>
      <c r="BD20" s="5" t="e">
        <f>VLOOKUP($I20 &amp; $J20,標準記録!$A$1:$D$26,4,FALSE)</f>
        <v>#N/A</v>
      </c>
      <c r="BE20" s="5" t="str">
        <f>IF(BF20="","",A20)</f>
        <v/>
      </c>
      <c r="BF20" s="5" t="str">
        <f>IF(OR(I20="201 十種競技",I20="202 七種競技"),#REF!,"")</f>
        <v/>
      </c>
      <c r="BG20" s="5" t="str">
        <f>IF(I20="107 ハーフマラソン",#REF!,"")</f>
        <v/>
      </c>
      <c r="BH20" s="5" t="str">
        <f>I20 &amp; K20</f>
        <v/>
      </c>
      <c r="BI20" s="5">
        <f>I20</f>
        <v>0</v>
      </c>
      <c r="BJ20" s="5">
        <f>COUNTIF($BI$5:$BI$401,I20)</f>
        <v>160</v>
      </c>
      <c r="BK20" s="5">
        <f>COUNTIF($BH$5:$BH$401,I20 &amp; "B標準")</f>
        <v>0</v>
      </c>
      <c r="BL20" s="5" t="str">
        <f>D18 &amp; D20</f>
        <v>登録番号</v>
      </c>
    </row>
    <row r="21" spans="1:64" ht="14.25" thickBot="1" x14ac:dyDescent="0.2">
      <c r="A21" s="203"/>
      <c r="B21" s="206"/>
      <c r="C21" s="208"/>
      <c r="D21" s="206"/>
      <c r="E21" s="128" t="str">
        <f>IF(C20="○",IF($D20&lt;&gt;"",VLOOKUP($D20,新規学連登録者入力シート!$A$2:$U$101,7,FALSE),""),IF($D20&lt;&gt;"",IF(VLOOKUP(記入方法!$D20,登録者リスト!$A$1:$F$43729,4,FALSE)=基本情報!$D$6,VLOOKUP(記入方法!$D20,登録者リスト!$A$1:$F$43729,2,FALSE),""),""))</f>
        <v/>
      </c>
      <c r="F21" s="210"/>
      <c r="G21" s="128" t="str">
        <f>IF(C20="○",IF($D20&lt;&gt;"",VLOOKUP($D20,新規学連登録者入力シート!$A$2:$U$101,19,FALSE),""),IF($D20&lt;&gt;"",IF(VLOOKUP(記入方法!$D20,登録者リスト!$A$1:$F$43729,4,FALSE)=基本情報!$D$6,VLOOKUP(記入方法!$D20,登録者リスト!$A$1:$F$43729,6,FALSE),""),""))</f>
        <v/>
      </c>
      <c r="H21" s="212"/>
      <c r="I21" s="268"/>
      <c r="J21" s="268"/>
      <c r="K21" s="270"/>
      <c r="L21" s="106"/>
      <c r="M21" s="14" t="str">
        <f>IF(U21="",ASC(N21&amp;IF(P21&lt;&gt;"",TEXT(P21,"00"),"")&amp;IF(R21&lt;&gt;"",TEXT(R21,"00"),"")&amp;IF(T21&lt;&gt;"",TEXT(T21,"00"),"")),ASC(U21))</f>
        <v/>
      </c>
      <c r="N21" s="212"/>
      <c r="O21" s="256"/>
      <c r="P21" s="264"/>
      <c r="Q21" s="256"/>
      <c r="R21" s="264"/>
      <c r="S21" s="240"/>
      <c r="T21" s="266"/>
      <c r="U21" s="212"/>
      <c r="V21" s="9"/>
      <c r="W21" s="10" t="s">
        <v>23</v>
      </c>
      <c r="X21" s="9"/>
      <c r="Y21" s="10" t="s">
        <v>25</v>
      </c>
      <c r="Z21" s="9"/>
      <c r="AA21" s="10" t="s">
        <v>26</v>
      </c>
      <c r="AB21" s="210"/>
      <c r="AC21" s="102" t="str">
        <f>IF(AK21="",ASC(AD20&amp;IF(AF21&lt;&gt;"",TEXT(AF21,"00"),"")&amp;IF(AH21&lt;&gt;"",TEXT(AH21,"00"),"")&amp;IF(AJ21&lt;&gt;"",TEXT(AJ21,"00"),"")),ASC(AK21))</f>
        <v/>
      </c>
      <c r="AD21" s="254"/>
      <c r="AE21" s="258"/>
      <c r="AF21" s="260"/>
      <c r="AG21" s="258"/>
      <c r="AH21" s="260"/>
      <c r="AI21" s="262"/>
      <c r="AJ21" s="252"/>
      <c r="AK21" s="254"/>
      <c r="AL21" s="14" t="str">
        <f>IF(AT21="",ASC(AM21&amp;IF(AO21&lt;&gt;"",TEXT(AO21,"00"),"")&amp;IF(AQ21&lt;&gt;"",TEXT(AQ21,"00"),"")&amp;IF(AS21&lt;&gt;"",TEXT(AS21,"00"),"")),ASC(AT21))</f>
        <v/>
      </c>
      <c r="AM21" s="206"/>
      <c r="AN21" s="256"/>
      <c r="AO21" s="238"/>
      <c r="AP21" s="256"/>
      <c r="AQ21" s="238"/>
      <c r="AR21" s="240"/>
      <c r="AS21" s="242"/>
      <c r="AT21" s="244"/>
      <c r="AV21" s="5" t="str">
        <f>IF(AND(I21&lt;&gt;"107 ハーフマラソン",I21&lt;&gt;"062 10000mW"),D20 &amp; "-" &amp; I21,D20 &amp; "-" &amp; I21 &amp; J21)</f>
        <v>-</v>
      </c>
      <c r="AW21" s="5" t="str">
        <f>IF(ISERROR(VLOOKUP(記入方法!$AV21,登録者リスト!#REF!,4,FALSE)),"○","")</f>
        <v>○</v>
      </c>
      <c r="AX21" s="5" t="e">
        <f>IF(AND(I21&lt;&gt;"107 ハーフマラソン",I21&lt;&gt;"062 10000mW"),#REF! &amp; "-" &amp; I21,#REF! &amp; "-" &amp; I21 &amp; J21)</f>
        <v>#REF!</v>
      </c>
      <c r="AY21" s="5" t="str">
        <f>IF(ISERROR(VLOOKUP(AX21,突破者リスト外資格記録入力シート!$D$7:$M$106,2,FALSE)),"○","")</f>
        <v>○</v>
      </c>
      <c r="BA21" s="5" t="str">
        <f>IF(I21="107 ハーフマラソン","H",IF(I21="062 10000mW","W",""))</f>
        <v/>
      </c>
      <c r="BB21" s="5" t="e">
        <f>VLOOKUP($I21 &amp; $J21,標準記録!$A$1:$D$26,2,FALSE)</f>
        <v>#N/A</v>
      </c>
      <c r="BC21" s="5" t="e">
        <f>VLOOKUP($I21 &amp; $J21,標準記録!$A$1:$D$26,3,FALSE)</f>
        <v>#N/A</v>
      </c>
      <c r="BD21" s="5" t="e">
        <f>VLOOKUP($I21 &amp; $J21,標準記録!$A$1:$D$26,4,FALSE)</f>
        <v>#N/A</v>
      </c>
      <c r="BE21" s="5" t="str">
        <f>IF(BF21="","",A20)</f>
        <v/>
      </c>
      <c r="BF21" s="5" t="str">
        <f>IF(OR(I21="201 十種競技",I21="202 七種競技"),#REF!,"")</f>
        <v/>
      </c>
      <c r="BG21" s="5" t="str">
        <f>IF(I21="107 ハーフマラソン",#REF!,"")</f>
        <v/>
      </c>
      <c r="BH21" s="5" t="str">
        <f>I21 &amp; K21</f>
        <v/>
      </c>
      <c r="BI21" s="5">
        <f>I21</f>
        <v>0</v>
      </c>
      <c r="BJ21" s="5">
        <f>COUNTIF($BI$5:$BI$401,I21)</f>
        <v>160</v>
      </c>
      <c r="BK21" s="5">
        <f>COUNTIF($BH$5:$BH$401,I21 &amp; "B標準")</f>
        <v>0</v>
      </c>
    </row>
    <row r="22" spans="1:64" ht="15" thickTop="1" thickBot="1" x14ac:dyDescent="0.2">
      <c r="A22" s="204"/>
      <c r="B22" s="245" t="s">
        <v>128</v>
      </c>
      <c r="C22" s="246"/>
      <c r="D22" s="246"/>
      <c r="E22" s="246"/>
      <c r="F22" s="246"/>
      <c r="G22" s="247"/>
      <c r="H22" s="125"/>
      <c r="I22" s="248"/>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50"/>
    </row>
    <row r="23" spans="1:64" ht="13.5" customHeight="1" x14ac:dyDescent="0.15">
      <c r="A23" s="227"/>
      <c r="B23" s="229" t="s">
        <v>0</v>
      </c>
      <c r="C23" s="231" t="s">
        <v>242</v>
      </c>
      <c r="D23" s="231" t="str">
        <f>IF(C25="○","整理番号","登録番号")</f>
        <v>登録番号</v>
      </c>
      <c r="E23" s="124" t="s">
        <v>13550</v>
      </c>
      <c r="F23" s="229" t="s">
        <v>275</v>
      </c>
      <c r="G23" s="104" t="s">
        <v>1</v>
      </c>
      <c r="H23" s="233" t="s">
        <v>13551</v>
      </c>
      <c r="I23" s="271" t="s">
        <v>2</v>
      </c>
      <c r="J23" s="233" t="s">
        <v>284</v>
      </c>
      <c r="K23" s="233" t="s">
        <v>3</v>
      </c>
      <c r="L23" s="114" t="s">
        <v>243</v>
      </c>
      <c r="M23" s="107" t="s">
        <v>16</v>
      </c>
      <c r="N23" s="213" t="s">
        <v>4</v>
      </c>
      <c r="O23" s="214"/>
      <c r="P23" s="214"/>
      <c r="Q23" s="214"/>
      <c r="R23" s="214"/>
      <c r="S23" s="214"/>
      <c r="T23" s="214"/>
      <c r="U23" s="214"/>
      <c r="V23" s="214"/>
      <c r="W23" s="214"/>
      <c r="X23" s="214"/>
      <c r="Y23" s="214"/>
      <c r="Z23" s="214"/>
      <c r="AA23" s="214"/>
      <c r="AB23" s="215"/>
      <c r="AC23" s="109" t="s">
        <v>16</v>
      </c>
      <c r="AD23" s="216" t="s">
        <v>448</v>
      </c>
      <c r="AE23" s="217"/>
      <c r="AF23" s="217"/>
      <c r="AG23" s="217"/>
      <c r="AH23" s="217"/>
      <c r="AI23" s="217"/>
      <c r="AJ23" s="217"/>
      <c r="AK23" s="218"/>
      <c r="AL23" s="107" t="s">
        <v>16</v>
      </c>
      <c r="AM23" s="213" t="s">
        <v>445</v>
      </c>
      <c r="AN23" s="214"/>
      <c r="AO23" s="214"/>
      <c r="AP23" s="214"/>
      <c r="AQ23" s="214"/>
      <c r="AR23" s="214"/>
      <c r="AS23" s="214"/>
      <c r="AT23" s="219"/>
    </row>
    <row r="24" spans="1:64" ht="14.25" thickBot="1" x14ac:dyDescent="0.2">
      <c r="A24" s="228"/>
      <c r="B24" s="230"/>
      <c r="C24" s="232"/>
      <c r="D24" s="232"/>
      <c r="E24" s="129" t="s">
        <v>6</v>
      </c>
      <c r="F24" s="230"/>
      <c r="G24" s="6" t="s">
        <v>7</v>
      </c>
      <c r="H24" s="230"/>
      <c r="I24" s="272"/>
      <c r="J24" s="236"/>
      <c r="K24" s="236"/>
      <c r="L24" s="115"/>
      <c r="M24" s="108"/>
      <c r="N24" s="220" t="s">
        <v>8</v>
      </c>
      <c r="O24" s="221"/>
      <c r="P24" s="221"/>
      <c r="Q24" s="221"/>
      <c r="R24" s="221"/>
      <c r="S24" s="221"/>
      <c r="T24" s="222"/>
      <c r="U24" s="129" t="s">
        <v>9</v>
      </c>
      <c r="V24" s="111" t="s">
        <v>10</v>
      </c>
      <c r="W24" s="112"/>
      <c r="X24" s="112"/>
      <c r="Y24" s="112"/>
      <c r="Z24" s="112"/>
      <c r="AA24" s="113"/>
      <c r="AB24" s="92" t="s">
        <v>11</v>
      </c>
      <c r="AC24" s="110"/>
      <c r="AD24" s="223" t="s">
        <v>8</v>
      </c>
      <c r="AE24" s="224"/>
      <c r="AF24" s="224"/>
      <c r="AG24" s="224"/>
      <c r="AH24" s="224"/>
      <c r="AI24" s="224"/>
      <c r="AJ24" s="225"/>
      <c r="AK24" s="100" t="s">
        <v>9</v>
      </c>
      <c r="AL24" s="108"/>
      <c r="AM24" s="220" t="s">
        <v>8</v>
      </c>
      <c r="AN24" s="221"/>
      <c r="AO24" s="221"/>
      <c r="AP24" s="221"/>
      <c r="AQ24" s="221"/>
      <c r="AR24" s="221"/>
      <c r="AS24" s="222"/>
      <c r="AT24" s="93" t="s">
        <v>9</v>
      </c>
    </row>
    <row r="25" spans="1:64" x14ac:dyDescent="0.15">
      <c r="A25" s="202">
        <v>5</v>
      </c>
      <c r="B25" s="205"/>
      <c r="C25" s="207"/>
      <c r="D25" s="205"/>
      <c r="E25" s="126" t="str">
        <f>IF(C25="○",IF($D25&lt;&gt;"",VLOOKUP($D25,新規学連登録者入力シート!$A$2:$U$101,8,FALSE),""),IF($D25&lt;&gt;"",IF(VLOOKUP(記入方法!$D25,登録者リスト!$A$1:$F$43729,4,FALSE)=基本情報!$D$6,VLOOKUP(記入方法!$D25,登録者リスト!$A$1:$F$43729,3,FALSE),""),""))</f>
        <v/>
      </c>
      <c r="F25" s="209" t="str">
        <f>IF(C25="○",IF($D25&lt;&gt;"",VLOOKUP($D25,新規学連登録者入力シート!$A$2:$U$101,9,FALSE),""),IF($D25&lt;&gt;"",IF(VLOOKUP(記入方法!$D25,登録者リスト!$A$1:$G$43729,4,FALSE)=基本情報!$D$6,VLOOKUP(記入方法!$D25,登録者リスト!$A$1:$G$43729,7,FALSE),""),""))</f>
        <v/>
      </c>
      <c r="G25" s="127" t="str">
        <f>IF(C25="○",IF($D25&lt;&gt;"",VLOOKUP($D25,新規学連登録者入力シート!$A$2:$U$101,14,FALSE),""),IF($D25&lt;&gt;"",IF(VLOOKUP(記入方法!$D25,登録者リスト!$A$1:$F$43729,4,FALSE)=基本情報!$D$6,VLOOKUP(記入方法!$D25,登録者リスト!$A$1:$F$43729,5,FALSE),""),""))</f>
        <v/>
      </c>
      <c r="H25" s="211" t="str">
        <f>IF(C25="○",IF($D25&lt;&gt;"",VLOOKUP($D25,新規学連登録者入力シート!$A$2:$U$101,19,FALSE),""),IF($D25&lt;&gt;"",IF(VLOOKUP(記入方法!$D25,登録者リスト!$A$1:$H$43729,4,FALSE)=基本情報!$D$6,VLOOKUP(記入方法!$D25,登録者リスト!$A$1:$H$43729,8,FALSE),""),""))</f>
        <v/>
      </c>
      <c r="I25" s="267"/>
      <c r="J25" s="267"/>
      <c r="K25" s="269" t="str">
        <f>IFERROR(IF(I25="","",IF(AND(I25&lt;&gt;"107 ハーフマラソン",I25&lt;&gt;"062 10000mW"),IF(BD25="T",IF(VALUE(M25)&lt;=BB25,"A標準",IF(VALUE(M25)&lt;=BC25,"B標準","未突破")),IF(VALUE(M25)&gt;=BB25,"A標準",IF(VALUE(M25)&gt;=BC25,"B標準","未突破"))),IF(VALUE(M25)&lt;=BC25,"","未突破"))),"")</f>
        <v/>
      </c>
      <c r="L25" s="105"/>
      <c r="M25" s="12" t="str">
        <f>IF(U25="",ASC(N25&amp;IF(P25&lt;&gt;"",TEXT(P25,"00"),"")&amp;IF(R25&lt;&gt;"",TEXT(R25,"00"),"")&amp;IF(T25&lt;&gt;"",TEXT(T25,"00"),"")),ASC(U25))</f>
        <v/>
      </c>
      <c r="N25" s="211"/>
      <c r="O25" s="255" t="s">
        <v>239</v>
      </c>
      <c r="P25" s="263"/>
      <c r="Q25" s="255" t="s">
        <v>240</v>
      </c>
      <c r="R25" s="263"/>
      <c r="S25" s="239" t="s">
        <v>241</v>
      </c>
      <c r="T25" s="265"/>
      <c r="U25" s="211"/>
      <c r="V25" s="7"/>
      <c r="W25" s="8" t="s">
        <v>23</v>
      </c>
      <c r="X25" s="7"/>
      <c r="Y25" s="8" t="s">
        <v>24</v>
      </c>
      <c r="Z25" s="7"/>
      <c r="AA25" s="8" t="s">
        <v>26</v>
      </c>
      <c r="AB25" s="209"/>
      <c r="AC25" s="101" t="str">
        <f>IF(AK25="",ASC(AD25&amp;IF(AF25&lt;&gt;"",TEXT(AF25,"00"),"")&amp;IF(AH25&lt;&gt;"",TEXT(AH25,"00"),"")&amp;IF(AJ25&lt;&gt;"",TEXT(AJ25,"00"),"")),ASC(AK25))</f>
        <v/>
      </c>
      <c r="AD25" s="253" t="str">
        <f>IF(I25="","",IF(I25="201 十種競技","",VLOOKUP(I25,大学記録!$A$3:$H$5,2,FALSE)))</f>
        <v/>
      </c>
      <c r="AE25" s="257" t="s">
        <v>239</v>
      </c>
      <c r="AF25" s="259" t="str">
        <f>IF(I25="","",IF(I25="201 十種競技","",VLOOKUP(I25,大学記録!$A$3:$H$5,4,FALSE)))</f>
        <v/>
      </c>
      <c r="AG25" s="257" t="s">
        <v>240</v>
      </c>
      <c r="AH25" s="259" t="str">
        <f>IF(I25="","",IF(I25="201 十種競技","",VLOOKUP(I25,大学記録!$A$3:$H$5,6,FALSE)))</f>
        <v/>
      </c>
      <c r="AI25" s="261" t="s">
        <v>241</v>
      </c>
      <c r="AJ25" s="251" t="str">
        <f>IF(I25="","",IF(I25="201 十種競技","",VLOOKUP(I25,大学記録!$A$3:$H$5,8,FALSE)))</f>
        <v/>
      </c>
      <c r="AK25" s="253" t="str">
        <f>IF(I25="","",IF(I25="201 十種競技",大学記録!#REF!,""))</f>
        <v/>
      </c>
      <c r="AL25" s="12" t="str">
        <f>IF(AT25="",ASC(AM25&amp;IF(AO25&lt;&gt;"",TEXT(AO25,"00"),"")&amp;IF(AQ25&lt;&gt;"",TEXT(AQ25,"00"),"")&amp;IF(AS25&lt;&gt;"",TEXT(AS25,"00"),"")),ASC(AT25))</f>
        <v/>
      </c>
      <c r="AM25" s="205"/>
      <c r="AN25" s="255" t="s">
        <v>239</v>
      </c>
      <c r="AO25" s="237"/>
      <c r="AP25" s="255" t="s">
        <v>240</v>
      </c>
      <c r="AQ25" s="237"/>
      <c r="AR25" s="239" t="s">
        <v>241</v>
      </c>
      <c r="AS25" s="241"/>
      <c r="AT25" s="243"/>
      <c r="AV25" s="5" t="str">
        <f>IF(AND(I25&lt;&gt;"107 ハーフマラソン",I25&lt;&gt;"062 10000mW"),D25 &amp; "-" &amp; I25,D25 &amp; "-" &amp; I25 &amp; J25)</f>
        <v>-</v>
      </c>
      <c r="AW25" s="5" t="str">
        <f>IF(ISERROR(VLOOKUP(記入方法!$AV25,登録者リスト!#REF!,4,FALSE)),"○","")</f>
        <v>○</v>
      </c>
      <c r="AX25" s="5" t="e">
        <f>IF(AND(I25&lt;&gt;"107 ハーフマラソン",I25&lt;&gt;"062 10000mW"),#REF! &amp; "-" &amp; I25,#REF! &amp; "-" &amp; I25 &amp; J25)</f>
        <v>#REF!</v>
      </c>
      <c r="AY25" s="5" t="str">
        <f>IF(ISERROR(VLOOKUP(AX25,突破者リスト外資格記録入力シート!$D$7:$M$106,2,FALSE)),"○","")</f>
        <v>○</v>
      </c>
      <c r="AZ25" s="5" t="str">
        <f>IF(C25="○","整理番号","登録番号")</f>
        <v>登録番号</v>
      </c>
      <c r="BA25" s="5" t="str">
        <f>IF(I25="107 ハーフマラソン","H",IF(I25="062 10000mW","W",""))</f>
        <v/>
      </c>
      <c r="BB25" s="5" t="e">
        <f>VLOOKUP($I25 &amp; $J25,標準記録!$A$1:$D$26,2,FALSE)</f>
        <v>#N/A</v>
      </c>
      <c r="BC25" s="5" t="e">
        <f>VLOOKUP($I25 &amp; $J25,標準記録!$A$1:$D$26,3,FALSE)</f>
        <v>#N/A</v>
      </c>
      <c r="BD25" s="5" t="e">
        <f>VLOOKUP($I25 &amp; $J25,標準記録!$A$1:$D$26,4,FALSE)</f>
        <v>#N/A</v>
      </c>
      <c r="BE25" s="5" t="str">
        <f>IF(BF25="","",A25)</f>
        <v/>
      </c>
      <c r="BF25" s="5" t="str">
        <f>IF(OR(I25="201 十種競技",I25="202 七種競技"),#REF!,"")</f>
        <v/>
      </c>
      <c r="BG25" s="5" t="str">
        <f>IF(I25="107 ハーフマラソン",#REF!,"")</f>
        <v/>
      </c>
      <c r="BH25" s="5" t="str">
        <f>I25 &amp; K25</f>
        <v/>
      </c>
      <c r="BI25" s="5">
        <f>I25</f>
        <v>0</v>
      </c>
      <c r="BJ25" s="5">
        <f>COUNTIF($BI$5:$BI$401,I25)</f>
        <v>160</v>
      </c>
      <c r="BK25" s="5">
        <f>COUNTIF($BH$5:$BH$401,I25 &amp; "B標準")</f>
        <v>0</v>
      </c>
      <c r="BL25" s="5" t="str">
        <f>D23 &amp; D25</f>
        <v>登録番号</v>
      </c>
    </row>
    <row r="26" spans="1:64" ht="14.25" thickBot="1" x14ac:dyDescent="0.2">
      <c r="A26" s="203"/>
      <c r="B26" s="206"/>
      <c r="C26" s="208"/>
      <c r="D26" s="206"/>
      <c r="E26" s="128" t="str">
        <f>IF(C25="○",IF($D25&lt;&gt;"",VLOOKUP($D25,新規学連登録者入力シート!$A$2:$U$101,7,FALSE),""),IF($D25&lt;&gt;"",IF(VLOOKUP(記入方法!$D25,登録者リスト!$A$1:$F$43729,4,FALSE)=基本情報!$D$6,VLOOKUP(記入方法!$D25,登録者リスト!$A$1:$F$43729,2,FALSE),""),""))</f>
        <v/>
      </c>
      <c r="F26" s="210"/>
      <c r="G26" s="128" t="str">
        <f>IF(C25="○",IF($D25&lt;&gt;"",VLOOKUP($D25,新規学連登録者入力シート!$A$2:$U$101,19,FALSE),""),IF($D25&lt;&gt;"",IF(VLOOKUP(記入方法!$D25,登録者リスト!$A$1:$F$43729,4,FALSE)=基本情報!$D$6,VLOOKUP(記入方法!$D25,登録者リスト!$A$1:$F$43729,6,FALSE),""),""))</f>
        <v/>
      </c>
      <c r="H26" s="212"/>
      <c r="I26" s="268"/>
      <c r="J26" s="268"/>
      <c r="K26" s="270"/>
      <c r="L26" s="106"/>
      <c r="M26" s="14" t="str">
        <f>IF(U26="",ASC(N26&amp;IF(P26&lt;&gt;"",TEXT(P26,"00"),"")&amp;IF(R26&lt;&gt;"",TEXT(R26,"00"),"")&amp;IF(T26&lt;&gt;"",TEXT(T26,"00"),"")),ASC(U26))</f>
        <v/>
      </c>
      <c r="N26" s="212"/>
      <c r="O26" s="256"/>
      <c r="P26" s="264"/>
      <c r="Q26" s="256"/>
      <c r="R26" s="264"/>
      <c r="S26" s="240"/>
      <c r="T26" s="266"/>
      <c r="U26" s="212"/>
      <c r="V26" s="9"/>
      <c r="W26" s="10" t="s">
        <v>23</v>
      </c>
      <c r="X26" s="9"/>
      <c r="Y26" s="10" t="s">
        <v>25</v>
      </c>
      <c r="Z26" s="9"/>
      <c r="AA26" s="10" t="s">
        <v>26</v>
      </c>
      <c r="AB26" s="210"/>
      <c r="AC26" s="102" t="str">
        <f>IF(AK26="",ASC(AD25&amp;IF(AF26&lt;&gt;"",TEXT(AF26,"00"),"")&amp;IF(AH26&lt;&gt;"",TEXT(AH26,"00"),"")&amp;IF(AJ26&lt;&gt;"",TEXT(AJ26,"00"),"")),ASC(AK26))</f>
        <v/>
      </c>
      <c r="AD26" s="254"/>
      <c r="AE26" s="258"/>
      <c r="AF26" s="260"/>
      <c r="AG26" s="258"/>
      <c r="AH26" s="260"/>
      <c r="AI26" s="262"/>
      <c r="AJ26" s="252"/>
      <c r="AK26" s="254"/>
      <c r="AL26" s="14" t="str">
        <f>IF(AT26="",ASC(AM26&amp;IF(AO26&lt;&gt;"",TEXT(AO26,"00"),"")&amp;IF(AQ26&lt;&gt;"",TEXT(AQ26,"00"),"")&amp;IF(AS26&lt;&gt;"",TEXT(AS26,"00"),"")),ASC(AT26))</f>
        <v/>
      </c>
      <c r="AM26" s="206"/>
      <c r="AN26" s="256"/>
      <c r="AO26" s="238"/>
      <c r="AP26" s="256"/>
      <c r="AQ26" s="238"/>
      <c r="AR26" s="240"/>
      <c r="AS26" s="242"/>
      <c r="AT26" s="244"/>
      <c r="AV26" s="5" t="str">
        <f>IF(AND(I26&lt;&gt;"107 ハーフマラソン",I26&lt;&gt;"062 10000mW"),D25 &amp; "-" &amp; I26,D25 &amp; "-" &amp; I26 &amp; J26)</f>
        <v>-</v>
      </c>
      <c r="AW26" s="5" t="str">
        <f>IF(ISERROR(VLOOKUP(記入方法!$AV26,登録者リスト!#REF!,4,FALSE)),"○","")</f>
        <v>○</v>
      </c>
      <c r="AX26" s="5" t="e">
        <f>IF(AND(I26&lt;&gt;"107 ハーフマラソン",I26&lt;&gt;"062 10000mW"),#REF! &amp; "-" &amp; I26,#REF! &amp; "-" &amp; I26 &amp; J26)</f>
        <v>#REF!</v>
      </c>
      <c r="AY26" s="5" t="str">
        <f>IF(ISERROR(VLOOKUP(AX26,突破者リスト外資格記録入力シート!$D$7:$M$106,2,FALSE)),"○","")</f>
        <v>○</v>
      </c>
      <c r="BA26" s="5" t="str">
        <f>IF(I26="107 ハーフマラソン","H",IF(I26="062 10000mW","W",""))</f>
        <v/>
      </c>
      <c r="BB26" s="5" t="e">
        <f>VLOOKUP($I26 &amp; $J26,標準記録!$A$1:$D$26,2,FALSE)</f>
        <v>#N/A</v>
      </c>
      <c r="BC26" s="5" t="e">
        <f>VLOOKUP($I26 &amp; $J26,標準記録!$A$1:$D$26,3,FALSE)</f>
        <v>#N/A</v>
      </c>
      <c r="BD26" s="5" t="e">
        <f>VLOOKUP($I26 &amp; $J26,標準記録!$A$1:$D$26,4,FALSE)</f>
        <v>#N/A</v>
      </c>
      <c r="BE26" s="5" t="str">
        <f>IF(BF26="","",A25)</f>
        <v/>
      </c>
      <c r="BF26" s="5" t="str">
        <f>IF(OR(I26="201 十種競技",I26="202 七種競技"),#REF!,"")</f>
        <v/>
      </c>
      <c r="BG26" s="5" t="str">
        <f>IF(I26="107 ハーフマラソン",#REF!,"")</f>
        <v/>
      </c>
      <c r="BH26" s="5" t="str">
        <f>I26 &amp; K26</f>
        <v/>
      </c>
      <c r="BI26" s="5">
        <f>I26</f>
        <v>0</v>
      </c>
      <c r="BJ26" s="5">
        <f>COUNTIF($BI$5:$BI$401,I26)</f>
        <v>160</v>
      </c>
      <c r="BK26" s="5">
        <f>COUNTIF($BH$5:$BH$401,I26 &amp; "B標準")</f>
        <v>0</v>
      </c>
    </row>
    <row r="27" spans="1:64" ht="15" thickTop="1" thickBot="1" x14ac:dyDescent="0.2">
      <c r="A27" s="204"/>
      <c r="B27" s="245" t="s">
        <v>128</v>
      </c>
      <c r="C27" s="246"/>
      <c r="D27" s="246"/>
      <c r="E27" s="246"/>
      <c r="F27" s="246"/>
      <c r="G27" s="247"/>
      <c r="H27" s="125"/>
      <c r="I27" s="248"/>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50"/>
    </row>
    <row r="28" spans="1:64" ht="13.5" customHeight="1" x14ac:dyDescent="0.15">
      <c r="A28" s="227"/>
      <c r="B28" s="229" t="s">
        <v>0</v>
      </c>
      <c r="C28" s="231" t="s">
        <v>242</v>
      </c>
      <c r="D28" s="231" t="str">
        <f>IF(C30="○","整理番号","登録番号")</f>
        <v>登録番号</v>
      </c>
      <c r="E28" s="124" t="s">
        <v>13550</v>
      </c>
      <c r="F28" s="229" t="s">
        <v>275</v>
      </c>
      <c r="G28" s="104" t="s">
        <v>1</v>
      </c>
      <c r="H28" s="233" t="s">
        <v>13551</v>
      </c>
      <c r="I28" s="271" t="s">
        <v>2</v>
      </c>
      <c r="J28" s="233" t="s">
        <v>284</v>
      </c>
      <c r="K28" s="233" t="s">
        <v>3</v>
      </c>
      <c r="L28" s="114" t="s">
        <v>243</v>
      </c>
      <c r="M28" s="107" t="s">
        <v>16</v>
      </c>
      <c r="N28" s="213" t="s">
        <v>4</v>
      </c>
      <c r="O28" s="214"/>
      <c r="P28" s="214"/>
      <c r="Q28" s="214"/>
      <c r="R28" s="214"/>
      <c r="S28" s="214"/>
      <c r="T28" s="214"/>
      <c r="U28" s="214"/>
      <c r="V28" s="214"/>
      <c r="W28" s="214"/>
      <c r="X28" s="214"/>
      <c r="Y28" s="214"/>
      <c r="Z28" s="214"/>
      <c r="AA28" s="214"/>
      <c r="AB28" s="215"/>
      <c r="AC28" s="109" t="s">
        <v>16</v>
      </c>
      <c r="AD28" s="216" t="s">
        <v>448</v>
      </c>
      <c r="AE28" s="217"/>
      <c r="AF28" s="217"/>
      <c r="AG28" s="217"/>
      <c r="AH28" s="217"/>
      <c r="AI28" s="217"/>
      <c r="AJ28" s="217"/>
      <c r="AK28" s="218"/>
      <c r="AL28" s="107" t="s">
        <v>16</v>
      </c>
      <c r="AM28" s="213" t="s">
        <v>445</v>
      </c>
      <c r="AN28" s="214"/>
      <c r="AO28" s="214"/>
      <c r="AP28" s="214"/>
      <c r="AQ28" s="214"/>
      <c r="AR28" s="214"/>
      <c r="AS28" s="214"/>
      <c r="AT28" s="219"/>
    </row>
    <row r="29" spans="1:64" ht="14.25" thickBot="1" x14ac:dyDescent="0.2">
      <c r="A29" s="228"/>
      <c r="B29" s="230"/>
      <c r="C29" s="232"/>
      <c r="D29" s="232"/>
      <c r="E29" s="129" t="s">
        <v>6</v>
      </c>
      <c r="F29" s="230"/>
      <c r="G29" s="6" t="s">
        <v>7</v>
      </c>
      <c r="H29" s="230"/>
      <c r="I29" s="272"/>
      <c r="J29" s="236"/>
      <c r="K29" s="236"/>
      <c r="L29" s="115"/>
      <c r="M29" s="108"/>
      <c r="N29" s="220" t="s">
        <v>8</v>
      </c>
      <c r="O29" s="221"/>
      <c r="P29" s="221"/>
      <c r="Q29" s="221"/>
      <c r="R29" s="221"/>
      <c r="S29" s="221"/>
      <c r="T29" s="222"/>
      <c r="U29" s="129" t="s">
        <v>9</v>
      </c>
      <c r="V29" s="111" t="s">
        <v>10</v>
      </c>
      <c r="W29" s="112"/>
      <c r="X29" s="112"/>
      <c r="Y29" s="112"/>
      <c r="Z29" s="112"/>
      <c r="AA29" s="113"/>
      <c r="AB29" s="92" t="s">
        <v>11</v>
      </c>
      <c r="AC29" s="110"/>
      <c r="AD29" s="223" t="s">
        <v>8</v>
      </c>
      <c r="AE29" s="224"/>
      <c r="AF29" s="224"/>
      <c r="AG29" s="224"/>
      <c r="AH29" s="224"/>
      <c r="AI29" s="224"/>
      <c r="AJ29" s="225"/>
      <c r="AK29" s="100" t="s">
        <v>9</v>
      </c>
      <c r="AL29" s="108"/>
      <c r="AM29" s="220" t="s">
        <v>8</v>
      </c>
      <c r="AN29" s="221"/>
      <c r="AO29" s="221"/>
      <c r="AP29" s="221"/>
      <c r="AQ29" s="221"/>
      <c r="AR29" s="221"/>
      <c r="AS29" s="222"/>
      <c r="AT29" s="93" t="s">
        <v>9</v>
      </c>
    </row>
    <row r="30" spans="1:64" x14ac:dyDescent="0.15">
      <c r="A30" s="202">
        <v>6</v>
      </c>
      <c r="B30" s="205"/>
      <c r="C30" s="207"/>
      <c r="D30" s="205"/>
      <c r="E30" s="126" t="str">
        <f>IF(C30="○",IF($D30&lt;&gt;"",VLOOKUP($D30,新規学連登録者入力シート!$A$2:$U$101,8,FALSE),""),IF($D30&lt;&gt;"",IF(VLOOKUP(記入方法!$D30,登録者リスト!$A$1:$F$43729,4,FALSE)=基本情報!$D$6,VLOOKUP(記入方法!$D30,登録者リスト!$A$1:$F$43729,3,FALSE),""),""))</f>
        <v/>
      </c>
      <c r="F30" s="209" t="str">
        <f>IF(C30="○",IF($D30&lt;&gt;"",VLOOKUP($D30,新規学連登録者入力シート!$A$2:$U$101,9,FALSE),""),IF($D30&lt;&gt;"",IF(VLOOKUP(記入方法!$D30,登録者リスト!$A$1:$G$43729,4,FALSE)=基本情報!$D$6,VLOOKUP(記入方法!$D30,登録者リスト!$A$1:$G$43729,7,FALSE),""),""))</f>
        <v/>
      </c>
      <c r="G30" s="127" t="str">
        <f>IF(C30="○",IF($D30&lt;&gt;"",VLOOKUP($D30,新規学連登録者入力シート!$A$2:$U$101,14,FALSE),""),IF($D30&lt;&gt;"",IF(VLOOKUP(記入方法!$D30,登録者リスト!$A$1:$F$43729,4,FALSE)=基本情報!$D$6,VLOOKUP(記入方法!$D30,登録者リスト!$A$1:$F$43729,5,FALSE),""),""))</f>
        <v/>
      </c>
      <c r="H30" s="211" t="str">
        <f>IF(C30="○",IF($D30&lt;&gt;"",VLOOKUP($D30,新規学連登録者入力シート!$A$2:$U$101,19,FALSE),""),IF($D30&lt;&gt;"",IF(VLOOKUP(記入方法!$D30,登録者リスト!$A$1:$H$43729,4,FALSE)=基本情報!$D$6,VLOOKUP(記入方法!$D30,登録者リスト!$A$1:$H$43729,8,FALSE),""),""))</f>
        <v/>
      </c>
      <c r="I30" s="267"/>
      <c r="J30" s="267"/>
      <c r="K30" s="269" t="str">
        <f>IFERROR(IF(I30="","",IF(AND(I30&lt;&gt;"107 ハーフマラソン",I30&lt;&gt;"062 10000mW"),IF(BD30="T",IF(VALUE(M30)&lt;=BB30,"A標準",IF(VALUE(M30)&lt;=BC30,"B標準","未突破")),IF(VALUE(M30)&gt;=BB30,"A標準",IF(VALUE(M30)&gt;=BC30,"B標準","未突破"))),IF(VALUE(M30)&lt;=BC30,"","未突破"))),"")</f>
        <v/>
      </c>
      <c r="L30" s="105"/>
      <c r="M30" s="12" t="str">
        <f>IF(U30="",ASC(N30&amp;IF(P30&lt;&gt;"",TEXT(P30,"00"),"")&amp;IF(R30&lt;&gt;"",TEXT(R30,"00"),"")&amp;IF(T30&lt;&gt;"",TEXT(T30,"00"),"")),ASC(U30))</f>
        <v/>
      </c>
      <c r="N30" s="211"/>
      <c r="O30" s="255" t="s">
        <v>239</v>
      </c>
      <c r="P30" s="263"/>
      <c r="Q30" s="255" t="s">
        <v>240</v>
      </c>
      <c r="R30" s="263"/>
      <c r="S30" s="239" t="s">
        <v>241</v>
      </c>
      <c r="T30" s="265"/>
      <c r="U30" s="211"/>
      <c r="V30" s="7"/>
      <c r="W30" s="8" t="s">
        <v>23</v>
      </c>
      <c r="X30" s="7"/>
      <c r="Y30" s="8" t="s">
        <v>24</v>
      </c>
      <c r="Z30" s="7"/>
      <c r="AA30" s="8" t="s">
        <v>26</v>
      </c>
      <c r="AB30" s="209"/>
      <c r="AC30" s="101" t="str">
        <f>IF(AK30="",ASC(AD30&amp;IF(AF30&lt;&gt;"",TEXT(AF30,"00"),"")&amp;IF(AH30&lt;&gt;"",TEXT(AH30,"00"),"")&amp;IF(AJ30&lt;&gt;"",TEXT(AJ30,"00"),"")),ASC(AK30))</f>
        <v/>
      </c>
      <c r="AD30" s="253" t="str">
        <f>IF(I30="","",IF(I30="201 十種競技","",VLOOKUP(I30,大学記録!$A$3:$H$5,2,FALSE)))</f>
        <v/>
      </c>
      <c r="AE30" s="257" t="s">
        <v>239</v>
      </c>
      <c r="AF30" s="259" t="str">
        <f>IF(I30="","",IF(I30="201 十種競技","",VLOOKUP(I30,大学記録!$A$3:$H$5,4,FALSE)))</f>
        <v/>
      </c>
      <c r="AG30" s="257" t="s">
        <v>240</v>
      </c>
      <c r="AH30" s="259" t="str">
        <f>IF(I30="","",IF(I30="201 十種競技","",VLOOKUP(I30,大学記録!$A$3:$H$5,6,FALSE)))</f>
        <v/>
      </c>
      <c r="AI30" s="261" t="s">
        <v>241</v>
      </c>
      <c r="AJ30" s="251" t="str">
        <f>IF(I30="","",IF(I30="201 十種競技","",VLOOKUP(I30,大学記録!$A$3:$H$5,8,FALSE)))</f>
        <v/>
      </c>
      <c r="AK30" s="253" t="str">
        <f>IF(I30="","",IF(I30="201 十種競技",大学記録!#REF!,""))</f>
        <v/>
      </c>
      <c r="AL30" s="12" t="str">
        <f>IF(AT30="",ASC(AM30&amp;IF(AO30&lt;&gt;"",TEXT(AO30,"00"),"")&amp;IF(AQ30&lt;&gt;"",TEXT(AQ30,"00"),"")&amp;IF(AS30&lt;&gt;"",TEXT(AS30,"00"),"")),ASC(AT30))</f>
        <v/>
      </c>
      <c r="AM30" s="205"/>
      <c r="AN30" s="255" t="s">
        <v>239</v>
      </c>
      <c r="AO30" s="237"/>
      <c r="AP30" s="255" t="s">
        <v>240</v>
      </c>
      <c r="AQ30" s="237"/>
      <c r="AR30" s="239" t="s">
        <v>241</v>
      </c>
      <c r="AS30" s="241"/>
      <c r="AT30" s="243"/>
      <c r="AV30" s="5" t="str">
        <f>IF(AND(I30&lt;&gt;"107 ハーフマラソン",I30&lt;&gt;"062 10000mW"),D30 &amp; "-" &amp; I30,D30 &amp; "-" &amp; I30 &amp; J30)</f>
        <v>-</v>
      </c>
      <c r="AW30" s="5" t="str">
        <f>IF(ISERROR(VLOOKUP(記入方法!$AV30,登録者リスト!#REF!,4,FALSE)),"○","")</f>
        <v>○</v>
      </c>
      <c r="AX30" s="5" t="e">
        <f>IF(AND(I30&lt;&gt;"107 ハーフマラソン",I30&lt;&gt;"062 10000mW"),#REF! &amp; "-" &amp; I30,#REF! &amp; "-" &amp; I30 &amp; J30)</f>
        <v>#REF!</v>
      </c>
      <c r="AY30" s="5" t="str">
        <f>IF(ISERROR(VLOOKUP(AX30,突破者リスト外資格記録入力シート!$D$7:$M$106,2,FALSE)),"○","")</f>
        <v>○</v>
      </c>
      <c r="AZ30" s="5" t="str">
        <f>IF(C30="○","整理番号","登録番号")</f>
        <v>登録番号</v>
      </c>
      <c r="BA30" s="5" t="str">
        <f>IF(I30="107 ハーフマラソン","H",IF(I30="062 10000mW","W",""))</f>
        <v/>
      </c>
      <c r="BB30" s="5" t="e">
        <f>VLOOKUP($I30 &amp; $J30,標準記録!$A$1:$D$26,2,FALSE)</f>
        <v>#N/A</v>
      </c>
      <c r="BC30" s="5" t="e">
        <f>VLOOKUP($I30 &amp; $J30,標準記録!$A$1:$D$26,3,FALSE)</f>
        <v>#N/A</v>
      </c>
      <c r="BD30" s="5" t="e">
        <f>VLOOKUP($I30 &amp; $J30,標準記録!$A$1:$D$26,4,FALSE)</f>
        <v>#N/A</v>
      </c>
      <c r="BE30" s="5" t="str">
        <f>IF(BF30="","",A30)</f>
        <v/>
      </c>
      <c r="BF30" s="5" t="str">
        <f>IF(OR(I30="201 十種競技",I30="202 七種競技"),#REF!,"")</f>
        <v/>
      </c>
      <c r="BG30" s="5" t="str">
        <f>IF(I30="107 ハーフマラソン",#REF!,"")</f>
        <v/>
      </c>
      <c r="BH30" s="5" t="str">
        <f>I30 &amp; K30</f>
        <v/>
      </c>
      <c r="BI30" s="5">
        <f>I30</f>
        <v>0</v>
      </c>
      <c r="BJ30" s="5">
        <f>COUNTIF($BI$5:$BI$401,I30)</f>
        <v>160</v>
      </c>
      <c r="BK30" s="5">
        <f>COUNTIF($BH$5:$BH$401,I30 &amp; "B標準")</f>
        <v>0</v>
      </c>
      <c r="BL30" s="5" t="str">
        <f>D28 &amp; D30</f>
        <v>登録番号</v>
      </c>
    </row>
    <row r="31" spans="1:64" ht="14.25" thickBot="1" x14ac:dyDescent="0.2">
      <c r="A31" s="203"/>
      <c r="B31" s="206"/>
      <c r="C31" s="208"/>
      <c r="D31" s="206"/>
      <c r="E31" s="128" t="str">
        <f>IF(C30="○",IF($D30&lt;&gt;"",VLOOKUP($D30,新規学連登録者入力シート!$A$2:$U$101,7,FALSE),""),IF($D30&lt;&gt;"",IF(VLOOKUP(記入方法!$D30,登録者リスト!$A$1:$F$43729,4,FALSE)=基本情報!$D$6,VLOOKUP(記入方法!$D30,登録者リスト!$A$1:$F$43729,2,FALSE),""),""))</f>
        <v/>
      </c>
      <c r="F31" s="210"/>
      <c r="G31" s="128" t="str">
        <f>IF(C30="○",IF($D30&lt;&gt;"",VLOOKUP($D30,新規学連登録者入力シート!$A$2:$U$101,19,FALSE),""),IF($D30&lt;&gt;"",IF(VLOOKUP(記入方法!$D30,登録者リスト!$A$1:$F$43729,4,FALSE)=基本情報!$D$6,VLOOKUP(記入方法!$D30,登録者リスト!$A$1:$F$43729,6,FALSE),""),""))</f>
        <v/>
      </c>
      <c r="H31" s="212"/>
      <c r="I31" s="268"/>
      <c r="J31" s="268"/>
      <c r="K31" s="270"/>
      <c r="L31" s="106"/>
      <c r="M31" s="14" t="str">
        <f>IF(U31="",ASC(N31&amp;IF(P31&lt;&gt;"",TEXT(P31,"00"),"")&amp;IF(R31&lt;&gt;"",TEXT(R31,"00"),"")&amp;IF(T31&lt;&gt;"",TEXT(T31,"00"),"")),ASC(U31))</f>
        <v/>
      </c>
      <c r="N31" s="212"/>
      <c r="O31" s="256"/>
      <c r="P31" s="264"/>
      <c r="Q31" s="256"/>
      <c r="R31" s="264"/>
      <c r="S31" s="240"/>
      <c r="T31" s="266"/>
      <c r="U31" s="212"/>
      <c r="V31" s="9"/>
      <c r="W31" s="10" t="s">
        <v>23</v>
      </c>
      <c r="X31" s="9"/>
      <c r="Y31" s="10" t="s">
        <v>25</v>
      </c>
      <c r="Z31" s="9"/>
      <c r="AA31" s="10" t="s">
        <v>26</v>
      </c>
      <c r="AB31" s="210"/>
      <c r="AC31" s="102" t="str">
        <f>IF(AK31="",ASC(AD30&amp;IF(AF31&lt;&gt;"",TEXT(AF31,"00"),"")&amp;IF(AH31&lt;&gt;"",TEXT(AH31,"00"),"")&amp;IF(AJ31&lt;&gt;"",TEXT(AJ31,"00"),"")),ASC(AK31))</f>
        <v/>
      </c>
      <c r="AD31" s="254"/>
      <c r="AE31" s="258"/>
      <c r="AF31" s="260"/>
      <c r="AG31" s="258"/>
      <c r="AH31" s="260"/>
      <c r="AI31" s="262"/>
      <c r="AJ31" s="252"/>
      <c r="AK31" s="254"/>
      <c r="AL31" s="14" t="str">
        <f>IF(AT31="",ASC(AM31&amp;IF(AO31&lt;&gt;"",TEXT(AO31,"00"),"")&amp;IF(AQ31&lt;&gt;"",TEXT(AQ31,"00"),"")&amp;IF(AS31&lt;&gt;"",TEXT(AS31,"00"),"")),ASC(AT31))</f>
        <v/>
      </c>
      <c r="AM31" s="206"/>
      <c r="AN31" s="256"/>
      <c r="AO31" s="238"/>
      <c r="AP31" s="256"/>
      <c r="AQ31" s="238"/>
      <c r="AR31" s="240"/>
      <c r="AS31" s="242"/>
      <c r="AT31" s="244"/>
      <c r="AV31" s="5" t="str">
        <f>IF(AND(I31&lt;&gt;"107 ハーフマラソン",I31&lt;&gt;"062 10000mW"),D30 &amp; "-" &amp; I31,D30 &amp; "-" &amp; I31 &amp; J31)</f>
        <v>-</v>
      </c>
      <c r="AW31" s="5" t="str">
        <f>IF(ISERROR(VLOOKUP(記入方法!$AV31,登録者リスト!#REF!,4,FALSE)),"○","")</f>
        <v>○</v>
      </c>
      <c r="AX31" s="5" t="e">
        <f>IF(AND(I31&lt;&gt;"107 ハーフマラソン",I31&lt;&gt;"062 10000mW"),#REF! &amp; "-" &amp; I31,#REF! &amp; "-" &amp; I31 &amp; J31)</f>
        <v>#REF!</v>
      </c>
      <c r="AY31" s="5" t="str">
        <f>IF(ISERROR(VLOOKUP(AX31,突破者リスト外資格記録入力シート!$D$7:$M$106,2,FALSE)),"○","")</f>
        <v>○</v>
      </c>
      <c r="BA31" s="5" t="str">
        <f>IF(I31="107 ハーフマラソン","H",IF(I31="062 10000mW","W",""))</f>
        <v/>
      </c>
      <c r="BB31" s="5" t="e">
        <f>VLOOKUP($I31 &amp; $J31,標準記録!$A$1:$D$26,2,FALSE)</f>
        <v>#N/A</v>
      </c>
      <c r="BC31" s="5" t="e">
        <f>VLOOKUP($I31 &amp; $J31,標準記録!$A$1:$D$26,3,FALSE)</f>
        <v>#N/A</v>
      </c>
      <c r="BD31" s="5" t="e">
        <f>VLOOKUP($I31 &amp; $J31,標準記録!$A$1:$D$26,4,FALSE)</f>
        <v>#N/A</v>
      </c>
      <c r="BE31" s="5" t="str">
        <f>IF(BF31="","",A30)</f>
        <v/>
      </c>
      <c r="BF31" s="5" t="str">
        <f>IF(OR(I31="201 十種競技",I31="202 七種競技"),#REF!,"")</f>
        <v/>
      </c>
      <c r="BG31" s="5" t="str">
        <f>IF(I31="107 ハーフマラソン",#REF!,"")</f>
        <v/>
      </c>
      <c r="BH31" s="5" t="str">
        <f>I31 &amp; K31</f>
        <v/>
      </c>
      <c r="BI31" s="5">
        <f>I31</f>
        <v>0</v>
      </c>
      <c r="BJ31" s="5">
        <f>COUNTIF($BI$5:$BI$401,I31)</f>
        <v>160</v>
      </c>
      <c r="BK31" s="5">
        <f>COUNTIF($BH$5:$BH$401,I31 &amp; "B標準")</f>
        <v>0</v>
      </c>
    </row>
    <row r="32" spans="1:64" ht="15" thickTop="1" thickBot="1" x14ac:dyDescent="0.2">
      <c r="A32" s="204"/>
      <c r="B32" s="245" t="s">
        <v>128</v>
      </c>
      <c r="C32" s="246"/>
      <c r="D32" s="246"/>
      <c r="E32" s="246"/>
      <c r="F32" s="246"/>
      <c r="G32" s="247"/>
      <c r="H32" s="125"/>
      <c r="I32" s="248"/>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50"/>
    </row>
    <row r="33" spans="1:64" ht="13.5" customHeight="1" x14ac:dyDescent="0.15">
      <c r="A33" s="227"/>
      <c r="B33" s="229" t="s">
        <v>0</v>
      </c>
      <c r="C33" s="231" t="s">
        <v>242</v>
      </c>
      <c r="D33" s="231" t="str">
        <f>IF(C35="○","整理番号","登録番号")</f>
        <v>登録番号</v>
      </c>
      <c r="E33" s="124" t="s">
        <v>13550</v>
      </c>
      <c r="F33" s="229" t="s">
        <v>275</v>
      </c>
      <c r="G33" s="104" t="s">
        <v>1</v>
      </c>
      <c r="H33" s="233" t="s">
        <v>13551</v>
      </c>
      <c r="I33" s="271" t="s">
        <v>2</v>
      </c>
      <c r="J33" s="233" t="s">
        <v>284</v>
      </c>
      <c r="K33" s="233" t="s">
        <v>3</v>
      </c>
      <c r="L33" s="114" t="s">
        <v>243</v>
      </c>
      <c r="M33" s="107" t="s">
        <v>16</v>
      </c>
      <c r="N33" s="213" t="s">
        <v>4</v>
      </c>
      <c r="O33" s="214"/>
      <c r="P33" s="214"/>
      <c r="Q33" s="214"/>
      <c r="R33" s="214"/>
      <c r="S33" s="214"/>
      <c r="T33" s="214"/>
      <c r="U33" s="214"/>
      <c r="V33" s="214"/>
      <c r="W33" s="214"/>
      <c r="X33" s="214"/>
      <c r="Y33" s="214"/>
      <c r="Z33" s="214"/>
      <c r="AA33" s="214"/>
      <c r="AB33" s="215"/>
      <c r="AC33" s="109" t="s">
        <v>16</v>
      </c>
      <c r="AD33" s="216" t="s">
        <v>448</v>
      </c>
      <c r="AE33" s="217"/>
      <c r="AF33" s="217"/>
      <c r="AG33" s="217"/>
      <c r="AH33" s="217"/>
      <c r="AI33" s="217"/>
      <c r="AJ33" s="217"/>
      <c r="AK33" s="218"/>
      <c r="AL33" s="107" t="s">
        <v>16</v>
      </c>
      <c r="AM33" s="213" t="s">
        <v>445</v>
      </c>
      <c r="AN33" s="214"/>
      <c r="AO33" s="214"/>
      <c r="AP33" s="214"/>
      <c r="AQ33" s="214"/>
      <c r="AR33" s="214"/>
      <c r="AS33" s="214"/>
      <c r="AT33" s="219"/>
    </row>
    <row r="34" spans="1:64" ht="14.25" thickBot="1" x14ac:dyDescent="0.2">
      <c r="A34" s="228"/>
      <c r="B34" s="230"/>
      <c r="C34" s="232"/>
      <c r="D34" s="232"/>
      <c r="E34" s="129" t="s">
        <v>6</v>
      </c>
      <c r="F34" s="230"/>
      <c r="G34" s="6" t="s">
        <v>7</v>
      </c>
      <c r="H34" s="230"/>
      <c r="I34" s="272"/>
      <c r="J34" s="236"/>
      <c r="K34" s="236"/>
      <c r="L34" s="115"/>
      <c r="M34" s="108"/>
      <c r="N34" s="220" t="s">
        <v>8</v>
      </c>
      <c r="O34" s="221"/>
      <c r="P34" s="221"/>
      <c r="Q34" s="221"/>
      <c r="R34" s="221"/>
      <c r="S34" s="221"/>
      <c r="T34" s="222"/>
      <c r="U34" s="129" t="s">
        <v>9</v>
      </c>
      <c r="V34" s="111" t="s">
        <v>10</v>
      </c>
      <c r="W34" s="112"/>
      <c r="X34" s="112"/>
      <c r="Y34" s="112"/>
      <c r="Z34" s="112"/>
      <c r="AA34" s="113"/>
      <c r="AB34" s="92" t="s">
        <v>11</v>
      </c>
      <c r="AC34" s="110"/>
      <c r="AD34" s="223" t="s">
        <v>8</v>
      </c>
      <c r="AE34" s="224"/>
      <c r="AF34" s="224"/>
      <c r="AG34" s="224"/>
      <c r="AH34" s="224"/>
      <c r="AI34" s="224"/>
      <c r="AJ34" s="225"/>
      <c r="AK34" s="100" t="s">
        <v>9</v>
      </c>
      <c r="AL34" s="108"/>
      <c r="AM34" s="220" t="s">
        <v>8</v>
      </c>
      <c r="AN34" s="221"/>
      <c r="AO34" s="221"/>
      <c r="AP34" s="221"/>
      <c r="AQ34" s="221"/>
      <c r="AR34" s="221"/>
      <c r="AS34" s="222"/>
      <c r="AT34" s="93" t="s">
        <v>9</v>
      </c>
    </row>
    <row r="35" spans="1:64" x14ac:dyDescent="0.15">
      <c r="A35" s="202">
        <v>7</v>
      </c>
      <c r="B35" s="205"/>
      <c r="C35" s="207"/>
      <c r="D35" s="205"/>
      <c r="E35" s="126" t="str">
        <f>IF(C35="○",IF($D35&lt;&gt;"",VLOOKUP($D35,新規学連登録者入力シート!$A$2:$U$101,8,FALSE),""),IF($D35&lt;&gt;"",IF(VLOOKUP(記入方法!$D35,登録者リスト!$A$1:$F$43729,4,FALSE)=基本情報!$D$6,VLOOKUP(記入方法!$D35,登録者リスト!$A$1:$F$43729,3,FALSE),""),""))</f>
        <v/>
      </c>
      <c r="F35" s="209" t="str">
        <f>IF(C35="○",IF($D35&lt;&gt;"",VLOOKUP($D35,新規学連登録者入力シート!$A$2:$U$101,9,FALSE),""),IF($D35&lt;&gt;"",IF(VLOOKUP(記入方法!$D35,登録者リスト!$A$1:$G$43729,4,FALSE)=基本情報!$D$6,VLOOKUP(記入方法!$D35,登録者リスト!$A$1:$G$43729,7,FALSE),""),""))</f>
        <v/>
      </c>
      <c r="G35" s="127" t="str">
        <f>IF(C35="○",IF($D35&lt;&gt;"",VLOOKUP($D35,新規学連登録者入力シート!$A$2:$U$101,14,FALSE),""),IF($D35&lt;&gt;"",IF(VLOOKUP(記入方法!$D35,登録者リスト!$A$1:$F$43729,4,FALSE)=基本情報!$D$6,VLOOKUP(記入方法!$D35,登録者リスト!$A$1:$F$43729,5,FALSE),""),""))</f>
        <v/>
      </c>
      <c r="H35" s="211" t="str">
        <f>IF(C35="○",IF($D35&lt;&gt;"",VLOOKUP($D35,新規学連登録者入力シート!$A$2:$U$101,19,FALSE),""),IF($D35&lt;&gt;"",IF(VLOOKUP(記入方法!$D35,登録者リスト!$A$1:$H$43729,4,FALSE)=基本情報!$D$6,VLOOKUP(記入方法!$D35,登録者リスト!$A$1:$H$43729,8,FALSE),""),""))</f>
        <v/>
      </c>
      <c r="I35" s="267"/>
      <c r="J35" s="267"/>
      <c r="K35" s="269" t="str">
        <f>IFERROR(IF(I35="","",IF(AND(I35&lt;&gt;"107 ハーフマラソン",I35&lt;&gt;"062 10000mW"),IF(BD35="T",IF(VALUE(M35)&lt;=BB35,"A標準",IF(VALUE(M35)&lt;=BC35,"B標準","未突破")),IF(VALUE(M35)&gt;=BB35,"A標準",IF(VALUE(M35)&gt;=BC35,"B標準","未突破"))),IF(VALUE(M35)&lt;=BC35,"","未突破"))),"")</f>
        <v/>
      </c>
      <c r="L35" s="105"/>
      <c r="M35" s="12" t="str">
        <f>IF(U35="",ASC(N35&amp;IF(P35&lt;&gt;"",TEXT(P35,"00"),"")&amp;IF(R35&lt;&gt;"",TEXT(R35,"00"),"")&amp;IF(T35&lt;&gt;"",TEXT(T35,"00"),"")),ASC(U35))</f>
        <v/>
      </c>
      <c r="N35" s="211"/>
      <c r="O35" s="255" t="s">
        <v>239</v>
      </c>
      <c r="P35" s="263"/>
      <c r="Q35" s="255" t="s">
        <v>240</v>
      </c>
      <c r="R35" s="263"/>
      <c r="S35" s="239" t="s">
        <v>241</v>
      </c>
      <c r="T35" s="265"/>
      <c r="U35" s="211"/>
      <c r="V35" s="7"/>
      <c r="W35" s="8" t="s">
        <v>23</v>
      </c>
      <c r="X35" s="7"/>
      <c r="Y35" s="8" t="s">
        <v>24</v>
      </c>
      <c r="Z35" s="7"/>
      <c r="AA35" s="8" t="s">
        <v>26</v>
      </c>
      <c r="AB35" s="209"/>
      <c r="AC35" s="101" t="str">
        <f>IF(AK35="",ASC(AD35&amp;IF(AF35&lt;&gt;"",TEXT(AF35,"00"),"")&amp;IF(AH35&lt;&gt;"",TEXT(AH35,"00"),"")&amp;IF(AJ35&lt;&gt;"",TEXT(AJ35,"00"),"")),ASC(AK35))</f>
        <v/>
      </c>
      <c r="AD35" s="253" t="str">
        <f>IF(I35="","",IF(I35="201 十種競技","",VLOOKUP(I35,大学記録!$A$3:$H$5,2,FALSE)))</f>
        <v/>
      </c>
      <c r="AE35" s="257" t="s">
        <v>239</v>
      </c>
      <c r="AF35" s="259" t="str">
        <f>IF(I35="","",IF(I35="201 十種競技","",VLOOKUP(I35,大学記録!$A$3:$H$5,4,FALSE)))</f>
        <v/>
      </c>
      <c r="AG35" s="257" t="s">
        <v>240</v>
      </c>
      <c r="AH35" s="259" t="str">
        <f>IF(I35="","",IF(I35="201 十種競技","",VLOOKUP(I35,大学記録!$A$3:$H$5,6,FALSE)))</f>
        <v/>
      </c>
      <c r="AI35" s="261" t="s">
        <v>241</v>
      </c>
      <c r="AJ35" s="251" t="str">
        <f>IF(I35="","",IF(I35="201 十種競技","",VLOOKUP(I35,大学記録!$A$3:$H$5,8,FALSE)))</f>
        <v/>
      </c>
      <c r="AK35" s="253" t="str">
        <f>IF(I35="","",IF(I35="201 十種競技",大学記録!#REF!,""))</f>
        <v/>
      </c>
      <c r="AL35" s="12" t="str">
        <f>IF(AT35="",ASC(AM35&amp;IF(AO35&lt;&gt;"",TEXT(AO35,"00"),"")&amp;IF(AQ35&lt;&gt;"",TEXT(AQ35,"00"),"")&amp;IF(AS35&lt;&gt;"",TEXT(AS35,"00"),"")),ASC(AT35))</f>
        <v/>
      </c>
      <c r="AM35" s="205"/>
      <c r="AN35" s="255" t="s">
        <v>239</v>
      </c>
      <c r="AO35" s="237"/>
      <c r="AP35" s="255" t="s">
        <v>240</v>
      </c>
      <c r="AQ35" s="237"/>
      <c r="AR35" s="239" t="s">
        <v>241</v>
      </c>
      <c r="AS35" s="241"/>
      <c r="AT35" s="243"/>
      <c r="AV35" s="5" t="str">
        <f>IF(AND(I35&lt;&gt;"107 ハーフマラソン",I35&lt;&gt;"062 10000mW"),D35 &amp; "-" &amp; I35,D35 &amp; "-" &amp; I35 &amp; J35)</f>
        <v>-</v>
      </c>
      <c r="AW35" s="5" t="str">
        <f>IF(ISERROR(VLOOKUP(記入方法!$AV35,登録者リスト!#REF!,4,FALSE)),"○","")</f>
        <v>○</v>
      </c>
      <c r="AX35" s="5" t="e">
        <f>IF(AND(I35&lt;&gt;"107 ハーフマラソン",I35&lt;&gt;"062 10000mW"),#REF! &amp; "-" &amp; I35,#REF! &amp; "-" &amp; I35 &amp; J35)</f>
        <v>#REF!</v>
      </c>
      <c r="AY35" s="5" t="str">
        <f>IF(ISERROR(VLOOKUP(AX35,突破者リスト外資格記録入力シート!$D$7:$M$106,2,FALSE)),"○","")</f>
        <v>○</v>
      </c>
      <c r="AZ35" s="5" t="str">
        <f>IF(C35="○","整理番号","登録番号")</f>
        <v>登録番号</v>
      </c>
      <c r="BA35" s="5" t="str">
        <f>IF(I35="107 ハーフマラソン","H",IF(I35="062 10000mW","W",""))</f>
        <v/>
      </c>
      <c r="BB35" s="5" t="e">
        <f>VLOOKUP($I35 &amp; $J35,標準記録!$A$1:$D$26,2,FALSE)</f>
        <v>#N/A</v>
      </c>
      <c r="BC35" s="5" t="e">
        <f>VLOOKUP($I35 &amp; $J35,標準記録!$A$1:$D$26,3,FALSE)</f>
        <v>#N/A</v>
      </c>
      <c r="BD35" s="5" t="e">
        <f>VLOOKUP($I35 &amp; $J35,標準記録!$A$1:$D$26,4,FALSE)</f>
        <v>#N/A</v>
      </c>
      <c r="BE35" s="5" t="str">
        <f>IF(BF35="","",A35)</f>
        <v/>
      </c>
      <c r="BF35" s="5" t="str">
        <f>IF(OR(I35="201 十種競技",I35="202 七種競技"),#REF!,"")</f>
        <v/>
      </c>
      <c r="BG35" s="5" t="str">
        <f>IF(I35="107 ハーフマラソン",#REF!,"")</f>
        <v/>
      </c>
      <c r="BH35" s="5" t="str">
        <f>I35 &amp; K35</f>
        <v/>
      </c>
      <c r="BI35" s="5">
        <f>I35</f>
        <v>0</v>
      </c>
      <c r="BJ35" s="5">
        <f>COUNTIF($BI$5:$BI$401,I35)</f>
        <v>160</v>
      </c>
      <c r="BK35" s="5">
        <f>COUNTIF($BH$5:$BH$401,I35 &amp; "B標準")</f>
        <v>0</v>
      </c>
      <c r="BL35" s="5" t="str">
        <f>D33 &amp; D35</f>
        <v>登録番号</v>
      </c>
    </row>
    <row r="36" spans="1:64" ht="14.25" thickBot="1" x14ac:dyDescent="0.2">
      <c r="A36" s="203"/>
      <c r="B36" s="206"/>
      <c r="C36" s="208"/>
      <c r="D36" s="206"/>
      <c r="E36" s="128" t="str">
        <f>IF(C35="○",IF($D35&lt;&gt;"",VLOOKUP($D35,新規学連登録者入力シート!$A$2:$U$101,7,FALSE),""),IF($D35&lt;&gt;"",IF(VLOOKUP(記入方法!$D35,登録者リスト!$A$1:$F$43729,4,FALSE)=基本情報!$D$6,VLOOKUP(記入方法!$D35,登録者リスト!$A$1:$F$43729,2,FALSE),""),""))</f>
        <v/>
      </c>
      <c r="F36" s="210"/>
      <c r="G36" s="128" t="str">
        <f>IF(C35="○",IF($D35&lt;&gt;"",VLOOKUP($D35,新規学連登録者入力シート!$A$2:$U$101,19,FALSE),""),IF($D35&lt;&gt;"",IF(VLOOKUP(記入方法!$D35,登録者リスト!$A$1:$F$43729,4,FALSE)=基本情報!$D$6,VLOOKUP(記入方法!$D35,登録者リスト!$A$1:$F$43729,6,FALSE),""),""))</f>
        <v/>
      </c>
      <c r="H36" s="212"/>
      <c r="I36" s="268"/>
      <c r="J36" s="268"/>
      <c r="K36" s="270"/>
      <c r="L36" s="106"/>
      <c r="M36" s="14" t="str">
        <f>IF(U36="",ASC(N36&amp;IF(P36&lt;&gt;"",TEXT(P36,"00"),"")&amp;IF(R36&lt;&gt;"",TEXT(R36,"00"),"")&amp;IF(T36&lt;&gt;"",TEXT(T36,"00"),"")),ASC(U36))</f>
        <v/>
      </c>
      <c r="N36" s="212"/>
      <c r="O36" s="256"/>
      <c r="P36" s="264"/>
      <c r="Q36" s="256"/>
      <c r="R36" s="264"/>
      <c r="S36" s="240"/>
      <c r="T36" s="266"/>
      <c r="U36" s="212"/>
      <c r="V36" s="9"/>
      <c r="W36" s="10" t="s">
        <v>23</v>
      </c>
      <c r="X36" s="9"/>
      <c r="Y36" s="10" t="s">
        <v>25</v>
      </c>
      <c r="Z36" s="9"/>
      <c r="AA36" s="10" t="s">
        <v>26</v>
      </c>
      <c r="AB36" s="210"/>
      <c r="AC36" s="102" t="str">
        <f>IF(AK36="",ASC(AD35&amp;IF(AF36&lt;&gt;"",TEXT(AF36,"00"),"")&amp;IF(AH36&lt;&gt;"",TEXT(AH36,"00"),"")&amp;IF(AJ36&lt;&gt;"",TEXT(AJ36,"00"),"")),ASC(AK36))</f>
        <v/>
      </c>
      <c r="AD36" s="254"/>
      <c r="AE36" s="258"/>
      <c r="AF36" s="260"/>
      <c r="AG36" s="258"/>
      <c r="AH36" s="260"/>
      <c r="AI36" s="262"/>
      <c r="AJ36" s="252"/>
      <c r="AK36" s="254"/>
      <c r="AL36" s="14" t="str">
        <f>IF(AT36="",ASC(AM36&amp;IF(AO36&lt;&gt;"",TEXT(AO36,"00"),"")&amp;IF(AQ36&lt;&gt;"",TEXT(AQ36,"00"),"")&amp;IF(AS36&lt;&gt;"",TEXT(AS36,"00"),"")),ASC(AT36))</f>
        <v/>
      </c>
      <c r="AM36" s="206"/>
      <c r="AN36" s="256"/>
      <c r="AO36" s="238"/>
      <c r="AP36" s="256"/>
      <c r="AQ36" s="238"/>
      <c r="AR36" s="240"/>
      <c r="AS36" s="242"/>
      <c r="AT36" s="244"/>
      <c r="AV36" s="5" t="str">
        <f>IF(AND(I36&lt;&gt;"107 ハーフマラソン",I36&lt;&gt;"062 10000mW"),D35 &amp; "-" &amp; I36,D35 &amp; "-" &amp; I36 &amp; J36)</f>
        <v>-</v>
      </c>
      <c r="AW36" s="5" t="str">
        <f>IF(ISERROR(VLOOKUP(記入方法!$AV36,登録者リスト!#REF!,4,FALSE)),"○","")</f>
        <v>○</v>
      </c>
      <c r="AX36" s="5" t="e">
        <f>IF(AND(I36&lt;&gt;"107 ハーフマラソン",I36&lt;&gt;"062 10000mW"),#REF! &amp; "-" &amp; I36,#REF! &amp; "-" &amp; I36 &amp; J36)</f>
        <v>#REF!</v>
      </c>
      <c r="AY36" s="5" t="str">
        <f>IF(ISERROR(VLOOKUP(AX36,突破者リスト外資格記録入力シート!$D$7:$M$106,2,FALSE)),"○","")</f>
        <v>○</v>
      </c>
      <c r="BA36" s="5" t="str">
        <f>IF(I36="107 ハーフマラソン","H",IF(I36="062 10000mW","W",""))</f>
        <v/>
      </c>
      <c r="BB36" s="5" t="e">
        <f>VLOOKUP($I36 &amp; $J36,標準記録!$A$1:$D$26,2,FALSE)</f>
        <v>#N/A</v>
      </c>
      <c r="BC36" s="5" t="e">
        <f>VLOOKUP($I36 &amp; $J36,標準記録!$A$1:$D$26,3,FALSE)</f>
        <v>#N/A</v>
      </c>
      <c r="BD36" s="5" t="e">
        <f>VLOOKUP($I36 &amp; $J36,標準記録!$A$1:$D$26,4,FALSE)</f>
        <v>#N/A</v>
      </c>
      <c r="BE36" s="5" t="str">
        <f>IF(BF36="","",A35)</f>
        <v/>
      </c>
      <c r="BF36" s="5" t="str">
        <f>IF(OR(I36="201 十種競技",I36="202 七種競技"),#REF!,"")</f>
        <v/>
      </c>
      <c r="BG36" s="5" t="str">
        <f>IF(I36="107 ハーフマラソン",#REF!,"")</f>
        <v/>
      </c>
      <c r="BH36" s="5" t="str">
        <f>I36 &amp; K36</f>
        <v/>
      </c>
      <c r="BI36" s="5">
        <f>I36</f>
        <v>0</v>
      </c>
      <c r="BJ36" s="5">
        <f>COUNTIF($BI$5:$BI$401,I36)</f>
        <v>160</v>
      </c>
      <c r="BK36" s="5">
        <f>COUNTIF($BH$5:$BH$401,I36 &amp; "B標準")</f>
        <v>0</v>
      </c>
    </row>
    <row r="37" spans="1:64" ht="15" thickTop="1" thickBot="1" x14ac:dyDescent="0.2">
      <c r="A37" s="204"/>
      <c r="B37" s="245" t="s">
        <v>128</v>
      </c>
      <c r="C37" s="246"/>
      <c r="D37" s="246"/>
      <c r="E37" s="246"/>
      <c r="F37" s="246"/>
      <c r="G37" s="247"/>
      <c r="H37" s="125"/>
      <c r="I37" s="248"/>
      <c r="J37" s="249"/>
      <c r="K37" s="249"/>
      <c r="L37" s="249"/>
      <c r="M37" s="249"/>
      <c r="N37" s="249"/>
      <c r="O37" s="249"/>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50"/>
    </row>
    <row r="38" spans="1:64" ht="13.5" customHeight="1" x14ac:dyDescent="0.15">
      <c r="A38" s="227"/>
      <c r="B38" s="229" t="s">
        <v>0</v>
      </c>
      <c r="C38" s="231" t="s">
        <v>242</v>
      </c>
      <c r="D38" s="231" t="str">
        <f>IF(C40="○","整理番号","登録番号")</f>
        <v>登録番号</v>
      </c>
      <c r="E38" s="124" t="s">
        <v>13550</v>
      </c>
      <c r="F38" s="229" t="s">
        <v>275</v>
      </c>
      <c r="G38" s="104" t="s">
        <v>1</v>
      </c>
      <c r="H38" s="233" t="s">
        <v>13551</v>
      </c>
      <c r="I38" s="271" t="s">
        <v>2</v>
      </c>
      <c r="J38" s="233" t="s">
        <v>284</v>
      </c>
      <c r="K38" s="233" t="s">
        <v>3</v>
      </c>
      <c r="L38" s="114" t="s">
        <v>243</v>
      </c>
      <c r="M38" s="107" t="s">
        <v>16</v>
      </c>
      <c r="N38" s="213" t="s">
        <v>4</v>
      </c>
      <c r="O38" s="214"/>
      <c r="P38" s="214"/>
      <c r="Q38" s="214"/>
      <c r="R38" s="214"/>
      <c r="S38" s="214"/>
      <c r="T38" s="214"/>
      <c r="U38" s="214"/>
      <c r="V38" s="214"/>
      <c r="W38" s="214"/>
      <c r="X38" s="214"/>
      <c r="Y38" s="214"/>
      <c r="Z38" s="214"/>
      <c r="AA38" s="214"/>
      <c r="AB38" s="215"/>
      <c r="AC38" s="109" t="s">
        <v>16</v>
      </c>
      <c r="AD38" s="216" t="s">
        <v>448</v>
      </c>
      <c r="AE38" s="217"/>
      <c r="AF38" s="217"/>
      <c r="AG38" s="217"/>
      <c r="AH38" s="217"/>
      <c r="AI38" s="217"/>
      <c r="AJ38" s="217"/>
      <c r="AK38" s="218"/>
      <c r="AL38" s="107" t="s">
        <v>16</v>
      </c>
      <c r="AM38" s="213" t="s">
        <v>445</v>
      </c>
      <c r="AN38" s="214"/>
      <c r="AO38" s="214"/>
      <c r="AP38" s="214"/>
      <c r="AQ38" s="214"/>
      <c r="AR38" s="214"/>
      <c r="AS38" s="214"/>
      <c r="AT38" s="219"/>
    </row>
    <row r="39" spans="1:64" ht="14.25" thickBot="1" x14ac:dyDescent="0.2">
      <c r="A39" s="228"/>
      <c r="B39" s="230"/>
      <c r="C39" s="232"/>
      <c r="D39" s="232"/>
      <c r="E39" s="129" t="s">
        <v>6</v>
      </c>
      <c r="F39" s="230"/>
      <c r="G39" s="6" t="s">
        <v>7</v>
      </c>
      <c r="H39" s="230"/>
      <c r="I39" s="272"/>
      <c r="J39" s="236"/>
      <c r="K39" s="236"/>
      <c r="L39" s="115"/>
      <c r="M39" s="108"/>
      <c r="N39" s="220" t="s">
        <v>8</v>
      </c>
      <c r="O39" s="221"/>
      <c r="P39" s="221"/>
      <c r="Q39" s="221"/>
      <c r="R39" s="221"/>
      <c r="S39" s="221"/>
      <c r="T39" s="222"/>
      <c r="U39" s="129" t="s">
        <v>9</v>
      </c>
      <c r="V39" s="111" t="s">
        <v>10</v>
      </c>
      <c r="W39" s="112"/>
      <c r="X39" s="112"/>
      <c r="Y39" s="112"/>
      <c r="Z39" s="112"/>
      <c r="AA39" s="113"/>
      <c r="AB39" s="92" t="s">
        <v>11</v>
      </c>
      <c r="AC39" s="110"/>
      <c r="AD39" s="223" t="s">
        <v>8</v>
      </c>
      <c r="AE39" s="224"/>
      <c r="AF39" s="224"/>
      <c r="AG39" s="224"/>
      <c r="AH39" s="224"/>
      <c r="AI39" s="224"/>
      <c r="AJ39" s="225"/>
      <c r="AK39" s="100" t="s">
        <v>9</v>
      </c>
      <c r="AL39" s="108"/>
      <c r="AM39" s="220" t="s">
        <v>8</v>
      </c>
      <c r="AN39" s="221"/>
      <c r="AO39" s="221"/>
      <c r="AP39" s="221"/>
      <c r="AQ39" s="221"/>
      <c r="AR39" s="221"/>
      <c r="AS39" s="222"/>
      <c r="AT39" s="93" t="s">
        <v>9</v>
      </c>
    </row>
    <row r="40" spans="1:64" x14ac:dyDescent="0.15">
      <c r="A40" s="202">
        <v>8</v>
      </c>
      <c r="B40" s="205"/>
      <c r="C40" s="207"/>
      <c r="D40" s="205"/>
      <c r="E40" s="126" t="str">
        <f>IF(C40="○",IF($D40&lt;&gt;"",VLOOKUP($D40,新規学連登録者入力シート!$A$2:$U$101,8,FALSE),""),IF($D40&lt;&gt;"",IF(VLOOKUP(記入方法!$D40,登録者リスト!$A$1:$F$43729,4,FALSE)=基本情報!$D$6,VLOOKUP(記入方法!$D40,登録者リスト!$A$1:$F$43729,3,FALSE),""),""))</f>
        <v/>
      </c>
      <c r="F40" s="209" t="str">
        <f>IF(C40="○",IF($D40&lt;&gt;"",VLOOKUP($D40,新規学連登録者入力シート!$A$2:$U$101,9,FALSE),""),IF($D40&lt;&gt;"",IF(VLOOKUP(記入方法!$D40,登録者リスト!$A$1:$G$43729,4,FALSE)=基本情報!$D$6,VLOOKUP(記入方法!$D40,登録者リスト!$A$1:$G$43729,7,FALSE),""),""))</f>
        <v/>
      </c>
      <c r="G40" s="127" t="str">
        <f>IF(C40="○",IF($D40&lt;&gt;"",VLOOKUP($D40,新規学連登録者入力シート!$A$2:$U$101,14,FALSE),""),IF($D40&lt;&gt;"",IF(VLOOKUP(記入方法!$D40,登録者リスト!$A$1:$F$43729,4,FALSE)=基本情報!$D$6,VLOOKUP(記入方法!$D40,登録者リスト!$A$1:$F$43729,5,FALSE),""),""))</f>
        <v/>
      </c>
      <c r="H40" s="211" t="str">
        <f>IF(C40="○",IF($D40&lt;&gt;"",VLOOKUP($D40,新規学連登録者入力シート!$A$2:$U$101,19,FALSE),""),IF($D40&lt;&gt;"",IF(VLOOKUP(記入方法!$D40,登録者リスト!$A$1:$H$43729,4,FALSE)=基本情報!$D$6,VLOOKUP(記入方法!$D40,登録者リスト!$A$1:$H$43729,8,FALSE),""),""))</f>
        <v/>
      </c>
      <c r="I40" s="267"/>
      <c r="J40" s="267"/>
      <c r="K40" s="269" t="str">
        <f>IFERROR(IF(I40="","",IF(AND(I40&lt;&gt;"107 ハーフマラソン",I40&lt;&gt;"062 10000mW"),IF(BD40="T",IF(VALUE(M40)&lt;=BB40,"A標準",IF(VALUE(M40)&lt;=BC40,"B標準","未突破")),IF(VALUE(M40)&gt;=BB40,"A標準",IF(VALUE(M40)&gt;=BC40,"B標準","未突破"))),IF(VALUE(M40)&lt;=BC40,"","未突破"))),"")</f>
        <v/>
      </c>
      <c r="L40" s="105"/>
      <c r="M40" s="12" t="str">
        <f>IF(U40="",ASC(N40&amp;IF(P40&lt;&gt;"",TEXT(P40,"00"),"")&amp;IF(R40&lt;&gt;"",TEXT(R40,"00"),"")&amp;IF(T40&lt;&gt;"",TEXT(T40,"00"),"")),ASC(U40))</f>
        <v/>
      </c>
      <c r="N40" s="211"/>
      <c r="O40" s="255" t="s">
        <v>239</v>
      </c>
      <c r="P40" s="263"/>
      <c r="Q40" s="255" t="s">
        <v>240</v>
      </c>
      <c r="R40" s="263"/>
      <c r="S40" s="239" t="s">
        <v>241</v>
      </c>
      <c r="T40" s="265"/>
      <c r="U40" s="211"/>
      <c r="V40" s="7"/>
      <c r="W40" s="8" t="s">
        <v>23</v>
      </c>
      <c r="X40" s="7"/>
      <c r="Y40" s="8" t="s">
        <v>24</v>
      </c>
      <c r="Z40" s="7"/>
      <c r="AA40" s="8" t="s">
        <v>26</v>
      </c>
      <c r="AB40" s="209"/>
      <c r="AC40" s="101" t="str">
        <f>IF(AK40="",ASC(AD40&amp;IF(AF40&lt;&gt;"",TEXT(AF40,"00"),"")&amp;IF(AH40&lt;&gt;"",TEXT(AH40,"00"),"")&amp;IF(AJ40&lt;&gt;"",TEXT(AJ40,"00"),"")),ASC(AK40))</f>
        <v/>
      </c>
      <c r="AD40" s="253" t="str">
        <f>IF(I40="","",IF(I40="201 十種競技","",VLOOKUP(I40,大学記録!$A$3:$H$5,2,FALSE)))</f>
        <v/>
      </c>
      <c r="AE40" s="257" t="s">
        <v>239</v>
      </c>
      <c r="AF40" s="259" t="str">
        <f>IF(I40="","",IF(I40="201 十種競技","",VLOOKUP(I40,大学記録!$A$3:$H$5,4,FALSE)))</f>
        <v/>
      </c>
      <c r="AG40" s="257" t="s">
        <v>240</v>
      </c>
      <c r="AH40" s="259" t="str">
        <f>IF(I40="","",IF(I40="201 十種競技","",VLOOKUP(I40,大学記録!$A$3:$H$5,6,FALSE)))</f>
        <v/>
      </c>
      <c r="AI40" s="261" t="s">
        <v>241</v>
      </c>
      <c r="AJ40" s="251" t="str">
        <f>IF(I40="","",IF(I40="201 十種競技","",VLOOKUP(I40,大学記録!$A$3:$H$5,8,FALSE)))</f>
        <v/>
      </c>
      <c r="AK40" s="253" t="str">
        <f>IF(I40="","",IF(I40="201 十種競技",大学記録!#REF!,""))</f>
        <v/>
      </c>
      <c r="AL40" s="12" t="str">
        <f>IF(AT40="",ASC(AM40&amp;IF(AO40&lt;&gt;"",TEXT(AO40,"00"),"")&amp;IF(AQ40&lt;&gt;"",TEXT(AQ40,"00"),"")&amp;IF(AS40&lt;&gt;"",TEXT(AS40,"00"),"")),ASC(AT40))</f>
        <v/>
      </c>
      <c r="AM40" s="205"/>
      <c r="AN40" s="255" t="s">
        <v>239</v>
      </c>
      <c r="AO40" s="237"/>
      <c r="AP40" s="255" t="s">
        <v>240</v>
      </c>
      <c r="AQ40" s="237"/>
      <c r="AR40" s="239" t="s">
        <v>241</v>
      </c>
      <c r="AS40" s="241"/>
      <c r="AT40" s="243"/>
      <c r="AV40" s="5" t="str">
        <f>IF(AND(I40&lt;&gt;"107 ハーフマラソン",I40&lt;&gt;"062 10000mW"),D40 &amp; "-" &amp; I40,D40 &amp; "-" &amp; I40 &amp; J40)</f>
        <v>-</v>
      </c>
      <c r="AW40" s="5" t="str">
        <f>IF(ISERROR(VLOOKUP(記入方法!$AV40,登録者リスト!#REF!,4,FALSE)),"○","")</f>
        <v>○</v>
      </c>
      <c r="AX40" s="5" t="e">
        <f>IF(AND(I40&lt;&gt;"107 ハーフマラソン",I40&lt;&gt;"062 10000mW"),#REF! &amp; "-" &amp; I40,#REF! &amp; "-" &amp; I40 &amp; J40)</f>
        <v>#REF!</v>
      </c>
      <c r="AY40" s="5" t="str">
        <f>IF(ISERROR(VLOOKUP(AX40,突破者リスト外資格記録入力シート!$D$7:$M$106,2,FALSE)),"○","")</f>
        <v>○</v>
      </c>
      <c r="AZ40" s="5" t="str">
        <f>IF(C40="○","整理番号","登録番号")</f>
        <v>登録番号</v>
      </c>
      <c r="BA40" s="5" t="str">
        <f>IF(I40="107 ハーフマラソン","H",IF(I40="062 10000mW","W",""))</f>
        <v/>
      </c>
      <c r="BB40" s="5" t="e">
        <f>VLOOKUP($I40 &amp; $J40,標準記録!$A$1:$D$26,2,FALSE)</f>
        <v>#N/A</v>
      </c>
      <c r="BC40" s="5" t="e">
        <f>VLOOKUP($I40 &amp; $J40,標準記録!$A$1:$D$26,3,FALSE)</f>
        <v>#N/A</v>
      </c>
      <c r="BD40" s="5" t="e">
        <f>VLOOKUP($I40 &amp; $J40,標準記録!$A$1:$D$26,4,FALSE)</f>
        <v>#N/A</v>
      </c>
      <c r="BE40" s="5" t="str">
        <f>IF(BF40="","",A40)</f>
        <v/>
      </c>
      <c r="BF40" s="5" t="str">
        <f>IF(OR(I40="201 十種競技",I40="202 七種競技"),#REF!,"")</f>
        <v/>
      </c>
      <c r="BG40" s="5" t="str">
        <f>IF(I40="107 ハーフマラソン",#REF!,"")</f>
        <v/>
      </c>
      <c r="BH40" s="5" t="str">
        <f>I40 &amp; K40</f>
        <v/>
      </c>
      <c r="BI40" s="5">
        <f>I40</f>
        <v>0</v>
      </c>
      <c r="BJ40" s="5">
        <f>COUNTIF($BI$5:$BI$401,I40)</f>
        <v>160</v>
      </c>
      <c r="BK40" s="5">
        <f>COUNTIF($BH$5:$BH$401,I40 &amp; "B標準")</f>
        <v>0</v>
      </c>
      <c r="BL40" s="5" t="str">
        <f>D38 &amp; D40</f>
        <v>登録番号</v>
      </c>
    </row>
    <row r="41" spans="1:64" ht="14.25" thickBot="1" x14ac:dyDescent="0.2">
      <c r="A41" s="203"/>
      <c r="B41" s="206"/>
      <c r="C41" s="208"/>
      <c r="D41" s="206"/>
      <c r="E41" s="128" t="str">
        <f>IF(C40="○",IF($D40&lt;&gt;"",VLOOKUP($D40,新規学連登録者入力シート!$A$2:$U$101,7,FALSE),""),IF($D40&lt;&gt;"",IF(VLOOKUP(記入方法!$D40,登録者リスト!$A$1:$F$43729,4,FALSE)=基本情報!$D$6,VLOOKUP(記入方法!$D40,登録者リスト!$A$1:$F$43729,2,FALSE),""),""))</f>
        <v/>
      </c>
      <c r="F41" s="210"/>
      <c r="G41" s="128" t="str">
        <f>IF(C40="○",IF($D40&lt;&gt;"",VLOOKUP($D40,新規学連登録者入力シート!$A$2:$U$101,19,FALSE),""),IF($D40&lt;&gt;"",IF(VLOOKUP(記入方法!$D40,登録者リスト!$A$1:$F$43729,4,FALSE)=基本情報!$D$6,VLOOKUP(記入方法!$D40,登録者リスト!$A$1:$F$43729,6,FALSE),""),""))</f>
        <v/>
      </c>
      <c r="H41" s="212"/>
      <c r="I41" s="268"/>
      <c r="J41" s="268"/>
      <c r="K41" s="270"/>
      <c r="L41" s="106"/>
      <c r="M41" s="14" t="str">
        <f>IF(U41="",ASC(N41&amp;IF(P41&lt;&gt;"",TEXT(P41,"00"),"")&amp;IF(R41&lt;&gt;"",TEXT(R41,"00"),"")&amp;IF(T41&lt;&gt;"",TEXT(T41,"00"),"")),ASC(U41))</f>
        <v/>
      </c>
      <c r="N41" s="212"/>
      <c r="O41" s="256"/>
      <c r="P41" s="264"/>
      <c r="Q41" s="256"/>
      <c r="R41" s="264"/>
      <c r="S41" s="240"/>
      <c r="T41" s="266"/>
      <c r="U41" s="212"/>
      <c r="V41" s="9"/>
      <c r="W41" s="10" t="s">
        <v>23</v>
      </c>
      <c r="X41" s="9"/>
      <c r="Y41" s="10" t="s">
        <v>25</v>
      </c>
      <c r="Z41" s="9"/>
      <c r="AA41" s="10" t="s">
        <v>26</v>
      </c>
      <c r="AB41" s="210"/>
      <c r="AC41" s="102" t="str">
        <f>IF(AK41="",ASC(AD40&amp;IF(AF41&lt;&gt;"",TEXT(AF41,"00"),"")&amp;IF(AH41&lt;&gt;"",TEXT(AH41,"00"),"")&amp;IF(AJ41&lt;&gt;"",TEXT(AJ41,"00"),"")),ASC(AK41))</f>
        <v/>
      </c>
      <c r="AD41" s="254"/>
      <c r="AE41" s="258"/>
      <c r="AF41" s="260"/>
      <c r="AG41" s="258"/>
      <c r="AH41" s="260"/>
      <c r="AI41" s="262"/>
      <c r="AJ41" s="252"/>
      <c r="AK41" s="254"/>
      <c r="AL41" s="14" t="str">
        <f>IF(AT41="",ASC(AM41&amp;IF(AO41&lt;&gt;"",TEXT(AO41,"00"),"")&amp;IF(AQ41&lt;&gt;"",TEXT(AQ41,"00"),"")&amp;IF(AS41&lt;&gt;"",TEXT(AS41,"00"),"")),ASC(AT41))</f>
        <v/>
      </c>
      <c r="AM41" s="206"/>
      <c r="AN41" s="256"/>
      <c r="AO41" s="238"/>
      <c r="AP41" s="256"/>
      <c r="AQ41" s="238"/>
      <c r="AR41" s="240"/>
      <c r="AS41" s="242"/>
      <c r="AT41" s="244"/>
      <c r="AV41" s="5" t="str">
        <f>IF(AND(I41&lt;&gt;"107 ハーフマラソン",I41&lt;&gt;"062 10000mW"),D40 &amp; "-" &amp; I41,D40 &amp; "-" &amp; I41 &amp; J41)</f>
        <v>-</v>
      </c>
      <c r="AW41" s="5" t="str">
        <f>IF(ISERROR(VLOOKUP(記入方法!$AV41,登録者リスト!#REF!,4,FALSE)),"○","")</f>
        <v>○</v>
      </c>
      <c r="AX41" s="5" t="e">
        <f>IF(AND(I41&lt;&gt;"107 ハーフマラソン",I41&lt;&gt;"062 10000mW"),#REF! &amp; "-" &amp; I41,#REF! &amp; "-" &amp; I41 &amp; J41)</f>
        <v>#REF!</v>
      </c>
      <c r="AY41" s="5" t="str">
        <f>IF(ISERROR(VLOOKUP(AX41,突破者リスト外資格記録入力シート!$D$7:$M$106,2,FALSE)),"○","")</f>
        <v>○</v>
      </c>
      <c r="BA41" s="5" t="str">
        <f>IF(I41="107 ハーフマラソン","H",IF(I41="062 10000mW","W",""))</f>
        <v/>
      </c>
      <c r="BB41" s="5" t="e">
        <f>VLOOKUP($I41 &amp; $J41,標準記録!$A$1:$D$26,2,FALSE)</f>
        <v>#N/A</v>
      </c>
      <c r="BC41" s="5" t="e">
        <f>VLOOKUP($I41 &amp; $J41,標準記録!$A$1:$D$26,3,FALSE)</f>
        <v>#N/A</v>
      </c>
      <c r="BD41" s="5" t="e">
        <f>VLOOKUP($I41 &amp; $J41,標準記録!$A$1:$D$26,4,FALSE)</f>
        <v>#N/A</v>
      </c>
      <c r="BE41" s="5" t="str">
        <f>IF(BF41="","",A40)</f>
        <v/>
      </c>
      <c r="BF41" s="5" t="str">
        <f>IF(OR(I41="201 十種競技",I41="202 七種競技"),#REF!,"")</f>
        <v/>
      </c>
      <c r="BG41" s="5" t="str">
        <f>IF(I41="107 ハーフマラソン",#REF!,"")</f>
        <v/>
      </c>
      <c r="BH41" s="5" t="str">
        <f>I41 &amp; K41</f>
        <v/>
      </c>
      <c r="BI41" s="5">
        <f>I41</f>
        <v>0</v>
      </c>
      <c r="BJ41" s="5">
        <f>COUNTIF($BI$5:$BI$401,I41)</f>
        <v>160</v>
      </c>
      <c r="BK41" s="5">
        <f>COUNTIF($BH$5:$BH$401,I41 &amp; "B標準")</f>
        <v>0</v>
      </c>
    </row>
    <row r="42" spans="1:64" ht="15" thickTop="1" thickBot="1" x14ac:dyDescent="0.2">
      <c r="A42" s="204"/>
      <c r="B42" s="245" t="s">
        <v>128</v>
      </c>
      <c r="C42" s="246"/>
      <c r="D42" s="246"/>
      <c r="E42" s="246"/>
      <c r="F42" s="246"/>
      <c r="G42" s="247"/>
      <c r="H42" s="125"/>
      <c r="I42" s="248"/>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50"/>
    </row>
    <row r="43" spans="1:64" ht="13.5" customHeight="1" x14ac:dyDescent="0.15">
      <c r="A43" s="227"/>
      <c r="B43" s="229" t="s">
        <v>0</v>
      </c>
      <c r="C43" s="231" t="s">
        <v>242</v>
      </c>
      <c r="D43" s="231" t="str">
        <f>IF(C45="○","整理番号","登録番号")</f>
        <v>登録番号</v>
      </c>
      <c r="E43" s="124" t="s">
        <v>13550</v>
      </c>
      <c r="F43" s="229" t="s">
        <v>275</v>
      </c>
      <c r="G43" s="104" t="s">
        <v>1</v>
      </c>
      <c r="H43" s="233" t="s">
        <v>13551</v>
      </c>
      <c r="I43" s="271" t="s">
        <v>2</v>
      </c>
      <c r="J43" s="233" t="s">
        <v>284</v>
      </c>
      <c r="K43" s="233" t="s">
        <v>3</v>
      </c>
      <c r="L43" s="114" t="s">
        <v>243</v>
      </c>
      <c r="M43" s="107" t="s">
        <v>16</v>
      </c>
      <c r="N43" s="213" t="s">
        <v>4</v>
      </c>
      <c r="O43" s="214"/>
      <c r="P43" s="214"/>
      <c r="Q43" s="214"/>
      <c r="R43" s="214"/>
      <c r="S43" s="214"/>
      <c r="T43" s="214"/>
      <c r="U43" s="214"/>
      <c r="V43" s="214"/>
      <c r="W43" s="214"/>
      <c r="X43" s="214"/>
      <c r="Y43" s="214"/>
      <c r="Z43" s="214"/>
      <c r="AA43" s="214"/>
      <c r="AB43" s="215"/>
      <c r="AC43" s="109" t="s">
        <v>16</v>
      </c>
      <c r="AD43" s="216" t="s">
        <v>448</v>
      </c>
      <c r="AE43" s="217"/>
      <c r="AF43" s="217"/>
      <c r="AG43" s="217"/>
      <c r="AH43" s="217"/>
      <c r="AI43" s="217"/>
      <c r="AJ43" s="217"/>
      <c r="AK43" s="218"/>
      <c r="AL43" s="107" t="s">
        <v>16</v>
      </c>
      <c r="AM43" s="213" t="s">
        <v>445</v>
      </c>
      <c r="AN43" s="214"/>
      <c r="AO43" s="214"/>
      <c r="AP43" s="214"/>
      <c r="AQ43" s="214"/>
      <c r="AR43" s="214"/>
      <c r="AS43" s="214"/>
      <c r="AT43" s="219"/>
    </row>
    <row r="44" spans="1:64" ht="14.25" thickBot="1" x14ac:dyDescent="0.2">
      <c r="A44" s="228"/>
      <c r="B44" s="230"/>
      <c r="C44" s="232"/>
      <c r="D44" s="232"/>
      <c r="E44" s="129" t="s">
        <v>6</v>
      </c>
      <c r="F44" s="230"/>
      <c r="G44" s="6" t="s">
        <v>7</v>
      </c>
      <c r="H44" s="230"/>
      <c r="I44" s="272"/>
      <c r="J44" s="236"/>
      <c r="K44" s="236"/>
      <c r="L44" s="115"/>
      <c r="M44" s="108"/>
      <c r="N44" s="220" t="s">
        <v>8</v>
      </c>
      <c r="O44" s="221"/>
      <c r="P44" s="221"/>
      <c r="Q44" s="221"/>
      <c r="R44" s="221"/>
      <c r="S44" s="221"/>
      <c r="T44" s="222"/>
      <c r="U44" s="129" t="s">
        <v>9</v>
      </c>
      <c r="V44" s="111" t="s">
        <v>10</v>
      </c>
      <c r="W44" s="112"/>
      <c r="X44" s="112"/>
      <c r="Y44" s="112"/>
      <c r="Z44" s="112"/>
      <c r="AA44" s="113"/>
      <c r="AB44" s="92" t="s">
        <v>11</v>
      </c>
      <c r="AC44" s="110"/>
      <c r="AD44" s="223" t="s">
        <v>8</v>
      </c>
      <c r="AE44" s="224"/>
      <c r="AF44" s="224"/>
      <c r="AG44" s="224"/>
      <c r="AH44" s="224"/>
      <c r="AI44" s="224"/>
      <c r="AJ44" s="225"/>
      <c r="AK44" s="100" t="s">
        <v>9</v>
      </c>
      <c r="AL44" s="108"/>
      <c r="AM44" s="220" t="s">
        <v>8</v>
      </c>
      <c r="AN44" s="221"/>
      <c r="AO44" s="221"/>
      <c r="AP44" s="221"/>
      <c r="AQ44" s="221"/>
      <c r="AR44" s="221"/>
      <c r="AS44" s="222"/>
      <c r="AT44" s="93" t="s">
        <v>9</v>
      </c>
    </row>
    <row r="45" spans="1:64" x14ac:dyDescent="0.15">
      <c r="A45" s="202">
        <v>9</v>
      </c>
      <c r="B45" s="205"/>
      <c r="C45" s="207"/>
      <c r="D45" s="205"/>
      <c r="E45" s="126" t="str">
        <f>IF(C45="○",IF($D45&lt;&gt;"",VLOOKUP($D45,新規学連登録者入力シート!$A$2:$U$101,8,FALSE),""),IF($D45&lt;&gt;"",IF(VLOOKUP(記入方法!$D45,登録者リスト!$A$1:$F$43729,4,FALSE)=基本情報!$D$6,VLOOKUP(記入方法!$D45,登録者リスト!$A$1:$F$43729,3,FALSE),""),""))</f>
        <v/>
      </c>
      <c r="F45" s="209" t="str">
        <f>IF(C45="○",IF($D45&lt;&gt;"",VLOOKUP($D45,新規学連登録者入力シート!$A$2:$U$101,9,FALSE),""),IF($D45&lt;&gt;"",IF(VLOOKUP(記入方法!$D45,登録者リスト!$A$1:$G$43729,4,FALSE)=基本情報!$D$6,VLOOKUP(記入方法!$D45,登録者リスト!$A$1:$G$43729,7,FALSE),""),""))</f>
        <v/>
      </c>
      <c r="G45" s="127" t="str">
        <f>IF(C45="○",IF($D45&lt;&gt;"",VLOOKUP($D45,新規学連登録者入力シート!$A$2:$U$101,14,FALSE),""),IF($D45&lt;&gt;"",IF(VLOOKUP(記入方法!$D45,登録者リスト!$A$1:$F$43729,4,FALSE)=基本情報!$D$6,VLOOKUP(記入方法!$D45,登録者リスト!$A$1:$F$43729,5,FALSE),""),""))</f>
        <v/>
      </c>
      <c r="H45" s="211" t="str">
        <f>IF(C45="○",IF($D45&lt;&gt;"",VLOOKUP($D45,新規学連登録者入力シート!$A$2:$U$101,19,FALSE),""),IF($D45&lt;&gt;"",IF(VLOOKUP(記入方法!$D45,登録者リスト!$A$1:$H$43729,4,FALSE)=基本情報!$D$6,VLOOKUP(記入方法!$D45,登録者リスト!$A$1:$H$43729,8,FALSE),""),""))</f>
        <v/>
      </c>
      <c r="I45" s="267"/>
      <c r="J45" s="267"/>
      <c r="K45" s="269" t="str">
        <f>IFERROR(IF(I45="","",IF(AND(I45&lt;&gt;"107 ハーフマラソン",I45&lt;&gt;"062 10000mW"),IF(BD45="T",IF(VALUE(M45)&lt;=BB45,"A標準",IF(VALUE(M45)&lt;=BC45,"B標準","未突破")),IF(VALUE(M45)&gt;=BB45,"A標準",IF(VALUE(M45)&gt;=BC45,"B標準","未突破"))),IF(VALUE(M45)&lt;=BC45,"","未突破"))),"")</f>
        <v/>
      </c>
      <c r="L45" s="105"/>
      <c r="M45" s="12" t="str">
        <f>IF(U45="",ASC(N45&amp;IF(P45&lt;&gt;"",TEXT(P45,"00"),"")&amp;IF(R45&lt;&gt;"",TEXT(R45,"00"),"")&amp;IF(T45&lt;&gt;"",TEXT(T45,"00"),"")),ASC(U45))</f>
        <v/>
      </c>
      <c r="N45" s="211"/>
      <c r="O45" s="255" t="s">
        <v>239</v>
      </c>
      <c r="P45" s="263"/>
      <c r="Q45" s="255" t="s">
        <v>240</v>
      </c>
      <c r="R45" s="263"/>
      <c r="S45" s="239" t="s">
        <v>241</v>
      </c>
      <c r="T45" s="265"/>
      <c r="U45" s="211"/>
      <c r="V45" s="7"/>
      <c r="W45" s="8" t="s">
        <v>23</v>
      </c>
      <c r="X45" s="7"/>
      <c r="Y45" s="8" t="s">
        <v>24</v>
      </c>
      <c r="Z45" s="7"/>
      <c r="AA45" s="8" t="s">
        <v>26</v>
      </c>
      <c r="AB45" s="209"/>
      <c r="AC45" s="101" t="str">
        <f>IF(AK45="",ASC(AD45&amp;IF(AF45&lt;&gt;"",TEXT(AF45,"00"),"")&amp;IF(AH45&lt;&gt;"",TEXT(AH45,"00"),"")&amp;IF(AJ45&lt;&gt;"",TEXT(AJ45,"00"),"")),ASC(AK45))</f>
        <v/>
      </c>
      <c r="AD45" s="253" t="str">
        <f>IF(I45="","",IF(I45="201 十種競技","",VLOOKUP(I45,大学記録!$A$3:$H$5,2,FALSE)))</f>
        <v/>
      </c>
      <c r="AE45" s="257" t="s">
        <v>239</v>
      </c>
      <c r="AF45" s="259" t="str">
        <f>IF(I45="","",IF(I45="201 十種競技","",VLOOKUP(I45,大学記録!$A$3:$H$5,4,FALSE)))</f>
        <v/>
      </c>
      <c r="AG45" s="257" t="s">
        <v>240</v>
      </c>
      <c r="AH45" s="259" t="str">
        <f>IF(I45="","",IF(I45="201 十種競技","",VLOOKUP(I45,大学記録!$A$3:$H$5,6,FALSE)))</f>
        <v/>
      </c>
      <c r="AI45" s="261" t="s">
        <v>241</v>
      </c>
      <c r="AJ45" s="251" t="str">
        <f>IF(I45="","",IF(I45="201 十種競技","",VLOOKUP(I45,大学記録!$A$3:$H$5,8,FALSE)))</f>
        <v/>
      </c>
      <c r="AK45" s="253" t="str">
        <f>IF(I45="","",IF(I45="201 十種競技",大学記録!#REF!,""))</f>
        <v/>
      </c>
      <c r="AL45" s="12" t="str">
        <f>IF(AT45="",ASC(AM45&amp;IF(AO45&lt;&gt;"",TEXT(AO45,"00"),"")&amp;IF(AQ45&lt;&gt;"",TEXT(AQ45,"00"),"")&amp;IF(AS45&lt;&gt;"",TEXT(AS45,"00"),"")),ASC(AT45))</f>
        <v/>
      </c>
      <c r="AM45" s="205"/>
      <c r="AN45" s="255" t="s">
        <v>239</v>
      </c>
      <c r="AO45" s="237"/>
      <c r="AP45" s="255" t="s">
        <v>240</v>
      </c>
      <c r="AQ45" s="237"/>
      <c r="AR45" s="239" t="s">
        <v>241</v>
      </c>
      <c r="AS45" s="241"/>
      <c r="AT45" s="243"/>
      <c r="AV45" s="5" t="str">
        <f>IF(AND(I45&lt;&gt;"107 ハーフマラソン",I45&lt;&gt;"062 10000mW"),D45 &amp; "-" &amp; I45,D45 &amp; "-" &amp; I45 &amp; J45)</f>
        <v>-</v>
      </c>
      <c r="AW45" s="5" t="str">
        <f>IF(ISERROR(VLOOKUP(記入方法!$AV45,登録者リスト!#REF!,4,FALSE)),"○","")</f>
        <v>○</v>
      </c>
      <c r="AX45" s="5" t="e">
        <f>IF(AND(I45&lt;&gt;"107 ハーフマラソン",I45&lt;&gt;"062 10000mW"),#REF! &amp; "-" &amp; I45,#REF! &amp; "-" &amp; I45 &amp; J45)</f>
        <v>#REF!</v>
      </c>
      <c r="AY45" s="5" t="str">
        <f>IF(ISERROR(VLOOKUP(AX45,突破者リスト外資格記録入力シート!$D$7:$M$106,2,FALSE)),"○","")</f>
        <v>○</v>
      </c>
      <c r="AZ45" s="5" t="str">
        <f>IF(C45="○","整理番号","登録番号")</f>
        <v>登録番号</v>
      </c>
      <c r="BA45" s="5" t="str">
        <f>IF(I45="107 ハーフマラソン","H",IF(I45="062 10000mW","W",""))</f>
        <v/>
      </c>
      <c r="BB45" s="5" t="e">
        <f>VLOOKUP($I45 &amp; $J45,標準記録!$A$1:$D$26,2,FALSE)</f>
        <v>#N/A</v>
      </c>
      <c r="BC45" s="5" t="e">
        <f>VLOOKUP($I45 &amp; $J45,標準記録!$A$1:$D$26,3,FALSE)</f>
        <v>#N/A</v>
      </c>
      <c r="BD45" s="5" t="e">
        <f>VLOOKUP($I45 &amp; $J45,標準記録!$A$1:$D$26,4,FALSE)</f>
        <v>#N/A</v>
      </c>
      <c r="BE45" s="5" t="str">
        <f>IF(BF45="","",A45)</f>
        <v/>
      </c>
      <c r="BF45" s="5" t="str">
        <f>IF(OR(I45="201 十種競技",I45="202 七種競技"),#REF!,"")</f>
        <v/>
      </c>
      <c r="BG45" s="5" t="str">
        <f>IF(I45="107 ハーフマラソン",#REF!,"")</f>
        <v/>
      </c>
      <c r="BH45" s="5" t="str">
        <f>I45 &amp; K45</f>
        <v/>
      </c>
      <c r="BI45" s="5">
        <f>I45</f>
        <v>0</v>
      </c>
      <c r="BJ45" s="5">
        <f>COUNTIF($BI$5:$BI$401,I45)</f>
        <v>160</v>
      </c>
      <c r="BK45" s="5">
        <f>COUNTIF($BH$5:$BH$401,I45 &amp; "B標準")</f>
        <v>0</v>
      </c>
      <c r="BL45" s="5" t="str">
        <f>D43 &amp; D45</f>
        <v>登録番号</v>
      </c>
    </row>
    <row r="46" spans="1:64" ht="14.25" thickBot="1" x14ac:dyDescent="0.2">
      <c r="A46" s="203"/>
      <c r="B46" s="206"/>
      <c r="C46" s="208"/>
      <c r="D46" s="206"/>
      <c r="E46" s="128" t="str">
        <f>IF(C45="○",IF($D45&lt;&gt;"",VLOOKUP($D45,新規学連登録者入力シート!$A$2:$U$101,7,FALSE),""),IF($D45&lt;&gt;"",IF(VLOOKUP(記入方法!$D45,登録者リスト!$A$1:$F$43729,4,FALSE)=基本情報!$D$6,VLOOKUP(記入方法!$D45,登録者リスト!$A$1:$F$43729,2,FALSE),""),""))</f>
        <v/>
      </c>
      <c r="F46" s="210"/>
      <c r="G46" s="128" t="str">
        <f>IF(C45="○",IF($D45&lt;&gt;"",VLOOKUP($D45,新規学連登録者入力シート!$A$2:$U$101,19,FALSE),""),IF($D45&lt;&gt;"",IF(VLOOKUP(記入方法!$D45,登録者リスト!$A$1:$F$43729,4,FALSE)=基本情報!$D$6,VLOOKUP(記入方法!$D45,登録者リスト!$A$1:$F$43729,6,FALSE),""),""))</f>
        <v/>
      </c>
      <c r="H46" s="212"/>
      <c r="I46" s="268"/>
      <c r="J46" s="268"/>
      <c r="K46" s="270"/>
      <c r="L46" s="106"/>
      <c r="M46" s="14" t="str">
        <f>IF(U46="",ASC(N46&amp;IF(P46&lt;&gt;"",TEXT(P46,"00"),"")&amp;IF(R46&lt;&gt;"",TEXT(R46,"00"),"")&amp;IF(T46&lt;&gt;"",TEXT(T46,"00"),"")),ASC(U46))</f>
        <v/>
      </c>
      <c r="N46" s="212"/>
      <c r="O46" s="256"/>
      <c r="P46" s="264"/>
      <c r="Q46" s="256"/>
      <c r="R46" s="264"/>
      <c r="S46" s="240"/>
      <c r="T46" s="266"/>
      <c r="U46" s="212"/>
      <c r="V46" s="9"/>
      <c r="W46" s="10" t="s">
        <v>23</v>
      </c>
      <c r="X46" s="9"/>
      <c r="Y46" s="10" t="s">
        <v>25</v>
      </c>
      <c r="Z46" s="9"/>
      <c r="AA46" s="10" t="s">
        <v>26</v>
      </c>
      <c r="AB46" s="210"/>
      <c r="AC46" s="102" t="str">
        <f>IF(AK46="",ASC(AD45&amp;IF(AF46&lt;&gt;"",TEXT(AF46,"00"),"")&amp;IF(AH46&lt;&gt;"",TEXT(AH46,"00"),"")&amp;IF(AJ46&lt;&gt;"",TEXT(AJ46,"00"),"")),ASC(AK46))</f>
        <v/>
      </c>
      <c r="AD46" s="254"/>
      <c r="AE46" s="258"/>
      <c r="AF46" s="260"/>
      <c r="AG46" s="258"/>
      <c r="AH46" s="260"/>
      <c r="AI46" s="262"/>
      <c r="AJ46" s="252"/>
      <c r="AK46" s="254"/>
      <c r="AL46" s="14" t="str">
        <f>IF(AT46="",ASC(AM46&amp;IF(AO46&lt;&gt;"",TEXT(AO46,"00"),"")&amp;IF(AQ46&lt;&gt;"",TEXT(AQ46,"00"),"")&amp;IF(AS46&lt;&gt;"",TEXT(AS46,"00"),"")),ASC(AT46))</f>
        <v/>
      </c>
      <c r="AM46" s="206"/>
      <c r="AN46" s="256"/>
      <c r="AO46" s="238"/>
      <c r="AP46" s="256"/>
      <c r="AQ46" s="238"/>
      <c r="AR46" s="240"/>
      <c r="AS46" s="242"/>
      <c r="AT46" s="244"/>
      <c r="AV46" s="5" t="str">
        <f>IF(AND(I46&lt;&gt;"107 ハーフマラソン",I46&lt;&gt;"062 10000mW"),D45 &amp; "-" &amp; I46,D45 &amp; "-" &amp; I46 &amp; J46)</f>
        <v>-</v>
      </c>
      <c r="AW46" s="5" t="str">
        <f>IF(ISERROR(VLOOKUP(記入方法!$AV46,登録者リスト!#REF!,4,FALSE)),"○","")</f>
        <v>○</v>
      </c>
      <c r="AX46" s="5" t="e">
        <f>IF(AND(I46&lt;&gt;"107 ハーフマラソン",I46&lt;&gt;"062 10000mW"),#REF! &amp; "-" &amp; I46,#REF! &amp; "-" &amp; I46 &amp; J46)</f>
        <v>#REF!</v>
      </c>
      <c r="AY46" s="5" t="str">
        <f>IF(ISERROR(VLOOKUP(AX46,突破者リスト外資格記録入力シート!$D$7:$M$106,2,FALSE)),"○","")</f>
        <v>○</v>
      </c>
      <c r="BA46" s="5" t="str">
        <f>IF(I46="107 ハーフマラソン","H",IF(I46="062 10000mW","W",""))</f>
        <v/>
      </c>
      <c r="BB46" s="5" t="e">
        <f>VLOOKUP($I46 &amp; $J46,標準記録!$A$1:$D$26,2,FALSE)</f>
        <v>#N/A</v>
      </c>
      <c r="BC46" s="5" t="e">
        <f>VLOOKUP($I46 &amp; $J46,標準記録!$A$1:$D$26,3,FALSE)</f>
        <v>#N/A</v>
      </c>
      <c r="BD46" s="5" t="e">
        <f>VLOOKUP($I46 &amp; $J46,標準記録!$A$1:$D$26,4,FALSE)</f>
        <v>#N/A</v>
      </c>
      <c r="BE46" s="5" t="str">
        <f>IF(BF46="","",A45)</f>
        <v/>
      </c>
      <c r="BF46" s="5" t="str">
        <f>IF(OR(I46="201 十種競技",I46="202 七種競技"),#REF!,"")</f>
        <v/>
      </c>
      <c r="BG46" s="5" t="str">
        <f>IF(I46="107 ハーフマラソン",#REF!,"")</f>
        <v/>
      </c>
      <c r="BH46" s="5" t="str">
        <f>I46 &amp; K46</f>
        <v/>
      </c>
      <c r="BI46" s="5">
        <f>I46</f>
        <v>0</v>
      </c>
      <c r="BJ46" s="5">
        <f>COUNTIF($BI$5:$BI$401,I46)</f>
        <v>160</v>
      </c>
      <c r="BK46" s="5">
        <f>COUNTIF($BH$5:$BH$401,I46 &amp; "B標準")</f>
        <v>0</v>
      </c>
    </row>
    <row r="47" spans="1:64" ht="15" thickTop="1" thickBot="1" x14ac:dyDescent="0.2">
      <c r="A47" s="204"/>
      <c r="B47" s="245" t="s">
        <v>128</v>
      </c>
      <c r="C47" s="246"/>
      <c r="D47" s="246"/>
      <c r="E47" s="246"/>
      <c r="F47" s="246"/>
      <c r="G47" s="247"/>
      <c r="H47" s="125"/>
      <c r="I47" s="248"/>
      <c r="J47" s="249"/>
      <c r="K47" s="249"/>
      <c r="L47" s="249"/>
      <c r="M47" s="249"/>
      <c r="N47" s="249"/>
      <c r="O47" s="249"/>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50"/>
    </row>
    <row r="48" spans="1:64" ht="13.5" customHeight="1" x14ac:dyDescent="0.15">
      <c r="A48" s="227"/>
      <c r="B48" s="229" t="s">
        <v>0</v>
      </c>
      <c r="C48" s="231" t="s">
        <v>242</v>
      </c>
      <c r="D48" s="231" t="str">
        <f>IF(C50="○","整理番号","登録番号")</f>
        <v>登録番号</v>
      </c>
      <c r="E48" s="124" t="s">
        <v>13550</v>
      </c>
      <c r="F48" s="229" t="s">
        <v>275</v>
      </c>
      <c r="G48" s="104" t="s">
        <v>1</v>
      </c>
      <c r="H48" s="233" t="s">
        <v>13551</v>
      </c>
      <c r="I48" s="271" t="s">
        <v>2</v>
      </c>
      <c r="J48" s="233" t="s">
        <v>284</v>
      </c>
      <c r="K48" s="233" t="s">
        <v>3</v>
      </c>
      <c r="L48" s="114" t="s">
        <v>243</v>
      </c>
      <c r="M48" s="107" t="s">
        <v>16</v>
      </c>
      <c r="N48" s="213" t="s">
        <v>4</v>
      </c>
      <c r="O48" s="214"/>
      <c r="P48" s="214"/>
      <c r="Q48" s="214"/>
      <c r="R48" s="214"/>
      <c r="S48" s="214"/>
      <c r="T48" s="214"/>
      <c r="U48" s="214"/>
      <c r="V48" s="214"/>
      <c r="W48" s="214"/>
      <c r="X48" s="214"/>
      <c r="Y48" s="214"/>
      <c r="Z48" s="214"/>
      <c r="AA48" s="214"/>
      <c r="AB48" s="215"/>
      <c r="AC48" s="109" t="s">
        <v>16</v>
      </c>
      <c r="AD48" s="216" t="s">
        <v>448</v>
      </c>
      <c r="AE48" s="217"/>
      <c r="AF48" s="217"/>
      <c r="AG48" s="217"/>
      <c r="AH48" s="217"/>
      <c r="AI48" s="217"/>
      <c r="AJ48" s="217"/>
      <c r="AK48" s="218"/>
      <c r="AL48" s="107" t="s">
        <v>16</v>
      </c>
      <c r="AM48" s="213" t="s">
        <v>445</v>
      </c>
      <c r="AN48" s="214"/>
      <c r="AO48" s="214"/>
      <c r="AP48" s="214"/>
      <c r="AQ48" s="214"/>
      <c r="AR48" s="214"/>
      <c r="AS48" s="214"/>
      <c r="AT48" s="219"/>
    </row>
    <row r="49" spans="1:64" ht="14.25" thickBot="1" x14ac:dyDescent="0.2">
      <c r="A49" s="228"/>
      <c r="B49" s="230"/>
      <c r="C49" s="232"/>
      <c r="D49" s="232"/>
      <c r="E49" s="129" t="s">
        <v>6</v>
      </c>
      <c r="F49" s="230"/>
      <c r="G49" s="6" t="s">
        <v>7</v>
      </c>
      <c r="H49" s="230"/>
      <c r="I49" s="272"/>
      <c r="J49" s="236"/>
      <c r="K49" s="236"/>
      <c r="L49" s="115"/>
      <c r="M49" s="108"/>
      <c r="N49" s="220" t="s">
        <v>8</v>
      </c>
      <c r="O49" s="221"/>
      <c r="P49" s="221"/>
      <c r="Q49" s="221"/>
      <c r="R49" s="221"/>
      <c r="S49" s="221"/>
      <c r="T49" s="222"/>
      <c r="U49" s="129" t="s">
        <v>9</v>
      </c>
      <c r="V49" s="111" t="s">
        <v>10</v>
      </c>
      <c r="W49" s="112"/>
      <c r="X49" s="112"/>
      <c r="Y49" s="112"/>
      <c r="Z49" s="112"/>
      <c r="AA49" s="113"/>
      <c r="AB49" s="92" t="s">
        <v>11</v>
      </c>
      <c r="AC49" s="110"/>
      <c r="AD49" s="223" t="s">
        <v>8</v>
      </c>
      <c r="AE49" s="224"/>
      <c r="AF49" s="224"/>
      <c r="AG49" s="224"/>
      <c r="AH49" s="224"/>
      <c r="AI49" s="224"/>
      <c r="AJ49" s="225"/>
      <c r="AK49" s="100" t="s">
        <v>9</v>
      </c>
      <c r="AL49" s="108"/>
      <c r="AM49" s="220" t="s">
        <v>8</v>
      </c>
      <c r="AN49" s="221"/>
      <c r="AO49" s="221"/>
      <c r="AP49" s="221"/>
      <c r="AQ49" s="221"/>
      <c r="AR49" s="221"/>
      <c r="AS49" s="222"/>
      <c r="AT49" s="93" t="s">
        <v>9</v>
      </c>
    </row>
    <row r="50" spans="1:64" x14ac:dyDescent="0.15">
      <c r="A50" s="202">
        <v>10</v>
      </c>
      <c r="B50" s="205"/>
      <c r="C50" s="207"/>
      <c r="D50" s="205"/>
      <c r="E50" s="126" t="str">
        <f>IF(C50="○",IF($D50&lt;&gt;"",VLOOKUP($D50,新規学連登録者入力シート!$A$2:$U$101,8,FALSE),""),IF($D50&lt;&gt;"",IF(VLOOKUP(記入方法!$D50,登録者リスト!$A$1:$F$43729,4,FALSE)=基本情報!$D$6,VLOOKUP(記入方法!$D50,登録者リスト!$A$1:$F$43729,3,FALSE),""),""))</f>
        <v/>
      </c>
      <c r="F50" s="209" t="str">
        <f>IF(C50="○",IF($D50&lt;&gt;"",VLOOKUP($D50,新規学連登録者入力シート!$A$2:$U$101,9,FALSE),""),IF($D50&lt;&gt;"",IF(VLOOKUP(記入方法!$D50,登録者リスト!$A$1:$G$43729,4,FALSE)=基本情報!$D$6,VLOOKUP(記入方法!$D50,登録者リスト!$A$1:$G$43729,7,FALSE),""),""))</f>
        <v/>
      </c>
      <c r="G50" s="127" t="str">
        <f>IF(C50="○",IF($D50&lt;&gt;"",VLOOKUP($D50,新規学連登録者入力シート!$A$2:$U$101,14,FALSE),""),IF($D50&lt;&gt;"",IF(VLOOKUP(記入方法!$D50,登録者リスト!$A$1:$F$43729,4,FALSE)=基本情報!$D$6,VLOOKUP(記入方法!$D50,登録者リスト!$A$1:$F$43729,5,FALSE),""),""))</f>
        <v/>
      </c>
      <c r="H50" s="211" t="str">
        <f>IF(C50="○",IF($D50&lt;&gt;"",VLOOKUP($D50,新規学連登録者入力シート!$A$2:$U$101,19,FALSE),""),IF($D50&lt;&gt;"",IF(VLOOKUP(記入方法!$D50,登録者リスト!$A$1:$H$43729,4,FALSE)=基本情報!$D$6,VLOOKUP(記入方法!$D50,登録者リスト!$A$1:$H$43729,8,FALSE),""),""))</f>
        <v/>
      </c>
      <c r="I50" s="267"/>
      <c r="J50" s="267"/>
      <c r="K50" s="269" t="str">
        <f>IFERROR(IF(I50="","",IF(AND(I50&lt;&gt;"107 ハーフマラソン",I50&lt;&gt;"062 10000mW"),IF(BD50="T",IF(VALUE(M50)&lt;=BB50,"A標準",IF(VALUE(M50)&lt;=BC50,"B標準","未突破")),IF(VALUE(M50)&gt;=BB50,"A標準",IF(VALUE(M50)&gt;=BC50,"B標準","未突破"))),IF(VALUE(M50)&lt;=BC50,"","未突破"))),"")</f>
        <v/>
      </c>
      <c r="L50" s="105"/>
      <c r="M50" s="12" t="str">
        <f>IF(U50="",ASC(N50&amp;IF(P50&lt;&gt;"",TEXT(P50,"00"),"")&amp;IF(R50&lt;&gt;"",TEXT(R50,"00"),"")&amp;IF(T50&lt;&gt;"",TEXT(T50,"00"),"")),ASC(U50))</f>
        <v/>
      </c>
      <c r="N50" s="211"/>
      <c r="O50" s="255" t="s">
        <v>239</v>
      </c>
      <c r="P50" s="263"/>
      <c r="Q50" s="255" t="s">
        <v>240</v>
      </c>
      <c r="R50" s="263"/>
      <c r="S50" s="239" t="s">
        <v>241</v>
      </c>
      <c r="T50" s="265"/>
      <c r="U50" s="211"/>
      <c r="V50" s="7"/>
      <c r="W50" s="8" t="s">
        <v>23</v>
      </c>
      <c r="X50" s="7"/>
      <c r="Y50" s="8" t="s">
        <v>24</v>
      </c>
      <c r="Z50" s="7"/>
      <c r="AA50" s="8" t="s">
        <v>26</v>
      </c>
      <c r="AB50" s="209"/>
      <c r="AC50" s="101" t="str">
        <f>IF(AK50="",ASC(AD50&amp;IF(AF50&lt;&gt;"",TEXT(AF50,"00"),"")&amp;IF(AH50&lt;&gt;"",TEXT(AH50,"00"),"")&amp;IF(AJ50&lt;&gt;"",TEXT(AJ50,"00"),"")),ASC(AK50))</f>
        <v/>
      </c>
      <c r="AD50" s="253" t="str">
        <f>IF(I50="","",IF(I50="201 十種競技","",VLOOKUP(I50,大学記録!$A$3:$H$5,2,FALSE)))</f>
        <v/>
      </c>
      <c r="AE50" s="257" t="s">
        <v>239</v>
      </c>
      <c r="AF50" s="259" t="str">
        <f>IF(I50="","",IF(I50="201 十種競技","",VLOOKUP(I50,大学記録!$A$3:$H$5,4,FALSE)))</f>
        <v/>
      </c>
      <c r="AG50" s="257" t="s">
        <v>240</v>
      </c>
      <c r="AH50" s="259" t="str">
        <f>IF(I50="","",IF(I50="201 十種競技","",VLOOKUP(I50,大学記録!$A$3:$H$5,6,FALSE)))</f>
        <v/>
      </c>
      <c r="AI50" s="261" t="s">
        <v>241</v>
      </c>
      <c r="AJ50" s="251" t="str">
        <f>IF(I50="","",IF(I50="201 十種競技","",VLOOKUP(I50,大学記録!$A$3:$H$5,8,FALSE)))</f>
        <v/>
      </c>
      <c r="AK50" s="253" t="str">
        <f>IF(I50="","",IF(I50="201 十種競技",大学記録!#REF!,""))</f>
        <v/>
      </c>
      <c r="AL50" s="12" t="str">
        <f>IF(AT50="",ASC(AM50&amp;IF(AO50&lt;&gt;"",TEXT(AO50,"00"),"")&amp;IF(AQ50&lt;&gt;"",TEXT(AQ50,"00"),"")&amp;IF(AS50&lt;&gt;"",TEXT(AS50,"00"),"")),ASC(AT50))</f>
        <v/>
      </c>
      <c r="AM50" s="205"/>
      <c r="AN50" s="255" t="s">
        <v>239</v>
      </c>
      <c r="AO50" s="237"/>
      <c r="AP50" s="255" t="s">
        <v>240</v>
      </c>
      <c r="AQ50" s="237"/>
      <c r="AR50" s="239" t="s">
        <v>241</v>
      </c>
      <c r="AS50" s="241"/>
      <c r="AT50" s="243"/>
      <c r="AV50" s="5" t="str">
        <f>IF(AND(I50&lt;&gt;"107 ハーフマラソン",I50&lt;&gt;"062 10000mW"),D50 &amp; "-" &amp; I50,D50 &amp; "-" &amp; I50 &amp; J50)</f>
        <v>-</v>
      </c>
      <c r="AW50" s="5" t="str">
        <f>IF(ISERROR(VLOOKUP(記入方法!$AV50,登録者リスト!#REF!,4,FALSE)),"○","")</f>
        <v>○</v>
      </c>
      <c r="AX50" s="5" t="e">
        <f>IF(AND(I50&lt;&gt;"107 ハーフマラソン",I50&lt;&gt;"062 10000mW"),#REF! &amp; "-" &amp; I50,#REF! &amp; "-" &amp; I50 &amp; J50)</f>
        <v>#REF!</v>
      </c>
      <c r="AY50" s="5" t="str">
        <f>IF(ISERROR(VLOOKUP(AX50,突破者リスト外資格記録入力シート!$D$7:$M$106,2,FALSE)),"○","")</f>
        <v>○</v>
      </c>
      <c r="AZ50" s="5" t="str">
        <f>IF(C50="○","整理番号","登録番号")</f>
        <v>登録番号</v>
      </c>
      <c r="BA50" s="5" t="str">
        <f>IF(I50="107 ハーフマラソン","H",IF(I50="062 10000mW","W",""))</f>
        <v/>
      </c>
      <c r="BB50" s="5" t="e">
        <f>VLOOKUP($I50 &amp; $J50,標準記録!$A$1:$D$26,2,FALSE)</f>
        <v>#N/A</v>
      </c>
      <c r="BC50" s="5" t="e">
        <f>VLOOKUP($I50 &amp; $J50,標準記録!$A$1:$D$26,3,FALSE)</f>
        <v>#N/A</v>
      </c>
      <c r="BD50" s="5" t="e">
        <f>VLOOKUP($I50 &amp; $J50,標準記録!$A$1:$D$26,4,FALSE)</f>
        <v>#N/A</v>
      </c>
      <c r="BE50" s="5" t="str">
        <f>IF(BF50="","",A50)</f>
        <v/>
      </c>
      <c r="BF50" s="5" t="str">
        <f>IF(OR(I50="201 十種競技",I50="202 七種競技"),#REF!,"")</f>
        <v/>
      </c>
      <c r="BG50" s="5" t="str">
        <f>IF(I50="107 ハーフマラソン",#REF!,"")</f>
        <v/>
      </c>
      <c r="BH50" s="5" t="str">
        <f>I50 &amp; K50</f>
        <v/>
      </c>
      <c r="BI50" s="5">
        <f>I50</f>
        <v>0</v>
      </c>
      <c r="BJ50" s="5">
        <f>COUNTIF($BI$5:$BI$401,I50)</f>
        <v>160</v>
      </c>
      <c r="BK50" s="5">
        <f>COUNTIF($BH$5:$BH$401,I50 &amp; "B標準")</f>
        <v>0</v>
      </c>
      <c r="BL50" s="5" t="str">
        <f>D48 &amp; D50</f>
        <v>登録番号</v>
      </c>
    </row>
    <row r="51" spans="1:64" ht="14.25" thickBot="1" x14ac:dyDescent="0.2">
      <c r="A51" s="203"/>
      <c r="B51" s="206"/>
      <c r="C51" s="208"/>
      <c r="D51" s="206"/>
      <c r="E51" s="128" t="str">
        <f>IF(C50="○",IF($D50&lt;&gt;"",VLOOKUP($D50,新規学連登録者入力シート!$A$2:$U$101,7,FALSE),""),IF($D50&lt;&gt;"",IF(VLOOKUP(記入方法!$D50,登録者リスト!$A$1:$F$43729,4,FALSE)=基本情報!$D$6,VLOOKUP(記入方法!$D50,登録者リスト!$A$1:$F$43729,2,FALSE),""),""))</f>
        <v/>
      </c>
      <c r="F51" s="210"/>
      <c r="G51" s="128" t="str">
        <f>IF(C50="○",IF($D50&lt;&gt;"",VLOOKUP($D50,新規学連登録者入力シート!$A$2:$U$101,19,FALSE),""),IF($D50&lt;&gt;"",IF(VLOOKUP(記入方法!$D50,登録者リスト!$A$1:$F$43729,4,FALSE)=基本情報!$D$6,VLOOKUP(記入方法!$D50,登録者リスト!$A$1:$F$43729,6,FALSE),""),""))</f>
        <v/>
      </c>
      <c r="H51" s="212"/>
      <c r="I51" s="268"/>
      <c r="J51" s="268"/>
      <c r="K51" s="270"/>
      <c r="L51" s="106"/>
      <c r="M51" s="14" t="str">
        <f>IF(U51="",ASC(N51&amp;IF(P51&lt;&gt;"",TEXT(P51,"00"),"")&amp;IF(R51&lt;&gt;"",TEXT(R51,"00"),"")&amp;IF(T51&lt;&gt;"",TEXT(T51,"00"),"")),ASC(U51))</f>
        <v/>
      </c>
      <c r="N51" s="212"/>
      <c r="O51" s="256"/>
      <c r="P51" s="264"/>
      <c r="Q51" s="256"/>
      <c r="R51" s="264"/>
      <c r="S51" s="240"/>
      <c r="T51" s="266"/>
      <c r="U51" s="212"/>
      <c r="V51" s="9"/>
      <c r="W51" s="10" t="s">
        <v>23</v>
      </c>
      <c r="X51" s="9"/>
      <c r="Y51" s="10" t="s">
        <v>25</v>
      </c>
      <c r="Z51" s="9"/>
      <c r="AA51" s="10" t="s">
        <v>26</v>
      </c>
      <c r="AB51" s="210"/>
      <c r="AC51" s="102" t="str">
        <f>IF(AK51="",ASC(AD50&amp;IF(AF51&lt;&gt;"",TEXT(AF51,"00"),"")&amp;IF(AH51&lt;&gt;"",TEXT(AH51,"00"),"")&amp;IF(AJ51&lt;&gt;"",TEXT(AJ51,"00"),"")),ASC(AK51))</f>
        <v/>
      </c>
      <c r="AD51" s="254"/>
      <c r="AE51" s="258"/>
      <c r="AF51" s="260"/>
      <c r="AG51" s="258"/>
      <c r="AH51" s="260"/>
      <c r="AI51" s="262"/>
      <c r="AJ51" s="252"/>
      <c r="AK51" s="254"/>
      <c r="AL51" s="14" t="str">
        <f>IF(AT51="",ASC(AM51&amp;IF(AO51&lt;&gt;"",TEXT(AO51,"00"),"")&amp;IF(AQ51&lt;&gt;"",TEXT(AQ51,"00"),"")&amp;IF(AS51&lt;&gt;"",TEXT(AS51,"00"),"")),ASC(AT51))</f>
        <v/>
      </c>
      <c r="AM51" s="206"/>
      <c r="AN51" s="256"/>
      <c r="AO51" s="238"/>
      <c r="AP51" s="256"/>
      <c r="AQ51" s="238"/>
      <c r="AR51" s="240"/>
      <c r="AS51" s="242"/>
      <c r="AT51" s="244"/>
      <c r="AV51" s="5" t="str">
        <f>IF(AND(I51&lt;&gt;"107 ハーフマラソン",I51&lt;&gt;"062 10000mW"),D50 &amp; "-" &amp; I51,D50 &amp; "-" &amp; I51 &amp; J51)</f>
        <v>-</v>
      </c>
      <c r="AW51" s="5" t="str">
        <f>IF(ISERROR(VLOOKUP(記入方法!$AV51,登録者リスト!#REF!,4,FALSE)),"○","")</f>
        <v>○</v>
      </c>
      <c r="AX51" s="5" t="e">
        <f>IF(AND(I51&lt;&gt;"107 ハーフマラソン",I51&lt;&gt;"062 10000mW"),#REF! &amp; "-" &amp; I51,#REF! &amp; "-" &amp; I51 &amp; J51)</f>
        <v>#REF!</v>
      </c>
      <c r="AY51" s="5" t="str">
        <f>IF(ISERROR(VLOOKUP(AX51,突破者リスト外資格記録入力シート!$D$7:$M$106,2,FALSE)),"○","")</f>
        <v>○</v>
      </c>
      <c r="BA51" s="5" t="str">
        <f>IF(I51="107 ハーフマラソン","H",IF(I51="062 10000mW","W",""))</f>
        <v/>
      </c>
      <c r="BB51" s="5" t="e">
        <f>VLOOKUP($I51 &amp; $J51,標準記録!$A$1:$D$26,2,FALSE)</f>
        <v>#N/A</v>
      </c>
      <c r="BC51" s="5" t="e">
        <f>VLOOKUP($I51 &amp; $J51,標準記録!$A$1:$D$26,3,FALSE)</f>
        <v>#N/A</v>
      </c>
      <c r="BD51" s="5" t="e">
        <f>VLOOKUP($I51 &amp; $J51,標準記録!$A$1:$D$26,4,FALSE)</f>
        <v>#N/A</v>
      </c>
      <c r="BE51" s="5" t="str">
        <f>IF(BF51="","",A50)</f>
        <v/>
      </c>
      <c r="BF51" s="5" t="str">
        <f>IF(OR(I51="201 十種競技",I51="202 七種競技"),#REF!,"")</f>
        <v/>
      </c>
      <c r="BG51" s="5" t="str">
        <f>IF(I51="107 ハーフマラソン",#REF!,"")</f>
        <v/>
      </c>
      <c r="BH51" s="5" t="str">
        <f>I51 &amp; K51</f>
        <v/>
      </c>
      <c r="BI51" s="5">
        <f>I51</f>
        <v>0</v>
      </c>
      <c r="BJ51" s="5">
        <f>COUNTIF($BI$5:$BI$401,I51)</f>
        <v>160</v>
      </c>
      <c r="BK51" s="5">
        <f>COUNTIF($BH$5:$BH$401,I51 &amp; "B標準")</f>
        <v>0</v>
      </c>
    </row>
    <row r="52" spans="1:64" ht="15" thickTop="1" thickBot="1" x14ac:dyDescent="0.2">
      <c r="A52" s="204"/>
      <c r="B52" s="245" t="s">
        <v>128</v>
      </c>
      <c r="C52" s="246"/>
      <c r="D52" s="246"/>
      <c r="E52" s="246"/>
      <c r="F52" s="246"/>
      <c r="G52" s="247"/>
      <c r="H52" s="125"/>
      <c r="I52" s="248"/>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50"/>
    </row>
    <row r="53" spans="1:64" ht="13.5" customHeight="1" x14ac:dyDescent="0.15">
      <c r="A53" s="227"/>
      <c r="B53" s="229" t="s">
        <v>0</v>
      </c>
      <c r="C53" s="231" t="s">
        <v>242</v>
      </c>
      <c r="D53" s="231" t="str">
        <f>IF(C55="○","整理番号","登録番号")</f>
        <v>登録番号</v>
      </c>
      <c r="E53" s="124" t="s">
        <v>13550</v>
      </c>
      <c r="F53" s="229" t="s">
        <v>275</v>
      </c>
      <c r="G53" s="104" t="s">
        <v>1</v>
      </c>
      <c r="H53" s="233" t="s">
        <v>13551</v>
      </c>
      <c r="I53" s="271" t="s">
        <v>2</v>
      </c>
      <c r="J53" s="233" t="s">
        <v>284</v>
      </c>
      <c r="K53" s="233" t="s">
        <v>3</v>
      </c>
      <c r="L53" s="114" t="s">
        <v>243</v>
      </c>
      <c r="M53" s="107" t="s">
        <v>16</v>
      </c>
      <c r="N53" s="213" t="s">
        <v>4</v>
      </c>
      <c r="O53" s="214"/>
      <c r="P53" s="214"/>
      <c r="Q53" s="214"/>
      <c r="R53" s="214"/>
      <c r="S53" s="214"/>
      <c r="T53" s="214"/>
      <c r="U53" s="214"/>
      <c r="V53" s="214"/>
      <c r="W53" s="214"/>
      <c r="X53" s="214"/>
      <c r="Y53" s="214"/>
      <c r="Z53" s="214"/>
      <c r="AA53" s="214"/>
      <c r="AB53" s="215"/>
      <c r="AC53" s="109" t="s">
        <v>16</v>
      </c>
      <c r="AD53" s="216" t="s">
        <v>448</v>
      </c>
      <c r="AE53" s="217"/>
      <c r="AF53" s="217"/>
      <c r="AG53" s="217"/>
      <c r="AH53" s="217"/>
      <c r="AI53" s="217"/>
      <c r="AJ53" s="217"/>
      <c r="AK53" s="218"/>
      <c r="AL53" s="107" t="s">
        <v>16</v>
      </c>
      <c r="AM53" s="213" t="s">
        <v>445</v>
      </c>
      <c r="AN53" s="214"/>
      <c r="AO53" s="214"/>
      <c r="AP53" s="214"/>
      <c r="AQ53" s="214"/>
      <c r="AR53" s="214"/>
      <c r="AS53" s="214"/>
      <c r="AT53" s="219"/>
    </row>
    <row r="54" spans="1:64" ht="14.25" thickBot="1" x14ac:dyDescent="0.2">
      <c r="A54" s="228"/>
      <c r="B54" s="230"/>
      <c r="C54" s="232"/>
      <c r="D54" s="232"/>
      <c r="E54" s="129" t="s">
        <v>6</v>
      </c>
      <c r="F54" s="230"/>
      <c r="G54" s="6" t="s">
        <v>7</v>
      </c>
      <c r="H54" s="230"/>
      <c r="I54" s="272"/>
      <c r="J54" s="236"/>
      <c r="K54" s="236"/>
      <c r="L54" s="115"/>
      <c r="M54" s="108"/>
      <c r="N54" s="220" t="s">
        <v>8</v>
      </c>
      <c r="O54" s="221"/>
      <c r="P54" s="221"/>
      <c r="Q54" s="221"/>
      <c r="R54" s="221"/>
      <c r="S54" s="221"/>
      <c r="T54" s="222"/>
      <c r="U54" s="129" t="s">
        <v>9</v>
      </c>
      <c r="V54" s="111" t="s">
        <v>10</v>
      </c>
      <c r="W54" s="112"/>
      <c r="X54" s="112"/>
      <c r="Y54" s="112"/>
      <c r="Z54" s="112"/>
      <c r="AA54" s="113"/>
      <c r="AB54" s="92" t="s">
        <v>11</v>
      </c>
      <c r="AC54" s="110"/>
      <c r="AD54" s="223" t="s">
        <v>8</v>
      </c>
      <c r="AE54" s="224"/>
      <c r="AF54" s="224"/>
      <c r="AG54" s="224"/>
      <c r="AH54" s="224"/>
      <c r="AI54" s="224"/>
      <c r="AJ54" s="225"/>
      <c r="AK54" s="100" t="s">
        <v>9</v>
      </c>
      <c r="AL54" s="108"/>
      <c r="AM54" s="220" t="s">
        <v>8</v>
      </c>
      <c r="AN54" s="221"/>
      <c r="AO54" s="221"/>
      <c r="AP54" s="221"/>
      <c r="AQ54" s="221"/>
      <c r="AR54" s="221"/>
      <c r="AS54" s="222"/>
      <c r="AT54" s="93" t="s">
        <v>9</v>
      </c>
    </row>
    <row r="55" spans="1:64" x14ac:dyDescent="0.15">
      <c r="A55" s="202">
        <v>11</v>
      </c>
      <c r="B55" s="205"/>
      <c r="C55" s="207"/>
      <c r="D55" s="205"/>
      <c r="E55" s="126" t="str">
        <f>IF(C55="○",IF($D55&lt;&gt;"",VLOOKUP($D55,新規学連登録者入力シート!$A$2:$U$101,8,FALSE),""),IF($D55&lt;&gt;"",IF(VLOOKUP(記入方法!$D55,登録者リスト!$A$1:$F$43729,4,FALSE)=基本情報!$D$6,VLOOKUP(記入方法!$D55,登録者リスト!$A$1:$F$43729,3,FALSE),""),""))</f>
        <v/>
      </c>
      <c r="F55" s="209" t="str">
        <f>IF(C55="○",IF($D55&lt;&gt;"",VLOOKUP($D55,新規学連登録者入力シート!$A$2:$U$101,9,FALSE),""),IF($D55&lt;&gt;"",IF(VLOOKUP(記入方法!$D55,登録者リスト!$A$1:$G$43729,4,FALSE)=基本情報!$D$6,VLOOKUP(記入方法!$D55,登録者リスト!$A$1:$G$43729,7,FALSE),""),""))</f>
        <v/>
      </c>
      <c r="G55" s="127" t="str">
        <f>IF(C55="○",IF($D55&lt;&gt;"",VLOOKUP($D55,新規学連登録者入力シート!$A$2:$U$101,14,FALSE),""),IF($D55&lt;&gt;"",IF(VLOOKUP(記入方法!$D55,登録者リスト!$A$1:$F$43729,4,FALSE)=基本情報!$D$6,VLOOKUP(記入方法!$D55,登録者リスト!$A$1:$F$43729,5,FALSE),""),""))</f>
        <v/>
      </c>
      <c r="H55" s="211" t="str">
        <f>IF(C55="○",IF($D55&lt;&gt;"",VLOOKUP($D55,新規学連登録者入力シート!$A$2:$U$101,19,FALSE),""),IF($D55&lt;&gt;"",IF(VLOOKUP(記入方法!$D55,登録者リスト!$A$1:$H$43729,4,FALSE)=基本情報!$D$6,VLOOKUP(記入方法!$D55,登録者リスト!$A$1:$H$43729,8,FALSE),""),""))</f>
        <v/>
      </c>
      <c r="I55" s="267"/>
      <c r="J55" s="267"/>
      <c r="K55" s="269" t="str">
        <f>IFERROR(IF(I55="","",IF(AND(I55&lt;&gt;"107 ハーフマラソン",I55&lt;&gt;"062 10000mW"),IF(BD55="T",IF(VALUE(M55)&lt;=BB55,"A標準",IF(VALUE(M55)&lt;=BC55,"B標準","未突破")),IF(VALUE(M55)&gt;=BB55,"A標準",IF(VALUE(M55)&gt;=BC55,"B標準","未突破"))),IF(VALUE(M55)&lt;=BC55,"","未突破"))),"")</f>
        <v/>
      </c>
      <c r="L55" s="105"/>
      <c r="M55" s="12" t="str">
        <f>IF(U55="",ASC(N55&amp;IF(P55&lt;&gt;"",TEXT(P55,"00"),"")&amp;IF(R55&lt;&gt;"",TEXT(R55,"00"),"")&amp;IF(T55&lt;&gt;"",TEXT(T55,"00"),"")),ASC(U55))</f>
        <v/>
      </c>
      <c r="N55" s="211"/>
      <c r="O55" s="255" t="s">
        <v>239</v>
      </c>
      <c r="P55" s="263"/>
      <c r="Q55" s="255" t="s">
        <v>240</v>
      </c>
      <c r="R55" s="263"/>
      <c r="S55" s="239" t="s">
        <v>241</v>
      </c>
      <c r="T55" s="265"/>
      <c r="U55" s="211"/>
      <c r="V55" s="7"/>
      <c r="W55" s="8" t="s">
        <v>23</v>
      </c>
      <c r="X55" s="7"/>
      <c r="Y55" s="8" t="s">
        <v>24</v>
      </c>
      <c r="Z55" s="7"/>
      <c r="AA55" s="8" t="s">
        <v>26</v>
      </c>
      <c r="AB55" s="209"/>
      <c r="AC55" s="101" t="str">
        <f>IF(AK55="",ASC(AD55&amp;IF(AF55&lt;&gt;"",TEXT(AF55,"00"),"")&amp;IF(AH55&lt;&gt;"",TEXT(AH55,"00"),"")&amp;IF(AJ55&lt;&gt;"",TEXT(AJ55,"00"),"")),ASC(AK55))</f>
        <v/>
      </c>
      <c r="AD55" s="253" t="str">
        <f>IF(I55="","",IF(I55="201 十種競技","",VLOOKUP(I55,大学記録!$A$3:$H$5,2,FALSE)))</f>
        <v/>
      </c>
      <c r="AE55" s="257" t="s">
        <v>239</v>
      </c>
      <c r="AF55" s="259" t="str">
        <f>IF(I55="","",IF(I55="201 十種競技","",VLOOKUP(I55,大学記録!$A$3:$H$5,4,FALSE)))</f>
        <v/>
      </c>
      <c r="AG55" s="257" t="s">
        <v>240</v>
      </c>
      <c r="AH55" s="259" t="str">
        <f>IF(I55="","",IF(I55="201 十種競技","",VLOOKUP(I55,大学記録!$A$3:$H$5,6,FALSE)))</f>
        <v/>
      </c>
      <c r="AI55" s="261" t="s">
        <v>241</v>
      </c>
      <c r="AJ55" s="251" t="str">
        <f>IF(I55="","",IF(I55="201 十種競技","",VLOOKUP(I55,大学記録!$A$3:$H$5,8,FALSE)))</f>
        <v/>
      </c>
      <c r="AK55" s="253" t="str">
        <f>IF(I55="","",IF(I55="201 十種競技",大学記録!#REF!,""))</f>
        <v/>
      </c>
      <c r="AL55" s="12" t="str">
        <f>IF(AT55="",ASC(AM55&amp;IF(AO55&lt;&gt;"",TEXT(AO55,"00"),"")&amp;IF(AQ55&lt;&gt;"",TEXT(AQ55,"00"),"")&amp;IF(AS55&lt;&gt;"",TEXT(AS55,"00"),"")),ASC(AT55))</f>
        <v/>
      </c>
      <c r="AM55" s="205"/>
      <c r="AN55" s="255" t="s">
        <v>239</v>
      </c>
      <c r="AO55" s="237"/>
      <c r="AP55" s="255" t="s">
        <v>240</v>
      </c>
      <c r="AQ55" s="237"/>
      <c r="AR55" s="239" t="s">
        <v>241</v>
      </c>
      <c r="AS55" s="241"/>
      <c r="AT55" s="243"/>
      <c r="AV55" s="5" t="str">
        <f>IF(AND(I55&lt;&gt;"107 ハーフマラソン",I55&lt;&gt;"062 10000mW"),D55 &amp; "-" &amp; I55,D55 &amp; "-" &amp; I55 &amp; J55)</f>
        <v>-</v>
      </c>
      <c r="AW55" s="5" t="str">
        <f>IF(ISERROR(VLOOKUP(記入方法!$AV55,登録者リスト!#REF!,4,FALSE)),"○","")</f>
        <v>○</v>
      </c>
      <c r="AX55" s="5" t="e">
        <f>IF(AND(I55&lt;&gt;"107 ハーフマラソン",I55&lt;&gt;"062 10000mW"),#REF! &amp; "-" &amp; I55,#REF! &amp; "-" &amp; I55 &amp; J55)</f>
        <v>#REF!</v>
      </c>
      <c r="AY55" s="5" t="str">
        <f>IF(ISERROR(VLOOKUP(AX55,突破者リスト外資格記録入力シート!$D$7:$M$106,2,FALSE)),"○","")</f>
        <v>○</v>
      </c>
      <c r="AZ55" s="5" t="str">
        <f>IF(C55="○","整理番号","登録番号")</f>
        <v>登録番号</v>
      </c>
      <c r="BA55" s="5" t="str">
        <f>IF(I55="107 ハーフマラソン","H",IF(I55="062 10000mW","W",""))</f>
        <v/>
      </c>
      <c r="BB55" s="5" t="e">
        <f>VLOOKUP($I55 &amp; $J55,標準記録!$A$1:$D$26,2,FALSE)</f>
        <v>#N/A</v>
      </c>
      <c r="BC55" s="5" t="e">
        <f>VLOOKUP($I55 &amp; $J55,標準記録!$A$1:$D$26,3,FALSE)</f>
        <v>#N/A</v>
      </c>
      <c r="BD55" s="5" t="e">
        <f>VLOOKUP($I55 &amp; $J55,標準記録!$A$1:$D$26,4,FALSE)</f>
        <v>#N/A</v>
      </c>
      <c r="BE55" s="5" t="str">
        <f>IF(BF55="","",A55)</f>
        <v/>
      </c>
      <c r="BF55" s="5" t="str">
        <f>IF(OR(I55="201 十種競技",I55="202 七種競技"),#REF!,"")</f>
        <v/>
      </c>
      <c r="BG55" s="5" t="str">
        <f>IF(I55="107 ハーフマラソン",#REF!,"")</f>
        <v/>
      </c>
      <c r="BH55" s="5" t="str">
        <f>I55 &amp; K55</f>
        <v/>
      </c>
      <c r="BI55" s="5">
        <f>I55</f>
        <v>0</v>
      </c>
      <c r="BJ55" s="5">
        <f>COUNTIF($BI$5:$BI$401,I55)</f>
        <v>160</v>
      </c>
      <c r="BK55" s="5">
        <f>COUNTIF($BH$5:$BH$401,I55 &amp; "B標準")</f>
        <v>0</v>
      </c>
      <c r="BL55" s="5" t="str">
        <f>D53 &amp; D55</f>
        <v>登録番号</v>
      </c>
    </row>
    <row r="56" spans="1:64" ht="14.25" thickBot="1" x14ac:dyDescent="0.2">
      <c r="A56" s="203"/>
      <c r="B56" s="206"/>
      <c r="C56" s="208"/>
      <c r="D56" s="206"/>
      <c r="E56" s="128" t="str">
        <f>IF(C55="○",IF($D55&lt;&gt;"",VLOOKUP($D55,新規学連登録者入力シート!$A$2:$U$101,7,FALSE),""),IF($D55&lt;&gt;"",IF(VLOOKUP(記入方法!$D55,登録者リスト!$A$1:$F$43729,4,FALSE)=基本情報!$D$6,VLOOKUP(記入方法!$D55,登録者リスト!$A$1:$F$43729,2,FALSE),""),""))</f>
        <v/>
      </c>
      <c r="F56" s="210"/>
      <c r="G56" s="128" t="str">
        <f>IF(C55="○",IF($D55&lt;&gt;"",VLOOKUP($D55,新規学連登録者入力シート!$A$2:$U$101,19,FALSE),""),IF($D55&lt;&gt;"",IF(VLOOKUP(記入方法!$D55,登録者リスト!$A$1:$F$43729,4,FALSE)=基本情報!$D$6,VLOOKUP(記入方法!$D55,登録者リスト!$A$1:$F$43729,6,FALSE),""),""))</f>
        <v/>
      </c>
      <c r="H56" s="212"/>
      <c r="I56" s="268"/>
      <c r="J56" s="268"/>
      <c r="K56" s="270"/>
      <c r="L56" s="106"/>
      <c r="M56" s="14" t="str">
        <f>IF(U56="",ASC(N56&amp;IF(P56&lt;&gt;"",TEXT(P56,"00"),"")&amp;IF(R56&lt;&gt;"",TEXT(R56,"00"),"")&amp;IF(T56&lt;&gt;"",TEXT(T56,"00"),"")),ASC(U56))</f>
        <v/>
      </c>
      <c r="N56" s="212"/>
      <c r="O56" s="256"/>
      <c r="P56" s="264"/>
      <c r="Q56" s="256"/>
      <c r="R56" s="264"/>
      <c r="S56" s="240"/>
      <c r="T56" s="266"/>
      <c r="U56" s="212"/>
      <c r="V56" s="9"/>
      <c r="W56" s="10" t="s">
        <v>23</v>
      </c>
      <c r="X56" s="9"/>
      <c r="Y56" s="10" t="s">
        <v>25</v>
      </c>
      <c r="Z56" s="9"/>
      <c r="AA56" s="10" t="s">
        <v>26</v>
      </c>
      <c r="AB56" s="210"/>
      <c r="AC56" s="102" t="str">
        <f>IF(AK56="",ASC(AD55&amp;IF(AF56&lt;&gt;"",TEXT(AF56,"00"),"")&amp;IF(AH56&lt;&gt;"",TEXT(AH56,"00"),"")&amp;IF(AJ56&lt;&gt;"",TEXT(AJ56,"00"),"")),ASC(AK56))</f>
        <v/>
      </c>
      <c r="AD56" s="254"/>
      <c r="AE56" s="258"/>
      <c r="AF56" s="260"/>
      <c r="AG56" s="258"/>
      <c r="AH56" s="260"/>
      <c r="AI56" s="262"/>
      <c r="AJ56" s="252"/>
      <c r="AK56" s="254"/>
      <c r="AL56" s="14" t="str">
        <f>IF(AT56="",ASC(AM56&amp;IF(AO56&lt;&gt;"",TEXT(AO56,"00"),"")&amp;IF(AQ56&lt;&gt;"",TEXT(AQ56,"00"),"")&amp;IF(AS56&lt;&gt;"",TEXT(AS56,"00"),"")),ASC(AT56))</f>
        <v/>
      </c>
      <c r="AM56" s="206"/>
      <c r="AN56" s="256"/>
      <c r="AO56" s="238"/>
      <c r="AP56" s="256"/>
      <c r="AQ56" s="238"/>
      <c r="AR56" s="240"/>
      <c r="AS56" s="242"/>
      <c r="AT56" s="244"/>
      <c r="AV56" s="5" t="str">
        <f>IF(AND(I56&lt;&gt;"107 ハーフマラソン",I56&lt;&gt;"062 10000mW"),D55 &amp; "-" &amp; I56,D55 &amp; "-" &amp; I56 &amp; J56)</f>
        <v>-</v>
      </c>
      <c r="AW56" s="5" t="str">
        <f>IF(ISERROR(VLOOKUP(記入方法!$AV56,登録者リスト!#REF!,4,FALSE)),"○","")</f>
        <v>○</v>
      </c>
      <c r="AX56" s="5" t="e">
        <f>IF(AND(I56&lt;&gt;"107 ハーフマラソン",I56&lt;&gt;"062 10000mW"),#REF! &amp; "-" &amp; I56,#REF! &amp; "-" &amp; I56 &amp; J56)</f>
        <v>#REF!</v>
      </c>
      <c r="AY56" s="5" t="str">
        <f>IF(ISERROR(VLOOKUP(AX56,突破者リスト外資格記録入力シート!$D$7:$M$106,2,FALSE)),"○","")</f>
        <v>○</v>
      </c>
      <c r="BA56" s="5" t="str">
        <f>IF(I56="107 ハーフマラソン","H",IF(I56="062 10000mW","W",""))</f>
        <v/>
      </c>
      <c r="BB56" s="5" t="e">
        <f>VLOOKUP($I56 &amp; $J56,標準記録!$A$1:$D$26,2,FALSE)</f>
        <v>#N/A</v>
      </c>
      <c r="BC56" s="5" t="e">
        <f>VLOOKUP($I56 &amp; $J56,標準記録!$A$1:$D$26,3,FALSE)</f>
        <v>#N/A</v>
      </c>
      <c r="BD56" s="5" t="e">
        <f>VLOOKUP($I56 &amp; $J56,標準記録!$A$1:$D$26,4,FALSE)</f>
        <v>#N/A</v>
      </c>
      <c r="BE56" s="5" t="str">
        <f>IF(BF56="","",A55)</f>
        <v/>
      </c>
      <c r="BF56" s="5" t="str">
        <f>IF(OR(I56="201 十種競技",I56="202 七種競技"),#REF!,"")</f>
        <v/>
      </c>
      <c r="BG56" s="5" t="str">
        <f>IF(I56="107 ハーフマラソン",#REF!,"")</f>
        <v/>
      </c>
      <c r="BH56" s="5" t="str">
        <f>I56 &amp; K56</f>
        <v/>
      </c>
      <c r="BI56" s="5">
        <f>I56</f>
        <v>0</v>
      </c>
      <c r="BJ56" s="5">
        <f>COUNTIF($BI$5:$BI$401,I56)</f>
        <v>160</v>
      </c>
      <c r="BK56" s="5">
        <f>COUNTIF($BH$5:$BH$401,I56 &amp; "B標準")</f>
        <v>0</v>
      </c>
    </row>
    <row r="57" spans="1:64" ht="15" thickTop="1" thickBot="1" x14ac:dyDescent="0.2">
      <c r="A57" s="204"/>
      <c r="B57" s="245" t="s">
        <v>128</v>
      </c>
      <c r="C57" s="246"/>
      <c r="D57" s="246"/>
      <c r="E57" s="246"/>
      <c r="F57" s="246"/>
      <c r="G57" s="247"/>
      <c r="H57" s="125"/>
      <c r="I57" s="248"/>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50"/>
    </row>
    <row r="58" spans="1:64" ht="13.5" customHeight="1" x14ac:dyDescent="0.15">
      <c r="A58" s="227"/>
      <c r="B58" s="229" t="s">
        <v>0</v>
      </c>
      <c r="C58" s="231" t="s">
        <v>242</v>
      </c>
      <c r="D58" s="231" t="str">
        <f>IF(C60="○","整理番号","登録番号")</f>
        <v>登録番号</v>
      </c>
      <c r="E58" s="124" t="s">
        <v>13550</v>
      </c>
      <c r="F58" s="229" t="s">
        <v>275</v>
      </c>
      <c r="G58" s="104" t="s">
        <v>1</v>
      </c>
      <c r="H58" s="233" t="s">
        <v>13551</v>
      </c>
      <c r="I58" s="271" t="s">
        <v>2</v>
      </c>
      <c r="J58" s="233" t="s">
        <v>284</v>
      </c>
      <c r="K58" s="233" t="s">
        <v>3</v>
      </c>
      <c r="L58" s="114" t="s">
        <v>243</v>
      </c>
      <c r="M58" s="107" t="s">
        <v>16</v>
      </c>
      <c r="N58" s="213" t="s">
        <v>4</v>
      </c>
      <c r="O58" s="214"/>
      <c r="P58" s="214"/>
      <c r="Q58" s="214"/>
      <c r="R58" s="214"/>
      <c r="S58" s="214"/>
      <c r="T58" s="214"/>
      <c r="U58" s="214"/>
      <c r="V58" s="214"/>
      <c r="W58" s="214"/>
      <c r="X58" s="214"/>
      <c r="Y58" s="214"/>
      <c r="Z58" s="214"/>
      <c r="AA58" s="214"/>
      <c r="AB58" s="215"/>
      <c r="AC58" s="109" t="s">
        <v>16</v>
      </c>
      <c r="AD58" s="216" t="s">
        <v>448</v>
      </c>
      <c r="AE58" s="217"/>
      <c r="AF58" s="217"/>
      <c r="AG58" s="217"/>
      <c r="AH58" s="217"/>
      <c r="AI58" s="217"/>
      <c r="AJ58" s="217"/>
      <c r="AK58" s="218"/>
      <c r="AL58" s="107" t="s">
        <v>16</v>
      </c>
      <c r="AM58" s="213" t="s">
        <v>445</v>
      </c>
      <c r="AN58" s="214"/>
      <c r="AO58" s="214"/>
      <c r="AP58" s="214"/>
      <c r="AQ58" s="214"/>
      <c r="AR58" s="214"/>
      <c r="AS58" s="214"/>
      <c r="AT58" s="219"/>
    </row>
    <row r="59" spans="1:64" ht="14.25" thickBot="1" x14ac:dyDescent="0.2">
      <c r="A59" s="228"/>
      <c r="B59" s="230"/>
      <c r="C59" s="232"/>
      <c r="D59" s="232"/>
      <c r="E59" s="129" t="s">
        <v>6</v>
      </c>
      <c r="F59" s="230"/>
      <c r="G59" s="6" t="s">
        <v>7</v>
      </c>
      <c r="H59" s="230"/>
      <c r="I59" s="272"/>
      <c r="J59" s="236"/>
      <c r="K59" s="236"/>
      <c r="L59" s="115"/>
      <c r="M59" s="108"/>
      <c r="N59" s="220" t="s">
        <v>8</v>
      </c>
      <c r="O59" s="221"/>
      <c r="P59" s="221"/>
      <c r="Q59" s="221"/>
      <c r="R59" s="221"/>
      <c r="S59" s="221"/>
      <c r="T59" s="222"/>
      <c r="U59" s="129" t="s">
        <v>9</v>
      </c>
      <c r="V59" s="111" t="s">
        <v>10</v>
      </c>
      <c r="W59" s="112"/>
      <c r="X59" s="112"/>
      <c r="Y59" s="112"/>
      <c r="Z59" s="112"/>
      <c r="AA59" s="113"/>
      <c r="AB59" s="92" t="s">
        <v>11</v>
      </c>
      <c r="AC59" s="110"/>
      <c r="AD59" s="223" t="s">
        <v>8</v>
      </c>
      <c r="AE59" s="224"/>
      <c r="AF59" s="224"/>
      <c r="AG59" s="224"/>
      <c r="AH59" s="224"/>
      <c r="AI59" s="224"/>
      <c r="AJ59" s="225"/>
      <c r="AK59" s="100" t="s">
        <v>9</v>
      </c>
      <c r="AL59" s="108"/>
      <c r="AM59" s="220" t="s">
        <v>8</v>
      </c>
      <c r="AN59" s="221"/>
      <c r="AO59" s="221"/>
      <c r="AP59" s="221"/>
      <c r="AQ59" s="221"/>
      <c r="AR59" s="221"/>
      <c r="AS59" s="222"/>
      <c r="AT59" s="93" t="s">
        <v>9</v>
      </c>
    </row>
    <row r="60" spans="1:64" x14ac:dyDescent="0.15">
      <c r="A60" s="202">
        <v>12</v>
      </c>
      <c r="B60" s="205"/>
      <c r="C60" s="207"/>
      <c r="D60" s="205"/>
      <c r="E60" s="126" t="str">
        <f>IF(C60="○",IF($D60&lt;&gt;"",VLOOKUP($D60,新規学連登録者入力シート!$A$2:$U$101,8,FALSE),""),IF($D60&lt;&gt;"",IF(VLOOKUP(記入方法!$D60,登録者リスト!$A$1:$F$43729,4,FALSE)=基本情報!$D$6,VLOOKUP(記入方法!$D60,登録者リスト!$A$1:$F$43729,3,FALSE),""),""))</f>
        <v/>
      </c>
      <c r="F60" s="209" t="str">
        <f>IF(C60="○",IF($D60&lt;&gt;"",VLOOKUP($D60,新規学連登録者入力シート!$A$2:$U$101,9,FALSE),""),IF($D60&lt;&gt;"",IF(VLOOKUP(記入方法!$D60,登録者リスト!$A$1:$G$43729,4,FALSE)=基本情報!$D$6,VLOOKUP(記入方法!$D60,登録者リスト!$A$1:$G$43729,7,FALSE),""),""))</f>
        <v/>
      </c>
      <c r="G60" s="127" t="str">
        <f>IF(C60="○",IF($D60&lt;&gt;"",VLOOKUP($D60,新規学連登録者入力シート!$A$2:$U$101,14,FALSE),""),IF($D60&lt;&gt;"",IF(VLOOKUP(記入方法!$D60,登録者リスト!$A$1:$F$43729,4,FALSE)=基本情報!$D$6,VLOOKUP(記入方法!$D60,登録者リスト!$A$1:$F$43729,5,FALSE),""),""))</f>
        <v/>
      </c>
      <c r="H60" s="211" t="str">
        <f>IF(C60="○",IF($D60&lt;&gt;"",VLOOKUP($D60,新規学連登録者入力シート!$A$2:$U$101,19,FALSE),""),IF($D60&lt;&gt;"",IF(VLOOKUP(記入方法!$D60,登録者リスト!$A$1:$H$43729,4,FALSE)=基本情報!$D$6,VLOOKUP(記入方法!$D60,登録者リスト!$A$1:$H$43729,8,FALSE),""),""))</f>
        <v/>
      </c>
      <c r="I60" s="267"/>
      <c r="J60" s="267"/>
      <c r="K60" s="269" t="str">
        <f>IFERROR(IF(I60="","",IF(AND(I60&lt;&gt;"107 ハーフマラソン",I60&lt;&gt;"062 10000mW"),IF(BD60="T",IF(VALUE(M60)&lt;=BB60,"A標準",IF(VALUE(M60)&lt;=BC60,"B標準","未突破")),IF(VALUE(M60)&gt;=BB60,"A標準",IF(VALUE(M60)&gt;=BC60,"B標準","未突破"))),IF(VALUE(M60)&lt;=BC60,"","未突破"))),"")</f>
        <v/>
      </c>
      <c r="L60" s="105"/>
      <c r="M60" s="12" t="str">
        <f>IF(U60="",ASC(N60&amp;IF(P60&lt;&gt;"",TEXT(P60,"00"),"")&amp;IF(R60&lt;&gt;"",TEXT(R60,"00"),"")&amp;IF(T60&lt;&gt;"",TEXT(T60,"00"),"")),ASC(U60))</f>
        <v/>
      </c>
      <c r="N60" s="211"/>
      <c r="O60" s="255" t="s">
        <v>239</v>
      </c>
      <c r="P60" s="263"/>
      <c r="Q60" s="255" t="s">
        <v>240</v>
      </c>
      <c r="R60" s="263"/>
      <c r="S60" s="239" t="s">
        <v>241</v>
      </c>
      <c r="T60" s="265"/>
      <c r="U60" s="211"/>
      <c r="V60" s="7"/>
      <c r="W60" s="8" t="s">
        <v>23</v>
      </c>
      <c r="X60" s="7"/>
      <c r="Y60" s="8" t="s">
        <v>24</v>
      </c>
      <c r="Z60" s="7"/>
      <c r="AA60" s="8" t="s">
        <v>26</v>
      </c>
      <c r="AB60" s="209"/>
      <c r="AC60" s="101" t="str">
        <f>IF(AK60="",ASC(AD60&amp;IF(AF60&lt;&gt;"",TEXT(AF60,"00"),"")&amp;IF(AH60&lt;&gt;"",TEXT(AH60,"00"),"")&amp;IF(AJ60&lt;&gt;"",TEXT(AJ60,"00"),"")),ASC(AK60))</f>
        <v/>
      </c>
      <c r="AD60" s="253" t="str">
        <f>IF(I60="","",IF(I60="201 十種競技","",VLOOKUP(I60,大学記録!$A$3:$H$5,2,FALSE)))</f>
        <v/>
      </c>
      <c r="AE60" s="257" t="s">
        <v>239</v>
      </c>
      <c r="AF60" s="259" t="str">
        <f>IF(I60="","",IF(I60="201 十種競技","",VLOOKUP(I60,大学記録!$A$3:$H$5,4,FALSE)))</f>
        <v/>
      </c>
      <c r="AG60" s="257" t="s">
        <v>240</v>
      </c>
      <c r="AH60" s="259" t="str">
        <f>IF(I60="","",IF(I60="201 十種競技","",VLOOKUP(I60,大学記録!$A$3:$H$5,6,FALSE)))</f>
        <v/>
      </c>
      <c r="AI60" s="261" t="s">
        <v>241</v>
      </c>
      <c r="AJ60" s="251" t="str">
        <f>IF(I60="","",IF(I60="201 十種競技","",VLOOKUP(I60,大学記録!$A$3:$H$5,8,FALSE)))</f>
        <v/>
      </c>
      <c r="AK60" s="253" t="str">
        <f>IF(I60="","",IF(I60="201 十種競技",大学記録!#REF!,""))</f>
        <v/>
      </c>
      <c r="AL60" s="12" t="str">
        <f>IF(AT60="",ASC(AM60&amp;IF(AO60&lt;&gt;"",TEXT(AO60,"00"),"")&amp;IF(AQ60&lt;&gt;"",TEXT(AQ60,"00"),"")&amp;IF(AS60&lt;&gt;"",TEXT(AS60,"00"),"")),ASC(AT60))</f>
        <v/>
      </c>
      <c r="AM60" s="205"/>
      <c r="AN60" s="255" t="s">
        <v>239</v>
      </c>
      <c r="AO60" s="237"/>
      <c r="AP60" s="255" t="s">
        <v>240</v>
      </c>
      <c r="AQ60" s="237"/>
      <c r="AR60" s="239" t="s">
        <v>241</v>
      </c>
      <c r="AS60" s="241"/>
      <c r="AT60" s="243"/>
      <c r="AV60" s="5" t="str">
        <f>IF(AND(I60&lt;&gt;"107 ハーフマラソン",I60&lt;&gt;"062 10000mW"),D60 &amp; "-" &amp; I60,D60 &amp; "-" &amp; I60 &amp; J60)</f>
        <v>-</v>
      </c>
      <c r="AW60" s="5" t="str">
        <f>IF(ISERROR(VLOOKUP(記入方法!$AV60,登録者リスト!#REF!,4,FALSE)),"○","")</f>
        <v>○</v>
      </c>
      <c r="AX60" s="5" t="e">
        <f>IF(AND(I60&lt;&gt;"107 ハーフマラソン",I60&lt;&gt;"062 10000mW"),#REF! &amp; "-" &amp; I60,#REF! &amp; "-" &amp; I60 &amp; J60)</f>
        <v>#REF!</v>
      </c>
      <c r="AY60" s="5" t="str">
        <f>IF(ISERROR(VLOOKUP(AX60,突破者リスト外資格記録入力シート!$D$7:$M$106,2,FALSE)),"○","")</f>
        <v>○</v>
      </c>
      <c r="AZ60" s="5" t="str">
        <f>IF(C60="○","整理番号","登録番号")</f>
        <v>登録番号</v>
      </c>
      <c r="BA60" s="5" t="str">
        <f>IF(I60="107 ハーフマラソン","H",IF(I60="062 10000mW","W",""))</f>
        <v/>
      </c>
      <c r="BB60" s="5" t="e">
        <f>VLOOKUP($I60 &amp; $J60,標準記録!$A$1:$D$26,2,FALSE)</f>
        <v>#N/A</v>
      </c>
      <c r="BC60" s="5" t="e">
        <f>VLOOKUP($I60 &amp; $J60,標準記録!$A$1:$D$26,3,FALSE)</f>
        <v>#N/A</v>
      </c>
      <c r="BD60" s="5" t="e">
        <f>VLOOKUP($I60 &amp; $J60,標準記録!$A$1:$D$26,4,FALSE)</f>
        <v>#N/A</v>
      </c>
      <c r="BE60" s="5" t="str">
        <f>IF(BF60="","",A60)</f>
        <v/>
      </c>
      <c r="BF60" s="5" t="str">
        <f>IF(OR(I60="201 十種競技",I60="202 七種競技"),#REF!,"")</f>
        <v/>
      </c>
      <c r="BG60" s="5" t="str">
        <f>IF(I60="107 ハーフマラソン",#REF!,"")</f>
        <v/>
      </c>
      <c r="BH60" s="5" t="str">
        <f>I60 &amp; K60</f>
        <v/>
      </c>
      <c r="BI60" s="5">
        <f>I60</f>
        <v>0</v>
      </c>
      <c r="BJ60" s="5">
        <f>COUNTIF($BI$5:$BI$401,I60)</f>
        <v>160</v>
      </c>
      <c r="BK60" s="5">
        <f>COUNTIF($BH$5:$BH$401,I60 &amp; "B標準")</f>
        <v>0</v>
      </c>
      <c r="BL60" s="5" t="str">
        <f>D58 &amp; D60</f>
        <v>登録番号</v>
      </c>
    </row>
    <row r="61" spans="1:64" ht="14.25" thickBot="1" x14ac:dyDescent="0.2">
      <c r="A61" s="203"/>
      <c r="B61" s="206"/>
      <c r="C61" s="208"/>
      <c r="D61" s="206"/>
      <c r="E61" s="128" t="str">
        <f>IF(C60="○",IF($D60&lt;&gt;"",VLOOKUP($D60,新規学連登録者入力シート!$A$2:$U$101,7,FALSE),""),IF($D60&lt;&gt;"",IF(VLOOKUP(記入方法!$D60,登録者リスト!$A$1:$F$43729,4,FALSE)=基本情報!$D$6,VLOOKUP(記入方法!$D60,登録者リスト!$A$1:$F$43729,2,FALSE),""),""))</f>
        <v/>
      </c>
      <c r="F61" s="210"/>
      <c r="G61" s="128" t="str">
        <f>IF(C60="○",IF($D60&lt;&gt;"",VLOOKUP($D60,新規学連登録者入力シート!$A$2:$U$101,19,FALSE),""),IF($D60&lt;&gt;"",IF(VLOOKUP(記入方法!$D60,登録者リスト!$A$1:$F$43729,4,FALSE)=基本情報!$D$6,VLOOKUP(記入方法!$D60,登録者リスト!$A$1:$F$43729,6,FALSE),""),""))</f>
        <v/>
      </c>
      <c r="H61" s="212"/>
      <c r="I61" s="268"/>
      <c r="J61" s="268"/>
      <c r="K61" s="270"/>
      <c r="L61" s="106"/>
      <c r="M61" s="14" t="str">
        <f>IF(U61="",ASC(N61&amp;IF(P61&lt;&gt;"",TEXT(P61,"00"),"")&amp;IF(R61&lt;&gt;"",TEXT(R61,"00"),"")&amp;IF(T61&lt;&gt;"",TEXT(T61,"00"),"")),ASC(U61))</f>
        <v/>
      </c>
      <c r="N61" s="212"/>
      <c r="O61" s="256"/>
      <c r="P61" s="264"/>
      <c r="Q61" s="256"/>
      <c r="R61" s="264"/>
      <c r="S61" s="240"/>
      <c r="T61" s="266"/>
      <c r="U61" s="212"/>
      <c r="V61" s="9"/>
      <c r="W61" s="10" t="s">
        <v>23</v>
      </c>
      <c r="X61" s="9"/>
      <c r="Y61" s="10" t="s">
        <v>25</v>
      </c>
      <c r="Z61" s="9"/>
      <c r="AA61" s="10" t="s">
        <v>26</v>
      </c>
      <c r="AB61" s="210"/>
      <c r="AC61" s="102" t="str">
        <f>IF(AK61="",ASC(AD60&amp;IF(AF61&lt;&gt;"",TEXT(AF61,"00"),"")&amp;IF(AH61&lt;&gt;"",TEXT(AH61,"00"),"")&amp;IF(AJ61&lt;&gt;"",TEXT(AJ61,"00"),"")),ASC(AK61))</f>
        <v/>
      </c>
      <c r="AD61" s="254"/>
      <c r="AE61" s="258"/>
      <c r="AF61" s="260"/>
      <c r="AG61" s="258"/>
      <c r="AH61" s="260"/>
      <c r="AI61" s="262"/>
      <c r="AJ61" s="252"/>
      <c r="AK61" s="254"/>
      <c r="AL61" s="14" t="str">
        <f>IF(AT61="",ASC(AM61&amp;IF(AO61&lt;&gt;"",TEXT(AO61,"00"),"")&amp;IF(AQ61&lt;&gt;"",TEXT(AQ61,"00"),"")&amp;IF(AS61&lt;&gt;"",TEXT(AS61,"00"),"")),ASC(AT61))</f>
        <v/>
      </c>
      <c r="AM61" s="206"/>
      <c r="AN61" s="256"/>
      <c r="AO61" s="238"/>
      <c r="AP61" s="256"/>
      <c r="AQ61" s="238"/>
      <c r="AR61" s="240"/>
      <c r="AS61" s="242"/>
      <c r="AT61" s="244"/>
      <c r="AV61" s="5" t="str">
        <f>IF(AND(I61&lt;&gt;"107 ハーフマラソン",I61&lt;&gt;"062 10000mW"),D60 &amp; "-" &amp; I61,D60 &amp; "-" &amp; I61 &amp; J61)</f>
        <v>-</v>
      </c>
      <c r="AW61" s="5" t="str">
        <f>IF(ISERROR(VLOOKUP(記入方法!$AV61,登録者リスト!#REF!,4,FALSE)),"○","")</f>
        <v>○</v>
      </c>
      <c r="AX61" s="5" t="e">
        <f>IF(AND(I61&lt;&gt;"107 ハーフマラソン",I61&lt;&gt;"062 10000mW"),#REF! &amp; "-" &amp; I61,#REF! &amp; "-" &amp; I61 &amp; J61)</f>
        <v>#REF!</v>
      </c>
      <c r="AY61" s="5" t="str">
        <f>IF(ISERROR(VLOOKUP(AX61,突破者リスト外資格記録入力シート!$D$7:$M$106,2,FALSE)),"○","")</f>
        <v>○</v>
      </c>
      <c r="BA61" s="5" t="str">
        <f>IF(I61="107 ハーフマラソン","H",IF(I61="062 10000mW","W",""))</f>
        <v/>
      </c>
      <c r="BB61" s="5" t="e">
        <f>VLOOKUP($I61 &amp; $J61,標準記録!$A$1:$D$26,2,FALSE)</f>
        <v>#N/A</v>
      </c>
      <c r="BC61" s="5" t="e">
        <f>VLOOKUP($I61 &amp; $J61,標準記録!$A$1:$D$26,3,FALSE)</f>
        <v>#N/A</v>
      </c>
      <c r="BD61" s="5" t="e">
        <f>VLOOKUP($I61 &amp; $J61,標準記録!$A$1:$D$26,4,FALSE)</f>
        <v>#N/A</v>
      </c>
      <c r="BE61" s="5" t="str">
        <f>IF(BF61="","",A60)</f>
        <v/>
      </c>
      <c r="BF61" s="5" t="str">
        <f>IF(OR(I61="201 十種競技",I61="202 七種競技"),#REF!,"")</f>
        <v/>
      </c>
      <c r="BG61" s="5" t="str">
        <f>IF(I61="107 ハーフマラソン",#REF!,"")</f>
        <v/>
      </c>
      <c r="BH61" s="5" t="str">
        <f>I61 &amp; K61</f>
        <v/>
      </c>
      <c r="BI61" s="5">
        <f>I61</f>
        <v>0</v>
      </c>
      <c r="BJ61" s="5">
        <f>COUNTIF($BI$5:$BI$401,I61)</f>
        <v>160</v>
      </c>
      <c r="BK61" s="5">
        <f>COUNTIF($BH$5:$BH$401,I61 &amp; "B標準")</f>
        <v>0</v>
      </c>
    </row>
    <row r="62" spans="1:64" ht="15" thickTop="1" thickBot="1" x14ac:dyDescent="0.2">
      <c r="A62" s="204"/>
      <c r="B62" s="245" t="s">
        <v>128</v>
      </c>
      <c r="C62" s="246"/>
      <c r="D62" s="246"/>
      <c r="E62" s="246"/>
      <c r="F62" s="246"/>
      <c r="G62" s="247"/>
      <c r="H62" s="125"/>
      <c r="I62" s="248"/>
      <c r="J62" s="249"/>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50"/>
    </row>
    <row r="63" spans="1:64" ht="13.5" customHeight="1" x14ac:dyDescent="0.15">
      <c r="A63" s="227"/>
      <c r="B63" s="229" t="s">
        <v>0</v>
      </c>
      <c r="C63" s="231" t="s">
        <v>242</v>
      </c>
      <c r="D63" s="231" t="str">
        <f>IF(C65="○","整理番号","登録番号")</f>
        <v>登録番号</v>
      </c>
      <c r="E63" s="124" t="s">
        <v>13550</v>
      </c>
      <c r="F63" s="229" t="s">
        <v>275</v>
      </c>
      <c r="G63" s="104" t="s">
        <v>1</v>
      </c>
      <c r="H63" s="233" t="s">
        <v>13551</v>
      </c>
      <c r="I63" s="271" t="s">
        <v>2</v>
      </c>
      <c r="J63" s="233" t="s">
        <v>284</v>
      </c>
      <c r="K63" s="233" t="s">
        <v>3</v>
      </c>
      <c r="L63" s="114" t="s">
        <v>243</v>
      </c>
      <c r="M63" s="107" t="s">
        <v>16</v>
      </c>
      <c r="N63" s="213" t="s">
        <v>4</v>
      </c>
      <c r="O63" s="214"/>
      <c r="P63" s="214"/>
      <c r="Q63" s="214"/>
      <c r="R63" s="214"/>
      <c r="S63" s="214"/>
      <c r="T63" s="214"/>
      <c r="U63" s="214"/>
      <c r="V63" s="214"/>
      <c r="W63" s="214"/>
      <c r="X63" s="214"/>
      <c r="Y63" s="214"/>
      <c r="Z63" s="214"/>
      <c r="AA63" s="214"/>
      <c r="AB63" s="215"/>
      <c r="AC63" s="109" t="s">
        <v>16</v>
      </c>
      <c r="AD63" s="216" t="s">
        <v>448</v>
      </c>
      <c r="AE63" s="217"/>
      <c r="AF63" s="217"/>
      <c r="AG63" s="217"/>
      <c r="AH63" s="217"/>
      <c r="AI63" s="217"/>
      <c r="AJ63" s="217"/>
      <c r="AK63" s="218"/>
      <c r="AL63" s="107" t="s">
        <v>16</v>
      </c>
      <c r="AM63" s="213" t="s">
        <v>445</v>
      </c>
      <c r="AN63" s="214"/>
      <c r="AO63" s="214"/>
      <c r="AP63" s="214"/>
      <c r="AQ63" s="214"/>
      <c r="AR63" s="214"/>
      <c r="AS63" s="214"/>
      <c r="AT63" s="219"/>
    </row>
    <row r="64" spans="1:64" ht="14.25" thickBot="1" x14ac:dyDescent="0.2">
      <c r="A64" s="228"/>
      <c r="B64" s="230"/>
      <c r="C64" s="232"/>
      <c r="D64" s="232"/>
      <c r="E64" s="129" t="s">
        <v>6</v>
      </c>
      <c r="F64" s="230"/>
      <c r="G64" s="6" t="s">
        <v>7</v>
      </c>
      <c r="H64" s="230"/>
      <c r="I64" s="272"/>
      <c r="J64" s="236"/>
      <c r="K64" s="236"/>
      <c r="L64" s="115"/>
      <c r="M64" s="108"/>
      <c r="N64" s="220" t="s">
        <v>8</v>
      </c>
      <c r="O64" s="221"/>
      <c r="P64" s="221"/>
      <c r="Q64" s="221"/>
      <c r="R64" s="221"/>
      <c r="S64" s="221"/>
      <c r="T64" s="222"/>
      <c r="U64" s="129" t="s">
        <v>9</v>
      </c>
      <c r="V64" s="111" t="s">
        <v>10</v>
      </c>
      <c r="W64" s="112"/>
      <c r="X64" s="112"/>
      <c r="Y64" s="112"/>
      <c r="Z64" s="112"/>
      <c r="AA64" s="113"/>
      <c r="AB64" s="92" t="s">
        <v>11</v>
      </c>
      <c r="AC64" s="110"/>
      <c r="AD64" s="223" t="s">
        <v>8</v>
      </c>
      <c r="AE64" s="224"/>
      <c r="AF64" s="224"/>
      <c r="AG64" s="224"/>
      <c r="AH64" s="224"/>
      <c r="AI64" s="224"/>
      <c r="AJ64" s="225"/>
      <c r="AK64" s="100" t="s">
        <v>9</v>
      </c>
      <c r="AL64" s="108"/>
      <c r="AM64" s="220" t="s">
        <v>8</v>
      </c>
      <c r="AN64" s="221"/>
      <c r="AO64" s="221"/>
      <c r="AP64" s="221"/>
      <c r="AQ64" s="221"/>
      <c r="AR64" s="221"/>
      <c r="AS64" s="222"/>
      <c r="AT64" s="93" t="s">
        <v>9</v>
      </c>
    </row>
    <row r="65" spans="1:64" x14ac:dyDescent="0.15">
      <c r="A65" s="202">
        <v>13</v>
      </c>
      <c r="B65" s="205"/>
      <c r="C65" s="207"/>
      <c r="D65" s="205"/>
      <c r="E65" s="126" t="str">
        <f>IF(C65="○",IF($D65&lt;&gt;"",VLOOKUP($D65,新規学連登録者入力シート!$A$2:$U$101,8,FALSE),""),IF($D65&lt;&gt;"",IF(VLOOKUP(記入方法!$D65,登録者リスト!$A$1:$F$43729,4,FALSE)=基本情報!$D$6,VLOOKUP(記入方法!$D65,登録者リスト!$A$1:$F$43729,3,FALSE),""),""))</f>
        <v/>
      </c>
      <c r="F65" s="209" t="str">
        <f>IF(C65="○",IF($D65&lt;&gt;"",VLOOKUP($D65,新規学連登録者入力シート!$A$2:$U$101,9,FALSE),""),IF($D65&lt;&gt;"",IF(VLOOKUP(記入方法!$D65,登録者リスト!$A$1:$G$43729,4,FALSE)=基本情報!$D$6,VLOOKUP(記入方法!$D65,登録者リスト!$A$1:$G$43729,7,FALSE),""),""))</f>
        <v/>
      </c>
      <c r="G65" s="127" t="str">
        <f>IF(C65="○",IF($D65&lt;&gt;"",VLOOKUP($D65,新規学連登録者入力シート!$A$2:$U$101,14,FALSE),""),IF($D65&lt;&gt;"",IF(VLOOKUP(記入方法!$D65,登録者リスト!$A$1:$F$43729,4,FALSE)=基本情報!$D$6,VLOOKUP(記入方法!$D65,登録者リスト!$A$1:$F$43729,5,FALSE),""),""))</f>
        <v/>
      </c>
      <c r="H65" s="211" t="str">
        <f>IF(C65="○",IF($D65&lt;&gt;"",VLOOKUP($D65,新規学連登録者入力シート!$A$2:$U$101,19,FALSE),""),IF($D65&lt;&gt;"",IF(VLOOKUP(記入方法!$D65,登録者リスト!$A$1:$H$43729,4,FALSE)=基本情報!$D$6,VLOOKUP(記入方法!$D65,登録者リスト!$A$1:$H$43729,8,FALSE),""),""))</f>
        <v/>
      </c>
      <c r="I65" s="267"/>
      <c r="J65" s="267"/>
      <c r="K65" s="269" t="str">
        <f>IFERROR(IF(I65="","",IF(AND(I65&lt;&gt;"107 ハーフマラソン",I65&lt;&gt;"062 10000mW"),IF(BD65="T",IF(VALUE(M65)&lt;=BB65,"A標準",IF(VALUE(M65)&lt;=BC65,"B標準","未突破")),IF(VALUE(M65)&gt;=BB65,"A標準",IF(VALUE(M65)&gt;=BC65,"B標準","未突破"))),IF(VALUE(M65)&lt;=BC65,"","未突破"))),"")</f>
        <v/>
      </c>
      <c r="L65" s="105"/>
      <c r="M65" s="12" t="str">
        <f>IF(U65="",ASC(N65&amp;IF(P65&lt;&gt;"",TEXT(P65,"00"),"")&amp;IF(R65&lt;&gt;"",TEXT(R65,"00"),"")&amp;IF(T65&lt;&gt;"",TEXT(T65,"00"),"")),ASC(U65))</f>
        <v/>
      </c>
      <c r="N65" s="211"/>
      <c r="O65" s="255" t="s">
        <v>239</v>
      </c>
      <c r="P65" s="263"/>
      <c r="Q65" s="255" t="s">
        <v>240</v>
      </c>
      <c r="R65" s="263"/>
      <c r="S65" s="239" t="s">
        <v>241</v>
      </c>
      <c r="T65" s="265"/>
      <c r="U65" s="211"/>
      <c r="V65" s="7"/>
      <c r="W65" s="8" t="s">
        <v>23</v>
      </c>
      <c r="X65" s="7"/>
      <c r="Y65" s="8" t="s">
        <v>24</v>
      </c>
      <c r="Z65" s="7"/>
      <c r="AA65" s="8" t="s">
        <v>26</v>
      </c>
      <c r="AB65" s="209"/>
      <c r="AC65" s="101" t="str">
        <f>IF(AK65="",ASC(AD65&amp;IF(AF65&lt;&gt;"",TEXT(AF65,"00"),"")&amp;IF(AH65&lt;&gt;"",TEXT(AH65,"00"),"")&amp;IF(AJ65&lt;&gt;"",TEXT(AJ65,"00"),"")),ASC(AK65))</f>
        <v/>
      </c>
      <c r="AD65" s="253" t="str">
        <f>IF(I65="","",IF(I65="201 十種競技","",VLOOKUP(I65,大学記録!$A$3:$H$5,2,FALSE)))</f>
        <v/>
      </c>
      <c r="AE65" s="257" t="s">
        <v>239</v>
      </c>
      <c r="AF65" s="259" t="str">
        <f>IF(I65="","",IF(I65="201 十種競技","",VLOOKUP(I65,大学記録!$A$3:$H$5,4,FALSE)))</f>
        <v/>
      </c>
      <c r="AG65" s="257" t="s">
        <v>240</v>
      </c>
      <c r="AH65" s="259" t="str">
        <f>IF(I65="","",IF(I65="201 十種競技","",VLOOKUP(I65,大学記録!$A$3:$H$5,6,FALSE)))</f>
        <v/>
      </c>
      <c r="AI65" s="261" t="s">
        <v>241</v>
      </c>
      <c r="AJ65" s="251" t="str">
        <f>IF(I65="","",IF(I65="201 十種競技","",VLOOKUP(I65,大学記録!$A$3:$H$5,8,FALSE)))</f>
        <v/>
      </c>
      <c r="AK65" s="253" t="str">
        <f>IF(I65="","",IF(I65="201 十種競技",大学記録!#REF!,""))</f>
        <v/>
      </c>
      <c r="AL65" s="12" t="str">
        <f>IF(AT65="",ASC(AM65&amp;IF(AO65&lt;&gt;"",TEXT(AO65,"00"),"")&amp;IF(AQ65&lt;&gt;"",TEXT(AQ65,"00"),"")&amp;IF(AS65&lt;&gt;"",TEXT(AS65,"00"),"")),ASC(AT65))</f>
        <v/>
      </c>
      <c r="AM65" s="205"/>
      <c r="AN65" s="255" t="s">
        <v>239</v>
      </c>
      <c r="AO65" s="237"/>
      <c r="AP65" s="255" t="s">
        <v>240</v>
      </c>
      <c r="AQ65" s="237"/>
      <c r="AR65" s="239" t="s">
        <v>241</v>
      </c>
      <c r="AS65" s="241"/>
      <c r="AT65" s="243"/>
      <c r="AV65" s="5" t="str">
        <f>IF(AND(I65&lt;&gt;"107 ハーフマラソン",I65&lt;&gt;"062 10000mW"),D65 &amp; "-" &amp; I65,D65 &amp; "-" &amp; I65 &amp; J65)</f>
        <v>-</v>
      </c>
      <c r="AW65" s="5" t="str">
        <f>IF(ISERROR(VLOOKUP(記入方法!$AV65,登録者リスト!#REF!,4,FALSE)),"○","")</f>
        <v>○</v>
      </c>
      <c r="AX65" s="5" t="e">
        <f>IF(AND(I65&lt;&gt;"107 ハーフマラソン",I65&lt;&gt;"062 10000mW"),#REF! &amp; "-" &amp; I65,#REF! &amp; "-" &amp; I65 &amp; J65)</f>
        <v>#REF!</v>
      </c>
      <c r="AY65" s="5" t="str">
        <f>IF(ISERROR(VLOOKUP(AX65,突破者リスト外資格記録入力シート!$D$7:$M$106,2,FALSE)),"○","")</f>
        <v>○</v>
      </c>
      <c r="AZ65" s="5" t="str">
        <f>IF(C65="○","整理番号","登録番号")</f>
        <v>登録番号</v>
      </c>
      <c r="BA65" s="5" t="str">
        <f>IF(I65="107 ハーフマラソン","H",IF(I65="062 10000mW","W",""))</f>
        <v/>
      </c>
      <c r="BB65" s="5" t="e">
        <f>VLOOKUP($I65 &amp; $J65,標準記録!$A$1:$D$26,2,FALSE)</f>
        <v>#N/A</v>
      </c>
      <c r="BC65" s="5" t="e">
        <f>VLOOKUP($I65 &amp; $J65,標準記録!$A$1:$D$26,3,FALSE)</f>
        <v>#N/A</v>
      </c>
      <c r="BD65" s="5" t="e">
        <f>VLOOKUP($I65 &amp; $J65,標準記録!$A$1:$D$26,4,FALSE)</f>
        <v>#N/A</v>
      </c>
      <c r="BE65" s="5" t="str">
        <f>IF(BF65="","",A65)</f>
        <v/>
      </c>
      <c r="BF65" s="5" t="str">
        <f>IF(OR(I65="201 十種競技",I65="202 七種競技"),#REF!,"")</f>
        <v/>
      </c>
      <c r="BG65" s="5" t="str">
        <f>IF(I65="107 ハーフマラソン",#REF!,"")</f>
        <v/>
      </c>
      <c r="BH65" s="5" t="str">
        <f>I65 &amp; K65</f>
        <v/>
      </c>
      <c r="BI65" s="5">
        <f>I65</f>
        <v>0</v>
      </c>
      <c r="BJ65" s="5">
        <f>COUNTIF($BI$5:$BI$401,I65)</f>
        <v>160</v>
      </c>
      <c r="BK65" s="5">
        <f>COUNTIF($BH$5:$BH$401,I65 &amp; "B標準")</f>
        <v>0</v>
      </c>
      <c r="BL65" s="5" t="str">
        <f>D63 &amp; D65</f>
        <v>登録番号</v>
      </c>
    </row>
    <row r="66" spans="1:64" ht="14.25" thickBot="1" x14ac:dyDescent="0.2">
      <c r="A66" s="203"/>
      <c r="B66" s="206"/>
      <c r="C66" s="208"/>
      <c r="D66" s="206"/>
      <c r="E66" s="128" t="str">
        <f>IF(C65="○",IF($D65&lt;&gt;"",VLOOKUP($D65,新規学連登録者入力シート!$A$2:$U$101,7,FALSE),""),IF($D65&lt;&gt;"",IF(VLOOKUP(記入方法!$D65,登録者リスト!$A$1:$F$43729,4,FALSE)=基本情報!$D$6,VLOOKUP(記入方法!$D65,登録者リスト!$A$1:$F$43729,2,FALSE),""),""))</f>
        <v/>
      </c>
      <c r="F66" s="210"/>
      <c r="G66" s="128" t="str">
        <f>IF(C65="○",IF($D65&lt;&gt;"",VLOOKUP($D65,新規学連登録者入力シート!$A$2:$U$101,19,FALSE),""),IF($D65&lt;&gt;"",IF(VLOOKUP(記入方法!$D65,登録者リスト!$A$1:$F$43729,4,FALSE)=基本情報!$D$6,VLOOKUP(記入方法!$D65,登録者リスト!$A$1:$F$43729,6,FALSE),""),""))</f>
        <v/>
      </c>
      <c r="H66" s="212"/>
      <c r="I66" s="268"/>
      <c r="J66" s="268"/>
      <c r="K66" s="270"/>
      <c r="L66" s="106"/>
      <c r="M66" s="14" t="str">
        <f>IF(U66="",ASC(N66&amp;IF(P66&lt;&gt;"",TEXT(P66,"00"),"")&amp;IF(R66&lt;&gt;"",TEXT(R66,"00"),"")&amp;IF(T66&lt;&gt;"",TEXT(T66,"00"),"")),ASC(U66))</f>
        <v/>
      </c>
      <c r="N66" s="212"/>
      <c r="O66" s="256"/>
      <c r="P66" s="264"/>
      <c r="Q66" s="256"/>
      <c r="R66" s="264"/>
      <c r="S66" s="240"/>
      <c r="T66" s="266"/>
      <c r="U66" s="212"/>
      <c r="V66" s="9"/>
      <c r="W66" s="10" t="s">
        <v>23</v>
      </c>
      <c r="X66" s="9"/>
      <c r="Y66" s="10" t="s">
        <v>25</v>
      </c>
      <c r="Z66" s="9"/>
      <c r="AA66" s="10" t="s">
        <v>26</v>
      </c>
      <c r="AB66" s="210"/>
      <c r="AC66" s="102" t="str">
        <f>IF(AK66="",ASC(AD65&amp;IF(AF66&lt;&gt;"",TEXT(AF66,"00"),"")&amp;IF(AH66&lt;&gt;"",TEXT(AH66,"00"),"")&amp;IF(AJ66&lt;&gt;"",TEXT(AJ66,"00"),"")),ASC(AK66))</f>
        <v/>
      </c>
      <c r="AD66" s="254"/>
      <c r="AE66" s="258"/>
      <c r="AF66" s="260"/>
      <c r="AG66" s="258"/>
      <c r="AH66" s="260"/>
      <c r="AI66" s="262"/>
      <c r="AJ66" s="252"/>
      <c r="AK66" s="254"/>
      <c r="AL66" s="14" t="str">
        <f>IF(AT66="",ASC(AM66&amp;IF(AO66&lt;&gt;"",TEXT(AO66,"00"),"")&amp;IF(AQ66&lt;&gt;"",TEXT(AQ66,"00"),"")&amp;IF(AS66&lt;&gt;"",TEXT(AS66,"00"),"")),ASC(AT66))</f>
        <v/>
      </c>
      <c r="AM66" s="206"/>
      <c r="AN66" s="256"/>
      <c r="AO66" s="238"/>
      <c r="AP66" s="256"/>
      <c r="AQ66" s="238"/>
      <c r="AR66" s="240"/>
      <c r="AS66" s="242"/>
      <c r="AT66" s="244"/>
      <c r="AV66" s="5" t="str">
        <f>IF(AND(I66&lt;&gt;"107 ハーフマラソン",I66&lt;&gt;"062 10000mW"),D65 &amp; "-" &amp; I66,D65 &amp; "-" &amp; I66 &amp; J66)</f>
        <v>-</v>
      </c>
      <c r="AW66" s="5" t="str">
        <f>IF(ISERROR(VLOOKUP(記入方法!$AV66,登録者リスト!#REF!,4,FALSE)),"○","")</f>
        <v>○</v>
      </c>
      <c r="AX66" s="5" t="e">
        <f>IF(AND(I66&lt;&gt;"107 ハーフマラソン",I66&lt;&gt;"062 10000mW"),#REF! &amp; "-" &amp; I66,#REF! &amp; "-" &amp; I66 &amp; J66)</f>
        <v>#REF!</v>
      </c>
      <c r="AY66" s="5" t="str">
        <f>IF(ISERROR(VLOOKUP(AX66,突破者リスト外資格記録入力シート!$D$7:$M$106,2,FALSE)),"○","")</f>
        <v>○</v>
      </c>
      <c r="BA66" s="5" t="str">
        <f>IF(I66="107 ハーフマラソン","H",IF(I66="062 10000mW","W",""))</f>
        <v/>
      </c>
      <c r="BB66" s="5" t="e">
        <f>VLOOKUP($I66 &amp; $J66,標準記録!$A$1:$D$26,2,FALSE)</f>
        <v>#N/A</v>
      </c>
      <c r="BC66" s="5" t="e">
        <f>VLOOKUP($I66 &amp; $J66,標準記録!$A$1:$D$26,3,FALSE)</f>
        <v>#N/A</v>
      </c>
      <c r="BD66" s="5" t="e">
        <f>VLOOKUP($I66 &amp; $J66,標準記録!$A$1:$D$26,4,FALSE)</f>
        <v>#N/A</v>
      </c>
      <c r="BE66" s="5" t="str">
        <f>IF(BF66="","",A65)</f>
        <v/>
      </c>
      <c r="BF66" s="5" t="str">
        <f>IF(OR(I66="201 十種競技",I66="202 七種競技"),#REF!,"")</f>
        <v/>
      </c>
      <c r="BG66" s="5" t="str">
        <f>IF(I66="107 ハーフマラソン",#REF!,"")</f>
        <v/>
      </c>
      <c r="BH66" s="5" t="str">
        <f>I66 &amp; K66</f>
        <v/>
      </c>
      <c r="BI66" s="5">
        <f>I66</f>
        <v>0</v>
      </c>
      <c r="BJ66" s="5">
        <f>COUNTIF($BI$5:$BI$401,I66)</f>
        <v>160</v>
      </c>
      <c r="BK66" s="5">
        <f>COUNTIF($BH$5:$BH$401,I66 &amp; "B標準")</f>
        <v>0</v>
      </c>
    </row>
    <row r="67" spans="1:64" ht="15" thickTop="1" thickBot="1" x14ac:dyDescent="0.2">
      <c r="A67" s="204"/>
      <c r="B67" s="245" t="s">
        <v>128</v>
      </c>
      <c r="C67" s="246"/>
      <c r="D67" s="246"/>
      <c r="E67" s="246"/>
      <c r="F67" s="246"/>
      <c r="G67" s="247"/>
      <c r="H67" s="125"/>
      <c r="I67" s="248"/>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49"/>
      <c r="AR67" s="249"/>
      <c r="AS67" s="249"/>
      <c r="AT67" s="250"/>
    </row>
    <row r="68" spans="1:64" ht="13.5" customHeight="1" x14ac:dyDescent="0.15">
      <c r="A68" s="227"/>
      <c r="B68" s="229" t="s">
        <v>0</v>
      </c>
      <c r="C68" s="231" t="s">
        <v>242</v>
      </c>
      <c r="D68" s="231" t="str">
        <f>IF(C70="○","整理番号","登録番号")</f>
        <v>登録番号</v>
      </c>
      <c r="E68" s="124" t="s">
        <v>13550</v>
      </c>
      <c r="F68" s="229" t="s">
        <v>275</v>
      </c>
      <c r="G68" s="104" t="s">
        <v>1</v>
      </c>
      <c r="H68" s="233" t="s">
        <v>13551</v>
      </c>
      <c r="I68" s="271" t="s">
        <v>2</v>
      </c>
      <c r="J68" s="233" t="s">
        <v>284</v>
      </c>
      <c r="K68" s="233" t="s">
        <v>3</v>
      </c>
      <c r="L68" s="114" t="s">
        <v>243</v>
      </c>
      <c r="M68" s="107" t="s">
        <v>16</v>
      </c>
      <c r="N68" s="213" t="s">
        <v>4</v>
      </c>
      <c r="O68" s="214"/>
      <c r="P68" s="214"/>
      <c r="Q68" s="214"/>
      <c r="R68" s="214"/>
      <c r="S68" s="214"/>
      <c r="T68" s="214"/>
      <c r="U68" s="214"/>
      <c r="V68" s="214"/>
      <c r="W68" s="214"/>
      <c r="X68" s="214"/>
      <c r="Y68" s="214"/>
      <c r="Z68" s="214"/>
      <c r="AA68" s="214"/>
      <c r="AB68" s="215"/>
      <c r="AC68" s="109" t="s">
        <v>16</v>
      </c>
      <c r="AD68" s="216" t="s">
        <v>448</v>
      </c>
      <c r="AE68" s="217"/>
      <c r="AF68" s="217"/>
      <c r="AG68" s="217"/>
      <c r="AH68" s="217"/>
      <c r="AI68" s="217"/>
      <c r="AJ68" s="217"/>
      <c r="AK68" s="218"/>
      <c r="AL68" s="107" t="s">
        <v>16</v>
      </c>
      <c r="AM68" s="213" t="s">
        <v>445</v>
      </c>
      <c r="AN68" s="214"/>
      <c r="AO68" s="214"/>
      <c r="AP68" s="214"/>
      <c r="AQ68" s="214"/>
      <c r="AR68" s="214"/>
      <c r="AS68" s="214"/>
      <c r="AT68" s="219"/>
    </row>
    <row r="69" spans="1:64" ht="14.25" thickBot="1" x14ac:dyDescent="0.2">
      <c r="A69" s="228"/>
      <c r="B69" s="230"/>
      <c r="C69" s="232"/>
      <c r="D69" s="232"/>
      <c r="E69" s="129" t="s">
        <v>6</v>
      </c>
      <c r="F69" s="230"/>
      <c r="G69" s="6" t="s">
        <v>7</v>
      </c>
      <c r="H69" s="230"/>
      <c r="I69" s="272"/>
      <c r="J69" s="236"/>
      <c r="K69" s="236"/>
      <c r="L69" s="115"/>
      <c r="M69" s="108"/>
      <c r="N69" s="220" t="s">
        <v>8</v>
      </c>
      <c r="O69" s="221"/>
      <c r="P69" s="221"/>
      <c r="Q69" s="221"/>
      <c r="R69" s="221"/>
      <c r="S69" s="221"/>
      <c r="T69" s="222"/>
      <c r="U69" s="129" t="s">
        <v>9</v>
      </c>
      <c r="V69" s="111" t="s">
        <v>10</v>
      </c>
      <c r="W69" s="112"/>
      <c r="X69" s="112"/>
      <c r="Y69" s="112"/>
      <c r="Z69" s="112"/>
      <c r="AA69" s="113"/>
      <c r="AB69" s="92" t="s">
        <v>11</v>
      </c>
      <c r="AC69" s="110"/>
      <c r="AD69" s="223" t="s">
        <v>8</v>
      </c>
      <c r="AE69" s="224"/>
      <c r="AF69" s="224"/>
      <c r="AG69" s="224"/>
      <c r="AH69" s="224"/>
      <c r="AI69" s="224"/>
      <c r="AJ69" s="225"/>
      <c r="AK69" s="100" t="s">
        <v>9</v>
      </c>
      <c r="AL69" s="108"/>
      <c r="AM69" s="220" t="s">
        <v>8</v>
      </c>
      <c r="AN69" s="221"/>
      <c r="AO69" s="221"/>
      <c r="AP69" s="221"/>
      <c r="AQ69" s="221"/>
      <c r="AR69" s="221"/>
      <c r="AS69" s="222"/>
      <c r="AT69" s="93" t="s">
        <v>9</v>
      </c>
    </row>
    <row r="70" spans="1:64" x14ac:dyDescent="0.15">
      <c r="A70" s="202">
        <v>14</v>
      </c>
      <c r="B70" s="205"/>
      <c r="C70" s="207"/>
      <c r="D70" s="205"/>
      <c r="E70" s="126" t="str">
        <f>IF(C70="○",IF($D70&lt;&gt;"",VLOOKUP($D70,新規学連登録者入力シート!$A$2:$U$101,8,FALSE),""),IF($D70&lt;&gt;"",IF(VLOOKUP(記入方法!$D70,登録者リスト!$A$1:$F$43729,4,FALSE)=基本情報!$D$6,VLOOKUP(記入方法!$D70,登録者リスト!$A$1:$F$43729,3,FALSE),""),""))</f>
        <v/>
      </c>
      <c r="F70" s="209" t="str">
        <f>IF(C70="○",IF($D70&lt;&gt;"",VLOOKUP($D70,新規学連登録者入力シート!$A$2:$U$101,9,FALSE),""),IF($D70&lt;&gt;"",IF(VLOOKUP(記入方法!$D70,登録者リスト!$A$1:$G$43729,4,FALSE)=基本情報!$D$6,VLOOKUP(記入方法!$D70,登録者リスト!$A$1:$G$43729,7,FALSE),""),""))</f>
        <v/>
      </c>
      <c r="G70" s="127" t="str">
        <f>IF(C70="○",IF($D70&lt;&gt;"",VLOOKUP($D70,新規学連登録者入力シート!$A$2:$U$101,14,FALSE),""),IF($D70&lt;&gt;"",IF(VLOOKUP(記入方法!$D70,登録者リスト!$A$1:$F$43729,4,FALSE)=基本情報!$D$6,VLOOKUP(記入方法!$D70,登録者リスト!$A$1:$F$43729,5,FALSE),""),""))</f>
        <v/>
      </c>
      <c r="H70" s="211" t="str">
        <f>IF(C70="○",IF($D70&lt;&gt;"",VLOOKUP($D70,新規学連登録者入力シート!$A$2:$U$101,19,FALSE),""),IF($D70&lt;&gt;"",IF(VLOOKUP(記入方法!$D70,登録者リスト!$A$1:$H$43729,4,FALSE)=基本情報!$D$6,VLOOKUP(記入方法!$D70,登録者リスト!$A$1:$H$43729,8,FALSE),""),""))</f>
        <v/>
      </c>
      <c r="I70" s="267"/>
      <c r="J70" s="267"/>
      <c r="K70" s="269" t="str">
        <f>IFERROR(IF(I70="","",IF(AND(I70&lt;&gt;"107 ハーフマラソン",I70&lt;&gt;"062 10000mW"),IF(BD70="T",IF(VALUE(M70)&lt;=BB70,"A標準",IF(VALUE(M70)&lt;=BC70,"B標準","未突破")),IF(VALUE(M70)&gt;=BB70,"A標準",IF(VALUE(M70)&gt;=BC70,"B標準","未突破"))),IF(VALUE(M70)&lt;=BC70,"","未突破"))),"")</f>
        <v/>
      </c>
      <c r="L70" s="105"/>
      <c r="M70" s="12" t="str">
        <f>IF(U70="",ASC(N70&amp;IF(P70&lt;&gt;"",TEXT(P70,"00"),"")&amp;IF(R70&lt;&gt;"",TEXT(R70,"00"),"")&amp;IF(T70&lt;&gt;"",TEXT(T70,"00"),"")),ASC(U70))</f>
        <v/>
      </c>
      <c r="N70" s="211"/>
      <c r="O70" s="255" t="s">
        <v>239</v>
      </c>
      <c r="P70" s="263"/>
      <c r="Q70" s="255" t="s">
        <v>240</v>
      </c>
      <c r="R70" s="263"/>
      <c r="S70" s="239" t="s">
        <v>241</v>
      </c>
      <c r="T70" s="265"/>
      <c r="U70" s="211"/>
      <c r="V70" s="7"/>
      <c r="W70" s="8" t="s">
        <v>23</v>
      </c>
      <c r="X70" s="7"/>
      <c r="Y70" s="8" t="s">
        <v>24</v>
      </c>
      <c r="Z70" s="7"/>
      <c r="AA70" s="8" t="s">
        <v>26</v>
      </c>
      <c r="AB70" s="209"/>
      <c r="AC70" s="101" t="str">
        <f>IF(AK70="",ASC(AD70&amp;IF(AF70&lt;&gt;"",TEXT(AF70,"00"),"")&amp;IF(AH70&lt;&gt;"",TEXT(AH70,"00"),"")&amp;IF(AJ70&lt;&gt;"",TEXT(AJ70,"00"),"")),ASC(AK70))</f>
        <v/>
      </c>
      <c r="AD70" s="253" t="str">
        <f>IF(I70="","",IF(I70="201 十種競技","",VLOOKUP(I70,大学記録!$A$3:$H$5,2,FALSE)))</f>
        <v/>
      </c>
      <c r="AE70" s="257" t="s">
        <v>239</v>
      </c>
      <c r="AF70" s="259" t="str">
        <f>IF(I70="","",IF(I70="201 十種競技","",VLOOKUP(I70,大学記録!$A$3:$H$5,4,FALSE)))</f>
        <v/>
      </c>
      <c r="AG70" s="257" t="s">
        <v>240</v>
      </c>
      <c r="AH70" s="259" t="str">
        <f>IF(I70="","",IF(I70="201 十種競技","",VLOOKUP(I70,大学記録!$A$3:$H$5,6,FALSE)))</f>
        <v/>
      </c>
      <c r="AI70" s="261" t="s">
        <v>241</v>
      </c>
      <c r="AJ70" s="251" t="str">
        <f>IF(I70="","",IF(I70="201 十種競技","",VLOOKUP(I70,大学記録!$A$3:$H$5,8,FALSE)))</f>
        <v/>
      </c>
      <c r="AK70" s="253" t="str">
        <f>IF(I70="","",IF(I70="201 十種競技",大学記録!#REF!,""))</f>
        <v/>
      </c>
      <c r="AL70" s="12" t="str">
        <f>IF(AT70="",ASC(AM70&amp;IF(AO70&lt;&gt;"",TEXT(AO70,"00"),"")&amp;IF(AQ70&lt;&gt;"",TEXT(AQ70,"00"),"")&amp;IF(AS70&lt;&gt;"",TEXT(AS70,"00"),"")),ASC(AT70))</f>
        <v/>
      </c>
      <c r="AM70" s="205"/>
      <c r="AN70" s="255" t="s">
        <v>239</v>
      </c>
      <c r="AO70" s="237"/>
      <c r="AP70" s="255" t="s">
        <v>240</v>
      </c>
      <c r="AQ70" s="237"/>
      <c r="AR70" s="239" t="s">
        <v>241</v>
      </c>
      <c r="AS70" s="241"/>
      <c r="AT70" s="243"/>
      <c r="AV70" s="5" t="str">
        <f>IF(AND(I70&lt;&gt;"107 ハーフマラソン",I70&lt;&gt;"062 10000mW"),D70 &amp; "-" &amp; I70,D70 &amp; "-" &amp; I70 &amp; J70)</f>
        <v>-</v>
      </c>
      <c r="AW70" s="5" t="str">
        <f>IF(ISERROR(VLOOKUP(記入方法!$AV70,登録者リスト!#REF!,4,FALSE)),"○","")</f>
        <v>○</v>
      </c>
      <c r="AX70" s="5" t="e">
        <f>IF(AND(I70&lt;&gt;"107 ハーフマラソン",I70&lt;&gt;"062 10000mW"),#REF! &amp; "-" &amp; I70,#REF! &amp; "-" &amp; I70 &amp; J70)</f>
        <v>#REF!</v>
      </c>
      <c r="AY70" s="5" t="str">
        <f>IF(ISERROR(VLOOKUP(AX70,突破者リスト外資格記録入力シート!$D$7:$M$106,2,FALSE)),"○","")</f>
        <v>○</v>
      </c>
      <c r="AZ70" s="5" t="str">
        <f>IF(C70="○","整理番号","登録番号")</f>
        <v>登録番号</v>
      </c>
      <c r="BA70" s="5" t="str">
        <f>IF(I70="107 ハーフマラソン","H",IF(I70="062 10000mW","W",""))</f>
        <v/>
      </c>
      <c r="BB70" s="5" t="e">
        <f>VLOOKUP($I70 &amp; $J70,標準記録!$A$1:$D$26,2,FALSE)</f>
        <v>#N/A</v>
      </c>
      <c r="BC70" s="5" t="e">
        <f>VLOOKUP($I70 &amp; $J70,標準記録!$A$1:$D$26,3,FALSE)</f>
        <v>#N/A</v>
      </c>
      <c r="BD70" s="5" t="e">
        <f>VLOOKUP($I70 &amp; $J70,標準記録!$A$1:$D$26,4,FALSE)</f>
        <v>#N/A</v>
      </c>
      <c r="BE70" s="5" t="str">
        <f>IF(BF70="","",A70)</f>
        <v/>
      </c>
      <c r="BF70" s="5" t="str">
        <f>IF(OR(I70="201 十種競技",I70="202 七種競技"),#REF!,"")</f>
        <v/>
      </c>
      <c r="BG70" s="5" t="str">
        <f>IF(I70="107 ハーフマラソン",#REF!,"")</f>
        <v/>
      </c>
      <c r="BH70" s="5" t="str">
        <f>I70 &amp; K70</f>
        <v/>
      </c>
      <c r="BI70" s="5">
        <f>I70</f>
        <v>0</v>
      </c>
      <c r="BJ70" s="5">
        <f>COUNTIF($BI$5:$BI$401,I70)</f>
        <v>160</v>
      </c>
      <c r="BK70" s="5">
        <f>COUNTIF($BH$5:$BH$401,I70 &amp; "B標準")</f>
        <v>0</v>
      </c>
      <c r="BL70" s="5" t="str">
        <f>D68 &amp; D70</f>
        <v>登録番号</v>
      </c>
    </row>
    <row r="71" spans="1:64" ht="14.25" thickBot="1" x14ac:dyDescent="0.2">
      <c r="A71" s="203"/>
      <c r="B71" s="206"/>
      <c r="C71" s="208"/>
      <c r="D71" s="206"/>
      <c r="E71" s="128" t="str">
        <f>IF(C70="○",IF($D70&lt;&gt;"",VLOOKUP($D70,新規学連登録者入力シート!$A$2:$U$101,7,FALSE),""),IF($D70&lt;&gt;"",IF(VLOOKUP(記入方法!$D70,登録者リスト!$A$1:$F$43729,4,FALSE)=基本情報!$D$6,VLOOKUP(記入方法!$D70,登録者リスト!$A$1:$F$43729,2,FALSE),""),""))</f>
        <v/>
      </c>
      <c r="F71" s="210"/>
      <c r="G71" s="128" t="str">
        <f>IF(C70="○",IF($D70&lt;&gt;"",VLOOKUP($D70,新規学連登録者入力シート!$A$2:$U$101,19,FALSE),""),IF($D70&lt;&gt;"",IF(VLOOKUP(記入方法!$D70,登録者リスト!$A$1:$F$43729,4,FALSE)=基本情報!$D$6,VLOOKUP(記入方法!$D70,登録者リスト!$A$1:$F$43729,6,FALSE),""),""))</f>
        <v/>
      </c>
      <c r="H71" s="212"/>
      <c r="I71" s="268"/>
      <c r="J71" s="268"/>
      <c r="K71" s="270"/>
      <c r="L71" s="106"/>
      <c r="M71" s="14" t="str">
        <f>IF(U71="",ASC(N71&amp;IF(P71&lt;&gt;"",TEXT(P71,"00"),"")&amp;IF(R71&lt;&gt;"",TEXT(R71,"00"),"")&amp;IF(T71&lt;&gt;"",TEXT(T71,"00"),"")),ASC(U71))</f>
        <v/>
      </c>
      <c r="N71" s="212"/>
      <c r="O71" s="256"/>
      <c r="P71" s="264"/>
      <c r="Q71" s="256"/>
      <c r="R71" s="264"/>
      <c r="S71" s="240"/>
      <c r="T71" s="266"/>
      <c r="U71" s="212"/>
      <c r="V71" s="9"/>
      <c r="W71" s="10" t="s">
        <v>23</v>
      </c>
      <c r="X71" s="9"/>
      <c r="Y71" s="10" t="s">
        <v>25</v>
      </c>
      <c r="Z71" s="9"/>
      <c r="AA71" s="10" t="s">
        <v>26</v>
      </c>
      <c r="AB71" s="210"/>
      <c r="AC71" s="102" t="str">
        <f>IF(AK71="",ASC(AD70&amp;IF(AF71&lt;&gt;"",TEXT(AF71,"00"),"")&amp;IF(AH71&lt;&gt;"",TEXT(AH71,"00"),"")&amp;IF(AJ71&lt;&gt;"",TEXT(AJ71,"00"),"")),ASC(AK71))</f>
        <v/>
      </c>
      <c r="AD71" s="254"/>
      <c r="AE71" s="258"/>
      <c r="AF71" s="260"/>
      <c r="AG71" s="258"/>
      <c r="AH71" s="260"/>
      <c r="AI71" s="262"/>
      <c r="AJ71" s="252"/>
      <c r="AK71" s="254"/>
      <c r="AL71" s="14" t="str">
        <f>IF(AT71="",ASC(AM71&amp;IF(AO71&lt;&gt;"",TEXT(AO71,"00"),"")&amp;IF(AQ71&lt;&gt;"",TEXT(AQ71,"00"),"")&amp;IF(AS71&lt;&gt;"",TEXT(AS71,"00"),"")),ASC(AT71))</f>
        <v/>
      </c>
      <c r="AM71" s="206"/>
      <c r="AN71" s="256"/>
      <c r="AO71" s="238"/>
      <c r="AP71" s="256"/>
      <c r="AQ71" s="238"/>
      <c r="AR71" s="240"/>
      <c r="AS71" s="242"/>
      <c r="AT71" s="244"/>
      <c r="AV71" s="5" t="str">
        <f>IF(AND(I71&lt;&gt;"107 ハーフマラソン",I71&lt;&gt;"062 10000mW"),D70 &amp; "-" &amp; I71,D70 &amp; "-" &amp; I71 &amp; J71)</f>
        <v>-</v>
      </c>
      <c r="AW71" s="5" t="str">
        <f>IF(ISERROR(VLOOKUP(記入方法!$AV71,登録者リスト!#REF!,4,FALSE)),"○","")</f>
        <v>○</v>
      </c>
      <c r="AX71" s="5" t="e">
        <f>IF(AND(I71&lt;&gt;"107 ハーフマラソン",I71&lt;&gt;"062 10000mW"),#REF! &amp; "-" &amp; I71,#REF! &amp; "-" &amp; I71 &amp; J71)</f>
        <v>#REF!</v>
      </c>
      <c r="AY71" s="5" t="str">
        <f>IF(ISERROR(VLOOKUP(AX71,突破者リスト外資格記録入力シート!$D$7:$M$106,2,FALSE)),"○","")</f>
        <v>○</v>
      </c>
      <c r="BA71" s="5" t="str">
        <f>IF(I71="107 ハーフマラソン","H",IF(I71="062 10000mW","W",""))</f>
        <v/>
      </c>
      <c r="BB71" s="5" t="e">
        <f>VLOOKUP($I71 &amp; $J71,標準記録!$A$1:$D$26,2,FALSE)</f>
        <v>#N/A</v>
      </c>
      <c r="BC71" s="5" t="e">
        <f>VLOOKUP($I71 &amp; $J71,標準記録!$A$1:$D$26,3,FALSE)</f>
        <v>#N/A</v>
      </c>
      <c r="BD71" s="5" t="e">
        <f>VLOOKUP($I71 &amp; $J71,標準記録!$A$1:$D$26,4,FALSE)</f>
        <v>#N/A</v>
      </c>
      <c r="BE71" s="5" t="str">
        <f>IF(BF71="","",A70)</f>
        <v/>
      </c>
      <c r="BF71" s="5" t="str">
        <f>IF(OR(I71="201 十種競技",I71="202 七種競技"),#REF!,"")</f>
        <v/>
      </c>
      <c r="BG71" s="5" t="str">
        <f>IF(I71="107 ハーフマラソン",#REF!,"")</f>
        <v/>
      </c>
      <c r="BH71" s="5" t="str">
        <f>I71 &amp; K71</f>
        <v/>
      </c>
      <c r="BI71" s="5">
        <f>I71</f>
        <v>0</v>
      </c>
      <c r="BJ71" s="5">
        <f>COUNTIF($BI$5:$BI$401,I71)</f>
        <v>160</v>
      </c>
      <c r="BK71" s="5">
        <f>COUNTIF($BH$5:$BH$401,I71 &amp; "B標準")</f>
        <v>0</v>
      </c>
    </row>
    <row r="72" spans="1:64" ht="15" thickTop="1" thickBot="1" x14ac:dyDescent="0.2">
      <c r="A72" s="204"/>
      <c r="B72" s="245" t="s">
        <v>128</v>
      </c>
      <c r="C72" s="246"/>
      <c r="D72" s="246"/>
      <c r="E72" s="246"/>
      <c r="F72" s="246"/>
      <c r="G72" s="247"/>
      <c r="H72" s="125"/>
      <c r="I72" s="248"/>
      <c r="J72" s="249"/>
      <c r="K72" s="249"/>
      <c r="L72" s="249"/>
      <c r="M72" s="249"/>
      <c r="N72" s="249"/>
      <c r="O72" s="249"/>
      <c r="P72" s="249"/>
      <c r="Q72" s="249"/>
      <c r="R72" s="249"/>
      <c r="S72" s="249"/>
      <c r="T72" s="249"/>
      <c r="U72" s="249"/>
      <c r="V72" s="249"/>
      <c r="W72" s="249"/>
      <c r="X72" s="249"/>
      <c r="Y72" s="249"/>
      <c r="Z72" s="249"/>
      <c r="AA72" s="249"/>
      <c r="AB72" s="249"/>
      <c r="AC72" s="249"/>
      <c r="AD72" s="249"/>
      <c r="AE72" s="249"/>
      <c r="AF72" s="249"/>
      <c r="AG72" s="249"/>
      <c r="AH72" s="249"/>
      <c r="AI72" s="249"/>
      <c r="AJ72" s="249"/>
      <c r="AK72" s="249"/>
      <c r="AL72" s="249"/>
      <c r="AM72" s="249"/>
      <c r="AN72" s="249"/>
      <c r="AO72" s="249"/>
      <c r="AP72" s="249"/>
      <c r="AQ72" s="249"/>
      <c r="AR72" s="249"/>
      <c r="AS72" s="249"/>
      <c r="AT72" s="250"/>
    </row>
    <row r="73" spans="1:64" ht="13.5" customHeight="1" x14ac:dyDescent="0.15">
      <c r="A73" s="227"/>
      <c r="B73" s="229" t="s">
        <v>0</v>
      </c>
      <c r="C73" s="231" t="s">
        <v>242</v>
      </c>
      <c r="D73" s="231" t="str">
        <f>IF(C75="○","整理番号","登録番号")</f>
        <v>登録番号</v>
      </c>
      <c r="E73" s="124" t="s">
        <v>13550</v>
      </c>
      <c r="F73" s="229" t="s">
        <v>275</v>
      </c>
      <c r="G73" s="104" t="s">
        <v>1</v>
      </c>
      <c r="H73" s="233" t="s">
        <v>13551</v>
      </c>
      <c r="I73" s="271" t="s">
        <v>2</v>
      </c>
      <c r="J73" s="233" t="s">
        <v>284</v>
      </c>
      <c r="K73" s="233" t="s">
        <v>3</v>
      </c>
      <c r="L73" s="114" t="s">
        <v>243</v>
      </c>
      <c r="M73" s="107" t="s">
        <v>16</v>
      </c>
      <c r="N73" s="213" t="s">
        <v>4</v>
      </c>
      <c r="O73" s="214"/>
      <c r="P73" s="214"/>
      <c r="Q73" s="214"/>
      <c r="R73" s="214"/>
      <c r="S73" s="214"/>
      <c r="T73" s="214"/>
      <c r="U73" s="214"/>
      <c r="V73" s="214"/>
      <c r="W73" s="214"/>
      <c r="X73" s="214"/>
      <c r="Y73" s="214"/>
      <c r="Z73" s="214"/>
      <c r="AA73" s="214"/>
      <c r="AB73" s="215"/>
      <c r="AC73" s="109" t="s">
        <v>16</v>
      </c>
      <c r="AD73" s="216" t="s">
        <v>448</v>
      </c>
      <c r="AE73" s="217"/>
      <c r="AF73" s="217"/>
      <c r="AG73" s="217"/>
      <c r="AH73" s="217"/>
      <c r="AI73" s="217"/>
      <c r="AJ73" s="217"/>
      <c r="AK73" s="218"/>
      <c r="AL73" s="107" t="s">
        <v>16</v>
      </c>
      <c r="AM73" s="213" t="s">
        <v>445</v>
      </c>
      <c r="AN73" s="214"/>
      <c r="AO73" s="214"/>
      <c r="AP73" s="214"/>
      <c r="AQ73" s="214"/>
      <c r="AR73" s="214"/>
      <c r="AS73" s="214"/>
      <c r="AT73" s="219"/>
    </row>
    <row r="74" spans="1:64" ht="14.25" thickBot="1" x14ac:dyDescent="0.2">
      <c r="A74" s="228"/>
      <c r="B74" s="230"/>
      <c r="C74" s="232"/>
      <c r="D74" s="232"/>
      <c r="E74" s="129" t="s">
        <v>6</v>
      </c>
      <c r="F74" s="230"/>
      <c r="G74" s="6" t="s">
        <v>7</v>
      </c>
      <c r="H74" s="230"/>
      <c r="I74" s="272"/>
      <c r="J74" s="236"/>
      <c r="K74" s="236"/>
      <c r="L74" s="115"/>
      <c r="M74" s="108"/>
      <c r="N74" s="220" t="s">
        <v>8</v>
      </c>
      <c r="O74" s="221"/>
      <c r="P74" s="221"/>
      <c r="Q74" s="221"/>
      <c r="R74" s="221"/>
      <c r="S74" s="221"/>
      <c r="T74" s="222"/>
      <c r="U74" s="129" t="s">
        <v>9</v>
      </c>
      <c r="V74" s="111" t="s">
        <v>10</v>
      </c>
      <c r="W74" s="112"/>
      <c r="X74" s="112"/>
      <c r="Y74" s="112"/>
      <c r="Z74" s="112"/>
      <c r="AA74" s="113"/>
      <c r="AB74" s="92" t="s">
        <v>11</v>
      </c>
      <c r="AC74" s="110"/>
      <c r="AD74" s="223" t="s">
        <v>8</v>
      </c>
      <c r="AE74" s="224"/>
      <c r="AF74" s="224"/>
      <c r="AG74" s="224"/>
      <c r="AH74" s="224"/>
      <c r="AI74" s="224"/>
      <c r="AJ74" s="225"/>
      <c r="AK74" s="100" t="s">
        <v>9</v>
      </c>
      <c r="AL74" s="108"/>
      <c r="AM74" s="220" t="s">
        <v>8</v>
      </c>
      <c r="AN74" s="221"/>
      <c r="AO74" s="221"/>
      <c r="AP74" s="221"/>
      <c r="AQ74" s="221"/>
      <c r="AR74" s="221"/>
      <c r="AS74" s="222"/>
      <c r="AT74" s="93" t="s">
        <v>9</v>
      </c>
    </row>
    <row r="75" spans="1:64" x14ac:dyDescent="0.15">
      <c r="A75" s="202">
        <v>15</v>
      </c>
      <c r="B75" s="205"/>
      <c r="C75" s="207"/>
      <c r="D75" s="205"/>
      <c r="E75" s="126" t="str">
        <f>IF(C75="○",IF($D75&lt;&gt;"",VLOOKUP($D75,新規学連登録者入力シート!$A$2:$U$101,8,FALSE),""),IF($D75&lt;&gt;"",IF(VLOOKUP(記入方法!$D75,登録者リスト!$A$1:$F$43729,4,FALSE)=基本情報!$D$6,VLOOKUP(記入方法!$D75,登録者リスト!$A$1:$F$43729,3,FALSE),""),""))</f>
        <v/>
      </c>
      <c r="F75" s="209" t="str">
        <f>IF(C75="○",IF($D75&lt;&gt;"",VLOOKUP($D75,新規学連登録者入力シート!$A$2:$U$101,9,FALSE),""),IF($D75&lt;&gt;"",IF(VLOOKUP(記入方法!$D75,登録者リスト!$A$1:$G$43729,4,FALSE)=基本情報!$D$6,VLOOKUP(記入方法!$D75,登録者リスト!$A$1:$G$43729,7,FALSE),""),""))</f>
        <v/>
      </c>
      <c r="G75" s="127" t="str">
        <f>IF(C75="○",IF($D75&lt;&gt;"",VLOOKUP($D75,新規学連登録者入力シート!$A$2:$U$101,14,FALSE),""),IF($D75&lt;&gt;"",IF(VLOOKUP(記入方法!$D75,登録者リスト!$A$1:$F$43729,4,FALSE)=基本情報!$D$6,VLOOKUP(記入方法!$D75,登録者リスト!$A$1:$F$43729,5,FALSE),""),""))</f>
        <v/>
      </c>
      <c r="H75" s="211" t="str">
        <f>IF(C75="○",IF($D75&lt;&gt;"",VLOOKUP($D75,新規学連登録者入力シート!$A$2:$U$101,19,FALSE),""),IF($D75&lt;&gt;"",IF(VLOOKUP(記入方法!$D75,登録者リスト!$A$1:$H$43729,4,FALSE)=基本情報!$D$6,VLOOKUP(記入方法!$D75,登録者リスト!$A$1:$H$43729,8,FALSE),""),""))</f>
        <v/>
      </c>
      <c r="I75" s="267"/>
      <c r="J75" s="267"/>
      <c r="K75" s="269" t="str">
        <f>IFERROR(IF(I75="","",IF(AND(I75&lt;&gt;"107 ハーフマラソン",I75&lt;&gt;"062 10000mW"),IF(BD75="T",IF(VALUE(M75)&lt;=BB75,"A標準",IF(VALUE(M75)&lt;=BC75,"B標準","未突破")),IF(VALUE(M75)&gt;=BB75,"A標準",IF(VALUE(M75)&gt;=BC75,"B標準","未突破"))),IF(VALUE(M75)&lt;=BC75,"","未突破"))),"")</f>
        <v/>
      </c>
      <c r="L75" s="105"/>
      <c r="M75" s="12" t="str">
        <f>IF(U75="",ASC(N75&amp;IF(P75&lt;&gt;"",TEXT(P75,"00"),"")&amp;IF(R75&lt;&gt;"",TEXT(R75,"00"),"")&amp;IF(T75&lt;&gt;"",TEXT(T75,"00"),"")),ASC(U75))</f>
        <v/>
      </c>
      <c r="N75" s="211"/>
      <c r="O75" s="255" t="s">
        <v>239</v>
      </c>
      <c r="P75" s="263"/>
      <c r="Q75" s="255" t="s">
        <v>240</v>
      </c>
      <c r="R75" s="263"/>
      <c r="S75" s="239" t="s">
        <v>241</v>
      </c>
      <c r="T75" s="265"/>
      <c r="U75" s="211"/>
      <c r="V75" s="7"/>
      <c r="W75" s="8" t="s">
        <v>23</v>
      </c>
      <c r="X75" s="7"/>
      <c r="Y75" s="8" t="s">
        <v>24</v>
      </c>
      <c r="Z75" s="7"/>
      <c r="AA75" s="8" t="s">
        <v>26</v>
      </c>
      <c r="AB75" s="209"/>
      <c r="AC75" s="101" t="str">
        <f>IF(AK75="",ASC(AD75&amp;IF(AF75&lt;&gt;"",TEXT(AF75,"00"),"")&amp;IF(AH75&lt;&gt;"",TEXT(AH75,"00"),"")&amp;IF(AJ75&lt;&gt;"",TEXT(AJ75,"00"),"")),ASC(AK75))</f>
        <v/>
      </c>
      <c r="AD75" s="253" t="str">
        <f>IF(I75="","",IF(I75="201 十種競技","",VLOOKUP(I75,大学記録!$A$3:$H$5,2,FALSE)))</f>
        <v/>
      </c>
      <c r="AE75" s="257" t="s">
        <v>239</v>
      </c>
      <c r="AF75" s="259" t="str">
        <f>IF(I75="","",IF(I75="201 十種競技","",VLOOKUP(I75,大学記録!$A$3:$H$5,4,FALSE)))</f>
        <v/>
      </c>
      <c r="AG75" s="257" t="s">
        <v>240</v>
      </c>
      <c r="AH75" s="259" t="str">
        <f>IF(I75="","",IF(I75="201 十種競技","",VLOOKUP(I75,大学記録!$A$3:$H$5,6,FALSE)))</f>
        <v/>
      </c>
      <c r="AI75" s="261" t="s">
        <v>241</v>
      </c>
      <c r="AJ75" s="251" t="str">
        <f>IF(I75="","",IF(I75="201 十種競技","",VLOOKUP(I75,大学記録!$A$3:$H$5,8,FALSE)))</f>
        <v/>
      </c>
      <c r="AK75" s="253" t="str">
        <f>IF(I75="","",IF(I75="201 十種競技",大学記録!#REF!,""))</f>
        <v/>
      </c>
      <c r="AL75" s="12" t="str">
        <f>IF(AT75="",ASC(AM75&amp;IF(AO75&lt;&gt;"",TEXT(AO75,"00"),"")&amp;IF(AQ75&lt;&gt;"",TEXT(AQ75,"00"),"")&amp;IF(AS75&lt;&gt;"",TEXT(AS75,"00"),"")),ASC(AT75))</f>
        <v/>
      </c>
      <c r="AM75" s="205"/>
      <c r="AN75" s="255" t="s">
        <v>239</v>
      </c>
      <c r="AO75" s="237"/>
      <c r="AP75" s="255" t="s">
        <v>240</v>
      </c>
      <c r="AQ75" s="237"/>
      <c r="AR75" s="239" t="s">
        <v>241</v>
      </c>
      <c r="AS75" s="241"/>
      <c r="AT75" s="243"/>
      <c r="AV75" s="5" t="str">
        <f>IF(AND(I75&lt;&gt;"107 ハーフマラソン",I75&lt;&gt;"062 10000mW"),D75 &amp; "-" &amp; I75,D75 &amp; "-" &amp; I75 &amp; J75)</f>
        <v>-</v>
      </c>
      <c r="AW75" s="5" t="str">
        <f>IF(ISERROR(VLOOKUP(記入方法!$AV75,登録者リスト!#REF!,4,FALSE)),"○","")</f>
        <v>○</v>
      </c>
      <c r="AX75" s="5" t="e">
        <f>IF(AND(I75&lt;&gt;"107 ハーフマラソン",I75&lt;&gt;"062 10000mW"),#REF! &amp; "-" &amp; I75,#REF! &amp; "-" &amp; I75 &amp; J75)</f>
        <v>#REF!</v>
      </c>
      <c r="AY75" s="5" t="str">
        <f>IF(ISERROR(VLOOKUP(AX75,突破者リスト外資格記録入力シート!$D$7:$M$106,2,FALSE)),"○","")</f>
        <v>○</v>
      </c>
      <c r="AZ75" s="5" t="str">
        <f>IF(C75="○","整理番号","登録番号")</f>
        <v>登録番号</v>
      </c>
      <c r="BA75" s="5" t="str">
        <f>IF(I75="107 ハーフマラソン","H",IF(I75="062 10000mW","W",""))</f>
        <v/>
      </c>
      <c r="BB75" s="5" t="e">
        <f>VLOOKUP($I75 &amp; $J75,標準記録!$A$1:$D$26,2,FALSE)</f>
        <v>#N/A</v>
      </c>
      <c r="BC75" s="5" t="e">
        <f>VLOOKUP($I75 &amp; $J75,標準記録!$A$1:$D$26,3,FALSE)</f>
        <v>#N/A</v>
      </c>
      <c r="BD75" s="5" t="e">
        <f>VLOOKUP($I75 &amp; $J75,標準記録!$A$1:$D$26,4,FALSE)</f>
        <v>#N/A</v>
      </c>
      <c r="BE75" s="5" t="str">
        <f>IF(BF75="","",A75)</f>
        <v/>
      </c>
      <c r="BF75" s="5" t="str">
        <f>IF(OR(I75="201 十種競技",I75="202 七種競技"),#REF!,"")</f>
        <v/>
      </c>
      <c r="BG75" s="5" t="str">
        <f>IF(I75="107 ハーフマラソン",#REF!,"")</f>
        <v/>
      </c>
      <c r="BH75" s="5" t="str">
        <f>I75 &amp; K75</f>
        <v/>
      </c>
      <c r="BI75" s="5">
        <f>I75</f>
        <v>0</v>
      </c>
      <c r="BJ75" s="5">
        <f>COUNTIF($BI$5:$BI$401,I75)</f>
        <v>160</v>
      </c>
      <c r="BK75" s="5">
        <f>COUNTIF($BH$5:$BH$401,I75 &amp; "B標準")</f>
        <v>0</v>
      </c>
      <c r="BL75" s="5" t="str">
        <f>D73 &amp; D75</f>
        <v>登録番号</v>
      </c>
    </row>
    <row r="76" spans="1:64" ht="14.25" thickBot="1" x14ac:dyDescent="0.2">
      <c r="A76" s="203"/>
      <c r="B76" s="206"/>
      <c r="C76" s="208"/>
      <c r="D76" s="206"/>
      <c r="E76" s="128" t="str">
        <f>IF(C75="○",IF($D75&lt;&gt;"",VLOOKUP($D75,新規学連登録者入力シート!$A$2:$U$101,7,FALSE),""),IF($D75&lt;&gt;"",IF(VLOOKUP(記入方法!$D75,登録者リスト!$A$1:$F$43729,4,FALSE)=基本情報!$D$6,VLOOKUP(記入方法!$D75,登録者リスト!$A$1:$F$43729,2,FALSE),""),""))</f>
        <v/>
      </c>
      <c r="F76" s="210"/>
      <c r="G76" s="128" t="str">
        <f>IF(C75="○",IF($D75&lt;&gt;"",VLOOKUP($D75,新規学連登録者入力シート!$A$2:$U$101,19,FALSE),""),IF($D75&lt;&gt;"",IF(VLOOKUP(記入方法!$D75,登録者リスト!$A$1:$F$43729,4,FALSE)=基本情報!$D$6,VLOOKUP(記入方法!$D75,登録者リスト!$A$1:$F$43729,6,FALSE),""),""))</f>
        <v/>
      </c>
      <c r="H76" s="212"/>
      <c r="I76" s="268"/>
      <c r="J76" s="268"/>
      <c r="K76" s="270"/>
      <c r="L76" s="106"/>
      <c r="M76" s="14" t="str">
        <f>IF(U76="",ASC(N76&amp;IF(P76&lt;&gt;"",TEXT(P76,"00"),"")&amp;IF(R76&lt;&gt;"",TEXT(R76,"00"),"")&amp;IF(T76&lt;&gt;"",TEXT(T76,"00"),"")),ASC(U76))</f>
        <v/>
      </c>
      <c r="N76" s="212"/>
      <c r="O76" s="256"/>
      <c r="P76" s="264"/>
      <c r="Q76" s="256"/>
      <c r="R76" s="264"/>
      <c r="S76" s="240"/>
      <c r="T76" s="266"/>
      <c r="U76" s="212"/>
      <c r="V76" s="9"/>
      <c r="W76" s="10" t="s">
        <v>23</v>
      </c>
      <c r="X76" s="9"/>
      <c r="Y76" s="10" t="s">
        <v>25</v>
      </c>
      <c r="Z76" s="9"/>
      <c r="AA76" s="10" t="s">
        <v>26</v>
      </c>
      <c r="AB76" s="210"/>
      <c r="AC76" s="102" t="str">
        <f>IF(AK76="",ASC(AD75&amp;IF(AF76&lt;&gt;"",TEXT(AF76,"00"),"")&amp;IF(AH76&lt;&gt;"",TEXT(AH76,"00"),"")&amp;IF(AJ76&lt;&gt;"",TEXT(AJ76,"00"),"")),ASC(AK76))</f>
        <v/>
      </c>
      <c r="AD76" s="254"/>
      <c r="AE76" s="258"/>
      <c r="AF76" s="260"/>
      <c r="AG76" s="258"/>
      <c r="AH76" s="260"/>
      <c r="AI76" s="262"/>
      <c r="AJ76" s="252"/>
      <c r="AK76" s="254"/>
      <c r="AL76" s="14" t="str">
        <f>IF(AT76="",ASC(AM76&amp;IF(AO76&lt;&gt;"",TEXT(AO76,"00"),"")&amp;IF(AQ76&lt;&gt;"",TEXT(AQ76,"00"),"")&amp;IF(AS76&lt;&gt;"",TEXT(AS76,"00"),"")),ASC(AT76))</f>
        <v/>
      </c>
      <c r="AM76" s="206"/>
      <c r="AN76" s="256"/>
      <c r="AO76" s="238"/>
      <c r="AP76" s="256"/>
      <c r="AQ76" s="238"/>
      <c r="AR76" s="240"/>
      <c r="AS76" s="242"/>
      <c r="AT76" s="244"/>
      <c r="AV76" s="5" t="str">
        <f>IF(AND(I76&lt;&gt;"107 ハーフマラソン",I76&lt;&gt;"062 10000mW"),D75 &amp; "-" &amp; I76,D75 &amp; "-" &amp; I76 &amp; J76)</f>
        <v>-</v>
      </c>
      <c r="AW76" s="5" t="str">
        <f>IF(ISERROR(VLOOKUP(記入方法!$AV76,登録者リスト!#REF!,4,FALSE)),"○","")</f>
        <v>○</v>
      </c>
      <c r="AX76" s="5" t="e">
        <f>IF(AND(I76&lt;&gt;"107 ハーフマラソン",I76&lt;&gt;"062 10000mW"),#REF! &amp; "-" &amp; I76,#REF! &amp; "-" &amp; I76 &amp; J76)</f>
        <v>#REF!</v>
      </c>
      <c r="AY76" s="5" t="str">
        <f>IF(ISERROR(VLOOKUP(AX76,突破者リスト外資格記録入力シート!$D$7:$M$106,2,FALSE)),"○","")</f>
        <v>○</v>
      </c>
      <c r="BA76" s="5" t="str">
        <f>IF(I76="107 ハーフマラソン","H",IF(I76="062 10000mW","W",""))</f>
        <v/>
      </c>
      <c r="BB76" s="5" t="e">
        <f>VLOOKUP($I76 &amp; $J76,標準記録!$A$1:$D$26,2,FALSE)</f>
        <v>#N/A</v>
      </c>
      <c r="BC76" s="5" t="e">
        <f>VLOOKUP($I76 &amp; $J76,標準記録!$A$1:$D$26,3,FALSE)</f>
        <v>#N/A</v>
      </c>
      <c r="BD76" s="5" t="e">
        <f>VLOOKUP($I76 &amp; $J76,標準記録!$A$1:$D$26,4,FALSE)</f>
        <v>#N/A</v>
      </c>
      <c r="BE76" s="5" t="str">
        <f>IF(BF76="","",A75)</f>
        <v/>
      </c>
      <c r="BF76" s="5" t="str">
        <f>IF(OR(I76="201 十種競技",I76="202 七種競技"),#REF!,"")</f>
        <v/>
      </c>
      <c r="BG76" s="5" t="str">
        <f>IF(I76="107 ハーフマラソン",#REF!,"")</f>
        <v/>
      </c>
      <c r="BH76" s="5" t="str">
        <f>I76 &amp; K76</f>
        <v/>
      </c>
      <c r="BI76" s="5">
        <f>I76</f>
        <v>0</v>
      </c>
      <c r="BJ76" s="5">
        <f>COUNTIF($BI$5:$BI$401,I76)</f>
        <v>160</v>
      </c>
      <c r="BK76" s="5">
        <f>COUNTIF($BH$5:$BH$401,I76 &amp; "B標準")</f>
        <v>0</v>
      </c>
    </row>
    <row r="77" spans="1:64" ht="15" thickTop="1" thickBot="1" x14ac:dyDescent="0.2">
      <c r="A77" s="204"/>
      <c r="B77" s="245" t="s">
        <v>128</v>
      </c>
      <c r="C77" s="246"/>
      <c r="D77" s="246"/>
      <c r="E77" s="246"/>
      <c r="F77" s="246"/>
      <c r="G77" s="247"/>
      <c r="H77" s="125"/>
      <c r="I77" s="248"/>
      <c r="J77" s="249"/>
      <c r="K77" s="249"/>
      <c r="L77" s="249"/>
      <c r="M77" s="249"/>
      <c r="N77" s="249"/>
      <c r="O77" s="249"/>
      <c r="P77" s="249"/>
      <c r="Q77" s="249"/>
      <c r="R77" s="249"/>
      <c r="S77" s="249"/>
      <c r="T77" s="249"/>
      <c r="U77" s="249"/>
      <c r="V77" s="249"/>
      <c r="W77" s="249"/>
      <c r="X77" s="249"/>
      <c r="Y77" s="249"/>
      <c r="Z77" s="249"/>
      <c r="AA77" s="249"/>
      <c r="AB77" s="249"/>
      <c r="AC77" s="249"/>
      <c r="AD77" s="249"/>
      <c r="AE77" s="249"/>
      <c r="AF77" s="249"/>
      <c r="AG77" s="249"/>
      <c r="AH77" s="249"/>
      <c r="AI77" s="249"/>
      <c r="AJ77" s="249"/>
      <c r="AK77" s="249"/>
      <c r="AL77" s="249"/>
      <c r="AM77" s="249"/>
      <c r="AN77" s="249"/>
      <c r="AO77" s="249"/>
      <c r="AP77" s="249"/>
      <c r="AQ77" s="249"/>
      <c r="AR77" s="249"/>
      <c r="AS77" s="249"/>
      <c r="AT77" s="250"/>
    </row>
    <row r="78" spans="1:64" ht="13.5" customHeight="1" x14ac:dyDescent="0.15">
      <c r="A78" s="227"/>
      <c r="B78" s="229" t="s">
        <v>0</v>
      </c>
      <c r="C78" s="231" t="s">
        <v>242</v>
      </c>
      <c r="D78" s="231" t="str">
        <f>IF(C80="○","整理番号","登録番号")</f>
        <v>登録番号</v>
      </c>
      <c r="E78" s="124" t="s">
        <v>13550</v>
      </c>
      <c r="F78" s="229" t="s">
        <v>275</v>
      </c>
      <c r="G78" s="104" t="s">
        <v>1</v>
      </c>
      <c r="H78" s="233" t="s">
        <v>13551</v>
      </c>
      <c r="I78" s="271" t="s">
        <v>2</v>
      </c>
      <c r="J78" s="233" t="s">
        <v>284</v>
      </c>
      <c r="K78" s="233" t="s">
        <v>3</v>
      </c>
      <c r="L78" s="114" t="s">
        <v>243</v>
      </c>
      <c r="M78" s="107" t="s">
        <v>16</v>
      </c>
      <c r="N78" s="213" t="s">
        <v>4</v>
      </c>
      <c r="O78" s="214"/>
      <c r="P78" s="214"/>
      <c r="Q78" s="214"/>
      <c r="R78" s="214"/>
      <c r="S78" s="214"/>
      <c r="T78" s="214"/>
      <c r="U78" s="214"/>
      <c r="V78" s="214"/>
      <c r="W78" s="214"/>
      <c r="X78" s="214"/>
      <c r="Y78" s="214"/>
      <c r="Z78" s="214"/>
      <c r="AA78" s="214"/>
      <c r="AB78" s="215"/>
      <c r="AC78" s="109" t="s">
        <v>16</v>
      </c>
      <c r="AD78" s="216" t="s">
        <v>448</v>
      </c>
      <c r="AE78" s="217"/>
      <c r="AF78" s="217"/>
      <c r="AG78" s="217"/>
      <c r="AH78" s="217"/>
      <c r="AI78" s="217"/>
      <c r="AJ78" s="217"/>
      <c r="AK78" s="218"/>
      <c r="AL78" s="107" t="s">
        <v>16</v>
      </c>
      <c r="AM78" s="213" t="s">
        <v>445</v>
      </c>
      <c r="AN78" s="214"/>
      <c r="AO78" s="214"/>
      <c r="AP78" s="214"/>
      <c r="AQ78" s="214"/>
      <c r="AR78" s="214"/>
      <c r="AS78" s="214"/>
      <c r="AT78" s="219"/>
    </row>
    <row r="79" spans="1:64" ht="14.25" thickBot="1" x14ac:dyDescent="0.2">
      <c r="A79" s="228"/>
      <c r="B79" s="230"/>
      <c r="C79" s="232"/>
      <c r="D79" s="232"/>
      <c r="E79" s="129" t="s">
        <v>6</v>
      </c>
      <c r="F79" s="230"/>
      <c r="G79" s="6" t="s">
        <v>7</v>
      </c>
      <c r="H79" s="230"/>
      <c r="I79" s="272"/>
      <c r="J79" s="236"/>
      <c r="K79" s="236"/>
      <c r="L79" s="115"/>
      <c r="M79" s="108"/>
      <c r="N79" s="220" t="s">
        <v>8</v>
      </c>
      <c r="O79" s="221"/>
      <c r="P79" s="221"/>
      <c r="Q79" s="221"/>
      <c r="R79" s="221"/>
      <c r="S79" s="221"/>
      <c r="T79" s="222"/>
      <c r="U79" s="129" t="s">
        <v>9</v>
      </c>
      <c r="V79" s="111" t="s">
        <v>10</v>
      </c>
      <c r="W79" s="112"/>
      <c r="X79" s="112"/>
      <c r="Y79" s="112"/>
      <c r="Z79" s="112"/>
      <c r="AA79" s="113"/>
      <c r="AB79" s="92" t="s">
        <v>11</v>
      </c>
      <c r="AC79" s="110"/>
      <c r="AD79" s="223" t="s">
        <v>8</v>
      </c>
      <c r="AE79" s="224"/>
      <c r="AF79" s="224"/>
      <c r="AG79" s="224"/>
      <c r="AH79" s="224"/>
      <c r="AI79" s="224"/>
      <c r="AJ79" s="225"/>
      <c r="AK79" s="100" t="s">
        <v>9</v>
      </c>
      <c r="AL79" s="108"/>
      <c r="AM79" s="220" t="s">
        <v>8</v>
      </c>
      <c r="AN79" s="221"/>
      <c r="AO79" s="221"/>
      <c r="AP79" s="221"/>
      <c r="AQ79" s="221"/>
      <c r="AR79" s="221"/>
      <c r="AS79" s="222"/>
      <c r="AT79" s="93" t="s">
        <v>9</v>
      </c>
    </row>
    <row r="80" spans="1:64" x14ac:dyDescent="0.15">
      <c r="A80" s="202">
        <v>16</v>
      </c>
      <c r="B80" s="205"/>
      <c r="C80" s="207"/>
      <c r="D80" s="205"/>
      <c r="E80" s="126" t="str">
        <f>IF(C80="○",IF($D80&lt;&gt;"",VLOOKUP($D80,新規学連登録者入力シート!$A$2:$U$101,8,FALSE),""),IF($D80&lt;&gt;"",IF(VLOOKUP(記入方法!$D80,登録者リスト!$A$1:$F$43729,4,FALSE)=基本情報!$D$6,VLOOKUP(記入方法!$D80,登録者リスト!$A$1:$F$43729,3,FALSE),""),""))</f>
        <v/>
      </c>
      <c r="F80" s="209" t="str">
        <f>IF(C80="○",IF($D80&lt;&gt;"",VLOOKUP($D80,新規学連登録者入力シート!$A$2:$U$101,9,FALSE),""),IF($D80&lt;&gt;"",IF(VLOOKUP(記入方法!$D80,登録者リスト!$A$1:$G$43729,4,FALSE)=基本情報!$D$6,VLOOKUP(記入方法!$D80,登録者リスト!$A$1:$G$43729,7,FALSE),""),""))</f>
        <v/>
      </c>
      <c r="G80" s="127" t="str">
        <f>IF(C80="○",IF($D80&lt;&gt;"",VLOOKUP($D80,新規学連登録者入力シート!$A$2:$U$101,14,FALSE),""),IF($D80&lt;&gt;"",IF(VLOOKUP(記入方法!$D80,登録者リスト!$A$1:$F$43729,4,FALSE)=基本情報!$D$6,VLOOKUP(記入方法!$D80,登録者リスト!$A$1:$F$43729,5,FALSE),""),""))</f>
        <v/>
      </c>
      <c r="H80" s="211" t="str">
        <f>IF(C80="○",IF($D80&lt;&gt;"",VLOOKUP($D80,新規学連登録者入力シート!$A$2:$U$101,19,FALSE),""),IF($D80&lt;&gt;"",IF(VLOOKUP(記入方法!$D80,登録者リスト!$A$1:$H$43729,4,FALSE)=基本情報!$D$6,VLOOKUP(記入方法!$D80,登録者リスト!$A$1:$H$43729,8,FALSE),""),""))</f>
        <v/>
      </c>
      <c r="I80" s="267"/>
      <c r="J80" s="267"/>
      <c r="K80" s="269" t="str">
        <f>IFERROR(IF(I80="","",IF(AND(I80&lt;&gt;"107 ハーフマラソン",I80&lt;&gt;"062 10000mW"),IF(BD80="T",IF(VALUE(M80)&lt;=BB80,"A標準",IF(VALUE(M80)&lt;=BC80,"B標準","未突破")),IF(VALUE(M80)&gt;=BB80,"A標準",IF(VALUE(M80)&gt;=BC80,"B標準","未突破"))),IF(VALUE(M80)&lt;=BC80,"","未突破"))),"")</f>
        <v/>
      </c>
      <c r="L80" s="105"/>
      <c r="M80" s="12" t="str">
        <f>IF(U80="",ASC(N80&amp;IF(P80&lt;&gt;"",TEXT(P80,"00"),"")&amp;IF(R80&lt;&gt;"",TEXT(R80,"00"),"")&amp;IF(T80&lt;&gt;"",TEXT(T80,"00"),"")),ASC(U80))</f>
        <v/>
      </c>
      <c r="N80" s="211"/>
      <c r="O80" s="255" t="s">
        <v>239</v>
      </c>
      <c r="P80" s="263"/>
      <c r="Q80" s="255" t="s">
        <v>240</v>
      </c>
      <c r="R80" s="263"/>
      <c r="S80" s="239" t="s">
        <v>241</v>
      </c>
      <c r="T80" s="265"/>
      <c r="U80" s="211"/>
      <c r="V80" s="7"/>
      <c r="W80" s="8" t="s">
        <v>23</v>
      </c>
      <c r="X80" s="7"/>
      <c r="Y80" s="8" t="s">
        <v>24</v>
      </c>
      <c r="Z80" s="7"/>
      <c r="AA80" s="8" t="s">
        <v>26</v>
      </c>
      <c r="AB80" s="209"/>
      <c r="AC80" s="101" t="str">
        <f>IF(AK80="",ASC(AD80&amp;IF(AF80&lt;&gt;"",TEXT(AF80,"00"),"")&amp;IF(AH80&lt;&gt;"",TEXT(AH80,"00"),"")&amp;IF(AJ80&lt;&gt;"",TEXT(AJ80,"00"),"")),ASC(AK80))</f>
        <v/>
      </c>
      <c r="AD80" s="253" t="str">
        <f>IF(I80="","",IF(I80="201 十種競技","",VLOOKUP(I80,大学記録!$A$3:$H$5,2,FALSE)))</f>
        <v/>
      </c>
      <c r="AE80" s="257" t="s">
        <v>239</v>
      </c>
      <c r="AF80" s="259" t="str">
        <f>IF(I80="","",IF(I80="201 十種競技","",VLOOKUP(I80,大学記録!$A$3:$H$5,4,FALSE)))</f>
        <v/>
      </c>
      <c r="AG80" s="257" t="s">
        <v>240</v>
      </c>
      <c r="AH80" s="259" t="str">
        <f>IF(I80="","",IF(I80="201 十種競技","",VLOOKUP(I80,大学記録!$A$3:$H$5,6,FALSE)))</f>
        <v/>
      </c>
      <c r="AI80" s="261" t="s">
        <v>241</v>
      </c>
      <c r="AJ80" s="251" t="str">
        <f>IF(I80="","",IF(I80="201 十種競技","",VLOOKUP(I80,大学記録!$A$3:$H$5,8,FALSE)))</f>
        <v/>
      </c>
      <c r="AK80" s="253" t="str">
        <f>IF(I80="","",IF(I80="201 十種競技",大学記録!#REF!,""))</f>
        <v/>
      </c>
      <c r="AL80" s="12" t="str">
        <f>IF(AT80="",ASC(AM80&amp;IF(AO80&lt;&gt;"",TEXT(AO80,"00"),"")&amp;IF(AQ80&lt;&gt;"",TEXT(AQ80,"00"),"")&amp;IF(AS80&lt;&gt;"",TEXT(AS80,"00"),"")),ASC(AT80))</f>
        <v/>
      </c>
      <c r="AM80" s="205"/>
      <c r="AN80" s="255" t="s">
        <v>239</v>
      </c>
      <c r="AO80" s="237"/>
      <c r="AP80" s="255" t="s">
        <v>240</v>
      </c>
      <c r="AQ80" s="237"/>
      <c r="AR80" s="239" t="s">
        <v>241</v>
      </c>
      <c r="AS80" s="241"/>
      <c r="AT80" s="243"/>
      <c r="AV80" s="5" t="str">
        <f>IF(AND(I80&lt;&gt;"107 ハーフマラソン",I80&lt;&gt;"062 10000mW"),D80 &amp; "-" &amp; I80,D80 &amp; "-" &amp; I80 &amp; J80)</f>
        <v>-</v>
      </c>
      <c r="AW80" s="5" t="str">
        <f>IF(ISERROR(VLOOKUP(記入方法!$AV80,登録者リスト!#REF!,4,FALSE)),"○","")</f>
        <v>○</v>
      </c>
      <c r="AX80" s="5" t="e">
        <f>IF(AND(I80&lt;&gt;"107 ハーフマラソン",I80&lt;&gt;"062 10000mW"),#REF! &amp; "-" &amp; I80,#REF! &amp; "-" &amp; I80 &amp; J80)</f>
        <v>#REF!</v>
      </c>
      <c r="AY80" s="5" t="str">
        <f>IF(ISERROR(VLOOKUP(AX80,突破者リスト外資格記録入力シート!$D$7:$M$106,2,FALSE)),"○","")</f>
        <v>○</v>
      </c>
      <c r="AZ80" s="5" t="str">
        <f>IF(C80="○","整理番号","登録番号")</f>
        <v>登録番号</v>
      </c>
      <c r="BA80" s="5" t="str">
        <f>IF(I80="107 ハーフマラソン","H",IF(I80="062 10000mW","W",""))</f>
        <v/>
      </c>
      <c r="BB80" s="5" t="e">
        <f>VLOOKUP($I80 &amp; $J80,標準記録!$A$1:$D$26,2,FALSE)</f>
        <v>#N/A</v>
      </c>
      <c r="BC80" s="5" t="e">
        <f>VLOOKUP($I80 &amp; $J80,標準記録!$A$1:$D$26,3,FALSE)</f>
        <v>#N/A</v>
      </c>
      <c r="BD80" s="5" t="e">
        <f>VLOOKUP($I80 &amp; $J80,標準記録!$A$1:$D$26,4,FALSE)</f>
        <v>#N/A</v>
      </c>
      <c r="BE80" s="5" t="str">
        <f>IF(BF80="","",A80)</f>
        <v/>
      </c>
      <c r="BF80" s="5" t="str">
        <f>IF(OR(I80="201 十種競技",I80="202 七種競技"),#REF!,"")</f>
        <v/>
      </c>
      <c r="BG80" s="5" t="str">
        <f>IF(I80="107 ハーフマラソン",#REF!,"")</f>
        <v/>
      </c>
      <c r="BH80" s="5" t="str">
        <f>I80 &amp; K80</f>
        <v/>
      </c>
      <c r="BI80" s="5">
        <f>I80</f>
        <v>0</v>
      </c>
      <c r="BJ80" s="5">
        <f>COUNTIF($BI$5:$BI$401,I80)</f>
        <v>160</v>
      </c>
      <c r="BK80" s="5">
        <f>COUNTIF($BH$5:$BH$401,I80 &amp; "B標準")</f>
        <v>0</v>
      </c>
      <c r="BL80" s="5" t="str">
        <f>D78 &amp; D80</f>
        <v>登録番号</v>
      </c>
    </row>
    <row r="81" spans="1:64" ht="14.25" thickBot="1" x14ac:dyDescent="0.2">
      <c r="A81" s="203"/>
      <c r="B81" s="206"/>
      <c r="C81" s="208"/>
      <c r="D81" s="206"/>
      <c r="E81" s="128" t="str">
        <f>IF(C80="○",IF($D80&lt;&gt;"",VLOOKUP($D80,新規学連登録者入力シート!$A$2:$U$101,7,FALSE),""),IF($D80&lt;&gt;"",IF(VLOOKUP(記入方法!$D80,登録者リスト!$A$1:$F$43729,4,FALSE)=基本情報!$D$6,VLOOKUP(記入方法!$D80,登録者リスト!$A$1:$F$43729,2,FALSE),""),""))</f>
        <v/>
      </c>
      <c r="F81" s="210"/>
      <c r="G81" s="128" t="str">
        <f>IF(C80="○",IF($D80&lt;&gt;"",VLOOKUP($D80,新規学連登録者入力シート!$A$2:$U$101,19,FALSE),""),IF($D80&lt;&gt;"",IF(VLOOKUP(記入方法!$D80,登録者リスト!$A$1:$F$43729,4,FALSE)=基本情報!$D$6,VLOOKUP(記入方法!$D80,登録者リスト!$A$1:$F$43729,6,FALSE),""),""))</f>
        <v/>
      </c>
      <c r="H81" s="212"/>
      <c r="I81" s="268"/>
      <c r="J81" s="268"/>
      <c r="K81" s="270"/>
      <c r="L81" s="106"/>
      <c r="M81" s="14" t="str">
        <f>IF(U81="",ASC(N81&amp;IF(P81&lt;&gt;"",TEXT(P81,"00"),"")&amp;IF(R81&lt;&gt;"",TEXT(R81,"00"),"")&amp;IF(T81&lt;&gt;"",TEXT(T81,"00"),"")),ASC(U81))</f>
        <v/>
      </c>
      <c r="N81" s="212"/>
      <c r="O81" s="256"/>
      <c r="P81" s="264"/>
      <c r="Q81" s="256"/>
      <c r="R81" s="264"/>
      <c r="S81" s="240"/>
      <c r="T81" s="266"/>
      <c r="U81" s="212"/>
      <c r="V81" s="9"/>
      <c r="W81" s="10" t="s">
        <v>23</v>
      </c>
      <c r="X81" s="9"/>
      <c r="Y81" s="10" t="s">
        <v>25</v>
      </c>
      <c r="Z81" s="9"/>
      <c r="AA81" s="10" t="s">
        <v>26</v>
      </c>
      <c r="AB81" s="210"/>
      <c r="AC81" s="102" t="str">
        <f>IF(AK81="",ASC(AD80&amp;IF(AF81&lt;&gt;"",TEXT(AF81,"00"),"")&amp;IF(AH81&lt;&gt;"",TEXT(AH81,"00"),"")&amp;IF(AJ81&lt;&gt;"",TEXT(AJ81,"00"),"")),ASC(AK81))</f>
        <v/>
      </c>
      <c r="AD81" s="254"/>
      <c r="AE81" s="258"/>
      <c r="AF81" s="260"/>
      <c r="AG81" s="258"/>
      <c r="AH81" s="260"/>
      <c r="AI81" s="262"/>
      <c r="AJ81" s="252"/>
      <c r="AK81" s="254"/>
      <c r="AL81" s="14" t="str">
        <f>IF(AT81="",ASC(AM81&amp;IF(AO81&lt;&gt;"",TEXT(AO81,"00"),"")&amp;IF(AQ81&lt;&gt;"",TEXT(AQ81,"00"),"")&amp;IF(AS81&lt;&gt;"",TEXT(AS81,"00"),"")),ASC(AT81))</f>
        <v/>
      </c>
      <c r="AM81" s="206"/>
      <c r="AN81" s="256"/>
      <c r="AO81" s="238"/>
      <c r="AP81" s="256"/>
      <c r="AQ81" s="238"/>
      <c r="AR81" s="240"/>
      <c r="AS81" s="242"/>
      <c r="AT81" s="244"/>
      <c r="AV81" s="5" t="str">
        <f>IF(AND(I81&lt;&gt;"107 ハーフマラソン",I81&lt;&gt;"062 10000mW"),D80 &amp; "-" &amp; I81,D80 &amp; "-" &amp; I81 &amp; J81)</f>
        <v>-</v>
      </c>
      <c r="AW81" s="5" t="str">
        <f>IF(ISERROR(VLOOKUP(記入方法!$AV81,登録者リスト!#REF!,4,FALSE)),"○","")</f>
        <v>○</v>
      </c>
      <c r="AX81" s="5" t="e">
        <f>IF(AND(I81&lt;&gt;"107 ハーフマラソン",I81&lt;&gt;"062 10000mW"),#REF! &amp; "-" &amp; I81,#REF! &amp; "-" &amp; I81 &amp; J81)</f>
        <v>#REF!</v>
      </c>
      <c r="AY81" s="5" t="str">
        <f>IF(ISERROR(VLOOKUP(AX81,突破者リスト外資格記録入力シート!$D$7:$M$106,2,FALSE)),"○","")</f>
        <v>○</v>
      </c>
      <c r="BA81" s="5" t="str">
        <f>IF(I81="107 ハーフマラソン","H",IF(I81="062 10000mW","W",""))</f>
        <v/>
      </c>
      <c r="BB81" s="5" t="e">
        <f>VLOOKUP($I81 &amp; $J81,標準記録!$A$1:$D$26,2,FALSE)</f>
        <v>#N/A</v>
      </c>
      <c r="BC81" s="5" t="e">
        <f>VLOOKUP($I81 &amp; $J81,標準記録!$A$1:$D$26,3,FALSE)</f>
        <v>#N/A</v>
      </c>
      <c r="BD81" s="5" t="e">
        <f>VLOOKUP($I81 &amp; $J81,標準記録!$A$1:$D$26,4,FALSE)</f>
        <v>#N/A</v>
      </c>
      <c r="BE81" s="5" t="str">
        <f>IF(BF81="","",A80)</f>
        <v/>
      </c>
      <c r="BF81" s="5" t="str">
        <f>IF(OR(I81="201 十種競技",I81="202 七種競技"),#REF!,"")</f>
        <v/>
      </c>
      <c r="BG81" s="5" t="str">
        <f>IF(I81="107 ハーフマラソン",#REF!,"")</f>
        <v/>
      </c>
      <c r="BH81" s="5" t="str">
        <f>I81 &amp; K81</f>
        <v/>
      </c>
      <c r="BI81" s="5">
        <f>I81</f>
        <v>0</v>
      </c>
      <c r="BJ81" s="5">
        <f>COUNTIF($BI$5:$BI$401,I81)</f>
        <v>160</v>
      </c>
      <c r="BK81" s="5">
        <f>COUNTIF($BH$5:$BH$401,I81 &amp; "B標準")</f>
        <v>0</v>
      </c>
    </row>
    <row r="82" spans="1:64" ht="15" thickTop="1" thickBot="1" x14ac:dyDescent="0.2">
      <c r="A82" s="204"/>
      <c r="B82" s="245" t="s">
        <v>128</v>
      </c>
      <c r="C82" s="246"/>
      <c r="D82" s="246"/>
      <c r="E82" s="246"/>
      <c r="F82" s="246"/>
      <c r="G82" s="247"/>
      <c r="H82" s="125"/>
      <c r="I82" s="248"/>
      <c r="J82" s="249"/>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50"/>
    </row>
    <row r="83" spans="1:64" ht="13.5" customHeight="1" x14ac:dyDescent="0.15">
      <c r="A83" s="227"/>
      <c r="B83" s="229" t="s">
        <v>0</v>
      </c>
      <c r="C83" s="231" t="s">
        <v>242</v>
      </c>
      <c r="D83" s="231" t="str">
        <f>IF(C85="○","整理番号","登録番号")</f>
        <v>登録番号</v>
      </c>
      <c r="E83" s="124" t="s">
        <v>13550</v>
      </c>
      <c r="F83" s="229" t="s">
        <v>275</v>
      </c>
      <c r="G83" s="104" t="s">
        <v>1</v>
      </c>
      <c r="H83" s="233" t="s">
        <v>13551</v>
      </c>
      <c r="I83" s="271" t="s">
        <v>2</v>
      </c>
      <c r="J83" s="233" t="s">
        <v>284</v>
      </c>
      <c r="K83" s="233" t="s">
        <v>3</v>
      </c>
      <c r="L83" s="114" t="s">
        <v>243</v>
      </c>
      <c r="M83" s="107" t="s">
        <v>16</v>
      </c>
      <c r="N83" s="213" t="s">
        <v>4</v>
      </c>
      <c r="O83" s="214"/>
      <c r="P83" s="214"/>
      <c r="Q83" s="214"/>
      <c r="R83" s="214"/>
      <c r="S83" s="214"/>
      <c r="T83" s="214"/>
      <c r="U83" s="214"/>
      <c r="V83" s="214"/>
      <c r="W83" s="214"/>
      <c r="X83" s="214"/>
      <c r="Y83" s="214"/>
      <c r="Z83" s="214"/>
      <c r="AA83" s="214"/>
      <c r="AB83" s="215"/>
      <c r="AC83" s="109" t="s">
        <v>16</v>
      </c>
      <c r="AD83" s="216" t="s">
        <v>448</v>
      </c>
      <c r="AE83" s="217"/>
      <c r="AF83" s="217"/>
      <c r="AG83" s="217"/>
      <c r="AH83" s="217"/>
      <c r="AI83" s="217"/>
      <c r="AJ83" s="217"/>
      <c r="AK83" s="218"/>
      <c r="AL83" s="107" t="s">
        <v>16</v>
      </c>
      <c r="AM83" s="213" t="s">
        <v>445</v>
      </c>
      <c r="AN83" s="214"/>
      <c r="AO83" s="214"/>
      <c r="AP83" s="214"/>
      <c r="AQ83" s="214"/>
      <c r="AR83" s="214"/>
      <c r="AS83" s="214"/>
      <c r="AT83" s="219"/>
    </row>
    <row r="84" spans="1:64" ht="14.25" thickBot="1" x14ac:dyDescent="0.2">
      <c r="A84" s="228"/>
      <c r="B84" s="230"/>
      <c r="C84" s="232"/>
      <c r="D84" s="232"/>
      <c r="E84" s="129" t="s">
        <v>6</v>
      </c>
      <c r="F84" s="230"/>
      <c r="G84" s="6" t="s">
        <v>7</v>
      </c>
      <c r="H84" s="230"/>
      <c r="I84" s="272"/>
      <c r="J84" s="236"/>
      <c r="K84" s="236"/>
      <c r="L84" s="115"/>
      <c r="M84" s="108"/>
      <c r="N84" s="220" t="s">
        <v>8</v>
      </c>
      <c r="O84" s="221"/>
      <c r="P84" s="221"/>
      <c r="Q84" s="221"/>
      <c r="R84" s="221"/>
      <c r="S84" s="221"/>
      <c r="T84" s="222"/>
      <c r="U84" s="129" t="s">
        <v>9</v>
      </c>
      <c r="V84" s="111" t="s">
        <v>10</v>
      </c>
      <c r="W84" s="112"/>
      <c r="X84" s="112"/>
      <c r="Y84" s="112"/>
      <c r="Z84" s="112"/>
      <c r="AA84" s="113"/>
      <c r="AB84" s="92" t="s">
        <v>11</v>
      </c>
      <c r="AC84" s="110"/>
      <c r="AD84" s="223" t="s">
        <v>8</v>
      </c>
      <c r="AE84" s="224"/>
      <c r="AF84" s="224"/>
      <c r="AG84" s="224"/>
      <c r="AH84" s="224"/>
      <c r="AI84" s="224"/>
      <c r="AJ84" s="225"/>
      <c r="AK84" s="100" t="s">
        <v>9</v>
      </c>
      <c r="AL84" s="108"/>
      <c r="AM84" s="220" t="s">
        <v>8</v>
      </c>
      <c r="AN84" s="221"/>
      <c r="AO84" s="221"/>
      <c r="AP84" s="221"/>
      <c r="AQ84" s="221"/>
      <c r="AR84" s="221"/>
      <c r="AS84" s="222"/>
      <c r="AT84" s="93" t="s">
        <v>9</v>
      </c>
    </row>
    <row r="85" spans="1:64" x14ac:dyDescent="0.15">
      <c r="A85" s="202">
        <v>17</v>
      </c>
      <c r="B85" s="205"/>
      <c r="C85" s="207"/>
      <c r="D85" s="205"/>
      <c r="E85" s="126" t="str">
        <f>IF(C85="○",IF($D85&lt;&gt;"",VLOOKUP($D85,新規学連登録者入力シート!$A$2:$U$101,8,FALSE),""),IF($D85&lt;&gt;"",IF(VLOOKUP(記入方法!$D85,登録者リスト!$A$1:$F$43729,4,FALSE)=基本情報!$D$6,VLOOKUP(記入方法!$D85,登録者リスト!$A$1:$F$43729,3,FALSE),""),""))</f>
        <v/>
      </c>
      <c r="F85" s="209" t="str">
        <f>IF(C85="○",IF($D85&lt;&gt;"",VLOOKUP($D85,新規学連登録者入力シート!$A$2:$U$101,9,FALSE),""),IF($D85&lt;&gt;"",IF(VLOOKUP(記入方法!$D85,登録者リスト!$A$1:$G$43729,4,FALSE)=基本情報!$D$6,VLOOKUP(記入方法!$D85,登録者リスト!$A$1:$G$43729,7,FALSE),""),""))</f>
        <v/>
      </c>
      <c r="G85" s="127" t="str">
        <f>IF(C85="○",IF($D85&lt;&gt;"",VLOOKUP($D85,新規学連登録者入力シート!$A$2:$U$101,14,FALSE),""),IF($D85&lt;&gt;"",IF(VLOOKUP(記入方法!$D85,登録者リスト!$A$1:$F$43729,4,FALSE)=基本情報!$D$6,VLOOKUP(記入方法!$D85,登録者リスト!$A$1:$F$43729,5,FALSE),""),""))</f>
        <v/>
      </c>
      <c r="H85" s="211" t="str">
        <f>IF(C85="○",IF($D85&lt;&gt;"",VLOOKUP($D85,新規学連登録者入力シート!$A$2:$U$101,19,FALSE),""),IF($D85&lt;&gt;"",IF(VLOOKUP(記入方法!$D85,登録者リスト!$A$1:$H$43729,4,FALSE)=基本情報!$D$6,VLOOKUP(記入方法!$D85,登録者リスト!$A$1:$H$43729,8,FALSE),""),""))</f>
        <v/>
      </c>
      <c r="I85" s="267"/>
      <c r="J85" s="267"/>
      <c r="K85" s="269" t="str">
        <f>IFERROR(IF(I85="","",IF(AND(I85&lt;&gt;"107 ハーフマラソン",I85&lt;&gt;"062 10000mW"),IF(BD85="T",IF(VALUE(M85)&lt;=BB85,"A標準",IF(VALUE(M85)&lt;=BC85,"B標準","未突破")),IF(VALUE(M85)&gt;=BB85,"A標準",IF(VALUE(M85)&gt;=BC85,"B標準","未突破"))),IF(VALUE(M85)&lt;=BC85,"","未突破"))),"")</f>
        <v/>
      </c>
      <c r="L85" s="105"/>
      <c r="M85" s="12" t="str">
        <f>IF(U85="",ASC(N85&amp;IF(P85&lt;&gt;"",TEXT(P85,"00"),"")&amp;IF(R85&lt;&gt;"",TEXT(R85,"00"),"")&amp;IF(T85&lt;&gt;"",TEXT(T85,"00"),"")),ASC(U85))</f>
        <v/>
      </c>
      <c r="N85" s="211"/>
      <c r="O85" s="255" t="s">
        <v>239</v>
      </c>
      <c r="P85" s="263"/>
      <c r="Q85" s="255" t="s">
        <v>240</v>
      </c>
      <c r="R85" s="263"/>
      <c r="S85" s="239" t="s">
        <v>241</v>
      </c>
      <c r="T85" s="265"/>
      <c r="U85" s="211"/>
      <c r="V85" s="7"/>
      <c r="W85" s="8" t="s">
        <v>23</v>
      </c>
      <c r="X85" s="7"/>
      <c r="Y85" s="8" t="s">
        <v>24</v>
      </c>
      <c r="Z85" s="7"/>
      <c r="AA85" s="8" t="s">
        <v>26</v>
      </c>
      <c r="AB85" s="209"/>
      <c r="AC85" s="101" t="str">
        <f>IF(AK85="",ASC(AD85&amp;IF(AF85&lt;&gt;"",TEXT(AF85,"00"),"")&amp;IF(AH85&lt;&gt;"",TEXT(AH85,"00"),"")&amp;IF(AJ85&lt;&gt;"",TEXT(AJ85,"00"),"")),ASC(AK85))</f>
        <v/>
      </c>
      <c r="AD85" s="253" t="str">
        <f>IF(I85="","",IF(I85="201 十種競技","",VLOOKUP(I85,大学記録!$A$3:$H$5,2,FALSE)))</f>
        <v/>
      </c>
      <c r="AE85" s="257" t="s">
        <v>239</v>
      </c>
      <c r="AF85" s="259" t="str">
        <f>IF(I85="","",IF(I85="201 十種競技","",VLOOKUP(I85,大学記録!$A$3:$H$5,4,FALSE)))</f>
        <v/>
      </c>
      <c r="AG85" s="257" t="s">
        <v>240</v>
      </c>
      <c r="AH85" s="259" t="str">
        <f>IF(I85="","",IF(I85="201 十種競技","",VLOOKUP(I85,大学記録!$A$3:$H$5,6,FALSE)))</f>
        <v/>
      </c>
      <c r="AI85" s="261" t="s">
        <v>241</v>
      </c>
      <c r="AJ85" s="251" t="str">
        <f>IF(I85="","",IF(I85="201 十種競技","",VLOOKUP(I85,大学記録!$A$3:$H$5,8,FALSE)))</f>
        <v/>
      </c>
      <c r="AK85" s="253" t="str">
        <f>IF(I85="","",IF(I85="201 十種競技",大学記録!#REF!,""))</f>
        <v/>
      </c>
      <c r="AL85" s="12" t="str">
        <f>IF(AT85="",ASC(AM85&amp;IF(AO85&lt;&gt;"",TEXT(AO85,"00"),"")&amp;IF(AQ85&lt;&gt;"",TEXT(AQ85,"00"),"")&amp;IF(AS85&lt;&gt;"",TEXT(AS85,"00"),"")),ASC(AT85))</f>
        <v/>
      </c>
      <c r="AM85" s="205"/>
      <c r="AN85" s="255" t="s">
        <v>239</v>
      </c>
      <c r="AO85" s="237"/>
      <c r="AP85" s="255" t="s">
        <v>240</v>
      </c>
      <c r="AQ85" s="237"/>
      <c r="AR85" s="239" t="s">
        <v>241</v>
      </c>
      <c r="AS85" s="241"/>
      <c r="AT85" s="243"/>
      <c r="AV85" s="5" t="str">
        <f>IF(AND(I85&lt;&gt;"107 ハーフマラソン",I85&lt;&gt;"062 10000mW"),D85 &amp; "-" &amp; I85,D85 &amp; "-" &amp; I85 &amp; J85)</f>
        <v>-</v>
      </c>
      <c r="AW85" s="5" t="str">
        <f>IF(ISERROR(VLOOKUP(記入方法!$AV85,登録者リスト!#REF!,4,FALSE)),"○","")</f>
        <v>○</v>
      </c>
      <c r="AX85" s="5" t="e">
        <f>IF(AND(I85&lt;&gt;"107 ハーフマラソン",I85&lt;&gt;"062 10000mW"),#REF! &amp; "-" &amp; I85,#REF! &amp; "-" &amp; I85 &amp; J85)</f>
        <v>#REF!</v>
      </c>
      <c r="AY85" s="5" t="str">
        <f>IF(ISERROR(VLOOKUP(AX85,突破者リスト外資格記録入力シート!$D$7:$M$106,2,FALSE)),"○","")</f>
        <v>○</v>
      </c>
      <c r="AZ85" s="5" t="str">
        <f>IF(C85="○","整理番号","登録番号")</f>
        <v>登録番号</v>
      </c>
      <c r="BA85" s="5" t="str">
        <f>IF(I85="107 ハーフマラソン","H",IF(I85="062 10000mW","W",""))</f>
        <v/>
      </c>
      <c r="BB85" s="5" t="e">
        <f>VLOOKUP($I85 &amp; $J85,標準記録!$A$1:$D$26,2,FALSE)</f>
        <v>#N/A</v>
      </c>
      <c r="BC85" s="5" t="e">
        <f>VLOOKUP($I85 &amp; $J85,標準記録!$A$1:$D$26,3,FALSE)</f>
        <v>#N/A</v>
      </c>
      <c r="BD85" s="5" t="e">
        <f>VLOOKUP($I85 &amp; $J85,標準記録!$A$1:$D$26,4,FALSE)</f>
        <v>#N/A</v>
      </c>
      <c r="BE85" s="5" t="str">
        <f>IF(BF85="","",A85)</f>
        <v/>
      </c>
      <c r="BF85" s="5" t="str">
        <f>IF(OR(I85="201 十種競技",I85="202 七種競技"),#REF!,"")</f>
        <v/>
      </c>
      <c r="BG85" s="5" t="str">
        <f>IF(I85="107 ハーフマラソン",#REF!,"")</f>
        <v/>
      </c>
      <c r="BH85" s="5" t="str">
        <f>I85 &amp; K85</f>
        <v/>
      </c>
      <c r="BI85" s="5">
        <f>I85</f>
        <v>0</v>
      </c>
      <c r="BJ85" s="5">
        <f>COUNTIF($BI$5:$BI$401,I85)</f>
        <v>160</v>
      </c>
      <c r="BK85" s="5">
        <f>COUNTIF($BH$5:$BH$401,I85 &amp; "B標準")</f>
        <v>0</v>
      </c>
      <c r="BL85" s="5" t="str">
        <f>D83 &amp; D85</f>
        <v>登録番号</v>
      </c>
    </row>
    <row r="86" spans="1:64" ht="14.25" thickBot="1" x14ac:dyDescent="0.2">
      <c r="A86" s="203"/>
      <c r="B86" s="206"/>
      <c r="C86" s="208"/>
      <c r="D86" s="206"/>
      <c r="E86" s="128" t="str">
        <f>IF(C85="○",IF($D85&lt;&gt;"",VLOOKUP($D85,新規学連登録者入力シート!$A$2:$U$101,7,FALSE),""),IF($D85&lt;&gt;"",IF(VLOOKUP(記入方法!$D85,登録者リスト!$A$1:$F$43729,4,FALSE)=基本情報!$D$6,VLOOKUP(記入方法!$D85,登録者リスト!$A$1:$F$43729,2,FALSE),""),""))</f>
        <v/>
      </c>
      <c r="F86" s="210"/>
      <c r="G86" s="128" t="str">
        <f>IF(C85="○",IF($D85&lt;&gt;"",VLOOKUP($D85,新規学連登録者入力シート!$A$2:$U$101,19,FALSE),""),IF($D85&lt;&gt;"",IF(VLOOKUP(記入方法!$D85,登録者リスト!$A$1:$F$43729,4,FALSE)=基本情報!$D$6,VLOOKUP(記入方法!$D85,登録者リスト!$A$1:$F$43729,6,FALSE),""),""))</f>
        <v/>
      </c>
      <c r="H86" s="212"/>
      <c r="I86" s="268"/>
      <c r="J86" s="268"/>
      <c r="K86" s="270"/>
      <c r="L86" s="106"/>
      <c r="M86" s="14" t="str">
        <f>IF(U86="",ASC(N86&amp;IF(P86&lt;&gt;"",TEXT(P86,"00"),"")&amp;IF(R86&lt;&gt;"",TEXT(R86,"00"),"")&amp;IF(T86&lt;&gt;"",TEXT(T86,"00"),"")),ASC(U86))</f>
        <v/>
      </c>
      <c r="N86" s="212"/>
      <c r="O86" s="256"/>
      <c r="P86" s="264"/>
      <c r="Q86" s="256"/>
      <c r="R86" s="264"/>
      <c r="S86" s="240"/>
      <c r="T86" s="266"/>
      <c r="U86" s="212"/>
      <c r="V86" s="9"/>
      <c r="W86" s="10" t="s">
        <v>23</v>
      </c>
      <c r="X86" s="9"/>
      <c r="Y86" s="10" t="s">
        <v>25</v>
      </c>
      <c r="Z86" s="9"/>
      <c r="AA86" s="10" t="s">
        <v>26</v>
      </c>
      <c r="AB86" s="210"/>
      <c r="AC86" s="102" t="str">
        <f>IF(AK86="",ASC(AD85&amp;IF(AF86&lt;&gt;"",TEXT(AF86,"00"),"")&amp;IF(AH86&lt;&gt;"",TEXT(AH86,"00"),"")&amp;IF(AJ86&lt;&gt;"",TEXT(AJ86,"00"),"")),ASC(AK86))</f>
        <v/>
      </c>
      <c r="AD86" s="254"/>
      <c r="AE86" s="258"/>
      <c r="AF86" s="260"/>
      <c r="AG86" s="258"/>
      <c r="AH86" s="260"/>
      <c r="AI86" s="262"/>
      <c r="AJ86" s="252"/>
      <c r="AK86" s="254"/>
      <c r="AL86" s="14" t="str">
        <f>IF(AT86="",ASC(AM86&amp;IF(AO86&lt;&gt;"",TEXT(AO86,"00"),"")&amp;IF(AQ86&lt;&gt;"",TEXT(AQ86,"00"),"")&amp;IF(AS86&lt;&gt;"",TEXT(AS86,"00"),"")),ASC(AT86))</f>
        <v/>
      </c>
      <c r="AM86" s="206"/>
      <c r="AN86" s="256"/>
      <c r="AO86" s="238"/>
      <c r="AP86" s="256"/>
      <c r="AQ86" s="238"/>
      <c r="AR86" s="240"/>
      <c r="AS86" s="242"/>
      <c r="AT86" s="244"/>
      <c r="AV86" s="5" t="str">
        <f>IF(AND(I86&lt;&gt;"107 ハーフマラソン",I86&lt;&gt;"062 10000mW"),D85 &amp; "-" &amp; I86,D85 &amp; "-" &amp; I86 &amp; J86)</f>
        <v>-</v>
      </c>
      <c r="AW86" s="5" t="str">
        <f>IF(ISERROR(VLOOKUP(記入方法!$AV86,登録者リスト!#REF!,4,FALSE)),"○","")</f>
        <v>○</v>
      </c>
      <c r="AX86" s="5" t="e">
        <f>IF(AND(I86&lt;&gt;"107 ハーフマラソン",I86&lt;&gt;"062 10000mW"),#REF! &amp; "-" &amp; I86,#REF! &amp; "-" &amp; I86 &amp; J86)</f>
        <v>#REF!</v>
      </c>
      <c r="AY86" s="5" t="str">
        <f>IF(ISERROR(VLOOKUP(AX86,突破者リスト外資格記録入力シート!$D$7:$M$106,2,FALSE)),"○","")</f>
        <v>○</v>
      </c>
      <c r="BA86" s="5" t="str">
        <f>IF(I86="107 ハーフマラソン","H",IF(I86="062 10000mW","W",""))</f>
        <v/>
      </c>
      <c r="BB86" s="5" t="e">
        <f>VLOOKUP($I86 &amp; $J86,標準記録!$A$1:$D$26,2,FALSE)</f>
        <v>#N/A</v>
      </c>
      <c r="BC86" s="5" t="e">
        <f>VLOOKUP($I86 &amp; $J86,標準記録!$A$1:$D$26,3,FALSE)</f>
        <v>#N/A</v>
      </c>
      <c r="BD86" s="5" t="e">
        <f>VLOOKUP($I86 &amp; $J86,標準記録!$A$1:$D$26,4,FALSE)</f>
        <v>#N/A</v>
      </c>
      <c r="BE86" s="5" t="str">
        <f>IF(BF86="","",A85)</f>
        <v/>
      </c>
      <c r="BF86" s="5" t="str">
        <f>IF(OR(I86="201 十種競技",I86="202 七種競技"),#REF!,"")</f>
        <v/>
      </c>
      <c r="BG86" s="5" t="str">
        <f>IF(I86="107 ハーフマラソン",#REF!,"")</f>
        <v/>
      </c>
      <c r="BH86" s="5" t="str">
        <f>I86 &amp; K86</f>
        <v/>
      </c>
      <c r="BI86" s="5">
        <f>I86</f>
        <v>0</v>
      </c>
      <c r="BJ86" s="5">
        <f>COUNTIF($BI$5:$BI$401,I86)</f>
        <v>160</v>
      </c>
      <c r="BK86" s="5">
        <f>COUNTIF($BH$5:$BH$401,I86 &amp; "B標準")</f>
        <v>0</v>
      </c>
    </row>
    <row r="87" spans="1:64" ht="15" thickTop="1" thickBot="1" x14ac:dyDescent="0.2">
      <c r="A87" s="204"/>
      <c r="B87" s="245" t="s">
        <v>128</v>
      </c>
      <c r="C87" s="246"/>
      <c r="D87" s="246"/>
      <c r="E87" s="246"/>
      <c r="F87" s="246"/>
      <c r="G87" s="247"/>
      <c r="H87" s="125"/>
      <c r="I87" s="248"/>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50"/>
    </row>
    <row r="88" spans="1:64" ht="13.5" customHeight="1" x14ac:dyDescent="0.15">
      <c r="A88" s="227"/>
      <c r="B88" s="229" t="s">
        <v>0</v>
      </c>
      <c r="C88" s="231" t="s">
        <v>242</v>
      </c>
      <c r="D88" s="231" t="str">
        <f>IF(C90="○","整理番号","登録番号")</f>
        <v>登録番号</v>
      </c>
      <c r="E88" s="124" t="s">
        <v>13550</v>
      </c>
      <c r="F88" s="229" t="s">
        <v>275</v>
      </c>
      <c r="G88" s="104" t="s">
        <v>1</v>
      </c>
      <c r="H88" s="233" t="s">
        <v>13551</v>
      </c>
      <c r="I88" s="271" t="s">
        <v>2</v>
      </c>
      <c r="J88" s="233" t="s">
        <v>284</v>
      </c>
      <c r="K88" s="233" t="s">
        <v>3</v>
      </c>
      <c r="L88" s="114" t="s">
        <v>243</v>
      </c>
      <c r="M88" s="107" t="s">
        <v>16</v>
      </c>
      <c r="N88" s="213" t="s">
        <v>4</v>
      </c>
      <c r="O88" s="214"/>
      <c r="P88" s="214"/>
      <c r="Q88" s="214"/>
      <c r="R88" s="214"/>
      <c r="S88" s="214"/>
      <c r="T88" s="214"/>
      <c r="U88" s="214"/>
      <c r="V88" s="214"/>
      <c r="W88" s="214"/>
      <c r="X88" s="214"/>
      <c r="Y88" s="214"/>
      <c r="Z88" s="214"/>
      <c r="AA88" s="214"/>
      <c r="AB88" s="215"/>
      <c r="AC88" s="109" t="s">
        <v>16</v>
      </c>
      <c r="AD88" s="216" t="s">
        <v>448</v>
      </c>
      <c r="AE88" s="217"/>
      <c r="AF88" s="217"/>
      <c r="AG88" s="217"/>
      <c r="AH88" s="217"/>
      <c r="AI88" s="217"/>
      <c r="AJ88" s="217"/>
      <c r="AK88" s="218"/>
      <c r="AL88" s="107" t="s">
        <v>16</v>
      </c>
      <c r="AM88" s="213" t="s">
        <v>445</v>
      </c>
      <c r="AN88" s="214"/>
      <c r="AO88" s="214"/>
      <c r="AP88" s="214"/>
      <c r="AQ88" s="214"/>
      <c r="AR88" s="214"/>
      <c r="AS88" s="214"/>
      <c r="AT88" s="219"/>
    </row>
    <row r="89" spans="1:64" ht="14.25" thickBot="1" x14ac:dyDescent="0.2">
      <c r="A89" s="228"/>
      <c r="B89" s="230"/>
      <c r="C89" s="232"/>
      <c r="D89" s="232"/>
      <c r="E89" s="129" t="s">
        <v>6</v>
      </c>
      <c r="F89" s="230"/>
      <c r="G89" s="6" t="s">
        <v>7</v>
      </c>
      <c r="H89" s="230"/>
      <c r="I89" s="272"/>
      <c r="J89" s="236"/>
      <c r="K89" s="236"/>
      <c r="L89" s="115"/>
      <c r="M89" s="108"/>
      <c r="N89" s="220" t="s">
        <v>8</v>
      </c>
      <c r="O89" s="221"/>
      <c r="P89" s="221"/>
      <c r="Q89" s="221"/>
      <c r="R89" s="221"/>
      <c r="S89" s="221"/>
      <c r="T89" s="222"/>
      <c r="U89" s="129" t="s">
        <v>9</v>
      </c>
      <c r="V89" s="111" t="s">
        <v>10</v>
      </c>
      <c r="W89" s="112"/>
      <c r="X89" s="112"/>
      <c r="Y89" s="112"/>
      <c r="Z89" s="112"/>
      <c r="AA89" s="113"/>
      <c r="AB89" s="92" t="s">
        <v>11</v>
      </c>
      <c r="AC89" s="110"/>
      <c r="AD89" s="223" t="s">
        <v>8</v>
      </c>
      <c r="AE89" s="224"/>
      <c r="AF89" s="224"/>
      <c r="AG89" s="224"/>
      <c r="AH89" s="224"/>
      <c r="AI89" s="224"/>
      <c r="AJ89" s="225"/>
      <c r="AK89" s="100" t="s">
        <v>9</v>
      </c>
      <c r="AL89" s="108"/>
      <c r="AM89" s="220" t="s">
        <v>8</v>
      </c>
      <c r="AN89" s="221"/>
      <c r="AO89" s="221"/>
      <c r="AP89" s="221"/>
      <c r="AQ89" s="221"/>
      <c r="AR89" s="221"/>
      <c r="AS89" s="222"/>
      <c r="AT89" s="93" t="s">
        <v>9</v>
      </c>
    </row>
    <row r="90" spans="1:64" x14ac:dyDescent="0.15">
      <c r="A90" s="202">
        <v>18</v>
      </c>
      <c r="B90" s="205"/>
      <c r="C90" s="207"/>
      <c r="D90" s="205"/>
      <c r="E90" s="126" t="str">
        <f>IF(C90="○",IF($D90&lt;&gt;"",VLOOKUP($D90,新規学連登録者入力シート!$A$2:$U$101,8,FALSE),""),IF($D90&lt;&gt;"",IF(VLOOKUP(記入方法!$D90,登録者リスト!$A$1:$F$43729,4,FALSE)=基本情報!$D$6,VLOOKUP(記入方法!$D90,登録者リスト!$A$1:$F$43729,3,FALSE),""),""))</f>
        <v/>
      </c>
      <c r="F90" s="209" t="str">
        <f>IF(C90="○",IF($D90&lt;&gt;"",VLOOKUP($D90,新規学連登録者入力シート!$A$2:$U$101,9,FALSE),""),IF($D90&lt;&gt;"",IF(VLOOKUP(記入方法!$D90,登録者リスト!$A$1:$G$43729,4,FALSE)=基本情報!$D$6,VLOOKUP(記入方法!$D90,登録者リスト!$A$1:$G$43729,7,FALSE),""),""))</f>
        <v/>
      </c>
      <c r="G90" s="127" t="str">
        <f>IF(C90="○",IF($D90&lt;&gt;"",VLOOKUP($D90,新規学連登録者入力シート!$A$2:$U$101,14,FALSE),""),IF($D90&lt;&gt;"",IF(VLOOKUP(記入方法!$D90,登録者リスト!$A$1:$F$43729,4,FALSE)=基本情報!$D$6,VLOOKUP(記入方法!$D90,登録者リスト!$A$1:$F$43729,5,FALSE),""),""))</f>
        <v/>
      </c>
      <c r="H90" s="211" t="str">
        <f>IF(C90="○",IF($D90&lt;&gt;"",VLOOKUP($D90,新規学連登録者入力シート!$A$2:$U$101,19,FALSE),""),IF($D90&lt;&gt;"",IF(VLOOKUP(記入方法!$D90,登録者リスト!$A$1:$H$43729,4,FALSE)=基本情報!$D$6,VLOOKUP(記入方法!$D90,登録者リスト!$A$1:$H$43729,8,FALSE),""),""))</f>
        <v/>
      </c>
      <c r="I90" s="267"/>
      <c r="J90" s="267"/>
      <c r="K90" s="269" t="str">
        <f>IFERROR(IF(I90="","",IF(AND(I90&lt;&gt;"107 ハーフマラソン",I90&lt;&gt;"062 10000mW"),IF(BD90="T",IF(VALUE(M90)&lt;=BB90,"A標準",IF(VALUE(M90)&lt;=BC90,"B標準","未突破")),IF(VALUE(M90)&gt;=BB90,"A標準",IF(VALUE(M90)&gt;=BC90,"B標準","未突破"))),IF(VALUE(M90)&lt;=BC90,"","未突破"))),"")</f>
        <v/>
      </c>
      <c r="L90" s="105"/>
      <c r="M90" s="12" t="str">
        <f>IF(U90="",ASC(N90&amp;IF(P90&lt;&gt;"",TEXT(P90,"00"),"")&amp;IF(R90&lt;&gt;"",TEXT(R90,"00"),"")&amp;IF(T90&lt;&gt;"",TEXT(T90,"00"),"")),ASC(U90))</f>
        <v/>
      </c>
      <c r="N90" s="211"/>
      <c r="O90" s="255" t="s">
        <v>239</v>
      </c>
      <c r="P90" s="263"/>
      <c r="Q90" s="255" t="s">
        <v>240</v>
      </c>
      <c r="R90" s="263"/>
      <c r="S90" s="239" t="s">
        <v>241</v>
      </c>
      <c r="T90" s="265"/>
      <c r="U90" s="211"/>
      <c r="V90" s="7"/>
      <c r="W90" s="8" t="s">
        <v>23</v>
      </c>
      <c r="X90" s="7"/>
      <c r="Y90" s="8" t="s">
        <v>24</v>
      </c>
      <c r="Z90" s="7"/>
      <c r="AA90" s="8" t="s">
        <v>26</v>
      </c>
      <c r="AB90" s="209"/>
      <c r="AC90" s="101" t="str">
        <f>IF(AK90="",ASC(AD90&amp;IF(AF90&lt;&gt;"",TEXT(AF90,"00"),"")&amp;IF(AH90&lt;&gt;"",TEXT(AH90,"00"),"")&amp;IF(AJ90&lt;&gt;"",TEXT(AJ90,"00"),"")),ASC(AK90))</f>
        <v/>
      </c>
      <c r="AD90" s="253" t="str">
        <f>IF(I90="","",IF(I90="201 十種競技","",VLOOKUP(I90,大学記録!$A$3:$H$5,2,FALSE)))</f>
        <v/>
      </c>
      <c r="AE90" s="257" t="s">
        <v>239</v>
      </c>
      <c r="AF90" s="259" t="str">
        <f>IF(I90="","",IF(I90="201 十種競技","",VLOOKUP(I90,大学記録!$A$3:$H$5,4,FALSE)))</f>
        <v/>
      </c>
      <c r="AG90" s="257" t="s">
        <v>240</v>
      </c>
      <c r="AH90" s="259" t="str">
        <f>IF(I90="","",IF(I90="201 十種競技","",VLOOKUP(I90,大学記録!$A$3:$H$5,6,FALSE)))</f>
        <v/>
      </c>
      <c r="AI90" s="261" t="s">
        <v>241</v>
      </c>
      <c r="AJ90" s="251" t="str">
        <f>IF(I90="","",IF(I90="201 十種競技","",VLOOKUP(I90,大学記録!$A$3:$H$5,8,FALSE)))</f>
        <v/>
      </c>
      <c r="AK90" s="253" t="str">
        <f>IF(I90="","",IF(I90="201 十種競技",大学記録!#REF!,""))</f>
        <v/>
      </c>
      <c r="AL90" s="12" t="str">
        <f>IF(AT90="",ASC(AM90&amp;IF(AO90&lt;&gt;"",TEXT(AO90,"00"),"")&amp;IF(AQ90&lt;&gt;"",TEXT(AQ90,"00"),"")&amp;IF(AS90&lt;&gt;"",TEXT(AS90,"00"),"")),ASC(AT90))</f>
        <v/>
      </c>
      <c r="AM90" s="205"/>
      <c r="AN90" s="255" t="s">
        <v>239</v>
      </c>
      <c r="AO90" s="237"/>
      <c r="AP90" s="255" t="s">
        <v>240</v>
      </c>
      <c r="AQ90" s="237"/>
      <c r="AR90" s="239" t="s">
        <v>241</v>
      </c>
      <c r="AS90" s="241"/>
      <c r="AT90" s="243"/>
      <c r="AV90" s="5" t="str">
        <f>IF(AND(I90&lt;&gt;"107 ハーフマラソン",I90&lt;&gt;"062 10000mW"),D90 &amp; "-" &amp; I90,D90 &amp; "-" &amp; I90 &amp; J90)</f>
        <v>-</v>
      </c>
      <c r="AW90" s="5" t="str">
        <f>IF(ISERROR(VLOOKUP(記入方法!$AV90,登録者リスト!#REF!,4,FALSE)),"○","")</f>
        <v>○</v>
      </c>
      <c r="AX90" s="5" t="e">
        <f>IF(AND(I90&lt;&gt;"107 ハーフマラソン",I90&lt;&gt;"062 10000mW"),#REF! &amp; "-" &amp; I90,#REF! &amp; "-" &amp; I90 &amp; J90)</f>
        <v>#REF!</v>
      </c>
      <c r="AY90" s="5" t="str">
        <f>IF(ISERROR(VLOOKUP(AX90,突破者リスト外資格記録入力シート!$D$7:$M$106,2,FALSE)),"○","")</f>
        <v>○</v>
      </c>
      <c r="AZ90" s="5" t="str">
        <f>IF(C90="○","整理番号","登録番号")</f>
        <v>登録番号</v>
      </c>
      <c r="BA90" s="5" t="str">
        <f>IF(I90="107 ハーフマラソン","H",IF(I90="062 10000mW","W",""))</f>
        <v/>
      </c>
      <c r="BB90" s="5" t="e">
        <f>VLOOKUP($I90 &amp; $J90,標準記録!$A$1:$D$26,2,FALSE)</f>
        <v>#N/A</v>
      </c>
      <c r="BC90" s="5" t="e">
        <f>VLOOKUP($I90 &amp; $J90,標準記録!$A$1:$D$26,3,FALSE)</f>
        <v>#N/A</v>
      </c>
      <c r="BD90" s="5" t="e">
        <f>VLOOKUP($I90 &amp; $J90,標準記録!$A$1:$D$26,4,FALSE)</f>
        <v>#N/A</v>
      </c>
      <c r="BE90" s="5" t="str">
        <f>IF(BF90="","",A90)</f>
        <v/>
      </c>
      <c r="BF90" s="5" t="str">
        <f>IF(OR(I90="201 十種競技",I90="202 七種競技"),#REF!,"")</f>
        <v/>
      </c>
      <c r="BG90" s="5" t="str">
        <f>IF(I90="107 ハーフマラソン",#REF!,"")</f>
        <v/>
      </c>
      <c r="BH90" s="5" t="str">
        <f>I90 &amp; K90</f>
        <v/>
      </c>
      <c r="BI90" s="5">
        <f>I90</f>
        <v>0</v>
      </c>
      <c r="BJ90" s="5">
        <f>COUNTIF($BI$5:$BI$401,I90)</f>
        <v>160</v>
      </c>
      <c r="BK90" s="5">
        <f>COUNTIF($BH$5:$BH$401,I90 &amp; "B標準")</f>
        <v>0</v>
      </c>
      <c r="BL90" s="5" t="str">
        <f>D88 &amp; D90</f>
        <v>登録番号</v>
      </c>
    </row>
    <row r="91" spans="1:64" ht="14.25" thickBot="1" x14ac:dyDescent="0.2">
      <c r="A91" s="203"/>
      <c r="B91" s="206"/>
      <c r="C91" s="208"/>
      <c r="D91" s="206"/>
      <c r="E91" s="128" t="str">
        <f>IF(C90="○",IF($D90&lt;&gt;"",VLOOKUP($D90,新規学連登録者入力シート!$A$2:$U$101,7,FALSE),""),IF($D90&lt;&gt;"",IF(VLOOKUP(記入方法!$D90,登録者リスト!$A$1:$F$43729,4,FALSE)=基本情報!$D$6,VLOOKUP(記入方法!$D90,登録者リスト!$A$1:$F$43729,2,FALSE),""),""))</f>
        <v/>
      </c>
      <c r="F91" s="210"/>
      <c r="G91" s="128" t="str">
        <f>IF(C90="○",IF($D90&lt;&gt;"",VLOOKUP($D90,新規学連登録者入力シート!$A$2:$U$101,19,FALSE),""),IF($D90&lt;&gt;"",IF(VLOOKUP(記入方法!$D90,登録者リスト!$A$1:$F$43729,4,FALSE)=基本情報!$D$6,VLOOKUP(記入方法!$D90,登録者リスト!$A$1:$F$43729,6,FALSE),""),""))</f>
        <v/>
      </c>
      <c r="H91" s="212"/>
      <c r="I91" s="268"/>
      <c r="J91" s="268"/>
      <c r="K91" s="270"/>
      <c r="L91" s="106"/>
      <c r="M91" s="14" t="str">
        <f>IF(U91="",ASC(N91&amp;IF(P91&lt;&gt;"",TEXT(P91,"00"),"")&amp;IF(R91&lt;&gt;"",TEXT(R91,"00"),"")&amp;IF(T91&lt;&gt;"",TEXT(T91,"00"),"")),ASC(U91))</f>
        <v/>
      </c>
      <c r="N91" s="212"/>
      <c r="O91" s="256"/>
      <c r="P91" s="264"/>
      <c r="Q91" s="256"/>
      <c r="R91" s="264"/>
      <c r="S91" s="240"/>
      <c r="T91" s="266"/>
      <c r="U91" s="212"/>
      <c r="V91" s="9"/>
      <c r="W91" s="10" t="s">
        <v>23</v>
      </c>
      <c r="X91" s="9"/>
      <c r="Y91" s="10" t="s">
        <v>25</v>
      </c>
      <c r="Z91" s="9"/>
      <c r="AA91" s="10" t="s">
        <v>26</v>
      </c>
      <c r="AB91" s="210"/>
      <c r="AC91" s="102" t="str">
        <f>IF(AK91="",ASC(AD90&amp;IF(AF91&lt;&gt;"",TEXT(AF91,"00"),"")&amp;IF(AH91&lt;&gt;"",TEXT(AH91,"00"),"")&amp;IF(AJ91&lt;&gt;"",TEXT(AJ91,"00"),"")),ASC(AK91))</f>
        <v/>
      </c>
      <c r="AD91" s="254"/>
      <c r="AE91" s="258"/>
      <c r="AF91" s="260"/>
      <c r="AG91" s="258"/>
      <c r="AH91" s="260"/>
      <c r="AI91" s="262"/>
      <c r="AJ91" s="252"/>
      <c r="AK91" s="254"/>
      <c r="AL91" s="14" t="str">
        <f>IF(AT91="",ASC(AM91&amp;IF(AO91&lt;&gt;"",TEXT(AO91,"00"),"")&amp;IF(AQ91&lt;&gt;"",TEXT(AQ91,"00"),"")&amp;IF(AS91&lt;&gt;"",TEXT(AS91,"00"),"")),ASC(AT91))</f>
        <v/>
      </c>
      <c r="AM91" s="206"/>
      <c r="AN91" s="256"/>
      <c r="AO91" s="238"/>
      <c r="AP91" s="256"/>
      <c r="AQ91" s="238"/>
      <c r="AR91" s="240"/>
      <c r="AS91" s="242"/>
      <c r="AT91" s="244"/>
      <c r="AV91" s="5" t="str">
        <f>IF(AND(I91&lt;&gt;"107 ハーフマラソン",I91&lt;&gt;"062 10000mW"),D90 &amp; "-" &amp; I91,D90 &amp; "-" &amp; I91 &amp; J91)</f>
        <v>-</v>
      </c>
      <c r="AW91" s="5" t="str">
        <f>IF(ISERROR(VLOOKUP(記入方法!$AV91,登録者リスト!#REF!,4,FALSE)),"○","")</f>
        <v>○</v>
      </c>
      <c r="AX91" s="5" t="e">
        <f>IF(AND(I91&lt;&gt;"107 ハーフマラソン",I91&lt;&gt;"062 10000mW"),#REF! &amp; "-" &amp; I91,#REF! &amp; "-" &amp; I91 &amp; J91)</f>
        <v>#REF!</v>
      </c>
      <c r="AY91" s="5" t="str">
        <f>IF(ISERROR(VLOOKUP(AX91,突破者リスト外資格記録入力シート!$D$7:$M$106,2,FALSE)),"○","")</f>
        <v>○</v>
      </c>
      <c r="BA91" s="5" t="str">
        <f>IF(I91="107 ハーフマラソン","H",IF(I91="062 10000mW","W",""))</f>
        <v/>
      </c>
      <c r="BB91" s="5" t="e">
        <f>VLOOKUP($I91 &amp; $J91,標準記録!$A$1:$D$26,2,FALSE)</f>
        <v>#N/A</v>
      </c>
      <c r="BC91" s="5" t="e">
        <f>VLOOKUP($I91 &amp; $J91,標準記録!$A$1:$D$26,3,FALSE)</f>
        <v>#N/A</v>
      </c>
      <c r="BD91" s="5" t="e">
        <f>VLOOKUP($I91 &amp; $J91,標準記録!$A$1:$D$26,4,FALSE)</f>
        <v>#N/A</v>
      </c>
      <c r="BE91" s="5" t="str">
        <f>IF(BF91="","",A90)</f>
        <v/>
      </c>
      <c r="BF91" s="5" t="str">
        <f>IF(OR(I91="201 十種競技",I91="202 七種競技"),#REF!,"")</f>
        <v/>
      </c>
      <c r="BG91" s="5" t="str">
        <f>IF(I91="107 ハーフマラソン",#REF!,"")</f>
        <v/>
      </c>
      <c r="BH91" s="5" t="str">
        <f>I91 &amp; K91</f>
        <v/>
      </c>
      <c r="BI91" s="5">
        <f>I91</f>
        <v>0</v>
      </c>
      <c r="BJ91" s="5">
        <f>COUNTIF($BI$5:$BI$401,I91)</f>
        <v>160</v>
      </c>
      <c r="BK91" s="5">
        <f>COUNTIF($BH$5:$BH$401,I91 &amp; "B標準")</f>
        <v>0</v>
      </c>
    </row>
    <row r="92" spans="1:64" ht="15" thickTop="1" thickBot="1" x14ac:dyDescent="0.2">
      <c r="A92" s="204"/>
      <c r="B92" s="245" t="s">
        <v>128</v>
      </c>
      <c r="C92" s="246"/>
      <c r="D92" s="246"/>
      <c r="E92" s="246"/>
      <c r="F92" s="246"/>
      <c r="G92" s="247"/>
      <c r="H92" s="125"/>
      <c r="I92" s="248"/>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50"/>
    </row>
    <row r="93" spans="1:64" ht="13.5" customHeight="1" x14ac:dyDescent="0.15">
      <c r="A93" s="227"/>
      <c r="B93" s="229" t="s">
        <v>0</v>
      </c>
      <c r="C93" s="231" t="s">
        <v>242</v>
      </c>
      <c r="D93" s="231" t="str">
        <f>IF(C95="○","整理番号","登録番号")</f>
        <v>登録番号</v>
      </c>
      <c r="E93" s="124" t="s">
        <v>13550</v>
      </c>
      <c r="F93" s="229" t="s">
        <v>275</v>
      </c>
      <c r="G93" s="104" t="s">
        <v>1</v>
      </c>
      <c r="H93" s="233" t="s">
        <v>13551</v>
      </c>
      <c r="I93" s="271" t="s">
        <v>2</v>
      </c>
      <c r="J93" s="233" t="s">
        <v>284</v>
      </c>
      <c r="K93" s="233" t="s">
        <v>3</v>
      </c>
      <c r="L93" s="114" t="s">
        <v>243</v>
      </c>
      <c r="M93" s="107" t="s">
        <v>16</v>
      </c>
      <c r="N93" s="213" t="s">
        <v>4</v>
      </c>
      <c r="O93" s="214"/>
      <c r="P93" s="214"/>
      <c r="Q93" s="214"/>
      <c r="R93" s="214"/>
      <c r="S93" s="214"/>
      <c r="T93" s="214"/>
      <c r="U93" s="214"/>
      <c r="V93" s="214"/>
      <c r="W93" s="214"/>
      <c r="X93" s="214"/>
      <c r="Y93" s="214"/>
      <c r="Z93" s="214"/>
      <c r="AA93" s="214"/>
      <c r="AB93" s="215"/>
      <c r="AC93" s="109" t="s">
        <v>16</v>
      </c>
      <c r="AD93" s="216" t="s">
        <v>448</v>
      </c>
      <c r="AE93" s="217"/>
      <c r="AF93" s="217"/>
      <c r="AG93" s="217"/>
      <c r="AH93" s="217"/>
      <c r="AI93" s="217"/>
      <c r="AJ93" s="217"/>
      <c r="AK93" s="218"/>
      <c r="AL93" s="107" t="s">
        <v>16</v>
      </c>
      <c r="AM93" s="213" t="s">
        <v>445</v>
      </c>
      <c r="AN93" s="214"/>
      <c r="AO93" s="214"/>
      <c r="AP93" s="214"/>
      <c r="AQ93" s="214"/>
      <c r="AR93" s="214"/>
      <c r="AS93" s="214"/>
      <c r="AT93" s="219"/>
    </row>
    <row r="94" spans="1:64" ht="14.25" thickBot="1" x14ac:dyDescent="0.2">
      <c r="A94" s="228"/>
      <c r="B94" s="230"/>
      <c r="C94" s="232"/>
      <c r="D94" s="232"/>
      <c r="E94" s="129" t="s">
        <v>6</v>
      </c>
      <c r="F94" s="230"/>
      <c r="G94" s="6" t="s">
        <v>7</v>
      </c>
      <c r="H94" s="230"/>
      <c r="I94" s="272"/>
      <c r="J94" s="236"/>
      <c r="K94" s="236"/>
      <c r="L94" s="115"/>
      <c r="M94" s="108"/>
      <c r="N94" s="220" t="s">
        <v>8</v>
      </c>
      <c r="O94" s="221"/>
      <c r="P94" s="221"/>
      <c r="Q94" s="221"/>
      <c r="R94" s="221"/>
      <c r="S94" s="221"/>
      <c r="T94" s="222"/>
      <c r="U94" s="129" t="s">
        <v>9</v>
      </c>
      <c r="V94" s="111" t="s">
        <v>10</v>
      </c>
      <c r="W94" s="112"/>
      <c r="X94" s="112"/>
      <c r="Y94" s="112"/>
      <c r="Z94" s="112"/>
      <c r="AA94" s="113"/>
      <c r="AB94" s="92" t="s">
        <v>11</v>
      </c>
      <c r="AC94" s="110"/>
      <c r="AD94" s="223" t="s">
        <v>8</v>
      </c>
      <c r="AE94" s="224"/>
      <c r="AF94" s="224"/>
      <c r="AG94" s="224"/>
      <c r="AH94" s="224"/>
      <c r="AI94" s="224"/>
      <c r="AJ94" s="225"/>
      <c r="AK94" s="100" t="s">
        <v>9</v>
      </c>
      <c r="AL94" s="108"/>
      <c r="AM94" s="220" t="s">
        <v>8</v>
      </c>
      <c r="AN94" s="221"/>
      <c r="AO94" s="221"/>
      <c r="AP94" s="221"/>
      <c r="AQ94" s="221"/>
      <c r="AR94" s="221"/>
      <c r="AS94" s="222"/>
      <c r="AT94" s="93" t="s">
        <v>9</v>
      </c>
    </row>
    <row r="95" spans="1:64" x14ac:dyDescent="0.15">
      <c r="A95" s="202">
        <v>19</v>
      </c>
      <c r="B95" s="205"/>
      <c r="C95" s="207"/>
      <c r="D95" s="205"/>
      <c r="E95" s="126" t="str">
        <f>IF(C95="○",IF($D95&lt;&gt;"",VLOOKUP($D95,新規学連登録者入力シート!$A$2:$U$101,8,FALSE),""),IF($D95&lt;&gt;"",IF(VLOOKUP(記入方法!$D95,登録者リスト!$A$1:$F$43729,4,FALSE)=基本情報!$D$6,VLOOKUP(記入方法!$D95,登録者リスト!$A$1:$F$43729,3,FALSE),""),""))</f>
        <v/>
      </c>
      <c r="F95" s="209" t="str">
        <f>IF(C95="○",IF($D95&lt;&gt;"",VLOOKUP($D95,新規学連登録者入力シート!$A$2:$U$101,9,FALSE),""),IF($D95&lt;&gt;"",IF(VLOOKUP(記入方法!$D95,登録者リスト!$A$1:$G$43729,4,FALSE)=基本情報!$D$6,VLOOKUP(記入方法!$D95,登録者リスト!$A$1:$G$43729,7,FALSE),""),""))</f>
        <v/>
      </c>
      <c r="G95" s="127" t="str">
        <f>IF(C95="○",IF($D95&lt;&gt;"",VLOOKUP($D95,新規学連登録者入力シート!$A$2:$U$101,14,FALSE),""),IF($D95&lt;&gt;"",IF(VLOOKUP(記入方法!$D95,登録者リスト!$A$1:$F$43729,4,FALSE)=基本情報!$D$6,VLOOKUP(記入方法!$D95,登録者リスト!$A$1:$F$43729,5,FALSE),""),""))</f>
        <v/>
      </c>
      <c r="H95" s="211" t="str">
        <f>IF(C95="○",IF($D95&lt;&gt;"",VLOOKUP($D95,新規学連登録者入力シート!$A$2:$U$101,19,FALSE),""),IF($D95&lt;&gt;"",IF(VLOOKUP(記入方法!$D95,登録者リスト!$A$1:$H$43729,4,FALSE)=基本情報!$D$6,VLOOKUP(記入方法!$D95,登録者リスト!$A$1:$H$43729,8,FALSE),""),""))</f>
        <v/>
      </c>
      <c r="I95" s="267"/>
      <c r="J95" s="267"/>
      <c r="K95" s="269" t="str">
        <f>IFERROR(IF(I95="","",IF(AND(I95&lt;&gt;"107 ハーフマラソン",I95&lt;&gt;"062 10000mW"),IF(BD95="T",IF(VALUE(M95)&lt;=BB95,"A標準",IF(VALUE(M95)&lt;=BC95,"B標準","未突破")),IF(VALUE(M95)&gt;=BB95,"A標準",IF(VALUE(M95)&gt;=BC95,"B標準","未突破"))),IF(VALUE(M95)&lt;=BC95,"","未突破"))),"")</f>
        <v/>
      </c>
      <c r="L95" s="105"/>
      <c r="M95" s="12" t="str">
        <f>IF(U95="",ASC(N95&amp;IF(P95&lt;&gt;"",TEXT(P95,"00"),"")&amp;IF(R95&lt;&gt;"",TEXT(R95,"00"),"")&amp;IF(T95&lt;&gt;"",TEXT(T95,"00"),"")),ASC(U95))</f>
        <v/>
      </c>
      <c r="N95" s="211"/>
      <c r="O95" s="255" t="s">
        <v>239</v>
      </c>
      <c r="P95" s="263"/>
      <c r="Q95" s="255" t="s">
        <v>240</v>
      </c>
      <c r="R95" s="263"/>
      <c r="S95" s="239" t="s">
        <v>241</v>
      </c>
      <c r="T95" s="265"/>
      <c r="U95" s="211"/>
      <c r="V95" s="7"/>
      <c r="W95" s="8" t="s">
        <v>23</v>
      </c>
      <c r="X95" s="7"/>
      <c r="Y95" s="8" t="s">
        <v>24</v>
      </c>
      <c r="Z95" s="7"/>
      <c r="AA95" s="8" t="s">
        <v>26</v>
      </c>
      <c r="AB95" s="209"/>
      <c r="AC95" s="101" t="str">
        <f>IF(AK95="",ASC(AD95&amp;IF(AF95&lt;&gt;"",TEXT(AF95,"00"),"")&amp;IF(AH95&lt;&gt;"",TEXT(AH95,"00"),"")&amp;IF(AJ95&lt;&gt;"",TEXT(AJ95,"00"),"")),ASC(AK95))</f>
        <v/>
      </c>
      <c r="AD95" s="253" t="str">
        <f>IF(I95="","",IF(I95="201 十種競技","",VLOOKUP(I95,大学記録!$A$3:$H$5,2,FALSE)))</f>
        <v/>
      </c>
      <c r="AE95" s="257" t="s">
        <v>239</v>
      </c>
      <c r="AF95" s="259" t="str">
        <f>IF(I95="","",IF(I95="201 十種競技","",VLOOKUP(I95,大学記録!$A$3:$H$5,4,FALSE)))</f>
        <v/>
      </c>
      <c r="AG95" s="257" t="s">
        <v>240</v>
      </c>
      <c r="AH95" s="259" t="str">
        <f>IF(I95="","",IF(I95="201 十種競技","",VLOOKUP(I95,大学記録!$A$3:$H$5,6,FALSE)))</f>
        <v/>
      </c>
      <c r="AI95" s="261" t="s">
        <v>241</v>
      </c>
      <c r="AJ95" s="251" t="str">
        <f>IF(I95="","",IF(I95="201 十種競技","",VLOOKUP(I95,大学記録!$A$3:$H$5,8,FALSE)))</f>
        <v/>
      </c>
      <c r="AK95" s="253" t="str">
        <f>IF(I95="","",IF(I95="201 十種競技",大学記録!#REF!,""))</f>
        <v/>
      </c>
      <c r="AL95" s="12" t="str">
        <f>IF(AT95="",ASC(AM95&amp;IF(AO95&lt;&gt;"",TEXT(AO95,"00"),"")&amp;IF(AQ95&lt;&gt;"",TEXT(AQ95,"00"),"")&amp;IF(AS95&lt;&gt;"",TEXT(AS95,"00"),"")),ASC(AT95))</f>
        <v/>
      </c>
      <c r="AM95" s="205"/>
      <c r="AN95" s="255" t="s">
        <v>239</v>
      </c>
      <c r="AO95" s="237"/>
      <c r="AP95" s="255" t="s">
        <v>240</v>
      </c>
      <c r="AQ95" s="237"/>
      <c r="AR95" s="239" t="s">
        <v>241</v>
      </c>
      <c r="AS95" s="241"/>
      <c r="AT95" s="243"/>
      <c r="AV95" s="5" t="str">
        <f>IF(AND(I95&lt;&gt;"107 ハーフマラソン",I95&lt;&gt;"062 10000mW"),D95 &amp; "-" &amp; I95,D95 &amp; "-" &amp; I95 &amp; J95)</f>
        <v>-</v>
      </c>
      <c r="AW95" s="5" t="str">
        <f>IF(ISERROR(VLOOKUP(記入方法!$AV95,登録者リスト!#REF!,4,FALSE)),"○","")</f>
        <v>○</v>
      </c>
      <c r="AX95" s="5" t="e">
        <f>IF(AND(I95&lt;&gt;"107 ハーフマラソン",I95&lt;&gt;"062 10000mW"),#REF! &amp; "-" &amp; I95,#REF! &amp; "-" &amp; I95 &amp; J95)</f>
        <v>#REF!</v>
      </c>
      <c r="AY95" s="5" t="str">
        <f>IF(ISERROR(VLOOKUP(AX95,突破者リスト外資格記録入力シート!$D$7:$M$106,2,FALSE)),"○","")</f>
        <v>○</v>
      </c>
      <c r="AZ95" s="5" t="str">
        <f>IF(C95="○","整理番号","登録番号")</f>
        <v>登録番号</v>
      </c>
      <c r="BA95" s="5" t="str">
        <f>IF(I95="107 ハーフマラソン","H",IF(I95="062 10000mW","W",""))</f>
        <v/>
      </c>
      <c r="BB95" s="5" t="e">
        <f>VLOOKUP($I95 &amp; $J95,標準記録!$A$1:$D$26,2,FALSE)</f>
        <v>#N/A</v>
      </c>
      <c r="BC95" s="5" t="e">
        <f>VLOOKUP($I95 &amp; $J95,標準記録!$A$1:$D$26,3,FALSE)</f>
        <v>#N/A</v>
      </c>
      <c r="BD95" s="5" t="e">
        <f>VLOOKUP($I95 &amp; $J95,標準記録!$A$1:$D$26,4,FALSE)</f>
        <v>#N/A</v>
      </c>
      <c r="BE95" s="5" t="str">
        <f>IF(BF95="","",A95)</f>
        <v/>
      </c>
      <c r="BF95" s="5" t="str">
        <f>IF(OR(I95="201 十種競技",I95="202 七種競技"),#REF!,"")</f>
        <v/>
      </c>
      <c r="BG95" s="5" t="str">
        <f>IF(I95="107 ハーフマラソン",#REF!,"")</f>
        <v/>
      </c>
      <c r="BH95" s="5" t="str">
        <f>I95 &amp; K95</f>
        <v/>
      </c>
      <c r="BI95" s="5">
        <f>I95</f>
        <v>0</v>
      </c>
      <c r="BJ95" s="5">
        <f>COUNTIF($BI$5:$BI$401,I95)</f>
        <v>160</v>
      </c>
      <c r="BK95" s="5">
        <f>COUNTIF($BH$5:$BH$401,I95 &amp; "B標準")</f>
        <v>0</v>
      </c>
      <c r="BL95" s="5" t="str">
        <f>D93 &amp; D95</f>
        <v>登録番号</v>
      </c>
    </row>
    <row r="96" spans="1:64" ht="14.25" thickBot="1" x14ac:dyDescent="0.2">
      <c r="A96" s="203"/>
      <c r="B96" s="206"/>
      <c r="C96" s="208"/>
      <c r="D96" s="206"/>
      <c r="E96" s="128" t="str">
        <f>IF(C95="○",IF($D95&lt;&gt;"",VLOOKUP($D95,新規学連登録者入力シート!$A$2:$U$101,7,FALSE),""),IF($D95&lt;&gt;"",IF(VLOOKUP(記入方法!$D95,登録者リスト!$A$1:$F$43729,4,FALSE)=基本情報!$D$6,VLOOKUP(記入方法!$D95,登録者リスト!$A$1:$F$43729,2,FALSE),""),""))</f>
        <v/>
      </c>
      <c r="F96" s="210"/>
      <c r="G96" s="128" t="str">
        <f>IF(C95="○",IF($D95&lt;&gt;"",VLOOKUP($D95,新規学連登録者入力シート!$A$2:$U$101,19,FALSE),""),IF($D95&lt;&gt;"",IF(VLOOKUP(記入方法!$D95,登録者リスト!$A$1:$F$43729,4,FALSE)=基本情報!$D$6,VLOOKUP(記入方法!$D95,登録者リスト!$A$1:$F$43729,6,FALSE),""),""))</f>
        <v/>
      </c>
      <c r="H96" s="212"/>
      <c r="I96" s="268"/>
      <c r="J96" s="268"/>
      <c r="K96" s="270"/>
      <c r="L96" s="106"/>
      <c r="M96" s="14" t="str">
        <f>IF(U96="",ASC(N96&amp;IF(P96&lt;&gt;"",TEXT(P96,"00"),"")&amp;IF(R96&lt;&gt;"",TEXT(R96,"00"),"")&amp;IF(T96&lt;&gt;"",TEXT(T96,"00"),"")),ASC(U96))</f>
        <v/>
      </c>
      <c r="N96" s="212"/>
      <c r="O96" s="256"/>
      <c r="P96" s="264"/>
      <c r="Q96" s="256"/>
      <c r="R96" s="264"/>
      <c r="S96" s="240"/>
      <c r="T96" s="266"/>
      <c r="U96" s="212"/>
      <c r="V96" s="9"/>
      <c r="W96" s="10" t="s">
        <v>23</v>
      </c>
      <c r="X96" s="9"/>
      <c r="Y96" s="10" t="s">
        <v>25</v>
      </c>
      <c r="Z96" s="9"/>
      <c r="AA96" s="10" t="s">
        <v>26</v>
      </c>
      <c r="AB96" s="210"/>
      <c r="AC96" s="102" t="str">
        <f>IF(AK96="",ASC(AD95&amp;IF(AF96&lt;&gt;"",TEXT(AF96,"00"),"")&amp;IF(AH96&lt;&gt;"",TEXT(AH96,"00"),"")&amp;IF(AJ96&lt;&gt;"",TEXT(AJ96,"00"),"")),ASC(AK96))</f>
        <v/>
      </c>
      <c r="AD96" s="254"/>
      <c r="AE96" s="258"/>
      <c r="AF96" s="260"/>
      <c r="AG96" s="258"/>
      <c r="AH96" s="260"/>
      <c r="AI96" s="262"/>
      <c r="AJ96" s="252"/>
      <c r="AK96" s="254"/>
      <c r="AL96" s="14" t="str">
        <f>IF(AT96="",ASC(AM96&amp;IF(AO96&lt;&gt;"",TEXT(AO96,"00"),"")&amp;IF(AQ96&lt;&gt;"",TEXT(AQ96,"00"),"")&amp;IF(AS96&lt;&gt;"",TEXT(AS96,"00"),"")),ASC(AT96))</f>
        <v/>
      </c>
      <c r="AM96" s="206"/>
      <c r="AN96" s="256"/>
      <c r="AO96" s="238"/>
      <c r="AP96" s="256"/>
      <c r="AQ96" s="238"/>
      <c r="AR96" s="240"/>
      <c r="AS96" s="242"/>
      <c r="AT96" s="244"/>
      <c r="AV96" s="5" t="str">
        <f>IF(AND(I96&lt;&gt;"107 ハーフマラソン",I96&lt;&gt;"062 10000mW"),D95 &amp; "-" &amp; I96,D95 &amp; "-" &amp; I96 &amp; J96)</f>
        <v>-</v>
      </c>
      <c r="AW96" s="5" t="str">
        <f>IF(ISERROR(VLOOKUP(記入方法!$AV96,登録者リスト!#REF!,4,FALSE)),"○","")</f>
        <v>○</v>
      </c>
      <c r="AX96" s="5" t="e">
        <f>IF(AND(I96&lt;&gt;"107 ハーフマラソン",I96&lt;&gt;"062 10000mW"),#REF! &amp; "-" &amp; I96,#REF! &amp; "-" &amp; I96 &amp; J96)</f>
        <v>#REF!</v>
      </c>
      <c r="AY96" s="5" t="str">
        <f>IF(ISERROR(VLOOKUP(AX96,突破者リスト外資格記録入力シート!$D$7:$M$106,2,FALSE)),"○","")</f>
        <v>○</v>
      </c>
      <c r="BA96" s="5" t="str">
        <f>IF(I96="107 ハーフマラソン","H",IF(I96="062 10000mW","W",""))</f>
        <v/>
      </c>
      <c r="BB96" s="5" t="e">
        <f>VLOOKUP($I96 &amp; $J96,標準記録!$A$1:$D$26,2,FALSE)</f>
        <v>#N/A</v>
      </c>
      <c r="BC96" s="5" t="e">
        <f>VLOOKUP($I96 &amp; $J96,標準記録!$A$1:$D$26,3,FALSE)</f>
        <v>#N/A</v>
      </c>
      <c r="BD96" s="5" t="e">
        <f>VLOOKUP($I96 &amp; $J96,標準記録!$A$1:$D$26,4,FALSE)</f>
        <v>#N/A</v>
      </c>
      <c r="BE96" s="5" t="str">
        <f>IF(BF96="","",A95)</f>
        <v/>
      </c>
      <c r="BF96" s="5" t="str">
        <f>IF(OR(I96="201 十種競技",I96="202 七種競技"),#REF!,"")</f>
        <v/>
      </c>
      <c r="BG96" s="5" t="str">
        <f>IF(I96="107 ハーフマラソン",#REF!,"")</f>
        <v/>
      </c>
      <c r="BH96" s="5" t="str">
        <f>I96 &amp; K96</f>
        <v/>
      </c>
      <c r="BI96" s="5">
        <f>I96</f>
        <v>0</v>
      </c>
      <c r="BJ96" s="5">
        <f>COUNTIF($BI$5:$BI$401,I96)</f>
        <v>160</v>
      </c>
      <c r="BK96" s="5">
        <f>COUNTIF($BH$5:$BH$401,I96 &amp; "B標準")</f>
        <v>0</v>
      </c>
    </row>
    <row r="97" spans="1:64" ht="15" thickTop="1" thickBot="1" x14ac:dyDescent="0.2">
      <c r="A97" s="204"/>
      <c r="B97" s="245" t="s">
        <v>128</v>
      </c>
      <c r="C97" s="246"/>
      <c r="D97" s="246"/>
      <c r="E97" s="246"/>
      <c r="F97" s="246"/>
      <c r="G97" s="247"/>
      <c r="H97" s="125"/>
      <c r="I97" s="248"/>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50"/>
    </row>
    <row r="98" spans="1:64" ht="13.5" customHeight="1" x14ac:dyDescent="0.15">
      <c r="A98" s="227"/>
      <c r="B98" s="229" t="s">
        <v>0</v>
      </c>
      <c r="C98" s="231" t="s">
        <v>242</v>
      </c>
      <c r="D98" s="231" t="str">
        <f>IF(C100="○","整理番号","登録番号")</f>
        <v>登録番号</v>
      </c>
      <c r="E98" s="124" t="s">
        <v>13550</v>
      </c>
      <c r="F98" s="229" t="s">
        <v>275</v>
      </c>
      <c r="G98" s="104" t="s">
        <v>1</v>
      </c>
      <c r="H98" s="233" t="s">
        <v>13551</v>
      </c>
      <c r="I98" s="271" t="s">
        <v>2</v>
      </c>
      <c r="J98" s="233" t="s">
        <v>284</v>
      </c>
      <c r="K98" s="233" t="s">
        <v>3</v>
      </c>
      <c r="L98" s="114" t="s">
        <v>243</v>
      </c>
      <c r="M98" s="107" t="s">
        <v>16</v>
      </c>
      <c r="N98" s="213" t="s">
        <v>4</v>
      </c>
      <c r="O98" s="214"/>
      <c r="P98" s="214"/>
      <c r="Q98" s="214"/>
      <c r="R98" s="214"/>
      <c r="S98" s="214"/>
      <c r="T98" s="214"/>
      <c r="U98" s="214"/>
      <c r="V98" s="214"/>
      <c r="W98" s="214"/>
      <c r="X98" s="214"/>
      <c r="Y98" s="214"/>
      <c r="Z98" s="214"/>
      <c r="AA98" s="214"/>
      <c r="AB98" s="215"/>
      <c r="AC98" s="109" t="s">
        <v>16</v>
      </c>
      <c r="AD98" s="216" t="s">
        <v>448</v>
      </c>
      <c r="AE98" s="217"/>
      <c r="AF98" s="217"/>
      <c r="AG98" s="217"/>
      <c r="AH98" s="217"/>
      <c r="AI98" s="217"/>
      <c r="AJ98" s="217"/>
      <c r="AK98" s="218"/>
      <c r="AL98" s="107" t="s">
        <v>16</v>
      </c>
      <c r="AM98" s="213" t="s">
        <v>445</v>
      </c>
      <c r="AN98" s="214"/>
      <c r="AO98" s="214"/>
      <c r="AP98" s="214"/>
      <c r="AQ98" s="214"/>
      <c r="AR98" s="214"/>
      <c r="AS98" s="214"/>
      <c r="AT98" s="219"/>
    </row>
    <row r="99" spans="1:64" ht="14.25" thickBot="1" x14ac:dyDescent="0.2">
      <c r="A99" s="228"/>
      <c r="B99" s="230"/>
      <c r="C99" s="232"/>
      <c r="D99" s="232"/>
      <c r="E99" s="129" t="s">
        <v>6</v>
      </c>
      <c r="F99" s="230"/>
      <c r="G99" s="6" t="s">
        <v>7</v>
      </c>
      <c r="H99" s="230"/>
      <c r="I99" s="272"/>
      <c r="J99" s="236"/>
      <c r="K99" s="236"/>
      <c r="L99" s="115"/>
      <c r="M99" s="108"/>
      <c r="N99" s="220" t="s">
        <v>8</v>
      </c>
      <c r="O99" s="221"/>
      <c r="P99" s="221"/>
      <c r="Q99" s="221"/>
      <c r="R99" s="221"/>
      <c r="S99" s="221"/>
      <c r="T99" s="222"/>
      <c r="U99" s="129" t="s">
        <v>9</v>
      </c>
      <c r="V99" s="111" t="s">
        <v>10</v>
      </c>
      <c r="W99" s="112"/>
      <c r="X99" s="112"/>
      <c r="Y99" s="112"/>
      <c r="Z99" s="112"/>
      <c r="AA99" s="113"/>
      <c r="AB99" s="92" t="s">
        <v>11</v>
      </c>
      <c r="AC99" s="110"/>
      <c r="AD99" s="223" t="s">
        <v>8</v>
      </c>
      <c r="AE99" s="224"/>
      <c r="AF99" s="224"/>
      <c r="AG99" s="224"/>
      <c r="AH99" s="224"/>
      <c r="AI99" s="224"/>
      <c r="AJ99" s="225"/>
      <c r="AK99" s="100" t="s">
        <v>9</v>
      </c>
      <c r="AL99" s="108"/>
      <c r="AM99" s="220" t="s">
        <v>8</v>
      </c>
      <c r="AN99" s="221"/>
      <c r="AO99" s="221"/>
      <c r="AP99" s="221"/>
      <c r="AQ99" s="221"/>
      <c r="AR99" s="221"/>
      <c r="AS99" s="222"/>
      <c r="AT99" s="93" t="s">
        <v>9</v>
      </c>
    </row>
    <row r="100" spans="1:64" x14ac:dyDescent="0.15">
      <c r="A100" s="202">
        <v>20</v>
      </c>
      <c r="B100" s="205"/>
      <c r="C100" s="207"/>
      <c r="D100" s="205"/>
      <c r="E100" s="126" t="str">
        <f>IF(C100="○",IF($D100&lt;&gt;"",VLOOKUP($D100,新規学連登録者入力シート!$A$2:$U$101,8,FALSE),""),IF($D100&lt;&gt;"",IF(VLOOKUP(記入方法!$D100,登録者リスト!$A$1:$F$43729,4,FALSE)=基本情報!$D$6,VLOOKUP(記入方法!$D100,登録者リスト!$A$1:$F$43729,3,FALSE),""),""))</f>
        <v/>
      </c>
      <c r="F100" s="209" t="str">
        <f>IF(C100="○",IF($D100&lt;&gt;"",VLOOKUP($D100,新規学連登録者入力シート!$A$2:$U$101,9,FALSE),""),IF($D100&lt;&gt;"",IF(VLOOKUP(記入方法!$D100,登録者リスト!$A$1:$G$43729,4,FALSE)=基本情報!$D$6,VLOOKUP(記入方法!$D100,登録者リスト!$A$1:$G$43729,7,FALSE),""),""))</f>
        <v/>
      </c>
      <c r="G100" s="127" t="str">
        <f>IF(C100="○",IF($D100&lt;&gt;"",VLOOKUP($D100,新規学連登録者入力シート!$A$2:$U$101,14,FALSE),""),IF($D100&lt;&gt;"",IF(VLOOKUP(記入方法!$D100,登録者リスト!$A$1:$F$43729,4,FALSE)=基本情報!$D$6,VLOOKUP(記入方法!$D100,登録者リスト!$A$1:$F$43729,5,FALSE),""),""))</f>
        <v/>
      </c>
      <c r="H100" s="211" t="str">
        <f>IF(C100="○",IF($D100&lt;&gt;"",VLOOKUP($D100,新規学連登録者入力シート!$A$2:$U$101,19,FALSE),""),IF($D100&lt;&gt;"",IF(VLOOKUP(記入方法!$D100,登録者リスト!$A$1:$H$43729,4,FALSE)=基本情報!$D$6,VLOOKUP(記入方法!$D100,登録者リスト!$A$1:$H$43729,8,FALSE),""),""))</f>
        <v/>
      </c>
      <c r="I100" s="267"/>
      <c r="J100" s="267"/>
      <c r="K100" s="269" t="str">
        <f>IFERROR(IF(I100="","",IF(AND(I100&lt;&gt;"107 ハーフマラソン",I100&lt;&gt;"062 10000mW"),IF(BD100="T",IF(VALUE(M100)&lt;=BB100,"A標準",IF(VALUE(M100)&lt;=BC100,"B標準","未突破")),IF(VALUE(M100)&gt;=BB100,"A標準",IF(VALUE(M100)&gt;=BC100,"B標準","未突破"))),IF(VALUE(M100)&lt;=BC100,"","未突破"))),"")</f>
        <v/>
      </c>
      <c r="L100" s="105"/>
      <c r="M100" s="12" t="str">
        <f>IF(U100="",ASC(N100&amp;IF(P100&lt;&gt;"",TEXT(P100,"00"),"")&amp;IF(R100&lt;&gt;"",TEXT(R100,"00"),"")&amp;IF(T100&lt;&gt;"",TEXT(T100,"00"),"")),ASC(U100))</f>
        <v/>
      </c>
      <c r="N100" s="211"/>
      <c r="O100" s="255" t="s">
        <v>239</v>
      </c>
      <c r="P100" s="263"/>
      <c r="Q100" s="255" t="s">
        <v>240</v>
      </c>
      <c r="R100" s="263"/>
      <c r="S100" s="239" t="s">
        <v>241</v>
      </c>
      <c r="T100" s="265"/>
      <c r="U100" s="211"/>
      <c r="V100" s="7"/>
      <c r="W100" s="8" t="s">
        <v>23</v>
      </c>
      <c r="X100" s="7"/>
      <c r="Y100" s="8" t="s">
        <v>24</v>
      </c>
      <c r="Z100" s="7"/>
      <c r="AA100" s="8" t="s">
        <v>26</v>
      </c>
      <c r="AB100" s="209"/>
      <c r="AC100" s="101" t="str">
        <f>IF(AK100="",ASC(AD100&amp;IF(AF100&lt;&gt;"",TEXT(AF100,"00"),"")&amp;IF(AH100&lt;&gt;"",TEXT(AH100,"00"),"")&amp;IF(AJ100&lt;&gt;"",TEXT(AJ100,"00"),"")),ASC(AK100))</f>
        <v/>
      </c>
      <c r="AD100" s="253" t="str">
        <f>IF(I100="","",IF(I100="201 十種競技","",VLOOKUP(I100,大学記録!$A$3:$H$5,2,FALSE)))</f>
        <v/>
      </c>
      <c r="AE100" s="257" t="s">
        <v>239</v>
      </c>
      <c r="AF100" s="259" t="str">
        <f>IF(I100="","",IF(I100="201 十種競技","",VLOOKUP(I100,大学記録!$A$3:$H$5,4,FALSE)))</f>
        <v/>
      </c>
      <c r="AG100" s="257" t="s">
        <v>240</v>
      </c>
      <c r="AH100" s="259" t="str">
        <f>IF(I100="","",IF(I100="201 十種競技","",VLOOKUP(I100,大学記録!$A$3:$H$5,6,FALSE)))</f>
        <v/>
      </c>
      <c r="AI100" s="261" t="s">
        <v>241</v>
      </c>
      <c r="AJ100" s="251" t="str">
        <f>IF(I100="","",IF(I100="201 十種競技","",VLOOKUP(I100,大学記録!$A$3:$H$5,8,FALSE)))</f>
        <v/>
      </c>
      <c r="AK100" s="253" t="str">
        <f>IF(I100="","",IF(I100="201 十種競技",大学記録!#REF!,""))</f>
        <v/>
      </c>
      <c r="AL100" s="12" t="str">
        <f>IF(AT100="",ASC(AM100&amp;IF(AO100&lt;&gt;"",TEXT(AO100,"00"),"")&amp;IF(AQ100&lt;&gt;"",TEXT(AQ100,"00"),"")&amp;IF(AS100&lt;&gt;"",TEXT(AS100,"00"),"")),ASC(AT100))</f>
        <v/>
      </c>
      <c r="AM100" s="205"/>
      <c r="AN100" s="255" t="s">
        <v>239</v>
      </c>
      <c r="AO100" s="237"/>
      <c r="AP100" s="255" t="s">
        <v>240</v>
      </c>
      <c r="AQ100" s="237"/>
      <c r="AR100" s="239" t="s">
        <v>241</v>
      </c>
      <c r="AS100" s="241"/>
      <c r="AT100" s="243"/>
      <c r="AV100" s="5" t="str">
        <f>IF(AND(I100&lt;&gt;"107 ハーフマラソン",I100&lt;&gt;"062 10000mW"),D100 &amp; "-" &amp; I100,D100 &amp; "-" &amp; I100 &amp; J100)</f>
        <v>-</v>
      </c>
      <c r="AW100" s="5" t="str">
        <f>IF(ISERROR(VLOOKUP(記入方法!$AV100,登録者リスト!#REF!,4,FALSE)),"○","")</f>
        <v>○</v>
      </c>
      <c r="AX100" s="5" t="e">
        <f>IF(AND(I100&lt;&gt;"107 ハーフマラソン",I100&lt;&gt;"062 10000mW"),#REF! &amp; "-" &amp; I100,#REF! &amp; "-" &amp; I100 &amp; J100)</f>
        <v>#REF!</v>
      </c>
      <c r="AY100" s="5" t="str">
        <f>IF(ISERROR(VLOOKUP(AX100,突破者リスト外資格記録入力シート!$D$7:$M$106,2,FALSE)),"○","")</f>
        <v>○</v>
      </c>
      <c r="AZ100" s="5" t="str">
        <f>IF(C100="○","整理番号","登録番号")</f>
        <v>登録番号</v>
      </c>
      <c r="BA100" s="5" t="str">
        <f>IF(I100="107 ハーフマラソン","H",IF(I100="062 10000mW","W",""))</f>
        <v/>
      </c>
      <c r="BB100" s="5" t="e">
        <f>VLOOKUP($I100 &amp; $J100,標準記録!$A$1:$D$26,2,FALSE)</f>
        <v>#N/A</v>
      </c>
      <c r="BC100" s="5" t="e">
        <f>VLOOKUP($I100 &amp; $J100,標準記録!$A$1:$D$26,3,FALSE)</f>
        <v>#N/A</v>
      </c>
      <c r="BD100" s="5" t="e">
        <f>VLOOKUP($I100 &amp; $J100,標準記録!$A$1:$D$26,4,FALSE)</f>
        <v>#N/A</v>
      </c>
      <c r="BE100" s="5" t="str">
        <f>IF(BF100="","",A100)</f>
        <v/>
      </c>
      <c r="BF100" s="5" t="str">
        <f>IF(OR(I100="201 十種競技",I100="202 七種競技"),#REF!,"")</f>
        <v/>
      </c>
      <c r="BG100" s="5" t="str">
        <f>IF(I100="107 ハーフマラソン",#REF!,"")</f>
        <v/>
      </c>
      <c r="BH100" s="5" t="str">
        <f>I100 &amp; K100</f>
        <v/>
      </c>
      <c r="BI100" s="5">
        <f>I100</f>
        <v>0</v>
      </c>
      <c r="BJ100" s="5">
        <f>COUNTIF($BI$5:$BI$401,I100)</f>
        <v>160</v>
      </c>
      <c r="BK100" s="5">
        <f>COUNTIF($BH$5:$BH$401,I100 &amp; "B標準")</f>
        <v>0</v>
      </c>
      <c r="BL100" s="5" t="str">
        <f>D98 &amp; D100</f>
        <v>登録番号</v>
      </c>
    </row>
    <row r="101" spans="1:64" ht="14.25" thickBot="1" x14ac:dyDescent="0.2">
      <c r="A101" s="203"/>
      <c r="B101" s="206"/>
      <c r="C101" s="208"/>
      <c r="D101" s="206"/>
      <c r="E101" s="128" t="str">
        <f>IF(C100="○",IF($D100&lt;&gt;"",VLOOKUP($D100,新規学連登録者入力シート!$A$2:$U$101,7,FALSE),""),IF($D100&lt;&gt;"",IF(VLOOKUP(記入方法!$D100,登録者リスト!$A$1:$F$43729,4,FALSE)=基本情報!$D$6,VLOOKUP(記入方法!$D100,登録者リスト!$A$1:$F$43729,2,FALSE),""),""))</f>
        <v/>
      </c>
      <c r="F101" s="210"/>
      <c r="G101" s="128" t="str">
        <f>IF(C100="○",IF($D100&lt;&gt;"",VLOOKUP($D100,新規学連登録者入力シート!$A$2:$U$101,19,FALSE),""),IF($D100&lt;&gt;"",IF(VLOOKUP(記入方法!$D100,登録者リスト!$A$1:$F$43729,4,FALSE)=基本情報!$D$6,VLOOKUP(記入方法!$D100,登録者リスト!$A$1:$F$43729,6,FALSE),""),""))</f>
        <v/>
      </c>
      <c r="H101" s="212"/>
      <c r="I101" s="268"/>
      <c r="J101" s="268"/>
      <c r="K101" s="270"/>
      <c r="L101" s="106"/>
      <c r="M101" s="14" t="str">
        <f>IF(U101="",ASC(N101&amp;IF(P101&lt;&gt;"",TEXT(P101,"00"),"")&amp;IF(R101&lt;&gt;"",TEXT(R101,"00"),"")&amp;IF(T101&lt;&gt;"",TEXT(T101,"00"),"")),ASC(U101))</f>
        <v/>
      </c>
      <c r="N101" s="212"/>
      <c r="O101" s="256"/>
      <c r="P101" s="264"/>
      <c r="Q101" s="256"/>
      <c r="R101" s="264"/>
      <c r="S101" s="240"/>
      <c r="T101" s="266"/>
      <c r="U101" s="212"/>
      <c r="V101" s="9"/>
      <c r="W101" s="10" t="s">
        <v>23</v>
      </c>
      <c r="X101" s="9"/>
      <c r="Y101" s="10" t="s">
        <v>25</v>
      </c>
      <c r="Z101" s="9"/>
      <c r="AA101" s="10" t="s">
        <v>26</v>
      </c>
      <c r="AB101" s="210"/>
      <c r="AC101" s="102" t="str">
        <f>IF(AK101="",ASC(AD100&amp;IF(AF101&lt;&gt;"",TEXT(AF101,"00"),"")&amp;IF(AH101&lt;&gt;"",TEXT(AH101,"00"),"")&amp;IF(AJ101&lt;&gt;"",TEXT(AJ101,"00"),"")),ASC(AK101))</f>
        <v/>
      </c>
      <c r="AD101" s="254"/>
      <c r="AE101" s="258"/>
      <c r="AF101" s="260"/>
      <c r="AG101" s="258"/>
      <c r="AH101" s="260"/>
      <c r="AI101" s="262"/>
      <c r="AJ101" s="252"/>
      <c r="AK101" s="254"/>
      <c r="AL101" s="14" t="str">
        <f>IF(AT101="",ASC(AM101&amp;IF(AO101&lt;&gt;"",TEXT(AO101,"00"),"")&amp;IF(AQ101&lt;&gt;"",TEXT(AQ101,"00"),"")&amp;IF(AS101&lt;&gt;"",TEXT(AS101,"00"),"")),ASC(AT101))</f>
        <v/>
      </c>
      <c r="AM101" s="206"/>
      <c r="AN101" s="256"/>
      <c r="AO101" s="238"/>
      <c r="AP101" s="256"/>
      <c r="AQ101" s="238"/>
      <c r="AR101" s="240"/>
      <c r="AS101" s="242"/>
      <c r="AT101" s="244"/>
      <c r="AV101" s="5" t="str">
        <f>IF(AND(I101&lt;&gt;"107 ハーフマラソン",I101&lt;&gt;"062 10000mW"),D100 &amp; "-" &amp; I101,D100 &amp; "-" &amp; I101 &amp; J101)</f>
        <v>-</v>
      </c>
      <c r="AW101" s="5" t="str">
        <f>IF(ISERROR(VLOOKUP(記入方法!$AV101,登録者リスト!#REF!,4,FALSE)),"○","")</f>
        <v>○</v>
      </c>
      <c r="AX101" s="5" t="e">
        <f>IF(AND(I101&lt;&gt;"107 ハーフマラソン",I101&lt;&gt;"062 10000mW"),#REF! &amp; "-" &amp; I101,#REF! &amp; "-" &amp; I101 &amp; J101)</f>
        <v>#REF!</v>
      </c>
      <c r="AY101" s="5" t="str">
        <f>IF(ISERROR(VLOOKUP(AX101,突破者リスト外資格記録入力シート!$D$7:$M$106,2,FALSE)),"○","")</f>
        <v>○</v>
      </c>
      <c r="BA101" s="5" t="str">
        <f>IF(I101="107 ハーフマラソン","H",IF(I101="062 10000mW","W",""))</f>
        <v/>
      </c>
      <c r="BB101" s="5" t="e">
        <f>VLOOKUP($I101 &amp; $J101,標準記録!$A$1:$D$26,2,FALSE)</f>
        <v>#N/A</v>
      </c>
      <c r="BC101" s="5" t="e">
        <f>VLOOKUP($I101 &amp; $J101,標準記録!$A$1:$D$26,3,FALSE)</f>
        <v>#N/A</v>
      </c>
      <c r="BD101" s="5" t="e">
        <f>VLOOKUP($I101 &amp; $J101,標準記録!$A$1:$D$26,4,FALSE)</f>
        <v>#N/A</v>
      </c>
      <c r="BE101" s="5" t="str">
        <f>IF(BF101="","",A100)</f>
        <v/>
      </c>
      <c r="BF101" s="5" t="str">
        <f>IF(OR(I101="201 十種競技",I101="202 七種競技"),#REF!,"")</f>
        <v/>
      </c>
      <c r="BG101" s="5" t="str">
        <f>IF(I101="107 ハーフマラソン",#REF!,"")</f>
        <v/>
      </c>
      <c r="BH101" s="5" t="str">
        <f>I101 &amp; K101</f>
        <v/>
      </c>
      <c r="BI101" s="5">
        <f>I101</f>
        <v>0</v>
      </c>
      <c r="BJ101" s="5">
        <f>COUNTIF($BI$5:$BI$401,I101)</f>
        <v>160</v>
      </c>
      <c r="BK101" s="5">
        <f>COUNTIF($BH$5:$BH$401,I101 &amp; "B標準")</f>
        <v>0</v>
      </c>
    </row>
    <row r="102" spans="1:64" ht="15" thickTop="1" thickBot="1" x14ac:dyDescent="0.2">
      <c r="A102" s="204"/>
      <c r="B102" s="245" t="s">
        <v>128</v>
      </c>
      <c r="C102" s="246"/>
      <c r="D102" s="246"/>
      <c r="E102" s="246"/>
      <c r="F102" s="246"/>
      <c r="G102" s="247"/>
      <c r="H102" s="125"/>
      <c r="I102" s="248"/>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50"/>
    </row>
    <row r="103" spans="1:64" ht="13.5" customHeight="1" x14ac:dyDescent="0.15">
      <c r="A103" s="227"/>
      <c r="B103" s="229" t="s">
        <v>0</v>
      </c>
      <c r="C103" s="231" t="s">
        <v>242</v>
      </c>
      <c r="D103" s="231" t="str">
        <f>IF(C105="○","整理番号","登録番号")</f>
        <v>登録番号</v>
      </c>
      <c r="E103" s="124" t="s">
        <v>13550</v>
      </c>
      <c r="F103" s="229" t="s">
        <v>275</v>
      </c>
      <c r="G103" s="104" t="s">
        <v>1</v>
      </c>
      <c r="H103" s="233" t="s">
        <v>13551</v>
      </c>
      <c r="I103" s="271" t="s">
        <v>2</v>
      </c>
      <c r="J103" s="233" t="s">
        <v>284</v>
      </c>
      <c r="K103" s="233" t="s">
        <v>3</v>
      </c>
      <c r="L103" s="114" t="s">
        <v>243</v>
      </c>
      <c r="M103" s="107" t="s">
        <v>16</v>
      </c>
      <c r="N103" s="213" t="s">
        <v>4</v>
      </c>
      <c r="O103" s="214"/>
      <c r="P103" s="214"/>
      <c r="Q103" s="214"/>
      <c r="R103" s="214"/>
      <c r="S103" s="214"/>
      <c r="T103" s="214"/>
      <c r="U103" s="214"/>
      <c r="V103" s="214"/>
      <c r="W103" s="214"/>
      <c r="X103" s="214"/>
      <c r="Y103" s="214"/>
      <c r="Z103" s="214"/>
      <c r="AA103" s="214"/>
      <c r="AB103" s="215"/>
      <c r="AC103" s="109" t="s">
        <v>16</v>
      </c>
      <c r="AD103" s="216" t="s">
        <v>448</v>
      </c>
      <c r="AE103" s="217"/>
      <c r="AF103" s="217"/>
      <c r="AG103" s="217"/>
      <c r="AH103" s="217"/>
      <c r="AI103" s="217"/>
      <c r="AJ103" s="217"/>
      <c r="AK103" s="218"/>
      <c r="AL103" s="107" t="s">
        <v>16</v>
      </c>
      <c r="AM103" s="213" t="s">
        <v>445</v>
      </c>
      <c r="AN103" s="214"/>
      <c r="AO103" s="214"/>
      <c r="AP103" s="214"/>
      <c r="AQ103" s="214"/>
      <c r="AR103" s="214"/>
      <c r="AS103" s="214"/>
      <c r="AT103" s="219"/>
    </row>
    <row r="104" spans="1:64" ht="14.25" thickBot="1" x14ac:dyDescent="0.2">
      <c r="A104" s="228"/>
      <c r="B104" s="230"/>
      <c r="C104" s="232"/>
      <c r="D104" s="232"/>
      <c r="E104" s="129" t="s">
        <v>6</v>
      </c>
      <c r="F104" s="230"/>
      <c r="G104" s="6" t="s">
        <v>7</v>
      </c>
      <c r="H104" s="230"/>
      <c r="I104" s="272"/>
      <c r="J104" s="236"/>
      <c r="K104" s="236"/>
      <c r="L104" s="115"/>
      <c r="M104" s="108"/>
      <c r="N104" s="220" t="s">
        <v>8</v>
      </c>
      <c r="O104" s="221"/>
      <c r="P104" s="221"/>
      <c r="Q104" s="221"/>
      <c r="R104" s="221"/>
      <c r="S104" s="221"/>
      <c r="T104" s="222"/>
      <c r="U104" s="129" t="s">
        <v>9</v>
      </c>
      <c r="V104" s="111" t="s">
        <v>10</v>
      </c>
      <c r="W104" s="112"/>
      <c r="X104" s="112"/>
      <c r="Y104" s="112"/>
      <c r="Z104" s="112"/>
      <c r="AA104" s="113"/>
      <c r="AB104" s="92" t="s">
        <v>11</v>
      </c>
      <c r="AC104" s="110"/>
      <c r="AD104" s="223" t="s">
        <v>8</v>
      </c>
      <c r="AE104" s="224"/>
      <c r="AF104" s="224"/>
      <c r="AG104" s="224"/>
      <c r="AH104" s="224"/>
      <c r="AI104" s="224"/>
      <c r="AJ104" s="225"/>
      <c r="AK104" s="100" t="s">
        <v>9</v>
      </c>
      <c r="AL104" s="108"/>
      <c r="AM104" s="220" t="s">
        <v>8</v>
      </c>
      <c r="AN104" s="221"/>
      <c r="AO104" s="221"/>
      <c r="AP104" s="221"/>
      <c r="AQ104" s="221"/>
      <c r="AR104" s="221"/>
      <c r="AS104" s="222"/>
      <c r="AT104" s="93" t="s">
        <v>9</v>
      </c>
    </row>
    <row r="105" spans="1:64" x14ac:dyDescent="0.15">
      <c r="A105" s="202">
        <v>21</v>
      </c>
      <c r="B105" s="205"/>
      <c r="C105" s="207"/>
      <c r="D105" s="205"/>
      <c r="E105" s="126" t="str">
        <f>IF(C105="○",IF($D105&lt;&gt;"",VLOOKUP($D105,新規学連登録者入力シート!$A$2:$U$101,8,FALSE),""),IF($D105&lt;&gt;"",IF(VLOOKUP(記入方法!$D105,登録者リスト!$A$1:$F$43729,4,FALSE)=基本情報!$D$6,VLOOKUP(記入方法!$D105,登録者リスト!$A$1:$F$43729,3,FALSE),""),""))</f>
        <v/>
      </c>
      <c r="F105" s="209" t="str">
        <f>IF(C105="○",IF($D105&lt;&gt;"",VLOOKUP($D105,新規学連登録者入力シート!$A$2:$U$101,9,FALSE),""),IF($D105&lt;&gt;"",IF(VLOOKUP(記入方法!$D105,登録者リスト!$A$1:$G$43729,4,FALSE)=基本情報!$D$6,VLOOKUP(記入方法!$D105,登録者リスト!$A$1:$G$43729,7,FALSE),""),""))</f>
        <v/>
      </c>
      <c r="G105" s="127" t="str">
        <f>IF(C105="○",IF($D105&lt;&gt;"",VLOOKUP($D105,新規学連登録者入力シート!$A$2:$U$101,14,FALSE),""),IF($D105&lt;&gt;"",IF(VLOOKUP(記入方法!$D105,登録者リスト!$A$1:$F$43729,4,FALSE)=基本情報!$D$6,VLOOKUP(記入方法!$D105,登録者リスト!$A$1:$F$43729,5,FALSE),""),""))</f>
        <v/>
      </c>
      <c r="H105" s="211" t="str">
        <f>IF(C105="○",IF($D105&lt;&gt;"",VLOOKUP($D105,新規学連登録者入力シート!$A$2:$U$101,19,FALSE),""),IF($D105&lt;&gt;"",IF(VLOOKUP(記入方法!$D105,登録者リスト!$A$1:$H$43729,4,FALSE)=基本情報!$D$6,VLOOKUP(記入方法!$D105,登録者リスト!$A$1:$H$43729,8,FALSE),""),""))</f>
        <v/>
      </c>
      <c r="I105" s="267"/>
      <c r="J105" s="267"/>
      <c r="K105" s="269" t="str">
        <f>IFERROR(IF(I105="","",IF(AND(I105&lt;&gt;"107 ハーフマラソン",I105&lt;&gt;"062 10000mW"),IF(BD105="T",IF(VALUE(M105)&lt;=BB105,"A標準",IF(VALUE(M105)&lt;=BC105,"B標準","未突破")),IF(VALUE(M105)&gt;=BB105,"A標準",IF(VALUE(M105)&gt;=BC105,"B標準","未突破"))),IF(VALUE(M105)&lt;=BC105,"","未突破"))),"")</f>
        <v/>
      </c>
      <c r="L105" s="105"/>
      <c r="M105" s="12" t="str">
        <f>IF(U105="",ASC(N105&amp;IF(P105&lt;&gt;"",TEXT(P105,"00"),"")&amp;IF(R105&lt;&gt;"",TEXT(R105,"00"),"")&amp;IF(T105&lt;&gt;"",TEXT(T105,"00"),"")),ASC(U105))</f>
        <v/>
      </c>
      <c r="N105" s="211"/>
      <c r="O105" s="255" t="s">
        <v>239</v>
      </c>
      <c r="P105" s="263"/>
      <c r="Q105" s="255" t="s">
        <v>240</v>
      </c>
      <c r="R105" s="263"/>
      <c r="S105" s="239" t="s">
        <v>241</v>
      </c>
      <c r="T105" s="265"/>
      <c r="U105" s="211"/>
      <c r="V105" s="7"/>
      <c r="W105" s="8" t="s">
        <v>23</v>
      </c>
      <c r="X105" s="7"/>
      <c r="Y105" s="8" t="s">
        <v>24</v>
      </c>
      <c r="Z105" s="7"/>
      <c r="AA105" s="8" t="s">
        <v>26</v>
      </c>
      <c r="AB105" s="209"/>
      <c r="AC105" s="101" t="str">
        <f>IF(AK105="",ASC(AD105&amp;IF(AF105&lt;&gt;"",TEXT(AF105,"00"),"")&amp;IF(AH105&lt;&gt;"",TEXT(AH105,"00"),"")&amp;IF(AJ105&lt;&gt;"",TEXT(AJ105,"00"),"")),ASC(AK105))</f>
        <v/>
      </c>
      <c r="AD105" s="253" t="str">
        <f>IF(I105="","",IF(I105="201 十種競技","",VLOOKUP(I105,大学記録!$A$3:$H$5,2,FALSE)))</f>
        <v/>
      </c>
      <c r="AE105" s="257" t="s">
        <v>239</v>
      </c>
      <c r="AF105" s="259" t="str">
        <f>IF(I105="","",IF(I105="201 十種競技","",VLOOKUP(I105,大学記録!$A$3:$H$5,4,FALSE)))</f>
        <v/>
      </c>
      <c r="AG105" s="257" t="s">
        <v>240</v>
      </c>
      <c r="AH105" s="259" t="str">
        <f>IF(I105="","",IF(I105="201 十種競技","",VLOOKUP(I105,大学記録!$A$3:$H$5,6,FALSE)))</f>
        <v/>
      </c>
      <c r="AI105" s="261" t="s">
        <v>241</v>
      </c>
      <c r="AJ105" s="251" t="str">
        <f>IF(I105="","",IF(I105="201 十種競技","",VLOOKUP(I105,大学記録!$A$3:$H$5,8,FALSE)))</f>
        <v/>
      </c>
      <c r="AK105" s="253" t="str">
        <f>IF(I105="","",IF(I105="201 十種競技",大学記録!#REF!,""))</f>
        <v/>
      </c>
      <c r="AL105" s="12" t="str">
        <f>IF(AT105="",ASC(AM105&amp;IF(AO105&lt;&gt;"",TEXT(AO105,"00"),"")&amp;IF(AQ105&lt;&gt;"",TEXT(AQ105,"00"),"")&amp;IF(AS105&lt;&gt;"",TEXT(AS105,"00"),"")),ASC(AT105))</f>
        <v/>
      </c>
      <c r="AM105" s="205"/>
      <c r="AN105" s="255" t="s">
        <v>239</v>
      </c>
      <c r="AO105" s="237"/>
      <c r="AP105" s="255" t="s">
        <v>240</v>
      </c>
      <c r="AQ105" s="237"/>
      <c r="AR105" s="239" t="s">
        <v>241</v>
      </c>
      <c r="AS105" s="241"/>
      <c r="AT105" s="243"/>
      <c r="AV105" s="5" t="str">
        <f>IF(AND(I105&lt;&gt;"107 ハーフマラソン",I105&lt;&gt;"062 10000mW"),D105 &amp; "-" &amp; I105,D105 &amp; "-" &amp; I105 &amp; J105)</f>
        <v>-</v>
      </c>
      <c r="AW105" s="5" t="str">
        <f>IF(ISERROR(VLOOKUP(記入方法!$AV105,登録者リスト!#REF!,4,FALSE)),"○","")</f>
        <v>○</v>
      </c>
      <c r="AX105" s="5" t="e">
        <f>IF(AND(I105&lt;&gt;"107 ハーフマラソン",I105&lt;&gt;"062 10000mW"),#REF! &amp; "-" &amp; I105,#REF! &amp; "-" &amp; I105 &amp; J105)</f>
        <v>#REF!</v>
      </c>
      <c r="AY105" s="5" t="str">
        <f>IF(ISERROR(VLOOKUP(AX105,突破者リスト外資格記録入力シート!$D$7:$M$106,2,FALSE)),"○","")</f>
        <v>○</v>
      </c>
      <c r="AZ105" s="5" t="str">
        <f>IF(C105="○","整理番号","登録番号")</f>
        <v>登録番号</v>
      </c>
      <c r="BA105" s="5" t="str">
        <f>IF(I105="107 ハーフマラソン","H",IF(I105="062 10000mW","W",""))</f>
        <v/>
      </c>
      <c r="BB105" s="5" t="e">
        <f>VLOOKUP($I105 &amp; $J105,標準記録!$A$1:$D$26,2,FALSE)</f>
        <v>#N/A</v>
      </c>
      <c r="BC105" s="5" t="e">
        <f>VLOOKUP($I105 &amp; $J105,標準記録!$A$1:$D$26,3,FALSE)</f>
        <v>#N/A</v>
      </c>
      <c r="BD105" s="5" t="e">
        <f>VLOOKUP($I105 &amp; $J105,標準記録!$A$1:$D$26,4,FALSE)</f>
        <v>#N/A</v>
      </c>
      <c r="BE105" s="5" t="str">
        <f>IF(BF105="","",A105)</f>
        <v/>
      </c>
      <c r="BF105" s="5" t="str">
        <f>IF(OR(I105="201 十種競技",I105="202 七種競技"),#REF!,"")</f>
        <v/>
      </c>
      <c r="BG105" s="5" t="str">
        <f>IF(I105="107 ハーフマラソン",#REF!,"")</f>
        <v/>
      </c>
      <c r="BH105" s="5" t="str">
        <f>I105 &amp; K105</f>
        <v/>
      </c>
      <c r="BI105" s="5">
        <f>I105</f>
        <v>0</v>
      </c>
      <c r="BJ105" s="5">
        <f>COUNTIF($BI$5:$BI$401,I105)</f>
        <v>160</v>
      </c>
      <c r="BK105" s="5">
        <f>COUNTIF($BH$5:$BH$401,I105 &amp; "B標準")</f>
        <v>0</v>
      </c>
      <c r="BL105" s="5" t="str">
        <f>D103 &amp; D105</f>
        <v>登録番号</v>
      </c>
    </row>
    <row r="106" spans="1:64" ht="14.25" thickBot="1" x14ac:dyDescent="0.2">
      <c r="A106" s="203"/>
      <c r="B106" s="206"/>
      <c r="C106" s="208"/>
      <c r="D106" s="206"/>
      <c r="E106" s="128" t="str">
        <f>IF(C105="○",IF($D105&lt;&gt;"",VLOOKUP($D105,新規学連登録者入力シート!$A$2:$U$101,7,FALSE),""),IF($D105&lt;&gt;"",IF(VLOOKUP(記入方法!$D105,登録者リスト!$A$1:$F$43729,4,FALSE)=基本情報!$D$6,VLOOKUP(記入方法!$D105,登録者リスト!$A$1:$F$43729,2,FALSE),""),""))</f>
        <v/>
      </c>
      <c r="F106" s="210"/>
      <c r="G106" s="128" t="str">
        <f>IF(C105="○",IF($D105&lt;&gt;"",VLOOKUP($D105,新規学連登録者入力シート!$A$2:$U$101,19,FALSE),""),IF($D105&lt;&gt;"",IF(VLOOKUP(記入方法!$D105,登録者リスト!$A$1:$F$43729,4,FALSE)=基本情報!$D$6,VLOOKUP(記入方法!$D105,登録者リスト!$A$1:$F$43729,6,FALSE),""),""))</f>
        <v/>
      </c>
      <c r="H106" s="212"/>
      <c r="I106" s="268"/>
      <c r="J106" s="268"/>
      <c r="K106" s="270"/>
      <c r="L106" s="106"/>
      <c r="M106" s="14" t="str">
        <f>IF(U106="",ASC(N106&amp;IF(P106&lt;&gt;"",TEXT(P106,"00"),"")&amp;IF(R106&lt;&gt;"",TEXT(R106,"00"),"")&amp;IF(T106&lt;&gt;"",TEXT(T106,"00"),"")),ASC(U106))</f>
        <v/>
      </c>
      <c r="N106" s="212"/>
      <c r="O106" s="256"/>
      <c r="P106" s="264"/>
      <c r="Q106" s="256"/>
      <c r="R106" s="264"/>
      <c r="S106" s="240"/>
      <c r="T106" s="266"/>
      <c r="U106" s="212"/>
      <c r="V106" s="9"/>
      <c r="W106" s="10" t="s">
        <v>23</v>
      </c>
      <c r="X106" s="9"/>
      <c r="Y106" s="10" t="s">
        <v>25</v>
      </c>
      <c r="Z106" s="9"/>
      <c r="AA106" s="10" t="s">
        <v>26</v>
      </c>
      <c r="AB106" s="210"/>
      <c r="AC106" s="102" t="str">
        <f>IF(AK106="",ASC(AD105&amp;IF(AF106&lt;&gt;"",TEXT(AF106,"00"),"")&amp;IF(AH106&lt;&gt;"",TEXT(AH106,"00"),"")&amp;IF(AJ106&lt;&gt;"",TEXT(AJ106,"00"),"")),ASC(AK106))</f>
        <v/>
      </c>
      <c r="AD106" s="254"/>
      <c r="AE106" s="258"/>
      <c r="AF106" s="260"/>
      <c r="AG106" s="258"/>
      <c r="AH106" s="260"/>
      <c r="AI106" s="262"/>
      <c r="AJ106" s="252"/>
      <c r="AK106" s="254"/>
      <c r="AL106" s="14" t="str">
        <f>IF(AT106="",ASC(AM106&amp;IF(AO106&lt;&gt;"",TEXT(AO106,"00"),"")&amp;IF(AQ106&lt;&gt;"",TEXT(AQ106,"00"),"")&amp;IF(AS106&lt;&gt;"",TEXT(AS106,"00"),"")),ASC(AT106))</f>
        <v/>
      </c>
      <c r="AM106" s="206"/>
      <c r="AN106" s="256"/>
      <c r="AO106" s="238"/>
      <c r="AP106" s="256"/>
      <c r="AQ106" s="238"/>
      <c r="AR106" s="240"/>
      <c r="AS106" s="242"/>
      <c r="AT106" s="244"/>
      <c r="AV106" s="5" t="str">
        <f>IF(AND(I106&lt;&gt;"107 ハーフマラソン",I106&lt;&gt;"062 10000mW"),D105 &amp; "-" &amp; I106,D105 &amp; "-" &amp; I106 &amp; J106)</f>
        <v>-</v>
      </c>
      <c r="AW106" s="5" t="str">
        <f>IF(ISERROR(VLOOKUP(記入方法!$AV106,登録者リスト!#REF!,4,FALSE)),"○","")</f>
        <v>○</v>
      </c>
      <c r="AX106" s="5" t="e">
        <f>IF(AND(I106&lt;&gt;"107 ハーフマラソン",I106&lt;&gt;"062 10000mW"),#REF! &amp; "-" &amp; I106,#REF! &amp; "-" &amp; I106 &amp; J106)</f>
        <v>#REF!</v>
      </c>
      <c r="AY106" s="5" t="str">
        <f>IF(ISERROR(VLOOKUP(AX106,突破者リスト外資格記録入力シート!$D$7:$M$106,2,FALSE)),"○","")</f>
        <v>○</v>
      </c>
      <c r="BA106" s="5" t="str">
        <f>IF(I106="107 ハーフマラソン","H",IF(I106="062 10000mW","W",""))</f>
        <v/>
      </c>
      <c r="BB106" s="5" t="e">
        <f>VLOOKUP($I106 &amp; $J106,標準記録!$A$1:$D$26,2,FALSE)</f>
        <v>#N/A</v>
      </c>
      <c r="BC106" s="5" t="e">
        <f>VLOOKUP($I106 &amp; $J106,標準記録!$A$1:$D$26,3,FALSE)</f>
        <v>#N/A</v>
      </c>
      <c r="BD106" s="5" t="e">
        <f>VLOOKUP($I106 &amp; $J106,標準記録!$A$1:$D$26,4,FALSE)</f>
        <v>#N/A</v>
      </c>
      <c r="BE106" s="5" t="str">
        <f>IF(BF106="","",A105)</f>
        <v/>
      </c>
      <c r="BF106" s="5" t="str">
        <f>IF(OR(I106="201 十種競技",I106="202 七種競技"),#REF!,"")</f>
        <v/>
      </c>
      <c r="BG106" s="5" t="str">
        <f>IF(I106="107 ハーフマラソン",#REF!,"")</f>
        <v/>
      </c>
      <c r="BH106" s="5" t="str">
        <f>I106 &amp; K106</f>
        <v/>
      </c>
      <c r="BI106" s="5">
        <f>I106</f>
        <v>0</v>
      </c>
      <c r="BJ106" s="5">
        <f>COUNTIF($BI$5:$BI$401,I106)</f>
        <v>160</v>
      </c>
      <c r="BK106" s="5">
        <f>COUNTIF($BH$5:$BH$401,I106 &amp; "B標準")</f>
        <v>0</v>
      </c>
    </row>
    <row r="107" spans="1:64" ht="15" thickTop="1" thickBot="1" x14ac:dyDescent="0.2">
      <c r="A107" s="204"/>
      <c r="B107" s="245" t="s">
        <v>128</v>
      </c>
      <c r="C107" s="246"/>
      <c r="D107" s="246"/>
      <c r="E107" s="246"/>
      <c r="F107" s="246"/>
      <c r="G107" s="247"/>
      <c r="H107" s="125"/>
      <c r="I107" s="248"/>
      <c r="J107" s="249"/>
      <c r="K107" s="249"/>
      <c r="L107" s="249"/>
      <c r="M107" s="249"/>
      <c r="N107" s="249"/>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50"/>
    </row>
    <row r="108" spans="1:64" ht="13.5" customHeight="1" x14ac:dyDescent="0.15">
      <c r="A108" s="227"/>
      <c r="B108" s="229" t="s">
        <v>0</v>
      </c>
      <c r="C108" s="231" t="s">
        <v>242</v>
      </c>
      <c r="D108" s="231" t="str">
        <f>IF(C110="○","整理番号","登録番号")</f>
        <v>登録番号</v>
      </c>
      <c r="E108" s="124" t="s">
        <v>13550</v>
      </c>
      <c r="F108" s="229" t="s">
        <v>275</v>
      </c>
      <c r="G108" s="104" t="s">
        <v>1</v>
      </c>
      <c r="H108" s="233" t="s">
        <v>13551</v>
      </c>
      <c r="I108" s="271" t="s">
        <v>2</v>
      </c>
      <c r="J108" s="233" t="s">
        <v>284</v>
      </c>
      <c r="K108" s="233" t="s">
        <v>3</v>
      </c>
      <c r="L108" s="114" t="s">
        <v>243</v>
      </c>
      <c r="M108" s="107" t="s">
        <v>16</v>
      </c>
      <c r="N108" s="213" t="s">
        <v>4</v>
      </c>
      <c r="O108" s="214"/>
      <c r="P108" s="214"/>
      <c r="Q108" s="214"/>
      <c r="R108" s="214"/>
      <c r="S108" s="214"/>
      <c r="T108" s="214"/>
      <c r="U108" s="214"/>
      <c r="V108" s="214"/>
      <c r="W108" s="214"/>
      <c r="X108" s="214"/>
      <c r="Y108" s="214"/>
      <c r="Z108" s="214"/>
      <c r="AA108" s="214"/>
      <c r="AB108" s="215"/>
      <c r="AC108" s="109" t="s">
        <v>16</v>
      </c>
      <c r="AD108" s="216" t="s">
        <v>448</v>
      </c>
      <c r="AE108" s="217"/>
      <c r="AF108" s="217"/>
      <c r="AG108" s="217"/>
      <c r="AH108" s="217"/>
      <c r="AI108" s="217"/>
      <c r="AJ108" s="217"/>
      <c r="AK108" s="218"/>
      <c r="AL108" s="107" t="s">
        <v>16</v>
      </c>
      <c r="AM108" s="213" t="s">
        <v>445</v>
      </c>
      <c r="AN108" s="214"/>
      <c r="AO108" s="214"/>
      <c r="AP108" s="214"/>
      <c r="AQ108" s="214"/>
      <c r="AR108" s="214"/>
      <c r="AS108" s="214"/>
      <c r="AT108" s="219"/>
    </row>
    <row r="109" spans="1:64" ht="14.25" thickBot="1" x14ac:dyDescent="0.2">
      <c r="A109" s="228"/>
      <c r="B109" s="230"/>
      <c r="C109" s="232"/>
      <c r="D109" s="232"/>
      <c r="E109" s="129" t="s">
        <v>6</v>
      </c>
      <c r="F109" s="230"/>
      <c r="G109" s="6" t="s">
        <v>7</v>
      </c>
      <c r="H109" s="230"/>
      <c r="I109" s="272"/>
      <c r="J109" s="236"/>
      <c r="K109" s="236"/>
      <c r="L109" s="115"/>
      <c r="M109" s="108"/>
      <c r="N109" s="220" t="s">
        <v>8</v>
      </c>
      <c r="O109" s="221"/>
      <c r="P109" s="221"/>
      <c r="Q109" s="221"/>
      <c r="R109" s="221"/>
      <c r="S109" s="221"/>
      <c r="T109" s="222"/>
      <c r="U109" s="129" t="s">
        <v>9</v>
      </c>
      <c r="V109" s="111" t="s">
        <v>10</v>
      </c>
      <c r="W109" s="112"/>
      <c r="X109" s="112"/>
      <c r="Y109" s="112"/>
      <c r="Z109" s="112"/>
      <c r="AA109" s="113"/>
      <c r="AB109" s="92" t="s">
        <v>11</v>
      </c>
      <c r="AC109" s="110"/>
      <c r="AD109" s="223" t="s">
        <v>8</v>
      </c>
      <c r="AE109" s="224"/>
      <c r="AF109" s="224"/>
      <c r="AG109" s="224"/>
      <c r="AH109" s="224"/>
      <c r="AI109" s="224"/>
      <c r="AJ109" s="225"/>
      <c r="AK109" s="100" t="s">
        <v>9</v>
      </c>
      <c r="AL109" s="108"/>
      <c r="AM109" s="220" t="s">
        <v>8</v>
      </c>
      <c r="AN109" s="221"/>
      <c r="AO109" s="221"/>
      <c r="AP109" s="221"/>
      <c r="AQ109" s="221"/>
      <c r="AR109" s="221"/>
      <c r="AS109" s="222"/>
      <c r="AT109" s="93" t="s">
        <v>9</v>
      </c>
    </row>
    <row r="110" spans="1:64" x14ac:dyDescent="0.15">
      <c r="A110" s="202">
        <v>22</v>
      </c>
      <c r="B110" s="205"/>
      <c r="C110" s="207"/>
      <c r="D110" s="205"/>
      <c r="E110" s="126" t="str">
        <f>IF(C110="○",IF($D110&lt;&gt;"",VLOOKUP($D110,新規学連登録者入力シート!$A$2:$U$101,8,FALSE),""),IF($D110&lt;&gt;"",IF(VLOOKUP(記入方法!$D110,登録者リスト!$A$1:$F$43729,4,FALSE)=基本情報!$D$6,VLOOKUP(記入方法!$D110,登録者リスト!$A$1:$F$43729,3,FALSE),""),""))</f>
        <v/>
      </c>
      <c r="F110" s="209" t="str">
        <f>IF(C110="○",IF($D110&lt;&gt;"",VLOOKUP($D110,新規学連登録者入力シート!$A$2:$U$101,9,FALSE),""),IF($D110&lt;&gt;"",IF(VLOOKUP(記入方法!$D110,登録者リスト!$A$1:$G$43729,4,FALSE)=基本情報!$D$6,VLOOKUP(記入方法!$D110,登録者リスト!$A$1:$G$43729,7,FALSE),""),""))</f>
        <v/>
      </c>
      <c r="G110" s="127" t="str">
        <f>IF(C110="○",IF($D110&lt;&gt;"",VLOOKUP($D110,新規学連登録者入力シート!$A$2:$U$101,14,FALSE),""),IF($D110&lt;&gt;"",IF(VLOOKUP(記入方法!$D110,登録者リスト!$A$1:$F$43729,4,FALSE)=基本情報!$D$6,VLOOKUP(記入方法!$D110,登録者リスト!$A$1:$F$43729,5,FALSE),""),""))</f>
        <v/>
      </c>
      <c r="H110" s="211" t="str">
        <f>IF(C110="○",IF($D110&lt;&gt;"",VLOOKUP($D110,新規学連登録者入力シート!$A$2:$U$101,19,FALSE),""),IF($D110&lt;&gt;"",IF(VLOOKUP(記入方法!$D110,登録者リスト!$A$1:$H$43729,4,FALSE)=基本情報!$D$6,VLOOKUP(記入方法!$D110,登録者リスト!$A$1:$H$43729,8,FALSE),""),""))</f>
        <v/>
      </c>
      <c r="I110" s="267"/>
      <c r="J110" s="267"/>
      <c r="K110" s="269" t="str">
        <f>IFERROR(IF(I110="","",IF(AND(I110&lt;&gt;"107 ハーフマラソン",I110&lt;&gt;"062 10000mW"),IF(BD110="T",IF(VALUE(M110)&lt;=BB110,"A標準",IF(VALUE(M110)&lt;=BC110,"B標準","未突破")),IF(VALUE(M110)&gt;=BB110,"A標準",IF(VALUE(M110)&gt;=BC110,"B標準","未突破"))),IF(VALUE(M110)&lt;=BC110,"","未突破"))),"")</f>
        <v/>
      </c>
      <c r="L110" s="105"/>
      <c r="M110" s="12" t="str">
        <f>IF(U110="",ASC(N110&amp;IF(P110&lt;&gt;"",TEXT(P110,"00"),"")&amp;IF(R110&lt;&gt;"",TEXT(R110,"00"),"")&amp;IF(T110&lt;&gt;"",TEXT(T110,"00"),"")),ASC(U110))</f>
        <v/>
      </c>
      <c r="N110" s="211"/>
      <c r="O110" s="255" t="s">
        <v>239</v>
      </c>
      <c r="P110" s="263"/>
      <c r="Q110" s="255" t="s">
        <v>240</v>
      </c>
      <c r="R110" s="263"/>
      <c r="S110" s="239" t="s">
        <v>241</v>
      </c>
      <c r="T110" s="265"/>
      <c r="U110" s="211"/>
      <c r="V110" s="7"/>
      <c r="W110" s="8" t="s">
        <v>23</v>
      </c>
      <c r="X110" s="7"/>
      <c r="Y110" s="8" t="s">
        <v>24</v>
      </c>
      <c r="Z110" s="7"/>
      <c r="AA110" s="8" t="s">
        <v>26</v>
      </c>
      <c r="AB110" s="209"/>
      <c r="AC110" s="101" t="str">
        <f>IF(AK110="",ASC(AD110&amp;IF(AF110&lt;&gt;"",TEXT(AF110,"00"),"")&amp;IF(AH110&lt;&gt;"",TEXT(AH110,"00"),"")&amp;IF(AJ110&lt;&gt;"",TEXT(AJ110,"00"),"")),ASC(AK110))</f>
        <v/>
      </c>
      <c r="AD110" s="253" t="str">
        <f>IF(I110="","",IF(I110="201 十種競技","",VLOOKUP(I110,大学記録!$A$3:$H$5,2,FALSE)))</f>
        <v/>
      </c>
      <c r="AE110" s="257" t="s">
        <v>239</v>
      </c>
      <c r="AF110" s="259" t="str">
        <f>IF(I110="","",IF(I110="201 十種競技","",VLOOKUP(I110,大学記録!$A$3:$H$5,4,FALSE)))</f>
        <v/>
      </c>
      <c r="AG110" s="257" t="s">
        <v>240</v>
      </c>
      <c r="AH110" s="259" t="str">
        <f>IF(I110="","",IF(I110="201 十種競技","",VLOOKUP(I110,大学記録!$A$3:$H$5,6,FALSE)))</f>
        <v/>
      </c>
      <c r="AI110" s="261" t="s">
        <v>241</v>
      </c>
      <c r="AJ110" s="251" t="str">
        <f>IF(I110="","",IF(I110="201 十種競技","",VLOOKUP(I110,大学記録!$A$3:$H$5,8,FALSE)))</f>
        <v/>
      </c>
      <c r="AK110" s="253" t="str">
        <f>IF(I110="","",IF(I110="201 十種競技",大学記録!#REF!,""))</f>
        <v/>
      </c>
      <c r="AL110" s="12" t="str">
        <f>IF(AT110="",ASC(AM110&amp;IF(AO110&lt;&gt;"",TEXT(AO110,"00"),"")&amp;IF(AQ110&lt;&gt;"",TEXT(AQ110,"00"),"")&amp;IF(AS110&lt;&gt;"",TEXT(AS110,"00"),"")),ASC(AT110))</f>
        <v/>
      </c>
      <c r="AM110" s="205"/>
      <c r="AN110" s="255" t="s">
        <v>239</v>
      </c>
      <c r="AO110" s="237"/>
      <c r="AP110" s="255" t="s">
        <v>240</v>
      </c>
      <c r="AQ110" s="237"/>
      <c r="AR110" s="239" t="s">
        <v>241</v>
      </c>
      <c r="AS110" s="241"/>
      <c r="AT110" s="243"/>
      <c r="AV110" s="5" t="str">
        <f>IF(AND(I110&lt;&gt;"107 ハーフマラソン",I110&lt;&gt;"062 10000mW"),D110 &amp; "-" &amp; I110,D110 &amp; "-" &amp; I110 &amp; J110)</f>
        <v>-</v>
      </c>
      <c r="AW110" s="5" t="str">
        <f>IF(ISERROR(VLOOKUP(記入方法!$AV110,登録者リスト!#REF!,4,FALSE)),"○","")</f>
        <v>○</v>
      </c>
      <c r="AX110" s="5" t="e">
        <f>IF(AND(I110&lt;&gt;"107 ハーフマラソン",I110&lt;&gt;"062 10000mW"),#REF! &amp; "-" &amp; I110,#REF! &amp; "-" &amp; I110 &amp; J110)</f>
        <v>#REF!</v>
      </c>
      <c r="AY110" s="5" t="str">
        <f>IF(ISERROR(VLOOKUP(AX110,突破者リスト外資格記録入力シート!$D$7:$M$106,2,FALSE)),"○","")</f>
        <v>○</v>
      </c>
      <c r="AZ110" s="5" t="str">
        <f>IF(C110="○","整理番号","登録番号")</f>
        <v>登録番号</v>
      </c>
      <c r="BA110" s="5" t="str">
        <f>IF(I110="107 ハーフマラソン","H",IF(I110="062 10000mW","W",""))</f>
        <v/>
      </c>
      <c r="BB110" s="5" t="e">
        <f>VLOOKUP($I110 &amp; $J110,標準記録!$A$1:$D$26,2,FALSE)</f>
        <v>#N/A</v>
      </c>
      <c r="BC110" s="5" t="e">
        <f>VLOOKUP($I110 &amp; $J110,標準記録!$A$1:$D$26,3,FALSE)</f>
        <v>#N/A</v>
      </c>
      <c r="BD110" s="5" t="e">
        <f>VLOOKUP($I110 &amp; $J110,標準記録!$A$1:$D$26,4,FALSE)</f>
        <v>#N/A</v>
      </c>
      <c r="BE110" s="5" t="str">
        <f>IF(BF110="","",A110)</f>
        <v/>
      </c>
      <c r="BF110" s="5" t="str">
        <f>IF(OR(I110="201 十種競技",I110="202 七種競技"),#REF!,"")</f>
        <v/>
      </c>
      <c r="BG110" s="5" t="str">
        <f>IF(I110="107 ハーフマラソン",#REF!,"")</f>
        <v/>
      </c>
      <c r="BH110" s="5" t="str">
        <f>I110 &amp; K110</f>
        <v/>
      </c>
      <c r="BI110" s="5">
        <f>I110</f>
        <v>0</v>
      </c>
      <c r="BJ110" s="5">
        <f>COUNTIF($BI$5:$BI$401,I110)</f>
        <v>160</v>
      </c>
      <c r="BK110" s="5">
        <f>COUNTIF($BH$5:$BH$401,I110 &amp; "B標準")</f>
        <v>0</v>
      </c>
      <c r="BL110" s="5" t="str">
        <f>D108 &amp; D110</f>
        <v>登録番号</v>
      </c>
    </row>
    <row r="111" spans="1:64" ht="14.25" thickBot="1" x14ac:dyDescent="0.2">
      <c r="A111" s="203"/>
      <c r="B111" s="206"/>
      <c r="C111" s="208"/>
      <c r="D111" s="206"/>
      <c r="E111" s="128" t="str">
        <f>IF(C110="○",IF($D110&lt;&gt;"",VLOOKUP($D110,新規学連登録者入力シート!$A$2:$U$101,7,FALSE),""),IF($D110&lt;&gt;"",IF(VLOOKUP(記入方法!$D110,登録者リスト!$A$1:$F$43729,4,FALSE)=基本情報!$D$6,VLOOKUP(記入方法!$D110,登録者リスト!$A$1:$F$43729,2,FALSE),""),""))</f>
        <v/>
      </c>
      <c r="F111" s="210"/>
      <c r="G111" s="128" t="str">
        <f>IF(C110="○",IF($D110&lt;&gt;"",VLOOKUP($D110,新規学連登録者入力シート!$A$2:$U$101,19,FALSE),""),IF($D110&lt;&gt;"",IF(VLOOKUP(記入方法!$D110,登録者リスト!$A$1:$F$43729,4,FALSE)=基本情報!$D$6,VLOOKUP(記入方法!$D110,登録者リスト!$A$1:$F$43729,6,FALSE),""),""))</f>
        <v/>
      </c>
      <c r="H111" s="212"/>
      <c r="I111" s="268"/>
      <c r="J111" s="268"/>
      <c r="K111" s="270"/>
      <c r="L111" s="106"/>
      <c r="M111" s="14" t="str">
        <f>IF(U111="",ASC(N111&amp;IF(P111&lt;&gt;"",TEXT(P111,"00"),"")&amp;IF(R111&lt;&gt;"",TEXT(R111,"00"),"")&amp;IF(T111&lt;&gt;"",TEXT(T111,"00"),"")),ASC(U111))</f>
        <v/>
      </c>
      <c r="N111" s="212"/>
      <c r="O111" s="256"/>
      <c r="P111" s="264"/>
      <c r="Q111" s="256"/>
      <c r="R111" s="264"/>
      <c r="S111" s="240"/>
      <c r="T111" s="266"/>
      <c r="U111" s="212"/>
      <c r="V111" s="9"/>
      <c r="W111" s="10" t="s">
        <v>23</v>
      </c>
      <c r="X111" s="9"/>
      <c r="Y111" s="10" t="s">
        <v>25</v>
      </c>
      <c r="Z111" s="9"/>
      <c r="AA111" s="10" t="s">
        <v>26</v>
      </c>
      <c r="AB111" s="210"/>
      <c r="AC111" s="102" t="str">
        <f>IF(AK111="",ASC(AD110&amp;IF(AF111&lt;&gt;"",TEXT(AF111,"00"),"")&amp;IF(AH111&lt;&gt;"",TEXT(AH111,"00"),"")&amp;IF(AJ111&lt;&gt;"",TEXT(AJ111,"00"),"")),ASC(AK111))</f>
        <v/>
      </c>
      <c r="AD111" s="254"/>
      <c r="AE111" s="258"/>
      <c r="AF111" s="260"/>
      <c r="AG111" s="258"/>
      <c r="AH111" s="260"/>
      <c r="AI111" s="262"/>
      <c r="AJ111" s="252"/>
      <c r="AK111" s="254"/>
      <c r="AL111" s="14" t="str">
        <f>IF(AT111="",ASC(AM111&amp;IF(AO111&lt;&gt;"",TEXT(AO111,"00"),"")&amp;IF(AQ111&lt;&gt;"",TEXT(AQ111,"00"),"")&amp;IF(AS111&lt;&gt;"",TEXT(AS111,"00"),"")),ASC(AT111))</f>
        <v/>
      </c>
      <c r="AM111" s="206"/>
      <c r="AN111" s="256"/>
      <c r="AO111" s="238"/>
      <c r="AP111" s="256"/>
      <c r="AQ111" s="238"/>
      <c r="AR111" s="240"/>
      <c r="AS111" s="242"/>
      <c r="AT111" s="244"/>
      <c r="AV111" s="5" t="str">
        <f>IF(AND(I111&lt;&gt;"107 ハーフマラソン",I111&lt;&gt;"062 10000mW"),D110 &amp; "-" &amp; I111,D110 &amp; "-" &amp; I111 &amp; J111)</f>
        <v>-</v>
      </c>
      <c r="AW111" s="5" t="str">
        <f>IF(ISERROR(VLOOKUP(記入方法!$AV111,登録者リスト!#REF!,4,FALSE)),"○","")</f>
        <v>○</v>
      </c>
      <c r="AX111" s="5" t="e">
        <f>IF(AND(I111&lt;&gt;"107 ハーフマラソン",I111&lt;&gt;"062 10000mW"),#REF! &amp; "-" &amp; I111,#REF! &amp; "-" &amp; I111 &amp; J111)</f>
        <v>#REF!</v>
      </c>
      <c r="AY111" s="5" t="str">
        <f>IF(ISERROR(VLOOKUP(AX111,突破者リスト外資格記録入力シート!$D$7:$M$106,2,FALSE)),"○","")</f>
        <v>○</v>
      </c>
      <c r="BA111" s="5" t="str">
        <f>IF(I111="107 ハーフマラソン","H",IF(I111="062 10000mW","W",""))</f>
        <v/>
      </c>
      <c r="BB111" s="5" t="e">
        <f>VLOOKUP($I111 &amp; $J111,標準記録!$A$1:$D$26,2,FALSE)</f>
        <v>#N/A</v>
      </c>
      <c r="BC111" s="5" t="e">
        <f>VLOOKUP($I111 &amp; $J111,標準記録!$A$1:$D$26,3,FALSE)</f>
        <v>#N/A</v>
      </c>
      <c r="BD111" s="5" t="e">
        <f>VLOOKUP($I111 &amp; $J111,標準記録!$A$1:$D$26,4,FALSE)</f>
        <v>#N/A</v>
      </c>
      <c r="BE111" s="5" t="str">
        <f>IF(BF111="","",A110)</f>
        <v/>
      </c>
      <c r="BF111" s="5" t="str">
        <f>IF(OR(I111="201 十種競技",I111="202 七種競技"),#REF!,"")</f>
        <v/>
      </c>
      <c r="BG111" s="5" t="str">
        <f>IF(I111="107 ハーフマラソン",#REF!,"")</f>
        <v/>
      </c>
      <c r="BH111" s="5" t="str">
        <f>I111 &amp; K111</f>
        <v/>
      </c>
      <c r="BI111" s="5">
        <f>I111</f>
        <v>0</v>
      </c>
      <c r="BJ111" s="5">
        <f>COUNTIF($BI$5:$BI$401,I111)</f>
        <v>160</v>
      </c>
      <c r="BK111" s="5">
        <f>COUNTIF($BH$5:$BH$401,I111 &amp; "B標準")</f>
        <v>0</v>
      </c>
    </row>
    <row r="112" spans="1:64" ht="15" thickTop="1" thickBot="1" x14ac:dyDescent="0.2">
      <c r="A112" s="204"/>
      <c r="B112" s="245" t="s">
        <v>128</v>
      </c>
      <c r="C112" s="246"/>
      <c r="D112" s="246"/>
      <c r="E112" s="246"/>
      <c r="F112" s="246"/>
      <c r="G112" s="247"/>
      <c r="H112" s="125"/>
      <c r="I112" s="248"/>
      <c r="J112" s="249"/>
      <c r="K112" s="249"/>
      <c r="L112" s="249"/>
      <c r="M112" s="249"/>
      <c r="N112" s="249"/>
      <c r="O112" s="249"/>
      <c r="P112" s="249"/>
      <c r="Q112" s="249"/>
      <c r="R112" s="249"/>
      <c r="S112" s="249"/>
      <c r="T112" s="249"/>
      <c r="U112" s="249"/>
      <c r="V112" s="249"/>
      <c r="W112" s="249"/>
      <c r="X112" s="249"/>
      <c r="Y112" s="249"/>
      <c r="Z112" s="249"/>
      <c r="AA112" s="249"/>
      <c r="AB112" s="249"/>
      <c r="AC112" s="249"/>
      <c r="AD112" s="249"/>
      <c r="AE112" s="249"/>
      <c r="AF112" s="249"/>
      <c r="AG112" s="249"/>
      <c r="AH112" s="249"/>
      <c r="AI112" s="249"/>
      <c r="AJ112" s="249"/>
      <c r="AK112" s="249"/>
      <c r="AL112" s="249"/>
      <c r="AM112" s="249"/>
      <c r="AN112" s="249"/>
      <c r="AO112" s="249"/>
      <c r="AP112" s="249"/>
      <c r="AQ112" s="249"/>
      <c r="AR112" s="249"/>
      <c r="AS112" s="249"/>
      <c r="AT112" s="250"/>
    </row>
    <row r="113" spans="1:64" ht="13.5" customHeight="1" x14ac:dyDescent="0.15">
      <c r="A113" s="227"/>
      <c r="B113" s="229" t="s">
        <v>0</v>
      </c>
      <c r="C113" s="231" t="s">
        <v>242</v>
      </c>
      <c r="D113" s="231" t="str">
        <f>IF(C115="○","整理番号","登録番号")</f>
        <v>登録番号</v>
      </c>
      <c r="E113" s="124" t="s">
        <v>13550</v>
      </c>
      <c r="F113" s="229" t="s">
        <v>275</v>
      </c>
      <c r="G113" s="104" t="s">
        <v>1</v>
      </c>
      <c r="H113" s="233" t="s">
        <v>13551</v>
      </c>
      <c r="I113" s="271" t="s">
        <v>2</v>
      </c>
      <c r="J113" s="233" t="s">
        <v>284</v>
      </c>
      <c r="K113" s="233" t="s">
        <v>3</v>
      </c>
      <c r="L113" s="114" t="s">
        <v>243</v>
      </c>
      <c r="M113" s="107" t="s">
        <v>16</v>
      </c>
      <c r="N113" s="213" t="s">
        <v>4</v>
      </c>
      <c r="O113" s="214"/>
      <c r="P113" s="214"/>
      <c r="Q113" s="214"/>
      <c r="R113" s="214"/>
      <c r="S113" s="214"/>
      <c r="T113" s="214"/>
      <c r="U113" s="214"/>
      <c r="V113" s="214"/>
      <c r="W113" s="214"/>
      <c r="X113" s="214"/>
      <c r="Y113" s="214"/>
      <c r="Z113" s="214"/>
      <c r="AA113" s="214"/>
      <c r="AB113" s="215"/>
      <c r="AC113" s="109" t="s">
        <v>16</v>
      </c>
      <c r="AD113" s="216" t="s">
        <v>448</v>
      </c>
      <c r="AE113" s="217"/>
      <c r="AF113" s="217"/>
      <c r="AG113" s="217"/>
      <c r="AH113" s="217"/>
      <c r="AI113" s="217"/>
      <c r="AJ113" s="217"/>
      <c r="AK113" s="218"/>
      <c r="AL113" s="107" t="s">
        <v>16</v>
      </c>
      <c r="AM113" s="213" t="s">
        <v>445</v>
      </c>
      <c r="AN113" s="214"/>
      <c r="AO113" s="214"/>
      <c r="AP113" s="214"/>
      <c r="AQ113" s="214"/>
      <c r="AR113" s="214"/>
      <c r="AS113" s="214"/>
      <c r="AT113" s="219"/>
    </row>
    <row r="114" spans="1:64" ht="14.25" thickBot="1" x14ac:dyDescent="0.2">
      <c r="A114" s="228"/>
      <c r="B114" s="230"/>
      <c r="C114" s="232"/>
      <c r="D114" s="232"/>
      <c r="E114" s="129" t="s">
        <v>6</v>
      </c>
      <c r="F114" s="230"/>
      <c r="G114" s="6" t="s">
        <v>7</v>
      </c>
      <c r="H114" s="230"/>
      <c r="I114" s="272"/>
      <c r="J114" s="236"/>
      <c r="K114" s="236"/>
      <c r="L114" s="115"/>
      <c r="M114" s="108"/>
      <c r="N114" s="220" t="s">
        <v>8</v>
      </c>
      <c r="O114" s="221"/>
      <c r="P114" s="221"/>
      <c r="Q114" s="221"/>
      <c r="R114" s="221"/>
      <c r="S114" s="221"/>
      <c r="T114" s="222"/>
      <c r="U114" s="129" t="s">
        <v>9</v>
      </c>
      <c r="V114" s="111" t="s">
        <v>10</v>
      </c>
      <c r="W114" s="112"/>
      <c r="X114" s="112"/>
      <c r="Y114" s="112"/>
      <c r="Z114" s="112"/>
      <c r="AA114" s="113"/>
      <c r="AB114" s="92" t="s">
        <v>11</v>
      </c>
      <c r="AC114" s="110"/>
      <c r="AD114" s="223" t="s">
        <v>8</v>
      </c>
      <c r="AE114" s="224"/>
      <c r="AF114" s="224"/>
      <c r="AG114" s="224"/>
      <c r="AH114" s="224"/>
      <c r="AI114" s="224"/>
      <c r="AJ114" s="225"/>
      <c r="AK114" s="100" t="s">
        <v>9</v>
      </c>
      <c r="AL114" s="108"/>
      <c r="AM114" s="220" t="s">
        <v>8</v>
      </c>
      <c r="AN114" s="221"/>
      <c r="AO114" s="221"/>
      <c r="AP114" s="221"/>
      <c r="AQ114" s="221"/>
      <c r="AR114" s="221"/>
      <c r="AS114" s="222"/>
      <c r="AT114" s="93" t="s">
        <v>9</v>
      </c>
    </row>
    <row r="115" spans="1:64" x14ac:dyDescent="0.15">
      <c r="A115" s="202">
        <v>23</v>
      </c>
      <c r="B115" s="205"/>
      <c r="C115" s="207"/>
      <c r="D115" s="205"/>
      <c r="E115" s="126" t="str">
        <f>IF(C115="○",IF($D115&lt;&gt;"",VLOOKUP($D115,新規学連登録者入力シート!$A$2:$U$101,8,FALSE),""),IF($D115&lt;&gt;"",IF(VLOOKUP(記入方法!$D115,登録者リスト!$A$1:$F$43729,4,FALSE)=基本情報!$D$6,VLOOKUP(記入方法!$D115,登録者リスト!$A$1:$F$43729,3,FALSE),""),""))</f>
        <v/>
      </c>
      <c r="F115" s="209" t="str">
        <f>IF(C115="○",IF($D115&lt;&gt;"",VLOOKUP($D115,新規学連登録者入力シート!$A$2:$U$101,9,FALSE),""),IF($D115&lt;&gt;"",IF(VLOOKUP(記入方法!$D115,登録者リスト!$A$1:$G$43729,4,FALSE)=基本情報!$D$6,VLOOKUP(記入方法!$D115,登録者リスト!$A$1:$G$43729,7,FALSE),""),""))</f>
        <v/>
      </c>
      <c r="G115" s="127" t="str">
        <f>IF(C115="○",IF($D115&lt;&gt;"",VLOOKUP($D115,新規学連登録者入力シート!$A$2:$U$101,14,FALSE),""),IF($D115&lt;&gt;"",IF(VLOOKUP(記入方法!$D115,登録者リスト!$A$1:$F$43729,4,FALSE)=基本情報!$D$6,VLOOKUP(記入方法!$D115,登録者リスト!$A$1:$F$43729,5,FALSE),""),""))</f>
        <v/>
      </c>
      <c r="H115" s="211" t="str">
        <f>IF(C115="○",IF($D115&lt;&gt;"",VLOOKUP($D115,新規学連登録者入力シート!$A$2:$U$101,19,FALSE),""),IF($D115&lt;&gt;"",IF(VLOOKUP(記入方法!$D115,登録者リスト!$A$1:$H$43729,4,FALSE)=基本情報!$D$6,VLOOKUP(記入方法!$D115,登録者リスト!$A$1:$H$43729,8,FALSE),""),""))</f>
        <v/>
      </c>
      <c r="I115" s="267"/>
      <c r="J115" s="267"/>
      <c r="K115" s="269" t="str">
        <f>IFERROR(IF(I115="","",IF(AND(I115&lt;&gt;"107 ハーフマラソン",I115&lt;&gt;"062 10000mW"),IF(BD115="T",IF(VALUE(M115)&lt;=BB115,"A標準",IF(VALUE(M115)&lt;=BC115,"B標準","未突破")),IF(VALUE(M115)&gt;=BB115,"A標準",IF(VALUE(M115)&gt;=BC115,"B標準","未突破"))),IF(VALUE(M115)&lt;=BC115,"","未突破"))),"")</f>
        <v/>
      </c>
      <c r="L115" s="105"/>
      <c r="M115" s="12" t="str">
        <f>IF(U115="",ASC(N115&amp;IF(P115&lt;&gt;"",TEXT(P115,"00"),"")&amp;IF(R115&lt;&gt;"",TEXT(R115,"00"),"")&amp;IF(T115&lt;&gt;"",TEXT(T115,"00"),"")),ASC(U115))</f>
        <v/>
      </c>
      <c r="N115" s="211"/>
      <c r="O115" s="255" t="s">
        <v>239</v>
      </c>
      <c r="P115" s="263"/>
      <c r="Q115" s="255" t="s">
        <v>240</v>
      </c>
      <c r="R115" s="263"/>
      <c r="S115" s="239" t="s">
        <v>241</v>
      </c>
      <c r="T115" s="265"/>
      <c r="U115" s="211"/>
      <c r="V115" s="7"/>
      <c r="W115" s="8" t="s">
        <v>23</v>
      </c>
      <c r="X115" s="7"/>
      <c r="Y115" s="8" t="s">
        <v>24</v>
      </c>
      <c r="Z115" s="7"/>
      <c r="AA115" s="8" t="s">
        <v>26</v>
      </c>
      <c r="AB115" s="209"/>
      <c r="AC115" s="101" t="str">
        <f>IF(AK115="",ASC(AD115&amp;IF(AF115&lt;&gt;"",TEXT(AF115,"00"),"")&amp;IF(AH115&lt;&gt;"",TEXT(AH115,"00"),"")&amp;IF(AJ115&lt;&gt;"",TEXT(AJ115,"00"),"")),ASC(AK115))</f>
        <v/>
      </c>
      <c r="AD115" s="253" t="str">
        <f>IF(I115="","",IF(I115="201 十種競技","",VLOOKUP(I115,大学記録!$A$3:$H$5,2,FALSE)))</f>
        <v/>
      </c>
      <c r="AE115" s="257" t="s">
        <v>239</v>
      </c>
      <c r="AF115" s="259" t="str">
        <f>IF(I115="","",IF(I115="201 十種競技","",VLOOKUP(I115,大学記録!$A$3:$H$5,4,FALSE)))</f>
        <v/>
      </c>
      <c r="AG115" s="257" t="s">
        <v>240</v>
      </c>
      <c r="AH115" s="259" t="str">
        <f>IF(I115="","",IF(I115="201 十種競技","",VLOOKUP(I115,大学記録!$A$3:$H$5,6,FALSE)))</f>
        <v/>
      </c>
      <c r="AI115" s="261" t="s">
        <v>241</v>
      </c>
      <c r="AJ115" s="251" t="str">
        <f>IF(I115="","",IF(I115="201 十種競技","",VLOOKUP(I115,大学記録!$A$3:$H$5,8,FALSE)))</f>
        <v/>
      </c>
      <c r="AK115" s="253" t="str">
        <f>IF(I115="","",IF(I115="201 十種競技",大学記録!#REF!,""))</f>
        <v/>
      </c>
      <c r="AL115" s="12" t="str">
        <f>IF(AT115="",ASC(AM115&amp;IF(AO115&lt;&gt;"",TEXT(AO115,"00"),"")&amp;IF(AQ115&lt;&gt;"",TEXT(AQ115,"00"),"")&amp;IF(AS115&lt;&gt;"",TEXT(AS115,"00"),"")),ASC(AT115))</f>
        <v/>
      </c>
      <c r="AM115" s="205"/>
      <c r="AN115" s="255" t="s">
        <v>239</v>
      </c>
      <c r="AO115" s="237"/>
      <c r="AP115" s="255" t="s">
        <v>240</v>
      </c>
      <c r="AQ115" s="237"/>
      <c r="AR115" s="239" t="s">
        <v>241</v>
      </c>
      <c r="AS115" s="241"/>
      <c r="AT115" s="243"/>
      <c r="AV115" s="5" t="str">
        <f>IF(AND(I115&lt;&gt;"107 ハーフマラソン",I115&lt;&gt;"062 10000mW"),D115 &amp; "-" &amp; I115,D115 &amp; "-" &amp; I115 &amp; J115)</f>
        <v>-</v>
      </c>
      <c r="AW115" s="5" t="str">
        <f>IF(ISERROR(VLOOKUP(記入方法!$AV115,登録者リスト!#REF!,4,FALSE)),"○","")</f>
        <v>○</v>
      </c>
      <c r="AX115" s="5" t="e">
        <f>IF(AND(I115&lt;&gt;"107 ハーフマラソン",I115&lt;&gt;"062 10000mW"),#REF! &amp; "-" &amp; I115,#REF! &amp; "-" &amp; I115 &amp; J115)</f>
        <v>#REF!</v>
      </c>
      <c r="AY115" s="5" t="str">
        <f>IF(ISERROR(VLOOKUP(AX115,突破者リスト外資格記録入力シート!$D$7:$M$106,2,FALSE)),"○","")</f>
        <v>○</v>
      </c>
      <c r="AZ115" s="5" t="str">
        <f>IF(C115="○","整理番号","登録番号")</f>
        <v>登録番号</v>
      </c>
      <c r="BA115" s="5" t="str">
        <f>IF(I115="107 ハーフマラソン","H",IF(I115="062 10000mW","W",""))</f>
        <v/>
      </c>
      <c r="BB115" s="5" t="e">
        <f>VLOOKUP($I115 &amp; $J115,標準記録!$A$1:$D$26,2,FALSE)</f>
        <v>#N/A</v>
      </c>
      <c r="BC115" s="5" t="e">
        <f>VLOOKUP($I115 &amp; $J115,標準記録!$A$1:$D$26,3,FALSE)</f>
        <v>#N/A</v>
      </c>
      <c r="BD115" s="5" t="e">
        <f>VLOOKUP($I115 &amp; $J115,標準記録!$A$1:$D$26,4,FALSE)</f>
        <v>#N/A</v>
      </c>
      <c r="BE115" s="5" t="str">
        <f>IF(BF115="","",A115)</f>
        <v/>
      </c>
      <c r="BF115" s="5" t="str">
        <f>IF(OR(I115="201 十種競技",I115="202 七種競技"),#REF!,"")</f>
        <v/>
      </c>
      <c r="BG115" s="5" t="str">
        <f>IF(I115="107 ハーフマラソン",#REF!,"")</f>
        <v/>
      </c>
      <c r="BH115" s="5" t="str">
        <f>I115 &amp; K115</f>
        <v/>
      </c>
      <c r="BI115" s="5">
        <f>I115</f>
        <v>0</v>
      </c>
      <c r="BJ115" s="5">
        <f>COUNTIF($BI$5:$BI$401,I115)</f>
        <v>160</v>
      </c>
      <c r="BK115" s="5">
        <f>COUNTIF($BH$5:$BH$401,I115 &amp; "B標準")</f>
        <v>0</v>
      </c>
      <c r="BL115" s="5" t="str">
        <f>D113 &amp; D115</f>
        <v>登録番号</v>
      </c>
    </row>
    <row r="116" spans="1:64" ht="14.25" thickBot="1" x14ac:dyDescent="0.2">
      <c r="A116" s="203"/>
      <c r="B116" s="206"/>
      <c r="C116" s="208"/>
      <c r="D116" s="206"/>
      <c r="E116" s="128" t="str">
        <f>IF(C115="○",IF($D115&lt;&gt;"",VLOOKUP($D115,新規学連登録者入力シート!$A$2:$U$101,7,FALSE),""),IF($D115&lt;&gt;"",IF(VLOOKUP(記入方法!$D115,登録者リスト!$A$1:$F$43729,4,FALSE)=基本情報!$D$6,VLOOKUP(記入方法!$D115,登録者リスト!$A$1:$F$43729,2,FALSE),""),""))</f>
        <v/>
      </c>
      <c r="F116" s="210"/>
      <c r="G116" s="128" t="str">
        <f>IF(C115="○",IF($D115&lt;&gt;"",VLOOKUP($D115,新規学連登録者入力シート!$A$2:$U$101,19,FALSE),""),IF($D115&lt;&gt;"",IF(VLOOKUP(記入方法!$D115,登録者リスト!$A$1:$F$43729,4,FALSE)=基本情報!$D$6,VLOOKUP(記入方法!$D115,登録者リスト!$A$1:$F$43729,6,FALSE),""),""))</f>
        <v/>
      </c>
      <c r="H116" s="212"/>
      <c r="I116" s="268"/>
      <c r="J116" s="268"/>
      <c r="K116" s="270"/>
      <c r="L116" s="106"/>
      <c r="M116" s="14" t="str">
        <f>IF(U116="",ASC(N116&amp;IF(P116&lt;&gt;"",TEXT(P116,"00"),"")&amp;IF(R116&lt;&gt;"",TEXT(R116,"00"),"")&amp;IF(T116&lt;&gt;"",TEXT(T116,"00"),"")),ASC(U116))</f>
        <v/>
      </c>
      <c r="N116" s="212"/>
      <c r="O116" s="256"/>
      <c r="P116" s="264"/>
      <c r="Q116" s="256"/>
      <c r="R116" s="264"/>
      <c r="S116" s="240"/>
      <c r="T116" s="266"/>
      <c r="U116" s="212"/>
      <c r="V116" s="9"/>
      <c r="W116" s="10" t="s">
        <v>23</v>
      </c>
      <c r="X116" s="9"/>
      <c r="Y116" s="10" t="s">
        <v>25</v>
      </c>
      <c r="Z116" s="9"/>
      <c r="AA116" s="10" t="s">
        <v>26</v>
      </c>
      <c r="AB116" s="210"/>
      <c r="AC116" s="102" t="str">
        <f>IF(AK116="",ASC(AD115&amp;IF(AF116&lt;&gt;"",TEXT(AF116,"00"),"")&amp;IF(AH116&lt;&gt;"",TEXT(AH116,"00"),"")&amp;IF(AJ116&lt;&gt;"",TEXT(AJ116,"00"),"")),ASC(AK116))</f>
        <v/>
      </c>
      <c r="AD116" s="254"/>
      <c r="AE116" s="258"/>
      <c r="AF116" s="260"/>
      <c r="AG116" s="258"/>
      <c r="AH116" s="260"/>
      <c r="AI116" s="262"/>
      <c r="AJ116" s="252"/>
      <c r="AK116" s="254"/>
      <c r="AL116" s="14" t="str">
        <f>IF(AT116="",ASC(AM116&amp;IF(AO116&lt;&gt;"",TEXT(AO116,"00"),"")&amp;IF(AQ116&lt;&gt;"",TEXT(AQ116,"00"),"")&amp;IF(AS116&lt;&gt;"",TEXT(AS116,"00"),"")),ASC(AT116))</f>
        <v/>
      </c>
      <c r="AM116" s="206"/>
      <c r="AN116" s="256"/>
      <c r="AO116" s="238"/>
      <c r="AP116" s="256"/>
      <c r="AQ116" s="238"/>
      <c r="AR116" s="240"/>
      <c r="AS116" s="242"/>
      <c r="AT116" s="244"/>
      <c r="AV116" s="5" t="str">
        <f>IF(AND(I116&lt;&gt;"107 ハーフマラソン",I116&lt;&gt;"062 10000mW"),D115 &amp; "-" &amp; I116,D115 &amp; "-" &amp; I116 &amp; J116)</f>
        <v>-</v>
      </c>
      <c r="AW116" s="5" t="str">
        <f>IF(ISERROR(VLOOKUP(記入方法!$AV116,登録者リスト!#REF!,4,FALSE)),"○","")</f>
        <v>○</v>
      </c>
      <c r="AX116" s="5" t="e">
        <f>IF(AND(I116&lt;&gt;"107 ハーフマラソン",I116&lt;&gt;"062 10000mW"),#REF! &amp; "-" &amp; I116,#REF! &amp; "-" &amp; I116 &amp; J116)</f>
        <v>#REF!</v>
      </c>
      <c r="AY116" s="5" t="str">
        <f>IF(ISERROR(VLOOKUP(AX116,突破者リスト外資格記録入力シート!$D$7:$M$106,2,FALSE)),"○","")</f>
        <v>○</v>
      </c>
      <c r="BA116" s="5" t="str">
        <f>IF(I116="107 ハーフマラソン","H",IF(I116="062 10000mW","W",""))</f>
        <v/>
      </c>
      <c r="BB116" s="5" t="e">
        <f>VLOOKUP($I116 &amp; $J116,標準記録!$A$1:$D$26,2,FALSE)</f>
        <v>#N/A</v>
      </c>
      <c r="BC116" s="5" t="e">
        <f>VLOOKUP($I116 &amp; $J116,標準記録!$A$1:$D$26,3,FALSE)</f>
        <v>#N/A</v>
      </c>
      <c r="BD116" s="5" t="e">
        <f>VLOOKUP($I116 &amp; $J116,標準記録!$A$1:$D$26,4,FALSE)</f>
        <v>#N/A</v>
      </c>
      <c r="BE116" s="5" t="str">
        <f>IF(BF116="","",A115)</f>
        <v/>
      </c>
      <c r="BF116" s="5" t="str">
        <f>IF(OR(I116="201 十種競技",I116="202 七種競技"),#REF!,"")</f>
        <v/>
      </c>
      <c r="BG116" s="5" t="str">
        <f>IF(I116="107 ハーフマラソン",#REF!,"")</f>
        <v/>
      </c>
      <c r="BH116" s="5" t="str">
        <f>I116 &amp; K116</f>
        <v/>
      </c>
      <c r="BI116" s="5">
        <f>I116</f>
        <v>0</v>
      </c>
      <c r="BJ116" s="5">
        <f>COUNTIF($BI$5:$BI$401,I116)</f>
        <v>160</v>
      </c>
      <c r="BK116" s="5">
        <f>COUNTIF($BH$5:$BH$401,I116 &amp; "B標準")</f>
        <v>0</v>
      </c>
    </row>
    <row r="117" spans="1:64" ht="15" thickTop="1" thickBot="1" x14ac:dyDescent="0.2">
      <c r="A117" s="204"/>
      <c r="B117" s="245" t="s">
        <v>128</v>
      </c>
      <c r="C117" s="246"/>
      <c r="D117" s="246"/>
      <c r="E117" s="246"/>
      <c r="F117" s="246"/>
      <c r="G117" s="247"/>
      <c r="H117" s="125"/>
      <c r="I117" s="248"/>
      <c r="J117" s="249"/>
      <c r="K117" s="249"/>
      <c r="L117" s="249"/>
      <c r="M117" s="249"/>
      <c r="N117" s="249"/>
      <c r="O117" s="249"/>
      <c r="P117" s="249"/>
      <c r="Q117" s="249"/>
      <c r="R117" s="249"/>
      <c r="S117" s="249"/>
      <c r="T117" s="249"/>
      <c r="U117" s="249"/>
      <c r="V117" s="249"/>
      <c r="W117" s="249"/>
      <c r="X117" s="249"/>
      <c r="Y117" s="249"/>
      <c r="Z117" s="249"/>
      <c r="AA117" s="249"/>
      <c r="AB117" s="249"/>
      <c r="AC117" s="249"/>
      <c r="AD117" s="249"/>
      <c r="AE117" s="249"/>
      <c r="AF117" s="249"/>
      <c r="AG117" s="249"/>
      <c r="AH117" s="249"/>
      <c r="AI117" s="249"/>
      <c r="AJ117" s="249"/>
      <c r="AK117" s="249"/>
      <c r="AL117" s="249"/>
      <c r="AM117" s="249"/>
      <c r="AN117" s="249"/>
      <c r="AO117" s="249"/>
      <c r="AP117" s="249"/>
      <c r="AQ117" s="249"/>
      <c r="AR117" s="249"/>
      <c r="AS117" s="249"/>
      <c r="AT117" s="250"/>
    </row>
    <row r="118" spans="1:64" ht="13.5" customHeight="1" x14ac:dyDescent="0.15">
      <c r="A118" s="227"/>
      <c r="B118" s="229" t="s">
        <v>0</v>
      </c>
      <c r="C118" s="231" t="s">
        <v>242</v>
      </c>
      <c r="D118" s="231" t="str">
        <f>IF(C120="○","整理番号","登録番号")</f>
        <v>登録番号</v>
      </c>
      <c r="E118" s="124" t="s">
        <v>13550</v>
      </c>
      <c r="F118" s="229" t="s">
        <v>275</v>
      </c>
      <c r="G118" s="104" t="s">
        <v>1</v>
      </c>
      <c r="H118" s="233" t="s">
        <v>13551</v>
      </c>
      <c r="I118" s="271" t="s">
        <v>2</v>
      </c>
      <c r="J118" s="233" t="s">
        <v>284</v>
      </c>
      <c r="K118" s="233" t="s">
        <v>3</v>
      </c>
      <c r="L118" s="114" t="s">
        <v>243</v>
      </c>
      <c r="M118" s="107" t="s">
        <v>16</v>
      </c>
      <c r="N118" s="213" t="s">
        <v>4</v>
      </c>
      <c r="O118" s="214"/>
      <c r="P118" s="214"/>
      <c r="Q118" s="214"/>
      <c r="R118" s="214"/>
      <c r="S118" s="214"/>
      <c r="T118" s="214"/>
      <c r="U118" s="214"/>
      <c r="V118" s="214"/>
      <c r="W118" s="214"/>
      <c r="X118" s="214"/>
      <c r="Y118" s="214"/>
      <c r="Z118" s="214"/>
      <c r="AA118" s="214"/>
      <c r="AB118" s="215"/>
      <c r="AC118" s="109" t="s">
        <v>16</v>
      </c>
      <c r="AD118" s="216" t="s">
        <v>448</v>
      </c>
      <c r="AE118" s="217"/>
      <c r="AF118" s="217"/>
      <c r="AG118" s="217"/>
      <c r="AH118" s="217"/>
      <c r="AI118" s="217"/>
      <c r="AJ118" s="217"/>
      <c r="AK118" s="218"/>
      <c r="AL118" s="107" t="s">
        <v>16</v>
      </c>
      <c r="AM118" s="213" t="s">
        <v>445</v>
      </c>
      <c r="AN118" s="214"/>
      <c r="AO118" s="214"/>
      <c r="AP118" s="214"/>
      <c r="AQ118" s="214"/>
      <c r="AR118" s="214"/>
      <c r="AS118" s="214"/>
      <c r="AT118" s="219"/>
    </row>
    <row r="119" spans="1:64" ht="14.25" thickBot="1" x14ac:dyDescent="0.2">
      <c r="A119" s="228"/>
      <c r="B119" s="230"/>
      <c r="C119" s="232"/>
      <c r="D119" s="232"/>
      <c r="E119" s="129" t="s">
        <v>6</v>
      </c>
      <c r="F119" s="230"/>
      <c r="G119" s="6" t="s">
        <v>7</v>
      </c>
      <c r="H119" s="230"/>
      <c r="I119" s="272"/>
      <c r="J119" s="236"/>
      <c r="K119" s="236"/>
      <c r="L119" s="115"/>
      <c r="M119" s="108"/>
      <c r="N119" s="220" t="s">
        <v>8</v>
      </c>
      <c r="O119" s="221"/>
      <c r="P119" s="221"/>
      <c r="Q119" s="221"/>
      <c r="R119" s="221"/>
      <c r="S119" s="221"/>
      <c r="T119" s="222"/>
      <c r="U119" s="129" t="s">
        <v>9</v>
      </c>
      <c r="V119" s="111" t="s">
        <v>10</v>
      </c>
      <c r="W119" s="112"/>
      <c r="X119" s="112"/>
      <c r="Y119" s="112"/>
      <c r="Z119" s="112"/>
      <c r="AA119" s="113"/>
      <c r="AB119" s="92" t="s">
        <v>11</v>
      </c>
      <c r="AC119" s="110"/>
      <c r="AD119" s="223" t="s">
        <v>8</v>
      </c>
      <c r="AE119" s="224"/>
      <c r="AF119" s="224"/>
      <c r="AG119" s="224"/>
      <c r="AH119" s="224"/>
      <c r="AI119" s="224"/>
      <c r="AJ119" s="225"/>
      <c r="AK119" s="100" t="s">
        <v>9</v>
      </c>
      <c r="AL119" s="108"/>
      <c r="AM119" s="220" t="s">
        <v>8</v>
      </c>
      <c r="AN119" s="221"/>
      <c r="AO119" s="221"/>
      <c r="AP119" s="221"/>
      <c r="AQ119" s="221"/>
      <c r="AR119" s="221"/>
      <c r="AS119" s="222"/>
      <c r="AT119" s="93" t="s">
        <v>9</v>
      </c>
    </row>
    <row r="120" spans="1:64" x14ac:dyDescent="0.15">
      <c r="A120" s="202">
        <v>24</v>
      </c>
      <c r="B120" s="205"/>
      <c r="C120" s="207"/>
      <c r="D120" s="205"/>
      <c r="E120" s="126" t="str">
        <f>IF(C120="○",IF($D120&lt;&gt;"",VLOOKUP($D120,新規学連登録者入力シート!$A$2:$U$101,8,FALSE),""),IF($D120&lt;&gt;"",IF(VLOOKUP(記入方法!$D120,登録者リスト!$A$1:$F$43729,4,FALSE)=基本情報!$D$6,VLOOKUP(記入方法!$D120,登録者リスト!$A$1:$F$43729,3,FALSE),""),""))</f>
        <v/>
      </c>
      <c r="F120" s="209" t="str">
        <f>IF(C120="○",IF($D120&lt;&gt;"",VLOOKUP($D120,新規学連登録者入力シート!$A$2:$U$101,9,FALSE),""),IF($D120&lt;&gt;"",IF(VLOOKUP(記入方法!$D120,登録者リスト!$A$1:$G$43729,4,FALSE)=基本情報!$D$6,VLOOKUP(記入方法!$D120,登録者リスト!$A$1:$G$43729,7,FALSE),""),""))</f>
        <v/>
      </c>
      <c r="G120" s="127" t="str">
        <f>IF(C120="○",IF($D120&lt;&gt;"",VLOOKUP($D120,新規学連登録者入力シート!$A$2:$U$101,14,FALSE),""),IF($D120&lt;&gt;"",IF(VLOOKUP(記入方法!$D120,登録者リスト!$A$1:$F$43729,4,FALSE)=基本情報!$D$6,VLOOKUP(記入方法!$D120,登録者リスト!$A$1:$F$43729,5,FALSE),""),""))</f>
        <v/>
      </c>
      <c r="H120" s="211" t="str">
        <f>IF(C120="○",IF($D120&lt;&gt;"",VLOOKUP($D120,新規学連登録者入力シート!$A$2:$U$101,19,FALSE),""),IF($D120&lt;&gt;"",IF(VLOOKUP(記入方法!$D120,登録者リスト!$A$1:$H$43729,4,FALSE)=基本情報!$D$6,VLOOKUP(記入方法!$D120,登録者リスト!$A$1:$H$43729,8,FALSE),""),""))</f>
        <v/>
      </c>
      <c r="I120" s="267"/>
      <c r="J120" s="267"/>
      <c r="K120" s="269" t="str">
        <f>IFERROR(IF(I120="","",IF(AND(I120&lt;&gt;"107 ハーフマラソン",I120&lt;&gt;"062 10000mW"),IF(BD120="T",IF(VALUE(M120)&lt;=BB120,"A標準",IF(VALUE(M120)&lt;=BC120,"B標準","未突破")),IF(VALUE(M120)&gt;=BB120,"A標準",IF(VALUE(M120)&gt;=BC120,"B標準","未突破"))),IF(VALUE(M120)&lt;=BC120,"","未突破"))),"")</f>
        <v/>
      </c>
      <c r="L120" s="105"/>
      <c r="M120" s="12" t="str">
        <f>IF(U120="",ASC(N120&amp;IF(P120&lt;&gt;"",TEXT(P120,"00"),"")&amp;IF(R120&lt;&gt;"",TEXT(R120,"00"),"")&amp;IF(T120&lt;&gt;"",TEXT(T120,"00"),"")),ASC(U120))</f>
        <v/>
      </c>
      <c r="N120" s="211"/>
      <c r="O120" s="255" t="s">
        <v>239</v>
      </c>
      <c r="P120" s="263"/>
      <c r="Q120" s="255" t="s">
        <v>240</v>
      </c>
      <c r="R120" s="263"/>
      <c r="S120" s="239" t="s">
        <v>241</v>
      </c>
      <c r="T120" s="265"/>
      <c r="U120" s="211"/>
      <c r="V120" s="7"/>
      <c r="W120" s="8" t="s">
        <v>23</v>
      </c>
      <c r="X120" s="7"/>
      <c r="Y120" s="8" t="s">
        <v>24</v>
      </c>
      <c r="Z120" s="7"/>
      <c r="AA120" s="8" t="s">
        <v>26</v>
      </c>
      <c r="AB120" s="209"/>
      <c r="AC120" s="101" t="str">
        <f>IF(AK120="",ASC(AD120&amp;IF(AF120&lt;&gt;"",TEXT(AF120,"00"),"")&amp;IF(AH120&lt;&gt;"",TEXT(AH120,"00"),"")&amp;IF(AJ120&lt;&gt;"",TEXT(AJ120,"00"),"")),ASC(AK120))</f>
        <v/>
      </c>
      <c r="AD120" s="253" t="str">
        <f>IF(I120="","",IF(I120="201 十種競技","",VLOOKUP(I120,大学記録!$A$3:$H$5,2,FALSE)))</f>
        <v/>
      </c>
      <c r="AE120" s="257" t="s">
        <v>239</v>
      </c>
      <c r="AF120" s="259" t="str">
        <f>IF(I120="","",IF(I120="201 十種競技","",VLOOKUP(I120,大学記録!$A$3:$H$5,4,FALSE)))</f>
        <v/>
      </c>
      <c r="AG120" s="257" t="s">
        <v>240</v>
      </c>
      <c r="AH120" s="259" t="str">
        <f>IF(I120="","",IF(I120="201 十種競技","",VLOOKUP(I120,大学記録!$A$3:$H$5,6,FALSE)))</f>
        <v/>
      </c>
      <c r="AI120" s="261" t="s">
        <v>241</v>
      </c>
      <c r="AJ120" s="251" t="str">
        <f>IF(I120="","",IF(I120="201 十種競技","",VLOOKUP(I120,大学記録!$A$3:$H$5,8,FALSE)))</f>
        <v/>
      </c>
      <c r="AK120" s="253" t="str">
        <f>IF(I120="","",IF(I120="201 十種競技",大学記録!#REF!,""))</f>
        <v/>
      </c>
      <c r="AL120" s="12" t="str">
        <f>IF(AT120="",ASC(AM120&amp;IF(AO120&lt;&gt;"",TEXT(AO120,"00"),"")&amp;IF(AQ120&lt;&gt;"",TEXT(AQ120,"00"),"")&amp;IF(AS120&lt;&gt;"",TEXT(AS120,"00"),"")),ASC(AT120))</f>
        <v/>
      </c>
      <c r="AM120" s="205"/>
      <c r="AN120" s="255" t="s">
        <v>239</v>
      </c>
      <c r="AO120" s="237"/>
      <c r="AP120" s="255" t="s">
        <v>240</v>
      </c>
      <c r="AQ120" s="237"/>
      <c r="AR120" s="239" t="s">
        <v>241</v>
      </c>
      <c r="AS120" s="241"/>
      <c r="AT120" s="243"/>
      <c r="AV120" s="5" t="str">
        <f>IF(AND(I120&lt;&gt;"107 ハーフマラソン",I120&lt;&gt;"062 10000mW"),D120 &amp; "-" &amp; I120,D120 &amp; "-" &amp; I120 &amp; J120)</f>
        <v>-</v>
      </c>
      <c r="AW120" s="5" t="str">
        <f>IF(ISERROR(VLOOKUP(記入方法!$AV120,登録者リスト!#REF!,4,FALSE)),"○","")</f>
        <v>○</v>
      </c>
      <c r="AX120" s="5" t="e">
        <f>IF(AND(I120&lt;&gt;"107 ハーフマラソン",I120&lt;&gt;"062 10000mW"),#REF! &amp; "-" &amp; I120,#REF! &amp; "-" &amp; I120 &amp; J120)</f>
        <v>#REF!</v>
      </c>
      <c r="AY120" s="5" t="str">
        <f>IF(ISERROR(VLOOKUP(AX120,突破者リスト外資格記録入力シート!$D$7:$M$106,2,FALSE)),"○","")</f>
        <v>○</v>
      </c>
      <c r="AZ120" s="5" t="str">
        <f>IF(C120="○","整理番号","登録番号")</f>
        <v>登録番号</v>
      </c>
      <c r="BA120" s="5" t="str">
        <f>IF(I120="107 ハーフマラソン","H",IF(I120="062 10000mW","W",""))</f>
        <v/>
      </c>
      <c r="BB120" s="5" t="e">
        <f>VLOOKUP($I120 &amp; $J120,標準記録!$A$1:$D$26,2,FALSE)</f>
        <v>#N/A</v>
      </c>
      <c r="BC120" s="5" t="e">
        <f>VLOOKUP($I120 &amp; $J120,標準記録!$A$1:$D$26,3,FALSE)</f>
        <v>#N/A</v>
      </c>
      <c r="BD120" s="5" t="e">
        <f>VLOOKUP($I120 &amp; $J120,標準記録!$A$1:$D$26,4,FALSE)</f>
        <v>#N/A</v>
      </c>
      <c r="BE120" s="5" t="str">
        <f>IF(BF120="","",A120)</f>
        <v/>
      </c>
      <c r="BF120" s="5" t="str">
        <f>IF(OR(I120="201 十種競技",I120="202 七種競技"),#REF!,"")</f>
        <v/>
      </c>
      <c r="BG120" s="5" t="str">
        <f>IF(I120="107 ハーフマラソン",#REF!,"")</f>
        <v/>
      </c>
      <c r="BH120" s="5" t="str">
        <f>I120 &amp; K120</f>
        <v/>
      </c>
      <c r="BI120" s="5">
        <f>I120</f>
        <v>0</v>
      </c>
      <c r="BJ120" s="5">
        <f>COUNTIF($BI$5:$BI$401,I120)</f>
        <v>160</v>
      </c>
      <c r="BK120" s="5">
        <f>COUNTIF($BH$5:$BH$401,I120 &amp; "B標準")</f>
        <v>0</v>
      </c>
      <c r="BL120" s="5" t="str">
        <f>D118 &amp; D120</f>
        <v>登録番号</v>
      </c>
    </row>
    <row r="121" spans="1:64" ht="14.25" thickBot="1" x14ac:dyDescent="0.2">
      <c r="A121" s="203"/>
      <c r="B121" s="206"/>
      <c r="C121" s="208"/>
      <c r="D121" s="206"/>
      <c r="E121" s="128" t="str">
        <f>IF(C120="○",IF($D120&lt;&gt;"",VLOOKUP($D120,新規学連登録者入力シート!$A$2:$U$101,7,FALSE),""),IF($D120&lt;&gt;"",IF(VLOOKUP(記入方法!$D120,登録者リスト!$A$1:$F$43729,4,FALSE)=基本情報!$D$6,VLOOKUP(記入方法!$D120,登録者リスト!$A$1:$F$43729,2,FALSE),""),""))</f>
        <v/>
      </c>
      <c r="F121" s="210"/>
      <c r="G121" s="128" t="str">
        <f>IF(C120="○",IF($D120&lt;&gt;"",VLOOKUP($D120,新規学連登録者入力シート!$A$2:$U$101,19,FALSE),""),IF($D120&lt;&gt;"",IF(VLOOKUP(記入方法!$D120,登録者リスト!$A$1:$F$43729,4,FALSE)=基本情報!$D$6,VLOOKUP(記入方法!$D120,登録者リスト!$A$1:$F$43729,6,FALSE),""),""))</f>
        <v/>
      </c>
      <c r="H121" s="212"/>
      <c r="I121" s="268"/>
      <c r="J121" s="268"/>
      <c r="K121" s="270"/>
      <c r="L121" s="106"/>
      <c r="M121" s="14" t="str">
        <f>IF(U121="",ASC(N121&amp;IF(P121&lt;&gt;"",TEXT(P121,"00"),"")&amp;IF(R121&lt;&gt;"",TEXT(R121,"00"),"")&amp;IF(T121&lt;&gt;"",TEXT(T121,"00"),"")),ASC(U121))</f>
        <v/>
      </c>
      <c r="N121" s="212"/>
      <c r="O121" s="256"/>
      <c r="P121" s="264"/>
      <c r="Q121" s="256"/>
      <c r="R121" s="264"/>
      <c r="S121" s="240"/>
      <c r="T121" s="266"/>
      <c r="U121" s="212"/>
      <c r="V121" s="9"/>
      <c r="W121" s="10" t="s">
        <v>23</v>
      </c>
      <c r="X121" s="9"/>
      <c r="Y121" s="10" t="s">
        <v>25</v>
      </c>
      <c r="Z121" s="9"/>
      <c r="AA121" s="10" t="s">
        <v>26</v>
      </c>
      <c r="AB121" s="210"/>
      <c r="AC121" s="102" t="str">
        <f>IF(AK121="",ASC(AD120&amp;IF(AF121&lt;&gt;"",TEXT(AF121,"00"),"")&amp;IF(AH121&lt;&gt;"",TEXT(AH121,"00"),"")&amp;IF(AJ121&lt;&gt;"",TEXT(AJ121,"00"),"")),ASC(AK121))</f>
        <v/>
      </c>
      <c r="AD121" s="254"/>
      <c r="AE121" s="258"/>
      <c r="AF121" s="260"/>
      <c r="AG121" s="258"/>
      <c r="AH121" s="260"/>
      <c r="AI121" s="262"/>
      <c r="AJ121" s="252"/>
      <c r="AK121" s="254"/>
      <c r="AL121" s="14" t="str">
        <f>IF(AT121="",ASC(AM121&amp;IF(AO121&lt;&gt;"",TEXT(AO121,"00"),"")&amp;IF(AQ121&lt;&gt;"",TEXT(AQ121,"00"),"")&amp;IF(AS121&lt;&gt;"",TEXT(AS121,"00"),"")),ASC(AT121))</f>
        <v/>
      </c>
      <c r="AM121" s="206"/>
      <c r="AN121" s="256"/>
      <c r="AO121" s="238"/>
      <c r="AP121" s="256"/>
      <c r="AQ121" s="238"/>
      <c r="AR121" s="240"/>
      <c r="AS121" s="242"/>
      <c r="AT121" s="244"/>
      <c r="AV121" s="5" t="str">
        <f>IF(AND(I121&lt;&gt;"107 ハーフマラソン",I121&lt;&gt;"062 10000mW"),D120 &amp; "-" &amp; I121,D120 &amp; "-" &amp; I121 &amp; J121)</f>
        <v>-</v>
      </c>
      <c r="AW121" s="5" t="str">
        <f>IF(ISERROR(VLOOKUP(記入方法!$AV121,登録者リスト!#REF!,4,FALSE)),"○","")</f>
        <v>○</v>
      </c>
      <c r="AX121" s="5" t="e">
        <f>IF(AND(I121&lt;&gt;"107 ハーフマラソン",I121&lt;&gt;"062 10000mW"),#REF! &amp; "-" &amp; I121,#REF! &amp; "-" &amp; I121 &amp; J121)</f>
        <v>#REF!</v>
      </c>
      <c r="AY121" s="5" t="str">
        <f>IF(ISERROR(VLOOKUP(AX121,突破者リスト外資格記録入力シート!$D$7:$M$106,2,FALSE)),"○","")</f>
        <v>○</v>
      </c>
      <c r="BA121" s="5" t="str">
        <f>IF(I121="107 ハーフマラソン","H",IF(I121="062 10000mW","W",""))</f>
        <v/>
      </c>
      <c r="BB121" s="5" t="e">
        <f>VLOOKUP($I121 &amp; $J121,標準記録!$A$1:$D$26,2,FALSE)</f>
        <v>#N/A</v>
      </c>
      <c r="BC121" s="5" t="e">
        <f>VLOOKUP($I121 &amp; $J121,標準記録!$A$1:$D$26,3,FALSE)</f>
        <v>#N/A</v>
      </c>
      <c r="BD121" s="5" t="e">
        <f>VLOOKUP($I121 &amp; $J121,標準記録!$A$1:$D$26,4,FALSE)</f>
        <v>#N/A</v>
      </c>
      <c r="BE121" s="5" t="str">
        <f>IF(BF121="","",A120)</f>
        <v/>
      </c>
      <c r="BF121" s="5" t="str">
        <f>IF(OR(I121="201 十種競技",I121="202 七種競技"),#REF!,"")</f>
        <v/>
      </c>
      <c r="BG121" s="5" t="str">
        <f>IF(I121="107 ハーフマラソン",#REF!,"")</f>
        <v/>
      </c>
      <c r="BH121" s="5" t="str">
        <f>I121 &amp; K121</f>
        <v/>
      </c>
      <c r="BI121" s="5">
        <f>I121</f>
        <v>0</v>
      </c>
      <c r="BJ121" s="5">
        <f>COUNTIF($BI$5:$BI$401,I121)</f>
        <v>160</v>
      </c>
      <c r="BK121" s="5">
        <f>COUNTIF($BH$5:$BH$401,I121 &amp; "B標準")</f>
        <v>0</v>
      </c>
    </row>
    <row r="122" spans="1:64" ht="15" thickTop="1" thickBot="1" x14ac:dyDescent="0.2">
      <c r="A122" s="204"/>
      <c r="B122" s="245" t="s">
        <v>128</v>
      </c>
      <c r="C122" s="246"/>
      <c r="D122" s="246"/>
      <c r="E122" s="246"/>
      <c r="F122" s="246"/>
      <c r="G122" s="247"/>
      <c r="H122" s="125"/>
      <c r="I122" s="248"/>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c r="AR122" s="249"/>
      <c r="AS122" s="249"/>
      <c r="AT122" s="250"/>
    </row>
    <row r="123" spans="1:64" ht="13.5" customHeight="1" x14ac:dyDescent="0.15">
      <c r="A123" s="227"/>
      <c r="B123" s="229" t="s">
        <v>0</v>
      </c>
      <c r="C123" s="231" t="s">
        <v>242</v>
      </c>
      <c r="D123" s="231" t="str">
        <f>IF(C125="○","整理番号","登録番号")</f>
        <v>登録番号</v>
      </c>
      <c r="E123" s="124" t="s">
        <v>13550</v>
      </c>
      <c r="F123" s="229" t="s">
        <v>275</v>
      </c>
      <c r="G123" s="104" t="s">
        <v>1</v>
      </c>
      <c r="H123" s="233" t="s">
        <v>13551</v>
      </c>
      <c r="I123" s="271" t="s">
        <v>2</v>
      </c>
      <c r="J123" s="233" t="s">
        <v>284</v>
      </c>
      <c r="K123" s="233" t="s">
        <v>3</v>
      </c>
      <c r="L123" s="114" t="s">
        <v>243</v>
      </c>
      <c r="M123" s="107" t="s">
        <v>16</v>
      </c>
      <c r="N123" s="213" t="s">
        <v>4</v>
      </c>
      <c r="O123" s="214"/>
      <c r="P123" s="214"/>
      <c r="Q123" s="214"/>
      <c r="R123" s="214"/>
      <c r="S123" s="214"/>
      <c r="T123" s="214"/>
      <c r="U123" s="214"/>
      <c r="V123" s="214"/>
      <c r="W123" s="214"/>
      <c r="X123" s="214"/>
      <c r="Y123" s="214"/>
      <c r="Z123" s="214"/>
      <c r="AA123" s="214"/>
      <c r="AB123" s="215"/>
      <c r="AC123" s="109" t="s">
        <v>16</v>
      </c>
      <c r="AD123" s="216" t="s">
        <v>448</v>
      </c>
      <c r="AE123" s="217"/>
      <c r="AF123" s="217"/>
      <c r="AG123" s="217"/>
      <c r="AH123" s="217"/>
      <c r="AI123" s="217"/>
      <c r="AJ123" s="217"/>
      <c r="AK123" s="218"/>
      <c r="AL123" s="107" t="s">
        <v>16</v>
      </c>
      <c r="AM123" s="213" t="s">
        <v>445</v>
      </c>
      <c r="AN123" s="214"/>
      <c r="AO123" s="214"/>
      <c r="AP123" s="214"/>
      <c r="AQ123" s="214"/>
      <c r="AR123" s="214"/>
      <c r="AS123" s="214"/>
      <c r="AT123" s="219"/>
    </row>
    <row r="124" spans="1:64" ht="14.25" thickBot="1" x14ac:dyDescent="0.2">
      <c r="A124" s="228"/>
      <c r="B124" s="230"/>
      <c r="C124" s="232"/>
      <c r="D124" s="232"/>
      <c r="E124" s="129" t="s">
        <v>6</v>
      </c>
      <c r="F124" s="230"/>
      <c r="G124" s="6" t="s">
        <v>7</v>
      </c>
      <c r="H124" s="230"/>
      <c r="I124" s="272"/>
      <c r="J124" s="236"/>
      <c r="K124" s="236"/>
      <c r="L124" s="115"/>
      <c r="M124" s="108"/>
      <c r="N124" s="220" t="s">
        <v>8</v>
      </c>
      <c r="O124" s="221"/>
      <c r="P124" s="221"/>
      <c r="Q124" s="221"/>
      <c r="R124" s="221"/>
      <c r="S124" s="221"/>
      <c r="T124" s="222"/>
      <c r="U124" s="129" t="s">
        <v>9</v>
      </c>
      <c r="V124" s="111" t="s">
        <v>10</v>
      </c>
      <c r="W124" s="112"/>
      <c r="X124" s="112"/>
      <c r="Y124" s="112"/>
      <c r="Z124" s="112"/>
      <c r="AA124" s="113"/>
      <c r="AB124" s="92" t="s">
        <v>11</v>
      </c>
      <c r="AC124" s="110"/>
      <c r="AD124" s="223" t="s">
        <v>8</v>
      </c>
      <c r="AE124" s="224"/>
      <c r="AF124" s="224"/>
      <c r="AG124" s="224"/>
      <c r="AH124" s="224"/>
      <c r="AI124" s="224"/>
      <c r="AJ124" s="225"/>
      <c r="AK124" s="100" t="s">
        <v>9</v>
      </c>
      <c r="AL124" s="108"/>
      <c r="AM124" s="220" t="s">
        <v>8</v>
      </c>
      <c r="AN124" s="221"/>
      <c r="AO124" s="221"/>
      <c r="AP124" s="221"/>
      <c r="AQ124" s="221"/>
      <c r="AR124" s="221"/>
      <c r="AS124" s="222"/>
      <c r="AT124" s="93" t="s">
        <v>9</v>
      </c>
    </row>
    <row r="125" spans="1:64" x14ac:dyDescent="0.15">
      <c r="A125" s="202">
        <v>25</v>
      </c>
      <c r="B125" s="205"/>
      <c r="C125" s="207"/>
      <c r="D125" s="205"/>
      <c r="E125" s="126" t="str">
        <f>IF(C125="○",IF($D125&lt;&gt;"",VLOOKUP($D125,新規学連登録者入力シート!$A$2:$U$101,8,FALSE),""),IF($D125&lt;&gt;"",IF(VLOOKUP(記入方法!$D125,登録者リスト!$A$1:$F$43729,4,FALSE)=基本情報!$D$6,VLOOKUP(記入方法!$D125,登録者リスト!$A$1:$F$43729,3,FALSE),""),""))</f>
        <v/>
      </c>
      <c r="F125" s="209" t="str">
        <f>IF(C125="○",IF($D125&lt;&gt;"",VLOOKUP($D125,新規学連登録者入力シート!$A$2:$U$101,9,FALSE),""),IF($D125&lt;&gt;"",IF(VLOOKUP(記入方法!$D125,登録者リスト!$A$1:$G$43729,4,FALSE)=基本情報!$D$6,VLOOKUP(記入方法!$D125,登録者リスト!$A$1:$G$43729,7,FALSE),""),""))</f>
        <v/>
      </c>
      <c r="G125" s="127" t="str">
        <f>IF(C125="○",IF($D125&lt;&gt;"",VLOOKUP($D125,新規学連登録者入力シート!$A$2:$U$101,14,FALSE),""),IF($D125&lt;&gt;"",IF(VLOOKUP(記入方法!$D125,登録者リスト!$A$1:$F$43729,4,FALSE)=基本情報!$D$6,VLOOKUP(記入方法!$D125,登録者リスト!$A$1:$F$43729,5,FALSE),""),""))</f>
        <v/>
      </c>
      <c r="H125" s="211" t="str">
        <f>IF(C125="○",IF($D125&lt;&gt;"",VLOOKUP($D125,新規学連登録者入力シート!$A$2:$U$101,19,FALSE),""),IF($D125&lt;&gt;"",IF(VLOOKUP(記入方法!$D125,登録者リスト!$A$1:$H$43729,4,FALSE)=基本情報!$D$6,VLOOKUP(記入方法!$D125,登録者リスト!$A$1:$H$43729,8,FALSE),""),""))</f>
        <v/>
      </c>
      <c r="I125" s="267"/>
      <c r="J125" s="267"/>
      <c r="K125" s="269" t="str">
        <f>IFERROR(IF(I125="","",IF(AND(I125&lt;&gt;"107 ハーフマラソン",I125&lt;&gt;"062 10000mW"),IF(BD125="T",IF(VALUE(M125)&lt;=BB125,"A標準",IF(VALUE(M125)&lt;=BC125,"B標準","未突破")),IF(VALUE(M125)&gt;=BB125,"A標準",IF(VALUE(M125)&gt;=BC125,"B標準","未突破"))),IF(VALUE(M125)&lt;=BC125,"","未突破"))),"")</f>
        <v/>
      </c>
      <c r="L125" s="105"/>
      <c r="M125" s="12" t="str">
        <f>IF(U125="",ASC(N125&amp;IF(P125&lt;&gt;"",TEXT(P125,"00"),"")&amp;IF(R125&lt;&gt;"",TEXT(R125,"00"),"")&amp;IF(T125&lt;&gt;"",TEXT(T125,"00"),"")),ASC(U125))</f>
        <v/>
      </c>
      <c r="N125" s="211"/>
      <c r="O125" s="255" t="s">
        <v>239</v>
      </c>
      <c r="P125" s="263"/>
      <c r="Q125" s="255" t="s">
        <v>240</v>
      </c>
      <c r="R125" s="263"/>
      <c r="S125" s="239" t="s">
        <v>241</v>
      </c>
      <c r="T125" s="265"/>
      <c r="U125" s="211"/>
      <c r="V125" s="7"/>
      <c r="W125" s="8" t="s">
        <v>23</v>
      </c>
      <c r="X125" s="7"/>
      <c r="Y125" s="8" t="s">
        <v>24</v>
      </c>
      <c r="Z125" s="7"/>
      <c r="AA125" s="8" t="s">
        <v>26</v>
      </c>
      <c r="AB125" s="209"/>
      <c r="AC125" s="101" t="str">
        <f>IF(AK125="",ASC(AD125&amp;IF(AF125&lt;&gt;"",TEXT(AF125,"00"),"")&amp;IF(AH125&lt;&gt;"",TEXT(AH125,"00"),"")&amp;IF(AJ125&lt;&gt;"",TEXT(AJ125,"00"),"")),ASC(AK125))</f>
        <v/>
      </c>
      <c r="AD125" s="253" t="str">
        <f>IF(I125="","",IF(I125="201 十種競技","",VLOOKUP(I125,大学記録!$A$3:$H$5,2,FALSE)))</f>
        <v/>
      </c>
      <c r="AE125" s="257" t="s">
        <v>239</v>
      </c>
      <c r="AF125" s="259" t="str">
        <f>IF(I125="","",IF(I125="201 十種競技","",VLOOKUP(I125,大学記録!$A$3:$H$5,4,FALSE)))</f>
        <v/>
      </c>
      <c r="AG125" s="257" t="s">
        <v>240</v>
      </c>
      <c r="AH125" s="259" t="str">
        <f>IF(I125="","",IF(I125="201 十種競技","",VLOOKUP(I125,大学記録!$A$3:$H$5,6,FALSE)))</f>
        <v/>
      </c>
      <c r="AI125" s="261" t="s">
        <v>241</v>
      </c>
      <c r="AJ125" s="251" t="str">
        <f>IF(I125="","",IF(I125="201 十種競技","",VLOOKUP(I125,大学記録!$A$3:$H$5,8,FALSE)))</f>
        <v/>
      </c>
      <c r="AK125" s="253" t="str">
        <f>IF(I125="","",IF(I125="201 十種競技",大学記録!#REF!,""))</f>
        <v/>
      </c>
      <c r="AL125" s="12" t="str">
        <f>IF(AT125="",ASC(AM125&amp;IF(AO125&lt;&gt;"",TEXT(AO125,"00"),"")&amp;IF(AQ125&lt;&gt;"",TEXT(AQ125,"00"),"")&amp;IF(AS125&lt;&gt;"",TEXT(AS125,"00"),"")),ASC(AT125))</f>
        <v/>
      </c>
      <c r="AM125" s="205"/>
      <c r="AN125" s="255" t="s">
        <v>239</v>
      </c>
      <c r="AO125" s="237"/>
      <c r="AP125" s="255" t="s">
        <v>240</v>
      </c>
      <c r="AQ125" s="237"/>
      <c r="AR125" s="239" t="s">
        <v>241</v>
      </c>
      <c r="AS125" s="241"/>
      <c r="AT125" s="243"/>
      <c r="AV125" s="5" t="str">
        <f>IF(AND(I125&lt;&gt;"107 ハーフマラソン",I125&lt;&gt;"062 10000mW"),D125 &amp; "-" &amp; I125,D125 &amp; "-" &amp; I125 &amp; J125)</f>
        <v>-</v>
      </c>
      <c r="AW125" s="5" t="str">
        <f>IF(ISERROR(VLOOKUP(記入方法!$AV125,登録者リスト!#REF!,4,FALSE)),"○","")</f>
        <v>○</v>
      </c>
      <c r="AX125" s="5" t="e">
        <f>IF(AND(I125&lt;&gt;"107 ハーフマラソン",I125&lt;&gt;"062 10000mW"),#REF! &amp; "-" &amp; I125,#REF! &amp; "-" &amp; I125 &amp; J125)</f>
        <v>#REF!</v>
      </c>
      <c r="AY125" s="5" t="str">
        <f>IF(ISERROR(VLOOKUP(AX125,突破者リスト外資格記録入力シート!$D$7:$M$106,2,FALSE)),"○","")</f>
        <v>○</v>
      </c>
      <c r="AZ125" s="5" t="str">
        <f>IF(C125="○","整理番号","登録番号")</f>
        <v>登録番号</v>
      </c>
      <c r="BA125" s="5" t="str">
        <f>IF(I125="107 ハーフマラソン","H",IF(I125="062 10000mW","W",""))</f>
        <v/>
      </c>
      <c r="BB125" s="5" t="e">
        <f>VLOOKUP($I125 &amp; $J125,標準記録!$A$1:$D$26,2,FALSE)</f>
        <v>#N/A</v>
      </c>
      <c r="BC125" s="5" t="e">
        <f>VLOOKUP($I125 &amp; $J125,標準記録!$A$1:$D$26,3,FALSE)</f>
        <v>#N/A</v>
      </c>
      <c r="BD125" s="5" t="e">
        <f>VLOOKUP($I125 &amp; $J125,標準記録!$A$1:$D$26,4,FALSE)</f>
        <v>#N/A</v>
      </c>
      <c r="BE125" s="5" t="str">
        <f>IF(BF125="","",A125)</f>
        <v/>
      </c>
      <c r="BF125" s="5" t="str">
        <f>IF(OR(I125="201 十種競技",I125="202 七種競技"),#REF!,"")</f>
        <v/>
      </c>
      <c r="BG125" s="5" t="str">
        <f>IF(I125="107 ハーフマラソン",#REF!,"")</f>
        <v/>
      </c>
      <c r="BH125" s="5" t="str">
        <f>I125 &amp; K125</f>
        <v/>
      </c>
      <c r="BI125" s="5">
        <f>I125</f>
        <v>0</v>
      </c>
      <c r="BJ125" s="5">
        <f>COUNTIF($BI$5:$BI$401,I125)</f>
        <v>160</v>
      </c>
      <c r="BK125" s="5">
        <f>COUNTIF($BH$5:$BH$401,I125 &amp; "B標準")</f>
        <v>0</v>
      </c>
      <c r="BL125" s="5" t="str">
        <f>D123 &amp; D125</f>
        <v>登録番号</v>
      </c>
    </row>
    <row r="126" spans="1:64" ht="14.25" thickBot="1" x14ac:dyDescent="0.2">
      <c r="A126" s="203"/>
      <c r="B126" s="206"/>
      <c r="C126" s="208"/>
      <c r="D126" s="206"/>
      <c r="E126" s="128" t="str">
        <f>IF(C125="○",IF($D125&lt;&gt;"",VLOOKUP($D125,新規学連登録者入力シート!$A$2:$U$101,7,FALSE),""),IF($D125&lt;&gt;"",IF(VLOOKUP(記入方法!$D125,登録者リスト!$A$1:$F$43729,4,FALSE)=基本情報!$D$6,VLOOKUP(記入方法!$D125,登録者リスト!$A$1:$F$43729,2,FALSE),""),""))</f>
        <v/>
      </c>
      <c r="F126" s="210"/>
      <c r="G126" s="128" t="str">
        <f>IF(C125="○",IF($D125&lt;&gt;"",VLOOKUP($D125,新規学連登録者入力シート!$A$2:$U$101,19,FALSE),""),IF($D125&lt;&gt;"",IF(VLOOKUP(記入方法!$D125,登録者リスト!$A$1:$F$43729,4,FALSE)=基本情報!$D$6,VLOOKUP(記入方法!$D125,登録者リスト!$A$1:$F$43729,6,FALSE),""),""))</f>
        <v/>
      </c>
      <c r="H126" s="212"/>
      <c r="I126" s="268"/>
      <c r="J126" s="268"/>
      <c r="K126" s="270"/>
      <c r="L126" s="106"/>
      <c r="M126" s="14" t="str">
        <f>IF(U126="",ASC(N126&amp;IF(P126&lt;&gt;"",TEXT(P126,"00"),"")&amp;IF(R126&lt;&gt;"",TEXT(R126,"00"),"")&amp;IF(T126&lt;&gt;"",TEXT(T126,"00"),"")),ASC(U126))</f>
        <v/>
      </c>
      <c r="N126" s="212"/>
      <c r="O126" s="256"/>
      <c r="P126" s="264"/>
      <c r="Q126" s="256"/>
      <c r="R126" s="264"/>
      <c r="S126" s="240"/>
      <c r="T126" s="266"/>
      <c r="U126" s="212"/>
      <c r="V126" s="9"/>
      <c r="W126" s="10" t="s">
        <v>23</v>
      </c>
      <c r="X126" s="9"/>
      <c r="Y126" s="10" t="s">
        <v>25</v>
      </c>
      <c r="Z126" s="9"/>
      <c r="AA126" s="10" t="s">
        <v>26</v>
      </c>
      <c r="AB126" s="210"/>
      <c r="AC126" s="102" t="str">
        <f>IF(AK126="",ASC(AD125&amp;IF(AF126&lt;&gt;"",TEXT(AF126,"00"),"")&amp;IF(AH126&lt;&gt;"",TEXT(AH126,"00"),"")&amp;IF(AJ126&lt;&gt;"",TEXT(AJ126,"00"),"")),ASC(AK126))</f>
        <v/>
      </c>
      <c r="AD126" s="254"/>
      <c r="AE126" s="258"/>
      <c r="AF126" s="260"/>
      <c r="AG126" s="258"/>
      <c r="AH126" s="260"/>
      <c r="AI126" s="262"/>
      <c r="AJ126" s="252"/>
      <c r="AK126" s="254"/>
      <c r="AL126" s="14" t="str">
        <f>IF(AT126="",ASC(AM126&amp;IF(AO126&lt;&gt;"",TEXT(AO126,"00"),"")&amp;IF(AQ126&lt;&gt;"",TEXT(AQ126,"00"),"")&amp;IF(AS126&lt;&gt;"",TEXT(AS126,"00"),"")),ASC(AT126))</f>
        <v/>
      </c>
      <c r="AM126" s="206"/>
      <c r="AN126" s="256"/>
      <c r="AO126" s="238"/>
      <c r="AP126" s="256"/>
      <c r="AQ126" s="238"/>
      <c r="AR126" s="240"/>
      <c r="AS126" s="242"/>
      <c r="AT126" s="244"/>
      <c r="AV126" s="5" t="str">
        <f>IF(AND(I126&lt;&gt;"107 ハーフマラソン",I126&lt;&gt;"062 10000mW"),D125 &amp; "-" &amp; I126,D125 &amp; "-" &amp; I126 &amp; J126)</f>
        <v>-</v>
      </c>
      <c r="AW126" s="5" t="str">
        <f>IF(ISERROR(VLOOKUP(記入方法!$AV126,登録者リスト!#REF!,4,FALSE)),"○","")</f>
        <v>○</v>
      </c>
      <c r="AX126" s="5" t="e">
        <f>IF(AND(I126&lt;&gt;"107 ハーフマラソン",I126&lt;&gt;"062 10000mW"),#REF! &amp; "-" &amp; I126,#REF! &amp; "-" &amp; I126 &amp; J126)</f>
        <v>#REF!</v>
      </c>
      <c r="AY126" s="5" t="str">
        <f>IF(ISERROR(VLOOKUP(AX126,突破者リスト外資格記録入力シート!$D$7:$M$106,2,FALSE)),"○","")</f>
        <v>○</v>
      </c>
      <c r="BA126" s="5" t="str">
        <f>IF(I126="107 ハーフマラソン","H",IF(I126="062 10000mW","W",""))</f>
        <v/>
      </c>
      <c r="BB126" s="5" t="e">
        <f>VLOOKUP($I126 &amp; $J126,標準記録!$A$1:$D$26,2,FALSE)</f>
        <v>#N/A</v>
      </c>
      <c r="BC126" s="5" t="e">
        <f>VLOOKUP($I126 &amp; $J126,標準記録!$A$1:$D$26,3,FALSE)</f>
        <v>#N/A</v>
      </c>
      <c r="BD126" s="5" t="e">
        <f>VLOOKUP($I126 &amp; $J126,標準記録!$A$1:$D$26,4,FALSE)</f>
        <v>#N/A</v>
      </c>
      <c r="BE126" s="5" t="str">
        <f>IF(BF126="","",A125)</f>
        <v/>
      </c>
      <c r="BF126" s="5" t="str">
        <f>IF(OR(I126="201 十種競技",I126="202 七種競技"),#REF!,"")</f>
        <v/>
      </c>
      <c r="BG126" s="5" t="str">
        <f>IF(I126="107 ハーフマラソン",#REF!,"")</f>
        <v/>
      </c>
      <c r="BH126" s="5" t="str">
        <f>I126 &amp; K126</f>
        <v/>
      </c>
      <c r="BI126" s="5">
        <f>I126</f>
        <v>0</v>
      </c>
      <c r="BJ126" s="5">
        <f>COUNTIF($BI$5:$BI$401,I126)</f>
        <v>160</v>
      </c>
      <c r="BK126" s="5">
        <f>COUNTIF($BH$5:$BH$401,I126 &amp; "B標準")</f>
        <v>0</v>
      </c>
    </row>
    <row r="127" spans="1:64" ht="15" thickTop="1" thickBot="1" x14ac:dyDescent="0.2">
      <c r="A127" s="204"/>
      <c r="B127" s="245" t="s">
        <v>128</v>
      </c>
      <c r="C127" s="246"/>
      <c r="D127" s="246"/>
      <c r="E127" s="246"/>
      <c r="F127" s="246"/>
      <c r="G127" s="247"/>
      <c r="H127" s="125"/>
      <c r="I127" s="248"/>
      <c r="J127" s="249"/>
      <c r="K127" s="249"/>
      <c r="L127" s="249"/>
      <c r="M127" s="249"/>
      <c r="N127" s="249"/>
      <c r="O127" s="249"/>
      <c r="P127" s="249"/>
      <c r="Q127" s="249"/>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c r="AR127" s="249"/>
      <c r="AS127" s="249"/>
      <c r="AT127" s="250"/>
    </row>
    <row r="128" spans="1:64" ht="13.5" customHeight="1" x14ac:dyDescent="0.15">
      <c r="A128" s="227"/>
      <c r="B128" s="229" t="s">
        <v>0</v>
      </c>
      <c r="C128" s="231" t="s">
        <v>242</v>
      </c>
      <c r="D128" s="231" t="str">
        <f>IF(C130="○","整理番号","登録番号")</f>
        <v>登録番号</v>
      </c>
      <c r="E128" s="124" t="s">
        <v>13550</v>
      </c>
      <c r="F128" s="229" t="s">
        <v>275</v>
      </c>
      <c r="G128" s="104" t="s">
        <v>1</v>
      </c>
      <c r="H128" s="233" t="s">
        <v>13551</v>
      </c>
      <c r="I128" s="271" t="s">
        <v>2</v>
      </c>
      <c r="J128" s="233" t="s">
        <v>284</v>
      </c>
      <c r="K128" s="233" t="s">
        <v>3</v>
      </c>
      <c r="L128" s="114" t="s">
        <v>243</v>
      </c>
      <c r="M128" s="107" t="s">
        <v>16</v>
      </c>
      <c r="N128" s="213" t="s">
        <v>4</v>
      </c>
      <c r="O128" s="214"/>
      <c r="P128" s="214"/>
      <c r="Q128" s="214"/>
      <c r="R128" s="214"/>
      <c r="S128" s="214"/>
      <c r="T128" s="214"/>
      <c r="U128" s="214"/>
      <c r="V128" s="214"/>
      <c r="W128" s="214"/>
      <c r="X128" s="214"/>
      <c r="Y128" s="214"/>
      <c r="Z128" s="214"/>
      <c r="AA128" s="214"/>
      <c r="AB128" s="215"/>
      <c r="AC128" s="109" t="s">
        <v>16</v>
      </c>
      <c r="AD128" s="216" t="s">
        <v>448</v>
      </c>
      <c r="AE128" s="217"/>
      <c r="AF128" s="217"/>
      <c r="AG128" s="217"/>
      <c r="AH128" s="217"/>
      <c r="AI128" s="217"/>
      <c r="AJ128" s="217"/>
      <c r="AK128" s="218"/>
      <c r="AL128" s="107" t="s">
        <v>16</v>
      </c>
      <c r="AM128" s="213" t="s">
        <v>445</v>
      </c>
      <c r="AN128" s="214"/>
      <c r="AO128" s="214"/>
      <c r="AP128" s="214"/>
      <c r="AQ128" s="214"/>
      <c r="AR128" s="214"/>
      <c r="AS128" s="214"/>
      <c r="AT128" s="219"/>
    </row>
    <row r="129" spans="1:64" ht="14.25" thickBot="1" x14ac:dyDescent="0.2">
      <c r="A129" s="228"/>
      <c r="B129" s="230"/>
      <c r="C129" s="232"/>
      <c r="D129" s="232"/>
      <c r="E129" s="129" t="s">
        <v>6</v>
      </c>
      <c r="F129" s="230"/>
      <c r="G129" s="6" t="s">
        <v>7</v>
      </c>
      <c r="H129" s="230"/>
      <c r="I129" s="272"/>
      <c r="J129" s="236"/>
      <c r="K129" s="236"/>
      <c r="L129" s="115"/>
      <c r="M129" s="108"/>
      <c r="N129" s="220" t="s">
        <v>8</v>
      </c>
      <c r="O129" s="221"/>
      <c r="P129" s="221"/>
      <c r="Q129" s="221"/>
      <c r="R129" s="221"/>
      <c r="S129" s="221"/>
      <c r="T129" s="222"/>
      <c r="U129" s="129" t="s">
        <v>9</v>
      </c>
      <c r="V129" s="111" t="s">
        <v>10</v>
      </c>
      <c r="W129" s="112"/>
      <c r="X129" s="112"/>
      <c r="Y129" s="112"/>
      <c r="Z129" s="112"/>
      <c r="AA129" s="113"/>
      <c r="AB129" s="92" t="s">
        <v>11</v>
      </c>
      <c r="AC129" s="110"/>
      <c r="AD129" s="223" t="s">
        <v>8</v>
      </c>
      <c r="AE129" s="224"/>
      <c r="AF129" s="224"/>
      <c r="AG129" s="224"/>
      <c r="AH129" s="224"/>
      <c r="AI129" s="224"/>
      <c r="AJ129" s="225"/>
      <c r="AK129" s="100" t="s">
        <v>9</v>
      </c>
      <c r="AL129" s="108"/>
      <c r="AM129" s="220" t="s">
        <v>8</v>
      </c>
      <c r="AN129" s="221"/>
      <c r="AO129" s="221"/>
      <c r="AP129" s="221"/>
      <c r="AQ129" s="221"/>
      <c r="AR129" s="221"/>
      <c r="AS129" s="222"/>
      <c r="AT129" s="93" t="s">
        <v>9</v>
      </c>
    </row>
    <row r="130" spans="1:64" x14ac:dyDescent="0.15">
      <c r="A130" s="202">
        <v>26</v>
      </c>
      <c r="B130" s="205"/>
      <c r="C130" s="207"/>
      <c r="D130" s="205"/>
      <c r="E130" s="126" t="str">
        <f>IF(C130="○",IF($D130&lt;&gt;"",VLOOKUP($D130,新規学連登録者入力シート!$A$2:$U$101,8,FALSE),""),IF($D130&lt;&gt;"",IF(VLOOKUP(記入方法!$D130,登録者リスト!$A$1:$F$43729,4,FALSE)=基本情報!$D$6,VLOOKUP(記入方法!$D130,登録者リスト!$A$1:$F$43729,3,FALSE),""),""))</f>
        <v/>
      </c>
      <c r="F130" s="209" t="str">
        <f>IF(C130="○",IF($D130&lt;&gt;"",VLOOKUP($D130,新規学連登録者入力シート!$A$2:$U$101,9,FALSE),""),IF($D130&lt;&gt;"",IF(VLOOKUP(記入方法!$D130,登録者リスト!$A$1:$G$43729,4,FALSE)=基本情報!$D$6,VLOOKUP(記入方法!$D130,登録者リスト!$A$1:$G$43729,7,FALSE),""),""))</f>
        <v/>
      </c>
      <c r="G130" s="127" t="str">
        <f>IF(C130="○",IF($D130&lt;&gt;"",VLOOKUP($D130,新規学連登録者入力シート!$A$2:$U$101,14,FALSE),""),IF($D130&lt;&gt;"",IF(VLOOKUP(記入方法!$D130,登録者リスト!$A$1:$F$43729,4,FALSE)=基本情報!$D$6,VLOOKUP(記入方法!$D130,登録者リスト!$A$1:$F$43729,5,FALSE),""),""))</f>
        <v/>
      </c>
      <c r="H130" s="211" t="str">
        <f>IF(C130="○",IF($D130&lt;&gt;"",VLOOKUP($D130,新規学連登録者入力シート!$A$2:$U$101,19,FALSE),""),IF($D130&lt;&gt;"",IF(VLOOKUP(記入方法!$D130,登録者リスト!$A$1:$H$43729,4,FALSE)=基本情報!$D$6,VLOOKUP(記入方法!$D130,登録者リスト!$A$1:$H$43729,8,FALSE),""),""))</f>
        <v/>
      </c>
      <c r="I130" s="267"/>
      <c r="J130" s="267"/>
      <c r="K130" s="269" t="str">
        <f>IFERROR(IF(I130="","",IF(AND(I130&lt;&gt;"107 ハーフマラソン",I130&lt;&gt;"062 10000mW"),IF(BD130="T",IF(VALUE(M130)&lt;=BB130,"A標準",IF(VALUE(M130)&lt;=BC130,"B標準","未突破")),IF(VALUE(M130)&gt;=BB130,"A標準",IF(VALUE(M130)&gt;=BC130,"B標準","未突破"))),IF(VALUE(M130)&lt;=BC130,"","未突破"))),"")</f>
        <v/>
      </c>
      <c r="L130" s="105"/>
      <c r="M130" s="12" t="str">
        <f>IF(U130="",ASC(N130&amp;IF(P130&lt;&gt;"",TEXT(P130,"00"),"")&amp;IF(R130&lt;&gt;"",TEXT(R130,"00"),"")&amp;IF(T130&lt;&gt;"",TEXT(T130,"00"),"")),ASC(U130))</f>
        <v/>
      </c>
      <c r="N130" s="211"/>
      <c r="O130" s="255" t="s">
        <v>239</v>
      </c>
      <c r="P130" s="263"/>
      <c r="Q130" s="255" t="s">
        <v>240</v>
      </c>
      <c r="R130" s="263"/>
      <c r="S130" s="239" t="s">
        <v>241</v>
      </c>
      <c r="T130" s="265"/>
      <c r="U130" s="211"/>
      <c r="V130" s="7"/>
      <c r="W130" s="8" t="s">
        <v>23</v>
      </c>
      <c r="X130" s="7"/>
      <c r="Y130" s="8" t="s">
        <v>24</v>
      </c>
      <c r="Z130" s="7"/>
      <c r="AA130" s="8" t="s">
        <v>26</v>
      </c>
      <c r="AB130" s="209"/>
      <c r="AC130" s="101" t="str">
        <f>IF(AK130="",ASC(AD130&amp;IF(AF130&lt;&gt;"",TEXT(AF130,"00"),"")&amp;IF(AH130&lt;&gt;"",TEXT(AH130,"00"),"")&amp;IF(AJ130&lt;&gt;"",TEXT(AJ130,"00"),"")),ASC(AK130))</f>
        <v/>
      </c>
      <c r="AD130" s="253" t="str">
        <f>IF(I130="","",IF(I130="201 十種競技","",VLOOKUP(I130,大学記録!$A$3:$H$5,2,FALSE)))</f>
        <v/>
      </c>
      <c r="AE130" s="257" t="s">
        <v>239</v>
      </c>
      <c r="AF130" s="259" t="str">
        <f>IF(I130="","",IF(I130="201 十種競技","",VLOOKUP(I130,大学記録!$A$3:$H$5,4,FALSE)))</f>
        <v/>
      </c>
      <c r="AG130" s="257" t="s">
        <v>240</v>
      </c>
      <c r="AH130" s="259" t="str">
        <f>IF(I130="","",IF(I130="201 十種競技","",VLOOKUP(I130,大学記録!$A$3:$H$5,6,FALSE)))</f>
        <v/>
      </c>
      <c r="AI130" s="261" t="s">
        <v>241</v>
      </c>
      <c r="AJ130" s="251" t="str">
        <f>IF(I130="","",IF(I130="201 十種競技","",VLOOKUP(I130,大学記録!$A$3:$H$5,8,FALSE)))</f>
        <v/>
      </c>
      <c r="AK130" s="253" t="str">
        <f>IF(I130="","",IF(I130="201 十種競技",大学記録!#REF!,""))</f>
        <v/>
      </c>
      <c r="AL130" s="12" t="str">
        <f>IF(AT130="",ASC(AM130&amp;IF(AO130&lt;&gt;"",TEXT(AO130,"00"),"")&amp;IF(AQ130&lt;&gt;"",TEXT(AQ130,"00"),"")&amp;IF(AS130&lt;&gt;"",TEXT(AS130,"00"),"")),ASC(AT130))</f>
        <v/>
      </c>
      <c r="AM130" s="205"/>
      <c r="AN130" s="255" t="s">
        <v>239</v>
      </c>
      <c r="AO130" s="237"/>
      <c r="AP130" s="255" t="s">
        <v>240</v>
      </c>
      <c r="AQ130" s="237"/>
      <c r="AR130" s="239" t="s">
        <v>241</v>
      </c>
      <c r="AS130" s="241"/>
      <c r="AT130" s="243"/>
      <c r="AV130" s="5" t="str">
        <f>IF(AND(I130&lt;&gt;"107 ハーフマラソン",I130&lt;&gt;"062 10000mW"),D130 &amp; "-" &amp; I130,D130 &amp; "-" &amp; I130 &amp; J130)</f>
        <v>-</v>
      </c>
      <c r="AW130" s="5" t="str">
        <f>IF(ISERROR(VLOOKUP(記入方法!$AV130,登録者リスト!#REF!,4,FALSE)),"○","")</f>
        <v>○</v>
      </c>
      <c r="AX130" s="5" t="e">
        <f>IF(AND(I130&lt;&gt;"107 ハーフマラソン",I130&lt;&gt;"062 10000mW"),#REF! &amp; "-" &amp; I130,#REF! &amp; "-" &amp; I130 &amp; J130)</f>
        <v>#REF!</v>
      </c>
      <c r="AY130" s="5" t="str">
        <f>IF(ISERROR(VLOOKUP(AX130,突破者リスト外資格記録入力シート!$D$7:$M$106,2,FALSE)),"○","")</f>
        <v>○</v>
      </c>
      <c r="AZ130" s="5" t="str">
        <f>IF(C130="○","整理番号","登録番号")</f>
        <v>登録番号</v>
      </c>
      <c r="BA130" s="5" t="str">
        <f>IF(I130="107 ハーフマラソン","H",IF(I130="062 10000mW","W",""))</f>
        <v/>
      </c>
      <c r="BB130" s="5" t="e">
        <f>VLOOKUP($I130 &amp; $J130,標準記録!$A$1:$D$26,2,FALSE)</f>
        <v>#N/A</v>
      </c>
      <c r="BC130" s="5" t="e">
        <f>VLOOKUP($I130 &amp; $J130,標準記録!$A$1:$D$26,3,FALSE)</f>
        <v>#N/A</v>
      </c>
      <c r="BD130" s="5" t="e">
        <f>VLOOKUP($I130 &amp; $J130,標準記録!$A$1:$D$26,4,FALSE)</f>
        <v>#N/A</v>
      </c>
      <c r="BE130" s="5" t="str">
        <f>IF(BF130="","",A130)</f>
        <v/>
      </c>
      <c r="BF130" s="5" t="str">
        <f>IF(OR(I130="201 十種競技",I130="202 七種競技"),#REF!,"")</f>
        <v/>
      </c>
      <c r="BG130" s="5" t="str">
        <f>IF(I130="107 ハーフマラソン",#REF!,"")</f>
        <v/>
      </c>
      <c r="BH130" s="5" t="str">
        <f>I130 &amp; K130</f>
        <v/>
      </c>
      <c r="BI130" s="5">
        <f>I130</f>
        <v>0</v>
      </c>
      <c r="BJ130" s="5">
        <f>COUNTIF($BI$5:$BI$401,I130)</f>
        <v>160</v>
      </c>
      <c r="BK130" s="5">
        <f>COUNTIF($BH$5:$BH$401,I130 &amp; "B標準")</f>
        <v>0</v>
      </c>
      <c r="BL130" s="5" t="str">
        <f>D128 &amp; D130</f>
        <v>登録番号</v>
      </c>
    </row>
    <row r="131" spans="1:64" ht="14.25" thickBot="1" x14ac:dyDescent="0.2">
      <c r="A131" s="203"/>
      <c r="B131" s="206"/>
      <c r="C131" s="208"/>
      <c r="D131" s="206"/>
      <c r="E131" s="128" t="str">
        <f>IF(C130="○",IF($D130&lt;&gt;"",VLOOKUP($D130,新規学連登録者入力シート!$A$2:$U$101,7,FALSE),""),IF($D130&lt;&gt;"",IF(VLOOKUP(記入方法!$D130,登録者リスト!$A$1:$F$43729,4,FALSE)=基本情報!$D$6,VLOOKUP(記入方法!$D130,登録者リスト!$A$1:$F$43729,2,FALSE),""),""))</f>
        <v/>
      </c>
      <c r="F131" s="210"/>
      <c r="G131" s="128" t="str">
        <f>IF(C130="○",IF($D130&lt;&gt;"",VLOOKUP($D130,新規学連登録者入力シート!$A$2:$U$101,19,FALSE),""),IF($D130&lt;&gt;"",IF(VLOOKUP(記入方法!$D130,登録者リスト!$A$1:$F$43729,4,FALSE)=基本情報!$D$6,VLOOKUP(記入方法!$D130,登録者リスト!$A$1:$F$43729,6,FALSE),""),""))</f>
        <v/>
      </c>
      <c r="H131" s="212"/>
      <c r="I131" s="268"/>
      <c r="J131" s="268"/>
      <c r="K131" s="270"/>
      <c r="L131" s="106"/>
      <c r="M131" s="14" t="str">
        <f>IF(U131="",ASC(N131&amp;IF(P131&lt;&gt;"",TEXT(P131,"00"),"")&amp;IF(R131&lt;&gt;"",TEXT(R131,"00"),"")&amp;IF(T131&lt;&gt;"",TEXT(T131,"00"),"")),ASC(U131))</f>
        <v/>
      </c>
      <c r="N131" s="212"/>
      <c r="O131" s="256"/>
      <c r="P131" s="264"/>
      <c r="Q131" s="256"/>
      <c r="R131" s="264"/>
      <c r="S131" s="240"/>
      <c r="T131" s="266"/>
      <c r="U131" s="212"/>
      <c r="V131" s="9"/>
      <c r="W131" s="10" t="s">
        <v>23</v>
      </c>
      <c r="X131" s="9"/>
      <c r="Y131" s="10" t="s">
        <v>25</v>
      </c>
      <c r="Z131" s="9"/>
      <c r="AA131" s="10" t="s">
        <v>26</v>
      </c>
      <c r="AB131" s="210"/>
      <c r="AC131" s="102" t="str">
        <f>IF(AK131="",ASC(AD130&amp;IF(AF131&lt;&gt;"",TEXT(AF131,"00"),"")&amp;IF(AH131&lt;&gt;"",TEXT(AH131,"00"),"")&amp;IF(AJ131&lt;&gt;"",TEXT(AJ131,"00"),"")),ASC(AK131))</f>
        <v/>
      </c>
      <c r="AD131" s="254"/>
      <c r="AE131" s="258"/>
      <c r="AF131" s="260"/>
      <c r="AG131" s="258"/>
      <c r="AH131" s="260"/>
      <c r="AI131" s="262"/>
      <c r="AJ131" s="252"/>
      <c r="AK131" s="254"/>
      <c r="AL131" s="14" t="str">
        <f>IF(AT131="",ASC(AM131&amp;IF(AO131&lt;&gt;"",TEXT(AO131,"00"),"")&amp;IF(AQ131&lt;&gt;"",TEXT(AQ131,"00"),"")&amp;IF(AS131&lt;&gt;"",TEXT(AS131,"00"),"")),ASC(AT131))</f>
        <v/>
      </c>
      <c r="AM131" s="206"/>
      <c r="AN131" s="256"/>
      <c r="AO131" s="238"/>
      <c r="AP131" s="256"/>
      <c r="AQ131" s="238"/>
      <c r="AR131" s="240"/>
      <c r="AS131" s="242"/>
      <c r="AT131" s="244"/>
      <c r="AV131" s="5" t="str">
        <f>IF(AND(I131&lt;&gt;"107 ハーフマラソン",I131&lt;&gt;"062 10000mW"),D130 &amp; "-" &amp; I131,D130 &amp; "-" &amp; I131 &amp; J131)</f>
        <v>-</v>
      </c>
      <c r="AW131" s="5" t="str">
        <f>IF(ISERROR(VLOOKUP(記入方法!$AV131,登録者リスト!#REF!,4,FALSE)),"○","")</f>
        <v>○</v>
      </c>
      <c r="AX131" s="5" t="e">
        <f>IF(AND(I131&lt;&gt;"107 ハーフマラソン",I131&lt;&gt;"062 10000mW"),#REF! &amp; "-" &amp; I131,#REF! &amp; "-" &amp; I131 &amp; J131)</f>
        <v>#REF!</v>
      </c>
      <c r="AY131" s="5" t="str">
        <f>IF(ISERROR(VLOOKUP(AX131,突破者リスト外資格記録入力シート!$D$7:$M$106,2,FALSE)),"○","")</f>
        <v>○</v>
      </c>
      <c r="BA131" s="5" t="str">
        <f>IF(I131="107 ハーフマラソン","H",IF(I131="062 10000mW","W",""))</f>
        <v/>
      </c>
      <c r="BB131" s="5" t="e">
        <f>VLOOKUP($I131 &amp; $J131,標準記録!$A$1:$D$26,2,FALSE)</f>
        <v>#N/A</v>
      </c>
      <c r="BC131" s="5" t="e">
        <f>VLOOKUP($I131 &amp; $J131,標準記録!$A$1:$D$26,3,FALSE)</f>
        <v>#N/A</v>
      </c>
      <c r="BD131" s="5" t="e">
        <f>VLOOKUP($I131 &amp; $J131,標準記録!$A$1:$D$26,4,FALSE)</f>
        <v>#N/A</v>
      </c>
      <c r="BE131" s="5" t="str">
        <f>IF(BF131="","",A130)</f>
        <v/>
      </c>
      <c r="BF131" s="5" t="str">
        <f>IF(OR(I131="201 十種競技",I131="202 七種競技"),#REF!,"")</f>
        <v/>
      </c>
      <c r="BG131" s="5" t="str">
        <f>IF(I131="107 ハーフマラソン",#REF!,"")</f>
        <v/>
      </c>
      <c r="BH131" s="5" t="str">
        <f>I131 &amp; K131</f>
        <v/>
      </c>
      <c r="BI131" s="5">
        <f>I131</f>
        <v>0</v>
      </c>
      <c r="BJ131" s="5">
        <f>COUNTIF($BI$5:$BI$401,I131)</f>
        <v>160</v>
      </c>
      <c r="BK131" s="5">
        <f>COUNTIF($BH$5:$BH$401,I131 &amp; "B標準")</f>
        <v>0</v>
      </c>
    </row>
    <row r="132" spans="1:64" ht="15" thickTop="1" thickBot="1" x14ac:dyDescent="0.2">
      <c r="A132" s="204"/>
      <c r="B132" s="245" t="s">
        <v>128</v>
      </c>
      <c r="C132" s="246"/>
      <c r="D132" s="246"/>
      <c r="E132" s="246"/>
      <c r="F132" s="246"/>
      <c r="G132" s="247"/>
      <c r="H132" s="125"/>
      <c r="I132" s="248"/>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50"/>
    </row>
    <row r="133" spans="1:64" ht="13.5" customHeight="1" x14ac:dyDescent="0.15">
      <c r="A133" s="227"/>
      <c r="B133" s="229" t="s">
        <v>0</v>
      </c>
      <c r="C133" s="231" t="s">
        <v>242</v>
      </c>
      <c r="D133" s="231" t="str">
        <f>IF(C135="○","整理番号","登録番号")</f>
        <v>登録番号</v>
      </c>
      <c r="E133" s="124" t="s">
        <v>13550</v>
      </c>
      <c r="F133" s="229" t="s">
        <v>275</v>
      </c>
      <c r="G133" s="104" t="s">
        <v>1</v>
      </c>
      <c r="H133" s="233" t="s">
        <v>13551</v>
      </c>
      <c r="I133" s="271" t="s">
        <v>2</v>
      </c>
      <c r="J133" s="233" t="s">
        <v>284</v>
      </c>
      <c r="K133" s="233" t="s">
        <v>3</v>
      </c>
      <c r="L133" s="114" t="s">
        <v>243</v>
      </c>
      <c r="M133" s="107" t="s">
        <v>16</v>
      </c>
      <c r="N133" s="213" t="s">
        <v>4</v>
      </c>
      <c r="O133" s="214"/>
      <c r="P133" s="214"/>
      <c r="Q133" s="214"/>
      <c r="R133" s="214"/>
      <c r="S133" s="214"/>
      <c r="T133" s="214"/>
      <c r="U133" s="214"/>
      <c r="V133" s="214"/>
      <c r="W133" s="214"/>
      <c r="X133" s="214"/>
      <c r="Y133" s="214"/>
      <c r="Z133" s="214"/>
      <c r="AA133" s="214"/>
      <c r="AB133" s="215"/>
      <c r="AC133" s="109" t="s">
        <v>16</v>
      </c>
      <c r="AD133" s="216" t="s">
        <v>448</v>
      </c>
      <c r="AE133" s="217"/>
      <c r="AF133" s="217"/>
      <c r="AG133" s="217"/>
      <c r="AH133" s="217"/>
      <c r="AI133" s="217"/>
      <c r="AJ133" s="217"/>
      <c r="AK133" s="218"/>
      <c r="AL133" s="107" t="s">
        <v>16</v>
      </c>
      <c r="AM133" s="213" t="s">
        <v>445</v>
      </c>
      <c r="AN133" s="214"/>
      <c r="AO133" s="214"/>
      <c r="AP133" s="214"/>
      <c r="AQ133" s="214"/>
      <c r="AR133" s="214"/>
      <c r="AS133" s="214"/>
      <c r="AT133" s="219"/>
    </row>
    <row r="134" spans="1:64" ht="14.25" thickBot="1" x14ac:dyDescent="0.2">
      <c r="A134" s="228"/>
      <c r="B134" s="230"/>
      <c r="C134" s="232"/>
      <c r="D134" s="232"/>
      <c r="E134" s="129" t="s">
        <v>6</v>
      </c>
      <c r="F134" s="230"/>
      <c r="G134" s="6" t="s">
        <v>7</v>
      </c>
      <c r="H134" s="230"/>
      <c r="I134" s="272"/>
      <c r="J134" s="236"/>
      <c r="K134" s="236"/>
      <c r="L134" s="115"/>
      <c r="M134" s="108"/>
      <c r="N134" s="220" t="s">
        <v>8</v>
      </c>
      <c r="O134" s="221"/>
      <c r="P134" s="221"/>
      <c r="Q134" s="221"/>
      <c r="R134" s="221"/>
      <c r="S134" s="221"/>
      <c r="T134" s="222"/>
      <c r="U134" s="129" t="s">
        <v>9</v>
      </c>
      <c r="V134" s="111" t="s">
        <v>10</v>
      </c>
      <c r="W134" s="112"/>
      <c r="X134" s="112"/>
      <c r="Y134" s="112"/>
      <c r="Z134" s="112"/>
      <c r="AA134" s="113"/>
      <c r="AB134" s="92" t="s">
        <v>11</v>
      </c>
      <c r="AC134" s="110"/>
      <c r="AD134" s="223" t="s">
        <v>8</v>
      </c>
      <c r="AE134" s="224"/>
      <c r="AF134" s="224"/>
      <c r="AG134" s="224"/>
      <c r="AH134" s="224"/>
      <c r="AI134" s="224"/>
      <c r="AJ134" s="225"/>
      <c r="AK134" s="100" t="s">
        <v>9</v>
      </c>
      <c r="AL134" s="108"/>
      <c r="AM134" s="220" t="s">
        <v>8</v>
      </c>
      <c r="AN134" s="221"/>
      <c r="AO134" s="221"/>
      <c r="AP134" s="221"/>
      <c r="AQ134" s="221"/>
      <c r="AR134" s="221"/>
      <c r="AS134" s="222"/>
      <c r="AT134" s="93" t="s">
        <v>9</v>
      </c>
    </row>
    <row r="135" spans="1:64" x14ac:dyDescent="0.15">
      <c r="A135" s="202">
        <v>27</v>
      </c>
      <c r="B135" s="205"/>
      <c r="C135" s="207"/>
      <c r="D135" s="205"/>
      <c r="E135" s="126" t="str">
        <f>IF(C135="○",IF($D135&lt;&gt;"",VLOOKUP($D135,新規学連登録者入力シート!$A$2:$U$101,8,FALSE),""),IF($D135&lt;&gt;"",IF(VLOOKUP(記入方法!$D135,登録者リスト!$A$1:$F$43729,4,FALSE)=基本情報!$D$6,VLOOKUP(記入方法!$D135,登録者リスト!$A$1:$F$43729,3,FALSE),""),""))</f>
        <v/>
      </c>
      <c r="F135" s="209" t="str">
        <f>IF(C135="○",IF($D135&lt;&gt;"",VLOOKUP($D135,新規学連登録者入力シート!$A$2:$U$101,9,FALSE),""),IF($D135&lt;&gt;"",IF(VLOOKUP(記入方法!$D135,登録者リスト!$A$1:$G$43729,4,FALSE)=基本情報!$D$6,VLOOKUP(記入方法!$D135,登録者リスト!$A$1:$G$43729,7,FALSE),""),""))</f>
        <v/>
      </c>
      <c r="G135" s="127" t="str">
        <f>IF(C135="○",IF($D135&lt;&gt;"",VLOOKUP($D135,新規学連登録者入力シート!$A$2:$U$101,14,FALSE),""),IF($D135&lt;&gt;"",IF(VLOOKUP(記入方法!$D135,登録者リスト!$A$1:$F$43729,4,FALSE)=基本情報!$D$6,VLOOKUP(記入方法!$D135,登録者リスト!$A$1:$F$43729,5,FALSE),""),""))</f>
        <v/>
      </c>
      <c r="H135" s="211" t="str">
        <f>IF(C135="○",IF($D135&lt;&gt;"",VLOOKUP($D135,新規学連登録者入力シート!$A$2:$U$101,19,FALSE),""),IF($D135&lt;&gt;"",IF(VLOOKUP(記入方法!$D135,登録者リスト!$A$1:$H$43729,4,FALSE)=基本情報!$D$6,VLOOKUP(記入方法!$D135,登録者リスト!$A$1:$H$43729,8,FALSE),""),""))</f>
        <v/>
      </c>
      <c r="I135" s="267"/>
      <c r="J135" s="267"/>
      <c r="K135" s="269" t="str">
        <f>IFERROR(IF(I135="","",IF(AND(I135&lt;&gt;"107 ハーフマラソン",I135&lt;&gt;"062 10000mW"),IF(BD135="T",IF(VALUE(M135)&lt;=BB135,"A標準",IF(VALUE(M135)&lt;=BC135,"B標準","未突破")),IF(VALUE(M135)&gt;=BB135,"A標準",IF(VALUE(M135)&gt;=BC135,"B標準","未突破"))),IF(VALUE(M135)&lt;=BC135,"","未突破"))),"")</f>
        <v/>
      </c>
      <c r="L135" s="105"/>
      <c r="M135" s="12" t="str">
        <f>IF(U135="",ASC(N135&amp;IF(P135&lt;&gt;"",TEXT(P135,"00"),"")&amp;IF(R135&lt;&gt;"",TEXT(R135,"00"),"")&amp;IF(T135&lt;&gt;"",TEXT(T135,"00"),"")),ASC(U135))</f>
        <v/>
      </c>
      <c r="N135" s="211"/>
      <c r="O135" s="255" t="s">
        <v>239</v>
      </c>
      <c r="P135" s="263"/>
      <c r="Q135" s="255" t="s">
        <v>240</v>
      </c>
      <c r="R135" s="263"/>
      <c r="S135" s="239" t="s">
        <v>241</v>
      </c>
      <c r="T135" s="265"/>
      <c r="U135" s="211"/>
      <c r="V135" s="7"/>
      <c r="W135" s="8" t="s">
        <v>23</v>
      </c>
      <c r="X135" s="7"/>
      <c r="Y135" s="8" t="s">
        <v>24</v>
      </c>
      <c r="Z135" s="7"/>
      <c r="AA135" s="8" t="s">
        <v>26</v>
      </c>
      <c r="AB135" s="209"/>
      <c r="AC135" s="101" t="str">
        <f>IF(AK135="",ASC(AD135&amp;IF(AF135&lt;&gt;"",TEXT(AF135,"00"),"")&amp;IF(AH135&lt;&gt;"",TEXT(AH135,"00"),"")&amp;IF(AJ135&lt;&gt;"",TEXT(AJ135,"00"),"")),ASC(AK135))</f>
        <v/>
      </c>
      <c r="AD135" s="253" t="str">
        <f>IF(I135="","",IF(I135="201 十種競技","",VLOOKUP(I135,大学記録!$A$3:$H$5,2,FALSE)))</f>
        <v/>
      </c>
      <c r="AE135" s="257" t="s">
        <v>239</v>
      </c>
      <c r="AF135" s="259" t="str">
        <f>IF(I135="","",IF(I135="201 十種競技","",VLOOKUP(I135,大学記録!$A$3:$H$5,4,FALSE)))</f>
        <v/>
      </c>
      <c r="AG135" s="257" t="s">
        <v>240</v>
      </c>
      <c r="AH135" s="259" t="str">
        <f>IF(I135="","",IF(I135="201 十種競技","",VLOOKUP(I135,大学記録!$A$3:$H$5,6,FALSE)))</f>
        <v/>
      </c>
      <c r="AI135" s="261" t="s">
        <v>241</v>
      </c>
      <c r="AJ135" s="251" t="str">
        <f>IF(I135="","",IF(I135="201 十種競技","",VLOOKUP(I135,大学記録!$A$3:$H$5,8,FALSE)))</f>
        <v/>
      </c>
      <c r="AK135" s="253" t="str">
        <f>IF(I135="","",IF(I135="201 十種競技",大学記録!#REF!,""))</f>
        <v/>
      </c>
      <c r="AL135" s="12" t="str">
        <f>IF(AT135="",ASC(AM135&amp;IF(AO135&lt;&gt;"",TEXT(AO135,"00"),"")&amp;IF(AQ135&lt;&gt;"",TEXT(AQ135,"00"),"")&amp;IF(AS135&lt;&gt;"",TEXT(AS135,"00"),"")),ASC(AT135))</f>
        <v/>
      </c>
      <c r="AM135" s="205"/>
      <c r="AN135" s="255" t="s">
        <v>239</v>
      </c>
      <c r="AO135" s="237"/>
      <c r="AP135" s="255" t="s">
        <v>240</v>
      </c>
      <c r="AQ135" s="237"/>
      <c r="AR135" s="239" t="s">
        <v>241</v>
      </c>
      <c r="AS135" s="241"/>
      <c r="AT135" s="243"/>
      <c r="AV135" s="5" t="str">
        <f>IF(AND(I135&lt;&gt;"107 ハーフマラソン",I135&lt;&gt;"062 10000mW"),D135 &amp; "-" &amp; I135,D135 &amp; "-" &amp; I135 &amp; J135)</f>
        <v>-</v>
      </c>
      <c r="AW135" s="5" t="str">
        <f>IF(ISERROR(VLOOKUP(記入方法!$AV135,登録者リスト!#REF!,4,FALSE)),"○","")</f>
        <v>○</v>
      </c>
      <c r="AX135" s="5" t="e">
        <f>IF(AND(I135&lt;&gt;"107 ハーフマラソン",I135&lt;&gt;"062 10000mW"),#REF! &amp; "-" &amp; I135,#REF! &amp; "-" &amp; I135 &amp; J135)</f>
        <v>#REF!</v>
      </c>
      <c r="AY135" s="5" t="str">
        <f>IF(ISERROR(VLOOKUP(AX135,突破者リスト外資格記録入力シート!$D$7:$M$106,2,FALSE)),"○","")</f>
        <v>○</v>
      </c>
      <c r="AZ135" s="5" t="str">
        <f>IF(C135="○","整理番号","登録番号")</f>
        <v>登録番号</v>
      </c>
      <c r="BA135" s="5" t="str">
        <f>IF(I135="107 ハーフマラソン","H",IF(I135="062 10000mW","W",""))</f>
        <v/>
      </c>
      <c r="BB135" s="5" t="e">
        <f>VLOOKUP($I135 &amp; $J135,標準記録!$A$1:$D$26,2,FALSE)</f>
        <v>#N/A</v>
      </c>
      <c r="BC135" s="5" t="e">
        <f>VLOOKUP($I135 &amp; $J135,標準記録!$A$1:$D$26,3,FALSE)</f>
        <v>#N/A</v>
      </c>
      <c r="BD135" s="5" t="e">
        <f>VLOOKUP($I135 &amp; $J135,標準記録!$A$1:$D$26,4,FALSE)</f>
        <v>#N/A</v>
      </c>
      <c r="BE135" s="5" t="str">
        <f>IF(BF135="","",A135)</f>
        <v/>
      </c>
      <c r="BF135" s="5" t="str">
        <f>IF(OR(I135="201 十種競技",I135="202 七種競技"),#REF!,"")</f>
        <v/>
      </c>
      <c r="BG135" s="5" t="str">
        <f>IF(I135="107 ハーフマラソン",#REF!,"")</f>
        <v/>
      </c>
      <c r="BH135" s="5" t="str">
        <f>I135 &amp; K135</f>
        <v/>
      </c>
      <c r="BI135" s="5">
        <f>I135</f>
        <v>0</v>
      </c>
      <c r="BJ135" s="5">
        <f>COUNTIF($BI$5:$BI$401,I135)</f>
        <v>160</v>
      </c>
      <c r="BK135" s="5">
        <f>COUNTIF($BH$5:$BH$401,I135 &amp; "B標準")</f>
        <v>0</v>
      </c>
      <c r="BL135" s="5" t="str">
        <f>D133 &amp; D135</f>
        <v>登録番号</v>
      </c>
    </row>
    <row r="136" spans="1:64" ht="14.25" thickBot="1" x14ac:dyDescent="0.2">
      <c r="A136" s="203"/>
      <c r="B136" s="206"/>
      <c r="C136" s="208"/>
      <c r="D136" s="206"/>
      <c r="E136" s="128" t="str">
        <f>IF(C135="○",IF($D135&lt;&gt;"",VLOOKUP($D135,新規学連登録者入力シート!$A$2:$U$101,7,FALSE),""),IF($D135&lt;&gt;"",IF(VLOOKUP(記入方法!$D135,登録者リスト!$A$1:$F$43729,4,FALSE)=基本情報!$D$6,VLOOKUP(記入方法!$D135,登録者リスト!$A$1:$F$43729,2,FALSE),""),""))</f>
        <v/>
      </c>
      <c r="F136" s="210"/>
      <c r="G136" s="128" t="str">
        <f>IF(C135="○",IF($D135&lt;&gt;"",VLOOKUP($D135,新規学連登録者入力シート!$A$2:$U$101,19,FALSE),""),IF($D135&lt;&gt;"",IF(VLOOKUP(記入方法!$D135,登録者リスト!$A$1:$F$43729,4,FALSE)=基本情報!$D$6,VLOOKUP(記入方法!$D135,登録者リスト!$A$1:$F$43729,6,FALSE),""),""))</f>
        <v/>
      </c>
      <c r="H136" s="212"/>
      <c r="I136" s="268"/>
      <c r="J136" s="268"/>
      <c r="K136" s="270"/>
      <c r="L136" s="106"/>
      <c r="M136" s="14" t="str">
        <f>IF(U136="",ASC(N136&amp;IF(P136&lt;&gt;"",TEXT(P136,"00"),"")&amp;IF(R136&lt;&gt;"",TEXT(R136,"00"),"")&amp;IF(T136&lt;&gt;"",TEXT(T136,"00"),"")),ASC(U136))</f>
        <v/>
      </c>
      <c r="N136" s="212"/>
      <c r="O136" s="256"/>
      <c r="P136" s="264"/>
      <c r="Q136" s="256"/>
      <c r="R136" s="264"/>
      <c r="S136" s="240"/>
      <c r="T136" s="266"/>
      <c r="U136" s="212"/>
      <c r="V136" s="9"/>
      <c r="W136" s="10" t="s">
        <v>23</v>
      </c>
      <c r="X136" s="9"/>
      <c r="Y136" s="10" t="s">
        <v>25</v>
      </c>
      <c r="Z136" s="9"/>
      <c r="AA136" s="10" t="s">
        <v>26</v>
      </c>
      <c r="AB136" s="210"/>
      <c r="AC136" s="102" t="str">
        <f>IF(AK136="",ASC(AD135&amp;IF(AF136&lt;&gt;"",TEXT(AF136,"00"),"")&amp;IF(AH136&lt;&gt;"",TEXT(AH136,"00"),"")&amp;IF(AJ136&lt;&gt;"",TEXT(AJ136,"00"),"")),ASC(AK136))</f>
        <v/>
      </c>
      <c r="AD136" s="254"/>
      <c r="AE136" s="258"/>
      <c r="AF136" s="260"/>
      <c r="AG136" s="258"/>
      <c r="AH136" s="260"/>
      <c r="AI136" s="262"/>
      <c r="AJ136" s="252"/>
      <c r="AK136" s="254"/>
      <c r="AL136" s="14" t="str">
        <f>IF(AT136="",ASC(AM136&amp;IF(AO136&lt;&gt;"",TEXT(AO136,"00"),"")&amp;IF(AQ136&lt;&gt;"",TEXT(AQ136,"00"),"")&amp;IF(AS136&lt;&gt;"",TEXT(AS136,"00"),"")),ASC(AT136))</f>
        <v/>
      </c>
      <c r="AM136" s="206"/>
      <c r="AN136" s="256"/>
      <c r="AO136" s="238"/>
      <c r="AP136" s="256"/>
      <c r="AQ136" s="238"/>
      <c r="AR136" s="240"/>
      <c r="AS136" s="242"/>
      <c r="AT136" s="244"/>
      <c r="AV136" s="5" t="str">
        <f>IF(AND(I136&lt;&gt;"107 ハーフマラソン",I136&lt;&gt;"062 10000mW"),D135 &amp; "-" &amp; I136,D135 &amp; "-" &amp; I136 &amp; J136)</f>
        <v>-</v>
      </c>
      <c r="AW136" s="5" t="str">
        <f>IF(ISERROR(VLOOKUP(記入方法!$AV136,登録者リスト!#REF!,4,FALSE)),"○","")</f>
        <v>○</v>
      </c>
      <c r="AX136" s="5" t="e">
        <f>IF(AND(I136&lt;&gt;"107 ハーフマラソン",I136&lt;&gt;"062 10000mW"),#REF! &amp; "-" &amp; I136,#REF! &amp; "-" &amp; I136 &amp; J136)</f>
        <v>#REF!</v>
      </c>
      <c r="AY136" s="5" t="str">
        <f>IF(ISERROR(VLOOKUP(AX136,突破者リスト外資格記録入力シート!$D$7:$M$106,2,FALSE)),"○","")</f>
        <v>○</v>
      </c>
      <c r="BA136" s="5" t="str">
        <f>IF(I136="107 ハーフマラソン","H",IF(I136="062 10000mW","W",""))</f>
        <v/>
      </c>
      <c r="BB136" s="5" t="e">
        <f>VLOOKUP($I136 &amp; $J136,標準記録!$A$1:$D$26,2,FALSE)</f>
        <v>#N/A</v>
      </c>
      <c r="BC136" s="5" t="e">
        <f>VLOOKUP($I136 &amp; $J136,標準記録!$A$1:$D$26,3,FALSE)</f>
        <v>#N/A</v>
      </c>
      <c r="BD136" s="5" t="e">
        <f>VLOOKUP($I136 &amp; $J136,標準記録!$A$1:$D$26,4,FALSE)</f>
        <v>#N/A</v>
      </c>
      <c r="BE136" s="5" t="str">
        <f>IF(BF136="","",A135)</f>
        <v/>
      </c>
      <c r="BF136" s="5" t="str">
        <f>IF(OR(I136="201 十種競技",I136="202 七種競技"),#REF!,"")</f>
        <v/>
      </c>
      <c r="BG136" s="5" t="str">
        <f>IF(I136="107 ハーフマラソン",#REF!,"")</f>
        <v/>
      </c>
      <c r="BH136" s="5" t="str">
        <f>I136 &amp; K136</f>
        <v/>
      </c>
      <c r="BI136" s="5">
        <f>I136</f>
        <v>0</v>
      </c>
      <c r="BJ136" s="5">
        <f>COUNTIF($BI$5:$BI$401,I136)</f>
        <v>160</v>
      </c>
      <c r="BK136" s="5">
        <f>COUNTIF($BH$5:$BH$401,I136 &amp; "B標準")</f>
        <v>0</v>
      </c>
    </row>
    <row r="137" spans="1:64" ht="15" thickTop="1" thickBot="1" x14ac:dyDescent="0.2">
      <c r="A137" s="204"/>
      <c r="B137" s="245" t="s">
        <v>128</v>
      </c>
      <c r="C137" s="246"/>
      <c r="D137" s="246"/>
      <c r="E137" s="246"/>
      <c r="F137" s="246"/>
      <c r="G137" s="247"/>
      <c r="H137" s="125"/>
      <c r="I137" s="248"/>
      <c r="J137" s="249"/>
      <c r="K137" s="249"/>
      <c r="L137" s="249"/>
      <c r="M137" s="249"/>
      <c r="N137" s="249"/>
      <c r="O137" s="249"/>
      <c r="P137" s="249"/>
      <c r="Q137" s="249"/>
      <c r="R137" s="249"/>
      <c r="S137" s="249"/>
      <c r="T137" s="249"/>
      <c r="U137" s="249"/>
      <c r="V137" s="249"/>
      <c r="W137" s="249"/>
      <c r="X137" s="249"/>
      <c r="Y137" s="249"/>
      <c r="Z137" s="249"/>
      <c r="AA137" s="249"/>
      <c r="AB137" s="249"/>
      <c r="AC137" s="249"/>
      <c r="AD137" s="249"/>
      <c r="AE137" s="249"/>
      <c r="AF137" s="249"/>
      <c r="AG137" s="249"/>
      <c r="AH137" s="249"/>
      <c r="AI137" s="249"/>
      <c r="AJ137" s="249"/>
      <c r="AK137" s="249"/>
      <c r="AL137" s="249"/>
      <c r="AM137" s="249"/>
      <c r="AN137" s="249"/>
      <c r="AO137" s="249"/>
      <c r="AP137" s="249"/>
      <c r="AQ137" s="249"/>
      <c r="AR137" s="249"/>
      <c r="AS137" s="249"/>
      <c r="AT137" s="250"/>
    </row>
    <row r="138" spans="1:64" ht="13.5" customHeight="1" x14ac:dyDescent="0.15">
      <c r="A138" s="227"/>
      <c r="B138" s="229" t="s">
        <v>0</v>
      </c>
      <c r="C138" s="231" t="s">
        <v>242</v>
      </c>
      <c r="D138" s="231" t="str">
        <f>IF(C140="○","整理番号","登録番号")</f>
        <v>登録番号</v>
      </c>
      <c r="E138" s="124" t="s">
        <v>13550</v>
      </c>
      <c r="F138" s="229" t="s">
        <v>275</v>
      </c>
      <c r="G138" s="104" t="s">
        <v>1</v>
      </c>
      <c r="H138" s="233" t="s">
        <v>13551</v>
      </c>
      <c r="I138" s="271" t="s">
        <v>2</v>
      </c>
      <c r="J138" s="233" t="s">
        <v>284</v>
      </c>
      <c r="K138" s="233" t="s">
        <v>3</v>
      </c>
      <c r="L138" s="114" t="s">
        <v>243</v>
      </c>
      <c r="M138" s="107" t="s">
        <v>16</v>
      </c>
      <c r="N138" s="213" t="s">
        <v>4</v>
      </c>
      <c r="O138" s="214"/>
      <c r="P138" s="214"/>
      <c r="Q138" s="214"/>
      <c r="R138" s="214"/>
      <c r="S138" s="214"/>
      <c r="T138" s="214"/>
      <c r="U138" s="214"/>
      <c r="V138" s="214"/>
      <c r="W138" s="214"/>
      <c r="X138" s="214"/>
      <c r="Y138" s="214"/>
      <c r="Z138" s="214"/>
      <c r="AA138" s="214"/>
      <c r="AB138" s="215"/>
      <c r="AC138" s="109" t="s">
        <v>16</v>
      </c>
      <c r="AD138" s="216" t="s">
        <v>448</v>
      </c>
      <c r="AE138" s="217"/>
      <c r="AF138" s="217"/>
      <c r="AG138" s="217"/>
      <c r="AH138" s="217"/>
      <c r="AI138" s="217"/>
      <c r="AJ138" s="217"/>
      <c r="AK138" s="218"/>
      <c r="AL138" s="107" t="s">
        <v>16</v>
      </c>
      <c r="AM138" s="213" t="s">
        <v>445</v>
      </c>
      <c r="AN138" s="214"/>
      <c r="AO138" s="214"/>
      <c r="AP138" s="214"/>
      <c r="AQ138" s="214"/>
      <c r="AR138" s="214"/>
      <c r="AS138" s="214"/>
      <c r="AT138" s="219"/>
    </row>
    <row r="139" spans="1:64" ht="14.25" thickBot="1" x14ac:dyDescent="0.2">
      <c r="A139" s="228"/>
      <c r="B139" s="230"/>
      <c r="C139" s="232"/>
      <c r="D139" s="232"/>
      <c r="E139" s="129" t="s">
        <v>6</v>
      </c>
      <c r="F139" s="230"/>
      <c r="G139" s="6" t="s">
        <v>7</v>
      </c>
      <c r="H139" s="230"/>
      <c r="I139" s="272"/>
      <c r="J139" s="236"/>
      <c r="K139" s="236"/>
      <c r="L139" s="115"/>
      <c r="M139" s="108"/>
      <c r="N139" s="220" t="s">
        <v>8</v>
      </c>
      <c r="O139" s="221"/>
      <c r="P139" s="221"/>
      <c r="Q139" s="221"/>
      <c r="R139" s="221"/>
      <c r="S139" s="221"/>
      <c r="T139" s="222"/>
      <c r="U139" s="129" t="s">
        <v>9</v>
      </c>
      <c r="V139" s="111" t="s">
        <v>10</v>
      </c>
      <c r="W139" s="112"/>
      <c r="X139" s="112"/>
      <c r="Y139" s="112"/>
      <c r="Z139" s="112"/>
      <c r="AA139" s="113"/>
      <c r="AB139" s="92" t="s">
        <v>11</v>
      </c>
      <c r="AC139" s="110"/>
      <c r="AD139" s="223" t="s">
        <v>8</v>
      </c>
      <c r="AE139" s="224"/>
      <c r="AF139" s="224"/>
      <c r="AG139" s="224"/>
      <c r="AH139" s="224"/>
      <c r="AI139" s="224"/>
      <c r="AJ139" s="225"/>
      <c r="AK139" s="100" t="s">
        <v>9</v>
      </c>
      <c r="AL139" s="108"/>
      <c r="AM139" s="220" t="s">
        <v>8</v>
      </c>
      <c r="AN139" s="221"/>
      <c r="AO139" s="221"/>
      <c r="AP139" s="221"/>
      <c r="AQ139" s="221"/>
      <c r="AR139" s="221"/>
      <c r="AS139" s="222"/>
      <c r="AT139" s="93" t="s">
        <v>9</v>
      </c>
    </row>
    <row r="140" spans="1:64" x14ac:dyDescent="0.15">
      <c r="A140" s="202">
        <v>28</v>
      </c>
      <c r="B140" s="205"/>
      <c r="C140" s="207"/>
      <c r="D140" s="205"/>
      <c r="E140" s="126" t="str">
        <f>IF(C140="○",IF($D140&lt;&gt;"",VLOOKUP($D140,新規学連登録者入力シート!$A$2:$U$101,8,FALSE),""),IF($D140&lt;&gt;"",IF(VLOOKUP(記入方法!$D140,登録者リスト!$A$1:$F$43729,4,FALSE)=基本情報!$D$6,VLOOKUP(記入方法!$D140,登録者リスト!$A$1:$F$43729,3,FALSE),""),""))</f>
        <v/>
      </c>
      <c r="F140" s="209" t="str">
        <f>IF(C140="○",IF($D140&lt;&gt;"",VLOOKUP($D140,新規学連登録者入力シート!$A$2:$U$101,9,FALSE),""),IF($D140&lt;&gt;"",IF(VLOOKUP(記入方法!$D140,登録者リスト!$A$1:$G$43729,4,FALSE)=基本情報!$D$6,VLOOKUP(記入方法!$D140,登録者リスト!$A$1:$G$43729,7,FALSE),""),""))</f>
        <v/>
      </c>
      <c r="G140" s="127" t="str">
        <f>IF(C140="○",IF($D140&lt;&gt;"",VLOOKUP($D140,新規学連登録者入力シート!$A$2:$U$101,14,FALSE),""),IF($D140&lt;&gt;"",IF(VLOOKUP(記入方法!$D140,登録者リスト!$A$1:$F$43729,4,FALSE)=基本情報!$D$6,VLOOKUP(記入方法!$D140,登録者リスト!$A$1:$F$43729,5,FALSE),""),""))</f>
        <v/>
      </c>
      <c r="H140" s="211" t="str">
        <f>IF(C140="○",IF($D140&lt;&gt;"",VLOOKUP($D140,新規学連登録者入力シート!$A$2:$U$101,19,FALSE),""),IF($D140&lt;&gt;"",IF(VLOOKUP(記入方法!$D140,登録者リスト!$A$1:$H$43729,4,FALSE)=基本情報!$D$6,VLOOKUP(記入方法!$D140,登録者リスト!$A$1:$H$43729,8,FALSE),""),""))</f>
        <v/>
      </c>
      <c r="I140" s="267"/>
      <c r="J140" s="267"/>
      <c r="K140" s="269" t="str">
        <f>IFERROR(IF(I140="","",IF(AND(I140&lt;&gt;"107 ハーフマラソン",I140&lt;&gt;"062 10000mW"),IF(BD140="T",IF(VALUE(M140)&lt;=BB140,"A標準",IF(VALUE(M140)&lt;=BC140,"B標準","未突破")),IF(VALUE(M140)&gt;=BB140,"A標準",IF(VALUE(M140)&gt;=BC140,"B標準","未突破"))),IF(VALUE(M140)&lt;=BC140,"","未突破"))),"")</f>
        <v/>
      </c>
      <c r="L140" s="105"/>
      <c r="M140" s="12" t="str">
        <f>IF(U140="",ASC(N140&amp;IF(P140&lt;&gt;"",TEXT(P140,"00"),"")&amp;IF(R140&lt;&gt;"",TEXT(R140,"00"),"")&amp;IF(T140&lt;&gt;"",TEXT(T140,"00"),"")),ASC(U140))</f>
        <v/>
      </c>
      <c r="N140" s="211"/>
      <c r="O140" s="255" t="s">
        <v>239</v>
      </c>
      <c r="P140" s="263"/>
      <c r="Q140" s="255" t="s">
        <v>240</v>
      </c>
      <c r="R140" s="263"/>
      <c r="S140" s="239" t="s">
        <v>241</v>
      </c>
      <c r="T140" s="265"/>
      <c r="U140" s="211"/>
      <c r="V140" s="7"/>
      <c r="W140" s="8" t="s">
        <v>23</v>
      </c>
      <c r="X140" s="7"/>
      <c r="Y140" s="8" t="s">
        <v>24</v>
      </c>
      <c r="Z140" s="7"/>
      <c r="AA140" s="8" t="s">
        <v>26</v>
      </c>
      <c r="AB140" s="209"/>
      <c r="AC140" s="101" t="str">
        <f>IF(AK140="",ASC(AD140&amp;IF(AF140&lt;&gt;"",TEXT(AF140,"00"),"")&amp;IF(AH140&lt;&gt;"",TEXT(AH140,"00"),"")&amp;IF(AJ140&lt;&gt;"",TEXT(AJ140,"00"),"")),ASC(AK140))</f>
        <v/>
      </c>
      <c r="AD140" s="253" t="str">
        <f>IF(I140="","",IF(I140="201 十種競技","",VLOOKUP(I140,大学記録!$A$3:$H$5,2,FALSE)))</f>
        <v/>
      </c>
      <c r="AE140" s="257" t="s">
        <v>239</v>
      </c>
      <c r="AF140" s="259" t="str">
        <f>IF(I140="","",IF(I140="201 十種競技","",VLOOKUP(I140,大学記録!$A$3:$H$5,4,FALSE)))</f>
        <v/>
      </c>
      <c r="AG140" s="257" t="s">
        <v>240</v>
      </c>
      <c r="AH140" s="259" t="str">
        <f>IF(I140="","",IF(I140="201 十種競技","",VLOOKUP(I140,大学記録!$A$3:$H$5,6,FALSE)))</f>
        <v/>
      </c>
      <c r="AI140" s="261" t="s">
        <v>241</v>
      </c>
      <c r="AJ140" s="251" t="str">
        <f>IF(I140="","",IF(I140="201 十種競技","",VLOOKUP(I140,大学記録!$A$3:$H$5,8,FALSE)))</f>
        <v/>
      </c>
      <c r="AK140" s="253" t="str">
        <f>IF(I140="","",IF(I140="201 十種競技",大学記録!#REF!,""))</f>
        <v/>
      </c>
      <c r="AL140" s="12" t="str">
        <f>IF(AT140="",ASC(AM140&amp;IF(AO140&lt;&gt;"",TEXT(AO140,"00"),"")&amp;IF(AQ140&lt;&gt;"",TEXT(AQ140,"00"),"")&amp;IF(AS140&lt;&gt;"",TEXT(AS140,"00"),"")),ASC(AT140))</f>
        <v/>
      </c>
      <c r="AM140" s="205"/>
      <c r="AN140" s="255" t="s">
        <v>239</v>
      </c>
      <c r="AO140" s="237"/>
      <c r="AP140" s="255" t="s">
        <v>240</v>
      </c>
      <c r="AQ140" s="237"/>
      <c r="AR140" s="239" t="s">
        <v>241</v>
      </c>
      <c r="AS140" s="241"/>
      <c r="AT140" s="243"/>
      <c r="AV140" s="5" t="str">
        <f>IF(AND(I140&lt;&gt;"107 ハーフマラソン",I140&lt;&gt;"062 10000mW"),D140 &amp; "-" &amp; I140,D140 &amp; "-" &amp; I140 &amp; J140)</f>
        <v>-</v>
      </c>
      <c r="AW140" s="5" t="str">
        <f>IF(ISERROR(VLOOKUP(記入方法!$AV140,登録者リスト!#REF!,4,FALSE)),"○","")</f>
        <v>○</v>
      </c>
      <c r="AX140" s="5" t="e">
        <f>IF(AND(I140&lt;&gt;"107 ハーフマラソン",I140&lt;&gt;"062 10000mW"),#REF! &amp; "-" &amp; I140,#REF! &amp; "-" &amp; I140 &amp; J140)</f>
        <v>#REF!</v>
      </c>
      <c r="AY140" s="5" t="str">
        <f>IF(ISERROR(VLOOKUP(AX140,突破者リスト外資格記録入力シート!$D$7:$M$106,2,FALSE)),"○","")</f>
        <v>○</v>
      </c>
      <c r="AZ140" s="5" t="str">
        <f>IF(C140="○","整理番号","登録番号")</f>
        <v>登録番号</v>
      </c>
      <c r="BA140" s="5" t="str">
        <f>IF(I140="107 ハーフマラソン","H",IF(I140="062 10000mW","W",""))</f>
        <v/>
      </c>
      <c r="BB140" s="5" t="e">
        <f>VLOOKUP($I140 &amp; $J140,標準記録!$A$1:$D$26,2,FALSE)</f>
        <v>#N/A</v>
      </c>
      <c r="BC140" s="5" t="e">
        <f>VLOOKUP($I140 &amp; $J140,標準記録!$A$1:$D$26,3,FALSE)</f>
        <v>#N/A</v>
      </c>
      <c r="BD140" s="5" t="e">
        <f>VLOOKUP($I140 &amp; $J140,標準記録!$A$1:$D$26,4,FALSE)</f>
        <v>#N/A</v>
      </c>
      <c r="BE140" s="5" t="str">
        <f>IF(BF140="","",A140)</f>
        <v/>
      </c>
      <c r="BF140" s="5" t="str">
        <f>IF(OR(I140="201 十種競技",I140="202 七種競技"),#REF!,"")</f>
        <v/>
      </c>
      <c r="BG140" s="5" t="str">
        <f>IF(I140="107 ハーフマラソン",#REF!,"")</f>
        <v/>
      </c>
      <c r="BH140" s="5" t="str">
        <f>I140 &amp; K140</f>
        <v/>
      </c>
      <c r="BI140" s="5">
        <f>I140</f>
        <v>0</v>
      </c>
      <c r="BJ140" s="5">
        <f>COUNTIF($BI$5:$BI$401,I140)</f>
        <v>160</v>
      </c>
      <c r="BK140" s="5">
        <f>COUNTIF($BH$5:$BH$401,I140 &amp; "B標準")</f>
        <v>0</v>
      </c>
      <c r="BL140" s="5" t="str">
        <f>D138 &amp; D140</f>
        <v>登録番号</v>
      </c>
    </row>
    <row r="141" spans="1:64" ht="14.25" thickBot="1" x14ac:dyDescent="0.2">
      <c r="A141" s="203"/>
      <c r="B141" s="206"/>
      <c r="C141" s="208"/>
      <c r="D141" s="206"/>
      <c r="E141" s="128" t="str">
        <f>IF(C140="○",IF($D140&lt;&gt;"",VLOOKUP($D140,新規学連登録者入力シート!$A$2:$U$101,7,FALSE),""),IF($D140&lt;&gt;"",IF(VLOOKUP(記入方法!$D140,登録者リスト!$A$1:$F$43729,4,FALSE)=基本情報!$D$6,VLOOKUP(記入方法!$D140,登録者リスト!$A$1:$F$43729,2,FALSE),""),""))</f>
        <v/>
      </c>
      <c r="F141" s="210"/>
      <c r="G141" s="128" t="str">
        <f>IF(C140="○",IF($D140&lt;&gt;"",VLOOKUP($D140,新規学連登録者入力シート!$A$2:$U$101,19,FALSE),""),IF($D140&lt;&gt;"",IF(VLOOKUP(記入方法!$D140,登録者リスト!$A$1:$F$43729,4,FALSE)=基本情報!$D$6,VLOOKUP(記入方法!$D140,登録者リスト!$A$1:$F$43729,6,FALSE),""),""))</f>
        <v/>
      </c>
      <c r="H141" s="212"/>
      <c r="I141" s="268"/>
      <c r="J141" s="268"/>
      <c r="K141" s="270"/>
      <c r="L141" s="106"/>
      <c r="M141" s="14" t="str">
        <f>IF(U141="",ASC(N141&amp;IF(P141&lt;&gt;"",TEXT(P141,"00"),"")&amp;IF(R141&lt;&gt;"",TEXT(R141,"00"),"")&amp;IF(T141&lt;&gt;"",TEXT(T141,"00"),"")),ASC(U141))</f>
        <v/>
      </c>
      <c r="N141" s="212"/>
      <c r="O141" s="256"/>
      <c r="P141" s="264"/>
      <c r="Q141" s="256"/>
      <c r="R141" s="264"/>
      <c r="S141" s="240"/>
      <c r="T141" s="266"/>
      <c r="U141" s="212"/>
      <c r="V141" s="9"/>
      <c r="W141" s="10" t="s">
        <v>23</v>
      </c>
      <c r="X141" s="9"/>
      <c r="Y141" s="10" t="s">
        <v>25</v>
      </c>
      <c r="Z141" s="9"/>
      <c r="AA141" s="10" t="s">
        <v>26</v>
      </c>
      <c r="AB141" s="210"/>
      <c r="AC141" s="102" t="str">
        <f>IF(AK141="",ASC(AD140&amp;IF(AF141&lt;&gt;"",TEXT(AF141,"00"),"")&amp;IF(AH141&lt;&gt;"",TEXT(AH141,"00"),"")&amp;IF(AJ141&lt;&gt;"",TEXT(AJ141,"00"),"")),ASC(AK141))</f>
        <v/>
      </c>
      <c r="AD141" s="254"/>
      <c r="AE141" s="258"/>
      <c r="AF141" s="260"/>
      <c r="AG141" s="258"/>
      <c r="AH141" s="260"/>
      <c r="AI141" s="262"/>
      <c r="AJ141" s="252"/>
      <c r="AK141" s="254"/>
      <c r="AL141" s="14" t="str">
        <f>IF(AT141="",ASC(AM141&amp;IF(AO141&lt;&gt;"",TEXT(AO141,"00"),"")&amp;IF(AQ141&lt;&gt;"",TEXT(AQ141,"00"),"")&amp;IF(AS141&lt;&gt;"",TEXT(AS141,"00"),"")),ASC(AT141))</f>
        <v/>
      </c>
      <c r="AM141" s="206"/>
      <c r="AN141" s="256"/>
      <c r="AO141" s="238"/>
      <c r="AP141" s="256"/>
      <c r="AQ141" s="238"/>
      <c r="AR141" s="240"/>
      <c r="AS141" s="242"/>
      <c r="AT141" s="244"/>
      <c r="AV141" s="5" t="str">
        <f>IF(AND(I141&lt;&gt;"107 ハーフマラソン",I141&lt;&gt;"062 10000mW"),D140 &amp; "-" &amp; I141,D140 &amp; "-" &amp; I141 &amp; J141)</f>
        <v>-</v>
      </c>
      <c r="AW141" s="5" t="str">
        <f>IF(ISERROR(VLOOKUP(記入方法!$AV141,登録者リスト!#REF!,4,FALSE)),"○","")</f>
        <v>○</v>
      </c>
      <c r="AX141" s="5" t="e">
        <f>IF(AND(I141&lt;&gt;"107 ハーフマラソン",I141&lt;&gt;"062 10000mW"),#REF! &amp; "-" &amp; I141,#REF! &amp; "-" &amp; I141 &amp; J141)</f>
        <v>#REF!</v>
      </c>
      <c r="AY141" s="5" t="str">
        <f>IF(ISERROR(VLOOKUP(AX141,突破者リスト外資格記録入力シート!$D$7:$M$106,2,FALSE)),"○","")</f>
        <v>○</v>
      </c>
      <c r="BA141" s="5" t="str">
        <f>IF(I141="107 ハーフマラソン","H",IF(I141="062 10000mW","W",""))</f>
        <v/>
      </c>
      <c r="BB141" s="5" t="e">
        <f>VLOOKUP($I141 &amp; $J141,標準記録!$A$1:$D$26,2,FALSE)</f>
        <v>#N/A</v>
      </c>
      <c r="BC141" s="5" t="e">
        <f>VLOOKUP($I141 &amp; $J141,標準記録!$A$1:$D$26,3,FALSE)</f>
        <v>#N/A</v>
      </c>
      <c r="BD141" s="5" t="e">
        <f>VLOOKUP($I141 &amp; $J141,標準記録!$A$1:$D$26,4,FALSE)</f>
        <v>#N/A</v>
      </c>
      <c r="BE141" s="5" t="str">
        <f>IF(BF141="","",A140)</f>
        <v/>
      </c>
      <c r="BF141" s="5" t="str">
        <f>IF(OR(I141="201 十種競技",I141="202 七種競技"),#REF!,"")</f>
        <v/>
      </c>
      <c r="BG141" s="5" t="str">
        <f>IF(I141="107 ハーフマラソン",#REF!,"")</f>
        <v/>
      </c>
      <c r="BH141" s="5" t="str">
        <f>I141 &amp; K141</f>
        <v/>
      </c>
      <c r="BI141" s="5">
        <f>I141</f>
        <v>0</v>
      </c>
      <c r="BJ141" s="5">
        <f>COUNTIF($BI$5:$BI$401,I141)</f>
        <v>160</v>
      </c>
      <c r="BK141" s="5">
        <f>COUNTIF($BH$5:$BH$401,I141 &amp; "B標準")</f>
        <v>0</v>
      </c>
    </row>
    <row r="142" spans="1:64" ht="15" thickTop="1" thickBot="1" x14ac:dyDescent="0.2">
      <c r="A142" s="204"/>
      <c r="B142" s="245" t="s">
        <v>128</v>
      </c>
      <c r="C142" s="246"/>
      <c r="D142" s="246"/>
      <c r="E142" s="246"/>
      <c r="F142" s="246"/>
      <c r="G142" s="247"/>
      <c r="H142" s="125"/>
      <c r="I142" s="248"/>
      <c r="J142" s="249"/>
      <c r="K142" s="249"/>
      <c r="L142" s="249"/>
      <c r="M142" s="249"/>
      <c r="N142" s="249"/>
      <c r="O142" s="249"/>
      <c r="P142" s="249"/>
      <c r="Q142" s="249"/>
      <c r="R142" s="249"/>
      <c r="S142" s="249"/>
      <c r="T142" s="249"/>
      <c r="U142" s="249"/>
      <c r="V142" s="249"/>
      <c r="W142" s="249"/>
      <c r="X142" s="249"/>
      <c r="Y142" s="249"/>
      <c r="Z142" s="249"/>
      <c r="AA142" s="249"/>
      <c r="AB142" s="249"/>
      <c r="AC142" s="249"/>
      <c r="AD142" s="249"/>
      <c r="AE142" s="249"/>
      <c r="AF142" s="249"/>
      <c r="AG142" s="249"/>
      <c r="AH142" s="249"/>
      <c r="AI142" s="249"/>
      <c r="AJ142" s="249"/>
      <c r="AK142" s="249"/>
      <c r="AL142" s="249"/>
      <c r="AM142" s="249"/>
      <c r="AN142" s="249"/>
      <c r="AO142" s="249"/>
      <c r="AP142" s="249"/>
      <c r="AQ142" s="249"/>
      <c r="AR142" s="249"/>
      <c r="AS142" s="249"/>
      <c r="AT142" s="250"/>
    </row>
    <row r="143" spans="1:64" ht="13.5" customHeight="1" x14ac:dyDescent="0.15">
      <c r="A143" s="227"/>
      <c r="B143" s="229" t="s">
        <v>0</v>
      </c>
      <c r="C143" s="231" t="s">
        <v>242</v>
      </c>
      <c r="D143" s="231" t="str">
        <f>IF(C145="○","整理番号","登録番号")</f>
        <v>登録番号</v>
      </c>
      <c r="E143" s="124" t="s">
        <v>13550</v>
      </c>
      <c r="F143" s="229" t="s">
        <v>275</v>
      </c>
      <c r="G143" s="104" t="s">
        <v>1</v>
      </c>
      <c r="H143" s="233" t="s">
        <v>13551</v>
      </c>
      <c r="I143" s="271" t="s">
        <v>2</v>
      </c>
      <c r="J143" s="233" t="s">
        <v>284</v>
      </c>
      <c r="K143" s="233" t="s">
        <v>3</v>
      </c>
      <c r="L143" s="114" t="s">
        <v>243</v>
      </c>
      <c r="M143" s="107" t="s">
        <v>16</v>
      </c>
      <c r="N143" s="213" t="s">
        <v>4</v>
      </c>
      <c r="O143" s="214"/>
      <c r="P143" s="214"/>
      <c r="Q143" s="214"/>
      <c r="R143" s="214"/>
      <c r="S143" s="214"/>
      <c r="T143" s="214"/>
      <c r="U143" s="214"/>
      <c r="V143" s="214"/>
      <c r="W143" s="214"/>
      <c r="X143" s="214"/>
      <c r="Y143" s="214"/>
      <c r="Z143" s="214"/>
      <c r="AA143" s="214"/>
      <c r="AB143" s="215"/>
      <c r="AC143" s="109" t="s">
        <v>16</v>
      </c>
      <c r="AD143" s="216" t="s">
        <v>448</v>
      </c>
      <c r="AE143" s="217"/>
      <c r="AF143" s="217"/>
      <c r="AG143" s="217"/>
      <c r="AH143" s="217"/>
      <c r="AI143" s="217"/>
      <c r="AJ143" s="217"/>
      <c r="AK143" s="218"/>
      <c r="AL143" s="107" t="s">
        <v>16</v>
      </c>
      <c r="AM143" s="213" t="s">
        <v>445</v>
      </c>
      <c r="AN143" s="214"/>
      <c r="AO143" s="214"/>
      <c r="AP143" s="214"/>
      <c r="AQ143" s="214"/>
      <c r="AR143" s="214"/>
      <c r="AS143" s="214"/>
      <c r="AT143" s="219"/>
    </row>
    <row r="144" spans="1:64" ht="14.25" thickBot="1" x14ac:dyDescent="0.2">
      <c r="A144" s="228"/>
      <c r="B144" s="230"/>
      <c r="C144" s="232"/>
      <c r="D144" s="232"/>
      <c r="E144" s="129" t="s">
        <v>6</v>
      </c>
      <c r="F144" s="230"/>
      <c r="G144" s="6" t="s">
        <v>7</v>
      </c>
      <c r="H144" s="230"/>
      <c r="I144" s="272"/>
      <c r="J144" s="236"/>
      <c r="K144" s="236"/>
      <c r="L144" s="115"/>
      <c r="M144" s="108"/>
      <c r="N144" s="220" t="s">
        <v>8</v>
      </c>
      <c r="O144" s="221"/>
      <c r="P144" s="221"/>
      <c r="Q144" s="221"/>
      <c r="R144" s="221"/>
      <c r="S144" s="221"/>
      <c r="T144" s="222"/>
      <c r="U144" s="129" t="s">
        <v>9</v>
      </c>
      <c r="V144" s="111" t="s">
        <v>10</v>
      </c>
      <c r="W144" s="112"/>
      <c r="X144" s="112"/>
      <c r="Y144" s="112"/>
      <c r="Z144" s="112"/>
      <c r="AA144" s="113"/>
      <c r="AB144" s="92" t="s">
        <v>11</v>
      </c>
      <c r="AC144" s="110"/>
      <c r="AD144" s="223" t="s">
        <v>8</v>
      </c>
      <c r="AE144" s="224"/>
      <c r="AF144" s="224"/>
      <c r="AG144" s="224"/>
      <c r="AH144" s="224"/>
      <c r="AI144" s="224"/>
      <c r="AJ144" s="225"/>
      <c r="AK144" s="100" t="s">
        <v>9</v>
      </c>
      <c r="AL144" s="108"/>
      <c r="AM144" s="220" t="s">
        <v>8</v>
      </c>
      <c r="AN144" s="221"/>
      <c r="AO144" s="221"/>
      <c r="AP144" s="221"/>
      <c r="AQ144" s="221"/>
      <c r="AR144" s="221"/>
      <c r="AS144" s="222"/>
      <c r="AT144" s="93" t="s">
        <v>9</v>
      </c>
    </row>
    <row r="145" spans="1:64" x14ac:dyDescent="0.15">
      <c r="A145" s="202">
        <v>29</v>
      </c>
      <c r="B145" s="205"/>
      <c r="C145" s="207"/>
      <c r="D145" s="205"/>
      <c r="E145" s="126" t="str">
        <f>IF(C145="○",IF($D145&lt;&gt;"",VLOOKUP($D145,新規学連登録者入力シート!$A$2:$U$101,8,FALSE),""),IF($D145&lt;&gt;"",IF(VLOOKUP(記入方法!$D145,登録者リスト!$A$1:$F$43729,4,FALSE)=基本情報!$D$6,VLOOKUP(記入方法!$D145,登録者リスト!$A$1:$F$43729,3,FALSE),""),""))</f>
        <v/>
      </c>
      <c r="F145" s="209" t="str">
        <f>IF(C145="○",IF($D145&lt;&gt;"",VLOOKUP($D145,新規学連登録者入力シート!$A$2:$U$101,9,FALSE),""),IF($D145&lt;&gt;"",IF(VLOOKUP(記入方法!$D145,登録者リスト!$A$1:$G$43729,4,FALSE)=基本情報!$D$6,VLOOKUP(記入方法!$D145,登録者リスト!$A$1:$G$43729,7,FALSE),""),""))</f>
        <v/>
      </c>
      <c r="G145" s="127" t="str">
        <f>IF(C145="○",IF($D145&lt;&gt;"",VLOOKUP($D145,新規学連登録者入力シート!$A$2:$U$101,14,FALSE),""),IF($D145&lt;&gt;"",IF(VLOOKUP(記入方法!$D145,登録者リスト!$A$1:$F$43729,4,FALSE)=基本情報!$D$6,VLOOKUP(記入方法!$D145,登録者リスト!$A$1:$F$43729,5,FALSE),""),""))</f>
        <v/>
      </c>
      <c r="H145" s="211" t="str">
        <f>IF(C145="○",IF($D145&lt;&gt;"",VLOOKUP($D145,新規学連登録者入力シート!$A$2:$U$101,19,FALSE),""),IF($D145&lt;&gt;"",IF(VLOOKUP(記入方法!$D145,登録者リスト!$A$1:$H$43729,4,FALSE)=基本情報!$D$6,VLOOKUP(記入方法!$D145,登録者リスト!$A$1:$H$43729,8,FALSE),""),""))</f>
        <v/>
      </c>
      <c r="I145" s="267"/>
      <c r="J145" s="267"/>
      <c r="K145" s="269" t="str">
        <f>IFERROR(IF(I145="","",IF(AND(I145&lt;&gt;"107 ハーフマラソン",I145&lt;&gt;"062 10000mW"),IF(BD145="T",IF(VALUE(M145)&lt;=BB145,"A標準",IF(VALUE(M145)&lt;=BC145,"B標準","未突破")),IF(VALUE(M145)&gt;=BB145,"A標準",IF(VALUE(M145)&gt;=BC145,"B標準","未突破"))),IF(VALUE(M145)&lt;=BC145,"","未突破"))),"")</f>
        <v/>
      </c>
      <c r="L145" s="105"/>
      <c r="M145" s="12" t="str">
        <f>IF(U145="",ASC(N145&amp;IF(P145&lt;&gt;"",TEXT(P145,"00"),"")&amp;IF(R145&lt;&gt;"",TEXT(R145,"00"),"")&amp;IF(T145&lt;&gt;"",TEXT(T145,"00"),"")),ASC(U145))</f>
        <v/>
      </c>
      <c r="N145" s="211"/>
      <c r="O145" s="255" t="s">
        <v>239</v>
      </c>
      <c r="P145" s="263"/>
      <c r="Q145" s="255" t="s">
        <v>240</v>
      </c>
      <c r="R145" s="263"/>
      <c r="S145" s="239" t="s">
        <v>241</v>
      </c>
      <c r="T145" s="265"/>
      <c r="U145" s="211"/>
      <c r="V145" s="7"/>
      <c r="W145" s="8" t="s">
        <v>23</v>
      </c>
      <c r="X145" s="7"/>
      <c r="Y145" s="8" t="s">
        <v>24</v>
      </c>
      <c r="Z145" s="7"/>
      <c r="AA145" s="8" t="s">
        <v>26</v>
      </c>
      <c r="AB145" s="209"/>
      <c r="AC145" s="101" t="str">
        <f>IF(AK145="",ASC(AD145&amp;IF(AF145&lt;&gt;"",TEXT(AF145,"00"),"")&amp;IF(AH145&lt;&gt;"",TEXT(AH145,"00"),"")&amp;IF(AJ145&lt;&gt;"",TEXT(AJ145,"00"),"")),ASC(AK145))</f>
        <v/>
      </c>
      <c r="AD145" s="253" t="str">
        <f>IF(I145="","",IF(I145="201 十種競技","",VLOOKUP(I145,大学記録!$A$3:$H$5,2,FALSE)))</f>
        <v/>
      </c>
      <c r="AE145" s="257" t="s">
        <v>239</v>
      </c>
      <c r="AF145" s="259" t="str">
        <f>IF(I145="","",IF(I145="201 十種競技","",VLOOKUP(I145,大学記録!$A$3:$H$5,4,FALSE)))</f>
        <v/>
      </c>
      <c r="AG145" s="257" t="s">
        <v>240</v>
      </c>
      <c r="AH145" s="259" t="str">
        <f>IF(I145="","",IF(I145="201 十種競技","",VLOOKUP(I145,大学記録!$A$3:$H$5,6,FALSE)))</f>
        <v/>
      </c>
      <c r="AI145" s="261" t="s">
        <v>241</v>
      </c>
      <c r="AJ145" s="251" t="str">
        <f>IF(I145="","",IF(I145="201 十種競技","",VLOOKUP(I145,大学記録!$A$3:$H$5,8,FALSE)))</f>
        <v/>
      </c>
      <c r="AK145" s="253" t="str">
        <f>IF(I145="","",IF(I145="201 十種競技",大学記録!#REF!,""))</f>
        <v/>
      </c>
      <c r="AL145" s="12" t="str">
        <f>IF(AT145="",ASC(AM145&amp;IF(AO145&lt;&gt;"",TEXT(AO145,"00"),"")&amp;IF(AQ145&lt;&gt;"",TEXT(AQ145,"00"),"")&amp;IF(AS145&lt;&gt;"",TEXT(AS145,"00"),"")),ASC(AT145))</f>
        <v/>
      </c>
      <c r="AM145" s="205"/>
      <c r="AN145" s="255" t="s">
        <v>239</v>
      </c>
      <c r="AO145" s="237"/>
      <c r="AP145" s="255" t="s">
        <v>240</v>
      </c>
      <c r="AQ145" s="237"/>
      <c r="AR145" s="239" t="s">
        <v>241</v>
      </c>
      <c r="AS145" s="241"/>
      <c r="AT145" s="243"/>
      <c r="AV145" s="5" t="str">
        <f>IF(AND(I145&lt;&gt;"107 ハーフマラソン",I145&lt;&gt;"062 10000mW"),D145 &amp; "-" &amp; I145,D145 &amp; "-" &amp; I145 &amp; J145)</f>
        <v>-</v>
      </c>
      <c r="AW145" s="5" t="str">
        <f>IF(ISERROR(VLOOKUP(記入方法!$AV145,登録者リスト!#REF!,4,FALSE)),"○","")</f>
        <v>○</v>
      </c>
      <c r="AX145" s="5" t="e">
        <f>IF(AND(I145&lt;&gt;"107 ハーフマラソン",I145&lt;&gt;"062 10000mW"),#REF! &amp; "-" &amp; I145,#REF! &amp; "-" &amp; I145 &amp; J145)</f>
        <v>#REF!</v>
      </c>
      <c r="AY145" s="5" t="str">
        <f>IF(ISERROR(VLOOKUP(AX145,突破者リスト外資格記録入力シート!$D$7:$M$106,2,FALSE)),"○","")</f>
        <v>○</v>
      </c>
      <c r="AZ145" s="5" t="str">
        <f>IF(C145="○","整理番号","登録番号")</f>
        <v>登録番号</v>
      </c>
      <c r="BA145" s="5" t="str">
        <f>IF(I145="107 ハーフマラソン","H",IF(I145="062 10000mW","W",""))</f>
        <v/>
      </c>
      <c r="BB145" s="5" t="e">
        <f>VLOOKUP($I145 &amp; $J145,標準記録!$A$1:$D$26,2,FALSE)</f>
        <v>#N/A</v>
      </c>
      <c r="BC145" s="5" t="e">
        <f>VLOOKUP($I145 &amp; $J145,標準記録!$A$1:$D$26,3,FALSE)</f>
        <v>#N/A</v>
      </c>
      <c r="BD145" s="5" t="e">
        <f>VLOOKUP($I145 &amp; $J145,標準記録!$A$1:$D$26,4,FALSE)</f>
        <v>#N/A</v>
      </c>
      <c r="BE145" s="5" t="str">
        <f>IF(BF145="","",A145)</f>
        <v/>
      </c>
      <c r="BF145" s="5" t="str">
        <f>IF(OR(I145="201 十種競技",I145="202 七種競技"),#REF!,"")</f>
        <v/>
      </c>
      <c r="BG145" s="5" t="str">
        <f>IF(I145="107 ハーフマラソン",#REF!,"")</f>
        <v/>
      </c>
      <c r="BH145" s="5" t="str">
        <f>I145 &amp; K145</f>
        <v/>
      </c>
      <c r="BI145" s="5">
        <f>I145</f>
        <v>0</v>
      </c>
      <c r="BJ145" s="5">
        <f>COUNTIF($BI$5:$BI$401,I145)</f>
        <v>160</v>
      </c>
      <c r="BK145" s="5">
        <f>COUNTIF($BH$5:$BH$401,I145 &amp; "B標準")</f>
        <v>0</v>
      </c>
      <c r="BL145" s="5" t="str">
        <f>D143 &amp; D145</f>
        <v>登録番号</v>
      </c>
    </row>
    <row r="146" spans="1:64" ht="14.25" thickBot="1" x14ac:dyDescent="0.2">
      <c r="A146" s="203"/>
      <c r="B146" s="206"/>
      <c r="C146" s="208"/>
      <c r="D146" s="206"/>
      <c r="E146" s="128" t="str">
        <f>IF(C145="○",IF($D145&lt;&gt;"",VLOOKUP($D145,新規学連登録者入力シート!$A$2:$U$101,7,FALSE),""),IF($D145&lt;&gt;"",IF(VLOOKUP(記入方法!$D145,登録者リスト!$A$1:$F$43729,4,FALSE)=基本情報!$D$6,VLOOKUP(記入方法!$D145,登録者リスト!$A$1:$F$43729,2,FALSE),""),""))</f>
        <v/>
      </c>
      <c r="F146" s="210"/>
      <c r="G146" s="128" t="str">
        <f>IF(C145="○",IF($D145&lt;&gt;"",VLOOKUP($D145,新規学連登録者入力シート!$A$2:$U$101,19,FALSE),""),IF($D145&lt;&gt;"",IF(VLOOKUP(記入方法!$D145,登録者リスト!$A$1:$F$43729,4,FALSE)=基本情報!$D$6,VLOOKUP(記入方法!$D145,登録者リスト!$A$1:$F$43729,6,FALSE),""),""))</f>
        <v/>
      </c>
      <c r="H146" s="212"/>
      <c r="I146" s="268"/>
      <c r="J146" s="268"/>
      <c r="K146" s="270"/>
      <c r="L146" s="106"/>
      <c r="M146" s="14" t="str">
        <f>IF(U146="",ASC(N146&amp;IF(P146&lt;&gt;"",TEXT(P146,"00"),"")&amp;IF(R146&lt;&gt;"",TEXT(R146,"00"),"")&amp;IF(T146&lt;&gt;"",TEXT(T146,"00"),"")),ASC(U146))</f>
        <v/>
      </c>
      <c r="N146" s="212"/>
      <c r="O146" s="256"/>
      <c r="P146" s="264"/>
      <c r="Q146" s="256"/>
      <c r="R146" s="264"/>
      <c r="S146" s="240"/>
      <c r="T146" s="266"/>
      <c r="U146" s="212"/>
      <c r="V146" s="9"/>
      <c r="W146" s="10" t="s">
        <v>23</v>
      </c>
      <c r="X146" s="9"/>
      <c r="Y146" s="10" t="s">
        <v>25</v>
      </c>
      <c r="Z146" s="9"/>
      <c r="AA146" s="10" t="s">
        <v>26</v>
      </c>
      <c r="AB146" s="210"/>
      <c r="AC146" s="102" t="str">
        <f>IF(AK146="",ASC(AD145&amp;IF(AF146&lt;&gt;"",TEXT(AF146,"00"),"")&amp;IF(AH146&lt;&gt;"",TEXT(AH146,"00"),"")&amp;IF(AJ146&lt;&gt;"",TEXT(AJ146,"00"),"")),ASC(AK146))</f>
        <v/>
      </c>
      <c r="AD146" s="254"/>
      <c r="AE146" s="258"/>
      <c r="AF146" s="260"/>
      <c r="AG146" s="258"/>
      <c r="AH146" s="260"/>
      <c r="AI146" s="262"/>
      <c r="AJ146" s="252"/>
      <c r="AK146" s="254"/>
      <c r="AL146" s="14" t="str">
        <f>IF(AT146="",ASC(AM146&amp;IF(AO146&lt;&gt;"",TEXT(AO146,"00"),"")&amp;IF(AQ146&lt;&gt;"",TEXT(AQ146,"00"),"")&amp;IF(AS146&lt;&gt;"",TEXT(AS146,"00"),"")),ASC(AT146))</f>
        <v/>
      </c>
      <c r="AM146" s="206"/>
      <c r="AN146" s="256"/>
      <c r="AO146" s="238"/>
      <c r="AP146" s="256"/>
      <c r="AQ146" s="238"/>
      <c r="AR146" s="240"/>
      <c r="AS146" s="242"/>
      <c r="AT146" s="244"/>
      <c r="AV146" s="5" t="str">
        <f>IF(AND(I146&lt;&gt;"107 ハーフマラソン",I146&lt;&gt;"062 10000mW"),D145 &amp; "-" &amp; I146,D145 &amp; "-" &amp; I146 &amp; J146)</f>
        <v>-</v>
      </c>
      <c r="AW146" s="5" t="str">
        <f>IF(ISERROR(VLOOKUP(記入方法!$AV146,登録者リスト!#REF!,4,FALSE)),"○","")</f>
        <v>○</v>
      </c>
      <c r="AX146" s="5" t="e">
        <f>IF(AND(I146&lt;&gt;"107 ハーフマラソン",I146&lt;&gt;"062 10000mW"),#REF! &amp; "-" &amp; I146,#REF! &amp; "-" &amp; I146 &amp; J146)</f>
        <v>#REF!</v>
      </c>
      <c r="AY146" s="5" t="str">
        <f>IF(ISERROR(VLOOKUP(AX146,突破者リスト外資格記録入力シート!$D$7:$M$106,2,FALSE)),"○","")</f>
        <v>○</v>
      </c>
      <c r="BA146" s="5" t="str">
        <f>IF(I146="107 ハーフマラソン","H",IF(I146="062 10000mW","W",""))</f>
        <v/>
      </c>
      <c r="BB146" s="5" t="e">
        <f>VLOOKUP($I146 &amp; $J146,標準記録!$A$1:$D$26,2,FALSE)</f>
        <v>#N/A</v>
      </c>
      <c r="BC146" s="5" t="e">
        <f>VLOOKUP($I146 &amp; $J146,標準記録!$A$1:$D$26,3,FALSE)</f>
        <v>#N/A</v>
      </c>
      <c r="BD146" s="5" t="e">
        <f>VLOOKUP($I146 &amp; $J146,標準記録!$A$1:$D$26,4,FALSE)</f>
        <v>#N/A</v>
      </c>
      <c r="BE146" s="5" t="str">
        <f>IF(BF146="","",A145)</f>
        <v/>
      </c>
      <c r="BF146" s="5" t="str">
        <f>IF(OR(I146="201 十種競技",I146="202 七種競技"),#REF!,"")</f>
        <v/>
      </c>
      <c r="BG146" s="5" t="str">
        <f>IF(I146="107 ハーフマラソン",#REF!,"")</f>
        <v/>
      </c>
      <c r="BH146" s="5" t="str">
        <f>I146 &amp; K146</f>
        <v/>
      </c>
      <c r="BI146" s="5">
        <f>I146</f>
        <v>0</v>
      </c>
      <c r="BJ146" s="5">
        <f>COUNTIF($BI$5:$BI$401,I146)</f>
        <v>160</v>
      </c>
      <c r="BK146" s="5">
        <f>COUNTIF($BH$5:$BH$401,I146 &amp; "B標準")</f>
        <v>0</v>
      </c>
    </row>
    <row r="147" spans="1:64" ht="15" thickTop="1" thickBot="1" x14ac:dyDescent="0.2">
      <c r="A147" s="204"/>
      <c r="B147" s="245" t="s">
        <v>128</v>
      </c>
      <c r="C147" s="246"/>
      <c r="D147" s="246"/>
      <c r="E147" s="246"/>
      <c r="F147" s="246"/>
      <c r="G147" s="247"/>
      <c r="H147" s="125"/>
      <c r="I147" s="248"/>
      <c r="J147" s="249"/>
      <c r="K147" s="249"/>
      <c r="L147" s="249"/>
      <c r="M147" s="249"/>
      <c r="N147" s="249"/>
      <c r="O147" s="249"/>
      <c r="P147" s="249"/>
      <c r="Q147" s="249"/>
      <c r="R147" s="249"/>
      <c r="S147" s="249"/>
      <c r="T147" s="249"/>
      <c r="U147" s="249"/>
      <c r="V147" s="249"/>
      <c r="W147" s="249"/>
      <c r="X147" s="249"/>
      <c r="Y147" s="249"/>
      <c r="Z147" s="249"/>
      <c r="AA147" s="249"/>
      <c r="AB147" s="249"/>
      <c r="AC147" s="249"/>
      <c r="AD147" s="249"/>
      <c r="AE147" s="249"/>
      <c r="AF147" s="249"/>
      <c r="AG147" s="249"/>
      <c r="AH147" s="249"/>
      <c r="AI147" s="249"/>
      <c r="AJ147" s="249"/>
      <c r="AK147" s="249"/>
      <c r="AL147" s="249"/>
      <c r="AM147" s="249"/>
      <c r="AN147" s="249"/>
      <c r="AO147" s="249"/>
      <c r="AP147" s="249"/>
      <c r="AQ147" s="249"/>
      <c r="AR147" s="249"/>
      <c r="AS147" s="249"/>
      <c r="AT147" s="250"/>
    </row>
    <row r="148" spans="1:64" ht="13.5" customHeight="1" x14ac:dyDescent="0.15">
      <c r="A148" s="227"/>
      <c r="B148" s="229" t="s">
        <v>0</v>
      </c>
      <c r="C148" s="231" t="s">
        <v>242</v>
      </c>
      <c r="D148" s="231" t="str">
        <f>IF(C150="○","整理番号","登録番号")</f>
        <v>登録番号</v>
      </c>
      <c r="E148" s="124" t="s">
        <v>13550</v>
      </c>
      <c r="F148" s="229" t="s">
        <v>275</v>
      </c>
      <c r="G148" s="104" t="s">
        <v>1</v>
      </c>
      <c r="H148" s="233" t="s">
        <v>13551</v>
      </c>
      <c r="I148" s="271" t="s">
        <v>2</v>
      </c>
      <c r="J148" s="233" t="s">
        <v>284</v>
      </c>
      <c r="K148" s="233" t="s">
        <v>3</v>
      </c>
      <c r="L148" s="114" t="s">
        <v>243</v>
      </c>
      <c r="M148" s="107" t="s">
        <v>16</v>
      </c>
      <c r="N148" s="213" t="s">
        <v>4</v>
      </c>
      <c r="O148" s="214"/>
      <c r="P148" s="214"/>
      <c r="Q148" s="214"/>
      <c r="R148" s="214"/>
      <c r="S148" s="214"/>
      <c r="T148" s="214"/>
      <c r="U148" s="214"/>
      <c r="V148" s="214"/>
      <c r="W148" s="214"/>
      <c r="X148" s="214"/>
      <c r="Y148" s="214"/>
      <c r="Z148" s="214"/>
      <c r="AA148" s="214"/>
      <c r="AB148" s="215"/>
      <c r="AC148" s="109" t="s">
        <v>16</v>
      </c>
      <c r="AD148" s="216" t="s">
        <v>448</v>
      </c>
      <c r="AE148" s="217"/>
      <c r="AF148" s="217"/>
      <c r="AG148" s="217"/>
      <c r="AH148" s="217"/>
      <c r="AI148" s="217"/>
      <c r="AJ148" s="217"/>
      <c r="AK148" s="218"/>
      <c r="AL148" s="107" t="s">
        <v>16</v>
      </c>
      <c r="AM148" s="213" t="s">
        <v>445</v>
      </c>
      <c r="AN148" s="214"/>
      <c r="AO148" s="214"/>
      <c r="AP148" s="214"/>
      <c r="AQ148" s="214"/>
      <c r="AR148" s="214"/>
      <c r="AS148" s="214"/>
      <c r="AT148" s="219"/>
    </row>
    <row r="149" spans="1:64" ht="14.25" thickBot="1" x14ac:dyDescent="0.2">
      <c r="A149" s="228"/>
      <c r="B149" s="230"/>
      <c r="C149" s="232"/>
      <c r="D149" s="232"/>
      <c r="E149" s="129" t="s">
        <v>6</v>
      </c>
      <c r="F149" s="230"/>
      <c r="G149" s="6" t="s">
        <v>7</v>
      </c>
      <c r="H149" s="230"/>
      <c r="I149" s="272"/>
      <c r="J149" s="236"/>
      <c r="K149" s="236"/>
      <c r="L149" s="115"/>
      <c r="M149" s="108"/>
      <c r="N149" s="220" t="s">
        <v>8</v>
      </c>
      <c r="O149" s="221"/>
      <c r="P149" s="221"/>
      <c r="Q149" s="221"/>
      <c r="R149" s="221"/>
      <c r="S149" s="221"/>
      <c r="T149" s="222"/>
      <c r="U149" s="129" t="s">
        <v>9</v>
      </c>
      <c r="V149" s="111" t="s">
        <v>10</v>
      </c>
      <c r="W149" s="112"/>
      <c r="X149" s="112"/>
      <c r="Y149" s="112"/>
      <c r="Z149" s="112"/>
      <c r="AA149" s="113"/>
      <c r="AB149" s="92" t="s">
        <v>11</v>
      </c>
      <c r="AC149" s="110"/>
      <c r="AD149" s="223" t="s">
        <v>8</v>
      </c>
      <c r="AE149" s="224"/>
      <c r="AF149" s="224"/>
      <c r="AG149" s="224"/>
      <c r="AH149" s="224"/>
      <c r="AI149" s="224"/>
      <c r="AJ149" s="225"/>
      <c r="AK149" s="100" t="s">
        <v>9</v>
      </c>
      <c r="AL149" s="108"/>
      <c r="AM149" s="220" t="s">
        <v>8</v>
      </c>
      <c r="AN149" s="221"/>
      <c r="AO149" s="221"/>
      <c r="AP149" s="221"/>
      <c r="AQ149" s="221"/>
      <c r="AR149" s="221"/>
      <c r="AS149" s="222"/>
      <c r="AT149" s="93" t="s">
        <v>9</v>
      </c>
    </row>
    <row r="150" spans="1:64" x14ac:dyDescent="0.15">
      <c r="A150" s="202">
        <v>30</v>
      </c>
      <c r="B150" s="205"/>
      <c r="C150" s="207"/>
      <c r="D150" s="205"/>
      <c r="E150" s="126" t="str">
        <f>IF(C150="○",IF($D150&lt;&gt;"",VLOOKUP($D150,新規学連登録者入力シート!$A$2:$U$101,8,FALSE),""),IF($D150&lt;&gt;"",IF(VLOOKUP(記入方法!$D150,登録者リスト!$A$1:$F$43729,4,FALSE)=基本情報!$D$6,VLOOKUP(記入方法!$D150,登録者リスト!$A$1:$F$43729,3,FALSE),""),""))</f>
        <v/>
      </c>
      <c r="F150" s="209" t="str">
        <f>IF(C150="○",IF($D150&lt;&gt;"",VLOOKUP($D150,新規学連登録者入力シート!$A$2:$U$101,9,FALSE),""),IF($D150&lt;&gt;"",IF(VLOOKUP(記入方法!$D150,登録者リスト!$A$1:$G$43729,4,FALSE)=基本情報!$D$6,VLOOKUP(記入方法!$D150,登録者リスト!$A$1:$G$43729,7,FALSE),""),""))</f>
        <v/>
      </c>
      <c r="G150" s="127" t="str">
        <f>IF(C150="○",IF($D150&lt;&gt;"",VLOOKUP($D150,新規学連登録者入力シート!$A$2:$U$101,14,FALSE),""),IF($D150&lt;&gt;"",IF(VLOOKUP(記入方法!$D150,登録者リスト!$A$1:$F$43729,4,FALSE)=基本情報!$D$6,VLOOKUP(記入方法!$D150,登録者リスト!$A$1:$F$43729,5,FALSE),""),""))</f>
        <v/>
      </c>
      <c r="H150" s="211" t="str">
        <f>IF(C150="○",IF($D150&lt;&gt;"",VLOOKUP($D150,新規学連登録者入力シート!$A$2:$U$101,19,FALSE),""),IF($D150&lt;&gt;"",IF(VLOOKUP(記入方法!$D150,登録者リスト!$A$1:$H$43729,4,FALSE)=基本情報!$D$6,VLOOKUP(記入方法!$D150,登録者リスト!$A$1:$H$43729,8,FALSE),""),""))</f>
        <v/>
      </c>
      <c r="I150" s="267"/>
      <c r="J150" s="267"/>
      <c r="K150" s="269" t="str">
        <f>IFERROR(IF(I150="","",IF(AND(I150&lt;&gt;"107 ハーフマラソン",I150&lt;&gt;"062 10000mW"),IF(BD150="T",IF(VALUE(M150)&lt;=BB150,"A標準",IF(VALUE(M150)&lt;=BC150,"B標準","未突破")),IF(VALUE(M150)&gt;=BB150,"A標準",IF(VALUE(M150)&gt;=BC150,"B標準","未突破"))),IF(VALUE(M150)&lt;=BC150,"","未突破"))),"")</f>
        <v/>
      </c>
      <c r="L150" s="105"/>
      <c r="M150" s="12" t="str">
        <f>IF(U150="",ASC(N150&amp;IF(P150&lt;&gt;"",TEXT(P150,"00"),"")&amp;IF(R150&lt;&gt;"",TEXT(R150,"00"),"")&amp;IF(T150&lt;&gt;"",TEXT(T150,"00"),"")),ASC(U150))</f>
        <v/>
      </c>
      <c r="N150" s="211"/>
      <c r="O150" s="255" t="s">
        <v>239</v>
      </c>
      <c r="P150" s="263"/>
      <c r="Q150" s="255" t="s">
        <v>240</v>
      </c>
      <c r="R150" s="263"/>
      <c r="S150" s="239" t="s">
        <v>241</v>
      </c>
      <c r="T150" s="265"/>
      <c r="U150" s="211"/>
      <c r="V150" s="7"/>
      <c r="W150" s="8" t="s">
        <v>23</v>
      </c>
      <c r="X150" s="7"/>
      <c r="Y150" s="8" t="s">
        <v>24</v>
      </c>
      <c r="Z150" s="7"/>
      <c r="AA150" s="8" t="s">
        <v>26</v>
      </c>
      <c r="AB150" s="209"/>
      <c r="AC150" s="101" t="str">
        <f>IF(AK150="",ASC(AD150&amp;IF(AF150&lt;&gt;"",TEXT(AF150,"00"),"")&amp;IF(AH150&lt;&gt;"",TEXT(AH150,"00"),"")&amp;IF(AJ150&lt;&gt;"",TEXT(AJ150,"00"),"")),ASC(AK150))</f>
        <v/>
      </c>
      <c r="AD150" s="253" t="str">
        <f>IF(I150="","",IF(I150="201 十種競技","",VLOOKUP(I150,大学記録!$A$3:$H$5,2,FALSE)))</f>
        <v/>
      </c>
      <c r="AE150" s="257" t="s">
        <v>239</v>
      </c>
      <c r="AF150" s="259" t="str">
        <f>IF(I150="","",IF(I150="201 十種競技","",VLOOKUP(I150,大学記録!$A$3:$H$5,4,FALSE)))</f>
        <v/>
      </c>
      <c r="AG150" s="257" t="s">
        <v>240</v>
      </c>
      <c r="AH150" s="259" t="str">
        <f>IF(I150="","",IF(I150="201 十種競技","",VLOOKUP(I150,大学記録!$A$3:$H$5,6,FALSE)))</f>
        <v/>
      </c>
      <c r="AI150" s="261" t="s">
        <v>241</v>
      </c>
      <c r="AJ150" s="251" t="str">
        <f>IF(I150="","",IF(I150="201 十種競技","",VLOOKUP(I150,大学記録!$A$3:$H$5,8,FALSE)))</f>
        <v/>
      </c>
      <c r="AK150" s="253" t="str">
        <f>IF(I150="","",IF(I150="201 十種競技",大学記録!#REF!,""))</f>
        <v/>
      </c>
      <c r="AL150" s="12" t="str">
        <f>IF(AT150="",ASC(AM150&amp;IF(AO150&lt;&gt;"",TEXT(AO150,"00"),"")&amp;IF(AQ150&lt;&gt;"",TEXT(AQ150,"00"),"")&amp;IF(AS150&lt;&gt;"",TEXT(AS150,"00"),"")),ASC(AT150))</f>
        <v/>
      </c>
      <c r="AM150" s="205"/>
      <c r="AN150" s="255" t="s">
        <v>239</v>
      </c>
      <c r="AO150" s="237"/>
      <c r="AP150" s="255" t="s">
        <v>240</v>
      </c>
      <c r="AQ150" s="237"/>
      <c r="AR150" s="239" t="s">
        <v>241</v>
      </c>
      <c r="AS150" s="241"/>
      <c r="AT150" s="243"/>
      <c r="AV150" s="5" t="str">
        <f>IF(AND(I150&lt;&gt;"107 ハーフマラソン",I150&lt;&gt;"062 10000mW"),D150 &amp; "-" &amp; I150,D150 &amp; "-" &amp; I150 &amp; J150)</f>
        <v>-</v>
      </c>
      <c r="AW150" s="5" t="str">
        <f>IF(ISERROR(VLOOKUP(記入方法!$AV150,登録者リスト!#REF!,4,FALSE)),"○","")</f>
        <v>○</v>
      </c>
      <c r="AX150" s="5" t="e">
        <f>IF(AND(I150&lt;&gt;"107 ハーフマラソン",I150&lt;&gt;"062 10000mW"),#REF! &amp; "-" &amp; I150,#REF! &amp; "-" &amp; I150 &amp; J150)</f>
        <v>#REF!</v>
      </c>
      <c r="AY150" s="5" t="str">
        <f>IF(ISERROR(VLOOKUP(AX150,突破者リスト外資格記録入力シート!$D$7:$M$106,2,FALSE)),"○","")</f>
        <v>○</v>
      </c>
      <c r="AZ150" s="5" t="str">
        <f>IF(C150="○","整理番号","登録番号")</f>
        <v>登録番号</v>
      </c>
      <c r="BA150" s="5" t="str">
        <f>IF(I150="107 ハーフマラソン","H",IF(I150="062 10000mW","W",""))</f>
        <v/>
      </c>
      <c r="BB150" s="5" t="e">
        <f>VLOOKUP($I150 &amp; $J150,標準記録!$A$1:$D$26,2,FALSE)</f>
        <v>#N/A</v>
      </c>
      <c r="BC150" s="5" t="e">
        <f>VLOOKUP($I150 &amp; $J150,標準記録!$A$1:$D$26,3,FALSE)</f>
        <v>#N/A</v>
      </c>
      <c r="BD150" s="5" t="e">
        <f>VLOOKUP($I150 &amp; $J150,標準記録!$A$1:$D$26,4,FALSE)</f>
        <v>#N/A</v>
      </c>
      <c r="BE150" s="5" t="str">
        <f>IF(BF150="","",A150)</f>
        <v/>
      </c>
      <c r="BF150" s="5" t="str">
        <f>IF(OR(I150="201 十種競技",I150="202 七種競技"),#REF!,"")</f>
        <v/>
      </c>
      <c r="BG150" s="5" t="str">
        <f>IF(I150="107 ハーフマラソン",#REF!,"")</f>
        <v/>
      </c>
      <c r="BH150" s="5" t="str">
        <f>I150 &amp; K150</f>
        <v/>
      </c>
      <c r="BI150" s="5">
        <f>I150</f>
        <v>0</v>
      </c>
      <c r="BJ150" s="5">
        <f>COUNTIF($BI$5:$BI$401,I150)</f>
        <v>160</v>
      </c>
      <c r="BK150" s="5">
        <f>COUNTIF($BH$5:$BH$401,I150 &amp; "B標準")</f>
        <v>0</v>
      </c>
      <c r="BL150" s="5" t="str">
        <f>D148 &amp; D150</f>
        <v>登録番号</v>
      </c>
    </row>
    <row r="151" spans="1:64" ht="14.25" thickBot="1" x14ac:dyDescent="0.2">
      <c r="A151" s="203"/>
      <c r="B151" s="206"/>
      <c r="C151" s="208"/>
      <c r="D151" s="206"/>
      <c r="E151" s="128" t="str">
        <f>IF(C150="○",IF($D150&lt;&gt;"",VLOOKUP($D150,新規学連登録者入力シート!$A$2:$U$101,7,FALSE),""),IF($D150&lt;&gt;"",IF(VLOOKUP(記入方法!$D150,登録者リスト!$A$1:$F$43729,4,FALSE)=基本情報!$D$6,VLOOKUP(記入方法!$D150,登録者リスト!$A$1:$F$43729,2,FALSE),""),""))</f>
        <v/>
      </c>
      <c r="F151" s="210"/>
      <c r="G151" s="128" t="str">
        <f>IF(C150="○",IF($D150&lt;&gt;"",VLOOKUP($D150,新規学連登録者入力シート!$A$2:$U$101,19,FALSE),""),IF($D150&lt;&gt;"",IF(VLOOKUP(記入方法!$D150,登録者リスト!$A$1:$F$43729,4,FALSE)=基本情報!$D$6,VLOOKUP(記入方法!$D150,登録者リスト!$A$1:$F$43729,6,FALSE),""),""))</f>
        <v/>
      </c>
      <c r="H151" s="212"/>
      <c r="I151" s="268"/>
      <c r="J151" s="268"/>
      <c r="K151" s="270"/>
      <c r="L151" s="106"/>
      <c r="M151" s="14" t="str">
        <f>IF(U151="",ASC(N151&amp;IF(P151&lt;&gt;"",TEXT(P151,"00"),"")&amp;IF(R151&lt;&gt;"",TEXT(R151,"00"),"")&amp;IF(T151&lt;&gt;"",TEXT(T151,"00"),"")),ASC(U151))</f>
        <v/>
      </c>
      <c r="N151" s="212"/>
      <c r="O151" s="256"/>
      <c r="P151" s="264"/>
      <c r="Q151" s="256"/>
      <c r="R151" s="264"/>
      <c r="S151" s="240"/>
      <c r="T151" s="266"/>
      <c r="U151" s="212"/>
      <c r="V151" s="9"/>
      <c r="W151" s="10" t="s">
        <v>23</v>
      </c>
      <c r="X151" s="9"/>
      <c r="Y151" s="10" t="s">
        <v>25</v>
      </c>
      <c r="Z151" s="9"/>
      <c r="AA151" s="10" t="s">
        <v>26</v>
      </c>
      <c r="AB151" s="210"/>
      <c r="AC151" s="102" t="str">
        <f>IF(AK151="",ASC(AD150&amp;IF(AF151&lt;&gt;"",TEXT(AF151,"00"),"")&amp;IF(AH151&lt;&gt;"",TEXT(AH151,"00"),"")&amp;IF(AJ151&lt;&gt;"",TEXT(AJ151,"00"),"")),ASC(AK151))</f>
        <v/>
      </c>
      <c r="AD151" s="254"/>
      <c r="AE151" s="258"/>
      <c r="AF151" s="260"/>
      <c r="AG151" s="258"/>
      <c r="AH151" s="260"/>
      <c r="AI151" s="262"/>
      <c r="AJ151" s="252"/>
      <c r="AK151" s="254"/>
      <c r="AL151" s="14" t="str">
        <f>IF(AT151="",ASC(AM151&amp;IF(AO151&lt;&gt;"",TEXT(AO151,"00"),"")&amp;IF(AQ151&lt;&gt;"",TEXT(AQ151,"00"),"")&amp;IF(AS151&lt;&gt;"",TEXT(AS151,"00"),"")),ASC(AT151))</f>
        <v/>
      </c>
      <c r="AM151" s="206"/>
      <c r="AN151" s="256"/>
      <c r="AO151" s="238"/>
      <c r="AP151" s="256"/>
      <c r="AQ151" s="238"/>
      <c r="AR151" s="240"/>
      <c r="AS151" s="242"/>
      <c r="AT151" s="244"/>
      <c r="AV151" s="5" t="str">
        <f>IF(AND(I151&lt;&gt;"107 ハーフマラソン",I151&lt;&gt;"062 10000mW"),D150 &amp; "-" &amp; I151,D150 &amp; "-" &amp; I151 &amp; J151)</f>
        <v>-</v>
      </c>
      <c r="AW151" s="5" t="str">
        <f>IF(ISERROR(VLOOKUP(記入方法!$AV151,登録者リスト!#REF!,4,FALSE)),"○","")</f>
        <v>○</v>
      </c>
      <c r="AX151" s="5" t="e">
        <f>IF(AND(I151&lt;&gt;"107 ハーフマラソン",I151&lt;&gt;"062 10000mW"),#REF! &amp; "-" &amp; I151,#REF! &amp; "-" &amp; I151 &amp; J151)</f>
        <v>#REF!</v>
      </c>
      <c r="AY151" s="5" t="str">
        <f>IF(ISERROR(VLOOKUP(AX151,突破者リスト外資格記録入力シート!$D$7:$M$106,2,FALSE)),"○","")</f>
        <v>○</v>
      </c>
      <c r="BA151" s="5" t="str">
        <f>IF(I151="107 ハーフマラソン","H",IF(I151="062 10000mW","W",""))</f>
        <v/>
      </c>
      <c r="BB151" s="5" t="e">
        <f>VLOOKUP($I151 &amp; $J151,標準記録!$A$1:$D$26,2,FALSE)</f>
        <v>#N/A</v>
      </c>
      <c r="BC151" s="5" t="e">
        <f>VLOOKUP($I151 &amp; $J151,標準記録!$A$1:$D$26,3,FALSE)</f>
        <v>#N/A</v>
      </c>
      <c r="BD151" s="5" t="e">
        <f>VLOOKUP($I151 &amp; $J151,標準記録!$A$1:$D$26,4,FALSE)</f>
        <v>#N/A</v>
      </c>
      <c r="BE151" s="5" t="str">
        <f>IF(BF151="","",A150)</f>
        <v/>
      </c>
      <c r="BF151" s="5" t="str">
        <f>IF(OR(I151="201 十種競技",I151="202 七種競技"),#REF!,"")</f>
        <v/>
      </c>
      <c r="BG151" s="5" t="str">
        <f>IF(I151="107 ハーフマラソン",#REF!,"")</f>
        <v/>
      </c>
      <c r="BH151" s="5" t="str">
        <f>I151 &amp; K151</f>
        <v/>
      </c>
      <c r="BI151" s="5">
        <f>I151</f>
        <v>0</v>
      </c>
      <c r="BJ151" s="5">
        <f>COUNTIF($BI$5:$BI$401,I151)</f>
        <v>160</v>
      </c>
      <c r="BK151" s="5">
        <f>COUNTIF($BH$5:$BH$401,I151 &amp; "B標準")</f>
        <v>0</v>
      </c>
    </row>
    <row r="152" spans="1:64" ht="15" thickTop="1" thickBot="1" x14ac:dyDescent="0.2">
      <c r="A152" s="204"/>
      <c r="B152" s="245" t="s">
        <v>128</v>
      </c>
      <c r="C152" s="246"/>
      <c r="D152" s="246"/>
      <c r="E152" s="246"/>
      <c r="F152" s="246"/>
      <c r="G152" s="247"/>
      <c r="H152" s="125"/>
      <c r="I152" s="248"/>
      <c r="J152" s="249"/>
      <c r="K152" s="249"/>
      <c r="L152" s="249"/>
      <c r="M152" s="249"/>
      <c r="N152" s="249"/>
      <c r="O152" s="249"/>
      <c r="P152" s="249"/>
      <c r="Q152" s="249"/>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c r="AR152" s="249"/>
      <c r="AS152" s="249"/>
      <c r="AT152" s="250"/>
    </row>
    <row r="153" spans="1:64" ht="13.5" customHeight="1" x14ac:dyDescent="0.15">
      <c r="A153" s="227"/>
      <c r="B153" s="229" t="s">
        <v>0</v>
      </c>
      <c r="C153" s="231" t="s">
        <v>242</v>
      </c>
      <c r="D153" s="231" t="str">
        <f>IF(C155="○","整理番号","登録番号")</f>
        <v>登録番号</v>
      </c>
      <c r="E153" s="124" t="s">
        <v>13550</v>
      </c>
      <c r="F153" s="229" t="s">
        <v>275</v>
      </c>
      <c r="G153" s="104" t="s">
        <v>1</v>
      </c>
      <c r="H153" s="233" t="s">
        <v>13551</v>
      </c>
      <c r="I153" s="271" t="s">
        <v>2</v>
      </c>
      <c r="J153" s="233" t="s">
        <v>284</v>
      </c>
      <c r="K153" s="233" t="s">
        <v>3</v>
      </c>
      <c r="L153" s="114" t="s">
        <v>243</v>
      </c>
      <c r="M153" s="107" t="s">
        <v>16</v>
      </c>
      <c r="N153" s="213" t="s">
        <v>4</v>
      </c>
      <c r="O153" s="214"/>
      <c r="P153" s="214"/>
      <c r="Q153" s="214"/>
      <c r="R153" s="214"/>
      <c r="S153" s="214"/>
      <c r="T153" s="214"/>
      <c r="U153" s="214"/>
      <c r="V153" s="214"/>
      <c r="W153" s="214"/>
      <c r="X153" s="214"/>
      <c r="Y153" s="214"/>
      <c r="Z153" s="214"/>
      <c r="AA153" s="214"/>
      <c r="AB153" s="215"/>
      <c r="AC153" s="109" t="s">
        <v>16</v>
      </c>
      <c r="AD153" s="216" t="s">
        <v>448</v>
      </c>
      <c r="AE153" s="217"/>
      <c r="AF153" s="217"/>
      <c r="AG153" s="217"/>
      <c r="AH153" s="217"/>
      <c r="AI153" s="217"/>
      <c r="AJ153" s="217"/>
      <c r="AK153" s="218"/>
      <c r="AL153" s="107" t="s">
        <v>16</v>
      </c>
      <c r="AM153" s="213" t="s">
        <v>445</v>
      </c>
      <c r="AN153" s="214"/>
      <c r="AO153" s="214"/>
      <c r="AP153" s="214"/>
      <c r="AQ153" s="214"/>
      <c r="AR153" s="214"/>
      <c r="AS153" s="214"/>
      <c r="AT153" s="219"/>
    </row>
    <row r="154" spans="1:64" ht="14.25" thickBot="1" x14ac:dyDescent="0.2">
      <c r="A154" s="228"/>
      <c r="B154" s="230"/>
      <c r="C154" s="232"/>
      <c r="D154" s="232"/>
      <c r="E154" s="129" t="s">
        <v>6</v>
      </c>
      <c r="F154" s="230"/>
      <c r="G154" s="6" t="s">
        <v>7</v>
      </c>
      <c r="H154" s="230"/>
      <c r="I154" s="272"/>
      <c r="J154" s="236"/>
      <c r="K154" s="236"/>
      <c r="L154" s="115"/>
      <c r="M154" s="108"/>
      <c r="N154" s="220" t="s">
        <v>8</v>
      </c>
      <c r="O154" s="221"/>
      <c r="P154" s="221"/>
      <c r="Q154" s="221"/>
      <c r="R154" s="221"/>
      <c r="S154" s="221"/>
      <c r="T154" s="222"/>
      <c r="U154" s="129" t="s">
        <v>9</v>
      </c>
      <c r="V154" s="111" t="s">
        <v>10</v>
      </c>
      <c r="W154" s="112"/>
      <c r="X154" s="112"/>
      <c r="Y154" s="112"/>
      <c r="Z154" s="112"/>
      <c r="AA154" s="113"/>
      <c r="AB154" s="92" t="s">
        <v>11</v>
      </c>
      <c r="AC154" s="110"/>
      <c r="AD154" s="223" t="s">
        <v>8</v>
      </c>
      <c r="AE154" s="224"/>
      <c r="AF154" s="224"/>
      <c r="AG154" s="224"/>
      <c r="AH154" s="224"/>
      <c r="AI154" s="224"/>
      <c r="AJ154" s="225"/>
      <c r="AK154" s="100" t="s">
        <v>9</v>
      </c>
      <c r="AL154" s="108"/>
      <c r="AM154" s="220" t="s">
        <v>8</v>
      </c>
      <c r="AN154" s="221"/>
      <c r="AO154" s="221"/>
      <c r="AP154" s="221"/>
      <c r="AQ154" s="221"/>
      <c r="AR154" s="221"/>
      <c r="AS154" s="222"/>
      <c r="AT154" s="93" t="s">
        <v>9</v>
      </c>
    </row>
    <row r="155" spans="1:64" x14ac:dyDescent="0.15">
      <c r="A155" s="202">
        <v>31</v>
      </c>
      <c r="B155" s="205"/>
      <c r="C155" s="207"/>
      <c r="D155" s="205"/>
      <c r="E155" s="126" t="str">
        <f>IF(C155="○",IF($D155&lt;&gt;"",VLOOKUP($D155,新規学連登録者入力シート!$A$2:$U$101,8,FALSE),""),IF($D155&lt;&gt;"",IF(VLOOKUP(記入方法!$D155,登録者リスト!$A$1:$F$43729,4,FALSE)=基本情報!$D$6,VLOOKUP(記入方法!$D155,登録者リスト!$A$1:$F$43729,3,FALSE),""),""))</f>
        <v/>
      </c>
      <c r="F155" s="209" t="str">
        <f>IF(C155="○",IF($D155&lt;&gt;"",VLOOKUP($D155,新規学連登録者入力シート!$A$2:$U$101,9,FALSE),""),IF($D155&lt;&gt;"",IF(VLOOKUP(記入方法!$D155,登録者リスト!$A$1:$G$43729,4,FALSE)=基本情報!$D$6,VLOOKUP(記入方法!$D155,登録者リスト!$A$1:$G$43729,7,FALSE),""),""))</f>
        <v/>
      </c>
      <c r="G155" s="127" t="str">
        <f>IF(C155="○",IF($D155&lt;&gt;"",VLOOKUP($D155,新規学連登録者入力シート!$A$2:$U$101,14,FALSE),""),IF($D155&lt;&gt;"",IF(VLOOKUP(記入方法!$D155,登録者リスト!$A$1:$F$43729,4,FALSE)=基本情報!$D$6,VLOOKUP(記入方法!$D155,登録者リスト!$A$1:$F$43729,5,FALSE),""),""))</f>
        <v/>
      </c>
      <c r="H155" s="211" t="str">
        <f>IF(C155="○",IF($D155&lt;&gt;"",VLOOKUP($D155,新規学連登録者入力シート!$A$2:$U$101,19,FALSE),""),IF($D155&lt;&gt;"",IF(VLOOKUP(記入方法!$D155,登録者リスト!$A$1:$H$43729,4,FALSE)=基本情報!$D$6,VLOOKUP(記入方法!$D155,登録者リスト!$A$1:$H$43729,8,FALSE),""),""))</f>
        <v/>
      </c>
      <c r="I155" s="267"/>
      <c r="J155" s="267"/>
      <c r="K155" s="269" t="str">
        <f>IFERROR(IF(I155="","",IF(AND(I155&lt;&gt;"107 ハーフマラソン",I155&lt;&gt;"062 10000mW"),IF(BD155="T",IF(VALUE(M155)&lt;=BB155,"A標準",IF(VALUE(M155)&lt;=BC155,"B標準","未突破")),IF(VALUE(M155)&gt;=BB155,"A標準",IF(VALUE(M155)&gt;=BC155,"B標準","未突破"))),IF(VALUE(M155)&lt;=BC155,"","未突破"))),"")</f>
        <v/>
      </c>
      <c r="L155" s="105"/>
      <c r="M155" s="12" t="str">
        <f>IF(U155="",ASC(N155&amp;IF(P155&lt;&gt;"",TEXT(P155,"00"),"")&amp;IF(R155&lt;&gt;"",TEXT(R155,"00"),"")&amp;IF(T155&lt;&gt;"",TEXT(T155,"00"),"")),ASC(U155))</f>
        <v/>
      </c>
      <c r="N155" s="211"/>
      <c r="O155" s="255" t="s">
        <v>239</v>
      </c>
      <c r="P155" s="263"/>
      <c r="Q155" s="255" t="s">
        <v>240</v>
      </c>
      <c r="R155" s="263"/>
      <c r="S155" s="239" t="s">
        <v>241</v>
      </c>
      <c r="T155" s="265"/>
      <c r="U155" s="211"/>
      <c r="V155" s="7"/>
      <c r="W155" s="8" t="s">
        <v>23</v>
      </c>
      <c r="X155" s="7"/>
      <c r="Y155" s="8" t="s">
        <v>24</v>
      </c>
      <c r="Z155" s="7"/>
      <c r="AA155" s="8" t="s">
        <v>26</v>
      </c>
      <c r="AB155" s="209"/>
      <c r="AC155" s="101" t="str">
        <f>IF(AK155="",ASC(AD155&amp;IF(AF155&lt;&gt;"",TEXT(AF155,"00"),"")&amp;IF(AH155&lt;&gt;"",TEXT(AH155,"00"),"")&amp;IF(AJ155&lt;&gt;"",TEXT(AJ155,"00"),"")),ASC(AK155))</f>
        <v/>
      </c>
      <c r="AD155" s="253" t="str">
        <f>IF(I155="","",IF(I155="201 十種競技","",VLOOKUP(I155,大学記録!$A$3:$H$5,2,FALSE)))</f>
        <v/>
      </c>
      <c r="AE155" s="257" t="s">
        <v>239</v>
      </c>
      <c r="AF155" s="259" t="str">
        <f>IF(I155="","",IF(I155="201 十種競技","",VLOOKUP(I155,大学記録!$A$3:$H$5,4,FALSE)))</f>
        <v/>
      </c>
      <c r="AG155" s="257" t="s">
        <v>240</v>
      </c>
      <c r="AH155" s="259" t="str">
        <f>IF(I155="","",IF(I155="201 十種競技","",VLOOKUP(I155,大学記録!$A$3:$H$5,6,FALSE)))</f>
        <v/>
      </c>
      <c r="AI155" s="261" t="s">
        <v>241</v>
      </c>
      <c r="AJ155" s="251" t="str">
        <f>IF(I155="","",IF(I155="201 十種競技","",VLOOKUP(I155,大学記録!$A$3:$H$5,8,FALSE)))</f>
        <v/>
      </c>
      <c r="AK155" s="253" t="str">
        <f>IF(I155="","",IF(I155="201 十種競技",大学記録!#REF!,""))</f>
        <v/>
      </c>
      <c r="AL155" s="12" t="str">
        <f>IF(AT155="",ASC(AM155&amp;IF(AO155&lt;&gt;"",TEXT(AO155,"00"),"")&amp;IF(AQ155&lt;&gt;"",TEXT(AQ155,"00"),"")&amp;IF(AS155&lt;&gt;"",TEXT(AS155,"00"),"")),ASC(AT155))</f>
        <v/>
      </c>
      <c r="AM155" s="205"/>
      <c r="AN155" s="255" t="s">
        <v>239</v>
      </c>
      <c r="AO155" s="237"/>
      <c r="AP155" s="255" t="s">
        <v>240</v>
      </c>
      <c r="AQ155" s="237"/>
      <c r="AR155" s="239" t="s">
        <v>241</v>
      </c>
      <c r="AS155" s="241"/>
      <c r="AT155" s="243"/>
      <c r="AV155" s="5" t="str">
        <f>IF(AND(I155&lt;&gt;"107 ハーフマラソン",I155&lt;&gt;"062 10000mW"),D155 &amp; "-" &amp; I155,D155 &amp; "-" &amp; I155 &amp; J155)</f>
        <v>-</v>
      </c>
      <c r="AW155" s="5" t="str">
        <f>IF(ISERROR(VLOOKUP(記入方法!$AV155,登録者リスト!#REF!,4,FALSE)),"○","")</f>
        <v>○</v>
      </c>
      <c r="AX155" s="5" t="e">
        <f>IF(AND(I155&lt;&gt;"107 ハーフマラソン",I155&lt;&gt;"062 10000mW"),#REF! &amp; "-" &amp; I155,#REF! &amp; "-" &amp; I155 &amp; J155)</f>
        <v>#REF!</v>
      </c>
      <c r="AY155" s="5" t="str">
        <f>IF(ISERROR(VLOOKUP(AX155,突破者リスト外資格記録入力シート!$D$7:$M$106,2,FALSE)),"○","")</f>
        <v>○</v>
      </c>
      <c r="AZ155" s="5" t="str">
        <f>IF(C155="○","整理番号","登録番号")</f>
        <v>登録番号</v>
      </c>
      <c r="BA155" s="5" t="str">
        <f>IF(I155="107 ハーフマラソン","H",IF(I155="062 10000mW","W",""))</f>
        <v/>
      </c>
      <c r="BB155" s="5" t="e">
        <f>VLOOKUP($I155 &amp; $J155,標準記録!$A$1:$D$26,2,FALSE)</f>
        <v>#N/A</v>
      </c>
      <c r="BC155" s="5" t="e">
        <f>VLOOKUP($I155 &amp; $J155,標準記録!$A$1:$D$26,3,FALSE)</f>
        <v>#N/A</v>
      </c>
      <c r="BD155" s="5" t="e">
        <f>VLOOKUP($I155 &amp; $J155,標準記録!$A$1:$D$26,4,FALSE)</f>
        <v>#N/A</v>
      </c>
      <c r="BE155" s="5" t="str">
        <f>IF(BF155="","",A155)</f>
        <v/>
      </c>
      <c r="BF155" s="5" t="str">
        <f>IF(OR(I155="201 十種競技",I155="202 七種競技"),#REF!,"")</f>
        <v/>
      </c>
      <c r="BG155" s="5" t="str">
        <f>IF(I155="107 ハーフマラソン",#REF!,"")</f>
        <v/>
      </c>
      <c r="BH155" s="5" t="str">
        <f>I155 &amp; K155</f>
        <v/>
      </c>
      <c r="BI155" s="5">
        <f>I155</f>
        <v>0</v>
      </c>
      <c r="BJ155" s="5">
        <f>COUNTIF($BI$5:$BI$401,I155)</f>
        <v>160</v>
      </c>
      <c r="BK155" s="5">
        <f>COUNTIF($BH$5:$BH$401,I155 &amp; "B標準")</f>
        <v>0</v>
      </c>
      <c r="BL155" s="5" t="str">
        <f>D153 &amp; D155</f>
        <v>登録番号</v>
      </c>
    </row>
    <row r="156" spans="1:64" ht="14.25" thickBot="1" x14ac:dyDescent="0.2">
      <c r="A156" s="203"/>
      <c r="B156" s="206"/>
      <c r="C156" s="208"/>
      <c r="D156" s="206"/>
      <c r="E156" s="128" t="str">
        <f>IF(C155="○",IF($D155&lt;&gt;"",VLOOKUP($D155,新規学連登録者入力シート!$A$2:$U$101,7,FALSE),""),IF($D155&lt;&gt;"",IF(VLOOKUP(記入方法!$D155,登録者リスト!$A$1:$F$43729,4,FALSE)=基本情報!$D$6,VLOOKUP(記入方法!$D155,登録者リスト!$A$1:$F$43729,2,FALSE),""),""))</f>
        <v/>
      </c>
      <c r="F156" s="210"/>
      <c r="G156" s="128" t="str">
        <f>IF(C155="○",IF($D155&lt;&gt;"",VLOOKUP($D155,新規学連登録者入力シート!$A$2:$U$101,19,FALSE),""),IF($D155&lt;&gt;"",IF(VLOOKUP(記入方法!$D155,登録者リスト!$A$1:$F$43729,4,FALSE)=基本情報!$D$6,VLOOKUP(記入方法!$D155,登録者リスト!$A$1:$F$43729,6,FALSE),""),""))</f>
        <v/>
      </c>
      <c r="H156" s="212"/>
      <c r="I156" s="268"/>
      <c r="J156" s="268"/>
      <c r="K156" s="270"/>
      <c r="L156" s="106"/>
      <c r="M156" s="14" t="str">
        <f>IF(U156="",ASC(N156&amp;IF(P156&lt;&gt;"",TEXT(P156,"00"),"")&amp;IF(R156&lt;&gt;"",TEXT(R156,"00"),"")&amp;IF(T156&lt;&gt;"",TEXT(T156,"00"),"")),ASC(U156))</f>
        <v/>
      </c>
      <c r="N156" s="212"/>
      <c r="O156" s="256"/>
      <c r="P156" s="264"/>
      <c r="Q156" s="256"/>
      <c r="R156" s="264"/>
      <c r="S156" s="240"/>
      <c r="T156" s="266"/>
      <c r="U156" s="212"/>
      <c r="V156" s="9"/>
      <c r="W156" s="10" t="s">
        <v>23</v>
      </c>
      <c r="X156" s="9"/>
      <c r="Y156" s="10" t="s">
        <v>25</v>
      </c>
      <c r="Z156" s="9"/>
      <c r="AA156" s="10" t="s">
        <v>26</v>
      </c>
      <c r="AB156" s="210"/>
      <c r="AC156" s="102" t="str">
        <f>IF(AK156="",ASC(AD155&amp;IF(AF156&lt;&gt;"",TEXT(AF156,"00"),"")&amp;IF(AH156&lt;&gt;"",TEXT(AH156,"00"),"")&amp;IF(AJ156&lt;&gt;"",TEXT(AJ156,"00"),"")),ASC(AK156))</f>
        <v/>
      </c>
      <c r="AD156" s="254"/>
      <c r="AE156" s="258"/>
      <c r="AF156" s="260"/>
      <c r="AG156" s="258"/>
      <c r="AH156" s="260"/>
      <c r="AI156" s="262"/>
      <c r="AJ156" s="252"/>
      <c r="AK156" s="254"/>
      <c r="AL156" s="14" t="str">
        <f>IF(AT156="",ASC(AM156&amp;IF(AO156&lt;&gt;"",TEXT(AO156,"00"),"")&amp;IF(AQ156&lt;&gt;"",TEXT(AQ156,"00"),"")&amp;IF(AS156&lt;&gt;"",TEXT(AS156,"00"),"")),ASC(AT156))</f>
        <v/>
      </c>
      <c r="AM156" s="206"/>
      <c r="AN156" s="256"/>
      <c r="AO156" s="238"/>
      <c r="AP156" s="256"/>
      <c r="AQ156" s="238"/>
      <c r="AR156" s="240"/>
      <c r="AS156" s="242"/>
      <c r="AT156" s="244"/>
      <c r="AV156" s="5" t="str">
        <f>IF(AND(I156&lt;&gt;"107 ハーフマラソン",I156&lt;&gt;"062 10000mW"),D155 &amp; "-" &amp; I156,D155 &amp; "-" &amp; I156 &amp; J156)</f>
        <v>-</v>
      </c>
      <c r="AW156" s="5" t="str">
        <f>IF(ISERROR(VLOOKUP(記入方法!$AV156,登録者リスト!#REF!,4,FALSE)),"○","")</f>
        <v>○</v>
      </c>
      <c r="AX156" s="5" t="e">
        <f>IF(AND(I156&lt;&gt;"107 ハーフマラソン",I156&lt;&gt;"062 10000mW"),#REF! &amp; "-" &amp; I156,#REF! &amp; "-" &amp; I156 &amp; J156)</f>
        <v>#REF!</v>
      </c>
      <c r="AY156" s="5" t="str">
        <f>IF(ISERROR(VLOOKUP(AX156,突破者リスト外資格記録入力シート!$D$7:$M$106,2,FALSE)),"○","")</f>
        <v>○</v>
      </c>
      <c r="BA156" s="5" t="str">
        <f>IF(I156="107 ハーフマラソン","H",IF(I156="062 10000mW","W",""))</f>
        <v/>
      </c>
      <c r="BB156" s="5" t="e">
        <f>VLOOKUP($I156 &amp; $J156,標準記録!$A$1:$D$26,2,FALSE)</f>
        <v>#N/A</v>
      </c>
      <c r="BC156" s="5" t="e">
        <f>VLOOKUP($I156 &amp; $J156,標準記録!$A$1:$D$26,3,FALSE)</f>
        <v>#N/A</v>
      </c>
      <c r="BD156" s="5" t="e">
        <f>VLOOKUP($I156 &amp; $J156,標準記録!$A$1:$D$26,4,FALSE)</f>
        <v>#N/A</v>
      </c>
      <c r="BE156" s="5" t="str">
        <f>IF(BF156="","",A155)</f>
        <v/>
      </c>
      <c r="BF156" s="5" t="str">
        <f>IF(OR(I156="201 十種競技",I156="202 七種競技"),#REF!,"")</f>
        <v/>
      </c>
      <c r="BG156" s="5" t="str">
        <f>IF(I156="107 ハーフマラソン",#REF!,"")</f>
        <v/>
      </c>
      <c r="BH156" s="5" t="str">
        <f>I156 &amp; K156</f>
        <v/>
      </c>
      <c r="BI156" s="5">
        <f>I156</f>
        <v>0</v>
      </c>
      <c r="BJ156" s="5">
        <f>COUNTIF($BI$5:$BI$401,I156)</f>
        <v>160</v>
      </c>
      <c r="BK156" s="5">
        <f>COUNTIF($BH$5:$BH$401,I156 &amp; "B標準")</f>
        <v>0</v>
      </c>
    </row>
    <row r="157" spans="1:64" ht="15" thickTop="1" thickBot="1" x14ac:dyDescent="0.2">
      <c r="A157" s="204"/>
      <c r="B157" s="245" t="s">
        <v>128</v>
      </c>
      <c r="C157" s="246"/>
      <c r="D157" s="246"/>
      <c r="E157" s="246"/>
      <c r="F157" s="246"/>
      <c r="G157" s="247"/>
      <c r="H157" s="125"/>
      <c r="I157" s="248"/>
      <c r="J157" s="249"/>
      <c r="K157" s="249"/>
      <c r="L157" s="249"/>
      <c r="M157" s="249"/>
      <c r="N157" s="249"/>
      <c r="O157" s="249"/>
      <c r="P157" s="249"/>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50"/>
    </row>
    <row r="158" spans="1:64" ht="13.5" customHeight="1" x14ac:dyDescent="0.15">
      <c r="A158" s="227"/>
      <c r="B158" s="229" t="s">
        <v>0</v>
      </c>
      <c r="C158" s="231" t="s">
        <v>242</v>
      </c>
      <c r="D158" s="231" t="str">
        <f>IF(C160="○","整理番号","登録番号")</f>
        <v>登録番号</v>
      </c>
      <c r="E158" s="124" t="s">
        <v>13550</v>
      </c>
      <c r="F158" s="229" t="s">
        <v>275</v>
      </c>
      <c r="G158" s="104" t="s">
        <v>1</v>
      </c>
      <c r="H158" s="233" t="s">
        <v>13551</v>
      </c>
      <c r="I158" s="271" t="s">
        <v>2</v>
      </c>
      <c r="J158" s="233" t="s">
        <v>284</v>
      </c>
      <c r="K158" s="233" t="s">
        <v>3</v>
      </c>
      <c r="L158" s="114" t="s">
        <v>243</v>
      </c>
      <c r="M158" s="107" t="s">
        <v>16</v>
      </c>
      <c r="N158" s="213" t="s">
        <v>4</v>
      </c>
      <c r="O158" s="214"/>
      <c r="P158" s="214"/>
      <c r="Q158" s="214"/>
      <c r="R158" s="214"/>
      <c r="S158" s="214"/>
      <c r="T158" s="214"/>
      <c r="U158" s="214"/>
      <c r="V158" s="214"/>
      <c r="W158" s="214"/>
      <c r="X158" s="214"/>
      <c r="Y158" s="214"/>
      <c r="Z158" s="214"/>
      <c r="AA158" s="214"/>
      <c r="AB158" s="215"/>
      <c r="AC158" s="109" t="s">
        <v>16</v>
      </c>
      <c r="AD158" s="216" t="s">
        <v>448</v>
      </c>
      <c r="AE158" s="217"/>
      <c r="AF158" s="217"/>
      <c r="AG158" s="217"/>
      <c r="AH158" s="217"/>
      <c r="AI158" s="217"/>
      <c r="AJ158" s="217"/>
      <c r="AK158" s="218"/>
      <c r="AL158" s="107" t="s">
        <v>16</v>
      </c>
      <c r="AM158" s="213" t="s">
        <v>445</v>
      </c>
      <c r="AN158" s="214"/>
      <c r="AO158" s="214"/>
      <c r="AP158" s="214"/>
      <c r="AQ158" s="214"/>
      <c r="AR158" s="214"/>
      <c r="AS158" s="214"/>
      <c r="AT158" s="219"/>
    </row>
    <row r="159" spans="1:64" ht="14.25" thickBot="1" x14ac:dyDescent="0.2">
      <c r="A159" s="228"/>
      <c r="B159" s="230"/>
      <c r="C159" s="232"/>
      <c r="D159" s="232"/>
      <c r="E159" s="129" t="s">
        <v>6</v>
      </c>
      <c r="F159" s="230"/>
      <c r="G159" s="6" t="s">
        <v>7</v>
      </c>
      <c r="H159" s="230"/>
      <c r="I159" s="272"/>
      <c r="J159" s="236"/>
      <c r="K159" s="236"/>
      <c r="L159" s="115"/>
      <c r="M159" s="108"/>
      <c r="N159" s="220" t="s">
        <v>8</v>
      </c>
      <c r="O159" s="221"/>
      <c r="P159" s="221"/>
      <c r="Q159" s="221"/>
      <c r="R159" s="221"/>
      <c r="S159" s="221"/>
      <c r="T159" s="222"/>
      <c r="U159" s="129" t="s">
        <v>9</v>
      </c>
      <c r="V159" s="111" t="s">
        <v>10</v>
      </c>
      <c r="W159" s="112"/>
      <c r="X159" s="112"/>
      <c r="Y159" s="112"/>
      <c r="Z159" s="112"/>
      <c r="AA159" s="113"/>
      <c r="AB159" s="92" t="s">
        <v>11</v>
      </c>
      <c r="AC159" s="110"/>
      <c r="AD159" s="223" t="s">
        <v>8</v>
      </c>
      <c r="AE159" s="224"/>
      <c r="AF159" s="224"/>
      <c r="AG159" s="224"/>
      <c r="AH159" s="224"/>
      <c r="AI159" s="224"/>
      <c r="AJ159" s="225"/>
      <c r="AK159" s="100" t="s">
        <v>9</v>
      </c>
      <c r="AL159" s="108"/>
      <c r="AM159" s="220" t="s">
        <v>8</v>
      </c>
      <c r="AN159" s="221"/>
      <c r="AO159" s="221"/>
      <c r="AP159" s="221"/>
      <c r="AQ159" s="221"/>
      <c r="AR159" s="221"/>
      <c r="AS159" s="222"/>
      <c r="AT159" s="93" t="s">
        <v>9</v>
      </c>
    </row>
    <row r="160" spans="1:64" x14ac:dyDescent="0.15">
      <c r="A160" s="202">
        <v>32</v>
      </c>
      <c r="B160" s="205"/>
      <c r="C160" s="207"/>
      <c r="D160" s="205"/>
      <c r="E160" s="126" t="str">
        <f>IF(C160="○",IF($D160&lt;&gt;"",VLOOKUP($D160,新規学連登録者入力シート!$A$2:$U$101,8,FALSE),""),IF($D160&lt;&gt;"",IF(VLOOKUP(記入方法!$D160,登録者リスト!$A$1:$F$43729,4,FALSE)=基本情報!$D$6,VLOOKUP(記入方法!$D160,登録者リスト!$A$1:$F$43729,3,FALSE),""),""))</f>
        <v/>
      </c>
      <c r="F160" s="209" t="str">
        <f>IF(C160="○",IF($D160&lt;&gt;"",VLOOKUP($D160,新規学連登録者入力シート!$A$2:$U$101,9,FALSE),""),IF($D160&lt;&gt;"",IF(VLOOKUP(記入方法!$D160,登録者リスト!$A$1:$G$43729,4,FALSE)=基本情報!$D$6,VLOOKUP(記入方法!$D160,登録者リスト!$A$1:$G$43729,7,FALSE),""),""))</f>
        <v/>
      </c>
      <c r="G160" s="127" t="str">
        <f>IF(C160="○",IF($D160&lt;&gt;"",VLOOKUP($D160,新規学連登録者入力シート!$A$2:$U$101,14,FALSE),""),IF($D160&lt;&gt;"",IF(VLOOKUP(記入方法!$D160,登録者リスト!$A$1:$F$43729,4,FALSE)=基本情報!$D$6,VLOOKUP(記入方法!$D160,登録者リスト!$A$1:$F$43729,5,FALSE),""),""))</f>
        <v/>
      </c>
      <c r="H160" s="211" t="str">
        <f>IF(C160="○",IF($D160&lt;&gt;"",VLOOKUP($D160,新規学連登録者入力シート!$A$2:$U$101,19,FALSE),""),IF($D160&lt;&gt;"",IF(VLOOKUP(記入方法!$D160,登録者リスト!$A$1:$H$43729,4,FALSE)=基本情報!$D$6,VLOOKUP(記入方法!$D160,登録者リスト!$A$1:$H$43729,8,FALSE),""),""))</f>
        <v/>
      </c>
      <c r="I160" s="267"/>
      <c r="J160" s="267"/>
      <c r="K160" s="269" t="str">
        <f>IFERROR(IF(I160="","",IF(AND(I160&lt;&gt;"107 ハーフマラソン",I160&lt;&gt;"062 10000mW"),IF(BD160="T",IF(VALUE(M160)&lt;=BB160,"A標準",IF(VALUE(M160)&lt;=BC160,"B標準","未突破")),IF(VALUE(M160)&gt;=BB160,"A標準",IF(VALUE(M160)&gt;=BC160,"B標準","未突破"))),IF(VALUE(M160)&lt;=BC160,"","未突破"))),"")</f>
        <v/>
      </c>
      <c r="L160" s="105"/>
      <c r="M160" s="12" t="str">
        <f>IF(U160="",ASC(N160&amp;IF(P160&lt;&gt;"",TEXT(P160,"00"),"")&amp;IF(R160&lt;&gt;"",TEXT(R160,"00"),"")&amp;IF(T160&lt;&gt;"",TEXT(T160,"00"),"")),ASC(U160))</f>
        <v/>
      </c>
      <c r="N160" s="211"/>
      <c r="O160" s="255" t="s">
        <v>239</v>
      </c>
      <c r="P160" s="263"/>
      <c r="Q160" s="255" t="s">
        <v>240</v>
      </c>
      <c r="R160" s="263"/>
      <c r="S160" s="239" t="s">
        <v>241</v>
      </c>
      <c r="T160" s="265"/>
      <c r="U160" s="211"/>
      <c r="V160" s="7"/>
      <c r="W160" s="8" t="s">
        <v>23</v>
      </c>
      <c r="X160" s="7"/>
      <c r="Y160" s="8" t="s">
        <v>24</v>
      </c>
      <c r="Z160" s="7"/>
      <c r="AA160" s="8" t="s">
        <v>26</v>
      </c>
      <c r="AB160" s="209"/>
      <c r="AC160" s="101" t="str">
        <f>IF(AK160="",ASC(AD160&amp;IF(AF160&lt;&gt;"",TEXT(AF160,"00"),"")&amp;IF(AH160&lt;&gt;"",TEXT(AH160,"00"),"")&amp;IF(AJ160&lt;&gt;"",TEXT(AJ160,"00"),"")),ASC(AK160))</f>
        <v/>
      </c>
      <c r="AD160" s="253" t="str">
        <f>IF(I160="","",IF(I160="201 十種競技","",VLOOKUP(I160,大学記録!$A$3:$H$5,2,FALSE)))</f>
        <v/>
      </c>
      <c r="AE160" s="257" t="s">
        <v>239</v>
      </c>
      <c r="AF160" s="259" t="str">
        <f>IF(I160="","",IF(I160="201 十種競技","",VLOOKUP(I160,大学記録!$A$3:$H$5,4,FALSE)))</f>
        <v/>
      </c>
      <c r="AG160" s="257" t="s">
        <v>240</v>
      </c>
      <c r="AH160" s="259" t="str">
        <f>IF(I160="","",IF(I160="201 十種競技","",VLOOKUP(I160,大学記録!$A$3:$H$5,6,FALSE)))</f>
        <v/>
      </c>
      <c r="AI160" s="261" t="s">
        <v>241</v>
      </c>
      <c r="AJ160" s="251" t="str">
        <f>IF(I160="","",IF(I160="201 十種競技","",VLOOKUP(I160,大学記録!$A$3:$H$5,8,FALSE)))</f>
        <v/>
      </c>
      <c r="AK160" s="253" t="str">
        <f>IF(I160="","",IF(I160="201 十種競技",大学記録!#REF!,""))</f>
        <v/>
      </c>
      <c r="AL160" s="12" t="str">
        <f>IF(AT160="",ASC(AM160&amp;IF(AO160&lt;&gt;"",TEXT(AO160,"00"),"")&amp;IF(AQ160&lt;&gt;"",TEXT(AQ160,"00"),"")&amp;IF(AS160&lt;&gt;"",TEXT(AS160,"00"),"")),ASC(AT160))</f>
        <v/>
      </c>
      <c r="AM160" s="205"/>
      <c r="AN160" s="255" t="s">
        <v>239</v>
      </c>
      <c r="AO160" s="237"/>
      <c r="AP160" s="255" t="s">
        <v>240</v>
      </c>
      <c r="AQ160" s="237"/>
      <c r="AR160" s="239" t="s">
        <v>241</v>
      </c>
      <c r="AS160" s="241"/>
      <c r="AT160" s="243"/>
      <c r="AV160" s="5" t="str">
        <f>IF(AND(I160&lt;&gt;"107 ハーフマラソン",I160&lt;&gt;"062 10000mW"),D160 &amp; "-" &amp; I160,D160 &amp; "-" &amp; I160 &amp; J160)</f>
        <v>-</v>
      </c>
      <c r="AW160" s="5" t="str">
        <f>IF(ISERROR(VLOOKUP(記入方法!$AV160,登録者リスト!#REF!,4,FALSE)),"○","")</f>
        <v>○</v>
      </c>
      <c r="AX160" s="5" t="e">
        <f>IF(AND(I160&lt;&gt;"107 ハーフマラソン",I160&lt;&gt;"062 10000mW"),#REF! &amp; "-" &amp; I160,#REF! &amp; "-" &amp; I160 &amp; J160)</f>
        <v>#REF!</v>
      </c>
      <c r="AY160" s="5" t="str">
        <f>IF(ISERROR(VLOOKUP(AX160,突破者リスト外資格記録入力シート!$D$7:$M$106,2,FALSE)),"○","")</f>
        <v>○</v>
      </c>
      <c r="AZ160" s="5" t="str">
        <f>IF(C160="○","整理番号","登録番号")</f>
        <v>登録番号</v>
      </c>
      <c r="BA160" s="5" t="str">
        <f>IF(I160="107 ハーフマラソン","H",IF(I160="062 10000mW","W",""))</f>
        <v/>
      </c>
      <c r="BB160" s="5" t="e">
        <f>VLOOKUP($I160 &amp; $J160,標準記録!$A$1:$D$26,2,FALSE)</f>
        <v>#N/A</v>
      </c>
      <c r="BC160" s="5" t="e">
        <f>VLOOKUP($I160 &amp; $J160,標準記録!$A$1:$D$26,3,FALSE)</f>
        <v>#N/A</v>
      </c>
      <c r="BD160" s="5" t="e">
        <f>VLOOKUP($I160 &amp; $J160,標準記録!$A$1:$D$26,4,FALSE)</f>
        <v>#N/A</v>
      </c>
      <c r="BE160" s="5" t="str">
        <f>IF(BF160="","",A160)</f>
        <v/>
      </c>
      <c r="BF160" s="5" t="str">
        <f>IF(OR(I160="201 十種競技",I160="202 七種競技"),#REF!,"")</f>
        <v/>
      </c>
      <c r="BG160" s="5" t="str">
        <f>IF(I160="107 ハーフマラソン",#REF!,"")</f>
        <v/>
      </c>
      <c r="BH160" s="5" t="str">
        <f>I160 &amp; K160</f>
        <v/>
      </c>
      <c r="BI160" s="5">
        <f>I160</f>
        <v>0</v>
      </c>
      <c r="BJ160" s="5">
        <f>COUNTIF($BI$5:$BI$401,I160)</f>
        <v>160</v>
      </c>
      <c r="BK160" s="5">
        <f>COUNTIF($BH$5:$BH$401,I160 &amp; "B標準")</f>
        <v>0</v>
      </c>
      <c r="BL160" s="5" t="str">
        <f>D158 &amp; D160</f>
        <v>登録番号</v>
      </c>
    </row>
    <row r="161" spans="1:64" ht="14.25" thickBot="1" x14ac:dyDescent="0.2">
      <c r="A161" s="203"/>
      <c r="B161" s="206"/>
      <c r="C161" s="208"/>
      <c r="D161" s="206"/>
      <c r="E161" s="128" t="str">
        <f>IF(C160="○",IF($D160&lt;&gt;"",VLOOKUP($D160,新規学連登録者入力シート!$A$2:$U$101,7,FALSE),""),IF($D160&lt;&gt;"",IF(VLOOKUP(記入方法!$D160,登録者リスト!$A$1:$F$43729,4,FALSE)=基本情報!$D$6,VLOOKUP(記入方法!$D160,登録者リスト!$A$1:$F$43729,2,FALSE),""),""))</f>
        <v/>
      </c>
      <c r="F161" s="210"/>
      <c r="G161" s="128" t="str">
        <f>IF(C160="○",IF($D160&lt;&gt;"",VLOOKUP($D160,新規学連登録者入力シート!$A$2:$U$101,19,FALSE),""),IF($D160&lt;&gt;"",IF(VLOOKUP(記入方法!$D160,登録者リスト!$A$1:$F$43729,4,FALSE)=基本情報!$D$6,VLOOKUP(記入方法!$D160,登録者リスト!$A$1:$F$43729,6,FALSE),""),""))</f>
        <v/>
      </c>
      <c r="H161" s="212"/>
      <c r="I161" s="268"/>
      <c r="J161" s="268"/>
      <c r="K161" s="270"/>
      <c r="L161" s="106"/>
      <c r="M161" s="14" t="str">
        <f>IF(U161="",ASC(N161&amp;IF(P161&lt;&gt;"",TEXT(P161,"00"),"")&amp;IF(R161&lt;&gt;"",TEXT(R161,"00"),"")&amp;IF(T161&lt;&gt;"",TEXT(T161,"00"),"")),ASC(U161))</f>
        <v/>
      </c>
      <c r="N161" s="212"/>
      <c r="O161" s="256"/>
      <c r="P161" s="264"/>
      <c r="Q161" s="256"/>
      <c r="R161" s="264"/>
      <c r="S161" s="240"/>
      <c r="T161" s="266"/>
      <c r="U161" s="212"/>
      <c r="V161" s="9"/>
      <c r="W161" s="10" t="s">
        <v>23</v>
      </c>
      <c r="X161" s="9"/>
      <c r="Y161" s="10" t="s">
        <v>25</v>
      </c>
      <c r="Z161" s="9"/>
      <c r="AA161" s="10" t="s">
        <v>26</v>
      </c>
      <c r="AB161" s="210"/>
      <c r="AC161" s="102" t="str">
        <f>IF(AK161="",ASC(AD160&amp;IF(AF161&lt;&gt;"",TEXT(AF161,"00"),"")&amp;IF(AH161&lt;&gt;"",TEXT(AH161,"00"),"")&amp;IF(AJ161&lt;&gt;"",TEXT(AJ161,"00"),"")),ASC(AK161))</f>
        <v/>
      </c>
      <c r="AD161" s="254"/>
      <c r="AE161" s="258"/>
      <c r="AF161" s="260"/>
      <c r="AG161" s="258"/>
      <c r="AH161" s="260"/>
      <c r="AI161" s="262"/>
      <c r="AJ161" s="252"/>
      <c r="AK161" s="254"/>
      <c r="AL161" s="14" t="str">
        <f>IF(AT161="",ASC(AM161&amp;IF(AO161&lt;&gt;"",TEXT(AO161,"00"),"")&amp;IF(AQ161&lt;&gt;"",TEXT(AQ161,"00"),"")&amp;IF(AS161&lt;&gt;"",TEXT(AS161,"00"),"")),ASC(AT161))</f>
        <v/>
      </c>
      <c r="AM161" s="206"/>
      <c r="AN161" s="256"/>
      <c r="AO161" s="238"/>
      <c r="AP161" s="256"/>
      <c r="AQ161" s="238"/>
      <c r="AR161" s="240"/>
      <c r="AS161" s="242"/>
      <c r="AT161" s="244"/>
      <c r="AV161" s="5" t="str">
        <f>IF(AND(I161&lt;&gt;"107 ハーフマラソン",I161&lt;&gt;"062 10000mW"),D160 &amp; "-" &amp; I161,D160 &amp; "-" &amp; I161 &amp; J161)</f>
        <v>-</v>
      </c>
      <c r="AW161" s="5" t="str">
        <f>IF(ISERROR(VLOOKUP(記入方法!$AV161,登録者リスト!#REF!,4,FALSE)),"○","")</f>
        <v>○</v>
      </c>
      <c r="AX161" s="5" t="e">
        <f>IF(AND(I161&lt;&gt;"107 ハーフマラソン",I161&lt;&gt;"062 10000mW"),#REF! &amp; "-" &amp; I161,#REF! &amp; "-" &amp; I161 &amp; J161)</f>
        <v>#REF!</v>
      </c>
      <c r="AY161" s="5" t="str">
        <f>IF(ISERROR(VLOOKUP(AX161,突破者リスト外資格記録入力シート!$D$7:$M$106,2,FALSE)),"○","")</f>
        <v>○</v>
      </c>
      <c r="BA161" s="5" t="str">
        <f>IF(I161="107 ハーフマラソン","H",IF(I161="062 10000mW","W",""))</f>
        <v/>
      </c>
      <c r="BB161" s="5" t="e">
        <f>VLOOKUP($I161 &amp; $J161,標準記録!$A$1:$D$26,2,FALSE)</f>
        <v>#N/A</v>
      </c>
      <c r="BC161" s="5" t="e">
        <f>VLOOKUP($I161 &amp; $J161,標準記録!$A$1:$D$26,3,FALSE)</f>
        <v>#N/A</v>
      </c>
      <c r="BD161" s="5" t="e">
        <f>VLOOKUP($I161 &amp; $J161,標準記録!$A$1:$D$26,4,FALSE)</f>
        <v>#N/A</v>
      </c>
      <c r="BE161" s="5" t="str">
        <f>IF(BF161="","",A160)</f>
        <v/>
      </c>
      <c r="BF161" s="5" t="str">
        <f>IF(OR(I161="201 十種競技",I161="202 七種競技"),#REF!,"")</f>
        <v/>
      </c>
      <c r="BG161" s="5" t="str">
        <f>IF(I161="107 ハーフマラソン",#REF!,"")</f>
        <v/>
      </c>
      <c r="BH161" s="5" t="str">
        <f>I161 &amp; K161</f>
        <v/>
      </c>
      <c r="BI161" s="5">
        <f>I161</f>
        <v>0</v>
      </c>
      <c r="BJ161" s="5">
        <f>COUNTIF($BI$5:$BI$401,I161)</f>
        <v>160</v>
      </c>
      <c r="BK161" s="5">
        <f>COUNTIF($BH$5:$BH$401,I161 &amp; "B標準")</f>
        <v>0</v>
      </c>
    </row>
    <row r="162" spans="1:64" ht="15" thickTop="1" thickBot="1" x14ac:dyDescent="0.2">
      <c r="A162" s="204"/>
      <c r="B162" s="245" t="s">
        <v>128</v>
      </c>
      <c r="C162" s="246"/>
      <c r="D162" s="246"/>
      <c r="E162" s="246"/>
      <c r="F162" s="246"/>
      <c r="G162" s="247"/>
      <c r="H162" s="125"/>
      <c r="I162" s="248"/>
      <c r="J162" s="249"/>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s="249"/>
      <c r="AG162" s="249"/>
      <c r="AH162" s="249"/>
      <c r="AI162" s="249"/>
      <c r="AJ162" s="249"/>
      <c r="AK162" s="249"/>
      <c r="AL162" s="249"/>
      <c r="AM162" s="249"/>
      <c r="AN162" s="249"/>
      <c r="AO162" s="249"/>
      <c r="AP162" s="249"/>
      <c r="AQ162" s="249"/>
      <c r="AR162" s="249"/>
      <c r="AS162" s="249"/>
      <c r="AT162" s="250"/>
    </row>
    <row r="163" spans="1:64" ht="13.5" customHeight="1" x14ac:dyDescent="0.15">
      <c r="A163" s="227"/>
      <c r="B163" s="229" t="s">
        <v>0</v>
      </c>
      <c r="C163" s="231" t="s">
        <v>242</v>
      </c>
      <c r="D163" s="231" t="str">
        <f>IF(C165="○","整理番号","登録番号")</f>
        <v>登録番号</v>
      </c>
      <c r="E163" s="124" t="s">
        <v>13550</v>
      </c>
      <c r="F163" s="229" t="s">
        <v>275</v>
      </c>
      <c r="G163" s="104" t="s">
        <v>1</v>
      </c>
      <c r="H163" s="233" t="s">
        <v>13551</v>
      </c>
      <c r="I163" s="271" t="s">
        <v>2</v>
      </c>
      <c r="J163" s="233" t="s">
        <v>284</v>
      </c>
      <c r="K163" s="233" t="s">
        <v>3</v>
      </c>
      <c r="L163" s="114" t="s">
        <v>243</v>
      </c>
      <c r="M163" s="107" t="s">
        <v>16</v>
      </c>
      <c r="N163" s="213" t="s">
        <v>4</v>
      </c>
      <c r="O163" s="214"/>
      <c r="P163" s="214"/>
      <c r="Q163" s="214"/>
      <c r="R163" s="214"/>
      <c r="S163" s="214"/>
      <c r="T163" s="214"/>
      <c r="U163" s="214"/>
      <c r="V163" s="214"/>
      <c r="W163" s="214"/>
      <c r="X163" s="214"/>
      <c r="Y163" s="214"/>
      <c r="Z163" s="214"/>
      <c r="AA163" s="214"/>
      <c r="AB163" s="215"/>
      <c r="AC163" s="109" t="s">
        <v>16</v>
      </c>
      <c r="AD163" s="216" t="s">
        <v>448</v>
      </c>
      <c r="AE163" s="217"/>
      <c r="AF163" s="217"/>
      <c r="AG163" s="217"/>
      <c r="AH163" s="217"/>
      <c r="AI163" s="217"/>
      <c r="AJ163" s="217"/>
      <c r="AK163" s="218"/>
      <c r="AL163" s="107" t="s">
        <v>16</v>
      </c>
      <c r="AM163" s="213" t="s">
        <v>445</v>
      </c>
      <c r="AN163" s="214"/>
      <c r="AO163" s="214"/>
      <c r="AP163" s="214"/>
      <c r="AQ163" s="214"/>
      <c r="AR163" s="214"/>
      <c r="AS163" s="214"/>
      <c r="AT163" s="219"/>
    </row>
    <row r="164" spans="1:64" ht="14.25" thickBot="1" x14ac:dyDescent="0.2">
      <c r="A164" s="228"/>
      <c r="B164" s="230"/>
      <c r="C164" s="232"/>
      <c r="D164" s="232"/>
      <c r="E164" s="129" t="s">
        <v>6</v>
      </c>
      <c r="F164" s="230"/>
      <c r="G164" s="6" t="s">
        <v>7</v>
      </c>
      <c r="H164" s="230"/>
      <c r="I164" s="272"/>
      <c r="J164" s="236"/>
      <c r="K164" s="236"/>
      <c r="L164" s="115"/>
      <c r="M164" s="108"/>
      <c r="N164" s="220" t="s">
        <v>8</v>
      </c>
      <c r="O164" s="221"/>
      <c r="P164" s="221"/>
      <c r="Q164" s="221"/>
      <c r="R164" s="221"/>
      <c r="S164" s="221"/>
      <c r="T164" s="222"/>
      <c r="U164" s="129" t="s">
        <v>9</v>
      </c>
      <c r="V164" s="111" t="s">
        <v>10</v>
      </c>
      <c r="W164" s="112"/>
      <c r="X164" s="112"/>
      <c r="Y164" s="112"/>
      <c r="Z164" s="112"/>
      <c r="AA164" s="113"/>
      <c r="AB164" s="92" t="s">
        <v>11</v>
      </c>
      <c r="AC164" s="110"/>
      <c r="AD164" s="223" t="s">
        <v>8</v>
      </c>
      <c r="AE164" s="224"/>
      <c r="AF164" s="224"/>
      <c r="AG164" s="224"/>
      <c r="AH164" s="224"/>
      <c r="AI164" s="224"/>
      <c r="AJ164" s="225"/>
      <c r="AK164" s="100" t="s">
        <v>9</v>
      </c>
      <c r="AL164" s="108"/>
      <c r="AM164" s="220" t="s">
        <v>8</v>
      </c>
      <c r="AN164" s="221"/>
      <c r="AO164" s="221"/>
      <c r="AP164" s="221"/>
      <c r="AQ164" s="221"/>
      <c r="AR164" s="221"/>
      <c r="AS164" s="222"/>
      <c r="AT164" s="93" t="s">
        <v>9</v>
      </c>
    </row>
    <row r="165" spans="1:64" x14ac:dyDescent="0.15">
      <c r="A165" s="202">
        <v>33</v>
      </c>
      <c r="B165" s="205"/>
      <c r="C165" s="207"/>
      <c r="D165" s="205"/>
      <c r="E165" s="126" t="str">
        <f>IF(C165="○",IF($D165&lt;&gt;"",VLOOKUP($D165,新規学連登録者入力シート!$A$2:$U$101,8,FALSE),""),IF($D165&lt;&gt;"",IF(VLOOKUP(記入方法!$D165,登録者リスト!$A$1:$F$43729,4,FALSE)=基本情報!$D$6,VLOOKUP(記入方法!$D165,登録者リスト!$A$1:$F$43729,3,FALSE),""),""))</f>
        <v/>
      </c>
      <c r="F165" s="209" t="str">
        <f>IF(C165="○",IF($D165&lt;&gt;"",VLOOKUP($D165,新規学連登録者入力シート!$A$2:$U$101,9,FALSE),""),IF($D165&lt;&gt;"",IF(VLOOKUP(記入方法!$D165,登録者リスト!$A$1:$G$43729,4,FALSE)=基本情報!$D$6,VLOOKUP(記入方法!$D165,登録者リスト!$A$1:$G$43729,7,FALSE),""),""))</f>
        <v/>
      </c>
      <c r="G165" s="127" t="str">
        <f>IF(C165="○",IF($D165&lt;&gt;"",VLOOKUP($D165,新規学連登録者入力シート!$A$2:$U$101,14,FALSE),""),IF($D165&lt;&gt;"",IF(VLOOKUP(記入方法!$D165,登録者リスト!$A$1:$F$43729,4,FALSE)=基本情報!$D$6,VLOOKUP(記入方法!$D165,登録者リスト!$A$1:$F$43729,5,FALSE),""),""))</f>
        <v/>
      </c>
      <c r="H165" s="211" t="str">
        <f>IF(C165="○",IF($D165&lt;&gt;"",VLOOKUP($D165,新規学連登録者入力シート!$A$2:$U$101,19,FALSE),""),IF($D165&lt;&gt;"",IF(VLOOKUP(記入方法!$D165,登録者リスト!$A$1:$H$43729,4,FALSE)=基本情報!$D$6,VLOOKUP(記入方法!$D165,登録者リスト!$A$1:$H$43729,8,FALSE),""),""))</f>
        <v/>
      </c>
      <c r="I165" s="267"/>
      <c r="J165" s="267"/>
      <c r="K165" s="269" t="str">
        <f>IFERROR(IF(I165="","",IF(AND(I165&lt;&gt;"107 ハーフマラソン",I165&lt;&gt;"062 10000mW"),IF(BD165="T",IF(VALUE(M165)&lt;=BB165,"A標準",IF(VALUE(M165)&lt;=BC165,"B標準","未突破")),IF(VALUE(M165)&gt;=BB165,"A標準",IF(VALUE(M165)&gt;=BC165,"B標準","未突破"))),IF(VALUE(M165)&lt;=BC165,"","未突破"))),"")</f>
        <v/>
      </c>
      <c r="L165" s="105"/>
      <c r="M165" s="12" t="str">
        <f>IF(U165="",ASC(N165&amp;IF(P165&lt;&gt;"",TEXT(P165,"00"),"")&amp;IF(R165&lt;&gt;"",TEXT(R165,"00"),"")&amp;IF(T165&lt;&gt;"",TEXT(T165,"00"),"")),ASC(U165))</f>
        <v/>
      </c>
      <c r="N165" s="211"/>
      <c r="O165" s="255" t="s">
        <v>239</v>
      </c>
      <c r="P165" s="263"/>
      <c r="Q165" s="255" t="s">
        <v>240</v>
      </c>
      <c r="R165" s="263"/>
      <c r="S165" s="239" t="s">
        <v>241</v>
      </c>
      <c r="T165" s="265"/>
      <c r="U165" s="211"/>
      <c r="V165" s="7"/>
      <c r="W165" s="8" t="s">
        <v>23</v>
      </c>
      <c r="X165" s="7"/>
      <c r="Y165" s="8" t="s">
        <v>24</v>
      </c>
      <c r="Z165" s="7"/>
      <c r="AA165" s="8" t="s">
        <v>26</v>
      </c>
      <c r="AB165" s="209"/>
      <c r="AC165" s="101" t="str">
        <f>IF(AK165="",ASC(AD165&amp;IF(AF165&lt;&gt;"",TEXT(AF165,"00"),"")&amp;IF(AH165&lt;&gt;"",TEXT(AH165,"00"),"")&amp;IF(AJ165&lt;&gt;"",TEXT(AJ165,"00"),"")),ASC(AK165))</f>
        <v/>
      </c>
      <c r="AD165" s="253" t="str">
        <f>IF(I165="","",IF(I165="201 十種競技","",VLOOKUP(I165,大学記録!$A$3:$H$5,2,FALSE)))</f>
        <v/>
      </c>
      <c r="AE165" s="257" t="s">
        <v>239</v>
      </c>
      <c r="AF165" s="259" t="str">
        <f>IF(I165="","",IF(I165="201 十種競技","",VLOOKUP(I165,大学記録!$A$3:$H$5,4,FALSE)))</f>
        <v/>
      </c>
      <c r="AG165" s="257" t="s">
        <v>240</v>
      </c>
      <c r="AH165" s="259" t="str">
        <f>IF(I165="","",IF(I165="201 十種競技","",VLOOKUP(I165,大学記録!$A$3:$H$5,6,FALSE)))</f>
        <v/>
      </c>
      <c r="AI165" s="261" t="s">
        <v>241</v>
      </c>
      <c r="AJ165" s="251" t="str">
        <f>IF(I165="","",IF(I165="201 十種競技","",VLOOKUP(I165,大学記録!$A$3:$H$5,8,FALSE)))</f>
        <v/>
      </c>
      <c r="AK165" s="253" t="str">
        <f>IF(I165="","",IF(I165="201 十種競技",大学記録!#REF!,""))</f>
        <v/>
      </c>
      <c r="AL165" s="12" t="str">
        <f>IF(AT165="",ASC(AM165&amp;IF(AO165&lt;&gt;"",TEXT(AO165,"00"),"")&amp;IF(AQ165&lt;&gt;"",TEXT(AQ165,"00"),"")&amp;IF(AS165&lt;&gt;"",TEXT(AS165,"00"),"")),ASC(AT165))</f>
        <v/>
      </c>
      <c r="AM165" s="205"/>
      <c r="AN165" s="255" t="s">
        <v>239</v>
      </c>
      <c r="AO165" s="237"/>
      <c r="AP165" s="255" t="s">
        <v>240</v>
      </c>
      <c r="AQ165" s="237"/>
      <c r="AR165" s="239" t="s">
        <v>241</v>
      </c>
      <c r="AS165" s="241"/>
      <c r="AT165" s="243"/>
      <c r="AV165" s="5" t="str">
        <f>IF(AND(I165&lt;&gt;"107 ハーフマラソン",I165&lt;&gt;"062 10000mW"),D165 &amp; "-" &amp; I165,D165 &amp; "-" &amp; I165 &amp; J165)</f>
        <v>-</v>
      </c>
      <c r="AW165" s="5" t="str">
        <f>IF(ISERROR(VLOOKUP(記入方法!$AV165,登録者リスト!#REF!,4,FALSE)),"○","")</f>
        <v>○</v>
      </c>
      <c r="AX165" s="5" t="e">
        <f>IF(AND(I165&lt;&gt;"107 ハーフマラソン",I165&lt;&gt;"062 10000mW"),#REF! &amp; "-" &amp; I165,#REF! &amp; "-" &amp; I165 &amp; J165)</f>
        <v>#REF!</v>
      </c>
      <c r="AY165" s="5" t="str">
        <f>IF(ISERROR(VLOOKUP(AX165,突破者リスト外資格記録入力シート!$D$7:$M$106,2,FALSE)),"○","")</f>
        <v>○</v>
      </c>
      <c r="AZ165" s="5" t="str">
        <f>IF(C165="○","整理番号","登録番号")</f>
        <v>登録番号</v>
      </c>
      <c r="BA165" s="5" t="str">
        <f>IF(I165="107 ハーフマラソン","H",IF(I165="062 10000mW","W",""))</f>
        <v/>
      </c>
      <c r="BB165" s="5" t="e">
        <f>VLOOKUP($I165 &amp; $J165,標準記録!$A$1:$D$26,2,FALSE)</f>
        <v>#N/A</v>
      </c>
      <c r="BC165" s="5" t="e">
        <f>VLOOKUP($I165 &amp; $J165,標準記録!$A$1:$D$26,3,FALSE)</f>
        <v>#N/A</v>
      </c>
      <c r="BD165" s="5" t="e">
        <f>VLOOKUP($I165 &amp; $J165,標準記録!$A$1:$D$26,4,FALSE)</f>
        <v>#N/A</v>
      </c>
      <c r="BE165" s="5" t="str">
        <f>IF(BF165="","",A165)</f>
        <v/>
      </c>
      <c r="BF165" s="5" t="str">
        <f>IF(OR(I165="201 十種競技",I165="202 七種競技"),#REF!,"")</f>
        <v/>
      </c>
      <c r="BG165" s="5" t="str">
        <f>IF(I165="107 ハーフマラソン",#REF!,"")</f>
        <v/>
      </c>
      <c r="BH165" s="5" t="str">
        <f>I165 &amp; K165</f>
        <v/>
      </c>
      <c r="BI165" s="5">
        <f>I165</f>
        <v>0</v>
      </c>
      <c r="BJ165" s="5">
        <f>COUNTIF($BI$5:$BI$401,I165)</f>
        <v>160</v>
      </c>
      <c r="BK165" s="5">
        <f>COUNTIF($BH$5:$BH$401,I165 &amp; "B標準")</f>
        <v>0</v>
      </c>
      <c r="BL165" s="5" t="str">
        <f>D163 &amp; D165</f>
        <v>登録番号</v>
      </c>
    </row>
    <row r="166" spans="1:64" ht="14.25" thickBot="1" x14ac:dyDescent="0.2">
      <c r="A166" s="203"/>
      <c r="B166" s="206"/>
      <c r="C166" s="208"/>
      <c r="D166" s="206"/>
      <c r="E166" s="128" t="str">
        <f>IF(C165="○",IF($D165&lt;&gt;"",VLOOKUP($D165,新規学連登録者入力シート!$A$2:$U$101,7,FALSE),""),IF($D165&lt;&gt;"",IF(VLOOKUP(記入方法!$D165,登録者リスト!$A$1:$F$43729,4,FALSE)=基本情報!$D$6,VLOOKUP(記入方法!$D165,登録者リスト!$A$1:$F$43729,2,FALSE),""),""))</f>
        <v/>
      </c>
      <c r="F166" s="210"/>
      <c r="G166" s="128" t="str">
        <f>IF(C165="○",IF($D165&lt;&gt;"",VLOOKUP($D165,新規学連登録者入力シート!$A$2:$U$101,19,FALSE),""),IF($D165&lt;&gt;"",IF(VLOOKUP(記入方法!$D165,登録者リスト!$A$1:$F$43729,4,FALSE)=基本情報!$D$6,VLOOKUP(記入方法!$D165,登録者リスト!$A$1:$F$43729,6,FALSE),""),""))</f>
        <v/>
      </c>
      <c r="H166" s="212"/>
      <c r="I166" s="268"/>
      <c r="J166" s="268"/>
      <c r="K166" s="270"/>
      <c r="L166" s="106"/>
      <c r="M166" s="14" t="str">
        <f>IF(U166="",ASC(N166&amp;IF(P166&lt;&gt;"",TEXT(P166,"00"),"")&amp;IF(R166&lt;&gt;"",TEXT(R166,"00"),"")&amp;IF(T166&lt;&gt;"",TEXT(T166,"00"),"")),ASC(U166))</f>
        <v/>
      </c>
      <c r="N166" s="212"/>
      <c r="O166" s="256"/>
      <c r="P166" s="264"/>
      <c r="Q166" s="256"/>
      <c r="R166" s="264"/>
      <c r="S166" s="240"/>
      <c r="T166" s="266"/>
      <c r="U166" s="212"/>
      <c r="V166" s="9"/>
      <c r="W166" s="10" t="s">
        <v>23</v>
      </c>
      <c r="X166" s="9"/>
      <c r="Y166" s="10" t="s">
        <v>25</v>
      </c>
      <c r="Z166" s="9"/>
      <c r="AA166" s="10" t="s">
        <v>26</v>
      </c>
      <c r="AB166" s="210"/>
      <c r="AC166" s="102" t="str">
        <f>IF(AK166="",ASC(AD165&amp;IF(AF166&lt;&gt;"",TEXT(AF166,"00"),"")&amp;IF(AH166&lt;&gt;"",TEXT(AH166,"00"),"")&amp;IF(AJ166&lt;&gt;"",TEXT(AJ166,"00"),"")),ASC(AK166))</f>
        <v/>
      </c>
      <c r="AD166" s="254"/>
      <c r="AE166" s="258"/>
      <c r="AF166" s="260"/>
      <c r="AG166" s="258"/>
      <c r="AH166" s="260"/>
      <c r="AI166" s="262"/>
      <c r="AJ166" s="252"/>
      <c r="AK166" s="254"/>
      <c r="AL166" s="14" t="str">
        <f>IF(AT166="",ASC(AM166&amp;IF(AO166&lt;&gt;"",TEXT(AO166,"00"),"")&amp;IF(AQ166&lt;&gt;"",TEXT(AQ166,"00"),"")&amp;IF(AS166&lt;&gt;"",TEXT(AS166,"00"),"")),ASC(AT166))</f>
        <v/>
      </c>
      <c r="AM166" s="206"/>
      <c r="AN166" s="256"/>
      <c r="AO166" s="238"/>
      <c r="AP166" s="256"/>
      <c r="AQ166" s="238"/>
      <c r="AR166" s="240"/>
      <c r="AS166" s="242"/>
      <c r="AT166" s="244"/>
      <c r="AV166" s="5" t="str">
        <f>IF(AND(I166&lt;&gt;"107 ハーフマラソン",I166&lt;&gt;"062 10000mW"),D165 &amp; "-" &amp; I166,D165 &amp; "-" &amp; I166 &amp; J166)</f>
        <v>-</v>
      </c>
      <c r="AW166" s="5" t="str">
        <f>IF(ISERROR(VLOOKUP(記入方法!$AV166,登録者リスト!#REF!,4,FALSE)),"○","")</f>
        <v>○</v>
      </c>
      <c r="AX166" s="5" t="e">
        <f>IF(AND(I166&lt;&gt;"107 ハーフマラソン",I166&lt;&gt;"062 10000mW"),#REF! &amp; "-" &amp; I166,#REF! &amp; "-" &amp; I166 &amp; J166)</f>
        <v>#REF!</v>
      </c>
      <c r="AY166" s="5" t="str">
        <f>IF(ISERROR(VLOOKUP(AX166,突破者リスト外資格記録入力シート!$D$7:$M$106,2,FALSE)),"○","")</f>
        <v>○</v>
      </c>
      <c r="BA166" s="5" t="str">
        <f>IF(I166="107 ハーフマラソン","H",IF(I166="062 10000mW","W",""))</f>
        <v/>
      </c>
      <c r="BB166" s="5" t="e">
        <f>VLOOKUP($I166 &amp; $J166,標準記録!$A$1:$D$26,2,FALSE)</f>
        <v>#N/A</v>
      </c>
      <c r="BC166" s="5" t="e">
        <f>VLOOKUP($I166 &amp; $J166,標準記録!$A$1:$D$26,3,FALSE)</f>
        <v>#N/A</v>
      </c>
      <c r="BD166" s="5" t="e">
        <f>VLOOKUP($I166 &amp; $J166,標準記録!$A$1:$D$26,4,FALSE)</f>
        <v>#N/A</v>
      </c>
      <c r="BE166" s="5" t="str">
        <f>IF(BF166="","",A165)</f>
        <v/>
      </c>
      <c r="BF166" s="5" t="str">
        <f>IF(OR(I166="201 十種競技",I166="202 七種競技"),#REF!,"")</f>
        <v/>
      </c>
      <c r="BG166" s="5" t="str">
        <f>IF(I166="107 ハーフマラソン",#REF!,"")</f>
        <v/>
      </c>
      <c r="BH166" s="5" t="str">
        <f>I166 &amp; K166</f>
        <v/>
      </c>
      <c r="BI166" s="5">
        <f>I166</f>
        <v>0</v>
      </c>
      <c r="BJ166" s="5">
        <f>COUNTIF($BI$5:$BI$401,I166)</f>
        <v>160</v>
      </c>
      <c r="BK166" s="5">
        <f>COUNTIF($BH$5:$BH$401,I166 &amp; "B標準")</f>
        <v>0</v>
      </c>
    </row>
    <row r="167" spans="1:64" ht="15" thickTop="1" thickBot="1" x14ac:dyDescent="0.2">
      <c r="A167" s="204"/>
      <c r="B167" s="245" t="s">
        <v>128</v>
      </c>
      <c r="C167" s="246"/>
      <c r="D167" s="246"/>
      <c r="E167" s="246"/>
      <c r="F167" s="246"/>
      <c r="G167" s="247"/>
      <c r="H167" s="125"/>
      <c r="I167" s="248"/>
      <c r="J167" s="249"/>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50"/>
    </row>
    <row r="168" spans="1:64" ht="13.5" customHeight="1" x14ac:dyDescent="0.15">
      <c r="A168" s="227"/>
      <c r="B168" s="229" t="s">
        <v>0</v>
      </c>
      <c r="C168" s="231" t="s">
        <v>242</v>
      </c>
      <c r="D168" s="231" t="str">
        <f>IF(C170="○","整理番号","登録番号")</f>
        <v>登録番号</v>
      </c>
      <c r="E168" s="124" t="s">
        <v>13550</v>
      </c>
      <c r="F168" s="229" t="s">
        <v>275</v>
      </c>
      <c r="G168" s="104" t="s">
        <v>1</v>
      </c>
      <c r="H168" s="233" t="s">
        <v>13551</v>
      </c>
      <c r="I168" s="271" t="s">
        <v>2</v>
      </c>
      <c r="J168" s="233" t="s">
        <v>284</v>
      </c>
      <c r="K168" s="233" t="s">
        <v>3</v>
      </c>
      <c r="L168" s="114" t="s">
        <v>243</v>
      </c>
      <c r="M168" s="107" t="s">
        <v>16</v>
      </c>
      <c r="N168" s="213" t="s">
        <v>4</v>
      </c>
      <c r="O168" s="214"/>
      <c r="P168" s="214"/>
      <c r="Q168" s="214"/>
      <c r="R168" s="214"/>
      <c r="S168" s="214"/>
      <c r="T168" s="214"/>
      <c r="U168" s="214"/>
      <c r="V168" s="214"/>
      <c r="W168" s="214"/>
      <c r="X168" s="214"/>
      <c r="Y168" s="214"/>
      <c r="Z168" s="214"/>
      <c r="AA168" s="214"/>
      <c r="AB168" s="215"/>
      <c r="AC168" s="109" t="s">
        <v>16</v>
      </c>
      <c r="AD168" s="216" t="s">
        <v>448</v>
      </c>
      <c r="AE168" s="217"/>
      <c r="AF168" s="217"/>
      <c r="AG168" s="217"/>
      <c r="AH168" s="217"/>
      <c r="AI168" s="217"/>
      <c r="AJ168" s="217"/>
      <c r="AK168" s="218"/>
      <c r="AL168" s="107" t="s">
        <v>16</v>
      </c>
      <c r="AM168" s="213" t="s">
        <v>445</v>
      </c>
      <c r="AN168" s="214"/>
      <c r="AO168" s="214"/>
      <c r="AP168" s="214"/>
      <c r="AQ168" s="214"/>
      <c r="AR168" s="214"/>
      <c r="AS168" s="214"/>
      <c r="AT168" s="219"/>
    </row>
    <row r="169" spans="1:64" ht="14.25" thickBot="1" x14ac:dyDescent="0.2">
      <c r="A169" s="228"/>
      <c r="B169" s="230"/>
      <c r="C169" s="232"/>
      <c r="D169" s="232"/>
      <c r="E169" s="129" t="s">
        <v>6</v>
      </c>
      <c r="F169" s="230"/>
      <c r="G169" s="6" t="s">
        <v>7</v>
      </c>
      <c r="H169" s="230"/>
      <c r="I169" s="272"/>
      <c r="J169" s="236"/>
      <c r="K169" s="236"/>
      <c r="L169" s="115"/>
      <c r="M169" s="108"/>
      <c r="N169" s="220" t="s">
        <v>8</v>
      </c>
      <c r="O169" s="221"/>
      <c r="P169" s="221"/>
      <c r="Q169" s="221"/>
      <c r="R169" s="221"/>
      <c r="S169" s="221"/>
      <c r="T169" s="222"/>
      <c r="U169" s="129" t="s">
        <v>9</v>
      </c>
      <c r="V169" s="111" t="s">
        <v>10</v>
      </c>
      <c r="W169" s="112"/>
      <c r="X169" s="112"/>
      <c r="Y169" s="112"/>
      <c r="Z169" s="112"/>
      <c r="AA169" s="113"/>
      <c r="AB169" s="92" t="s">
        <v>11</v>
      </c>
      <c r="AC169" s="110"/>
      <c r="AD169" s="223" t="s">
        <v>8</v>
      </c>
      <c r="AE169" s="224"/>
      <c r="AF169" s="224"/>
      <c r="AG169" s="224"/>
      <c r="AH169" s="224"/>
      <c r="AI169" s="224"/>
      <c r="AJ169" s="225"/>
      <c r="AK169" s="100" t="s">
        <v>9</v>
      </c>
      <c r="AL169" s="108"/>
      <c r="AM169" s="220" t="s">
        <v>8</v>
      </c>
      <c r="AN169" s="221"/>
      <c r="AO169" s="221"/>
      <c r="AP169" s="221"/>
      <c r="AQ169" s="221"/>
      <c r="AR169" s="221"/>
      <c r="AS169" s="222"/>
      <c r="AT169" s="93" t="s">
        <v>9</v>
      </c>
    </row>
    <row r="170" spans="1:64" x14ac:dyDescent="0.15">
      <c r="A170" s="202">
        <v>34</v>
      </c>
      <c r="B170" s="205"/>
      <c r="C170" s="207"/>
      <c r="D170" s="205"/>
      <c r="E170" s="126" t="str">
        <f>IF(C170="○",IF($D170&lt;&gt;"",VLOOKUP($D170,新規学連登録者入力シート!$A$2:$U$101,8,FALSE),""),IF($D170&lt;&gt;"",IF(VLOOKUP(記入方法!$D170,登録者リスト!$A$1:$F$43729,4,FALSE)=基本情報!$D$6,VLOOKUP(記入方法!$D170,登録者リスト!$A$1:$F$43729,3,FALSE),""),""))</f>
        <v/>
      </c>
      <c r="F170" s="209" t="str">
        <f>IF(C170="○",IF($D170&lt;&gt;"",VLOOKUP($D170,新規学連登録者入力シート!$A$2:$U$101,9,FALSE),""),IF($D170&lt;&gt;"",IF(VLOOKUP(記入方法!$D170,登録者リスト!$A$1:$G$43729,4,FALSE)=基本情報!$D$6,VLOOKUP(記入方法!$D170,登録者リスト!$A$1:$G$43729,7,FALSE),""),""))</f>
        <v/>
      </c>
      <c r="G170" s="127" t="str">
        <f>IF(C170="○",IF($D170&lt;&gt;"",VLOOKUP($D170,新規学連登録者入力シート!$A$2:$U$101,14,FALSE),""),IF($D170&lt;&gt;"",IF(VLOOKUP(記入方法!$D170,登録者リスト!$A$1:$F$43729,4,FALSE)=基本情報!$D$6,VLOOKUP(記入方法!$D170,登録者リスト!$A$1:$F$43729,5,FALSE),""),""))</f>
        <v/>
      </c>
      <c r="H170" s="211" t="str">
        <f>IF(C170="○",IF($D170&lt;&gt;"",VLOOKUP($D170,新規学連登録者入力シート!$A$2:$U$101,19,FALSE),""),IF($D170&lt;&gt;"",IF(VLOOKUP(記入方法!$D170,登録者リスト!$A$1:$H$43729,4,FALSE)=基本情報!$D$6,VLOOKUP(記入方法!$D170,登録者リスト!$A$1:$H$43729,8,FALSE),""),""))</f>
        <v/>
      </c>
      <c r="I170" s="267"/>
      <c r="J170" s="267"/>
      <c r="K170" s="269" t="str">
        <f>IFERROR(IF(I170="","",IF(AND(I170&lt;&gt;"107 ハーフマラソン",I170&lt;&gt;"062 10000mW"),IF(BD170="T",IF(VALUE(M170)&lt;=BB170,"A標準",IF(VALUE(M170)&lt;=BC170,"B標準","未突破")),IF(VALUE(M170)&gt;=BB170,"A標準",IF(VALUE(M170)&gt;=BC170,"B標準","未突破"))),IF(VALUE(M170)&lt;=BC170,"","未突破"))),"")</f>
        <v/>
      </c>
      <c r="L170" s="105"/>
      <c r="M170" s="12" t="str">
        <f>IF(U170="",ASC(N170&amp;IF(P170&lt;&gt;"",TEXT(P170,"00"),"")&amp;IF(R170&lt;&gt;"",TEXT(R170,"00"),"")&amp;IF(T170&lt;&gt;"",TEXT(T170,"00"),"")),ASC(U170))</f>
        <v/>
      </c>
      <c r="N170" s="211"/>
      <c r="O170" s="255" t="s">
        <v>239</v>
      </c>
      <c r="P170" s="263"/>
      <c r="Q170" s="255" t="s">
        <v>240</v>
      </c>
      <c r="R170" s="263"/>
      <c r="S170" s="239" t="s">
        <v>241</v>
      </c>
      <c r="T170" s="265"/>
      <c r="U170" s="211"/>
      <c r="V170" s="7"/>
      <c r="W170" s="8" t="s">
        <v>23</v>
      </c>
      <c r="X170" s="7"/>
      <c r="Y170" s="8" t="s">
        <v>24</v>
      </c>
      <c r="Z170" s="7"/>
      <c r="AA170" s="8" t="s">
        <v>26</v>
      </c>
      <c r="AB170" s="209"/>
      <c r="AC170" s="101" t="str">
        <f>IF(AK170="",ASC(AD170&amp;IF(AF170&lt;&gt;"",TEXT(AF170,"00"),"")&amp;IF(AH170&lt;&gt;"",TEXT(AH170,"00"),"")&amp;IF(AJ170&lt;&gt;"",TEXT(AJ170,"00"),"")),ASC(AK170))</f>
        <v/>
      </c>
      <c r="AD170" s="253" t="str">
        <f>IF(I170="","",IF(I170="201 十種競技","",VLOOKUP(I170,大学記録!$A$3:$H$5,2,FALSE)))</f>
        <v/>
      </c>
      <c r="AE170" s="257" t="s">
        <v>239</v>
      </c>
      <c r="AF170" s="259" t="str">
        <f>IF(I170="","",IF(I170="201 十種競技","",VLOOKUP(I170,大学記録!$A$3:$H$5,4,FALSE)))</f>
        <v/>
      </c>
      <c r="AG170" s="257" t="s">
        <v>240</v>
      </c>
      <c r="AH170" s="259" t="str">
        <f>IF(I170="","",IF(I170="201 十種競技","",VLOOKUP(I170,大学記録!$A$3:$H$5,6,FALSE)))</f>
        <v/>
      </c>
      <c r="AI170" s="261" t="s">
        <v>241</v>
      </c>
      <c r="AJ170" s="251" t="str">
        <f>IF(I170="","",IF(I170="201 十種競技","",VLOOKUP(I170,大学記録!$A$3:$H$5,8,FALSE)))</f>
        <v/>
      </c>
      <c r="AK170" s="253" t="str">
        <f>IF(I170="","",IF(I170="201 十種競技",大学記録!#REF!,""))</f>
        <v/>
      </c>
      <c r="AL170" s="12" t="str">
        <f>IF(AT170="",ASC(AM170&amp;IF(AO170&lt;&gt;"",TEXT(AO170,"00"),"")&amp;IF(AQ170&lt;&gt;"",TEXT(AQ170,"00"),"")&amp;IF(AS170&lt;&gt;"",TEXT(AS170,"00"),"")),ASC(AT170))</f>
        <v/>
      </c>
      <c r="AM170" s="205"/>
      <c r="AN170" s="255" t="s">
        <v>239</v>
      </c>
      <c r="AO170" s="237"/>
      <c r="AP170" s="255" t="s">
        <v>240</v>
      </c>
      <c r="AQ170" s="237"/>
      <c r="AR170" s="239" t="s">
        <v>241</v>
      </c>
      <c r="AS170" s="241"/>
      <c r="AT170" s="243"/>
      <c r="AV170" s="5" t="str">
        <f>IF(AND(I170&lt;&gt;"107 ハーフマラソン",I170&lt;&gt;"062 10000mW"),D170 &amp; "-" &amp; I170,D170 &amp; "-" &amp; I170 &amp; J170)</f>
        <v>-</v>
      </c>
      <c r="AW170" s="5" t="str">
        <f>IF(ISERROR(VLOOKUP(記入方法!$AV170,登録者リスト!#REF!,4,FALSE)),"○","")</f>
        <v>○</v>
      </c>
      <c r="AX170" s="5" t="e">
        <f>IF(AND(I170&lt;&gt;"107 ハーフマラソン",I170&lt;&gt;"062 10000mW"),#REF! &amp; "-" &amp; I170,#REF! &amp; "-" &amp; I170 &amp; J170)</f>
        <v>#REF!</v>
      </c>
      <c r="AY170" s="5" t="str">
        <f>IF(ISERROR(VLOOKUP(AX170,突破者リスト外資格記録入力シート!$D$7:$M$106,2,FALSE)),"○","")</f>
        <v>○</v>
      </c>
      <c r="AZ170" s="5" t="str">
        <f>IF(C170="○","整理番号","登録番号")</f>
        <v>登録番号</v>
      </c>
      <c r="BA170" s="5" t="str">
        <f>IF(I170="107 ハーフマラソン","H",IF(I170="062 10000mW","W",""))</f>
        <v/>
      </c>
      <c r="BB170" s="5" t="e">
        <f>VLOOKUP($I170 &amp; $J170,標準記録!$A$1:$D$26,2,FALSE)</f>
        <v>#N/A</v>
      </c>
      <c r="BC170" s="5" t="e">
        <f>VLOOKUP($I170 &amp; $J170,標準記録!$A$1:$D$26,3,FALSE)</f>
        <v>#N/A</v>
      </c>
      <c r="BD170" s="5" t="e">
        <f>VLOOKUP($I170 &amp; $J170,標準記録!$A$1:$D$26,4,FALSE)</f>
        <v>#N/A</v>
      </c>
      <c r="BE170" s="5" t="str">
        <f>IF(BF170="","",A170)</f>
        <v/>
      </c>
      <c r="BF170" s="5" t="str">
        <f>IF(OR(I170="201 十種競技",I170="202 七種競技"),#REF!,"")</f>
        <v/>
      </c>
      <c r="BG170" s="5" t="str">
        <f>IF(I170="107 ハーフマラソン",#REF!,"")</f>
        <v/>
      </c>
      <c r="BH170" s="5" t="str">
        <f>I170 &amp; K170</f>
        <v/>
      </c>
      <c r="BI170" s="5">
        <f>I170</f>
        <v>0</v>
      </c>
      <c r="BJ170" s="5">
        <f>COUNTIF($BI$5:$BI$401,I170)</f>
        <v>160</v>
      </c>
      <c r="BK170" s="5">
        <f>COUNTIF($BH$5:$BH$401,I170 &amp; "B標準")</f>
        <v>0</v>
      </c>
      <c r="BL170" s="5" t="str">
        <f>D168 &amp; D170</f>
        <v>登録番号</v>
      </c>
    </row>
    <row r="171" spans="1:64" ht="14.25" thickBot="1" x14ac:dyDescent="0.2">
      <c r="A171" s="203"/>
      <c r="B171" s="206"/>
      <c r="C171" s="208"/>
      <c r="D171" s="206"/>
      <c r="E171" s="128" t="str">
        <f>IF(C170="○",IF($D170&lt;&gt;"",VLOOKUP($D170,新規学連登録者入力シート!$A$2:$U$101,7,FALSE),""),IF($D170&lt;&gt;"",IF(VLOOKUP(記入方法!$D170,登録者リスト!$A$1:$F$43729,4,FALSE)=基本情報!$D$6,VLOOKUP(記入方法!$D170,登録者リスト!$A$1:$F$43729,2,FALSE),""),""))</f>
        <v/>
      </c>
      <c r="F171" s="210"/>
      <c r="G171" s="128" t="str">
        <f>IF(C170="○",IF($D170&lt;&gt;"",VLOOKUP($D170,新規学連登録者入力シート!$A$2:$U$101,19,FALSE),""),IF($D170&lt;&gt;"",IF(VLOOKUP(記入方法!$D170,登録者リスト!$A$1:$F$43729,4,FALSE)=基本情報!$D$6,VLOOKUP(記入方法!$D170,登録者リスト!$A$1:$F$43729,6,FALSE),""),""))</f>
        <v/>
      </c>
      <c r="H171" s="212"/>
      <c r="I171" s="268"/>
      <c r="J171" s="268"/>
      <c r="K171" s="270"/>
      <c r="L171" s="106"/>
      <c r="M171" s="14" t="str">
        <f>IF(U171="",ASC(N171&amp;IF(P171&lt;&gt;"",TEXT(P171,"00"),"")&amp;IF(R171&lt;&gt;"",TEXT(R171,"00"),"")&amp;IF(T171&lt;&gt;"",TEXT(T171,"00"),"")),ASC(U171))</f>
        <v/>
      </c>
      <c r="N171" s="212"/>
      <c r="O171" s="256"/>
      <c r="P171" s="264"/>
      <c r="Q171" s="256"/>
      <c r="R171" s="264"/>
      <c r="S171" s="240"/>
      <c r="T171" s="266"/>
      <c r="U171" s="212"/>
      <c r="V171" s="9"/>
      <c r="W171" s="10" t="s">
        <v>23</v>
      </c>
      <c r="X171" s="9"/>
      <c r="Y171" s="10" t="s">
        <v>25</v>
      </c>
      <c r="Z171" s="9"/>
      <c r="AA171" s="10" t="s">
        <v>26</v>
      </c>
      <c r="AB171" s="210"/>
      <c r="AC171" s="102" t="str">
        <f>IF(AK171="",ASC(AD170&amp;IF(AF171&lt;&gt;"",TEXT(AF171,"00"),"")&amp;IF(AH171&lt;&gt;"",TEXT(AH171,"00"),"")&amp;IF(AJ171&lt;&gt;"",TEXT(AJ171,"00"),"")),ASC(AK171))</f>
        <v/>
      </c>
      <c r="AD171" s="254"/>
      <c r="AE171" s="258"/>
      <c r="AF171" s="260"/>
      <c r="AG171" s="258"/>
      <c r="AH171" s="260"/>
      <c r="AI171" s="262"/>
      <c r="AJ171" s="252"/>
      <c r="AK171" s="254"/>
      <c r="AL171" s="14" t="str">
        <f>IF(AT171="",ASC(AM171&amp;IF(AO171&lt;&gt;"",TEXT(AO171,"00"),"")&amp;IF(AQ171&lt;&gt;"",TEXT(AQ171,"00"),"")&amp;IF(AS171&lt;&gt;"",TEXT(AS171,"00"),"")),ASC(AT171))</f>
        <v/>
      </c>
      <c r="AM171" s="206"/>
      <c r="AN171" s="256"/>
      <c r="AO171" s="238"/>
      <c r="AP171" s="256"/>
      <c r="AQ171" s="238"/>
      <c r="AR171" s="240"/>
      <c r="AS171" s="242"/>
      <c r="AT171" s="244"/>
      <c r="AV171" s="5" t="str">
        <f>IF(AND(I171&lt;&gt;"107 ハーフマラソン",I171&lt;&gt;"062 10000mW"),D170 &amp; "-" &amp; I171,D170 &amp; "-" &amp; I171 &amp; J171)</f>
        <v>-</v>
      </c>
      <c r="AW171" s="5" t="str">
        <f>IF(ISERROR(VLOOKUP(記入方法!$AV171,登録者リスト!#REF!,4,FALSE)),"○","")</f>
        <v>○</v>
      </c>
      <c r="AX171" s="5" t="e">
        <f>IF(AND(I171&lt;&gt;"107 ハーフマラソン",I171&lt;&gt;"062 10000mW"),#REF! &amp; "-" &amp; I171,#REF! &amp; "-" &amp; I171 &amp; J171)</f>
        <v>#REF!</v>
      </c>
      <c r="AY171" s="5" t="str">
        <f>IF(ISERROR(VLOOKUP(AX171,突破者リスト外資格記録入力シート!$D$7:$M$106,2,FALSE)),"○","")</f>
        <v>○</v>
      </c>
      <c r="BA171" s="5" t="str">
        <f>IF(I171="107 ハーフマラソン","H",IF(I171="062 10000mW","W",""))</f>
        <v/>
      </c>
      <c r="BB171" s="5" t="e">
        <f>VLOOKUP($I171 &amp; $J171,標準記録!$A$1:$D$26,2,FALSE)</f>
        <v>#N/A</v>
      </c>
      <c r="BC171" s="5" t="e">
        <f>VLOOKUP($I171 &amp; $J171,標準記録!$A$1:$D$26,3,FALSE)</f>
        <v>#N/A</v>
      </c>
      <c r="BD171" s="5" t="e">
        <f>VLOOKUP($I171 &amp; $J171,標準記録!$A$1:$D$26,4,FALSE)</f>
        <v>#N/A</v>
      </c>
      <c r="BE171" s="5" t="str">
        <f>IF(BF171="","",A170)</f>
        <v/>
      </c>
      <c r="BF171" s="5" t="str">
        <f>IF(OR(I171="201 十種競技",I171="202 七種競技"),#REF!,"")</f>
        <v/>
      </c>
      <c r="BG171" s="5" t="str">
        <f>IF(I171="107 ハーフマラソン",#REF!,"")</f>
        <v/>
      </c>
      <c r="BH171" s="5" t="str">
        <f>I171 &amp; K171</f>
        <v/>
      </c>
      <c r="BI171" s="5">
        <f>I171</f>
        <v>0</v>
      </c>
      <c r="BJ171" s="5">
        <f>COUNTIF($BI$5:$BI$401,I171)</f>
        <v>160</v>
      </c>
      <c r="BK171" s="5">
        <f>COUNTIF($BH$5:$BH$401,I171 &amp; "B標準")</f>
        <v>0</v>
      </c>
    </row>
    <row r="172" spans="1:64" ht="15" thickTop="1" thickBot="1" x14ac:dyDescent="0.2">
      <c r="A172" s="204"/>
      <c r="B172" s="245" t="s">
        <v>128</v>
      </c>
      <c r="C172" s="246"/>
      <c r="D172" s="246"/>
      <c r="E172" s="246"/>
      <c r="F172" s="246"/>
      <c r="G172" s="247"/>
      <c r="H172" s="125"/>
      <c r="I172" s="248"/>
      <c r="J172" s="249"/>
      <c r="K172" s="249"/>
      <c r="L172" s="249"/>
      <c r="M172" s="249"/>
      <c r="N172" s="249"/>
      <c r="O172" s="249"/>
      <c r="P172" s="249"/>
      <c r="Q172" s="249"/>
      <c r="R172" s="249"/>
      <c r="S172" s="249"/>
      <c r="T172" s="249"/>
      <c r="U172" s="249"/>
      <c r="V172" s="249"/>
      <c r="W172" s="249"/>
      <c r="X172" s="249"/>
      <c r="Y172" s="249"/>
      <c r="Z172" s="249"/>
      <c r="AA172" s="249"/>
      <c r="AB172" s="249"/>
      <c r="AC172" s="249"/>
      <c r="AD172" s="249"/>
      <c r="AE172" s="249"/>
      <c r="AF172" s="249"/>
      <c r="AG172" s="249"/>
      <c r="AH172" s="249"/>
      <c r="AI172" s="249"/>
      <c r="AJ172" s="249"/>
      <c r="AK172" s="249"/>
      <c r="AL172" s="249"/>
      <c r="AM172" s="249"/>
      <c r="AN172" s="249"/>
      <c r="AO172" s="249"/>
      <c r="AP172" s="249"/>
      <c r="AQ172" s="249"/>
      <c r="AR172" s="249"/>
      <c r="AS172" s="249"/>
      <c r="AT172" s="250"/>
    </row>
    <row r="173" spans="1:64" ht="13.5" customHeight="1" x14ac:dyDescent="0.15">
      <c r="A173" s="227"/>
      <c r="B173" s="229" t="s">
        <v>0</v>
      </c>
      <c r="C173" s="231" t="s">
        <v>242</v>
      </c>
      <c r="D173" s="231" t="str">
        <f>IF(C175="○","整理番号","登録番号")</f>
        <v>登録番号</v>
      </c>
      <c r="E173" s="124" t="s">
        <v>13550</v>
      </c>
      <c r="F173" s="229" t="s">
        <v>275</v>
      </c>
      <c r="G173" s="104" t="s">
        <v>1</v>
      </c>
      <c r="H173" s="233" t="s">
        <v>13551</v>
      </c>
      <c r="I173" s="271" t="s">
        <v>2</v>
      </c>
      <c r="J173" s="233" t="s">
        <v>284</v>
      </c>
      <c r="K173" s="233" t="s">
        <v>3</v>
      </c>
      <c r="L173" s="114" t="s">
        <v>243</v>
      </c>
      <c r="M173" s="107" t="s">
        <v>16</v>
      </c>
      <c r="N173" s="213" t="s">
        <v>4</v>
      </c>
      <c r="O173" s="214"/>
      <c r="P173" s="214"/>
      <c r="Q173" s="214"/>
      <c r="R173" s="214"/>
      <c r="S173" s="214"/>
      <c r="T173" s="214"/>
      <c r="U173" s="214"/>
      <c r="V173" s="214"/>
      <c r="W173" s="214"/>
      <c r="X173" s="214"/>
      <c r="Y173" s="214"/>
      <c r="Z173" s="214"/>
      <c r="AA173" s="214"/>
      <c r="AB173" s="215"/>
      <c r="AC173" s="109" t="s">
        <v>16</v>
      </c>
      <c r="AD173" s="216" t="s">
        <v>448</v>
      </c>
      <c r="AE173" s="217"/>
      <c r="AF173" s="217"/>
      <c r="AG173" s="217"/>
      <c r="AH173" s="217"/>
      <c r="AI173" s="217"/>
      <c r="AJ173" s="217"/>
      <c r="AK173" s="218"/>
      <c r="AL173" s="107" t="s">
        <v>16</v>
      </c>
      <c r="AM173" s="213" t="s">
        <v>445</v>
      </c>
      <c r="AN173" s="214"/>
      <c r="AO173" s="214"/>
      <c r="AP173" s="214"/>
      <c r="AQ173" s="214"/>
      <c r="AR173" s="214"/>
      <c r="AS173" s="214"/>
      <c r="AT173" s="219"/>
    </row>
    <row r="174" spans="1:64" ht="14.25" thickBot="1" x14ac:dyDescent="0.2">
      <c r="A174" s="228"/>
      <c r="B174" s="230"/>
      <c r="C174" s="232"/>
      <c r="D174" s="232"/>
      <c r="E174" s="129" t="s">
        <v>6</v>
      </c>
      <c r="F174" s="230"/>
      <c r="G174" s="6" t="s">
        <v>7</v>
      </c>
      <c r="H174" s="230"/>
      <c r="I174" s="272"/>
      <c r="J174" s="236"/>
      <c r="K174" s="236"/>
      <c r="L174" s="115"/>
      <c r="M174" s="108"/>
      <c r="N174" s="220" t="s">
        <v>8</v>
      </c>
      <c r="O174" s="221"/>
      <c r="P174" s="221"/>
      <c r="Q174" s="221"/>
      <c r="R174" s="221"/>
      <c r="S174" s="221"/>
      <c r="T174" s="222"/>
      <c r="U174" s="129" t="s">
        <v>9</v>
      </c>
      <c r="V174" s="111" t="s">
        <v>10</v>
      </c>
      <c r="W174" s="112"/>
      <c r="X174" s="112"/>
      <c r="Y174" s="112"/>
      <c r="Z174" s="112"/>
      <c r="AA174" s="113"/>
      <c r="AB174" s="92" t="s">
        <v>11</v>
      </c>
      <c r="AC174" s="110"/>
      <c r="AD174" s="223" t="s">
        <v>8</v>
      </c>
      <c r="AE174" s="224"/>
      <c r="AF174" s="224"/>
      <c r="AG174" s="224"/>
      <c r="AH174" s="224"/>
      <c r="AI174" s="224"/>
      <c r="AJ174" s="225"/>
      <c r="AK174" s="100" t="s">
        <v>9</v>
      </c>
      <c r="AL174" s="108"/>
      <c r="AM174" s="220" t="s">
        <v>8</v>
      </c>
      <c r="AN174" s="221"/>
      <c r="AO174" s="221"/>
      <c r="AP174" s="221"/>
      <c r="AQ174" s="221"/>
      <c r="AR174" s="221"/>
      <c r="AS174" s="222"/>
      <c r="AT174" s="93" t="s">
        <v>9</v>
      </c>
    </row>
    <row r="175" spans="1:64" x14ac:dyDescent="0.15">
      <c r="A175" s="202">
        <v>35</v>
      </c>
      <c r="B175" s="205"/>
      <c r="C175" s="207"/>
      <c r="D175" s="205"/>
      <c r="E175" s="126" t="str">
        <f>IF(C175="○",IF($D175&lt;&gt;"",VLOOKUP($D175,新規学連登録者入力シート!$A$2:$U$101,8,FALSE),""),IF($D175&lt;&gt;"",IF(VLOOKUP(記入方法!$D175,登録者リスト!$A$1:$F$43729,4,FALSE)=基本情報!$D$6,VLOOKUP(記入方法!$D175,登録者リスト!$A$1:$F$43729,3,FALSE),""),""))</f>
        <v/>
      </c>
      <c r="F175" s="209" t="str">
        <f>IF(C175="○",IF($D175&lt;&gt;"",VLOOKUP($D175,新規学連登録者入力シート!$A$2:$U$101,9,FALSE),""),IF($D175&lt;&gt;"",IF(VLOOKUP(記入方法!$D175,登録者リスト!$A$1:$G$43729,4,FALSE)=基本情報!$D$6,VLOOKUP(記入方法!$D175,登録者リスト!$A$1:$G$43729,7,FALSE),""),""))</f>
        <v/>
      </c>
      <c r="G175" s="127" t="str">
        <f>IF(C175="○",IF($D175&lt;&gt;"",VLOOKUP($D175,新規学連登録者入力シート!$A$2:$U$101,14,FALSE),""),IF($D175&lt;&gt;"",IF(VLOOKUP(記入方法!$D175,登録者リスト!$A$1:$F$43729,4,FALSE)=基本情報!$D$6,VLOOKUP(記入方法!$D175,登録者リスト!$A$1:$F$43729,5,FALSE),""),""))</f>
        <v/>
      </c>
      <c r="H175" s="211" t="str">
        <f>IF(C175="○",IF($D175&lt;&gt;"",VLOOKUP($D175,新規学連登録者入力シート!$A$2:$U$101,19,FALSE),""),IF($D175&lt;&gt;"",IF(VLOOKUP(記入方法!$D175,登録者リスト!$A$1:$H$43729,4,FALSE)=基本情報!$D$6,VLOOKUP(記入方法!$D175,登録者リスト!$A$1:$H$43729,8,FALSE),""),""))</f>
        <v/>
      </c>
      <c r="I175" s="267"/>
      <c r="J175" s="267"/>
      <c r="K175" s="269" t="str">
        <f>IFERROR(IF(I175="","",IF(AND(I175&lt;&gt;"107 ハーフマラソン",I175&lt;&gt;"062 10000mW"),IF(BD175="T",IF(VALUE(M175)&lt;=BB175,"A標準",IF(VALUE(M175)&lt;=BC175,"B標準","未突破")),IF(VALUE(M175)&gt;=BB175,"A標準",IF(VALUE(M175)&gt;=BC175,"B標準","未突破"))),IF(VALUE(M175)&lt;=BC175,"","未突破"))),"")</f>
        <v/>
      </c>
      <c r="L175" s="105"/>
      <c r="M175" s="12" t="str">
        <f>IF(U175="",ASC(N175&amp;IF(P175&lt;&gt;"",TEXT(P175,"00"),"")&amp;IF(R175&lt;&gt;"",TEXT(R175,"00"),"")&amp;IF(T175&lt;&gt;"",TEXT(T175,"00"),"")),ASC(U175))</f>
        <v/>
      </c>
      <c r="N175" s="211"/>
      <c r="O175" s="255" t="s">
        <v>239</v>
      </c>
      <c r="P175" s="263"/>
      <c r="Q175" s="255" t="s">
        <v>240</v>
      </c>
      <c r="R175" s="263"/>
      <c r="S175" s="239" t="s">
        <v>241</v>
      </c>
      <c r="T175" s="265"/>
      <c r="U175" s="211"/>
      <c r="V175" s="7"/>
      <c r="W175" s="8" t="s">
        <v>23</v>
      </c>
      <c r="X175" s="7"/>
      <c r="Y175" s="8" t="s">
        <v>24</v>
      </c>
      <c r="Z175" s="7"/>
      <c r="AA175" s="8" t="s">
        <v>26</v>
      </c>
      <c r="AB175" s="209"/>
      <c r="AC175" s="101" t="str">
        <f>IF(AK175="",ASC(AD175&amp;IF(AF175&lt;&gt;"",TEXT(AF175,"00"),"")&amp;IF(AH175&lt;&gt;"",TEXT(AH175,"00"),"")&amp;IF(AJ175&lt;&gt;"",TEXT(AJ175,"00"),"")),ASC(AK175))</f>
        <v/>
      </c>
      <c r="AD175" s="253" t="str">
        <f>IF(I175="","",IF(I175="201 十種競技","",VLOOKUP(I175,大学記録!$A$3:$H$5,2,FALSE)))</f>
        <v/>
      </c>
      <c r="AE175" s="257" t="s">
        <v>239</v>
      </c>
      <c r="AF175" s="259" t="str">
        <f>IF(I175="","",IF(I175="201 十種競技","",VLOOKUP(I175,大学記録!$A$3:$H$5,4,FALSE)))</f>
        <v/>
      </c>
      <c r="AG175" s="257" t="s">
        <v>240</v>
      </c>
      <c r="AH175" s="259" t="str">
        <f>IF(I175="","",IF(I175="201 十種競技","",VLOOKUP(I175,大学記録!$A$3:$H$5,6,FALSE)))</f>
        <v/>
      </c>
      <c r="AI175" s="261" t="s">
        <v>241</v>
      </c>
      <c r="AJ175" s="251" t="str">
        <f>IF(I175="","",IF(I175="201 十種競技","",VLOOKUP(I175,大学記録!$A$3:$H$5,8,FALSE)))</f>
        <v/>
      </c>
      <c r="AK175" s="253" t="str">
        <f>IF(I175="","",IF(I175="201 十種競技",大学記録!#REF!,""))</f>
        <v/>
      </c>
      <c r="AL175" s="12" t="str">
        <f>IF(AT175="",ASC(AM175&amp;IF(AO175&lt;&gt;"",TEXT(AO175,"00"),"")&amp;IF(AQ175&lt;&gt;"",TEXT(AQ175,"00"),"")&amp;IF(AS175&lt;&gt;"",TEXT(AS175,"00"),"")),ASC(AT175))</f>
        <v/>
      </c>
      <c r="AM175" s="205"/>
      <c r="AN175" s="255" t="s">
        <v>239</v>
      </c>
      <c r="AO175" s="237"/>
      <c r="AP175" s="255" t="s">
        <v>240</v>
      </c>
      <c r="AQ175" s="237"/>
      <c r="AR175" s="239" t="s">
        <v>241</v>
      </c>
      <c r="AS175" s="241"/>
      <c r="AT175" s="243"/>
      <c r="AV175" s="5" t="str">
        <f>IF(AND(I175&lt;&gt;"107 ハーフマラソン",I175&lt;&gt;"062 10000mW"),D175 &amp; "-" &amp; I175,D175 &amp; "-" &amp; I175 &amp; J175)</f>
        <v>-</v>
      </c>
      <c r="AW175" s="5" t="str">
        <f>IF(ISERROR(VLOOKUP(記入方法!$AV175,登録者リスト!#REF!,4,FALSE)),"○","")</f>
        <v>○</v>
      </c>
      <c r="AX175" s="5" t="e">
        <f>IF(AND(I175&lt;&gt;"107 ハーフマラソン",I175&lt;&gt;"062 10000mW"),#REF! &amp; "-" &amp; I175,#REF! &amp; "-" &amp; I175 &amp; J175)</f>
        <v>#REF!</v>
      </c>
      <c r="AY175" s="5" t="str">
        <f>IF(ISERROR(VLOOKUP(AX175,突破者リスト外資格記録入力シート!$D$7:$M$106,2,FALSE)),"○","")</f>
        <v>○</v>
      </c>
      <c r="AZ175" s="5" t="str">
        <f>IF(C175="○","整理番号","登録番号")</f>
        <v>登録番号</v>
      </c>
      <c r="BA175" s="5" t="str">
        <f>IF(I175="107 ハーフマラソン","H",IF(I175="062 10000mW","W",""))</f>
        <v/>
      </c>
      <c r="BB175" s="5" t="e">
        <f>VLOOKUP($I175 &amp; $J175,標準記録!$A$1:$D$26,2,FALSE)</f>
        <v>#N/A</v>
      </c>
      <c r="BC175" s="5" t="e">
        <f>VLOOKUP($I175 &amp; $J175,標準記録!$A$1:$D$26,3,FALSE)</f>
        <v>#N/A</v>
      </c>
      <c r="BD175" s="5" t="e">
        <f>VLOOKUP($I175 &amp; $J175,標準記録!$A$1:$D$26,4,FALSE)</f>
        <v>#N/A</v>
      </c>
      <c r="BE175" s="5" t="str">
        <f>IF(BF175="","",A175)</f>
        <v/>
      </c>
      <c r="BF175" s="5" t="str">
        <f>IF(OR(I175="201 十種競技",I175="202 七種競技"),#REF!,"")</f>
        <v/>
      </c>
      <c r="BG175" s="5" t="str">
        <f>IF(I175="107 ハーフマラソン",#REF!,"")</f>
        <v/>
      </c>
      <c r="BH175" s="5" t="str">
        <f>I175 &amp; K175</f>
        <v/>
      </c>
      <c r="BI175" s="5">
        <f>I175</f>
        <v>0</v>
      </c>
      <c r="BJ175" s="5">
        <f>COUNTIF($BI$5:$BI$401,I175)</f>
        <v>160</v>
      </c>
      <c r="BK175" s="5">
        <f>COUNTIF($BH$5:$BH$401,I175 &amp; "B標準")</f>
        <v>0</v>
      </c>
      <c r="BL175" s="5" t="str">
        <f>D173 &amp; D175</f>
        <v>登録番号</v>
      </c>
    </row>
    <row r="176" spans="1:64" ht="14.25" thickBot="1" x14ac:dyDescent="0.2">
      <c r="A176" s="203"/>
      <c r="B176" s="206"/>
      <c r="C176" s="208"/>
      <c r="D176" s="206"/>
      <c r="E176" s="128" t="str">
        <f>IF(C175="○",IF($D175&lt;&gt;"",VLOOKUP($D175,新規学連登録者入力シート!$A$2:$U$101,7,FALSE),""),IF($D175&lt;&gt;"",IF(VLOOKUP(記入方法!$D175,登録者リスト!$A$1:$F$43729,4,FALSE)=基本情報!$D$6,VLOOKUP(記入方法!$D175,登録者リスト!$A$1:$F$43729,2,FALSE),""),""))</f>
        <v/>
      </c>
      <c r="F176" s="210"/>
      <c r="G176" s="128" t="str">
        <f>IF(C175="○",IF($D175&lt;&gt;"",VLOOKUP($D175,新規学連登録者入力シート!$A$2:$U$101,19,FALSE),""),IF($D175&lt;&gt;"",IF(VLOOKUP(記入方法!$D175,登録者リスト!$A$1:$F$43729,4,FALSE)=基本情報!$D$6,VLOOKUP(記入方法!$D175,登録者リスト!$A$1:$F$43729,6,FALSE),""),""))</f>
        <v/>
      </c>
      <c r="H176" s="212"/>
      <c r="I176" s="268"/>
      <c r="J176" s="268"/>
      <c r="K176" s="270"/>
      <c r="L176" s="106"/>
      <c r="M176" s="14" t="str">
        <f>IF(U176="",ASC(N176&amp;IF(P176&lt;&gt;"",TEXT(P176,"00"),"")&amp;IF(R176&lt;&gt;"",TEXT(R176,"00"),"")&amp;IF(T176&lt;&gt;"",TEXT(T176,"00"),"")),ASC(U176))</f>
        <v/>
      </c>
      <c r="N176" s="212"/>
      <c r="O176" s="256"/>
      <c r="P176" s="264"/>
      <c r="Q176" s="256"/>
      <c r="R176" s="264"/>
      <c r="S176" s="240"/>
      <c r="T176" s="266"/>
      <c r="U176" s="212"/>
      <c r="V176" s="9"/>
      <c r="W176" s="10" t="s">
        <v>23</v>
      </c>
      <c r="X176" s="9"/>
      <c r="Y176" s="10" t="s">
        <v>25</v>
      </c>
      <c r="Z176" s="9"/>
      <c r="AA176" s="10" t="s">
        <v>26</v>
      </c>
      <c r="AB176" s="210"/>
      <c r="AC176" s="102" t="str">
        <f>IF(AK176="",ASC(AD175&amp;IF(AF176&lt;&gt;"",TEXT(AF176,"00"),"")&amp;IF(AH176&lt;&gt;"",TEXT(AH176,"00"),"")&amp;IF(AJ176&lt;&gt;"",TEXT(AJ176,"00"),"")),ASC(AK176))</f>
        <v/>
      </c>
      <c r="AD176" s="254"/>
      <c r="AE176" s="258"/>
      <c r="AF176" s="260"/>
      <c r="AG176" s="258"/>
      <c r="AH176" s="260"/>
      <c r="AI176" s="262"/>
      <c r="AJ176" s="252"/>
      <c r="AK176" s="254"/>
      <c r="AL176" s="14" t="str">
        <f>IF(AT176="",ASC(AM176&amp;IF(AO176&lt;&gt;"",TEXT(AO176,"00"),"")&amp;IF(AQ176&lt;&gt;"",TEXT(AQ176,"00"),"")&amp;IF(AS176&lt;&gt;"",TEXT(AS176,"00"),"")),ASC(AT176))</f>
        <v/>
      </c>
      <c r="AM176" s="206"/>
      <c r="AN176" s="256"/>
      <c r="AO176" s="238"/>
      <c r="AP176" s="256"/>
      <c r="AQ176" s="238"/>
      <c r="AR176" s="240"/>
      <c r="AS176" s="242"/>
      <c r="AT176" s="244"/>
      <c r="AV176" s="5" t="str">
        <f>IF(AND(I176&lt;&gt;"107 ハーフマラソン",I176&lt;&gt;"062 10000mW"),D175 &amp; "-" &amp; I176,D175 &amp; "-" &amp; I176 &amp; J176)</f>
        <v>-</v>
      </c>
      <c r="AW176" s="5" t="str">
        <f>IF(ISERROR(VLOOKUP(記入方法!$AV176,登録者リスト!#REF!,4,FALSE)),"○","")</f>
        <v>○</v>
      </c>
      <c r="AX176" s="5" t="e">
        <f>IF(AND(I176&lt;&gt;"107 ハーフマラソン",I176&lt;&gt;"062 10000mW"),#REF! &amp; "-" &amp; I176,#REF! &amp; "-" &amp; I176 &amp; J176)</f>
        <v>#REF!</v>
      </c>
      <c r="AY176" s="5" t="str">
        <f>IF(ISERROR(VLOOKUP(AX176,突破者リスト外資格記録入力シート!$D$7:$M$106,2,FALSE)),"○","")</f>
        <v>○</v>
      </c>
      <c r="BA176" s="5" t="str">
        <f>IF(I176="107 ハーフマラソン","H",IF(I176="062 10000mW","W",""))</f>
        <v/>
      </c>
      <c r="BB176" s="5" t="e">
        <f>VLOOKUP($I176 &amp; $J176,標準記録!$A$1:$D$26,2,FALSE)</f>
        <v>#N/A</v>
      </c>
      <c r="BC176" s="5" t="e">
        <f>VLOOKUP($I176 &amp; $J176,標準記録!$A$1:$D$26,3,FALSE)</f>
        <v>#N/A</v>
      </c>
      <c r="BD176" s="5" t="e">
        <f>VLOOKUP($I176 &amp; $J176,標準記録!$A$1:$D$26,4,FALSE)</f>
        <v>#N/A</v>
      </c>
      <c r="BE176" s="5" t="str">
        <f>IF(BF176="","",A175)</f>
        <v/>
      </c>
      <c r="BF176" s="5" t="str">
        <f>IF(OR(I176="201 十種競技",I176="202 七種競技"),#REF!,"")</f>
        <v/>
      </c>
      <c r="BG176" s="5" t="str">
        <f>IF(I176="107 ハーフマラソン",#REF!,"")</f>
        <v/>
      </c>
      <c r="BH176" s="5" t="str">
        <f>I176 &amp; K176</f>
        <v/>
      </c>
      <c r="BI176" s="5">
        <f>I176</f>
        <v>0</v>
      </c>
      <c r="BJ176" s="5">
        <f>COUNTIF($BI$5:$BI$401,I176)</f>
        <v>160</v>
      </c>
      <c r="BK176" s="5">
        <f>COUNTIF($BH$5:$BH$401,I176 &amp; "B標準")</f>
        <v>0</v>
      </c>
    </row>
    <row r="177" spans="1:64" ht="15" thickTop="1" thickBot="1" x14ac:dyDescent="0.2">
      <c r="A177" s="204"/>
      <c r="B177" s="245" t="s">
        <v>128</v>
      </c>
      <c r="C177" s="246"/>
      <c r="D177" s="246"/>
      <c r="E177" s="246"/>
      <c r="F177" s="246"/>
      <c r="G177" s="247"/>
      <c r="H177" s="125"/>
      <c r="I177" s="248"/>
      <c r="J177" s="249"/>
      <c r="K177" s="249"/>
      <c r="L177" s="249"/>
      <c r="M177" s="249"/>
      <c r="N177" s="249"/>
      <c r="O177" s="249"/>
      <c r="P177" s="249"/>
      <c r="Q177" s="249"/>
      <c r="R177" s="249"/>
      <c r="S177" s="249"/>
      <c r="T177" s="249"/>
      <c r="U177" s="249"/>
      <c r="V177" s="249"/>
      <c r="W177" s="249"/>
      <c r="X177" s="249"/>
      <c r="Y177" s="249"/>
      <c r="Z177" s="249"/>
      <c r="AA177" s="249"/>
      <c r="AB177" s="249"/>
      <c r="AC177" s="249"/>
      <c r="AD177" s="249"/>
      <c r="AE177" s="249"/>
      <c r="AF177" s="249"/>
      <c r="AG177" s="249"/>
      <c r="AH177" s="249"/>
      <c r="AI177" s="249"/>
      <c r="AJ177" s="249"/>
      <c r="AK177" s="249"/>
      <c r="AL177" s="249"/>
      <c r="AM177" s="249"/>
      <c r="AN177" s="249"/>
      <c r="AO177" s="249"/>
      <c r="AP177" s="249"/>
      <c r="AQ177" s="249"/>
      <c r="AR177" s="249"/>
      <c r="AS177" s="249"/>
      <c r="AT177" s="250"/>
    </row>
    <row r="178" spans="1:64" ht="13.5" customHeight="1" x14ac:dyDescent="0.15">
      <c r="A178" s="227"/>
      <c r="B178" s="229" t="s">
        <v>0</v>
      </c>
      <c r="C178" s="231" t="s">
        <v>242</v>
      </c>
      <c r="D178" s="231" t="str">
        <f>IF(C180="○","整理番号","登録番号")</f>
        <v>登録番号</v>
      </c>
      <c r="E178" s="124" t="s">
        <v>13550</v>
      </c>
      <c r="F178" s="229" t="s">
        <v>275</v>
      </c>
      <c r="G178" s="104" t="s">
        <v>1</v>
      </c>
      <c r="H178" s="233" t="s">
        <v>13551</v>
      </c>
      <c r="I178" s="271" t="s">
        <v>2</v>
      </c>
      <c r="J178" s="233" t="s">
        <v>284</v>
      </c>
      <c r="K178" s="233" t="s">
        <v>3</v>
      </c>
      <c r="L178" s="114" t="s">
        <v>243</v>
      </c>
      <c r="M178" s="107" t="s">
        <v>16</v>
      </c>
      <c r="N178" s="213" t="s">
        <v>4</v>
      </c>
      <c r="O178" s="214"/>
      <c r="P178" s="214"/>
      <c r="Q178" s="214"/>
      <c r="R178" s="214"/>
      <c r="S178" s="214"/>
      <c r="T178" s="214"/>
      <c r="U178" s="214"/>
      <c r="V178" s="214"/>
      <c r="W178" s="214"/>
      <c r="X178" s="214"/>
      <c r="Y178" s="214"/>
      <c r="Z178" s="214"/>
      <c r="AA178" s="214"/>
      <c r="AB178" s="215"/>
      <c r="AC178" s="109" t="s">
        <v>16</v>
      </c>
      <c r="AD178" s="216" t="s">
        <v>448</v>
      </c>
      <c r="AE178" s="217"/>
      <c r="AF178" s="217"/>
      <c r="AG178" s="217"/>
      <c r="AH178" s="217"/>
      <c r="AI178" s="217"/>
      <c r="AJ178" s="217"/>
      <c r="AK178" s="218"/>
      <c r="AL178" s="107" t="s">
        <v>16</v>
      </c>
      <c r="AM178" s="213" t="s">
        <v>445</v>
      </c>
      <c r="AN178" s="214"/>
      <c r="AO178" s="214"/>
      <c r="AP178" s="214"/>
      <c r="AQ178" s="214"/>
      <c r="AR178" s="214"/>
      <c r="AS178" s="214"/>
      <c r="AT178" s="219"/>
    </row>
    <row r="179" spans="1:64" ht="14.25" thickBot="1" x14ac:dyDescent="0.2">
      <c r="A179" s="228"/>
      <c r="B179" s="230"/>
      <c r="C179" s="232"/>
      <c r="D179" s="232"/>
      <c r="E179" s="129" t="s">
        <v>6</v>
      </c>
      <c r="F179" s="230"/>
      <c r="G179" s="6" t="s">
        <v>7</v>
      </c>
      <c r="H179" s="230"/>
      <c r="I179" s="272"/>
      <c r="J179" s="236"/>
      <c r="K179" s="236"/>
      <c r="L179" s="115"/>
      <c r="M179" s="108"/>
      <c r="N179" s="220" t="s">
        <v>8</v>
      </c>
      <c r="O179" s="221"/>
      <c r="P179" s="221"/>
      <c r="Q179" s="221"/>
      <c r="R179" s="221"/>
      <c r="S179" s="221"/>
      <c r="T179" s="222"/>
      <c r="U179" s="129" t="s">
        <v>9</v>
      </c>
      <c r="V179" s="111" t="s">
        <v>10</v>
      </c>
      <c r="W179" s="112"/>
      <c r="X179" s="112"/>
      <c r="Y179" s="112"/>
      <c r="Z179" s="112"/>
      <c r="AA179" s="113"/>
      <c r="AB179" s="92" t="s">
        <v>11</v>
      </c>
      <c r="AC179" s="110"/>
      <c r="AD179" s="223" t="s">
        <v>8</v>
      </c>
      <c r="AE179" s="224"/>
      <c r="AF179" s="224"/>
      <c r="AG179" s="224"/>
      <c r="AH179" s="224"/>
      <c r="AI179" s="224"/>
      <c r="AJ179" s="225"/>
      <c r="AK179" s="100" t="s">
        <v>9</v>
      </c>
      <c r="AL179" s="108"/>
      <c r="AM179" s="220" t="s">
        <v>8</v>
      </c>
      <c r="AN179" s="221"/>
      <c r="AO179" s="221"/>
      <c r="AP179" s="221"/>
      <c r="AQ179" s="221"/>
      <c r="AR179" s="221"/>
      <c r="AS179" s="222"/>
      <c r="AT179" s="93" t="s">
        <v>9</v>
      </c>
    </row>
    <row r="180" spans="1:64" x14ac:dyDescent="0.15">
      <c r="A180" s="202">
        <v>36</v>
      </c>
      <c r="B180" s="205"/>
      <c r="C180" s="207"/>
      <c r="D180" s="205"/>
      <c r="E180" s="126" t="str">
        <f>IF(C180="○",IF($D180&lt;&gt;"",VLOOKUP($D180,新規学連登録者入力シート!$A$2:$U$101,8,FALSE),""),IF($D180&lt;&gt;"",IF(VLOOKUP(記入方法!$D180,登録者リスト!$A$1:$F$43729,4,FALSE)=基本情報!$D$6,VLOOKUP(記入方法!$D180,登録者リスト!$A$1:$F$43729,3,FALSE),""),""))</f>
        <v/>
      </c>
      <c r="F180" s="209" t="str">
        <f>IF(C180="○",IF($D180&lt;&gt;"",VLOOKUP($D180,新規学連登録者入力シート!$A$2:$U$101,9,FALSE),""),IF($D180&lt;&gt;"",IF(VLOOKUP(記入方法!$D180,登録者リスト!$A$1:$G$43729,4,FALSE)=基本情報!$D$6,VLOOKUP(記入方法!$D180,登録者リスト!$A$1:$G$43729,7,FALSE),""),""))</f>
        <v/>
      </c>
      <c r="G180" s="127" t="str">
        <f>IF(C180="○",IF($D180&lt;&gt;"",VLOOKUP($D180,新規学連登録者入力シート!$A$2:$U$101,14,FALSE),""),IF($D180&lt;&gt;"",IF(VLOOKUP(記入方法!$D180,登録者リスト!$A$1:$F$43729,4,FALSE)=基本情報!$D$6,VLOOKUP(記入方法!$D180,登録者リスト!$A$1:$F$43729,5,FALSE),""),""))</f>
        <v/>
      </c>
      <c r="H180" s="211" t="str">
        <f>IF(C180="○",IF($D180&lt;&gt;"",VLOOKUP($D180,新規学連登録者入力シート!$A$2:$U$101,19,FALSE),""),IF($D180&lt;&gt;"",IF(VLOOKUP(記入方法!$D180,登録者リスト!$A$1:$H$43729,4,FALSE)=基本情報!$D$6,VLOOKUP(記入方法!$D180,登録者リスト!$A$1:$H$43729,8,FALSE),""),""))</f>
        <v/>
      </c>
      <c r="I180" s="267"/>
      <c r="J180" s="267"/>
      <c r="K180" s="269" t="str">
        <f>IFERROR(IF(I180="","",IF(AND(I180&lt;&gt;"107 ハーフマラソン",I180&lt;&gt;"062 10000mW"),IF(BD180="T",IF(VALUE(M180)&lt;=BB180,"A標準",IF(VALUE(M180)&lt;=BC180,"B標準","未突破")),IF(VALUE(M180)&gt;=BB180,"A標準",IF(VALUE(M180)&gt;=BC180,"B標準","未突破"))),IF(VALUE(M180)&lt;=BC180,"","未突破"))),"")</f>
        <v/>
      </c>
      <c r="L180" s="105"/>
      <c r="M180" s="12" t="str">
        <f>IF(U180="",ASC(N180&amp;IF(P180&lt;&gt;"",TEXT(P180,"00"),"")&amp;IF(R180&lt;&gt;"",TEXT(R180,"00"),"")&amp;IF(T180&lt;&gt;"",TEXT(T180,"00"),"")),ASC(U180))</f>
        <v/>
      </c>
      <c r="N180" s="211"/>
      <c r="O180" s="255" t="s">
        <v>239</v>
      </c>
      <c r="P180" s="263"/>
      <c r="Q180" s="255" t="s">
        <v>240</v>
      </c>
      <c r="R180" s="263"/>
      <c r="S180" s="239" t="s">
        <v>241</v>
      </c>
      <c r="T180" s="265"/>
      <c r="U180" s="211"/>
      <c r="V180" s="7"/>
      <c r="W180" s="8" t="s">
        <v>23</v>
      </c>
      <c r="X180" s="7"/>
      <c r="Y180" s="8" t="s">
        <v>24</v>
      </c>
      <c r="Z180" s="7"/>
      <c r="AA180" s="8" t="s">
        <v>26</v>
      </c>
      <c r="AB180" s="209"/>
      <c r="AC180" s="101" t="str">
        <f>IF(AK180="",ASC(AD180&amp;IF(AF180&lt;&gt;"",TEXT(AF180,"00"),"")&amp;IF(AH180&lt;&gt;"",TEXT(AH180,"00"),"")&amp;IF(AJ180&lt;&gt;"",TEXT(AJ180,"00"),"")),ASC(AK180))</f>
        <v/>
      </c>
      <c r="AD180" s="253" t="str">
        <f>IF(I180="","",IF(I180="201 十種競技","",VLOOKUP(I180,大学記録!$A$3:$H$5,2,FALSE)))</f>
        <v/>
      </c>
      <c r="AE180" s="257" t="s">
        <v>239</v>
      </c>
      <c r="AF180" s="259" t="str">
        <f>IF(I180="","",IF(I180="201 十種競技","",VLOOKUP(I180,大学記録!$A$3:$H$5,4,FALSE)))</f>
        <v/>
      </c>
      <c r="AG180" s="257" t="s">
        <v>240</v>
      </c>
      <c r="AH180" s="259" t="str">
        <f>IF(I180="","",IF(I180="201 十種競技","",VLOOKUP(I180,大学記録!$A$3:$H$5,6,FALSE)))</f>
        <v/>
      </c>
      <c r="AI180" s="261" t="s">
        <v>241</v>
      </c>
      <c r="AJ180" s="251" t="str">
        <f>IF(I180="","",IF(I180="201 十種競技","",VLOOKUP(I180,大学記録!$A$3:$H$5,8,FALSE)))</f>
        <v/>
      </c>
      <c r="AK180" s="253" t="str">
        <f>IF(I180="","",IF(I180="201 十種競技",大学記録!#REF!,""))</f>
        <v/>
      </c>
      <c r="AL180" s="12" t="str">
        <f>IF(AT180="",ASC(AM180&amp;IF(AO180&lt;&gt;"",TEXT(AO180,"00"),"")&amp;IF(AQ180&lt;&gt;"",TEXT(AQ180,"00"),"")&amp;IF(AS180&lt;&gt;"",TEXT(AS180,"00"),"")),ASC(AT180))</f>
        <v/>
      </c>
      <c r="AM180" s="205"/>
      <c r="AN180" s="255" t="s">
        <v>239</v>
      </c>
      <c r="AO180" s="237"/>
      <c r="AP180" s="255" t="s">
        <v>240</v>
      </c>
      <c r="AQ180" s="237"/>
      <c r="AR180" s="239" t="s">
        <v>241</v>
      </c>
      <c r="AS180" s="241"/>
      <c r="AT180" s="243"/>
      <c r="AV180" s="5" t="str">
        <f>IF(AND(I180&lt;&gt;"107 ハーフマラソン",I180&lt;&gt;"062 10000mW"),D180 &amp; "-" &amp; I180,D180 &amp; "-" &amp; I180 &amp; J180)</f>
        <v>-</v>
      </c>
      <c r="AW180" s="5" t="str">
        <f>IF(ISERROR(VLOOKUP(記入方法!$AV180,登録者リスト!#REF!,4,FALSE)),"○","")</f>
        <v>○</v>
      </c>
      <c r="AX180" s="5" t="e">
        <f>IF(AND(I180&lt;&gt;"107 ハーフマラソン",I180&lt;&gt;"062 10000mW"),#REF! &amp; "-" &amp; I180,#REF! &amp; "-" &amp; I180 &amp; J180)</f>
        <v>#REF!</v>
      </c>
      <c r="AY180" s="5" t="str">
        <f>IF(ISERROR(VLOOKUP(AX180,突破者リスト外資格記録入力シート!$D$7:$M$106,2,FALSE)),"○","")</f>
        <v>○</v>
      </c>
      <c r="AZ180" s="5" t="str">
        <f>IF(C180="○","整理番号","登録番号")</f>
        <v>登録番号</v>
      </c>
      <c r="BA180" s="5" t="str">
        <f>IF(I180="107 ハーフマラソン","H",IF(I180="062 10000mW","W",""))</f>
        <v/>
      </c>
      <c r="BB180" s="5" t="e">
        <f>VLOOKUP($I180 &amp; $J180,標準記録!$A$1:$D$26,2,FALSE)</f>
        <v>#N/A</v>
      </c>
      <c r="BC180" s="5" t="e">
        <f>VLOOKUP($I180 &amp; $J180,標準記録!$A$1:$D$26,3,FALSE)</f>
        <v>#N/A</v>
      </c>
      <c r="BD180" s="5" t="e">
        <f>VLOOKUP($I180 &amp; $J180,標準記録!$A$1:$D$26,4,FALSE)</f>
        <v>#N/A</v>
      </c>
      <c r="BE180" s="5" t="str">
        <f>IF(BF180="","",A180)</f>
        <v/>
      </c>
      <c r="BF180" s="5" t="str">
        <f>IF(OR(I180="201 十種競技",I180="202 七種競技"),#REF!,"")</f>
        <v/>
      </c>
      <c r="BG180" s="5" t="str">
        <f>IF(I180="107 ハーフマラソン",#REF!,"")</f>
        <v/>
      </c>
      <c r="BH180" s="5" t="str">
        <f>I180 &amp; K180</f>
        <v/>
      </c>
      <c r="BI180" s="5">
        <f>I180</f>
        <v>0</v>
      </c>
      <c r="BJ180" s="5">
        <f>COUNTIF($BI$5:$BI$401,I180)</f>
        <v>160</v>
      </c>
      <c r="BK180" s="5">
        <f>COUNTIF($BH$5:$BH$401,I180 &amp; "B標準")</f>
        <v>0</v>
      </c>
      <c r="BL180" s="5" t="str">
        <f>D178 &amp; D180</f>
        <v>登録番号</v>
      </c>
    </row>
    <row r="181" spans="1:64" ht="14.25" thickBot="1" x14ac:dyDescent="0.2">
      <c r="A181" s="203"/>
      <c r="B181" s="206"/>
      <c r="C181" s="208"/>
      <c r="D181" s="206"/>
      <c r="E181" s="128" t="str">
        <f>IF(C180="○",IF($D180&lt;&gt;"",VLOOKUP($D180,新規学連登録者入力シート!$A$2:$U$101,7,FALSE),""),IF($D180&lt;&gt;"",IF(VLOOKUP(記入方法!$D180,登録者リスト!$A$1:$F$43729,4,FALSE)=基本情報!$D$6,VLOOKUP(記入方法!$D180,登録者リスト!$A$1:$F$43729,2,FALSE),""),""))</f>
        <v/>
      </c>
      <c r="F181" s="210"/>
      <c r="G181" s="128" t="str">
        <f>IF(C180="○",IF($D180&lt;&gt;"",VLOOKUP($D180,新規学連登録者入力シート!$A$2:$U$101,19,FALSE),""),IF($D180&lt;&gt;"",IF(VLOOKUP(記入方法!$D180,登録者リスト!$A$1:$F$43729,4,FALSE)=基本情報!$D$6,VLOOKUP(記入方法!$D180,登録者リスト!$A$1:$F$43729,6,FALSE),""),""))</f>
        <v/>
      </c>
      <c r="H181" s="212"/>
      <c r="I181" s="268"/>
      <c r="J181" s="268"/>
      <c r="K181" s="270"/>
      <c r="L181" s="106"/>
      <c r="M181" s="14" t="str">
        <f>IF(U181="",ASC(N181&amp;IF(P181&lt;&gt;"",TEXT(P181,"00"),"")&amp;IF(R181&lt;&gt;"",TEXT(R181,"00"),"")&amp;IF(T181&lt;&gt;"",TEXT(T181,"00"),"")),ASC(U181))</f>
        <v/>
      </c>
      <c r="N181" s="212"/>
      <c r="O181" s="256"/>
      <c r="P181" s="264"/>
      <c r="Q181" s="256"/>
      <c r="R181" s="264"/>
      <c r="S181" s="240"/>
      <c r="T181" s="266"/>
      <c r="U181" s="212"/>
      <c r="V181" s="9"/>
      <c r="W181" s="10" t="s">
        <v>23</v>
      </c>
      <c r="X181" s="9"/>
      <c r="Y181" s="10" t="s">
        <v>25</v>
      </c>
      <c r="Z181" s="9"/>
      <c r="AA181" s="10" t="s">
        <v>26</v>
      </c>
      <c r="AB181" s="210"/>
      <c r="AC181" s="102" t="str">
        <f>IF(AK181="",ASC(AD180&amp;IF(AF181&lt;&gt;"",TEXT(AF181,"00"),"")&amp;IF(AH181&lt;&gt;"",TEXT(AH181,"00"),"")&amp;IF(AJ181&lt;&gt;"",TEXT(AJ181,"00"),"")),ASC(AK181))</f>
        <v/>
      </c>
      <c r="AD181" s="254"/>
      <c r="AE181" s="258"/>
      <c r="AF181" s="260"/>
      <c r="AG181" s="258"/>
      <c r="AH181" s="260"/>
      <c r="AI181" s="262"/>
      <c r="AJ181" s="252"/>
      <c r="AK181" s="254"/>
      <c r="AL181" s="14" t="str">
        <f>IF(AT181="",ASC(AM181&amp;IF(AO181&lt;&gt;"",TEXT(AO181,"00"),"")&amp;IF(AQ181&lt;&gt;"",TEXT(AQ181,"00"),"")&amp;IF(AS181&lt;&gt;"",TEXT(AS181,"00"),"")),ASC(AT181))</f>
        <v/>
      </c>
      <c r="AM181" s="206"/>
      <c r="AN181" s="256"/>
      <c r="AO181" s="238"/>
      <c r="AP181" s="256"/>
      <c r="AQ181" s="238"/>
      <c r="AR181" s="240"/>
      <c r="AS181" s="242"/>
      <c r="AT181" s="244"/>
      <c r="AV181" s="5" t="str">
        <f>IF(AND(I181&lt;&gt;"107 ハーフマラソン",I181&lt;&gt;"062 10000mW"),D180 &amp; "-" &amp; I181,D180 &amp; "-" &amp; I181 &amp; J181)</f>
        <v>-</v>
      </c>
      <c r="AW181" s="5" t="str">
        <f>IF(ISERROR(VLOOKUP(記入方法!$AV181,登録者リスト!#REF!,4,FALSE)),"○","")</f>
        <v>○</v>
      </c>
      <c r="AX181" s="5" t="e">
        <f>IF(AND(I181&lt;&gt;"107 ハーフマラソン",I181&lt;&gt;"062 10000mW"),#REF! &amp; "-" &amp; I181,#REF! &amp; "-" &amp; I181 &amp; J181)</f>
        <v>#REF!</v>
      </c>
      <c r="AY181" s="5" t="str">
        <f>IF(ISERROR(VLOOKUP(AX181,突破者リスト外資格記録入力シート!$D$7:$M$106,2,FALSE)),"○","")</f>
        <v>○</v>
      </c>
      <c r="BA181" s="5" t="str">
        <f>IF(I181="107 ハーフマラソン","H",IF(I181="062 10000mW","W",""))</f>
        <v/>
      </c>
      <c r="BB181" s="5" t="e">
        <f>VLOOKUP($I181 &amp; $J181,標準記録!$A$1:$D$26,2,FALSE)</f>
        <v>#N/A</v>
      </c>
      <c r="BC181" s="5" t="e">
        <f>VLOOKUP($I181 &amp; $J181,標準記録!$A$1:$D$26,3,FALSE)</f>
        <v>#N/A</v>
      </c>
      <c r="BD181" s="5" t="e">
        <f>VLOOKUP($I181 &amp; $J181,標準記録!$A$1:$D$26,4,FALSE)</f>
        <v>#N/A</v>
      </c>
      <c r="BE181" s="5" t="str">
        <f>IF(BF181="","",A180)</f>
        <v/>
      </c>
      <c r="BF181" s="5" t="str">
        <f>IF(OR(I181="201 十種競技",I181="202 七種競技"),#REF!,"")</f>
        <v/>
      </c>
      <c r="BG181" s="5" t="str">
        <f>IF(I181="107 ハーフマラソン",#REF!,"")</f>
        <v/>
      </c>
      <c r="BH181" s="5" t="str">
        <f>I181 &amp; K181</f>
        <v/>
      </c>
      <c r="BI181" s="5">
        <f>I181</f>
        <v>0</v>
      </c>
      <c r="BJ181" s="5">
        <f>COUNTIF($BI$5:$BI$401,I181)</f>
        <v>160</v>
      </c>
      <c r="BK181" s="5">
        <f>COUNTIF($BH$5:$BH$401,I181 &amp; "B標準")</f>
        <v>0</v>
      </c>
    </row>
    <row r="182" spans="1:64" ht="15" thickTop="1" thickBot="1" x14ac:dyDescent="0.2">
      <c r="A182" s="204"/>
      <c r="B182" s="245" t="s">
        <v>128</v>
      </c>
      <c r="C182" s="246"/>
      <c r="D182" s="246"/>
      <c r="E182" s="246"/>
      <c r="F182" s="246"/>
      <c r="G182" s="247"/>
      <c r="H182" s="125"/>
      <c r="I182" s="248"/>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50"/>
    </row>
    <row r="183" spans="1:64" ht="13.5" customHeight="1" x14ac:dyDescent="0.15">
      <c r="A183" s="227"/>
      <c r="B183" s="229" t="s">
        <v>0</v>
      </c>
      <c r="C183" s="231" t="s">
        <v>242</v>
      </c>
      <c r="D183" s="231" t="str">
        <f>IF(C185="○","整理番号","登録番号")</f>
        <v>登録番号</v>
      </c>
      <c r="E183" s="124" t="s">
        <v>13550</v>
      </c>
      <c r="F183" s="229" t="s">
        <v>275</v>
      </c>
      <c r="G183" s="104" t="s">
        <v>1</v>
      </c>
      <c r="H183" s="233" t="s">
        <v>13551</v>
      </c>
      <c r="I183" s="271" t="s">
        <v>2</v>
      </c>
      <c r="J183" s="233" t="s">
        <v>284</v>
      </c>
      <c r="K183" s="233" t="s">
        <v>3</v>
      </c>
      <c r="L183" s="114" t="s">
        <v>243</v>
      </c>
      <c r="M183" s="107" t="s">
        <v>16</v>
      </c>
      <c r="N183" s="213" t="s">
        <v>4</v>
      </c>
      <c r="O183" s="214"/>
      <c r="P183" s="214"/>
      <c r="Q183" s="214"/>
      <c r="R183" s="214"/>
      <c r="S183" s="214"/>
      <c r="T183" s="214"/>
      <c r="U183" s="214"/>
      <c r="V183" s="214"/>
      <c r="W183" s="214"/>
      <c r="X183" s="214"/>
      <c r="Y183" s="214"/>
      <c r="Z183" s="214"/>
      <c r="AA183" s="214"/>
      <c r="AB183" s="215"/>
      <c r="AC183" s="109" t="s">
        <v>16</v>
      </c>
      <c r="AD183" s="216" t="s">
        <v>448</v>
      </c>
      <c r="AE183" s="217"/>
      <c r="AF183" s="217"/>
      <c r="AG183" s="217"/>
      <c r="AH183" s="217"/>
      <c r="AI183" s="217"/>
      <c r="AJ183" s="217"/>
      <c r="AK183" s="218"/>
      <c r="AL183" s="107" t="s">
        <v>16</v>
      </c>
      <c r="AM183" s="213" t="s">
        <v>445</v>
      </c>
      <c r="AN183" s="214"/>
      <c r="AO183" s="214"/>
      <c r="AP183" s="214"/>
      <c r="AQ183" s="214"/>
      <c r="AR183" s="214"/>
      <c r="AS183" s="214"/>
      <c r="AT183" s="219"/>
    </row>
    <row r="184" spans="1:64" ht="14.25" thickBot="1" x14ac:dyDescent="0.2">
      <c r="A184" s="228"/>
      <c r="B184" s="230"/>
      <c r="C184" s="232"/>
      <c r="D184" s="232"/>
      <c r="E184" s="129" t="s">
        <v>6</v>
      </c>
      <c r="F184" s="230"/>
      <c r="G184" s="6" t="s">
        <v>7</v>
      </c>
      <c r="H184" s="230"/>
      <c r="I184" s="272"/>
      <c r="J184" s="236"/>
      <c r="K184" s="236"/>
      <c r="L184" s="115"/>
      <c r="M184" s="108"/>
      <c r="N184" s="220" t="s">
        <v>8</v>
      </c>
      <c r="O184" s="221"/>
      <c r="P184" s="221"/>
      <c r="Q184" s="221"/>
      <c r="R184" s="221"/>
      <c r="S184" s="221"/>
      <c r="T184" s="222"/>
      <c r="U184" s="129" t="s">
        <v>9</v>
      </c>
      <c r="V184" s="111" t="s">
        <v>10</v>
      </c>
      <c r="W184" s="112"/>
      <c r="X184" s="112"/>
      <c r="Y184" s="112"/>
      <c r="Z184" s="112"/>
      <c r="AA184" s="113"/>
      <c r="AB184" s="92" t="s">
        <v>11</v>
      </c>
      <c r="AC184" s="110"/>
      <c r="AD184" s="223" t="s">
        <v>8</v>
      </c>
      <c r="AE184" s="224"/>
      <c r="AF184" s="224"/>
      <c r="AG184" s="224"/>
      <c r="AH184" s="224"/>
      <c r="AI184" s="224"/>
      <c r="AJ184" s="225"/>
      <c r="AK184" s="100" t="s">
        <v>9</v>
      </c>
      <c r="AL184" s="108"/>
      <c r="AM184" s="220" t="s">
        <v>8</v>
      </c>
      <c r="AN184" s="221"/>
      <c r="AO184" s="221"/>
      <c r="AP184" s="221"/>
      <c r="AQ184" s="221"/>
      <c r="AR184" s="221"/>
      <c r="AS184" s="222"/>
      <c r="AT184" s="93" t="s">
        <v>9</v>
      </c>
    </row>
    <row r="185" spans="1:64" x14ac:dyDescent="0.15">
      <c r="A185" s="202">
        <v>37</v>
      </c>
      <c r="B185" s="205"/>
      <c r="C185" s="207"/>
      <c r="D185" s="205"/>
      <c r="E185" s="126" t="str">
        <f>IF(C185="○",IF($D185&lt;&gt;"",VLOOKUP($D185,新規学連登録者入力シート!$A$2:$U$101,8,FALSE),""),IF($D185&lt;&gt;"",IF(VLOOKUP(記入方法!$D185,登録者リスト!$A$1:$F$43729,4,FALSE)=基本情報!$D$6,VLOOKUP(記入方法!$D185,登録者リスト!$A$1:$F$43729,3,FALSE),""),""))</f>
        <v/>
      </c>
      <c r="F185" s="209" t="str">
        <f>IF(C185="○",IF($D185&lt;&gt;"",VLOOKUP($D185,新規学連登録者入力シート!$A$2:$U$101,9,FALSE),""),IF($D185&lt;&gt;"",IF(VLOOKUP(記入方法!$D185,登録者リスト!$A$1:$G$43729,4,FALSE)=基本情報!$D$6,VLOOKUP(記入方法!$D185,登録者リスト!$A$1:$G$43729,7,FALSE),""),""))</f>
        <v/>
      </c>
      <c r="G185" s="127" t="str">
        <f>IF(C185="○",IF($D185&lt;&gt;"",VLOOKUP($D185,新規学連登録者入力シート!$A$2:$U$101,14,FALSE),""),IF($D185&lt;&gt;"",IF(VLOOKUP(記入方法!$D185,登録者リスト!$A$1:$F$43729,4,FALSE)=基本情報!$D$6,VLOOKUP(記入方法!$D185,登録者リスト!$A$1:$F$43729,5,FALSE),""),""))</f>
        <v/>
      </c>
      <c r="H185" s="211" t="str">
        <f>IF(C185="○",IF($D185&lt;&gt;"",VLOOKUP($D185,新規学連登録者入力シート!$A$2:$U$101,19,FALSE),""),IF($D185&lt;&gt;"",IF(VLOOKUP(記入方法!$D185,登録者リスト!$A$1:$H$43729,4,FALSE)=基本情報!$D$6,VLOOKUP(記入方法!$D185,登録者リスト!$A$1:$H$43729,8,FALSE),""),""))</f>
        <v/>
      </c>
      <c r="I185" s="267"/>
      <c r="J185" s="267"/>
      <c r="K185" s="269" t="str">
        <f>IFERROR(IF(I185="","",IF(AND(I185&lt;&gt;"107 ハーフマラソン",I185&lt;&gt;"062 10000mW"),IF(BD185="T",IF(VALUE(M185)&lt;=BB185,"A標準",IF(VALUE(M185)&lt;=BC185,"B標準","未突破")),IF(VALUE(M185)&gt;=BB185,"A標準",IF(VALUE(M185)&gt;=BC185,"B標準","未突破"))),IF(VALUE(M185)&lt;=BC185,"","未突破"))),"")</f>
        <v/>
      </c>
      <c r="L185" s="105"/>
      <c r="M185" s="12" t="str">
        <f>IF(U185="",ASC(N185&amp;IF(P185&lt;&gt;"",TEXT(P185,"00"),"")&amp;IF(R185&lt;&gt;"",TEXT(R185,"00"),"")&amp;IF(T185&lt;&gt;"",TEXT(T185,"00"),"")),ASC(U185))</f>
        <v/>
      </c>
      <c r="N185" s="211"/>
      <c r="O185" s="255" t="s">
        <v>239</v>
      </c>
      <c r="P185" s="263"/>
      <c r="Q185" s="255" t="s">
        <v>240</v>
      </c>
      <c r="R185" s="263"/>
      <c r="S185" s="239" t="s">
        <v>241</v>
      </c>
      <c r="T185" s="265"/>
      <c r="U185" s="211"/>
      <c r="V185" s="7"/>
      <c r="W185" s="8" t="s">
        <v>23</v>
      </c>
      <c r="X185" s="7"/>
      <c r="Y185" s="8" t="s">
        <v>24</v>
      </c>
      <c r="Z185" s="7"/>
      <c r="AA185" s="8" t="s">
        <v>26</v>
      </c>
      <c r="AB185" s="209"/>
      <c r="AC185" s="101" t="str">
        <f>IF(AK185="",ASC(AD185&amp;IF(AF185&lt;&gt;"",TEXT(AF185,"00"),"")&amp;IF(AH185&lt;&gt;"",TEXT(AH185,"00"),"")&amp;IF(AJ185&lt;&gt;"",TEXT(AJ185,"00"),"")),ASC(AK185))</f>
        <v/>
      </c>
      <c r="AD185" s="253" t="str">
        <f>IF(I185="","",IF(I185="201 十種競技","",VLOOKUP(I185,大学記録!$A$3:$H$5,2,FALSE)))</f>
        <v/>
      </c>
      <c r="AE185" s="257" t="s">
        <v>239</v>
      </c>
      <c r="AF185" s="259" t="str">
        <f>IF(I185="","",IF(I185="201 十種競技","",VLOOKUP(I185,大学記録!$A$3:$H$5,4,FALSE)))</f>
        <v/>
      </c>
      <c r="AG185" s="257" t="s">
        <v>240</v>
      </c>
      <c r="AH185" s="259" t="str">
        <f>IF(I185="","",IF(I185="201 十種競技","",VLOOKUP(I185,大学記録!$A$3:$H$5,6,FALSE)))</f>
        <v/>
      </c>
      <c r="AI185" s="261" t="s">
        <v>241</v>
      </c>
      <c r="AJ185" s="251" t="str">
        <f>IF(I185="","",IF(I185="201 十種競技","",VLOOKUP(I185,大学記録!$A$3:$H$5,8,FALSE)))</f>
        <v/>
      </c>
      <c r="AK185" s="253" t="str">
        <f>IF(I185="","",IF(I185="201 十種競技",大学記録!#REF!,""))</f>
        <v/>
      </c>
      <c r="AL185" s="12" t="str">
        <f>IF(AT185="",ASC(AM185&amp;IF(AO185&lt;&gt;"",TEXT(AO185,"00"),"")&amp;IF(AQ185&lt;&gt;"",TEXT(AQ185,"00"),"")&amp;IF(AS185&lt;&gt;"",TEXT(AS185,"00"),"")),ASC(AT185))</f>
        <v/>
      </c>
      <c r="AM185" s="205"/>
      <c r="AN185" s="255" t="s">
        <v>239</v>
      </c>
      <c r="AO185" s="237"/>
      <c r="AP185" s="255" t="s">
        <v>240</v>
      </c>
      <c r="AQ185" s="237"/>
      <c r="AR185" s="239" t="s">
        <v>241</v>
      </c>
      <c r="AS185" s="241"/>
      <c r="AT185" s="243"/>
      <c r="AV185" s="5" t="str">
        <f>IF(AND(I185&lt;&gt;"107 ハーフマラソン",I185&lt;&gt;"062 10000mW"),D185 &amp; "-" &amp; I185,D185 &amp; "-" &amp; I185 &amp; J185)</f>
        <v>-</v>
      </c>
      <c r="AW185" s="5" t="str">
        <f>IF(ISERROR(VLOOKUP(記入方法!$AV185,登録者リスト!#REF!,4,FALSE)),"○","")</f>
        <v>○</v>
      </c>
      <c r="AX185" s="5" t="e">
        <f>IF(AND(I185&lt;&gt;"107 ハーフマラソン",I185&lt;&gt;"062 10000mW"),#REF! &amp; "-" &amp; I185,#REF! &amp; "-" &amp; I185 &amp; J185)</f>
        <v>#REF!</v>
      </c>
      <c r="AY185" s="5" t="str">
        <f>IF(ISERROR(VLOOKUP(AX185,突破者リスト外資格記録入力シート!$D$7:$M$106,2,FALSE)),"○","")</f>
        <v>○</v>
      </c>
      <c r="AZ185" s="5" t="str">
        <f>IF(C185="○","整理番号","登録番号")</f>
        <v>登録番号</v>
      </c>
      <c r="BA185" s="5" t="str">
        <f>IF(I185="107 ハーフマラソン","H",IF(I185="062 10000mW","W",""))</f>
        <v/>
      </c>
      <c r="BB185" s="5" t="e">
        <f>VLOOKUP($I185 &amp; $J185,標準記録!$A$1:$D$26,2,FALSE)</f>
        <v>#N/A</v>
      </c>
      <c r="BC185" s="5" t="e">
        <f>VLOOKUP($I185 &amp; $J185,標準記録!$A$1:$D$26,3,FALSE)</f>
        <v>#N/A</v>
      </c>
      <c r="BD185" s="5" t="e">
        <f>VLOOKUP($I185 &amp; $J185,標準記録!$A$1:$D$26,4,FALSE)</f>
        <v>#N/A</v>
      </c>
      <c r="BE185" s="5" t="str">
        <f>IF(BF185="","",A185)</f>
        <v/>
      </c>
      <c r="BF185" s="5" t="str">
        <f>IF(OR(I185="201 十種競技",I185="202 七種競技"),#REF!,"")</f>
        <v/>
      </c>
      <c r="BG185" s="5" t="str">
        <f>IF(I185="107 ハーフマラソン",#REF!,"")</f>
        <v/>
      </c>
      <c r="BH185" s="5" t="str">
        <f>I185 &amp; K185</f>
        <v/>
      </c>
      <c r="BI185" s="5">
        <f>I185</f>
        <v>0</v>
      </c>
      <c r="BJ185" s="5">
        <f>COUNTIF($BI$5:$BI$401,I185)</f>
        <v>160</v>
      </c>
      <c r="BK185" s="5">
        <f>COUNTIF($BH$5:$BH$401,I185 &amp; "B標準")</f>
        <v>0</v>
      </c>
      <c r="BL185" s="5" t="str">
        <f>D183 &amp; D185</f>
        <v>登録番号</v>
      </c>
    </row>
    <row r="186" spans="1:64" ht="14.25" thickBot="1" x14ac:dyDescent="0.2">
      <c r="A186" s="203"/>
      <c r="B186" s="206"/>
      <c r="C186" s="208"/>
      <c r="D186" s="206"/>
      <c r="E186" s="128" t="str">
        <f>IF(C185="○",IF($D185&lt;&gt;"",VLOOKUP($D185,新規学連登録者入力シート!$A$2:$U$101,7,FALSE),""),IF($D185&lt;&gt;"",IF(VLOOKUP(記入方法!$D185,登録者リスト!$A$1:$F$43729,4,FALSE)=基本情報!$D$6,VLOOKUP(記入方法!$D185,登録者リスト!$A$1:$F$43729,2,FALSE),""),""))</f>
        <v/>
      </c>
      <c r="F186" s="210"/>
      <c r="G186" s="128" t="str">
        <f>IF(C185="○",IF($D185&lt;&gt;"",VLOOKUP($D185,新規学連登録者入力シート!$A$2:$U$101,19,FALSE),""),IF($D185&lt;&gt;"",IF(VLOOKUP(記入方法!$D185,登録者リスト!$A$1:$F$43729,4,FALSE)=基本情報!$D$6,VLOOKUP(記入方法!$D185,登録者リスト!$A$1:$F$43729,6,FALSE),""),""))</f>
        <v/>
      </c>
      <c r="H186" s="212"/>
      <c r="I186" s="268"/>
      <c r="J186" s="268"/>
      <c r="K186" s="270"/>
      <c r="L186" s="106"/>
      <c r="M186" s="14" t="str">
        <f>IF(U186="",ASC(N186&amp;IF(P186&lt;&gt;"",TEXT(P186,"00"),"")&amp;IF(R186&lt;&gt;"",TEXT(R186,"00"),"")&amp;IF(T186&lt;&gt;"",TEXT(T186,"00"),"")),ASC(U186))</f>
        <v/>
      </c>
      <c r="N186" s="212"/>
      <c r="O186" s="256"/>
      <c r="P186" s="264"/>
      <c r="Q186" s="256"/>
      <c r="R186" s="264"/>
      <c r="S186" s="240"/>
      <c r="T186" s="266"/>
      <c r="U186" s="212"/>
      <c r="V186" s="9"/>
      <c r="W186" s="10" t="s">
        <v>23</v>
      </c>
      <c r="X186" s="9"/>
      <c r="Y186" s="10" t="s">
        <v>25</v>
      </c>
      <c r="Z186" s="9"/>
      <c r="AA186" s="10" t="s">
        <v>26</v>
      </c>
      <c r="AB186" s="210"/>
      <c r="AC186" s="102" t="str">
        <f>IF(AK186="",ASC(AD185&amp;IF(AF186&lt;&gt;"",TEXT(AF186,"00"),"")&amp;IF(AH186&lt;&gt;"",TEXT(AH186,"00"),"")&amp;IF(AJ186&lt;&gt;"",TEXT(AJ186,"00"),"")),ASC(AK186))</f>
        <v/>
      </c>
      <c r="AD186" s="254"/>
      <c r="AE186" s="258"/>
      <c r="AF186" s="260"/>
      <c r="AG186" s="258"/>
      <c r="AH186" s="260"/>
      <c r="AI186" s="262"/>
      <c r="AJ186" s="252"/>
      <c r="AK186" s="254"/>
      <c r="AL186" s="14" t="str">
        <f>IF(AT186="",ASC(AM186&amp;IF(AO186&lt;&gt;"",TEXT(AO186,"00"),"")&amp;IF(AQ186&lt;&gt;"",TEXT(AQ186,"00"),"")&amp;IF(AS186&lt;&gt;"",TEXT(AS186,"00"),"")),ASC(AT186))</f>
        <v/>
      </c>
      <c r="AM186" s="206"/>
      <c r="AN186" s="256"/>
      <c r="AO186" s="238"/>
      <c r="AP186" s="256"/>
      <c r="AQ186" s="238"/>
      <c r="AR186" s="240"/>
      <c r="AS186" s="242"/>
      <c r="AT186" s="244"/>
      <c r="AV186" s="5" t="str">
        <f>IF(AND(I186&lt;&gt;"107 ハーフマラソン",I186&lt;&gt;"062 10000mW"),D185 &amp; "-" &amp; I186,D185 &amp; "-" &amp; I186 &amp; J186)</f>
        <v>-</v>
      </c>
      <c r="AW186" s="5" t="str">
        <f>IF(ISERROR(VLOOKUP(記入方法!$AV186,登録者リスト!#REF!,4,FALSE)),"○","")</f>
        <v>○</v>
      </c>
      <c r="AX186" s="5" t="e">
        <f>IF(AND(I186&lt;&gt;"107 ハーフマラソン",I186&lt;&gt;"062 10000mW"),#REF! &amp; "-" &amp; I186,#REF! &amp; "-" &amp; I186 &amp; J186)</f>
        <v>#REF!</v>
      </c>
      <c r="AY186" s="5" t="str">
        <f>IF(ISERROR(VLOOKUP(AX186,突破者リスト外資格記録入力シート!$D$7:$M$106,2,FALSE)),"○","")</f>
        <v>○</v>
      </c>
      <c r="BA186" s="5" t="str">
        <f>IF(I186="107 ハーフマラソン","H",IF(I186="062 10000mW","W",""))</f>
        <v/>
      </c>
      <c r="BB186" s="5" t="e">
        <f>VLOOKUP($I186 &amp; $J186,標準記録!$A$1:$D$26,2,FALSE)</f>
        <v>#N/A</v>
      </c>
      <c r="BC186" s="5" t="e">
        <f>VLOOKUP($I186 &amp; $J186,標準記録!$A$1:$D$26,3,FALSE)</f>
        <v>#N/A</v>
      </c>
      <c r="BD186" s="5" t="e">
        <f>VLOOKUP($I186 &amp; $J186,標準記録!$A$1:$D$26,4,FALSE)</f>
        <v>#N/A</v>
      </c>
      <c r="BE186" s="5" t="str">
        <f>IF(BF186="","",A185)</f>
        <v/>
      </c>
      <c r="BF186" s="5" t="str">
        <f>IF(OR(I186="201 十種競技",I186="202 七種競技"),#REF!,"")</f>
        <v/>
      </c>
      <c r="BG186" s="5" t="str">
        <f>IF(I186="107 ハーフマラソン",#REF!,"")</f>
        <v/>
      </c>
      <c r="BH186" s="5" t="str">
        <f>I186 &amp; K186</f>
        <v/>
      </c>
      <c r="BI186" s="5">
        <f>I186</f>
        <v>0</v>
      </c>
      <c r="BJ186" s="5">
        <f>COUNTIF($BI$5:$BI$401,I186)</f>
        <v>160</v>
      </c>
      <c r="BK186" s="5">
        <f>COUNTIF($BH$5:$BH$401,I186 &amp; "B標準")</f>
        <v>0</v>
      </c>
    </row>
    <row r="187" spans="1:64" ht="15" thickTop="1" thickBot="1" x14ac:dyDescent="0.2">
      <c r="A187" s="204"/>
      <c r="B187" s="245" t="s">
        <v>128</v>
      </c>
      <c r="C187" s="246"/>
      <c r="D187" s="246"/>
      <c r="E187" s="246"/>
      <c r="F187" s="246"/>
      <c r="G187" s="247"/>
      <c r="H187" s="125"/>
      <c r="I187" s="248"/>
      <c r="J187" s="249"/>
      <c r="K187" s="249"/>
      <c r="L187" s="249"/>
      <c r="M187" s="249"/>
      <c r="N187" s="249"/>
      <c r="O187" s="249"/>
      <c r="P187" s="249"/>
      <c r="Q187" s="249"/>
      <c r="R187" s="249"/>
      <c r="S187" s="249"/>
      <c r="T187" s="249"/>
      <c r="U187" s="249"/>
      <c r="V187" s="249"/>
      <c r="W187" s="249"/>
      <c r="X187" s="249"/>
      <c r="Y187" s="249"/>
      <c r="Z187" s="249"/>
      <c r="AA187" s="249"/>
      <c r="AB187" s="249"/>
      <c r="AC187" s="249"/>
      <c r="AD187" s="249"/>
      <c r="AE187" s="249"/>
      <c r="AF187" s="249"/>
      <c r="AG187" s="249"/>
      <c r="AH187" s="249"/>
      <c r="AI187" s="249"/>
      <c r="AJ187" s="249"/>
      <c r="AK187" s="249"/>
      <c r="AL187" s="249"/>
      <c r="AM187" s="249"/>
      <c r="AN187" s="249"/>
      <c r="AO187" s="249"/>
      <c r="AP187" s="249"/>
      <c r="AQ187" s="249"/>
      <c r="AR187" s="249"/>
      <c r="AS187" s="249"/>
      <c r="AT187" s="250"/>
    </row>
    <row r="188" spans="1:64" ht="13.5" customHeight="1" x14ac:dyDescent="0.15">
      <c r="A188" s="227"/>
      <c r="B188" s="229" t="s">
        <v>0</v>
      </c>
      <c r="C188" s="231" t="s">
        <v>242</v>
      </c>
      <c r="D188" s="231" t="str">
        <f>IF(C190="○","整理番号","登録番号")</f>
        <v>登録番号</v>
      </c>
      <c r="E188" s="124" t="s">
        <v>13550</v>
      </c>
      <c r="F188" s="229" t="s">
        <v>275</v>
      </c>
      <c r="G188" s="104" t="s">
        <v>1</v>
      </c>
      <c r="H188" s="233" t="s">
        <v>13551</v>
      </c>
      <c r="I188" s="271" t="s">
        <v>2</v>
      </c>
      <c r="J188" s="233" t="s">
        <v>284</v>
      </c>
      <c r="K188" s="233" t="s">
        <v>3</v>
      </c>
      <c r="L188" s="114" t="s">
        <v>243</v>
      </c>
      <c r="M188" s="107" t="s">
        <v>16</v>
      </c>
      <c r="N188" s="213" t="s">
        <v>4</v>
      </c>
      <c r="O188" s="214"/>
      <c r="P188" s="214"/>
      <c r="Q188" s="214"/>
      <c r="R188" s="214"/>
      <c r="S188" s="214"/>
      <c r="T188" s="214"/>
      <c r="U188" s="214"/>
      <c r="V188" s="214"/>
      <c r="W188" s="214"/>
      <c r="X188" s="214"/>
      <c r="Y188" s="214"/>
      <c r="Z188" s="214"/>
      <c r="AA188" s="214"/>
      <c r="AB188" s="215"/>
      <c r="AC188" s="109" t="s">
        <v>16</v>
      </c>
      <c r="AD188" s="216" t="s">
        <v>448</v>
      </c>
      <c r="AE188" s="217"/>
      <c r="AF188" s="217"/>
      <c r="AG188" s="217"/>
      <c r="AH188" s="217"/>
      <c r="AI188" s="217"/>
      <c r="AJ188" s="217"/>
      <c r="AK188" s="218"/>
      <c r="AL188" s="107" t="s">
        <v>16</v>
      </c>
      <c r="AM188" s="213" t="s">
        <v>445</v>
      </c>
      <c r="AN188" s="214"/>
      <c r="AO188" s="214"/>
      <c r="AP188" s="214"/>
      <c r="AQ188" s="214"/>
      <c r="AR188" s="214"/>
      <c r="AS188" s="214"/>
      <c r="AT188" s="219"/>
    </row>
    <row r="189" spans="1:64" ht="14.25" thickBot="1" x14ac:dyDescent="0.2">
      <c r="A189" s="228"/>
      <c r="B189" s="230"/>
      <c r="C189" s="232"/>
      <c r="D189" s="232"/>
      <c r="E189" s="129" t="s">
        <v>6</v>
      </c>
      <c r="F189" s="230"/>
      <c r="G189" s="6" t="s">
        <v>7</v>
      </c>
      <c r="H189" s="230"/>
      <c r="I189" s="272"/>
      <c r="J189" s="236"/>
      <c r="K189" s="236"/>
      <c r="L189" s="115"/>
      <c r="M189" s="108"/>
      <c r="N189" s="220" t="s">
        <v>8</v>
      </c>
      <c r="O189" s="221"/>
      <c r="P189" s="221"/>
      <c r="Q189" s="221"/>
      <c r="R189" s="221"/>
      <c r="S189" s="221"/>
      <c r="T189" s="222"/>
      <c r="U189" s="129" t="s">
        <v>9</v>
      </c>
      <c r="V189" s="111" t="s">
        <v>10</v>
      </c>
      <c r="W189" s="112"/>
      <c r="X189" s="112"/>
      <c r="Y189" s="112"/>
      <c r="Z189" s="112"/>
      <c r="AA189" s="113"/>
      <c r="AB189" s="92" t="s">
        <v>11</v>
      </c>
      <c r="AC189" s="110"/>
      <c r="AD189" s="223" t="s">
        <v>8</v>
      </c>
      <c r="AE189" s="224"/>
      <c r="AF189" s="224"/>
      <c r="AG189" s="224"/>
      <c r="AH189" s="224"/>
      <c r="AI189" s="224"/>
      <c r="AJ189" s="225"/>
      <c r="AK189" s="100" t="s">
        <v>9</v>
      </c>
      <c r="AL189" s="108"/>
      <c r="AM189" s="220" t="s">
        <v>8</v>
      </c>
      <c r="AN189" s="221"/>
      <c r="AO189" s="221"/>
      <c r="AP189" s="221"/>
      <c r="AQ189" s="221"/>
      <c r="AR189" s="221"/>
      <c r="AS189" s="222"/>
      <c r="AT189" s="93" t="s">
        <v>9</v>
      </c>
    </row>
    <row r="190" spans="1:64" x14ac:dyDescent="0.15">
      <c r="A190" s="202">
        <v>38</v>
      </c>
      <c r="B190" s="205"/>
      <c r="C190" s="207"/>
      <c r="D190" s="205"/>
      <c r="E190" s="126" t="str">
        <f>IF(C190="○",IF($D190&lt;&gt;"",VLOOKUP($D190,新規学連登録者入力シート!$A$2:$U$101,8,FALSE),""),IF($D190&lt;&gt;"",IF(VLOOKUP(記入方法!$D190,登録者リスト!$A$1:$F$43729,4,FALSE)=基本情報!$D$6,VLOOKUP(記入方法!$D190,登録者リスト!$A$1:$F$43729,3,FALSE),""),""))</f>
        <v/>
      </c>
      <c r="F190" s="209" t="str">
        <f>IF(C190="○",IF($D190&lt;&gt;"",VLOOKUP($D190,新規学連登録者入力シート!$A$2:$U$101,9,FALSE),""),IF($D190&lt;&gt;"",IF(VLOOKUP(記入方法!$D190,登録者リスト!$A$1:$G$43729,4,FALSE)=基本情報!$D$6,VLOOKUP(記入方法!$D190,登録者リスト!$A$1:$G$43729,7,FALSE),""),""))</f>
        <v/>
      </c>
      <c r="G190" s="127" t="str">
        <f>IF(C190="○",IF($D190&lt;&gt;"",VLOOKUP($D190,新規学連登録者入力シート!$A$2:$U$101,14,FALSE),""),IF($D190&lt;&gt;"",IF(VLOOKUP(記入方法!$D190,登録者リスト!$A$1:$F$43729,4,FALSE)=基本情報!$D$6,VLOOKUP(記入方法!$D190,登録者リスト!$A$1:$F$43729,5,FALSE),""),""))</f>
        <v/>
      </c>
      <c r="H190" s="211" t="str">
        <f>IF(C190="○",IF($D190&lt;&gt;"",VLOOKUP($D190,新規学連登録者入力シート!$A$2:$U$101,19,FALSE),""),IF($D190&lt;&gt;"",IF(VLOOKUP(記入方法!$D190,登録者リスト!$A$1:$H$43729,4,FALSE)=基本情報!$D$6,VLOOKUP(記入方法!$D190,登録者リスト!$A$1:$H$43729,8,FALSE),""),""))</f>
        <v/>
      </c>
      <c r="I190" s="267"/>
      <c r="J190" s="267"/>
      <c r="K190" s="269" t="str">
        <f>IFERROR(IF(I190="","",IF(AND(I190&lt;&gt;"107 ハーフマラソン",I190&lt;&gt;"062 10000mW"),IF(BD190="T",IF(VALUE(M190)&lt;=BB190,"A標準",IF(VALUE(M190)&lt;=BC190,"B標準","未突破")),IF(VALUE(M190)&gt;=BB190,"A標準",IF(VALUE(M190)&gt;=BC190,"B標準","未突破"))),IF(VALUE(M190)&lt;=BC190,"","未突破"))),"")</f>
        <v/>
      </c>
      <c r="L190" s="105"/>
      <c r="M190" s="12" t="str">
        <f>IF(U190="",ASC(N190&amp;IF(P190&lt;&gt;"",TEXT(P190,"00"),"")&amp;IF(R190&lt;&gt;"",TEXT(R190,"00"),"")&amp;IF(T190&lt;&gt;"",TEXT(T190,"00"),"")),ASC(U190))</f>
        <v/>
      </c>
      <c r="N190" s="211"/>
      <c r="O190" s="255" t="s">
        <v>239</v>
      </c>
      <c r="P190" s="263"/>
      <c r="Q190" s="255" t="s">
        <v>240</v>
      </c>
      <c r="R190" s="263"/>
      <c r="S190" s="239" t="s">
        <v>241</v>
      </c>
      <c r="T190" s="265"/>
      <c r="U190" s="211"/>
      <c r="V190" s="7"/>
      <c r="W190" s="8" t="s">
        <v>23</v>
      </c>
      <c r="X190" s="7"/>
      <c r="Y190" s="8" t="s">
        <v>24</v>
      </c>
      <c r="Z190" s="7"/>
      <c r="AA190" s="8" t="s">
        <v>26</v>
      </c>
      <c r="AB190" s="209"/>
      <c r="AC190" s="101" t="str">
        <f>IF(AK190="",ASC(AD190&amp;IF(AF190&lt;&gt;"",TEXT(AF190,"00"),"")&amp;IF(AH190&lt;&gt;"",TEXT(AH190,"00"),"")&amp;IF(AJ190&lt;&gt;"",TEXT(AJ190,"00"),"")),ASC(AK190))</f>
        <v/>
      </c>
      <c r="AD190" s="253" t="str">
        <f>IF(I190="","",IF(I190="201 十種競技","",VLOOKUP(I190,大学記録!$A$3:$H$5,2,FALSE)))</f>
        <v/>
      </c>
      <c r="AE190" s="257" t="s">
        <v>239</v>
      </c>
      <c r="AF190" s="259" t="str">
        <f>IF(I190="","",IF(I190="201 十種競技","",VLOOKUP(I190,大学記録!$A$3:$H$5,4,FALSE)))</f>
        <v/>
      </c>
      <c r="AG190" s="257" t="s">
        <v>240</v>
      </c>
      <c r="AH190" s="259" t="str">
        <f>IF(I190="","",IF(I190="201 十種競技","",VLOOKUP(I190,大学記録!$A$3:$H$5,6,FALSE)))</f>
        <v/>
      </c>
      <c r="AI190" s="261" t="s">
        <v>241</v>
      </c>
      <c r="AJ190" s="251" t="str">
        <f>IF(I190="","",IF(I190="201 十種競技","",VLOOKUP(I190,大学記録!$A$3:$H$5,8,FALSE)))</f>
        <v/>
      </c>
      <c r="AK190" s="253" t="str">
        <f>IF(I190="","",IF(I190="201 十種競技",大学記録!#REF!,""))</f>
        <v/>
      </c>
      <c r="AL190" s="12" t="str">
        <f>IF(AT190="",ASC(AM190&amp;IF(AO190&lt;&gt;"",TEXT(AO190,"00"),"")&amp;IF(AQ190&lt;&gt;"",TEXT(AQ190,"00"),"")&amp;IF(AS190&lt;&gt;"",TEXT(AS190,"00"),"")),ASC(AT190))</f>
        <v/>
      </c>
      <c r="AM190" s="205"/>
      <c r="AN190" s="255" t="s">
        <v>239</v>
      </c>
      <c r="AO190" s="237"/>
      <c r="AP190" s="255" t="s">
        <v>240</v>
      </c>
      <c r="AQ190" s="237"/>
      <c r="AR190" s="239" t="s">
        <v>241</v>
      </c>
      <c r="AS190" s="241"/>
      <c r="AT190" s="243"/>
      <c r="AV190" s="5" t="str">
        <f>IF(AND(I190&lt;&gt;"107 ハーフマラソン",I190&lt;&gt;"062 10000mW"),D190 &amp; "-" &amp; I190,D190 &amp; "-" &amp; I190 &amp; J190)</f>
        <v>-</v>
      </c>
      <c r="AW190" s="5" t="str">
        <f>IF(ISERROR(VLOOKUP(記入方法!$AV190,登録者リスト!#REF!,4,FALSE)),"○","")</f>
        <v>○</v>
      </c>
      <c r="AX190" s="5" t="e">
        <f>IF(AND(I190&lt;&gt;"107 ハーフマラソン",I190&lt;&gt;"062 10000mW"),#REF! &amp; "-" &amp; I190,#REF! &amp; "-" &amp; I190 &amp; J190)</f>
        <v>#REF!</v>
      </c>
      <c r="AY190" s="5" t="str">
        <f>IF(ISERROR(VLOOKUP(AX190,突破者リスト外資格記録入力シート!$D$7:$M$106,2,FALSE)),"○","")</f>
        <v>○</v>
      </c>
      <c r="AZ190" s="5" t="str">
        <f>IF(C190="○","整理番号","登録番号")</f>
        <v>登録番号</v>
      </c>
      <c r="BA190" s="5" t="str">
        <f>IF(I190="107 ハーフマラソン","H",IF(I190="062 10000mW","W",""))</f>
        <v/>
      </c>
      <c r="BB190" s="5" t="e">
        <f>VLOOKUP($I190 &amp; $J190,標準記録!$A$1:$D$26,2,FALSE)</f>
        <v>#N/A</v>
      </c>
      <c r="BC190" s="5" t="e">
        <f>VLOOKUP($I190 &amp; $J190,標準記録!$A$1:$D$26,3,FALSE)</f>
        <v>#N/A</v>
      </c>
      <c r="BD190" s="5" t="e">
        <f>VLOOKUP($I190 &amp; $J190,標準記録!$A$1:$D$26,4,FALSE)</f>
        <v>#N/A</v>
      </c>
      <c r="BE190" s="5" t="str">
        <f>IF(BF190="","",A190)</f>
        <v/>
      </c>
      <c r="BF190" s="5" t="str">
        <f>IF(OR(I190="201 十種競技",I190="202 七種競技"),#REF!,"")</f>
        <v/>
      </c>
      <c r="BG190" s="5" t="str">
        <f>IF(I190="107 ハーフマラソン",#REF!,"")</f>
        <v/>
      </c>
      <c r="BH190" s="5" t="str">
        <f>I190 &amp; K190</f>
        <v/>
      </c>
      <c r="BI190" s="5">
        <f>I190</f>
        <v>0</v>
      </c>
      <c r="BJ190" s="5">
        <f>COUNTIF($BI$5:$BI$401,I190)</f>
        <v>160</v>
      </c>
      <c r="BK190" s="5">
        <f>COUNTIF($BH$5:$BH$401,I190 &amp; "B標準")</f>
        <v>0</v>
      </c>
      <c r="BL190" s="5" t="str">
        <f>D188 &amp; D190</f>
        <v>登録番号</v>
      </c>
    </row>
    <row r="191" spans="1:64" ht="14.25" thickBot="1" x14ac:dyDescent="0.2">
      <c r="A191" s="203"/>
      <c r="B191" s="206"/>
      <c r="C191" s="208"/>
      <c r="D191" s="206"/>
      <c r="E191" s="128" t="str">
        <f>IF(C190="○",IF($D190&lt;&gt;"",VLOOKUP($D190,新規学連登録者入力シート!$A$2:$U$101,7,FALSE),""),IF($D190&lt;&gt;"",IF(VLOOKUP(記入方法!$D190,登録者リスト!$A$1:$F$43729,4,FALSE)=基本情報!$D$6,VLOOKUP(記入方法!$D190,登録者リスト!$A$1:$F$43729,2,FALSE),""),""))</f>
        <v/>
      </c>
      <c r="F191" s="210"/>
      <c r="G191" s="128" t="str">
        <f>IF(C190="○",IF($D190&lt;&gt;"",VLOOKUP($D190,新規学連登録者入力シート!$A$2:$U$101,19,FALSE),""),IF($D190&lt;&gt;"",IF(VLOOKUP(記入方法!$D190,登録者リスト!$A$1:$F$43729,4,FALSE)=基本情報!$D$6,VLOOKUP(記入方法!$D190,登録者リスト!$A$1:$F$43729,6,FALSE),""),""))</f>
        <v/>
      </c>
      <c r="H191" s="212"/>
      <c r="I191" s="268"/>
      <c r="J191" s="268"/>
      <c r="K191" s="270"/>
      <c r="L191" s="106"/>
      <c r="M191" s="14" t="str">
        <f>IF(U191="",ASC(N191&amp;IF(P191&lt;&gt;"",TEXT(P191,"00"),"")&amp;IF(R191&lt;&gt;"",TEXT(R191,"00"),"")&amp;IF(T191&lt;&gt;"",TEXT(T191,"00"),"")),ASC(U191))</f>
        <v/>
      </c>
      <c r="N191" s="212"/>
      <c r="O191" s="256"/>
      <c r="P191" s="264"/>
      <c r="Q191" s="256"/>
      <c r="R191" s="264"/>
      <c r="S191" s="240"/>
      <c r="T191" s="266"/>
      <c r="U191" s="212"/>
      <c r="V191" s="9"/>
      <c r="W191" s="10" t="s">
        <v>23</v>
      </c>
      <c r="X191" s="9"/>
      <c r="Y191" s="10" t="s">
        <v>25</v>
      </c>
      <c r="Z191" s="9"/>
      <c r="AA191" s="10" t="s">
        <v>26</v>
      </c>
      <c r="AB191" s="210"/>
      <c r="AC191" s="102" t="str">
        <f>IF(AK191="",ASC(AD190&amp;IF(AF191&lt;&gt;"",TEXT(AF191,"00"),"")&amp;IF(AH191&lt;&gt;"",TEXT(AH191,"00"),"")&amp;IF(AJ191&lt;&gt;"",TEXT(AJ191,"00"),"")),ASC(AK191))</f>
        <v/>
      </c>
      <c r="AD191" s="254"/>
      <c r="AE191" s="258"/>
      <c r="AF191" s="260"/>
      <c r="AG191" s="258"/>
      <c r="AH191" s="260"/>
      <c r="AI191" s="262"/>
      <c r="AJ191" s="252"/>
      <c r="AK191" s="254"/>
      <c r="AL191" s="14" t="str">
        <f>IF(AT191="",ASC(AM191&amp;IF(AO191&lt;&gt;"",TEXT(AO191,"00"),"")&amp;IF(AQ191&lt;&gt;"",TEXT(AQ191,"00"),"")&amp;IF(AS191&lt;&gt;"",TEXT(AS191,"00"),"")),ASC(AT191))</f>
        <v/>
      </c>
      <c r="AM191" s="206"/>
      <c r="AN191" s="256"/>
      <c r="AO191" s="238"/>
      <c r="AP191" s="256"/>
      <c r="AQ191" s="238"/>
      <c r="AR191" s="240"/>
      <c r="AS191" s="242"/>
      <c r="AT191" s="244"/>
      <c r="AV191" s="5" t="str">
        <f>IF(AND(I191&lt;&gt;"107 ハーフマラソン",I191&lt;&gt;"062 10000mW"),D190 &amp; "-" &amp; I191,D190 &amp; "-" &amp; I191 &amp; J191)</f>
        <v>-</v>
      </c>
      <c r="AW191" s="5" t="str">
        <f>IF(ISERROR(VLOOKUP(記入方法!$AV191,登録者リスト!#REF!,4,FALSE)),"○","")</f>
        <v>○</v>
      </c>
      <c r="AX191" s="5" t="e">
        <f>IF(AND(I191&lt;&gt;"107 ハーフマラソン",I191&lt;&gt;"062 10000mW"),#REF! &amp; "-" &amp; I191,#REF! &amp; "-" &amp; I191 &amp; J191)</f>
        <v>#REF!</v>
      </c>
      <c r="AY191" s="5" t="str">
        <f>IF(ISERROR(VLOOKUP(AX191,突破者リスト外資格記録入力シート!$D$7:$M$106,2,FALSE)),"○","")</f>
        <v>○</v>
      </c>
      <c r="BA191" s="5" t="str">
        <f>IF(I191="107 ハーフマラソン","H",IF(I191="062 10000mW","W",""))</f>
        <v/>
      </c>
      <c r="BB191" s="5" t="e">
        <f>VLOOKUP($I191 &amp; $J191,標準記録!$A$1:$D$26,2,FALSE)</f>
        <v>#N/A</v>
      </c>
      <c r="BC191" s="5" t="e">
        <f>VLOOKUP($I191 &amp; $J191,標準記録!$A$1:$D$26,3,FALSE)</f>
        <v>#N/A</v>
      </c>
      <c r="BD191" s="5" t="e">
        <f>VLOOKUP($I191 &amp; $J191,標準記録!$A$1:$D$26,4,FALSE)</f>
        <v>#N/A</v>
      </c>
      <c r="BE191" s="5" t="str">
        <f>IF(BF191="","",A190)</f>
        <v/>
      </c>
      <c r="BF191" s="5" t="str">
        <f>IF(OR(I191="201 十種競技",I191="202 七種競技"),#REF!,"")</f>
        <v/>
      </c>
      <c r="BG191" s="5" t="str">
        <f>IF(I191="107 ハーフマラソン",#REF!,"")</f>
        <v/>
      </c>
      <c r="BH191" s="5" t="str">
        <f>I191 &amp; K191</f>
        <v/>
      </c>
      <c r="BI191" s="5">
        <f>I191</f>
        <v>0</v>
      </c>
      <c r="BJ191" s="5">
        <f>COUNTIF($BI$5:$BI$401,I191)</f>
        <v>160</v>
      </c>
      <c r="BK191" s="5">
        <f>COUNTIF($BH$5:$BH$401,I191 &amp; "B標準")</f>
        <v>0</v>
      </c>
    </row>
    <row r="192" spans="1:64" ht="15" thickTop="1" thickBot="1" x14ac:dyDescent="0.2">
      <c r="A192" s="204"/>
      <c r="B192" s="245" t="s">
        <v>128</v>
      </c>
      <c r="C192" s="246"/>
      <c r="D192" s="246"/>
      <c r="E192" s="246"/>
      <c r="F192" s="246"/>
      <c r="G192" s="247"/>
      <c r="H192" s="125"/>
      <c r="I192" s="248"/>
      <c r="J192" s="249"/>
      <c r="K192" s="249"/>
      <c r="L192" s="249"/>
      <c r="M192" s="249"/>
      <c r="N192" s="249"/>
      <c r="O192" s="249"/>
      <c r="P192" s="249"/>
      <c r="Q192" s="249"/>
      <c r="R192" s="249"/>
      <c r="S192" s="249"/>
      <c r="T192" s="249"/>
      <c r="U192" s="249"/>
      <c r="V192" s="249"/>
      <c r="W192" s="249"/>
      <c r="X192" s="249"/>
      <c r="Y192" s="249"/>
      <c r="Z192" s="249"/>
      <c r="AA192" s="249"/>
      <c r="AB192" s="249"/>
      <c r="AC192" s="249"/>
      <c r="AD192" s="249"/>
      <c r="AE192" s="249"/>
      <c r="AF192" s="249"/>
      <c r="AG192" s="249"/>
      <c r="AH192" s="249"/>
      <c r="AI192" s="249"/>
      <c r="AJ192" s="249"/>
      <c r="AK192" s="249"/>
      <c r="AL192" s="249"/>
      <c r="AM192" s="249"/>
      <c r="AN192" s="249"/>
      <c r="AO192" s="249"/>
      <c r="AP192" s="249"/>
      <c r="AQ192" s="249"/>
      <c r="AR192" s="249"/>
      <c r="AS192" s="249"/>
      <c r="AT192" s="250"/>
    </row>
    <row r="193" spans="1:64" ht="13.5" customHeight="1" x14ac:dyDescent="0.15">
      <c r="A193" s="227"/>
      <c r="B193" s="229" t="s">
        <v>0</v>
      </c>
      <c r="C193" s="231" t="s">
        <v>242</v>
      </c>
      <c r="D193" s="231" t="str">
        <f>IF(C195="○","整理番号","登録番号")</f>
        <v>登録番号</v>
      </c>
      <c r="E193" s="124" t="s">
        <v>13550</v>
      </c>
      <c r="F193" s="229" t="s">
        <v>275</v>
      </c>
      <c r="G193" s="104" t="s">
        <v>1</v>
      </c>
      <c r="H193" s="233" t="s">
        <v>13551</v>
      </c>
      <c r="I193" s="271" t="s">
        <v>2</v>
      </c>
      <c r="J193" s="233" t="s">
        <v>284</v>
      </c>
      <c r="K193" s="233" t="s">
        <v>3</v>
      </c>
      <c r="L193" s="114" t="s">
        <v>243</v>
      </c>
      <c r="M193" s="107" t="s">
        <v>16</v>
      </c>
      <c r="N193" s="213" t="s">
        <v>4</v>
      </c>
      <c r="O193" s="214"/>
      <c r="P193" s="214"/>
      <c r="Q193" s="214"/>
      <c r="R193" s="214"/>
      <c r="S193" s="214"/>
      <c r="T193" s="214"/>
      <c r="U193" s="214"/>
      <c r="V193" s="214"/>
      <c r="W193" s="214"/>
      <c r="X193" s="214"/>
      <c r="Y193" s="214"/>
      <c r="Z193" s="214"/>
      <c r="AA193" s="214"/>
      <c r="AB193" s="215"/>
      <c r="AC193" s="109" t="s">
        <v>16</v>
      </c>
      <c r="AD193" s="216" t="s">
        <v>448</v>
      </c>
      <c r="AE193" s="217"/>
      <c r="AF193" s="217"/>
      <c r="AG193" s="217"/>
      <c r="AH193" s="217"/>
      <c r="AI193" s="217"/>
      <c r="AJ193" s="217"/>
      <c r="AK193" s="218"/>
      <c r="AL193" s="107" t="s">
        <v>16</v>
      </c>
      <c r="AM193" s="213" t="s">
        <v>445</v>
      </c>
      <c r="AN193" s="214"/>
      <c r="AO193" s="214"/>
      <c r="AP193" s="214"/>
      <c r="AQ193" s="214"/>
      <c r="AR193" s="214"/>
      <c r="AS193" s="214"/>
      <c r="AT193" s="219"/>
    </row>
    <row r="194" spans="1:64" ht="14.25" thickBot="1" x14ac:dyDescent="0.2">
      <c r="A194" s="228"/>
      <c r="B194" s="230"/>
      <c r="C194" s="232"/>
      <c r="D194" s="232"/>
      <c r="E194" s="129" t="s">
        <v>6</v>
      </c>
      <c r="F194" s="230"/>
      <c r="G194" s="6" t="s">
        <v>7</v>
      </c>
      <c r="H194" s="230"/>
      <c r="I194" s="272"/>
      <c r="J194" s="236"/>
      <c r="K194" s="236"/>
      <c r="L194" s="115"/>
      <c r="M194" s="108"/>
      <c r="N194" s="220" t="s">
        <v>8</v>
      </c>
      <c r="O194" s="221"/>
      <c r="P194" s="221"/>
      <c r="Q194" s="221"/>
      <c r="R194" s="221"/>
      <c r="S194" s="221"/>
      <c r="T194" s="222"/>
      <c r="U194" s="129" t="s">
        <v>9</v>
      </c>
      <c r="V194" s="111" t="s">
        <v>10</v>
      </c>
      <c r="W194" s="112"/>
      <c r="X194" s="112"/>
      <c r="Y194" s="112"/>
      <c r="Z194" s="112"/>
      <c r="AA194" s="113"/>
      <c r="AB194" s="92" t="s">
        <v>11</v>
      </c>
      <c r="AC194" s="110"/>
      <c r="AD194" s="223" t="s">
        <v>8</v>
      </c>
      <c r="AE194" s="224"/>
      <c r="AF194" s="224"/>
      <c r="AG194" s="224"/>
      <c r="AH194" s="224"/>
      <c r="AI194" s="224"/>
      <c r="AJ194" s="225"/>
      <c r="AK194" s="100" t="s">
        <v>9</v>
      </c>
      <c r="AL194" s="108"/>
      <c r="AM194" s="220" t="s">
        <v>8</v>
      </c>
      <c r="AN194" s="221"/>
      <c r="AO194" s="221"/>
      <c r="AP194" s="221"/>
      <c r="AQ194" s="221"/>
      <c r="AR194" s="221"/>
      <c r="AS194" s="222"/>
      <c r="AT194" s="93" t="s">
        <v>9</v>
      </c>
    </row>
    <row r="195" spans="1:64" x14ac:dyDescent="0.15">
      <c r="A195" s="202">
        <v>39</v>
      </c>
      <c r="B195" s="205"/>
      <c r="C195" s="207"/>
      <c r="D195" s="205"/>
      <c r="E195" s="126" t="str">
        <f>IF(C195="○",IF($D195&lt;&gt;"",VLOOKUP($D195,新規学連登録者入力シート!$A$2:$U$101,8,FALSE),""),IF($D195&lt;&gt;"",IF(VLOOKUP(記入方法!$D195,登録者リスト!$A$1:$F$43729,4,FALSE)=基本情報!$D$6,VLOOKUP(記入方法!$D195,登録者リスト!$A$1:$F$43729,3,FALSE),""),""))</f>
        <v/>
      </c>
      <c r="F195" s="209" t="str">
        <f>IF(C195="○",IF($D195&lt;&gt;"",VLOOKUP($D195,新規学連登録者入力シート!$A$2:$U$101,9,FALSE),""),IF($D195&lt;&gt;"",IF(VLOOKUP(記入方法!$D195,登録者リスト!$A$1:$G$43729,4,FALSE)=基本情報!$D$6,VLOOKUP(記入方法!$D195,登録者リスト!$A$1:$G$43729,7,FALSE),""),""))</f>
        <v/>
      </c>
      <c r="G195" s="127" t="str">
        <f>IF(C195="○",IF($D195&lt;&gt;"",VLOOKUP($D195,新規学連登録者入力シート!$A$2:$U$101,14,FALSE),""),IF($D195&lt;&gt;"",IF(VLOOKUP(記入方法!$D195,登録者リスト!$A$1:$F$43729,4,FALSE)=基本情報!$D$6,VLOOKUP(記入方法!$D195,登録者リスト!$A$1:$F$43729,5,FALSE),""),""))</f>
        <v/>
      </c>
      <c r="H195" s="211" t="str">
        <f>IF(C195="○",IF($D195&lt;&gt;"",VLOOKUP($D195,新規学連登録者入力シート!$A$2:$U$101,19,FALSE),""),IF($D195&lt;&gt;"",IF(VLOOKUP(記入方法!$D195,登録者リスト!$A$1:$H$43729,4,FALSE)=基本情報!$D$6,VLOOKUP(記入方法!$D195,登録者リスト!$A$1:$H$43729,8,FALSE),""),""))</f>
        <v/>
      </c>
      <c r="I195" s="267"/>
      <c r="J195" s="267"/>
      <c r="K195" s="269" t="str">
        <f>IFERROR(IF(I195="","",IF(AND(I195&lt;&gt;"107 ハーフマラソン",I195&lt;&gt;"062 10000mW"),IF(BD195="T",IF(VALUE(M195)&lt;=BB195,"A標準",IF(VALUE(M195)&lt;=BC195,"B標準","未突破")),IF(VALUE(M195)&gt;=BB195,"A標準",IF(VALUE(M195)&gt;=BC195,"B標準","未突破"))),IF(VALUE(M195)&lt;=BC195,"","未突破"))),"")</f>
        <v/>
      </c>
      <c r="L195" s="105"/>
      <c r="M195" s="12" t="str">
        <f>IF(U195="",ASC(N195&amp;IF(P195&lt;&gt;"",TEXT(P195,"00"),"")&amp;IF(R195&lt;&gt;"",TEXT(R195,"00"),"")&amp;IF(T195&lt;&gt;"",TEXT(T195,"00"),"")),ASC(U195))</f>
        <v/>
      </c>
      <c r="N195" s="211"/>
      <c r="O195" s="255" t="s">
        <v>239</v>
      </c>
      <c r="P195" s="263"/>
      <c r="Q195" s="255" t="s">
        <v>240</v>
      </c>
      <c r="R195" s="263"/>
      <c r="S195" s="239" t="s">
        <v>241</v>
      </c>
      <c r="T195" s="265"/>
      <c r="U195" s="211"/>
      <c r="V195" s="7"/>
      <c r="W195" s="8" t="s">
        <v>23</v>
      </c>
      <c r="X195" s="7"/>
      <c r="Y195" s="8" t="s">
        <v>24</v>
      </c>
      <c r="Z195" s="7"/>
      <c r="AA195" s="8" t="s">
        <v>26</v>
      </c>
      <c r="AB195" s="209"/>
      <c r="AC195" s="101" t="str">
        <f>IF(AK195="",ASC(AD195&amp;IF(AF195&lt;&gt;"",TEXT(AF195,"00"),"")&amp;IF(AH195&lt;&gt;"",TEXT(AH195,"00"),"")&amp;IF(AJ195&lt;&gt;"",TEXT(AJ195,"00"),"")),ASC(AK195))</f>
        <v/>
      </c>
      <c r="AD195" s="253" t="str">
        <f>IF(I195="","",IF(I195="201 十種競技","",VLOOKUP(I195,大学記録!$A$3:$H$5,2,FALSE)))</f>
        <v/>
      </c>
      <c r="AE195" s="257" t="s">
        <v>239</v>
      </c>
      <c r="AF195" s="259" t="str">
        <f>IF(I195="","",IF(I195="201 十種競技","",VLOOKUP(I195,大学記録!$A$3:$H$5,4,FALSE)))</f>
        <v/>
      </c>
      <c r="AG195" s="257" t="s">
        <v>240</v>
      </c>
      <c r="AH195" s="259" t="str">
        <f>IF(I195="","",IF(I195="201 十種競技","",VLOOKUP(I195,大学記録!$A$3:$H$5,6,FALSE)))</f>
        <v/>
      </c>
      <c r="AI195" s="261" t="s">
        <v>241</v>
      </c>
      <c r="AJ195" s="251" t="str">
        <f>IF(I195="","",IF(I195="201 十種競技","",VLOOKUP(I195,大学記録!$A$3:$H$5,8,FALSE)))</f>
        <v/>
      </c>
      <c r="AK195" s="253" t="str">
        <f>IF(I195="","",IF(I195="201 十種競技",大学記録!#REF!,""))</f>
        <v/>
      </c>
      <c r="AL195" s="12" t="str">
        <f>IF(AT195="",ASC(AM195&amp;IF(AO195&lt;&gt;"",TEXT(AO195,"00"),"")&amp;IF(AQ195&lt;&gt;"",TEXT(AQ195,"00"),"")&amp;IF(AS195&lt;&gt;"",TEXT(AS195,"00"),"")),ASC(AT195))</f>
        <v/>
      </c>
      <c r="AM195" s="205"/>
      <c r="AN195" s="255" t="s">
        <v>239</v>
      </c>
      <c r="AO195" s="237"/>
      <c r="AP195" s="255" t="s">
        <v>240</v>
      </c>
      <c r="AQ195" s="237"/>
      <c r="AR195" s="239" t="s">
        <v>241</v>
      </c>
      <c r="AS195" s="241"/>
      <c r="AT195" s="243"/>
      <c r="AV195" s="5" t="str">
        <f>IF(AND(I195&lt;&gt;"107 ハーフマラソン",I195&lt;&gt;"062 10000mW"),D195 &amp; "-" &amp; I195,D195 &amp; "-" &amp; I195 &amp; J195)</f>
        <v>-</v>
      </c>
      <c r="AW195" s="5" t="str">
        <f>IF(ISERROR(VLOOKUP(記入方法!$AV195,登録者リスト!#REF!,4,FALSE)),"○","")</f>
        <v>○</v>
      </c>
      <c r="AX195" s="5" t="e">
        <f>IF(AND(I195&lt;&gt;"107 ハーフマラソン",I195&lt;&gt;"062 10000mW"),#REF! &amp; "-" &amp; I195,#REF! &amp; "-" &amp; I195 &amp; J195)</f>
        <v>#REF!</v>
      </c>
      <c r="AY195" s="5" t="str">
        <f>IF(ISERROR(VLOOKUP(AX195,突破者リスト外資格記録入力シート!$D$7:$M$106,2,FALSE)),"○","")</f>
        <v>○</v>
      </c>
      <c r="AZ195" s="5" t="str">
        <f>IF(C195="○","整理番号","登録番号")</f>
        <v>登録番号</v>
      </c>
      <c r="BA195" s="5" t="str">
        <f>IF(I195="107 ハーフマラソン","H",IF(I195="062 10000mW","W",""))</f>
        <v/>
      </c>
      <c r="BB195" s="5" t="e">
        <f>VLOOKUP($I195 &amp; $J195,標準記録!$A$1:$D$26,2,FALSE)</f>
        <v>#N/A</v>
      </c>
      <c r="BC195" s="5" t="e">
        <f>VLOOKUP($I195 &amp; $J195,標準記録!$A$1:$D$26,3,FALSE)</f>
        <v>#N/A</v>
      </c>
      <c r="BD195" s="5" t="e">
        <f>VLOOKUP($I195 &amp; $J195,標準記録!$A$1:$D$26,4,FALSE)</f>
        <v>#N/A</v>
      </c>
      <c r="BE195" s="5" t="str">
        <f>IF(BF195="","",A195)</f>
        <v/>
      </c>
      <c r="BF195" s="5" t="str">
        <f>IF(OR(I195="201 十種競技",I195="202 七種競技"),#REF!,"")</f>
        <v/>
      </c>
      <c r="BG195" s="5" t="str">
        <f>IF(I195="107 ハーフマラソン",#REF!,"")</f>
        <v/>
      </c>
      <c r="BH195" s="5" t="str">
        <f>I195 &amp; K195</f>
        <v/>
      </c>
      <c r="BI195" s="5">
        <f>I195</f>
        <v>0</v>
      </c>
      <c r="BJ195" s="5">
        <f>COUNTIF($BI$5:$BI$401,I195)</f>
        <v>160</v>
      </c>
      <c r="BK195" s="5">
        <f>COUNTIF($BH$5:$BH$401,I195 &amp; "B標準")</f>
        <v>0</v>
      </c>
      <c r="BL195" s="5" t="str">
        <f>D193 &amp; D195</f>
        <v>登録番号</v>
      </c>
    </row>
    <row r="196" spans="1:64" ht="14.25" thickBot="1" x14ac:dyDescent="0.2">
      <c r="A196" s="203"/>
      <c r="B196" s="206"/>
      <c r="C196" s="208"/>
      <c r="D196" s="206"/>
      <c r="E196" s="128" t="str">
        <f>IF(C195="○",IF($D195&lt;&gt;"",VLOOKUP($D195,新規学連登録者入力シート!$A$2:$U$101,7,FALSE),""),IF($D195&lt;&gt;"",IF(VLOOKUP(記入方法!$D195,登録者リスト!$A$1:$F$43729,4,FALSE)=基本情報!$D$6,VLOOKUP(記入方法!$D195,登録者リスト!$A$1:$F$43729,2,FALSE),""),""))</f>
        <v/>
      </c>
      <c r="F196" s="210"/>
      <c r="G196" s="128" t="str">
        <f>IF(C195="○",IF($D195&lt;&gt;"",VLOOKUP($D195,新規学連登録者入力シート!$A$2:$U$101,19,FALSE),""),IF($D195&lt;&gt;"",IF(VLOOKUP(記入方法!$D195,登録者リスト!$A$1:$F$43729,4,FALSE)=基本情報!$D$6,VLOOKUP(記入方法!$D195,登録者リスト!$A$1:$F$43729,6,FALSE),""),""))</f>
        <v/>
      </c>
      <c r="H196" s="212"/>
      <c r="I196" s="268"/>
      <c r="J196" s="268"/>
      <c r="K196" s="270"/>
      <c r="L196" s="106"/>
      <c r="M196" s="14" t="str">
        <f>IF(U196="",ASC(N196&amp;IF(P196&lt;&gt;"",TEXT(P196,"00"),"")&amp;IF(R196&lt;&gt;"",TEXT(R196,"00"),"")&amp;IF(T196&lt;&gt;"",TEXT(T196,"00"),"")),ASC(U196))</f>
        <v/>
      </c>
      <c r="N196" s="212"/>
      <c r="O196" s="256"/>
      <c r="P196" s="264"/>
      <c r="Q196" s="256"/>
      <c r="R196" s="264"/>
      <c r="S196" s="240"/>
      <c r="T196" s="266"/>
      <c r="U196" s="212"/>
      <c r="V196" s="9"/>
      <c r="W196" s="10" t="s">
        <v>23</v>
      </c>
      <c r="X196" s="9"/>
      <c r="Y196" s="10" t="s">
        <v>25</v>
      </c>
      <c r="Z196" s="9"/>
      <c r="AA196" s="10" t="s">
        <v>26</v>
      </c>
      <c r="AB196" s="210"/>
      <c r="AC196" s="102" t="str">
        <f>IF(AK196="",ASC(AD195&amp;IF(AF196&lt;&gt;"",TEXT(AF196,"00"),"")&amp;IF(AH196&lt;&gt;"",TEXT(AH196,"00"),"")&amp;IF(AJ196&lt;&gt;"",TEXT(AJ196,"00"),"")),ASC(AK196))</f>
        <v/>
      </c>
      <c r="AD196" s="254"/>
      <c r="AE196" s="258"/>
      <c r="AF196" s="260"/>
      <c r="AG196" s="258"/>
      <c r="AH196" s="260"/>
      <c r="AI196" s="262"/>
      <c r="AJ196" s="252"/>
      <c r="AK196" s="254"/>
      <c r="AL196" s="14" t="str">
        <f>IF(AT196="",ASC(AM196&amp;IF(AO196&lt;&gt;"",TEXT(AO196,"00"),"")&amp;IF(AQ196&lt;&gt;"",TEXT(AQ196,"00"),"")&amp;IF(AS196&lt;&gt;"",TEXT(AS196,"00"),"")),ASC(AT196))</f>
        <v/>
      </c>
      <c r="AM196" s="206"/>
      <c r="AN196" s="256"/>
      <c r="AO196" s="238"/>
      <c r="AP196" s="256"/>
      <c r="AQ196" s="238"/>
      <c r="AR196" s="240"/>
      <c r="AS196" s="242"/>
      <c r="AT196" s="244"/>
      <c r="AV196" s="5" t="str">
        <f>IF(AND(I196&lt;&gt;"107 ハーフマラソン",I196&lt;&gt;"062 10000mW"),D195 &amp; "-" &amp; I196,D195 &amp; "-" &amp; I196 &amp; J196)</f>
        <v>-</v>
      </c>
      <c r="AW196" s="5" t="str">
        <f>IF(ISERROR(VLOOKUP(記入方法!$AV196,登録者リスト!#REF!,4,FALSE)),"○","")</f>
        <v>○</v>
      </c>
      <c r="AX196" s="5" t="e">
        <f>IF(AND(I196&lt;&gt;"107 ハーフマラソン",I196&lt;&gt;"062 10000mW"),#REF! &amp; "-" &amp; I196,#REF! &amp; "-" &amp; I196 &amp; J196)</f>
        <v>#REF!</v>
      </c>
      <c r="AY196" s="5" t="str">
        <f>IF(ISERROR(VLOOKUP(AX196,突破者リスト外資格記録入力シート!$D$7:$M$106,2,FALSE)),"○","")</f>
        <v>○</v>
      </c>
      <c r="BA196" s="5" t="str">
        <f>IF(I196="107 ハーフマラソン","H",IF(I196="062 10000mW","W",""))</f>
        <v/>
      </c>
      <c r="BB196" s="5" t="e">
        <f>VLOOKUP($I196 &amp; $J196,標準記録!$A$1:$D$26,2,FALSE)</f>
        <v>#N/A</v>
      </c>
      <c r="BC196" s="5" t="e">
        <f>VLOOKUP($I196 &amp; $J196,標準記録!$A$1:$D$26,3,FALSE)</f>
        <v>#N/A</v>
      </c>
      <c r="BD196" s="5" t="e">
        <f>VLOOKUP($I196 &amp; $J196,標準記録!$A$1:$D$26,4,FALSE)</f>
        <v>#N/A</v>
      </c>
      <c r="BE196" s="5" t="str">
        <f>IF(BF196="","",A195)</f>
        <v/>
      </c>
      <c r="BF196" s="5" t="str">
        <f>IF(OR(I196="201 十種競技",I196="202 七種競技"),#REF!,"")</f>
        <v/>
      </c>
      <c r="BG196" s="5" t="str">
        <f>IF(I196="107 ハーフマラソン",#REF!,"")</f>
        <v/>
      </c>
      <c r="BH196" s="5" t="str">
        <f>I196 &amp; K196</f>
        <v/>
      </c>
      <c r="BI196" s="5">
        <f>I196</f>
        <v>0</v>
      </c>
      <c r="BJ196" s="5">
        <f>COUNTIF($BI$5:$BI$401,I196)</f>
        <v>160</v>
      </c>
      <c r="BK196" s="5">
        <f>COUNTIF($BH$5:$BH$401,I196 &amp; "B標準")</f>
        <v>0</v>
      </c>
    </row>
    <row r="197" spans="1:64" ht="15" thickTop="1" thickBot="1" x14ac:dyDescent="0.2">
      <c r="A197" s="204"/>
      <c r="B197" s="245" t="s">
        <v>128</v>
      </c>
      <c r="C197" s="246"/>
      <c r="D197" s="246"/>
      <c r="E197" s="246"/>
      <c r="F197" s="246"/>
      <c r="G197" s="247"/>
      <c r="H197" s="125"/>
      <c r="I197" s="248"/>
      <c r="J197" s="249"/>
      <c r="K197" s="249"/>
      <c r="L197" s="249"/>
      <c r="M197" s="249"/>
      <c r="N197" s="249"/>
      <c r="O197" s="249"/>
      <c r="P197" s="249"/>
      <c r="Q197" s="249"/>
      <c r="R197" s="249"/>
      <c r="S197" s="249"/>
      <c r="T197" s="249"/>
      <c r="U197" s="249"/>
      <c r="V197" s="249"/>
      <c r="W197" s="249"/>
      <c r="X197" s="249"/>
      <c r="Y197" s="249"/>
      <c r="Z197" s="249"/>
      <c r="AA197" s="249"/>
      <c r="AB197" s="249"/>
      <c r="AC197" s="249"/>
      <c r="AD197" s="249"/>
      <c r="AE197" s="249"/>
      <c r="AF197" s="249"/>
      <c r="AG197" s="249"/>
      <c r="AH197" s="249"/>
      <c r="AI197" s="249"/>
      <c r="AJ197" s="249"/>
      <c r="AK197" s="249"/>
      <c r="AL197" s="249"/>
      <c r="AM197" s="249"/>
      <c r="AN197" s="249"/>
      <c r="AO197" s="249"/>
      <c r="AP197" s="249"/>
      <c r="AQ197" s="249"/>
      <c r="AR197" s="249"/>
      <c r="AS197" s="249"/>
      <c r="AT197" s="250"/>
    </row>
    <row r="198" spans="1:64" ht="13.5" customHeight="1" x14ac:dyDescent="0.15">
      <c r="A198" s="227"/>
      <c r="B198" s="229" t="s">
        <v>0</v>
      </c>
      <c r="C198" s="231" t="s">
        <v>242</v>
      </c>
      <c r="D198" s="231" t="str">
        <f>IF(C200="○","整理番号","登録番号")</f>
        <v>登録番号</v>
      </c>
      <c r="E198" s="124" t="s">
        <v>13550</v>
      </c>
      <c r="F198" s="229" t="s">
        <v>275</v>
      </c>
      <c r="G198" s="104" t="s">
        <v>1</v>
      </c>
      <c r="H198" s="233" t="s">
        <v>13551</v>
      </c>
      <c r="I198" s="271" t="s">
        <v>2</v>
      </c>
      <c r="J198" s="233" t="s">
        <v>284</v>
      </c>
      <c r="K198" s="233" t="s">
        <v>3</v>
      </c>
      <c r="L198" s="114" t="s">
        <v>243</v>
      </c>
      <c r="M198" s="107" t="s">
        <v>16</v>
      </c>
      <c r="N198" s="213" t="s">
        <v>4</v>
      </c>
      <c r="O198" s="214"/>
      <c r="P198" s="214"/>
      <c r="Q198" s="214"/>
      <c r="R198" s="214"/>
      <c r="S198" s="214"/>
      <c r="T198" s="214"/>
      <c r="U198" s="214"/>
      <c r="V198" s="214"/>
      <c r="W198" s="214"/>
      <c r="X198" s="214"/>
      <c r="Y198" s="214"/>
      <c r="Z198" s="214"/>
      <c r="AA198" s="214"/>
      <c r="AB198" s="215"/>
      <c r="AC198" s="109" t="s">
        <v>16</v>
      </c>
      <c r="AD198" s="216" t="s">
        <v>448</v>
      </c>
      <c r="AE198" s="217"/>
      <c r="AF198" s="217"/>
      <c r="AG198" s="217"/>
      <c r="AH198" s="217"/>
      <c r="AI198" s="217"/>
      <c r="AJ198" s="217"/>
      <c r="AK198" s="218"/>
      <c r="AL198" s="107" t="s">
        <v>16</v>
      </c>
      <c r="AM198" s="213" t="s">
        <v>445</v>
      </c>
      <c r="AN198" s="214"/>
      <c r="AO198" s="214"/>
      <c r="AP198" s="214"/>
      <c r="AQ198" s="214"/>
      <c r="AR198" s="214"/>
      <c r="AS198" s="214"/>
      <c r="AT198" s="219"/>
    </row>
    <row r="199" spans="1:64" ht="14.25" thickBot="1" x14ac:dyDescent="0.2">
      <c r="A199" s="228"/>
      <c r="B199" s="230"/>
      <c r="C199" s="232"/>
      <c r="D199" s="232"/>
      <c r="E199" s="129" t="s">
        <v>6</v>
      </c>
      <c r="F199" s="230"/>
      <c r="G199" s="6" t="s">
        <v>7</v>
      </c>
      <c r="H199" s="230"/>
      <c r="I199" s="272"/>
      <c r="J199" s="236"/>
      <c r="K199" s="236"/>
      <c r="L199" s="115"/>
      <c r="M199" s="108"/>
      <c r="N199" s="220" t="s">
        <v>8</v>
      </c>
      <c r="O199" s="221"/>
      <c r="P199" s="221"/>
      <c r="Q199" s="221"/>
      <c r="R199" s="221"/>
      <c r="S199" s="221"/>
      <c r="T199" s="222"/>
      <c r="U199" s="129" t="s">
        <v>9</v>
      </c>
      <c r="V199" s="111" t="s">
        <v>10</v>
      </c>
      <c r="W199" s="112"/>
      <c r="X199" s="112"/>
      <c r="Y199" s="112"/>
      <c r="Z199" s="112"/>
      <c r="AA199" s="113"/>
      <c r="AB199" s="92" t="s">
        <v>11</v>
      </c>
      <c r="AC199" s="110"/>
      <c r="AD199" s="223" t="s">
        <v>8</v>
      </c>
      <c r="AE199" s="224"/>
      <c r="AF199" s="224"/>
      <c r="AG199" s="224"/>
      <c r="AH199" s="224"/>
      <c r="AI199" s="224"/>
      <c r="AJ199" s="225"/>
      <c r="AK199" s="100" t="s">
        <v>9</v>
      </c>
      <c r="AL199" s="108"/>
      <c r="AM199" s="220" t="s">
        <v>8</v>
      </c>
      <c r="AN199" s="221"/>
      <c r="AO199" s="221"/>
      <c r="AP199" s="221"/>
      <c r="AQ199" s="221"/>
      <c r="AR199" s="221"/>
      <c r="AS199" s="222"/>
      <c r="AT199" s="93" t="s">
        <v>9</v>
      </c>
    </row>
    <row r="200" spans="1:64" x14ac:dyDescent="0.15">
      <c r="A200" s="202">
        <v>40</v>
      </c>
      <c r="B200" s="205"/>
      <c r="C200" s="207"/>
      <c r="D200" s="205"/>
      <c r="E200" s="126" t="str">
        <f>IF(C200="○",IF($D200&lt;&gt;"",VLOOKUP($D200,新規学連登録者入力シート!$A$2:$U$101,8,FALSE),""),IF($D200&lt;&gt;"",IF(VLOOKUP(記入方法!$D200,登録者リスト!$A$1:$F$43729,4,FALSE)=基本情報!$D$6,VLOOKUP(記入方法!$D200,登録者リスト!$A$1:$F$43729,3,FALSE),""),""))</f>
        <v/>
      </c>
      <c r="F200" s="209" t="str">
        <f>IF(C200="○",IF($D200&lt;&gt;"",VLOOKUP($D200,新規学連登録者入力シート!$A$2:$U$101,9,FALSE),""),IF($D200&lt;&gt;"",IF(VLOOKUP(記入方法!$D200,登録者リスト!$A$1:$G$43729,4,FALSE)=基本情報!$D$6,VLOOKUP(記入方法!$D200,登録者リスト!$A$1:$G$43729,7,FALSE),""),""))</f>
        <v/>
      </c>
      <c r="G200" s="127" t="str">
        <f>IF(C200="○",IF($D200&lt;&gt;"",VLOOKUP($D200,新規学連登録者入力シート!$A$2:$U$101,14,FALSE),""),IF($D200&lt;&gt;"",IF(VLOOKUP(記入方法!$D200,登録者リスト!$A$1:$F$43729,4,FALSE)=基本情報!$D$6,VLOOKUP(記入方法!$D200,登録者リスト!$A$1:$F$43729,5,FALSE),""),""))</f>
        <v/>
      </c>
      <c r="H200" s="211" t="str">
        <f>IF(C200="○",IF($D200&lt;&gt;"",VLOOKUP($D200,新規学連登録者入力シート!$A$2:$U$101,19,FALSE),""),IF($D200&lt;&gt;"",IF(VLOOKUP(記入方法!$D200,登録者リスト!$A$1:$H$43729,4,FALSE)=基本情報!$D$6,VLOOKUP(記入方法!$D200,登録者リスト!$A$1:$H$43729,8,FALSE),""),""))</f>
        <v/>
      </c>
      <c r="I200" s="267"/>
      <c r="J200" s="267"/>
      <c r="K200" s="269" t="str">
        <f>IFERROR(IF(I200="","",IF(AND(I200&lt;&gt;"107 ハーフマラソン",I200&lt;&gt;"062 10000mW"),IF(BD200="T",IF(VALUE(M200)&lt;=BB200,"A標準",IF(VALUE(M200)&lt;=BC200,"B標準","未突破")),IF(VALUE(M200)&gt;=BB200,"A標準",IF(VALUE(M200)&gt;=BC200,"B標準","未突破"))),IF(VALUE(M200)&lt;=BC200,"","未突破"))),"")</f>
        <v/>
      </c>
      <c r="L200" s="105"/>
      <c r="M200" s="12" t="str">
        <f>IF(U200="",ASC(N200&amp;IF(P200&lt;&gt;"",TEXT(P200,"00"),"")&amp;IF(R200&lt;&gt;"",TEXT(R200,"00"),"")&amp;IF(T200&lt;&gt;"",TEXT(T200,"00"),"")),ASC(U200))</f>
        <v/>
      </c>
      <c r="N200" s="211"/>
      <c r="O200" s="255" t="s">
        <v>239</v>
      </c>
      <c r="P200" s="263"/>
      <c r="Q200" s="255" t="s">
        <v>240</v>
      </c>
      <c r="R200" s="263"/>
      <c r="S200" s="239" t="s">
        <v>241</v>
      </c>
      <c r="T200" s="265"/>
      <c r="U200" s="211"/>
      <c r="V200" s="7"/>
      <c r="W200" s="8" t="s">
        <v>23</v>
      </c>
      <c r="X200" s="7"/>
      <c r="Y200" s="8" t="s">
        <v>24</v>
      </c>
      <c r="Z200" s="7"/>
      <c r="AA200" s="8" t="s">
        <v>26</v>
      </c>
      <c r="AB200" s="209"/>
      <c r="AC200" s="101" t="str">
        <f>IF(AK200="",ASC(AD200&amp;IF(AF200&lt;&gt;"",TEXT(AF200,"00"),"")&amp;IF(AH200&lt;&gt;"",TEXT(AH200,"00"),"")&amp;IF(AJ200&lt;&gt;"",TEXT(AJ200,"00"),"")),ASC(AK200))</f>
        <v/>
      </c>
      <c r="AD200" s="253" t="str">
        <f>IF(I200="","",IF(I200="201 十種競技","",VLOOKUP(I200,大学記録!$A$3:$H$5,2,FALSE)))</f>
        <v/>
      </c>
      <c r="AE200" s="257" t="s">
        <v>239</v>
      </c>
      <c r="AF200" s="259" t="str">
        <f>IF(I200="","",IF(I200="201 十種競技","",VLOOKUP(I200,大学記録!$A$3:$H$5,4,FALSE)))</f>
        <v/>
      </c>
      <c r="AG200" s="257" t="s">
        <v>240</v>
      </c>
      <c r="AH200" s="259" t="str">
        <f>IF(I200="","",IF(I200="201 十種競技","",VLOOKUP(I200,大学記録!$A$3:$H$5,6,FALSE)))</f>
        <v/>
      </c>
      <c r="AI200" s="261" t="s">
        <v>241</v>
      </c>
      <c r="AJ200" s="251" t="str">
        <f>IF(I200="","",IF(I200="201 十種競技","",VLOOKUP(I200,大学記録!$A$3:$H$5,8,FALSE)))</f>
        <v/>
      </c>
      <c r="AK200" s="253" t="str">
        <f>IF(I200="","",IF(I200="201 十種競技",大学記録!#REF!,""))</f>
        <v/>
      </c>
      <c r="AL200" s="12" t="str">
        <f>IF(AT200="",ASC(AM200&amp;IF(AO200&lt;&gt;"",TEXT(AO200,"00"),"")&amp;IF(AQ200&lt;&gt;"",TEXT(AQ200,"00"),"")&amp;IF(AS200&lt;&gt;"",TEXT(AS200,"00"),"")),ASC(AT200))</f>
        <v/>
      </c>
      <c r="AM200" s="205"/>
      <c r="AN200" s="255" t="s">
        <v>239</v>
      </c>
      <c r="AO200" s="237"/>
      <c r="AP200" s="255" t="s">
        <v>240</v>
      </c>
      <c r="AQ200" s="237"/>
      <c r="AR200" s="239" t="s">
        <v>241</v>
      </c>
      <c r="AS200" s="241"/>
      <c r="AT200" s="243"/>
      <c r="AV200" s="5" t="str">
        <f>IF(AND(I200&lt;&gt;"107 ハーフマラソン",I200&lt;&gt;"062 10000mW"),D200 &amp; "-" &amp; I200,D200 &amp; "-" &amp; I200 &amp; J200)</f>
        <v>-</v>
      </c>
      <c r="AW200" s="5" t="str">
        <f>IF(ISERROR(VLOOKUP(記入方法!$AV200,登録者リスト!#REF!,4,FALSE)),"○","")</f>
        <v>○</v>
      </c>
      <c r="AX200" s="5" t="e">
        <f>IF(AND(I200&lt;&gt;"107 ハーフマラソン",I200&lt;&gt;"062 10000mW"),#REF! &amp; "-" &amp; I200,#REF! &amp; "-" &amp; I200 &amp; J200)</f>
        <v>#REF!</v>
      </c>
      <c r="AY200" s="5" t="str">
        <f>IF(ISERROR(VLOOKUP(AX200,突破者リスト外資格記録入力シート!$D$7:$M$106,2,FALSE)),"○","")</f>
        <v>○</v>
      </c>
      <c r="AZ200" s="5" t="str">
        <f>IF(C200="○","整理番号","登録番号")</f>
        <v>登録番号</v>
      </c>
      <c r="BA200" s="5" t="str">
        <f>IF(I200="107 ハーフマラソン","H",IF(I200="062 10000mW","W",""))</f>
        <v/>
      </c>
      <c r="BB200" s="5" t="e">
        <f>VLOOKUP($I200 &amp; $J200,標準記録!$A$1:$D$26,2,FALSE)</f>
        <v>#N/A</v>
      </c>
      <c r="BC200" s="5" t="e">
        <f>VLOOKUP($I200 &amp; $J200,標準記録!$A$1:$D$26,3,FALSE)</f>
        <v>#N/A</v>
      </c>
      <c r="BD200" s="5" t="e">
        <f>VLOOKUP($I200 &amp; $J200,標準記録!$A$1:$D$26,4,FALSE)</f>
        <v>#N/A</v>
      </c>
      <c r="BE200" s="5" t="str">
        <f>IF(BF200="","",A200)</f>
        <v/>
      </c>
      <c r="BF200" s="5" t="str">
        <f>IF(OR(I200="201 十種競技",I200="202 七種競技"),#REF!,"")</f>
        <v/>
      </c>
      <c r="BG200" s="5" t="str">
        <f>IF(I200="107 ハーフマラソン",#REF!,"")</f>
        <v/>
      </c>
      <c r="BH200" s="5" t="str">
        <f>I200 &amp; K200</f>
        <v/>
      </c>
      <c r="BI200" s="5">
        <f>I200</f>
        <v>0</v>
      </c>
      <c r="BJ200" s="5">
        <f>COUNTIF($BI$5:$BI$401,I200)</f>
        <v>160</v>
      </c>
      <c r="BK200" s="5">
        <f>COUNTIF($BH$5:$BH$401,I200 &amp; "B標準")</f>
        <v>0</v>
      </c>
      <c r="BL200" s="5" t="str">
        <f>D198 &amp; D200</f>
        <v>登録番号</v>
      </c>
    </row>
    <row r="201" spans="1:64" ht="14.25" thickBot="1" x14ac:dyDescent="0.2">
      <c r="A201" s="203"/>
      <c r="B201" s="206"/>
      <c r="C201" s="208"/>
      <c r="D201" s="206"/>
      <c r="E201" s="128" t="str">
        <f>IF(C200="○",IF($D200&lt;&gt;"",VLOOKUP($D200,新規学連登録者入力シート!$A$2:$U$101,7,FALSE),""),IF($D200&lt;&gt;"",IF(VLOOKUP(記入方法!$D200,登録者リスト!$A$1:$F$43729,4,FALSE)=基本情報!$D$6,VLOOKUP(記入方法!$D200,登録者リスト!$A$1:$F$43729,2,FALSE),""),""))</f>
        <v/>
      </c>
      <c r="F201" s="210"/>
      <c r="G201" s="128" t="str">
        <f>IF(C200="○",IF($D200&lt;&gt;"",VLOOKUP($D200,新規学連登録者入力シート!$A$2:$U$101,19,FALSE),""),IF($D200&lt;&gt;"",IF(VLOOKUP(記入方法!$D200,登録者リスト!$A$1:$F$43729,4,FALSE)=基本情報!$D$6,VLOOKUP(記入方法!$D200,登録者リスト!$A$1:$F$43729,6,FALSE),""),""))</f>
        <v/>
      </c>
      <c r="H201" s="212"/>
      <c r="I201" s="268"/>
      <c r="J201" s="268"/>
      <c r="K201" s="270"/>
      <c r="L201" s="106"/>
      <c r="M201" s="14" t="str">
        <f>IF(U201="",ASC(N201&amp;IF(P201&lt;&gt;"",TEXT(P201,"00"),"")&amp;IF(R201&lt;&gt;"",TEXT(R201,"00"),"")&amp;IF(T201&lt;&gt;"",TEXT(T201,"00"),"")),ASC(U201))</f>
        <v/>
      </c>
      <c r="N201" s="212"/>
      <c r="O201" s="256"/>
      <c r="P201" s="264"/>
      <c r="Q201" s="256"/>
      <c r="R201" s="264"/>
      <c r="S201" s="240"/>
      <c r="T201" s="266"/>
      <c r="U201" s="212"/>
      <c r="V201" s="9"/>
      <c r="W201" s="10" t="s">
        <v>23</v>
      </c>
      <c r="X201" s="9"/>
      <c r="Y201" s="10" t="s">
        <v>25</v>
      </c>
      <c r="Z201" s="9"/>
      <c r="AA201" s="10" t="s">
        <v>26</v>
      </c>
      <c r="AB201" s="210"/>
      <c r="AC201" s="102" t="str">
        <f>IF(AK201="",ASC(AD200&amp;IF(AF201&lt;&gt;"",TEXT(AF201,"00"),"")&amp;IF(AH201&lt;&gt;"",TEXT(AH201,"00"),"")&amp;IF(AJ201&lt;&gt;"",TEXT(AJ201,"00"),"")),ASC(AK201))</f>
        <v/>
      </c>
      <c r="AD201" s="254"/>
      <c r="AE201" s="258"/>
      <c r="AF201" s="260"/>
      <c r="AG201" s="258"/>
      <c r="AH201" s="260"/>
      <c r="AI201" s="262"/>
      <c r="AJ201" s="252"/>
      <c r="AK201" s="254"/>
      <c r="AL201" s="14" t="str">
        <f>IF(AT201="",ASC(AM201&amp;IF(AO201&lt;&gt;"",TEXT(AO201,"00"),"")&amp;IF(AQ201&lt;&gt;"",TEXT(AQ201,"00"),"")&amp;IF(AS201&lt;&gt;"",TEXT(AS201,"00"),"")),ASC(AT201))</f>
        <v/>
      </c>
      <c r="AM201" s="206"/>
      <c r="AN201" s="256"/>
      <c r="AO201" s="238"/>
      <c r="AP201" s="256"/>
      <c r="AQ201" s="238"/>
      <c r="AR201" s="240"/>
      <c r="AS201" s="242"/>
      <c r="AT201" s="244"/>
      <c r="AV201" s="5" t="str">
        <f>IF(AND(I201&lt;&gt;"107 ハーフマラソン",I201&lt;&gt;"062 10000mW"),D200 &amp; "-" &amp; I201,D200 &amp; "-" &amp; I201 &amp; J201)</f>
        <v>-</v>
      </c>
      <c r="AW201" s="5" t="str">
        <f>IF(ISERROR(VLOOKUP(記入方法!$AV201,登録者リスト!#REF!,4,FALSE)),"○","")</f>
        <v>○</v>
      </c>
      <c r="AX201" s="5" t="e">
        <f>IF(AND(I201&lt;&gt;"107 ハーフマラソン",I201&lt;&gt;"062 10000mW"),#REF! &amp; "-" &amp; I201,#REF! &amp; "-" &amp; I201 &amp; J201)</f>
        <v>#REF!</v>
      </c>
      <c r="AY201" s="5" t="str">
        <f>IF(ISERROR(VLOOKUP(AX201,突破者リスト外資格記録入力シート!$D$7:$M$106,2,FALSE)),"○","")</f>
        <v>○</v>
      </c>
      <c r="BA201" s="5" t="str">
        <f>IF(I201="107 ハーフマラソン","H",IF(I201="062 10000mW","W",""))</f>
        <v/>
      </c>
      <c r="BB201" s="5" t="e">
        <f>VLOOKUP($I201 &amp; $J201,標準記録!$A$1:$D$26,2,FALSE)</f>
        <v>#N/A</v>
      </c>
      <c r="BC201" s="5" t="e">
        <f>VLOOKUP($I201 &amp; $J201,標準記録!$A$1:$D$26,3,FALSE)</f>
        <v>#N/A</v>
      </c>
      <c r="BD201" s="5" t="e">
        <f>VLOOKUP($I201 &amp; $J201,標準記録!$A$1:$D$26,4,FALSE)</f>
        <v>#N/A</v>
      </c>
      <c r="BE201" s="5" t="str">
        <f>IF(BF201="","",A200)</f>
        <v/>
      </c>
      <c r="BF201" s="5" t="str">
        <f>IF(OR(I201="201 十種競技",I201="202 七種競技"),#REF!,"")</f>
        <v/>
      </c>
      <c r="BG201" s="5" t="str">
        <f>IF(I201="107 ハーフマラソン",#REF!,"")</f>
        <v/>
      </c>
      <c r="BH201" s="5" t="str">
        <f>I201 &amp; K201</f>
        <v/>
      </c>
      <c r="BI201" s="5">
        <f>I201</f>
        <v>0</v>
      </c>
      <c r="BJ201" s="5">
        <f>COUNTIF($BI$5:$BI$401,I201)</f>
        <v>160</v>
      </c>
      <c r="BK201" s="5">
        <f>COUNTIF($BH$5:$BH$401,I201 &amp; "B標準")</f>
        <v>0</v>
      </c>
    </row>
    <row r="202" spans="1:64" ht="15" thickTop="1" thickBot="1" x14ac:dyDescent="0.2">
      <c r="A202" s="204"/>
      <c r="B202" s="245" t="s">
        <v>128</v>
      </c>
      <c r="C202" s="246"/>
      <c r="D202" s="246"/>
      <c r="E202" s="246"/>
      <c r="F202" s="246"/>
      <c r="G202" s="247"/>
      <c r="H202" s="125"/>
      <c r="I202" s="248"/>
      <c r="J202" s="249"/>
      <c r="K202" s="249"/>
      <c r="L202" s="249"/>
      <c r="M202" s="249"/>
      <c r="N202" s="249"/>
      <c r="O202" s="249"/>
      <c r="P202" s="249"/>
      <c r="Q202" s="249"/>
      <c r="R202" s="249"/>
      <c r="S202" s="249"/>
      <c r="T202" s="249"/>
      <c r="U202" s="249"/>
      <c r="V202" s="249"/>
      <c r="W202" s="249"/>
      <c r="X202" s="249"/>
      <c r="Y202" s="249"/>
      <c r="Z202" s="249"/>
      <c r="AA202" s="249"/>
      <c r="AB202" s="249"/>
      <c r="AC202" s="249"/>
      <c r="AD202" s="249"/>
      <c r="AE202" s="249"/>
      <c r="AF202" s="249"/>
      <c r="AG202" s="249"/>
      <c r="AH202" s="249"/>
      <c r="AI202" s="249"/>
      <c r="AJ202" s="249"/>
      <c r="AK202" s="249"/>
      <c r="AL202" s="249"/>
      <c r="AM202" s="249"/>
      <c r="AN202" s="249"/>
      <c r="AO202" s="249"/>
      <c r="AP202" s="249"/>
      <c r="AQ202" s="249"/>
      <c r="AR202" s="249"/>
      <c r="AS202" s="249"/>
      <c r="AT202" s="250"/>
    </row>
    <row r="203" spans="1:64" ht="13.5" customHeight="1" x14ac:dyDescent="0.15">
      <c r="A203" s="227"/>
      <c r="B203" s="229" t="s">
        <v>0</v>
      </c>
      <c r="C203" s="231" t="s">
        <v>242</v>
      </c>
      <c r="D203" s="231" t="str">
        <f>IF(C205="○","整理番号","登録番号")</f>
        <v>登録番号</v>
      </c>
      <c r="E203" s="124" t="s">
        <v>13550</v>
      </c>
      <c r="F203" s="229" t="s">
        <v>275</v>
      </c>
      <c r="G203" s="104" t="s">
        <v>1</v>
      </c>
      <c r="H203" s="233" t="s">
        <v>13551</v>
      </c>
      <c r="I203" s="271" t="s">
        <v>2</v>
      </c>
      <c r="J203" s="233" t="s">
        <v>284</v>
      </c>
      <c r="K203" s="233" t="s">
        <v>3</v>
      </c>
      <c r="L203" s="114" t="s">
        <v>243</v>
      </c>
      <c r="M203" s="107" t="s">
        <v>16</v>
      </c>
      <c r="N203" s="213" t="s">
        <v>4</v>
      </c>
      <c r="O203" s="214"/>
      <c r="P203" s="214"/>
      <c r="Q203" s="214"/>
      <c r="R203" s="214"/>
      <c r="S203" s="214"/>
      <c r="T203" s="214"/>
      <c r="U203" s="214"/>
      <c r="V203" s="214"/>
      <c r="W203" s="214"/>
      <c r="X203" s="214"/>
      <c r="Y203" s="214"/>
      <c r="Z203" s="214"/>
      <c r="AA203" s="214"/>
      <c r="AB203" s="215"/>
      <c r="AC203" s="109" t="s">
        <v>16</v>
      </c>
      <c r="AD203" s="216" t="s">
        <v>448</v>
      </c>
      <c r="AE203" s="217"/>
      <c r="AF203" s="217"/>
      <c r="AG203" s="217"/>
      <c r="AH203" s="217"/>
      <c r="AI203" s="217"/>
      <c r="AJ203" s="217"/>
      <c r="AK203" s="218"/>
      <c r="AL203" s="107" t="s">
        <v>16</v>
      </c>
      <c r="AM203" s="213" t="s">
        <v>445</v>
      </c>
      <c r="AN203" s="214"/>
      <c r="AO203" s="214"/>
      <c r="AP203" s="214"/>
      <c r="AQ203" s="214"/>
      <c r="AR203" s="214"/>
      <c r="AS203" s="214"/>
      <c r="AT203" s="219"/>
    </row>
    <row r="204" spans="1:64" ht="14.25" thickBot="1" x14ac:dyDescent="0.2">
      <c r="A204" s="228"/>
      <c r="B204" s="230"/>
      <c r="C204" s="232"/>
      <c r="D204" s="232"/>
      <c r="E204" s="129" t="s">
        <v>6</v>
      </c>
      <c r="F204" s="230"/>
      <c r="G204" s="6" t="s">
        <v>7</v>
      </c>
      <c r="H204" s="230"/>
      <c r="I204" s="272"/>
      <c r="J204" s="236"/>
      <c r="K204" s="236"/>
      <c r="L204" s="115"/>
      <c r="M204" s="108"/>
      <c r="N204" s="220" t="s">
        <v>8</v>
      </c>
      <c r="O204" s="221"/>
      <c r="P204" s="221"/>
      <c r="Q204" s="221"/>
      <c r="R204" s="221"/>
      <c r="S204" s="221"/>
      <c r="T204" s="222"/>
      <c r="U204" s="129" t="s">
        <v>9</v>
      </c>
      <c r="V204" s="111" t="s">
        <v>10</v>
      </c>
      <c r="W204" s="112"/>
      <c r="X204" s="112"/>
      <c r="Y204" s="112"/>
      <c r="Z204" s="112"/>
      <c r="AA204" s="113"/>
      <c r="AB204" s="92" t="s">
        <v>11</v>
      </c>
      <c r="AC204" s="110"/>
      <c r="AD204" s="223" t="s">
        <v>8</v>
      </c>
      <c r="AE204" s="224"/>
      <c r="AF204" s="224"/>
      <c r="AG204" s="224"/>
      <c r="AH204" s="224"/>
      <c r="AI204" s="224"/>
      <c r="AJ204" s="225"/>
      <c r="AK204" s="100" t="s">
        <v>9</v>
      </c>
      <c r="AL204" s="108"/>
      <c r="AM204" s="220" t="s">
        <v>8</v>
      </c>
      <c r="AN204" s="221"/>
      <c r="AO204" s="221"/>
      <c r="AP204" s="221"/>
      <c r="AQ204" s="221"/>
      <c r="AR204" s="221"/>
      <c r="AS204" s="222"/>
      <c r="AT204" s="93" t="s">
        <v>9</v>
      </c>
    </row>
    <row r="205" spans="1:64" x14ac:dyDescent="0.15">
      <c r="A205" s="202">
        <v>41</v>
      </c>
      <c r="B205" s="205"/>
      <c r="C205" s="207"/>
      <c r="D205" s="205"/>
      <c r="E205" s="126" t="str">
        <f>IF(C205="○",IF($D205&lt;&gt;"",VLOOKUP($D205,新規学連登録者入力シート!$A$2:$U$101,8,FALSE),""),IF($D205&lt;&gt;"",IF(VLOOKUP(記入方法!$D205,登録者リスト!$A$1:$F$43729,4,FALSE)=基本情報!$D$6,VLOOKUP(記入方法!$D205,登録者リスト!$A$1:$F$43729,3,FALSE),""),""))</f>
        <v/>
      </c>
      <c r="F205" s="209" t="str">
        <f>IF(C205="○",IF($D205&lt;&gt;"",VLOOKUP($D205,新規学連登録者入力シート!$A$2:$U$101,9,FALSE),""),IF($D205&lt;&gt;"",IF(VLOOKUP(記入方法!$D205,登録者リスト!$A$1:$G$43729,4,FALSE)=基本情報!$D$6,VLOOKUP(記入方法!$D205,登録者リスト!$A$1:$G$43729,7,FALSE),""),""))</f>
        <v/>
      </c>
      <c r="G205" s="127" t="str">
        <f>IF(C205="○",IF($D205&lt;&gt;"",VLOOKUP($D205,新規学連登録者入力シート!$A$2:$U$101,14,FALSE),""),IF($D205&lt;&gt;"",IF(VLOOKUP(記入方法!$D205,登録者リスト!$A$1:$F$43729,4,FALSE)=基本情報!$D$6,VLOOKUP(記入方法!$D205,登録者リスト!$A$1:$F$43729,5,FALSE),""),""))</f>
        <v/>
      </c>
      <c r="H205" s="211" t="str">
        <f>IF(C205="○",IF($D205&lt;&gt;"",VLOOKUP($D205,新規学連登録者入力シート!$A$2:$U$101,19,FALSE),""),IF($D205&lt;&gt;"",IF(VLOOKUP(記入方法!$D205,登録者リスト!$A$1:$H$43729,4,FALSE)=基本情報!$D$6,VLOOKUP(記入方法!$D205,登録者リスト!$A$1:$H$43729,8,FALSE),""),""))</f>
        <v/>
      </c>
      <c r="I205" s="267"/>
      <c r="J205" s="267"/>
      <c r="K205" s="269" t="str">
        <f>IFERROR(IF(I205="","",IF(AND(I205&lt;&gt;"107 ハーフマラソン",I205&lt;&gt;"062 10000mW"),IF(BD205="T",IF(VALUE(M205)&lt;=BB205,"A標準",IF(VALUE(M205)&lt;=BC205,"B標準","未突破")),IF(VALUE(M205)&gt;=BB205,"A標準",IF(VALUE(M205)&gt;=BC205,"B標準","未突破"))),IF(VALUE(M205)&lt;=BC205,"","未突破"))),"")</f>
        <v/>
      </c>
      <c r="L205" s="105"/>
      <c r="M205" s="12" t="str">
        <f>IF(U205="",ASC(N205&amp;IF(P205&lt;&gt;"",TEXT(P205,"00"),"")&amp;IF(R205&lt;&gt;"",TEXT(R205,"00"),"")&amp;IF(T205&lt;&gt;"",TEXT(T205,"00"),"")),ASC(U205))</f>
        <v/>
      </c>
      <c r="N205" s="211"/>
      <c r="O205" s="255" t="s">
        <v>239</v>
      </c>
      <c r="P205" s="263"/>
      <c r="Q205" s="255" t="s">
        <v>240</v>
      </c>
      <c r="R205" s="263"/>
      <c r="S205" s="239" t="s">
        <v>241</v>
      </c>
      <c r="T205" s="265"/>
      <c r="U205" s="211"/>
      <c r="V205" s="7"/>
      <c r="W205" s="8" t="s">
        <v>23</v>
      </c>
      <c r="X205" s="7"/>
      <c r="Y205" s="8" t="s">
        <v>24</v>
      </c>
      <c r="Z205" s="7"/>
      <c r="AA205" s="8" t="s">
        <v>26</v>
      </c>
      <c r="AB205" s="209"/>
      <c r="AC205" s="101" t="str">
        <f>IF(AK205="",ASC(AD205&amp;IF(AF205&lt;&gt;"",TEXT(AF205,"00"),"")&amp;IF(AH205&lt;&gt;"",TEXT(AH205,"00"),"")&amp;IF(AJ205&lt;&gt;"",TEXT(AJ205,"00"),"")),ASC(AK205))</f>
        <v/>
      </c>
      <c r="AD205" s="253" t="str">
        <f>IF(I205="","",IF(I205="201 十種競技","",VLOOKUP(I205,大学記録!$A$3:$H$5,2,FALSE)))</f>
        <v/>
      </c>
      <c r="AE205" s="257" t="s">
        <v>239</v>
      </c>
      <c r="AF205" s="259" t="str">
        <f>IF(I205="","",IF(I205="201 十種競技","",VLOOKUP(I205,大学記録!$A$3:$H$5,4,FALSE)))</f>
        <v/>
      </c>
      <c r="AG205" s="257" t="s">
        <v>240</v>
      </c>
      <c r="AH205" s="259" t="str">
        <f>IF(I205="","",IF(I205="201 十種競技","",VLOOKUP(I205,大学記録!$A$3:$H$5,6,FALSE)))</f>
        <v/>
      </c>
      <c r="AI205" s="261" t="s">
        <v>241</v>
      </c>
      <c r="AJ205" s="251" t="str">
        <f>IF(I205="","",IF(I205="201 十種競技","",VLOOKUP(I205,大学記録!$A$3:$H$5,8,FALSE)))</f>
        <v/>
      </c>
      <c r="AK205" s="253" t="str">
        <f>IF(I205="","",IF(I205="201 十種競技",大学記録!#REF!,""))</f>
        <v/>
      </c>
      <c r="AL205" s="12" t="str">
        <f>IF(AT205="",ASC(AM205&amp;IF(AO205&lt;&gt;"",TEXT(AO205,"00"),"")&amp;IF(AQ205&lt;&gt;"",TEXT(AQ205,"00"),"")&amp;IF(AS205&lt;&gt;"",TEXT(AS205,"00"),"")),ASC(AT205))</f>
        <v/>
      </c>
      <c r="AM205" s="205"/>
      <c r="AN205" s="255" t="s">
        <v>239</v>
      </c>
      <c r="AO205" s="237"/>
      <c r="AP205" s="255" t="s">
        <v>240</v>
      </c>
      <c r="AQ205" s="237"/>
      <c r="AR205" s="239" t="s">
        <v>241</v>
      </c>
      <c r="AS205" s="241"/>
      <c r="AT205" s="243"/>
      <c r="AV205" s="5" t="str">
        <f>IF(AND(I205&lt;&gt;"107 ハーフマラソン",I205&lt;&gt;"062 10000mW"),D205 &amp; "-" &amp; I205,D205 &amp; "-" &amp; I205 &amp; J205)</f>
        <v>-</v>
      </c>
      <c r="AW205" s="5" t="str">
        <f>IF(ISERROR(VLOOKUP(記入方法!$AV205,登録者リスト!#REF!,4,FALSE)),"○","")</f>
        <v>○</v>
      </c>
      <c r="AX205" s="5" t="e">
        <f>IF(AND(I205&lt;&gt;"107 ハーフマラソン",I205&lt;&gt;"062 10000mW"),#REF! &amp; "-" &amp; I205,#REF! &amp; "-" &amp; I205 &amp; J205)</f>
        <v>#REF!</v>
      </c>
      <c r="AY205" s="5" t="str">
        <f>IF(ISERROR(VLOOKUP(AX205,突破者リスト外資格記録入力シート!$D$7:$M$106,2,FALSE)),"○","")</f>
        <v>○</v>
      </c>
      <c r="AZ205" s="5" t="str">
        <f>IF(C205="○","整理番号","登録番号")</f>
        <v>登録番号</v>
      </c>
      <c r="BA205" s="5" t="str">
        <f>IF(I205="107 ハーフマラソン","H",IF(I205="062 10000mW","W",""))</f>
        <v/>
      </c>
      <c r="BB205" s="5" t="e">
        <f>VLOOKUP($I205 &amp; $J205,標準記録!$A$1:$D$26,2,FALSE)</f>
        <v>#N/A</v>
      </c>
      <c r="BC205" s="5" t="e">
        <f>VLOOKUP($I205 &amp; $J205,標準記録!$A$1:$D$26,3,FALSE)</f>
        <v>#N/A</v>
      </c>
      <c r="BD205" s="5" t="e">
        <f>VLOOKUP($I205 &amp; $J205,標準記録!$A$1:$D$26,4,FALSE)</f>
        <v>#N/A</v>
      </c>
      <c r="BE205" s="5" t="str">
        <f>IF(BF205="","",A205)</f>
        <v/>
      </c>
      <c r="BF205" s="5" t="str">
        <f>IF(OR(I205="201 十種競技",I205="202 七種競技"),#REF!,"")</f>
        <v/>
      </c>
      <c r="BG205" s="5" t="str">
        <f>IF(I205="107 ハーフマラソン",#REF!,"")</f>
        <v/>
      </c>
      <c r="BH205" s="5" t="str">
        <f>I205 &amp; K205</f>
        <v/>
      </c>
      <c r="BI205" s="5">
        <f>I205</f>
        <v>0</v>
      </c>
      <c r="BJ205" s="5">
        <f>COUNTIF($BI$5:$BI$401,I205)</f>
        <v>160</v>
      </c>
      <c r="BK205" s="5">
        <f>COUNTIF($BH$5:$BH$401,I205 &amp; "B標準")</f>
        <v>0</v>
      </c>
      <c r="BL205" s="5" t="str">
        <f>D203 &amp; D205</f>
        <v>登録番号</v>
      </c>
    </row>
    <row r="206" spans="1:64" ht="14.25" thickBot="1" x14ac:dyDescent="0.2">
      <c r="A206" s="203"/>
      <c r="B206" s="206"/>
      <c r="C206" s="208"/>
      <c r="D206" s="206"/>
      <c r="E206" s="128" t="str">
        <f>IF(C205="○",IF($D205&lt;&gt;"",VLOOKUP($D205,新規学連登録者入力シート!$A$2:$U$101,7,FALSE),""),IF($D205&lt;&gt;"",IF(VLOOKUP(記入方法!$D205,登録者リスト!$A$1:$F$43729,4,FALSE)=基本情報!$D$6,VLOOKUP(記入方法!$D205,登録者リスト!$A$1:$F$43729,2,FALSE),""),""))</f>
        <v/>
      </c>
      <c r="F206" s="210"/>
      <c r="G206" s="128" t="str">
        <f>IF(C205="○",IF($D205&lt;&gt;"",VLOOKUP($D205,新規学連登録者入力シート!$A$2:$U$101,19,FALSE),""),IF($D205&lt;&gt;"",IF(VLOOKUP(記入方法!$D205,登録者リスト!$A$1:$F$43729,4,FALSE)=基本情報!$D$6,VLOOKUP(記入方法!$D205,登録者リスト!$A$1:$F$43729,6,FALSE),""),""))</f>
        <v/>
      </c>
      <c r="H206" s="212"/>
      <c r="I206" s="268"/>
      <c r="J206" s="268"/>
      <c r="K206" s="270"/>
      <c r="L206" s="106"/>
      <c r="M206" s="14" t="str">
        <f>IF(U206="",ASC(N206&amp;IF(P206&lt;&gt;"",TEXT(P206,"00"),"")&amp;IF(R206&lt;&gt;"",TEXT(R206,"00"),"")&amp;IF(T206&lt;&gt;"",TEXT(T206,"00"),"")),ASC(U206))</f>
        <v/>
      </c>
      <c r="N206" s="212"/>
      <c r="O206" s="256"/>
      <c r="P206" s="264"/>
      <c r="Q206" s="256"/>
      <c r="R206" s="264"/>
      <c r="S206" s="240"/>
      <c r="T206" s="266"/>
      <c r="U206" s="212"/>
      <c r="V206" s="9"/>
      <c r="W206" s="10" t="s">
        <v>23</v>
      </c>
      <c r="X206" s="9"/>
      <c r="Y206" s="10" t="s">
        <v>25</v>
      </c>
      <c r="Z206" s="9"/>
      <c r="AA206" s="10" t="s">
        <v>26</v>
      </c>
      <c r="AB206" s="210"/>
      <c r="AC206" s="102" t="str">
        <f>IF(AK206="",ASC(AD205&amp;IF(AF206&lt;&gt;"",TEXT(AF206,"00"),"")&amp;IF(AH206&lt;&gt;"",TEXT(AH206,"00"),"")&amp;IF(AJ206&lt;&gt;"",TEXT(AJ206,"00"),"")),ASC(AK206))</f>
        <v/>
      </c>
      <c r="AD206" s="254"/>
      <c r="AE206" s="258"/>
      <c r="AF206" s="260"/>
      <c r="AG206" s="258"/>
      <c r="AH206" s="260"/>
      <c r="AI206" s="262"/>
      <c r="AJ206" s="252"/>
      <c r="AK206" s="254"/>
      <c r="AL206" s="14" t="str">
        <f>IF(AT206="",ASC(AM206&amp;IF(AO206&lt;&gt;"",TEXT(AO206,"00"),"")&amp;IF(AQ206&lt;&gt;"",TEXT(AQ206,"00"),"")&amp;IF(AS206&lt;&gt;"",TEXT(AS206,"00"),"")),ASC(AT206))</f>
        <v/>
      </c>
      <c r="AM206" s="206"/>
      <c r="AN206" s="256"/>
      <c r="AO206" s="238"/>
      <c r="AP206" s="256"/>
      <c r="AQ206" s="238"/>
      <c r="AR206" s="240"/>
      <c r="AS206" s="242"/>
      <c r="AT206" s="244"/>
      <c r="AV206" s="5" t="str">
        <f>IF(AND(I206&lt;&gt;"107 ハーフマラソン",I206&lt;&gt;"062 10000mW"),D205 &amp; "-" &amp; I206,D205 &amp; "-" &amp; I206 &amp; J206)</f>
        <v>-</v>
      </c>
      <c r="AW206" s="5" t="str">
        <f>IF(ISERROR(VLOOKUP(記入方法!$AV206,登録者リスト!#REF!,4,FALSE)),"○","")</f>
        <v>○</v>
      </c>
      <c r="AX206" s="5" t="e">
        <f>IF(AND(I206&lt;&gt;"107 ハーフマラソン",I206&lt;&gt;"062 10000mW"),#REF! &amp; "-" &amp; I206,#REF! &amp; "-" &amp; I206 &amp; J206)</f>
        <v>#REF!</v>
      </c>
      <c r="AY206" s="5" t="str">
        <f>IF(ISERROR(VLOOKUP(AX206,突破者リスト外資格記録入力シート!$D$7:$M$106,2,FALSE)),"○","")</f>
        <v>○</v>
      </c>
      <c r="BA206" s="5" t="str">
        <f>IF(I206="107 ハーフマラソン","H",IF(I206="062 10000mW","W",""))</f>
        <v/>
      </c>
      <c r="BB206" s="5" t="e">
        <f>VLOOKUP($I206 &amp; $J206,標準記録!$A$1:$D$26,2,FALSE)</f>
        <v>#N/A</v>
      </c>
      <c r="BC206" s="5" t="e">
        <f>VLOOKUP($I206 &amp; $J206,標準記録!$A$1:$D$26,3,FALSE)</f>
        <v>#N/A</v>
      </c>
      <c r="BD206" s="5" t="e">
        <f>VLOOKUP($I206 &amp; $J206,標準記録!$A$1:$D$26,4,FALSE)</f>
        <v>#N/A</v>
      </c>
      <c r="BE206" s="5" t="str">
        <f>IF(BF206="","",A205)</f>
        <v/>
      </c>
      <c r="BF206" s="5" t="str">
        <f>IF(OR(I206="201 十種競技",I206="202 七種競技"),#REF!,"")</f>
        <v/>
      </c>
      <c r="BG206" s="5" t="str">
        <f>IF(I206="107 ハーフマラソン",#REF!,"")</f>
        <v/>
      </c>
      <c r="BH206" s="5" t="str">
        <f>I206 &amp; K206</f>
        <v/>
      </c>
      <c r="BI206" s="5">
        <f>I206</f>
        <v>0</v>
      </c>
      <c r="BJ206" s="5">
        <f>COUNTIF($BI$5:$BI$401,I206)</f>
        <v>160</v>
      </c>
      <c r="BK206" s="5">
        <f>COUNTIF($BH$5:$BH$401,I206 &amp; "B標準")</f>
        <v>0</v>
      </c>
    </row>
    <row r="207" spans="1:64" ht="15" thickTop="1" thickBot="1" x14ac:dyDescent="0.2">
      <c r="A207" s="204"/>
      <c r="B207" s="245" t="s">
        <v>128</v>
      </c>
      <c r="C207" s="246"/>
      <c r="D207" s="246"/>
      <c r="E207" s="246"/>
      <c r="F207" s="246"/>
      <c r="G207" s="247"/>
      <c r="H207" s="125"/>
      <c r="I207" s="248"/>
      <c r="J207" s="249"/>
      <c r="K207" s="249"/>
      <c r="L207" s="249"/>
      <c r="M207" s="249"/>
      <c r="N207" s="249"/>
      <c r="O207" s="249"/>
      <c r="P207" s="249"/>
      <c r="Q207" s="249"/>
      <c r="R207" s="249"/>
      <c r="S207" s="249"/>
      <c r="T207" s="249"/>
      <c r="U207" s="249"/>
      <c r="V207" s="249"/>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49"/>
      <c r="AR207" s="249"/>
      <c r="AS207" s="249"/>
      <c r="AT207" s="250"/>
    </row>
    <row r="208" spans="1:64" ht="13.5" customHeight="1" x14ac:dyDescent="0.15">
      <c r="A208" s="227"/>
      <c r="B208" s="229" t="s">
        <v>0</v>
      </c>
      <c r="C208" s="231" t="s">
        <v>242</v>
      </c>
      <c r="D208" s="231" t="str">
        <f>IF(C210="○","整理番号","登録番号")</f>
        <v>登録番号</v>
      </c>
      <c r="E208" s="124" t="s">
        <v>13550</v>
      </c>
      <c r="F208" s="229" t="s">
        <v>275</v>
      </c>
      <c r="G208" s="104" t="s">
        <v>1</v>
      </c>
      <c r="H208" s="233" t="s">
        <v>13551</v>
      </c>
      <c r="I208" s="271" t="s">
        <v>2</v>
      </c>
      <c r="J208" s="233" t="s">
        <v>284</v>
      </c>
      <c r="K208" s="233" t="s">
        <v>3</v>
      </c>
      <c r="L208" s="114" t="s">
        <v>243</v>
      </c>
      <c r="M208" s="107" t="s">
        <v>16</v>
      </c>
      <c r="N208" s="213" t="s">
        <v>4</v>
      </c>
      <c r="O208" s="214"/>
      <c r="P208" s="214"/>
      <c r="Q208" s="214"/>
      <c r="R208" s="214"/>
      <c r="S208" s="214"/>
      <c r="T208" s="214"/>
      <c r="U208" s="214"/>
      <c r="V208" s="214"/>
      <c r="W208" s="214"/>
      <c r="X208" s="214"/>
      <c r="Y208" s="214"/>
      <c r="Z208" s="214"/>
      <c r="AA208" s="214"/>
      <c r="AB208" s="215"/>
      <c r="AC208" s="109" t="s">
        <v>16</v>
      </c>
      <c r="AD208" s="216" t="s">
        <v>448</v>
      </c>
      <c r="AE208" s="217"/>
      <c r="AF208" s="217"/>
      <c r="AG208" s="217"/>
      <c r="AH208" s="217"/>
      <c r="AI208" s="217"/>
      <c r="AJ208" s="217"/>
      <c r="AK208" s="218"/>
      <c r="AL208" s="107" t="s">
        <v>16</v>
      </c>
      <c r="AM208" s="213" t="s">
        <v>445</v>
      </c>
      <c r="AN208" s="214"/>
      <c r="AO208" s="214"/>
      <c r="AP208" s="214"/>
      <c r="AQ208" s="214"/>
      <c r="AR208" s="214"/>
      <c r="AS208" s="214"/>
      <c r="AT208" s="219"/>
    </row>
    <row r="209" spans="1:64" ht="14.25" thickBot="1" x14ac:dyDescent="0.2">
      <c r="A209" s="228"/>
      <c r="B209" s="230"/>
      <c r="C209" s="232"/>
      <c r="D209" s="232"/>
      <c r="E209" s="129" t="s">
        <v>6</v>
      </c>
      <c r="F209" s="230"/>
      <c r="G209" s="6" t="s">
        <v>7</v>
      </c>
      <c r="H209" s="230"/>
      <c r="I209" s="272"/>
      <c r="J209" s="236"/>
      <c r="K209" s="236"/>
      <c r="L209" s="115"/>
      <c r="M209" s="108"/>
      <c r="N209" s="220" t="s">
        <v>8</v>
      </c>
      <c r="O209" s="221"/>
      <c r="P209" s="221"/>
      <c r="Q209" s="221"/>
      <c r="R209" s="221"/>
      <c r="S209" s="221"/>
      <c r="T209" s="222"/>
      <c r="U209" s="129" t="s">
        <v>9</v>
      </c>
      <c r="V209" s="111" t="s">
        <v>10</v>
      </c>
      <c r="W209" s="112"/>
      <c r="X209" s="112"/>
      <c r="Y209" s="112"/>
      <c r="Z209" s="112"/>
      <c r="AA209" s="113"/>
      <c r="AB209" s="92" t="s">
        <v>11</v>
      </c>
      <c r="AC209" s="110"/>
      <c r="AD209" s="223" t="s">
        <v>8</v>
      </c>
      <c r="AE209" s="224"/>
      <c r="AF209" s="224"/>
      <c r="AG209" s="224"/>
      <c r="AH209" s="224"/>
      <c r="AI209" s="224"/>
      <c r="AJ209" s="225"/>
      <c r="AK209" s="100" t="s">
        <v>9</v>
      </c>
      <c r="AL209" s="108"/>
      <c r="AM209" s="220" t="s">
        <v>8</v>
      </c>
      <c r="AN209" s="221"/>
      <c r="AO209" s="221"/>
      <c r="AP209" s="221"/>
      <c r="AQ209" s="221"/>
      <c r="AR209" s="221"/>
      <c r="AS209" s="222"/>
      <c r="AT209" s="93" t="s">
        <v>9</v>
      </c>
    </row>
    <row r="210" spans="1:64" x14ac:dyDescent="0.15">
      <c r="A210" s="202">
        <v>42</v>
      </c>
      <c r="B210" s="205"/>
      <c r="C210" s="207"/>
      <c r="D210" s="205"/>
      <c r="E210" s="126" t="str">
        <f>IF(C210="○",IF($D210&lt;&gt;"",VLOOKUP($D210,新規学連登録者入力シート!$A$2:$U$101,8,FALSE),""),IF($D210&lt;&gt;"",IF(VLOOKUP(記入方法!$D210,登録者リスト!$A$1:$F$43729,4,FALSE)=基本情報!$D$6,VLOOKUP(記入方法!$D210,登録者リスト!$A$1:$F$43729,3,FALSE),""),""))</f>
        <v/>
      </c>
      <c r="F210" s="209" t="str">
        <f>IF(C210="○",IF($D210&lt;&gt;"",VLOOKUP($D210,新規学連登録者入力シート!$A$2:$U$101,9,FALSE),""),IF($D210&lt;&gt;"",IF(VLOOKUP(記入方法!$D210,登録者リスト!$A$1:$G$43729,4,FALSE)=基本情報!$D$6,VLOOKUP(記入方法!$D210,登録者リスト!$A$1:$G$43729,7,FALSE),""),""))</f>
        <v/>
      </c>
      <c r="G210" s="127" t="str">
        <f>IF(C210="○",IF($D210&lt;&gt;"",VLOOKUP($D210,新規学連登録者入力シート!$A$2:$U$101,14,FALSE),""),IF($D210&lt;&gt;"",IF(VLOOKUP(記入方法!$D210,登録者リスト!$A$1:$F$43729,4,FALSE)=基本情報!$D$6,VLOOKUP(記入方法!$D210,登録者リスト!$A$1:$F$43729,5,FALSE),""),""))</f>
        <v/>
      </c>
      <c r="H210" s="211" t="str">
        <f>IF(C210="○",IF($D210&lt;&gt;"",VLOOKUP($D210,新規学連登録者入力シート!$A$2:$U$101,19,FALSE),""),IF($D210&lt;&gt;"",IF(VLOOKUP(記入方法!$D210,登録者リスト!$A$1:$H$43729,4,FALSE)=基本情報!$D$6,VLOOKUP(記入方法!$D210,登録者リスト!$A$1:$H$43729,8,FALSE),""),""))</f>
        <v/>
      </c>
      <c r="I210" s="267"/>
      <c r="J210" s="267"/>
      <c r="K210" s="269" t="str">
        <f>IFERROR(IF(I210="","",IF(AND(I210&lt;&gt;"107 ハーフマラソン",I210&lt;&gt;"062 10000mW"),IF(BD210="T",IF(VALUE(M210)&lt;=BB210,"A標準",IF(VALUE(M210)&lt;=BC210,"B標準","未突破")),IF(VALUE(M210)&gt;=BB210,"A標準",IF(VALUE(M210)&gt;=BC210,"B標準","未突破"))),IF(VALUE(M210)&lt;=BC210,"","未突破"))),"")</f>
        <v/>
      </c>
      <c r="L210" s="105"/>
      <c r="M210" s="12" t="str">
        <f>IF(U210="",ASC(N210&amp;IF(P210&lt;&gt;"",TEXT(P210,"00"),"")&amp;IF(R210&lt;&gt;"",TEXT(R210,"00"),"")&amp;IF(T210&lt;&gt;"",TEXT(T210,"00"),"")),ASC(U210))</f>
        <v/>
      </c>
      <c r="N210" s="211"/>
      <c r="O210" s="255" t="s">
        <v>239</v>
      </c>
      <c r="P210" s="263"/>
      <c r="Q210" s="255" t="s">
        <v>240</v>
      </c>
      <c r="R210" s="263"/>
      <c r="S210" s="239" t="s">
        <v>241</v>
      </c>
      <c r="T210" s="265"/>
      <c r="U210" s="211"/>
      <c r="V210" s="7"/>
      <c r="W210" s="8" t="s">
        <v>23</v>
      </c>
      <c r="X210" s="7"/>
      <c r="Y210" s="8" t="s">
        <v>24</v>
      </c>
      <c r="Z210" s="7"/>
      <c r="AA210" s="8" t="s">
        <v>26</v>
      </c>
      <c r="AB210" s="209"/>
      <c r="AC210" s="101" t="str">
        <f>IF(AK210="",ASC(AD210&amp;IF(AF210&lt;&gt;"",TEXT(AF210,"00"),"")&amp;IF(AH210&lt;&gt;"",TEXT(AH210,"00"),"")&amp;IF(AJ210&lt;&gt;"",TEXT(AJ210,"00"),"")),ASC(AK210))</f>
        <v/>
      </c>
      <c r="AD210" s="253" t="str">
        <f>IF(I210="","",IF(I210="201 十種競技","",VLOOKUP(I210,大学記録!$A$3:$H$5,2,FALSE)))</f>
        <v/>
      </c>
      <c r="AE210" s="257" t="s">
        <v>239</v>
      </c>
      <c r="AF210" s="259" t="str">
        <f>IF(I210="","",IF(I210="201 十種競技","",VLOOKUP(I210,大学記録!$A$3:$H$5,4,FALSE)))</f>
        <v/>
      </c>
      <c r="AG210" s="257" t="s">
        <v>240</v>
      </c>
      <c r="AH210" s="259" t="str">
        <f>IF(I210="","",IF(I210="201 十種競技","",VLOOKUP(I210,大学記録!$A$3:$H$5,6,FALSE)))</f>
        <v/>
      </c>
      <c r="AI210" s="261" t="s">
        <v>241</v>
      </c>
      <c r="AJ210" s="251" t="str">
        <f>IF(I210="","",IF(I210="201 十種競技","",VLOOKUP(I210,大学記録!$A$3:$H$5,8,FALSE)))</f>
        <v/>
      </c>
      <c r="AK210" s="253" t="str">
        <f>IF(I210="","",IF(I210="201 十種競技",大学記録!#REF!,""))</f>
        <v/>
      </c>
      <c r="AL210" s="12" t="str">
        <f>IF(AT210="",ASC(AM210&amp;IF(AO210&lt;&gt;"",TEXT(AO210,"00"),"")&amp;IF(AQ210&lt;&gt;"",TEXT(AQ210,"00"),"")&amp;IF(AS210&lt;&gt;"",TEXT(AS210,"00"),"")),ASC(AT210))</f>
        <v/>
      </c>
      <c r="AM210" s="205"/>
      <c r="AN210" s="255" t="s">
        <v>239</v>
      </c>
      <c r="AO210" s="237"/>
      <c r="AP210" s="255" t="s">
        <v>240</v>
      </c>
      <c r="AQ210" s="237"/>
      <c r="AR210" s="239" t="s">
        <v>241</v>
      </c>
      <c r="AS210" s="241"/>
      <c r="AT210" s="243"/>
      <c r="AV210" s="5" t="str">
        <f>IF(AND(I210&lt;&gt;"107 ハーフマラソン",I210&lt;&gt;"062 10000mW"),D210 &amp; "-" &amp; I210,D210 &amp; "-" &amp; I210 &amp; J210)</f>
        <v>-</v>
      </c>
      <c r="AW210" s="5" t="str">
        <f>IF(ISERROR(VLOOKUP(記入方法!$AV210,登録者リスト!#REF!,4,FALSE)),"○","")</f>
        <v>○</v>
      </c>
      <c r="AX210" s="5" t="e">
        <f>IF(AND(I210&lt;&gt;"107 ハーフマラソン",I210&lt;&gt;"062 10000mW"),#REF! &amp; "-" &amp; I210,#REF! &amp; "-" &amp; I210 &amp; J210)</f>
        <v>#REF!</v>
      </c>
      <c r="AY210" s="5" t="str">
        <f>IF(ISERROR(VLOOKUP(AX210,突破者リスト外資格記録入力シート!$D$7:$M$106,2,FALSE)),"○","")</f>
        <v>○</v>
      </c>
      <c r="AZ210" s="5" t="str">
        <f>IF(C210="○","整理番号","登録番号")</f>
        <v>登録番号</v>
      </c>
      <c r="BA210" s="5" t="str">
        <f>IF(I210="107 ハーフマラソン","H",IF(I210="062 10000mW","W",""))</f>
        <v/>
      </c>
      <c r="BB210" s="5" t="e">
        <f>VLOOKUP($I210 &amp; $J210,標準記録!$A$1:$D$26,2,FALSE)</f>
        <v>#N/A</v>
      </c>
      <c r="BC210" s="5" t="e">
        <f>VLOOKUP($I210 &amp; $J210,標準記録!$A$1:$D$26,3,FALSE)</f>
        <v>#N/A</v>
      </c>
      <c r="BD210" s="5" t="e">
        <f>VLOOKUP($I210 &amp; $J210,標準記録!$A$1:$D$26,4,FALSE)</f>
        <v>#N/A</v>
      </c>
      <c r="BE210" s="5" t="str">
        <f>IF(BF210="","",A210)</f>
        <v/>
      </c>
      <c r="BF210" s="5" t="str">
        <f>IF(OR(I210="201 十種競技",I210="202 七種競技"),#REF!,"")</f>
        <v/>
      </c>
      <c r="BG210" s="5" t="str">
        <f>IF(I210="107 ハーフマラソン",#REF!,"")</f>
        <v/>
      </c>
      <c r="BH210" s="5" t="str">
        <f>I210 &amp; K210</f>
        <v/>
      </c>
      <c r="BI210" s="5">
        <f>I210</f>
        <v>0</v>
      </c>
      <c r="BJ210" s="5">
        <f>COUNTIF($BI$5:$BI$401,I210)</f>
        <v>160</v>
      </c>
      <c r="BK210" s="5">
        <f>COUNTIF($BH$5:$BH$401,I210 &amp; "B標準")</f>
        <v>0</v>
      </c>
      <c r="BL210" s="5" t="str">
        <f>D208 &amp; D210</f>
        <v>登録番号</v>
      </c>
    </row>
    <row r="211" spans="1:64" ht="14.25" thickBot="1" x14ac:dyDescent="0.2">
      <c r="A211" s="203"/>
      <c r="B211" s="206"/>
      <c r="C211" s="208"/>
      <c r="D211" s="206"/>
      <c r="E211" s="128" t="str">
        <f>IF(C210="○",IF($D210&lt;&gt;"",VLOOKUP($D210,新規学連登録者入力シート!$A$2:$U$101,7,FALSE),""),IF($D210&lt;&gt;"",IF(VLOOKUP(記入方法!$D210,登録者リスト!$A$1:$F$43729,4,FALSE)=基本情報!$D$6,VLOOKUP(記入方法!$D210,登録者リスト!$A$1:$F$43729,2,FALSE),""),""))</f>
        <v/>
      </c>
      <c r="F211" s="210"/>
      <c r="G211" s="128" t="str">
        <f>IF(C210="○",IF($D210&lt;&gt;"",VLOOKUP($D210,新規学連登録者入力シート!$A$2:$U$101,19,FALSE),""),IF($D210&lt;&gt;"",IF(VLOOKUP(記入方法!$D210,登録者リスト!$A$1:$F$43729,4,FALSE)=基本情報!$D$6,VLOOKUP(記入方法!$D210,登録者リスト!$A$1:$F$43729,6,FALSE),""),""))</f>
        <v/>
      </c>
      <c r="H211" s="212"/>
      <c r="I211" s="268"/>
      <c r="J211" s="268"/>
      <c r="K211" s="270"/>
      <c r="L211" s="106"/>
      <c r="M211" s="14" t="str">
        <f>IF(U211="",ASC(N211&amp;IF(P211&lt;&gt;"",TEXT(P211,"00"),"")&amp;IF(R211&lt;&gt;"",TEXT(R211,"00"),"")&amp;IF(T211&lt;&gt;"",TEXT(T211,"00"),"")),ASC(U211))</f>
        <v/>
      </c>
      <c r="N211" s="212"/>
      <c r="O211" s="256"/>
      <c r="P211" s="264"/>
      <c r="Q211" s="256"/>
      <c r="R211" s="264"/>
      <c r="S211" s="240"/>
      <c r="T211" s="266"/>
      <c r="U211" s="212"/>
      <c r="V211" s="9"/>
      <c r="W211" s="10" t="s">
        <v>23</v>
      </c>
      <c r="X211" s="9"/>
      <c r="Y211" s="10" t="s">
        <v>25</v>
      </c>
      <c r="Z211" s="9"/>
      <c r="AA211" s="10" t="s">
        <v>26</v>
      </c>
      <c r="AB211" s="210"/>
      <c r="AC211" s="102" t="str">
        <f>IF(AK211="",ASC(AD210&amp;IF(AF211&lt;&gt;"",TEXT(AF211,"00"),"")&amp;IF(AH211&lt;&gt;"",TEXT(AH211,"00"),"")&amp;IF(AJ211&lt;&gt;"",TEXT(AJ211,"00"),"")),ASC(AK211))</f>
        <v/>
      </c>
      <c r="AD211" s="254"/>
      <c r="AE211" s="258"/>
      <c r="AF211" s="260"/>
      <c r="AG211" s="258"/>
      <c r="AH211" s="260"/>
      <c r="AI211" s="262"/>
      <c r="AJ211" s="252"/>
      <c r="AK211" s="254"/>
      <c r="AL211" s="14" t="str">
        <f>IF(AT211="",ASC(AM211&amp;IF(AO211&lt;&gt;"",TEXT(AO211,"00"),"")&amp;IF(AQ211&lt;&gt;"",TEXT(AQ211,"00"),"")&amp;IF(AS211&lt;&gt;"",TEXT(AS211,"00"),"")),ASC(AT211))</f>
        <v/>
      </c>
      <c r="AM211" s="206"/>
      <c r="AN211" s="256"/>
      <c r="AO211" s="238"/>
      <c r="AP211" s="256"/>
      <c r="AQ211" s="238"/>
      <c r="AR211" s="240"/>
      <c r="AS211" s="242"/>
      <c r="AT211" s="244"/>
      <c r="AV211" s="5" t="str">
        <f>IF(AND(I211&lt;&gt;"107 ハーフマラソン",I211&lt;&gt;"062 10000mW"),D210 &amp; "-" &amp; I211,D210 &amp; "-" &amp; I211 &amp; J211)</f>
        <v>-</v>
      </c>
      <c r="AW211" s="5" t="str">
        <f>IF(ISERROR(VLOOKUP(記入方法!$AV211,登録者リスト!#REF!,4,FALSE)),"○","")</f>
        <v>○</v>
      </c>
      <c r="AX211" s="5" t="e">
        <f>IF(AND(I211&lt;&gt;"107 ハーフマラソン",I211&lt;&gt;"062 10000mW"),#REF! &amp; "-" &amp; I211,#REF! &amp; "-" &amp; I211 &amp; J211)</f>
        <v>#REF!</v>
      </c>
      <c r="AY211" s="5" t="str">
        <f>IF(ISERROR(VLOOKUP(AX211,突破者リスト外資格記録入力シート!$D$7:$M$106,2,FALSE)),"○","")</f>
        <v>○</v>
      </c>
      <c r="BA211" s="5" t="str">
        <f>IF(I211="107 ハーフマラソン","H",IF(I211="062 10000mW","W",""))</f>
        <v/>
      </c>
      <c r="BB211" s="5" t="e">
        <f>VLOOKUP($I211 &amp; $J211,標準記録!$A$1:$D$26,2,FALSE)</f>
        <v>#N/A</v>
      </c>
      <c r="BC211" s="5" t="e">
        <f>VLOOKUP($I211 &amp; $J211,標準記録!$A$1:$D$26,3,FALSE)</f>
        <v>#N/A</v>
      </c>
      <c r="BD211" s="5" t="e">
        <f>VLOOKUP($I211 &amp; $J211,標準記録!$A$1:$D$26,4,FALSE)</f>
        <v>#N/A</v>
      </c>
      <c r="BE211" s="5" t="str">
        <f>IF(BF211="","",A210)</f>
        <v/>
      </c>
      <c r="BF211" s="5" t="str">
        <f>IF(OR(I211="201 十種競技",I211="202 七種競技"),#REF!,"")</f>
        <v/>
      </c>
      <c r="BG211" s="5" t="str">
        <f>IF(I211="107 ハーフマラソン",#REF!,"")</f>
        <v/>
      </c>
      <c r="BH211" s="5" t="str">
        <f>I211 &amp; K211</f>
        <v/>
      </c>
      <c r="BI211" s="5">
        <f>I211</f>
        <v>0</v>
      </c>
      <c r="BJ211" s="5">
        <f>COUNTIF($BI$5:$BI$401,I211)</f>
        <v>160</v>
      </c>
      <c r="BK211" s="5">
        <f>COUNTIF($BH$5:$BH$401,I211 &amp; "B標準")</f>
        <v>0</v>
      </c>
    </row>
    <row r="212" spans="1:64" ht="15" thickTop="1" thickBot="1" x14ac:dyDescent="0.2">
      <c r="A212" s="204"/>
      <c r="B212" s="245" t="s">
        <v>128</v>
      </c>
      <c r="C212" s="246"/>
      <c r="D212" s="246"/>
      <c r="E212" s="246"/>
      <c r="F212" s="246"/>
      <c r="G212" s="247"/>
      <c r="H212" s="125"/>
      <c r="I212" s="248"/>
      <c r="J212" s="249"/>
      <c r="K212" s="249"/>
      <c r="L212" s="249"/>
      <c r="M212" s="249"/>
      <c r="N212" s="249"/>
      <c r="O212" s="249"/>
      <c r="P212" s="249"/>
      <c r="Q212" s="249"/>
      <c r="R212" s="249"/>
      <c r="S212" s="249"/>
      <c r="T212" s="249"/>
      <c r="U212" s="249"/>
      <c r="V212" s="249"/>
      <c r="W212" s="249"/>
      <c r="X212" s="249"/>
      <c r="Y212" s="249"/>
      <c r="Z212" s="249"/>
      <c r="AA212" s="249"/>
      <c r="AB212" s="249"/>
      <c r="AC212" s="249"/>
      <c r="AD212" s="249"/>
      <c r="AE212" s="249"/>
      <c r="AF212" s="249"/>
      <c r="AG212" s="249"/>
      <c r="AH212" s="249"/>
      <c r="AI212" s="249"/>
      <c r="AJ212" s="249"/>
      <c r="AK212" s="249"/>
      <c r="AL212" s="249"/>
      <c r="AM212" s="249"/>
      <c r="AN212" s="249"/>
      <c r="AO212" s="249"/>
      <c r="AP212" s="249"/>
      <c r="AQ212" s="249"/>
      <c r="AR212" s="249"/>
      <c r="AS212" s="249"/>
      <c r="AT212" s="250"/>
    </row>
    <row r="213" spans="1:64" ht="13.5" customHeight="1" x14ac:dyDescent="0.15">
      <c r="A213" s="227"/>
      <c r="B213" s="229" t="s">
        <v>0</v>
      </c>
      <c r="C213" s="231" t="s">
        <v>242</v>
      </c>
      <c r="D213" s="231" t="str">
        <f>IF(C215="○","整理番号","登録番号")</f>
        <v>登録番号</v>
      </c>
      <c r="E213" s="124" t="s">
        <v>13550</v>
      </c>
      <c r="F213" s="229" t="s">
        <v>275</v>
      </c>
      <c r="G213" s="104" t="s">
        <v>1</v>
      </c>
      <c r="H213" s="233" t="s">
        <v>13551</v>
      </c>
      <c r="I213" s="271" t="s">
        <v>2</v>
      </c>
      <c r="J213" s="233" t="s">
        <v>284</v>
      </c>
      <c r="K213" s="233" t="s">
        <v>3</v>
      </c>
      <c r="L213" s="114" t="s">
        <v>243</v>
      </c>
      <c r="M213" s="107" t="s">
        <v>16</v>
      </c>
      <c r="N213" s="213" t="s">
        <v>4</v>
      </c>
      <c r="O213" s="214"/>
      <c r="P213" s="214"/>
      <c r="Q213" s="214"/>
      <c r="R213" s="214"/>
      <c r="S213" s="214"/>
      <c r="T213" s="214"/>
      <c r="U213" s="214"/>
      <c r="V213" s="214"/>
      <c r="W213" s="214"/>
      <c r="X213" s="214"/>
      <c r="Y213" s="214"/>
      <c r="Z213" s="214"/>
      <c r="AA213" s="214"/>
      <c r="AB213" s="215"/>
      <c r="AC213" s="109" t="s">
        <v>16</v>
      </c>
      <c r="AD213" s="216" t="s">
        <v>448</v>
      </c>
      <c r="AE213" s="217"/>
      <c r="AF213" s="217"/>
      <c r="AG213" s="217"/>
      <c r="AH213" s="217"/>
      <c r="AI213" s="217"/>
      <c r="AJ213" s="217"/>
      <c r="AK213" s="218"/>
      <c r="AL213" s="107" t="s">
        <v>16</v>
      </c>
      <c r="AM213" s="213" t="s">
        <v>445</v>
      </c>
      <c r="AN213" s="214"/>
      <c r="AO213" s="214"/>
      <c r="AP213" s="214"/>
      <c r="AQ213" s="214"/>
      <c r="AR213" s="214"/>
      <c r="AS213" s="214"/>
      <c r="AT213" s="219"/>
    </row>
    <row r="214" spans="1:64" ht="14.25" thickBot="1" x14ac:dyDescent="0.2">
      <c r="A214" s="228"/>
      <c r="B214" s="230"/>
      <c r="C214" s="232"/>
      <c r="D214" s="232"/>
      <c r="E214" s="129" t="s">
        <v>6</v>
      </c>
      <c r="F214" s="230"/>
      <c r="G214" s="6" t="s">
        <v>7</v>
      </c>
      <c r="H214" s="230"/>
      <c r="I214" s="272"/>
      <c r="J214" s="236"/>
      <c r="K214" s="236"/>
      <c r="L214" s="115"/>
      <c r="M214" s="108"/>
      <c r="N214" s="220" t="s">
        <v>8</v>
      </c>
      <c r="O214" s="221"/>
      <c r="P214" s="221"/>
      <c r="Q214" s="221"/>
      <c r="R214" s="221"/>
      <c r="S214" s="221"/>
      <c r="T214" s="222"/>
      <c r="U214" s="129" t="s">
        <v>9</v>
      </c>
      <c r="V214" s="111" t="s">
        <v>10</v>
      </c>
      <c r="W214" s="112"/>
      <c r="X214" s="112"/>
      <c r="Y214" s="112"/>
      <c r="Z214" s="112"/>
      <c r="AA214" s="113"/>
      <c r="AB214" s="92" t="s">
        <v>11</v>
      </c>
      <c r="AC214" s="110"/>
      <c r="AD214" s="223" t="s">
        <v>8</v>
      </c>
      <c r="AE214" s="224"/>
      <c r="AF214" s="224"/>
      <c r="AG214" s="224"/>
      <c r="AH214" s="224"/>
      <c r="AI214" s="224"/>
      <c r="AJ214" s="225"/>
      <c r="AK214" s="100" t="s">
        <v>9</v>
      </c>
      <c r="AL214" s="108"/>
      <c r="AM214" s="220" t="s">
        <v>8</v>
      </c>
      <c r="AN214" s="221"/>
      <c r="AO214" s="221"/>
      <c r="AP214" s="221"/>
      <c r="AQ214" s="221"/>
      <c r="AR214" s="221"/>
      <c r="AS214" s="222"/>
      <c r="AT214" s="93" t="s">
        <v>9</v>
      </c>
    </row>
    <row r="215" spans="1:64" x14ac:dyDescent="0.15">
      <c r="A215" s="202">
        <v>43</v>
      </c>
      <c r="B215" s="205"/>
      <c r="C215" s="207"/>
      <c r="D215" s="205"/>
      <c r="E215" s="126" t="str">
        <f>IF(C215="○",IF($D215&lt;&gt;"",VLOOKUP($D215,新規学連登録者入力シート!$A$2:$U$101,8,FALSE),""),IF($D215&lt;&gt;"",IF(VLOOKUP(記入方法!$D215,登録者リスト!$A$1:$F$43729,4,FALSE)=基本情報!$D$6,VLOOKUP(記入方法!$D215,登録者リスト!$A$1:$F$43729,3,FALSE),""),""))</f>
        <v/>
      </c>
      <c r="F215" s="209" t="str">
        <f>IF(C215="○",IF($D215&lt;&gt;"",VLOOKUP($D215,新規学連登録者入力シート!$A$2:$U$101,9,FALSE),""),IF($D215&lt;&gt;"",IF(VLOOKUP(記入方法!$D215,登録者リスト!$A$1:$G$43729,4,FALSE)=基本情報!$D$6,VLOOKUP(記入方法!$D215,登録者リスト!$A$1:$G$43729,7,FALSE),""),""))</f>
        <v/>
      </c>
      <c r="G215" s="127" t="str">
        <f>IF(C215="○",IF($D215&lt;&gt;"",VLOOKUP($D215,新規学連登録者入力シート!$A$2:$U$101,14,FALSE),""),IF($D215&lt;&gt;"",IF(VLOOKUP(記入方法!$D215,登録者リスト!$A$1:$F$43729,4,FALSE)=基本情報!$D$6,VLOOKUP(記入方法!$D215,登録者リスト!$A$1:$F$43729,5,FALSE),""),""))</f>
        <v/>
      </c>
      <c r="H215" s="211" t="str">
        <f>IF(C215="○",IF($D215&lt;&gt;"",VLOOKUP($D215,新規学連登録者入力シート!$A$2:$U$101,19,FALSE),""),IF($D215&lt;&gt;"",IF(VLOOKUP(記入方法!$D215,登録者リスト!$A$1:$H$43729,4,FALSE)=基本情報!$D$6,VLOOKUP(記入方法!$D215,登録者リスト!$A$1:$H$43729,8,FALSE),""),""))</f>
        <v/>
      </c>
      <c r="I215" s="267"/>
      <c r="J215" s="267"/>
      <c r="K215" s="269" t="str">
        <f>IFERROR(IF(I215="","",IF(AND(I215&lt;&gt;"107 ハーフマラソン",I215&lt;&gt;"062 10000mW"),IF(BD215="T",IF(VALUE(M215)&lt;=BB215,"A標準",IF(VALUE(M215)&lt;=BC215,"B標準","未突破")),IF(VALUE(M215)&gt;=BB215,"A標準",IF(VALUE(M215)&gt;=BC215,"B標準","未突破"))),IF(VALUE(M215)&lt;=BC215,"","未突破"))),"")</f>
        <v/>
      </c>
      <c r="L215" s="105"/>
      <c r="M215" s="12" t="str">
        <f>IF(U215="",ASC(N215&amp;IF(P215&lt;&gt;"",TEXT(P215,"00"),"")&amp;IF(R215&lt;&gt;"",TEXT(R215,"00"),"")&amp;IF(T215&lt;&gt;"",TEXT(T215,"00"),"")),ASC(U215))</f>
        <v/>
      </c>
      <c r="N215" s="211"/>
      <c r="O215" s="255" t="s">
        <v>239</v>
      </c>
      <c r="P215" s="263"/>
      <c r="Q215" s="255" t="s">
        <v>240</v>
      </c>
      <c r="R215" s="263"/>
      <c r="S215" s="239" t="s">
        <v>241</v>
      </c>
      <c r="T215" s="265"/>
      <c r="U215" s="211"/>
      <c r="V215" s="7"/>
      <c r="W215" s="8" t="s">
        <v>23</v>
      </c>
      <c r="X215" s="7"/>
      <c r="Y215" s="8" t="s">
        <v>24</v>
      </c>
      <c r="Z215" s="7"/>
      <c r="AA215" s="8" t="s">
        <v>26</v>
      </c>
      <c r="AB215" s="209"/>
      <c r="AC215" s="101" t="str">
        <f>IF(AK215="",ASC(AD215&amp;IF(AF215&lt;&gt;"",TEXT(AF215,"00"),"")&amp;IF(AH215&lt;&gt;"",TEXT(AH215,"00"),"")&amp;IF(AJ215&lt;&gt;"",TEXT(AJ215,"00"),"")),ASC(AK215))</f>
        <v/>
      </c>
      <c r="AD215" s="253" t="str">
        <f>IF(I215="","",IF(I215="201 十種競技","",VLOOKUP(I215,大学記録!$A$3:$H$5,2,FALSE)))</f>
        <v/>
      </c>
      <c r="AE215" s="257" t="s">
        <v>239</v>
      </c>
      <c r="AF215" s="259" t="str">
        <f>IF(I215="","",IF(I215="201 十種競技","",VLOOKUP(I215,大学記録!$A$3:$H$5,4,FALSE)))</f>
        <v/>
      </c>
      <c r="AG215" s="257" t="s">
        <v>240</v>
      </c>
      <c r="AH215" s="259" t="str">
        <f>IF(I215="","",IF(I215="201 十種競技","",VLOOKUP(I215,大学記録!$A$3:$H$5,6,FALSE)))</f>
        <v/>
      </c>
      <c r="AI215" s="261" t="s">
        <v>241</v>
      </c>
      <c r="AJ215" s="251" t="str">
        <f>IF(I215="","",IF(I215="201 十種競技","",VLOOKUP(I215,大学記録!$A$3:$H$5,8,FALSE)))</f>
        <v/>
      </c>
      <c r="AK215" s="253" t="str">
        <f>IF(I215="","",IF(I215="201 十種競技",大学記録!#REF!,""))</f>
        <v/>
      </c>
      <c r="AL215" s="12" t="str">
        <f>IF(AT215="",ASC(AM215&amp;IF(AO215&lt;&gt;"",TEXT(AO215,"00"),"")&amp;IF(AQ215&lt;&gt;"",TEXT(AQ215,"00"),"")&amp;IF(AS215&lt;&gt;"",TEXT(AS215,"00"),"")),ASC(AT215))</f>
        <v/>
      </c>
      <c r="AM215" s="205"/>
      <c r="AN215" s="255" t="s">
        <v>239</v>
      </c>
      <c r="AO215" s="237"/>
      <c r="AP215" s="255" t="s">
        <v>240</v>
      </c>
      <c r="AQ215" s="237"/>
      <c r="AR215" s="239" t="s">
        <v>241</v>
      </c>
      <c r="AS215" s="241"/>
      <c r="AT215" s="243"/>
      <c r="AV215" s="5" t="str">
        <f>IF(AND(I215&lt;&gt;"107 ハーフマラソン",I215&lt;&gt;"062 10000mW"),D215 &amp; "-" &amp; I215,D215 &amp; "-" &amp; I215 &amp; J215)</f>
        <v>-</v>
      </c>
      <c r="AW215" s="5" t="str">
        <f>IF(ISERROR(VLOOKUP(記入方法!$AV215,登録者リスト!#REF!,4,FALSE)),"○","")</f>
        <v>○</v>
      </c>
      <c r="AX215" s="5" t="e">
        <f>IF(AND(I215&lt;&gt;"107 ハーフマラソン",I215&lt;&gt;"062 10000mW"),#REF! &amp; "-" &amp; I215,#REF! &amp; "-" &amp; I215 &amp; J215)</f>
        <v>#REF!</v>
      </c>
      <c r="AY215" s="5" t="str">
        <f>IF(ISERROR(VLOOKUP(AX215,突破者リスト外資格記録入力シート!$D$7:$M$106,2,FALSE)),"○","")</f>
        <v>○</v>
      </c>
      <c r="AZ215" s="5" t="str">
        <f>IF(C215="○","整理番号","登録番号")</f>
        <v>登録番号</v>
      </c>
      <c r="BA215" s="5" t="str">
        <f>IF(I215="107 ハーフマラソン","H",IF(I215="062 10000mW","W",""))</f>
        <v/>
      </c>
      <c r="BB215" s="5" t="e">
        <f>VLOOKUP($I215 &amp; $J215,標準記録!$A$1:$D$26,2,FALSE)</f>
        <v>#N/A</v>
      </c>
      <c r="BC215" s="5" t="e">
        <f>VLOOKUP($I215 &amp; $J215,標準記録!$A$1:$D$26,3,FALSE)</f>
        <v>#N/A</v>
      </c>
      <c r="BD215" s="5" t="e">
        <f>VLOOKUP($I215 &amp; $J215,標準記録!$A$1:$D$26,4,FALSE)</f>
        <v>#N/A</v>
      </c>
      <c r="BE215" s="5" t="str">
        <f>IF(BF215="","",A215)</f>
        <v/>
      </c>
      <c r="BF215" s="5" t="str">
        <f>IF(OR(I215="201 十種競技",I215="202 七種競技"),#REF!,"")</f>
        <v/>
      </c>
      <c r="BG215" s="5" t="str">
        <f>IF(I215="107 ハーフマラソン",#REF!,"")</f>
        <v/>
      </c>
      <c r="BH215" s="5" t="str">
        <f>I215 &amp; K215</f>
        <v/>
      </c>
      <c r="BI215" s="5">
        <f>I215</f>
        <v>0</v>
      </c>
      <c r="BJ215" s="5">
        <f>COUNTIF($BI$5:$BI$401,I215)</f>
        <v>160</v>
      </c>
      <c r="BK215" s="5">
        <f>COUNTIF($BH$5:$BH$401,I215 &amp; "B標準")</f>
        <v>0</v>
      </c>
      <c r="BL215" s="5" t="str">
        <f>D213 &amp; D215</f>
        <v>登録番号</v>
      </c>
    </row>
    <row r="216" spans="1:64" ht="14.25" thickBot="1" x14ac:dyDescent="0.2">
      <c r="A216" s="203"/>
      <c r="B216" s="206"/>
      <c r="C216" s="208"/>
      <c r="D216" s="206"/>
      <c r="E216" s="128" t="str">
        <f>IF(C215="○",IF($D215&lt;&gt;"",VLOOKUP($D215,新規学連登録者入力シート!$A$2:$U$101,7,FALSE),""),IF($D215&lt;&gt;"",IF(VLOOKUP(記入方法!$D215,登録者リスト!$A$1:$F$43729,4,FALSE)=基本情報!$D$6,VLOOKUP(記入方法!$D215,登録者リスト!$A$1:$F$43729,2,FALSE),""),""))</f>
        <v/>
      </c>
      <c r="F216" s="210"/>
      <c r="G216" s="128" t="str">
        <f>IF(C215="○",IF($D215&lt;&gt;"",VLOOKUP($D215,新規学連登録者入力シート!$A$2:$U$101,19,FALSE),""),IF($D215&lt;&gt;"",IF(VLOOKUP(記入方法!$D215,登録者リスト!$A$1:$F$43729,4,FALSE)=基本情報!$D$6,VLOOKUP(記入方法!$D215,登録者リスト!$A$1:$F$43729,6,FALSE),""),""))</f>
        <v/>
      </c>
      <c r="H216" s="212"/>
      <c r="I216" s="268"/>
      <c r="J216" s="268"/>
      <c r="K216" s="270"/>
      <c r="L216" s="106"/>
      <c r="M216" s="14" t="str">
        <f>IF(U216="",ASC(N216&amp;IF(P216&lt;&gt;"",TEXT(P216,"00"),"")&amp;IF(R216&lt;&gt;"",TEXT(R216,"00"),"")&amp;IF(T216&lt;&gt;"",TEXT(T216,"00"),"")),ASC(U216))</f>
        <v/>
      </c>
      <c r="N216" s="212"/>
      <c r="O216" s="256"/>
      <c r="P216" s="264"/>
      <c r="Q216" s="256"/>
      <c r="R216" s="264"/>
      <c r="S216" s="240"/>
      <c r="T216" s="266"/>
      <c r="U216" s="212"/>
      <c r="V216" s="9"/>
      <c r="W216" s="10" t="s">
        <v>23</v>
      </c>
      <c r="X216" s="9"/>
      <c r="Y216" s="10" t="s">
        <v>25</v>
      </c>
      <c r="Z216" s="9"/>
      <c r="AA216" s="10" t="s">
        <v>26</v>
      </c>
      <c r="AB216" s="210"/>
      <c r="AC216" s="102" t="str">
        <f>IF(AK216="",ASC(AD215&amp;IF(AF216&lt;&gt;"",TEXT(AF216,"00"),"")&amp;IF(AH216&lt;&gt;"",TEXT(AH216,"00"),"")&amp;IF(AJ216&lt;&gt;"",TEXT(AJ216,"00"),"")),ASC(AK216))</f>
        <v/>
      </c>
      <c r="AD216" s="254"/>
      <c r="AE216" s="258"/>
      <c r="AF216" s="260"/>
      <c r="AG216" s="258"/>
      <c r="AH216" s="260"/>
      <c r="AI216" s="262"/>
      <c r="AJ216" s="252"/>
      <c r="AK216" s="254"/>
      <c r="AL216" s="14" t="str">
        <f>IF(AT216="",ASC(AM216&amp;IF(AO216&lt;&gt;"",TEXT(AO216,"00"),"")&amp;IF(AQ216&lt;&gt;"",TEXT(AQ216,"00"),"")&amp;IF(AS216&lt;&gt;"",TEXT(AS216,"00"),"")),ASC(AT216))</f>
        <v/>
      </c>
      <c r="AM216" s="206"/>
      <c r="AN216" s="256"/>
      <c r="AO216" s="238"/>
      <c r="AP216" s="256"/>
      <c r="AQ216" s="238"/>
      <c r="AR216" s="240"/>
      <c r="AS216" s="242"/>
      <c r="AT216" s="244"/>
      <c r="AV216" s="5" t="str">
        <f>IF(AND(I216&lt;&gt;"107 ハーフマラソン",I216&lt;&gt;"062 10000mW"),D215 &amp; "-" &amp; I216,D215 &amp; "-" &amp; I216 &amp; J216)</f>
        <v>-</v>
      </c>
      <c r="AW216" s="5" t="str">
        <f>IF(ISERROR(VLOOKUP(記入方法!$AV216,登録者リスト!#REF!,4,FALSE)),"○","")</f>
        <v>○</v>
      </c>
      <c r="AX216" s="5" t="e">
        <f>IF(AND(I216&lt;&gt;"107 ハーフマラソン",I216&lt;&gt;"062 10000mW"),#REF! &amp; "-" &amp; I216,#REF! &amp; "-" &amp; I216 &amp; J216)</f>
        <v>#REF!</v>
      </c>
      <c r="AY216" s="5" t="str">
        <f>IF(ISERROR(VLOOKUP(AX216,突破者リスト外資格記録入力シート!$D$7:$M$106,2,FALSE)),"○","")</f>
        <v>○</v>
      </c>
      <c r="BA216" s="5" t="str">
        <f>IF(I216="107 ハーフマラソン","H",IF(I216="062 10000mW","W",""))</f>
        <v/>
      </c>
      <c r="BB216" s="5" t="e">
        <f>VLOOKUP($I216 &amp; $J216,標準記録!$A$1:$D$26,2,FALSE)</f>
        <v>#N/A</v>
      </c>
      <c r="BC216" s="5" t="e">
        <f>VLOOKUP($I216 &amp; $J216,標準記録!$A$1:$D$26,3,FALSE)</f>
        <v>#N/A</v>
      </c>
      <c r="BD216" s="5" t="e">
        <f>VLOOKUP($I216 &amp; $J216,標準記録!$A$1:$D$26,4,FALSE)</f>
        <v>#N/A</v>
      </c>
      <c r="BE216" s="5" t="str">
        <f>IF(BF216="","",A215)</f>
        <v/>
      </c>
      <c r="BF216" s="5" t="str">
        <f>IF(OR(I216="201 十種競技",I216="202 七種競技"),#REF!,"")</f>
        <v/>
      </c>
      <c r="BG216" s="5" t="str">
        <f>IF(I216="107 ハーフマラソン",#REF!,"")</f>
        <v/>
      </c>
      <c r="BH216" s="5" t="str">
        <f>I216 &amp; K216</f>
        <v/>
      </c>
      <c r="BI216" s="5">
        <f>I216</f>
        <v>0</v>
      </c>
      <c r="BJ216" s="5">
        <f>COUNTIF($BI$5:$BI$401,I216)</f>
        <v>160</v>
      </c>
      <c r="BK216" s="5">
        <f>COUNTIF($BH$5:$BH$401,I216 &amp; "B標準")</f>
        <v>0</v>
      </c>
    </row>
    <row r="217" spans="1:64" ht="15" thickTop="1" thickBot="1" x14ac:dyDescent="0.2">
      <c r="A217" s="204"/>
      <c r="B217" s="245" t="s">
        <v>128</v>
      </c>
      <c r="C217" s="246"/>
      <c r="D217" s="246"/>
      <c r="E217" s="246"/>
      <c r="F217" s="246"/>
      <c r="G217" s="247"/>
      <c r="H217" s="125"/>
      <c r="I217" s="248"/>
      <c r="J217" s="249"/>
      <c r="K217" s="249"/>
      <c r="L217" s="249"/>
      <c r="M217" s="249"/>
      <c r="N217" s="249"/>
      <c r="O217" s="249"/>
      <c r="P217" s="249"/>
      <c r="Q217" s="249"/>
      <c r="R217" s="249"/>
      <c r="S217" s="249"/>
      <c r="T217" s="249"/>
      <c r="U217" s="249"/>
      <c r="V217" s="249"/>
      <c r="W217" s="249"/>
      <c r="X217" s="249"/>
      <c r="Y217" s="249"/>
      <c r="Z217" s="249"/>
      <c r="AA217" s="249"/>
      <c r="AB217" s="249"/>
      <c r="AC217" s="249"/>
      <c r="AD217" s="249"/>
      <c r="AE217" s="249"/>
      <c r="AF217" s="249"/>
      <c r="AG217" s="249"/>
      <c r="AH217" s="249"/>
      <c r="AI217" s="249"/>
      <c r="AJ217" s="249"/>
      <c r="AK217" s="249"/>
      <c r="AL217" s="249"/>
      <c r="AM217" s="249"/>
      <c r="AN217" s="249"/>
      <c r="AO217" s="249"/>
      <c r="AP217" s="249"/>
      <c r="AQ217" s="249"/>
      <c r="AR217" s="249"/>
      <c r="AS217" s="249"/>
      <c r="AT217" s="250"/>
    </row>
    <row r="218" spans="1:64" ht="13.5" customHeight="1" x14ac:dyDescent="0.15">
      <c r="A218" s="227"/>
      <c r="B218" s="229" t="s">
        <v>0</v>
      </c>
      <c r="C218" s="231" t="s">
        <v>242</v>
      </c>
      <c r="D218" s="231" t="str">
        <f>IF(C220="○","整理番号","登録番号")</f>
        <v>登録番号</v>
      </c>
      <c r="E218" s="124" t="s">
        <v>13550</v>
      </c>
      <c r="F218" s="229" t="s">
        <v>275</v>
      </c>
      <c r="G218" s="104" t="s">
        <v>1</v>
      </c>
      <c r="H218" s="233" t="s">
        <v>13551</v>
      </c>
      <c r="I218" s="271" t="s">
        <v>2</v>
      </c>
      <c r="J218" s="233" t="s">
        <v>284</v>
      </c>
      <c r="K218" s="233" t="s">
        <v>3</v>
      </c>
      <c r="L218" s="114" t="s">
        <v>243</v>
      </c>
      <c r="M218" s="107" t="s">
        <v>16</v>
      </c>
      <c r="N218" s="213" t="s">
        <v>4</v>
      </c>
      <c r="O218" s="214"/>
      <c r="P218" s="214"/>
      <c r="Q218" s="214"/>
      <c r="R218" s="214"/>
      <c r="S218" s="214"/>
      <c r="T218" s="214"/>
      <c r="U218" s="214"/>
      <c r="V218" s="214"/>
      <c r="W218" s="214"/>
      <c r="X218" s="214"/>
      <c r="Y218" s="214"/>
      <c r="Z218" s="214"/>
      <c r="AA218" s="214"/>
      <c r="AB218" s="215"/>
      <c r="AC218" s="109" t="s">
        <v>16</v>
      </c>
      <c r="AD218" s="216" t="s">
        <v>448</v>
      </c>
      <c r="AE218" s="217"/>
      <c r="AF218" s="217"/>
      <c r="AG218" s="217"/>
      <c r="AH218" s="217"/>
      <c r="AI218" s="217"/>
      <c r="AJ218" s="217"/>
      <c r="AK218" s="218"/>
      <c r="AL218" s="107" t="s">
        <v>16</v>
      </c>
      <c r="AM218" s="213" t="s">
        <v>445</v>
      </c>
      <c r="AN218" s="214"/>
      <c r="AO218" s="214"/>
      <c r="AP218" s="214"/>
      <c r="AQ218" s="214"/>
      <c r="AR218" s="214"/>
      <c r="AS218" s="214"/>
      <c r="AT218" s="219"/>
    </row>
    <row r="219" spans="1:64" ht="14.25" thickBot="1" x14ac:dyDescent="0.2">
      <c r="A219" s="228"/>
      <c r="B219" s="230"/>
      <c r="C219" s="232"/>
      <c r="D219" s="232"/>
      <c r="E219" s="129" t="s">
        <v>6</v>
      </c>
      <c r="F219" s="230"/>
      <c r="G219" s="6" t="s">
        <v>7</v>
      </c>
      <c r="H219" s="230"/>
      <c r="I219" s="272"/>
      <c r="J219" s="236"/>
      <c r="K219" s="236"/>
      <c r="L219" s="115"/>
      <c r="M219" s="108"/>
      <c r="N219" s="220" t="s">
        <v>8</v>
      </c>
      <c r="O219" s="221"/>
      <c r="P219" s="221"/>
      <c r="Q219" s="221"/>
      <c r="R219" s="221"/>
      <c r="S219" s="221"/>
      <c r="T219" s="222"/>
      <c r="U219" s="129" t="s">
        <v>9</v>
      </c>
      <c r="V219" s="111" t="s">
        <v>10</v>
      </c>
      <c r="W219" s="112"/>
      <c r="X219" s="112"/>
      <c r="Y219" s="112"/>
      <c r="Z219" s="112"/>
      <c r="AA219" s="113"/>
      <c r="AB219" s="92" t="s">
        <v>11</v>
      </c>
      <c r="AC219" s="110"/>
      <c r="AD219" s="223" t="s">
        <v>8</v>
      </c>
      <c r="AE219" s="224"/>
      <c r="AF219" s="224"/>
      <c r="AG219" s="224"/>
      <c r="AH219" s="224"/>
      <c r="AI219" s="224"/>
      <c r="AJ219" s="225"/>
      <c r="AK219" s="100" t="s">
        <v>9</v>
      </c>
      <c r="AL219" s="108"/>
      <c r="AM219" s="220" t="s">
        <v>8</v>
      </c>
      <c r="AN219" s="221"/>
      <c r="AO219" s="221"/>
      <c r="AP219" s="221"/>
      <c r="AQ219" s="221"/>
      <c r="AR219" s="221"/>
      <c r="AS219" s="222"/>
      <c r="AT219" s="93" t="s">
        <v>9</v>
      </c>
    </row>
    <row r="220" spans="1:64" x14ac:dyDescent="0.15">
      <c r="A220" s="202">
        <v>44</v>
      </c>
      <c r="B220" s="205"/>
      <c r="C220" s="207"/>
      <c r="D220" s="205"/>
      <c r="E220" s="126" t="str">
        <f>IF(C220="○",IF($D220&lt;&gt;"",VLOOKUP($D220,新規学連登録者入力シート!$A$2:$U$101,8,FALSE),""),IF($D220&lt;&gt;"",IF(VLOOKUP(記入方法!$D220,登録者リスト!$A$1:$F$43729,4,FALSE)=基本情報!$D$6,VLOOKUP(記入方法!$D220,登録者リスト!$A$1:$F$43729,3,FALSE),""),""))</f>
        <v/>
      </c>
      <c r="F220" s="209" t="str">
        <f>IF(C220="○",IF($D220&lt;&gt;"",VLOOKUP($D220,新規学連登録者入力シート!$A$2:$U$101,9,FALSE),""),IF($D220&lt;&gt;"",IF(VLOOKUP(記入方法!$D220,登録者リスト!$A$1:$G$43729,4,FALSE)=基本情報!$D$6,VLOOKUP(記入方法!$D220,登録者リスト!$A$1:$G$43729,7,FALSE),""),""))</f>
        <v/>
      </c>
      <c r="G220" s="127" t="str">
        <f>IF(C220="○",IF($D220&lt;&gt;"",VLOOKUP($D220,新規学連登録者入力シート!$A$2:$U$101,14,FALSE),""),IF($D220&lt;&gt;"",IF(VLOOKUP(記入方法!$D220,登録者リスト!$A$1:$F$43729,4,FALSE)=基本情報!$D$6,VLOOKUP(記入方法!$D220,登録者リスト!$A$1:$F$43729,5,FALSE),""),""))</f>
        <v/>
      </c>
      <c r="H220" s="211" t="str">
        <f>IF(C220="○",IF($D220&lt;&gt;"",VLOOKUP($D220,新規学連登録者入力シート!$A$2:$U$101,19,FALSE),""),IF($D220&lt;&gt;"",IF(VLOOKUP(記入方法!$D220,登録者リスト!$A$1:$H$43729,4,FALSE)=基本情報!$D$6,VLOOKUP(記入方法!$D220,登録者リスト!$A$1:$H$43729,8,FALSE),""),""))</f>
        <v/>
      </c>
      <c r="I220" s="267"/>
      <c r="J220" s="267"/>
      <c r="K220" s="269" t="str">
        <f>IFERROR(IF(I220="","",IF(AND(I220&lt;&gt;"107 ハーフマラソン",I220&lt;&gt;"062 10000mW"),IF(BD220="T",IF(VALUE(M220)&lt;=BB220,"A標準",IF(VALUE(M220)&lt;=BC220,"B標準","未突破")),IF(VALUE(M220)&gt;=BB220,"A標準",IF(VALUE(M220)&gt;=BC220,"B標準","未突破"))),IF(VALUE(M220)&lt;=BC220,"","未突破"))),"")</f>
        <v/>
      </c>
      <c r="L220" s="105"/>
      <c r="M220" s="12" t="str">
        <f>IF(U220="",ASC(N220&amp;IF(P220&lt;&gt;"",TEXT(P220,"00"),"")&amp;IF(R220&lt;&gt;"",TEXT(R220,"00"),"")&amp;IF(T220&lt;&gt;"",TEXT(T220,"00"),"")),ASC(U220))</f>
        <v/>
      </c>
      <c r="N220" s="211"/>
      <c r="O220" s="255" t="s">
        <v>239</v>
      </c>
      <c r="P220" s="263"/>
      <c r="Q220" s="255" t="s">
        <v>240</v>
      </c>
      <c r="R220" s="263"/>
      <c r="S220" s="239" t="s">
        <v>241</v>
      </c>
      <c r="T220" s="265"/>
      <c r="U220" s="211"/>
      <c r="V220" s="7"/>
      <c r="W220" s="8" t="s">
        <v>23</v>
      </c>
      <c r="X220" s="7"/>
      <c r="Y220" s="8" t="s">
        <v>24</v>
      </c>
      <c r="Z220" s="7"/>
      <c r="AA220" s="8" t="s">
        <v>26</v>
      </c>
      <c r="AB220" s="209"/>
      <c r="AC220" s="101" t="str">
        <f>IF(AK220="",ASC(AD220&amp;IF(AF220&lt;&gt;"",TEXT(AF220,"00"),"")&amp;IF(AH220&lt;&gt;"",TEXT(AH220,"00"),"")&amp;IF(AJ220&lt;&gt;"",TEXT(AJ220,"00"),"")),ASC(AK220))</f>
        <v/>
      </c>
      <c r="AD220" s="253" t="str">
        <f>IF(I220="","",IF(I220="201 十種競技","",VLOOKUP(I220,大学記録!$A$3:$H$5,2,FALSE)))</f>
        <v/>
      </c>
      <c r="AE220" s="257" t="s">
        <v>239</v>
      </c>
      <c r="AF220" s="259" t="str">
        <f>IF(I220="","",IF(I220="201 十種競技","",VLOOKUP(I220,大学記録!$A$3:$H$5,4,FALSE)))</f>
        <v/>
      </c>
      <c r="AG220" s="257" t="s">
        <v>240</v>
      </c>
      <c r="AH220" s="259" t="str">
        <f>IF(I220="","",IF(I220="201 十種競技","",VLOOKUP(I220,大学記録!$A$3:$H$5,6,FALSE)))</f>
        <v/>
      </c>
      <c r="AI220" s="261" t="s">
        <v>241</v>
      </c>
      <c r="AJ220" s="251" t="str">
        <f>IF(I220="","",IF(I220="201 十種競技","",VLOOKUP(I220,大学記録!$A$3:$H$5,8,FALSE)))</f>
        <v/>
      </c>
      <c r="AK220" s="253" t="str">
        <f>IF(I220="","",IF(I220="201 十種競技",大学記録!#REF!,""))</f>
        <v/>
      </c>
      <c r="AL220" s="12" t="str">
        <f>IF(AT220="",ASC(AM220&amp;IF(AO220&lt;&gt;"",TEXT(AO220,"00"),"")&amp;IF(AQ220&lt;&gt;"",TEXT(AQ220,"00"),"")&amp;IF(AS220&lt;&gt;"",TEXT(AS220,"00"),"")),ASC(AT220))</f>
        <v/>
      </c>
      <c r="AM220" s="205"/>
      <c r="AN220" s="255" t="s">
        <v>239</v>
      </c>
      <c r="AO220" s="237"/>
      <c r="AP220" s="255" t="s">
        <v>240</v>
      </c>
      <c r="AQ220" s="237"/>
      <c r="AR220" s="239" t="s">
        <v>241</v>
      </c>
      <c r="AS220" s="241"/>
      <c r="AT220" s="243"/>
      <c r="AV220" s="5" t="str">
        <f>IF(AND(I220&lt;&gt;"107 ハーフマラソン",I220&lt;&gt;"062 10000mW"),D220 &amp; "-" &amp; I220,D220 &amp; "-" &amp; I220 &amp; J220)</f>
        <v>-</v>
      </c>
      <c r="AW220" s="5" t="str">
        <f>IF(ISERROR(VLOOKUP(記入方法!$AV220,登録者リスト!#REF!,4,FALSE)),"○","")</f>
        <v>○</v>
      </c>
      <c r="AX220" s="5" t="e">
        <f>IF(AND(I220&lt;&gt;"107 ハーフマラソン",I220&lt;&gt;"062 10000mW"),#REF! &amp; "-" &amp; I220,#REF! &amp; "-" &amp; I220 &amp; J220)</f>
        <v>#REF!</v>
      </c>
      <c r="AY220" s="5" t="str">
        <f>IF(ISERROR(VLOOKUP(AX220,突破者リスト外資格記録入力シート!$D$7:$M$106,2,FALSE)),"○","")</f>
        <v>○</v>
      </c>
      <c r="AZ220" s="5" t="str">
        <f>IF(C220="○","整理番号","登録番号")</f>
        <v>登録番号</v>
      </c>
      <c r="BA220" s="5" t="str">
        <f>IF(I220="107 ハーフマラソン","H",IF(I220="062 10000mW","W",""))</f>
        <v/>
      </c>
      <c r="BB220" s="5" t="e">
        <f>VLOOKUP($I220 &amp; $J220,標準記録!$A$1:$D$26,2,FALSE)</f>
        <v>#N/A</v>
      </c>
      <c r="BC220" s="5" t="e">
        <f>VLOOKUP($I220 &amp; $J220,標準記録!$A$1:$D$26,3,FALSE)</f>
        <v>#N/A</v>
      </c>
      <c r="BD220" s="5" t="e">
        <f>VLOOKUP($I220 &amp; $J220,標準記録!$A$1:$D$26,4,FALSE)</f>
        <v>#N/A</v>
      </c>
      <c r="BE220" s="5" t="str">
        <f>IF(BF220="","",A220)</f>
        <v/>
      </c>
      <c r="BF220" s="5" t="str">
        <f>IF(OR(I220="201 十種競技",I220="202 七種競技"),#REF!,"")</f>
        <v/>
      </c>
      <c r="BG220" s="5" t="str">
        <f>IF(I220="107 ハーフマラソン",#REF!,"")</f>
        <v/>
      </c>
      <c r="BH220" s="5" t="str">
        <f>I220 &amp; K220</f>
        <v/>
      </c>
      <c r="BI220" s="5">
        <f>I220</f>
        <v>0</v>
      </c>
      <c r="BJ220" s="5">
        <f>COUNTIF($BI$5:$BI$401,I220)</f>
        <v>160</v>
      </c>
      <c r="BK220" s="5">
        <f>COUNTIF($BH$5:$BH$401,I220 &amp; "B標準")</f>
        <v>0</v>
      </c>
      <c r="BL220" s="5" t="str">
        <f>D218 &amp; D220</f>
        <v>登録番号</v>
      </c>
    </row>
    <row r="221" spans="1:64" ht="14.25" thickBot="1" x14ac:dyDescent="0.2">
      <c r="A221" s="203"/>
      <c r="B221" s="206"/>
      <c r="C221" s="208"/>
      <c r="D221" s="206"/>
      <c r="E221" s="128" t="str">
        <f>IF(C220="○",IF($D220&lt;&gt;"",VLOOKUP($D220,新規学連登録者入力シート!$A$2:$U$101,7,FALSE),""),IF($D220&lt;&gt;"",IF(VLOOKUP(記入方法!$D220,登録者リスト!$A$1:$F$43729,4,FALSE)=基本情報!$D$6,VLOOKUP(記入方法!$D220,登録者リスト!$A$1:$F$43729,2,FALSE),""),""))</f>
        <v/>
      </c>
      <c r="F221" s="210"/>
      <c r="G221" s="128" t="str">
        <f>IF(C220="○",IF($D220&lt;&gt;"",VLOOKUP($D220,新規学連登録者入力シート!$A$2:$U$101,19,FALSE),""),IF($D220&lt;&gt;"",IF(VLOOKUP(記入方法!$D220,登録者リスト!$A$1:$F$43729,4,FALSE)=基本情報!$D$6,VLOOKUP(記入方法!$D220,登録者リスト!$A$1:$F$43729,6,FALSE),""),""))</f>
        <v/>
      </c>
      <c r="H221" s="212"/>
      <c r="I221" s="268"/>
      <c r="J221" s="268"/>
      <c r="K221" s="270"/>
      <c r="L221" s="106"/>
      <c r="M221" s="14" t="str">
        <f>IF(U221="",ASC(N221&amp;IF(P221&lt;&gt;"",TEXT(P221,"00"),"")&amp;IF(R221&lt;&gt;"",TEXT(R221,"00"),"")&amp;IF(T221&lt;&gt;"",TEXT(T221,"00"),"")),ASC(U221))</f>
        <v/>
      </c>
      <c r="N221" s="212"/>
      <c r="O221" s="256"/>
      <c r="P221" s="264"/>
      <c r="Q221" s="256"/>
      <c r="R221" s="264"/>
      <c r="S221" s="240"/>
      <c r="T221" s="266"/>
      <c r="U221" s="212"/>
      <c r="V221" s="9"/>
      <c r="W221" s="10" t="s">
        <v>23</v>
      </c>
      <c r="X221" s="9"/>
      <c r="Y221" s="10" t="s">
        <v>25</v>
      </c>
      <c r="Z221" s="9"/>
      <c r="AA221" s="10" t="s">
        <v>26</v>
      </c>
      <c r="AB221" s="210"/>
      <c r="AC221" s="102" t="str">
        <f>IF(AK221="",ASC(AD220&amp;IF(AF221&lt;&gt;"",TEXT(AF221,"00"),"")&amp;IF(AH221&lt;&gt;"",TEXT(AH221,"00"),"")&amp;IF(AJ221&lt;&gt;"",TEXT(AJ221,"00"),"")),ASC(AK221))</f>
        <v/>
      </c>
      <c r="AD221" s="254"/>
      <c r="AE221" s="258"/>
      <c r="AF221" s="260"/>
      <c r="AG221" s="258"/>
      <c r="AH221" s="260"/>
      <c r="AI221" s="262"/>
      <c r="AJ221" s="252"/>
      <c r="AK221" s="254"/>
      <c r="AL221" s="14" t="str">
        <f>IF(AT221="",ASC(AM221&amp;IF(AO221&lt;&gt;"",TEXT(AO221,"00"),"")&amp;IF(AQ221&lt;&gt;"",TEXT(AQ221,"00"),"")&amp;IF(AS221&lt;&gt;"",TEXT(AS221,"00"),"")),ASC(AT221))</f>
        <v/>
      </c>
      <c r="AM221" s="206"/>
      <c r="AN221" s="256"/>
      <c r="AO221" s="238"/>
      <c r="AP221" s="256"/>
      <c r="AQ221" s="238"/>
      <c r="AR221" s="240"/>
      <c r="AS221" s="242"/>
      <c r="AT221" s="244"/>
      <c r="AV221" s="5" t="str">
        <f>IF(AND(I221&lt;&gt;"107 ハーフマラソン",I221&lt;&gt;"062 10000mW"),D220 &amp; "-" &amp; I221,D220 &amp; "-" &amp; I221 &amp; J221)</f>
        <v>-</v>
      </c>
      <c r="AW221" s="5" t="str">
        <f>IF(ISERROR(VLOOKUP(記入方法!$AV221,登録者リスト!#REF!,4,FALSE)),"○","")</f>
        <v>○</v>
      </c>
      <c r="AX221" s="5" t="e">
        <f>IF(AND(I221&lt;&gt;"107 ハーフマラソン",I221&lt;&gt;"062 10000mW"),#REF! &amp; "-" &amp; I221,#REF! &amp; "-" &amp; I221 &amp; J221)</f>
        <v>#REF!</v>
      </c>
      <c r="AY221" s="5" t="str">
        <f>IF(ISERROR(VLOOKUP(AX221,突破者リスト外資格記録入力シート!$D$7:$M$106,2,FALSE)),"○","")</f>
        <v>○</v>
      </c>
      <c r="BA221" s="5" t="str">
        <f>IF(I221="107 ハーフマラソン","H",IF(I221="062 10000mW","W",""))</f>
        <v/>
      </c>
      <c r="BB221" s="5" t="e">
        <f>VLOOKUP($I221 &amp; $J221,標準記録!$A$1:$D$26,2,FALSE)</f>
        <v>#N/A</v>
      </c>
      <c r="BC221" s="5" t="e">
        <f>VLOOKUP($I221 &amp; $J221,標準記録!$A$1:$D$26,3,FALSE)</f>
        <v>#N/A</v>
      </c>
      <c r="BD221" s="5" t="e">
        <f>VLOOKUP($I221 &amp; $J221,標準記録!$A$1:$D$26,4,FALSE)</f>
        <v>#N/A</v>
      </c>
      <c r="BE221" s="5" t="str">
        <f>IF(BF221="","",A220)</f>
        <v/>
      </c>
      <c r="BF221" s="5" t="str">
        <f>IF(OR(I221="201 十種競技",I221="202 七種競技"),#REF!,"")</f>
        <v/>
      </c>
      <c r="BG221" s="5" t="str">
        <f>IF(I221="107 ハーフマラソン",#REF!,"")</f>
        <v/>
      </c>
      <c r="BH221" s="5" t="str">
        <f>I221 &amp; K221</f>
        <v/>
      </c>
      <c r="BI221" s="5">
        <f>I221</f>
        <v>0</v>
      </c>
      <c r="BJ221" s="5">
        <f>COUNTIF($BI$5:$BI$401,I221)</f>
        <v>160</v>
      </c>
      <c r="BK221" s="5">
        <f>COUNTIF($BH$5:$BH$401,I221 &amp; "B標準")</f>
        <v>0</v>
      </c>
    </row>
    <row r="222" spans="1:64" ht="15" thickTop="1" thickBot="1" x14ac:dyDescent="0.2">
      <c r="A222" s="204"/>
      <c r="B222" s="245" t="s">
        <v>128</v>
      </c>
      <c r="C222" s="246"/>
      <c r="D222" s="246"/>
      <c r="E222" s="246"/>
      <c r="F222" s="246"/>
      <c r="G222" s="247"/>
      <c r="H222" s="125"/>
      <c r="I222" s="248"/>
      <c r="J222" s="249"/>
      <c r="K222" s="249"/>
      <c r="L222" s="249"/>
      <c r="M222" s="249"/>
      <c r="N222" s="249"/>
      <c r="O222" s="249"/>
      <c r="P222" s="249"/>
      <c r="Q222" s="249"/>
      <c r="R222" s="249"/>
      <c r="S222" s="249"/>
      <c r="T222" s="249"/>
      <c r="U222" s="249"/>
      <c r="V222" s="249"/>
      <c r="W222" s="249"/>
      <c r="X222" s="249"/>
      <c r="Y222" s="249"/>
      <c r="Z222" s="249"/>
      <c r="AA222" s="249"/>
      <c r="AB222" s="249"/>
      <c r="AC222" s="249"/>
      <c r="AD222" s="249"/>
      <c r="AE222" s="249"/>
      <c r="AF222" s="249"/>
      <c r="AG222" s="249"/>
      <c r="AH222" s="249"/>
      <c r="AI222" s="249"/>
      <c r="AJ222" s="249"/>
      <c r="AK222" s="249"/>
      <c r="AL222" s="249"/>
      <c r="AM222" s="249"/>
      <c r="AN222" s="249"/>
      <c r="AO222" s="249"/>
      <c r="AP222" s="249"/>
      <c r="AQ222" s="249"/>
      <c r="AR222" s="249"/>
      <c r="AS222" s="249"/>
      <c r="AT222" s="250"/>
    </row>
    <row r="223" spans="1:64" ht="13.5" customHeight="1" x14ac:dyDescent="0.15">
      <c r="A223" s="227"/>
      <c r="B223" s="229" t="s">
        <v>0</v>
      </c>
      <c r="C223" s="231" t="s">
        <v>242</v>
      </c>
      <c r="D223" s="231" t="str">
        <f>IF(C225="○","整理番号","登録番号")</f>
        <v>登録番号</v>
      </c>
      <c r="E223" s="124" t="s">
        <v>13550</v>
      </c>
      <c r="F223" s="229" t="s">
        <v>275</v>
      </c>
      <c r="G223" s="104" t="s">
        <v>1</v>
      </c>
      <c r="H223" s="233" t="s">
        <v>13551</v>
      </c>
      <c r="I223" s="271" t="s">
        <v>2</v>
      </c>
      <c r="J223" s="233" t="s">
        <v>284</v>
      </c>
      <c r="K223" s="233" t="s">
        <v>3</v>
      </c>
      <c r="L223" s="114" t="s">
        <v>243</v>
      </c>
      <c r="M223" s="107" t="s">
        <v>16</v>
      </c>
      <c r="N223" s="213" t="s">
        <v>4</v>
      </c>
      <c r="O223" s="214"/>
      <c r="P223" s="214"/>
      <c r="Q223" s="214"/>
      <c r="R223" s="214"/>
      <c r="S223" s="214"/>
      <c r="T223" s="214"/>
      <c r="U223" s="214"/>
      <c r="V223" s="214"/>
      <c r="W223" s="214"/>
      <c r="X223" s="214"/>
      <c r="Y223" s="214"/>
      <c r="Z223" s="214"/>
      <c r="AA223" s="214"/>
      <c r="AB223" s="215"/>
      <c r="AC223" s="109" t="s">
        <v>16</v>
      </c>
      <c r="AD223" s="216" t="s">
        <v>448</v>
      </c>
      <c r="AE223" s="217"/>
      <c r="AF223" s="217"/>
      <c r="AG223" s="217"/>
      <c r="AH223" s="217"/>
      <c r="AI223" s="217"/>
      <c r="AJ223" s="217"/>
      <c r="AK223" s="218"/>
      <c r="AL223" s="107" t="s">
        <v>16</v>
      </c>
      <c r="AM223" s="213" t="s">
        <v>445</v>
      </c>
      <c r="AN223" s="214"/>
      <c r="AO223" s="214"/>
      <c r="AP223" s="214"/>
      <c r="AQ223" s="214"/>
      <c r="AR223" s="214"/>
      <c r="AS223" s="214"/>
      <c r="AT223" s="219"/>
    </row>
    <row r="224" spans="1:64" ht="14.25" thickBot="1" x14ac:dyDescent="0.2">
      <c r="A224" s="228"/>
      <c r="B224" s="230"/>
      <c r="C224" s="232"/>
      <c r="D224" s="232"/>
      <c r="E224" s="129" t="s">
        <v>6</v>
      </c>
      <c r="F224" s="230"/>
      <c r="G224" s="6" t="s">
        <v>7</v>
      </c>
      <c r="H224" s="230"/>
      <c r="I224" s="272"/>
      <c r="J224" s="236"/>
      <c r="K224" s="236"/>
      <c r="L224" s="115"/>
      <c r="M224" s="108"/>
      <c r="N224" s="220" t="s">
        <v>8</v>
      </c>
      <c r="O224" s="221"/>
      <c r="P224" s="221"/>
      <c r="Q224" s="221"/>
      <c r="R224" s="221"/>
      <c r="S224" s="221"/>
      <c r="T224" s="222"/>
      <c r="U224" s="129" t="s">
        <v>9</v>
      </c>
      <c r="V224" s="111" t="s">
        <v>10</v>
      </c>
      <c r="W224" s="112"/>
      <c r="X224" s="112"/>
      <c r="Y224" s="112"/>
      <c r="Z224" s="112"/>
      <c r="AA224" s="113"/>
      <c r="AB224" s="92" t="s">
        <v>11</v>
      </c>
      <c r="AC224" s="110"/>
      <c r="AD224" s="223" t="s">
        <v>8</v>
      </c>
      <c r="AE224" s="224"/>
      <c r="AF224" s="224"/>
      <c r="AG224" s="224"/>
      <c r="AH224" s="224"/>
      <c r="AI224" s="224"/>
      <c r="AJ224" s="225"/>
      <c r="AK224" s="100" t="s">
        <v>9</v>
      </c>
      <c r="AL224" s="108"/>
      <c r="AM224" s="220" t="s">
        <v>8</v>
      </c>
      <c r="AN224" s="221"/>
      <c r="AO224" s="221"/>
      <c r="AP224" s="221"/>
      <c r="AQ224" s="221"/>
      <c r="AR224" s="221"/>
      <c r="AS224" s="222"/>
      <c r="AT224" s="93" t="s">
        <v>9</v>
      </c>
    </row>
    <row r="225" spans="1:64" x14ac:dyDescent="0.15">
      <c r="A225" s="202">
        <v>45</v>
      </c>
      <c r="B225" s="205"/>
      <c r="C225" s="207"/>
      <c r="D225" s="205"/>
      <c r="E225" s="126" t="str">
        <f>IF(C225="○",IF($D225&lt;&gt;"",VLOOKUP($D225,新規学連登録者入力シート!$A$2:$U$101,8,FALSE),""),IF($D225&lt;&gt;"",IF(VLOOKUP(記入方法!$D225,登録者リスト!$A$1:$F$43729,4,FALSE)=基本情報!$D$6,VLOOKUP(記入方法!$D225,登録者リスト!$A$1:$F$43729,3,FALSE),""),""))</f>
        <v/>
      </c>
      <c r="F225" s="209" t="str">
        <f>IF(C225="○",IF($D225&lt;&gt;"",VLOOKUP($D225,新規学連登録者入力シート!$A$2:$U$101,9,FALSE),""),IF($D225&lt;&gt;"",IF(VLOOKUP(記入方法!$D225,登録者リスト!$A$1:$G$43729,4,FALSE)=基本情報!$D$6,VLOOKUP(記入方法!$D225,登録者リスト!$A$1:$G$43729,7,FALSE),""),""))</f>
        <v/>
      </c>
      <c r="G225" s="127" t="str">
        <f>IF(C225="○",IF($D225&lt;&gt;"",VLOOKUP($D225,新規学連登録者入力シート!$A$2:$U$101,14,FALSE),""),IF($D225&lt;&gt;"",IF(VLOOKUP(記入方法!$D225,登録者リスト!$A$1:$F$43729,4,FALSE)=基本情報!$D$6,VLOOKUP(記入方法!$D225,登録者リスト!$A$1:$F$43729,5,FALSE),""),""))</f>
        <v/>
      </c>
      <c r="H225" s="211" t="str">
        <f>IF(C225="○",IF($D225&lt;&gt;"",VLOOKUP($D225,新規学連登録者入力シート!$A$2:$U$101,19,FALSE),""),IF($D225&lt;&gt;"",IF(VLOOKUP(記入方法!$D225,登録者リスト!$A$1:$H$43729,4,FALSE)=基本情報!$D$6,VLOOKUP(記入方法!$D225,登録者リスト!$A$1:$H$43729,8,FALSE),""),""))</f>
        <v/>
      </c>
      <c r="I225" s="267"/>
      <c r="J225" s="267"/>
      <c r="K225" s="269" t="str">
        <f>IFERROR(IF(I225="","",IF(AND(I225&lt;&gt;"107 ハーフマラソン",I225&lt;&gt;"062 10000mW"),IF(BD225="T",IF(VALUE(M225)&lt;=BB225,"A標準",IF(VALUE(M225)&lt;=BC225,"B標準","未突破")),IF(VALUE(M225)&gt;=BB225,"A標準",IF(VALUE(M225)&gt;=BC225,"B標準","未突破"))),IF(VALUE(M225)&lt;=BC225,"","未突破"))),"")</f>
        <v/>
      </c>
      <c r="L225" s="105"/>
      <c r="M225" s="12" t="str">
        <f>IF(U225="",ASC(N225&amp;IF(P225&lt;&gt;"",TEXT(P225,"00"),"")&amp;IF(R225&lt;&gt;"",TEXT(R225,"00"),"")&amp;IF(T225&lt;&gt;"",TEXT(T225,"00"),"")),ASC(U225))</f>
        <v/>
      </c>
      <c r="N225" s="211"/>
      <c r="O225" s="255" t="s">
        <v>239</v>
      </c>
      <c r="P225" s="263"/>
      <c r="Q225" s="255" t="s">
        <v>240</v>
      </c>
      <c r="R225" s="263"/>
      <c r="S225" s="239" t="s">
        <v>241</v>
      </c>
      <c r="T225" s="265"/>
      <c r="U225" s="211"/>
      <c r="V225" s="7"/>
      <c r="W225" s="8" t="s">
        <v>23</v>
      </c>
      <c r="X225" s="7"/>
      <c r="Y225" s="8" t="s">
        <v>24</v>
      </c>
      <c r="Z225" s="7"/>
      <c r="AA225" s="8" t="s">
        <v>26</v>
      </c>
      <c r="AB225" s="209"/>
      <c r="AC225" s="101" t="str">
        <f>IF(AK225="",ASC(AD225&amp;IF(AF225&lt;&gt;"",TEXT(AF225,"00"),"")&amp;IF(AH225&lt;&gt;"",TEXT(AH225,"00"),"")&amp;IF(AJ225&lt;&gt;"",TEXT(AJ225,"00"),"")),ASC(AK225))</f>
        <v/>
      </c>
      <c r="AD225" s="253" t="str">
        <f>IF(I225="","",IF(I225="201 十種競技","",VLOOKUP(I225,大学記録!$A$3:$H$5,2,FALSE)))</f>
        <v/>
      </c>
      <c r="AE225" s="257" t="s">
        <v>239</v>
      </c>
      <c r="AF225" s="259" t="str">
        <f>IF(I225="","",IF(I225="201 十種競技","",VLOOKUP(I225,大学記録!$A$3:$H$5,4,FALSE)))</f>
        <v/>
      </c>
      <c r="AG225" s="257" t="s">
        <v>240</v>
      </c>
      <c r="AH225" s="259" t="str">
        <f>IF(I225="","",IF(I225="201 十種競技","",VLOOKUP(I225,大学記録!$A$3:$H$5,6,FALSE)))</f>
        <v/>
      </c>
      <c r="AI225" s="261" t="s">
        <v>241</v>
      </c>
      <c r="AJ225" s="251" t="str">
        <f>IF(I225="","",IF(I225="201 十種競技","",VLOOKUP(I225,大学記録!$A$3:$H$5,8,FALSE)))</f>
        <v/>
      </c>
      <c r="AK225" s="253" t="str">
        <f>IF(I225="","",IF(I225="201 十種競技",大学記録!#REF!,""))</f>
        <v/>
      </c>
      <c r="AL225" s="12" t="str">
        <f>IF(AT225="",ASC(AM225&amp;IF(AO225&lt;&gt;"",TEXT(AO225,"00"),"")&amp;IF(AQ225&lt;&gt;"",TEXT(AQ225,"00"),"")&amp;IF(AS225&lt;&gt;"",TEXT(AS225,"00"),"")),ASC(AT225))</f>
        <v/>
      </c>
      <c r="AM225" s="205"/>
      <c r="AN225" s="255" t="s">
        <v>239</v>
      </c>
      <c r="AO225" s="237"/>
      <c r="AP225" s="255" t="s">
        <v>240</v>
      </c>
      <c r="AQ225" s="237"/>
      <c r="AR225" s="239" t="s">
        <v>241</v>
      </c>
      <c r="AS225" s="241"/>
      <c r="AT225" s="243"/>
      <c r="AV225" s="5" t="str">
        <f>IF(AND(I225&lt;&gt;"107 ハーフマラソン",I225&lt;&gt;"062 10000mW"),D225 &amp; "-" &amp; I225,D225 &amp; "-" &amp; I225 &amp; J225)</f>
        <v>-</v>
      </c>
      <c r="AW225" s="5" t="str">
        <f>IF(ISERROR(VLOOKUP(記入方法!$AV225,登録者リスト!#REF!,4,FALSE)),"○","")</f>
        <v>○</v>
      </c>
      <c r="AX225" s="5" t="e">
        <f>IF(AND(I225&lt;&gt;"107 ハーフマラソン",I225&lt;&gt;"062 10000mW"),#REF! &amp; "-" &amp; I225,#REF! &amp; "-" &amp; I225 &amp; J225)</f>
        <v>#REF!</v>
      </c>
      <c r="AY225" s="5" t="str">
        <f>IF(ISERROR(VLOOKUP(AX225,突破者リスト外資格記録入力シート!$D$7:$M$106,2,FALSE)),"○","")</f>
        <v>○</v>
      </c>
      <c r="AZ225" s="5" t="str">
        <f>IF(C225="○","整理番号","登録番号")</f>
        <v>登録番号</v>
      </c>
      <c r="BA225" s="5" t="str">
        <f>IF(I225="107 ハーフマラソン","H",IF(I225="062 10000mW","W",""))</f>
        <v/>
      </c>
      <c r="BB225" s="5" t="e">
        <f>VLOOKUP($I225 &amp; $J225,標準記録!$A$1:$D$26,2,FALSE)</f>
        <v>#N/A</v>
      </c>
      <c r="BC225" s="5" t="e">
        <f>VLOOKUP($I225 &amp; $J225,標準記録!$A$1:$D$26,3,FALSE)</f>
        <v>#N/A</v>
      </c>
      <c r="BD225" s="5" t="e">
        <f>VLOOKUP($I225 &amp; $J225,標準記録!$A$1:$D$26,4,FALSE)</f>
        <v>#N/A</v>
      </c>
      <c r="BE225" s="5" t="str">
        <f>IF(BF225="","",A225)</f>
        <v/>
      </c>
      <c r="BF225" s="5" t="str">
        <f>IF(OR(I225="201 十種競技",I225="202 七種競技"),#REF!,"")</f>
        <v/>
      </c>
      <c r="BG225" s="5" t="str">
        <f>IF(I225="107 ハーフマラソン",#REF!,"")</f>
        <v/>
      </c>
      <c r="BH225" s="5" t="str">
        <f>I225 &amp; K225</f>
        <v/>
      </c>
      <c r="BI225" s="5">
        <f>I225</f>
        <v>0</v>
      </c>
      <c r="BJ225" s="5">
        <f>COUNTIF($BI$5:$BI$401,I225)</f>
        <v>160</v>
      </c>
      <c r="BK225" s="5">
        <f>COUNTIF($BH$5:$BH$401,I225 &amp; "B標準")</f>
        <v>0</v>
      </c>
      <c r="BL225" s="5" t="str">
        <f>D223 &amp; D225</f>
        <v>登録番号</v>
      </c>
    </row>
    <row r="226" spans="1:64" ht="14.25" thickBot="1" x14ac:dyDescent="0.2">
      <c r="A226" s="203"/>
      <c r="B226" s="206"/>
      <c r="C226" s="208"/>
      <c r="D226" s="206"/>
      <c r="E226" s="128" t="str">
        <f>IF(C225="○",IF($D225&lt;&gt;"",VLOOKUP($D225,新規学連登録者入力シート!$A$2:$U$101,7,FALSE),""),IF($D225&lt;&gt;"",IF(VLOOKUP(記入方法!$D225,登録者リスト!$A$1:$F$43729,4,FALSE)=基本情報!$D$6,VLOOKUP(記入方法!$D225,登録者リスト!$A$1:$F$43729,2,FALSE),""),""))</f>
        <v/>
      </c>
      <c r="F226" s="210"/>
      <c r="G226" s="128" t="str">
        <f>IF(C225="○",IF($D225&lt;&gt;"",VLOOKUP($D225,新規学連登録者入力シート!$A$2:$U$101,19,FALSE),""),IF($D225&lt;&gt;"",IF(VLOOKUP(記入方法!$D225,登録者リスト!$A$1:$F$43729,4,FALSE)=基本情報!$D$6,VLOOKUP(記入方法!$D225,登録者リスト!$A$1:$F$43729,6,FALSE),""),""))</f>
        <v/>
      </c>
      <c r="H226" s="212"/>
      <c r="I226" s="268"/>
      <c r="J226" s="268"/>
      <c r="K226" s="270"/>
      <c r="L226" s="106"/>
      <c r="M226" s="14" t="str">
        <f>IF(U226="",ASC(N226&amp;IF(P226&lt;&gt;"",TEXT(P226,"00"),"")&amp;IF(R226&lt;&gt;"",TEXT(R226,"00"),"")&amp;IF(T226&lt;&gt;"",TEXT(T226,"00"),"")),ASC(U226))</f>
        <v/>
      </c>
      <c r="N226" s="212"/>
      <c r="O226" s="256"/>
      <c r="P226" s="264"/>
      <c r="Q226" s="256"/>
      <c r="R226" s="264"/>
      <c r="S226" s="240"/>
      <c r="T226" s="266"/>
      <c r="U226" s="212"/>
      <c r="V226" s="9"/>
      <c r="W226" s="10" t="s">
        <v>23</v>
      </c>
      <c r="X226" s="9"/>
      <c r="Y226" s="10" t="s">
        <v>25</v>
      </c>
      <c r="Z226" s="9"/>
      <c r="AA226" s="10" t="s">
        <v>26</v>
      </c>
      <c r="AB226" s="210"/>
      <c r="AC226" s="102" t="str">
        <f>IF(AK226="",ASC(AD225&amp;IF(AF226&lt;&gt;"",TEXT(AF226,"00"),"")&amp;IF(AH226&lt;&gt;"",TEXT(AH226,"00"),"")&amp;IF(AJ226&lt;&gt;"",TEXT(AJ226,"00"),"")),ASC(AK226))</f>
        <v/>
      </c>
      <c r="AD226" s="254"/>
      <c r="AE226" s="258"/>
      <c r="AF226" s="260"/>
      <c r="AG226" s="258"/>
      <c r="AH226" s="260"/>
      <c r="AI226" s="262"/>
      <c r="AJ226" s="252"/>
      <c r="AK226" s="254"/>
      <c r="AL226" s="14" t="str">
        <f>IF(AT226="",ASC(AM226&amp;IF(AO226&lt;&gt;"",TEXT(AO226,"00"),"")&amp;IF(AQ226&lt;&gt;"",TEXT(AQ226,"00"),"")&amp;IF(AS226&lt;&gt;"",TEXT(AS226,"00"),"")),ASC(AT226))</f>
        <v/>
      </c>
      <c r="AM226" s="206"/>
      <c r="AN226" s="256"/>
      <c r="AO226" s="238"/>
      <c r="AP226" s="256"/>
      <c r="AQ226" s="238"/>
      <c r="AR226" s="240"/>
      <c r="AS226" s="242"/>
      <c r="AT226" s="244"/>
      <c r="AV226" s="5" t="str">
        <f>IF(AND(I226&lt;&gt;"107 ハーフマラソン",I226&lt;&gt;"062 10000mW"),D225 &amp; "-" &amp; I226,D225 &amp; "-" &amp; I226 &amp; J226)</f>
        <v>-</v>
      </c>
      <c r="AW226" s="5" t="str">
        <f>IF(ISERROR(VLOOKUP(記入方法!$AV226,登録者リスト!#REF!,4,FALSE)),"○","")</f>
        <v>○</v>
      </c>
      <c r="AX226" s="5" t="e">
        <f>IF(AND(I226&lt;&gt;"107 ハーフマラソン",I226&lt;&gt;"062 10000mW"),#REF! &amp; "-" &amp; I226,#REF! &amp; "-" &amp; I226 &amp; J226)</f>
        <v>#REF!</v>
      </c>
      <c r="AY226" s="5" t="str">
        <f>IF(ISERROR(VLOOKUP(AX226,突破者リスト外資格記録入力シート!$D$7:$M$106,2,FALSE)),"○","")</f>
        <v>○</v>
      </c>
      <c r="BA226" s="5" t="str">
        <f>IF(I226="107 ハーフマラソン","H",IF(I226="062 10000mW","W",""))</f>
        <v/>
      </c>
      <c r="BB226" s="5" t="e">
        <f>VLOOKUP($I226 &amp; $J226,標準記録!$A$1:$D$26,2,FALSE)</f>
        <v>#N/A</v>
      </c>
      <c r="BC226" s="5" t="e">
        <f>VLOOKUP($I226 &amp; $J226,標準記録!$A$1:$D$26,3,FALSE)</f>
        <v>#N/A</v>
      </c>
      <c r="BD226" s="5" t="e">
        <f>VLOOKUP($I226 &amp; $J226,標準記録!$A$1:$D$26,4,FALSE)</f>
        <v>#N/A</v>
      </c>
      <c r="BE226" s="5" t="str">
        <f>IF(BF226="","",A225)</f>
        <v/>
      </c>
      <c r="BF226" s="5" t="str">
        <f>IF(OR(I226="201 十種競技",I226="202 七種競技"),#REF!,"")</f>
        <v/>
      </c>
      <c r="BG226" s="5" t="str">
        <f>IF(I226="107 ハーフマラソン",#REF!,"")</f>
        <v/>
      </c>
      <c r="BH226" s="5" t="str">
        <f>I226 &amp; K226</f>
        <v/>
      </c>
      <c r="BI226" s="5">
        <f>I226</f>
        <v>0</v>
      </c>
      <c r="BJ226" s="5">
        <f>COUNTIF($BI$5:$BI$401,I226)</f>
        <v>160</v>
      </c>
      <c r="BK226" s="5">
        <f>COUNTIF($BH$5:$BH$401,I226 &amp; "B標準")</f>
        <v>0</v>
      </c>
    </row>
    <row r="227" spans="1:64" ht="15" thickTop="1" thickBot="1" x14ac:dyDescent="0.2">
      <c r="A227" s="204"/>
      <c r="B227" s="245" t="s">
        <v>128</v>
      </c>
      <c r="C227" s="246"/>
      <c r="D227" s="246"/>
      <c r="E227" s="246"/>
      <c r="F227" s="246"/>
      <c r="G227" s="247"/>
      <c r="H227" s="125"/>
      <c r="I227" s="248"/>
      <c r="J227" s="249"/>
      <c r="K227" s="249"/>
      <c r="L227" s="249"/>
      <c r="M227" s="249"/>
      <c r="N227" s="249"/>
      <c r="O227" s="249"/>
      <c r="P227" s="249"/>
      <c r="Q227" s="249"/>
      <c r="R227" s="249"/>
      <c r="S227" s="249"/>
      <c r="T227" s="249"/>
      <c r="U227" s="249"/>
      <c r="V227" s="249"/>
      <c r="W227" s="249"/>
      <c r="X227" s="249"/>
      <c r="Y227" s="249"/>
      <c r="Z227" s="249"/>
      <c r="AA227" s="249"/>
      <c r="AB227" s="249"/>
      <c r="AC227" s="249"/>
      <c r="AD227" s="249"/>
      <c r="AE227" s="249"/>
      <c r="AF227" s="249"/>
      <c r="AG227" s="249"/>
      <c r="AH227" s="249"/>
      <c r="AI227" s="249"/>
      <c r="AJ227" s="249"/>
      <c r="AK227" s="249"/>
      <c r="AL227" s="249"/>
      <c r="AM227" s="249"/>
      <c r="AN227" s="249"/>
      <c r="AO227" s="249"/>
      <c r="AP227" s="249"/>
      <c r="AQ227" s="249"/>
      <c r="AR227" s="249"/>
      <c r="AS227" s="249"/>
      <c r="AT227" s="250"/>
    </row>
    <row r="228" spans="1:64" ht="13.5" customHeight="1" x14ac:dyDescent="0.15">
      <c r="A228" s="227"/>
      <c r="B228" s="229" t="s">
        <v>0</v>
      </c>
      <c r="C228" s="231" t="s">
        <v>242</v>
      </c>
      <c r="D228" s="231" t="str">
        <f>IF(C230="○","整理番号","登録番号")</f>
        <v>登録番号</v>
      </c>
      <c r="E228" s="124" t="s">
        <v>13550</v>
      </c>
      <c r="F228" s="229" t="s">
        <v>275</v>
      </c>
      <c r="G228" s="104" t="s">
        <v>1</v>
      </c>
      <c r="H228" s="233" t="s">
        <v>13551</v>
      </c>
      <c r="I228" s="271" t="s">
        <v>2</v>
      </c>
      <c r="J228" s="233" t="s">
        <v>284</v>
      </c>
      <c r="K228" s="233" t="s">
        <v>3</v>
      </c>
      <c r="L228" s="114" t="s">
        <v>243</v>
      </c>
      <c r="M228" s="107" t="s">
        <v>16</v>
      </c>
      <c r="N228" s="213" t="s">
        <v>4</v>
      </c>
      <c r="O228" s="214"/>
      <c r="P228" s="214"/>
      <c r="Q228" s="214"/>
      <c r="R228" s="214"/>
      <c r="S228" s="214"/>
      <c r="T228" s="214"/>
      <c r="U228" s="214"/>
      <c r="V228" s="214"/>
      <c r="W228" s="214"/>
      <c r="X228" s="214"/>
      <c r="Y228" s="214"/>
      <c r="Z228" s="214"/>
      <c r="AA228" s="214"/>
      <c r="AB228" s="215"/>
      <c r="AC228" s="109" t="s">
        <v>16</v>
      </c>
      <c r="AD228" s="216" t="s">
        <v>448</v>
      </c>
      <c r="AE228" s="217"/>
      <c r="AF228" s="217"/>
      <c r="AG228" s="217"/>
      <c r="AH228" s="217"/>
      <c r="AI228" s="217"/>
      <c r="AJ228" s="217"/>
      <c r="AK228" s="218"/>
      <c r="AL228" s="107" t="s">
        <v>16</v>
      </c>
      <c r="AM228" s="213" t="s">
        <v>445</v>
      </c>
      <c r="AN228" s="214"/>
      <c r="AO228" s="214"/>
      <c r="AP228" s="214"/>
      <c r="AQ228" s="214"/>
      <c r="AR228" s="214"/>
      <c r="AS228" s="214"/>
      <c r="AT228" s="219"/>
    </row>
    <row r="229" spans="1:64" ht="14.25" thickBot="1" x14ac:dyDescent="0.2">
      <c r="A229" s="228"/>
      <c r="B229" s="230"/>
      <c r="C229" s="232"/>
      <c r="D229" s="232"/>
      <c r="E229" s="129" t="s">
        <v>6</v>
      </c>
      <c r="F229" s="230"/>
      <c r="G229" s="6" t="s">
        <v>7</v>
      </c>
      <c r="H229" s="230"/>
      <c r="I229" s="272"/>
      <c r="J229" s="236"/>
      <c r="K229" s="236"/>
      <c r="L229" s="115"/>
      <c r="M229" s="108"/>
      <c r="N229" s="220" t="s">
        <v>8</v>
      </c>
      <c r="O229" s="221"/>
      <c r="P229" s="221"/>
      <c r="Q229" s="221"/>
      <c r="R229" s="221"/>
      <c r="S229" s="221"/>
      <c r="T229" s="222"/>
      <c r="U229" s="129" t="s">
        <v>9</v>
      </c>
      <c r="V229" s="111" t="s">
        <v>10</v>
      </c>
      <c r="W229" s="112"/>
      <c r="X229" s="112"/>
      <c r="Y229" s="112"/>
      <c r="Z229" s="112"/>
      <c r="AA229" s="113"/>
      <c r="AB229" s="92" t="s">
        <v>11</v>
      </c>
      <c r="AC229" s="110"/>
      <c r="AD229" s="223" t="s">
        <v>8</v>
      </c>
      <c r="AE229" s="224"/>
      <c r="AF229" s="224"/>
      <c r="AG229" s="224"/>
      <c r="AH229" s="224"/>
      <c r="AI229" s="224"/>
      <c r="AJ229" s="225"/>
      <c r="AK229" s="100" t="s">
        <v>9</v>
      </c>
      <c r="AL229" s="108"/>
      <c r="AM229" s="220" t="s">
        <v>8</v>
      </c>
      <c r="AN229" s="221"/>
      <c r="AO229" s="221"/>
      <c r="AP229" s="221"/>
      <c r="AQ229" s="221"/>
      <c r="AR229" s="221"/>
      <c r="AS229" s="222"/>
      <c r="AT229" s="93" t="s">
        <v>9</v>
      </c>
    </row>
    <row r="230" spans="1:64" x14ac:dyDescent="0.15">
      <c r="A230" s="202">
        <v>46</v>
      </c>
      <c r="B230" s="205"/>
      <c r="C230" s="207"/>
      <c r="D230" s="205"/>
      <c r="E230" s="126" t="str">
        <f>IF(C230="○",IF($D230&lt;&gt;"",VLOOKUP($D230,新規学連登録者入力シート!$A$2:$U$101,8,FALSE),""),IF($D230&lt;&gt;"",IF(VLOOKUP(記入方法!$D230,登録者リスト!$A$1:$F$43729,4,FALSE)=基本情報!$D$6,VLOOKUP(記入方法!$D230,登録者リスト!$A$1:$F$43729,3,FALSE),""),""))</f>
        <v/>
      </c>
      <c r="F230" s="209" t="str">
        <f>IF(C230="○",IF($D230&lt;&gt;"",VLOOKUP($D230,新規学連登録者入力シート!$A$2:$U$101,9,FALSE),""),IF($D230&lt;&gt;"",IF(VLOOKUP(記入方法!$D230,登録者リスト!$A$1:$G$43729,4,FALSE)=基本情報!$D$6,VLOOKUP(記入方法!$D230,登録者リスト!$A$1:$G$43729,7,FALSE),""),""))</f>
        <v/>
      </c>
      <c r="G230" s="127" t="str">
        <f>IF(C230="○",IF($D230&lt;&gt;"",VLOOKUP($D230,新規学連登録者入力シート!$A$2:$U$101,14,FALSE),""),IF($D230&lt;&gt;"",IF(VLOOKUP(記入方法!$D230,登録者リスト!$A$1:$F$43729,4,FALSE)=基本情報!$D$6,VLOOKUP(記入方法!$D230,登録者リスト!$A$1:$F$43729,5,FALSE),""),""))</f>
        <v/>
      </c>
      <c r="H230" s="211" t="str">
        <f>IF(C230="○",IF($D230&lt;&gt;"",VLOOKUP($D230,新規学連登録者入力シート!$A$2:$U$101,19,FALSE),""),IF($D230&lt;&gt;"",IF(VLOOKUP(記入方法!$D230,登録者リスト!$A$1:$H$43729,4,FALSE)=基本情報!$D$6,VLOOKUP(記入方法!$D230,登録者リスト!$A$1:$H$43729,8,FALSE),""),""))</f>
        <v/>
      </c>
      <c r="I230" s="267"/>
      <c r="J230" s="267"/>
      <c r="K230" s="269" t="str">
        <f>IFERROR(IF(I230="","",IF(AND(I230&lt;&gt;"107 ハーフマラソン",I230&lt;&gt;"062 10000mW"),IF(BD230="T",IF(VALUE(M230)&lt;=BB230,"A標準",IF(VALUE(M230)&lt;=BC230,"B標準","未突破")),IF(VALUE(M230)&gt;=BB230,"A標準",IF(VALUE(M230)&gt;=BC230,"B標準","未突破"))),IF(VALUE(M230)&lt;=BC230,"","未突破"))),"")</f>
        <v/>
      </c>
      <c r="L230" s="105"/>
      <c r="M230" s="12" t="str">
        <f>IF(U230="",ASC(N230&amp;IF(P230&lt;&gt;"",TEXT(P230,"00"),"")&amp;IF(R230&lt;&gt;"",TEXT(R230,"00"),"")&amp;IF(T230&lt;&gt;"",TEXT(T230,"00"),"")),ASC(U230))</f>
        <v/>
      </c>
      <c r="N230" s="211"/>
      <c r="O230" s="255" t="s">
        <v>239</v>
      </c>
      <c r="P230" s="263"/>
      <c r="Q230" s="255" t="s">
        <v>240</v>
      </c>
      <c r="R230" s="263"/>
      <c r="S230" s="239" t="s">
        <v>241</v>
      </c>
      <c r="T230" s="265"/>
      <c r="U230" s="211"/>
      <c r="V230" s="7"/>
      <c r="W230" s="8" t="s">
        <v>23</v>
      </c>
      <c r="X230" s="7"/>
      <c r="Y230" s="8" t="s">
        <v>24</v>
      </c>
      <c r="Z230" s="7"/>
      <c r="AA230" s="8" t="s">
        <v>26</v>
      </c>
      <c r="AB230" s="209"/>
      <c r="AC230" s="101" t="str">
        <f>IF(AK230="",ASC(AD230&amp;IF(AF230&lt;&gt;"",TEXT(AF230,"00"),"")&amp;IF(AH230&lt;&gt;"",TEXT(AH230,"00"),"")&amp;IF(AJ230&lt;&gt;"",TEXT(AJ230,"00"),"")),ASC(AK230))</f>
        <v/>
      </c>
      <c r="AD230" s="253" t="str">
        <f>IF(I230="","",IF(I230="201 十種競技","",VLOOKUP(I230,大学記録!$A$3:$H$5,2,FALSE)))</f>
        <v/>
      </c>
      <c r="AE230" s="257" t="s">
        <v>239</v>
      </c>
      <c r="AF230" s="259" t="str">
        <f>IF(I230="","",IF(I230="201 十種競技","",VLOOKUP(I230,大学記録!$A$3:$H$5,4,FALSE)))</f>
        <v/>
      </c>
      <c r="AG230" s="257" t="s">
        <v>240</v>
      </c>
      <c r="AH230" s="259" t="str">
        <f>IF(I230="","",IF(I230="201 十種競技","",VLOOKUP(I230,大学記録!$A$3:$H$5,6,FALSE)))</f>
        <v/>
      </c>
      <c r="AI230" s="261" t="s">
        <v>241</v>
      </c>
      <c r="AJ230" s="251" t="str">
        <f>IF(I230="","",IF(I230="201 十種競技","",VLOOKUP(I230,大学記録!$A$3:$H$5,8,FALSE)))</f>
        <v/>
      </c>
      <c r="AK230" s="253" t="str">
        <f>IF(I230="","",IF(I230="201 十種競技",大学記録!#REF!,""))</f>
        <v/>
      </c>
      <c r="AL230" s="12" t="str">
        <f>IF(AT230="",ASC(AM230&amp;IF(AO230&lt;&gt;"",TEXT(AO230,"00"),"")&amp;IF(AQ230&lt;&gt;"",TEXT(AQ230,"00"),"")&amp;IF(AS230&lt;&gt;"",TEXT(AS230,"00"),"")),ASC(AT230))</f>
        <v/>
      </c>
      <c r="AM230" s="205"/>
      <c r="AN230" s="255" t="s">
        <v>239</v>
      </c>
      <c r="AO230" s="237"/>
      <c r="AP230" s="255" t="s">
        <v>240</v>
      </c>
      <c r="AQ230" s="237"/>
      <c r="AR230" s="239" t="s">
        <v>241</v>
      </c>
      <c r="AS230" s="241"/>
      <c r="AT230" s="243"/>
      <c r="AV230" s="5" t="str">
        <f>IF(AND(I230&lt;&gt;"107 ハーフマラソン",I230&lt;&gt;"062 10000mW"),D230 &amp; "-" &amp; I230,D230 &amp; "-" &amp; I230 &amp; J230)</f>
        <v>-</v>
      </c>
      <c r="AW230" s="5" t="str">
        <f>IF(ISERROR(VLOOKUP(記入方法!$AV230,登録者リスト!#REF!,4,FALSE)),"○","")</f>
        <v>○</v>
      </c>
      <c r="AX230" s="5" t="e">
        <f>IF(AND(I230&lt;&gt;"107 ハーフマラソン",I230&lt;&gt;"062 10000mW"),#REF! &amp; "-" &amp; I230,#REF! &amp; "-" &amp; I230 &amp; J230)</f>
        <v>#REF!</v>
      </c>
      <c r="AY230" s="5" t="str">
        <f>IF(ISERROR(VLOOKUP(AX230,突破者リスト外資格記録入力シート!$D$7:$M$106,2,FALSE)),"○","")</f>
        <v>○</v>
      </c>
      <c r="AZ230" s="5" t="str">
        <f>IF(C230="○","整理番号","登録番号")</f>
        <v>登録番号</v>
      </c>
      <c r="BA230" s="5" t="str">
        <f>IF(I230="107 ハーフマラソン","H",IF(I230="062 10000mW","W",""))</f>
        <v/>
      </c>
      <c r="BB230" s="5" t="e">
        <f>VLOOKUP($I230 &amp; $J230,標準記録!$A$1:$D$26,2,FALSE)</f>
        <v>#N/A</v>
      </c>
      <c r="BC230" s="5" t="e">
        <f>VLOOKUP($I230 &amp; $J230,標準記録!$A$1:$D$26,3,FALSE)</f>
        <v>#N/A</v>
      </c>
      <c r="BD230" s="5" t="e">
        <f>VLOOKUP($I230 &amp; $J230,標準記録!$A$1:$D$26,4,FALSE)</f>
        <v>#N/A</v>
      </c>
      <c r="BE230" s="5" t="str">
        <f>IF(BF230="","",A230)</f>
        <v/>
      </c>
      <c r="BF230" s="5" t="str">
        <f>IF(OR(I230="201 十種競技",I230="202 七種競技"),#REF!,"")</f>
        <v/>
      </c>
      <c r="BG230" s="5" t="str">
        <f>IF(I230="107 ハーフマラソン",#REF!,"")</f>
        <v/>
      </c>
      <c r="BH230" s="5" t="str">
        <f>I230 &amp; K230</f>
        <v/>
      </c>
      <c r="BI230" s="5">
        <f>I230</f>
        <v>0</v>
      </c>
      <c r="BJ230" s="5">
        <f>COUNTIF($BI$5:$BI$401,I230)</f>
        <v>160</v>
      </c>
      <c r="BK230" s="5">
        <f>COUNTIF($BH$5:$BH$401,I230 &amp; "B標準")</f>
        <v>0</v>
      </c>
      <c r="BL230" s="5" t="str">
        <f>D228 &amp; D230</f>
        <v>登録番号</v>
      </c>
    </row>
    <row r="231" spans="1:64" ht="14.25" thickBot="1" x14ac:dyDescent="0.2">
      <c r="A231" s="203"/>
      <c r="B231" s="206"/>
      <c r="C231" s="208"/>
      <c r="D231" s="206"/>
      <c r="E231" s="128" t="str">
        <f>IF(C230="○",IF($D230&lt;&gt;"",VLOOKUP($D230,新規学連登録者入力シート!$A$2:$U$101,7,FALSE),""),IF($D230&lt;&gt;"",IF(VLOOKUP(記入方法!$D230,登録者リスト!$A$1:$F$43729,4,FALSE)=基本情報!$D$6,VLOOKUP(記入方法!$D230,登録者リスト!$A$1:$F$43729,2,FALSE),""),""))</f>
        <v/>
      </c>
      <c r="F231" s="210"/>
      <c r="G231" s="128" t="str">
        <f>IF(C230="○",IF($D230&lt;&gt;"",VLOOKUP($D230,新規学連登録者入力シート!$A$2:$U$101,19,FALSE),""),IF($D230&lt;&gt;"",IF(VLOOKUP(記入方法!$D230,登録者リスト!$A$1:$F$43729,4,FALSE)=基本情報!$D$6,VLOOKUP(記入方法!$D230,登録者リスト!$A$1:$F$43729,6,FALSE),""),""))</f>
        <v/>
      </c>
      <c r="H231" s="212"/>
      <c r="I231" s="268"/>
      <c r="J231" s="268"/>
      <c r="K231" s="270"/>
      <c r="L231" s="106"/>
      <c r="M231" s="14" t="str">
        <f>IF(U231="",ASC(N231&amp;IF(P231&lt;&gt;"",TEXT(P231,"00"),"")&amp;IF(R231&lt;&gt;"",TEXT(R231,"00"),"")&amp;IF(T231&lt;&gt;"",TEXT(T231,"00"),"")),ASC(U231))</f>
        <v/>
      </c>
      <c r="N231" s="212"/>
      <c r="O231" s="256"/>
      <c r="P231" s="264"/>
      <c r="Q231" s="256"/>
      <c r="R231" s="264"/>
      <c r="S231" s="240"/>
      <c r="T231" s="266"/>
      <c r="U231" s="212"/>
      <c r="V231" s="9"/>
      <c r="W231" s="10" t="s">
        <v>23</v>
      </c>
      <c r="X231" s="9"/>
      <c r="Y231" s="10" t="s">
        <v>25</v>
      </c>
      <c r="Z231" s="9"/>
      <c r="AA231" s="10" t="s">
        <v>26</v>
      </c>
      <c r="AB231" s="210"/>
      <c r="AC231" s="102" t="str">
        <f>IF(AK231="",ASC(AD230&amp;IF(AF231&lt;&gt;"",TEXT(AF231,"00"),"")&amp;IF(AH231&lt;&gt;"",TEXT(AH231,"00"),"")&amp;IF(AJ231&lt;&gt;"",TEXT(AJ231,"00"),"")),ASC(AK231))</f>
        <v/>
      </c>
      <c r="AD231" s="254"/>
      <c r="AE231" s="258"/>
      <c r="AF231" s="260"/>
      <c r="AG231" s="258"/>
      <c r="AH231" s="260"/>
      <c r="AI231" s="262"/>
      <c r="AJ231" s="252"/>
      <c r="AK231" s="254"/>
      <c r="AL231" s="14" t="str">
        <f>IF(AT231="",ASC(AM231&amp;IF(AO231&lt;&gt;"",TEXT(AO231,"00"),"")&amp;IF(AQ231&lt;&gt;"",TEXT(AQ231,"00"),"")&amp;IF(AS231&lt;&gt;"",TEXT(AS231,"00"),"")),ASC(AT231))</f>
        <v/>
      </c>
      <c r="AM231" s="206"/>
      <c r="AN231" s="256"/>
      <c r="AO231" s="238"/>
      <c r="AP231" s="256"/>
      <c r="AQ231" s="238"/>
      <c r="AR231" s="240"/>
      <c r="AS231" s="242"/>
      <c r="AT231" s="244"/>
      <c r="AV231" s="5" t="str">
        <f>IF(AND(I231&lt;&gt;"107 ハーフマラソン",I231&lt;&gt;"062 10000mW"),D230 &amp; "-" &amp; I231,D230 &amp; "-" &amp; I231 &amp; J231)</f>
        <v>-</v>
      </c>
      <c r="AW231" s="5" t="str">
        <f>IF(ISERROR(VLOOKUP(記入方法!$AV231,登録者リスト!#REF!,4,FALSE)),"○","")</f>
        <v>○</v>
      </c>
      <c r="AX231" s="5" t="e">
        <f>IF(AND(I231&lt;&gt;"107 ハーフマラソン",I231&lt;&gt;"062 10000mW"),#REF! &amp; "-" &amp; I231,#REF! &amp; "-" &amp; I231 &amp; J231)</f>
        <v>#REF!</v>
      </c>
      <c r="AY231" s="5" t="str">
        <f>IF(ISERROR(VLOOKUP(AX231,突破者リスト外資格記録入力シート!$D$7:$M$106,2,FALSE)),"○","")</f>
        <v>○</v>
      </c>
      <c r="BA231" s="5" t="str">
        <f>IF(I231="107 ハーフマラソン","H",IF(I231="062 10000mW","W",""))</f>
        <v/>
      </c>
      <c r="BB231" s="5" t="e">
        <f>VLOOKUP($I231 &amp; $J231,標準記録!$A$1:$D$26,2,FALSE)</f>
        <v>#N/A</v>
      </c>
      <c r="BC231" s="5" t="e">
        <f>VLOOKUP($I231 &amp; $J231,標準記録!$A$1:$D$26,3,FALSE)</f>
        <v>#N/A</v>
      </c>
      <c r="BD231" s="5" t="e">
        <f>VLOOKUP($I231 &amp; $J231,標準記録!$A$1:$D$26,4,FALSE)</f>
        <v>#N/A</v>
      </c>
      <c r="BE231" s="5" t="str">
        <f>IF(BF231="","",A230)</f>
        <v/>
      </c>
      <c r="BF231" s="5" t="str">
        <f>IF(OR(I231="201 十種競技",I231="202 七種競技"),#REF!,"")</f>
        <v/>
      </c>
      <c r="BG231" s="5" t="str">
        <f>IF(I231="107 ハーフマラソン",#REF!,"")</f>
        <v/>
      </c>
      <c r="BH231" s="5" t="str">
        <f>I231 &amp; K231</f>
        <v/>
      </c>
      <c r="BI231" s="5">
        <f>I231</f>
        <v>0</v>
      </c>
      <c r="BJ231" s="5">
        <f>COUNTIF($BI$5:$BI$401,I231)</f>
        <v>160</v>
      </c>
      <c r="BK231" s="5">
        <f>COUNTIF($BH$5:$BH$401,I231 &amp; "B標準")</f>
        <v>0</v>
      </c>
    </row>
    <row r="232" spans="1:64" ht="15" thickTop="1" thickBot="1" x14ac:dyDescent="0.2">
      <c r="A232" s="204"/>
      <c r="B232" s="245" t="s">
        <v>128</v>
      </c>
      <c r="C232" s="246"/>
      <c r="D232" s="246"/>
      <c r="E232" s="246"/>
      <c r="F232" s="246"/>
      <c r="G232" s="247"/>
      <c r="H232" s="125"/>
      <c r="I232" s="248"/>
      <c r="J232" s="249"/>
      <c r="K232" s="249"/>
      <c r="L232" s="249"/>
      <c r="M232" s="249"/>
      <c r="N232" s="249"/>
      <c r="O232" s="249"/>
      <c r="P232" s="249"/>
      <c r="Q232" s="249"/>
      <c r="R232" s="249"/>
      <c r="S232" s="249"/>
      <c r="T232" s="249"/>
      <c r="U232" s="249"/>
      <c r="V232" s="249"/>
      <c r="W232" s="249"/>
      <c r="X232" s="249"/>
      <c r="Y232" s="249"/>
      <c r="Z232" s="249"/>
      <c r="AA232" s="249"/>
      <c r="AB232" s="249"/>
      <c r="AC232" s="249"/>
      <c r="AD232" s="249"/>
      <c r="AE232" s="249"/>
      <c r="AF232" s="249"/>
      <c r="AG232" s="249"/>
      <c r="AH232" s="249"/>
      <c r="AI232" s="249"/>
      <c r="AJ232" s="249"/>
      <c r="AK232" s="249"/>
      <c r="AL232" s="249"/>
      <c r="AM232" s="249"/>
      <c r="AN232" s="249"/>
      <c r="AO232" s="249"/>
      <c r="AP232" s="249"/>
      <c r="AQ232" s="249"/>
      <c r="AR232" s="249"/>
      <c r="AS232" s="249"/>
      <c r="AT232" s="250"/>
    </row>
    <row r="233" spans="1:64" ht="13.5" customHeight="1" x14ac:dyDescent="0.15">
      <c r="A233" s="227"/>
      <c r="B233" s="229" t="s">
        <v>0</v>
      </c>
      <c r="C233" s="231" t="s">
        <v>242</v>
      </c>
      <c r="D233" s="231" t="str">
        <f>IF(C235="○","整理番号","登録番号")</f>
        <v>登録番号</v>
      </c>
      <c r="E233" s="124" t="s">
        <v>13550</v>
      </c>
      <c r="F233" s="229" t="s">
        <v>275</v>
      </c>
      <c r="G233" s="104" t="s">
        <v>1</v>
      </c>
      <c r="H233" s="233" t="s">
        <v>13551</v>
      </c>
      <c r="I233" s="271" t="s">
        <v>2</v>
      </c>
      <c r="J233" s="233" t="s">
        <v>284</v>
      </c>
      <c r="K233" s="233" t="s">
        <v>3</v>
      </c>
      <c r="L233" s="114" t="s">
        <v>243</v>
      </c>
      <c r="M233" s="107" t="s">
        <v>16</v>
      </c>
      <c r="N233" s="213" t="s">
        <v>4</v>
      </c>
      <c r="O233" s="214"/>
      <c r="P233" s="214"/>
      <c r="Q233" s="214"/>
      <c r="R233" s="214"/>
      <c r="S233" s="214"/>
      <c r="T233" s="214"/>
      <c r="U233" s="214"/>
      <c r="V233" s="214"/>
      <c r="W233" s="214"/>
      <c r="X233" s="214"/>
      <c r="Y233" s="214"/>
      <c r="Z233" s="214"/>
      <c r="AA233" s="214"/>
      <c r="AB233" s="215"/>
      <c r="AC233" s="109" t="s">
        <v>16</v>
      </c>
      <c r="AD233" s="216" t="s">
        <v>448</v>
      </c>
      <c r="AE233" s="217"/>
      <c r="AF233" s="217"/>
      <c r="AG233" s="217"/>
      <c r="AH233" s="217"/>
      <c r="AI233" s="217"/>
      <c r="AJ233" s="217"/>
      <c r="AK233" s="218"/>
      <c r="AL233" s="107" t="s">
        <v>16</v>
      </c>
      <c r="AM233" s="213" t="s">
        <v>445</v>
      </c>
      <c r="AN233" s="214"/>
      <c r="AO233" s="214"/>
      <c r="AP233" s="214"/>
      <c r="AQ233" s="214"/>
      <c r="AR233" s="214"/>
      <c r="AS233" s="214"/>
      <c r="AT233" s="219"/>
    </row>
    <row r="234" spans="1:64" ht="14.25" thickBot="1" x14ac:dyDescent="0.2">
      <c r="A234" s="228"/>
      <c r="B234" s="230"/>
      <c r="C234" s="232"/>
      <c r="D234" s="232"/>
      <c r="E234" s="129" t="s">
        <v>6</v>
      </c>
      <c r="F234" s="230"/>
      <c r="G234" s="6" t="s">
        <v>7</v>
      </c>
      <c r="H234" s="230"/>
      <c r="I234" s="272"/>
      <c r="J234" s="236"/>
      <c r="K234" s="236"/>
      <c r="L234" s="115"/>
      <c r="M234" s="108"/>
      <c r="N234" s="220" t="s">
        <v>8</v>
      </c>
      <c r="O234" s="221"/>
      <c r="P234" s="221"/>
      <c r="Q234" s="221"/>
      <c r="R234" s="221"/>
      <c r="S234" s="221"/>
      <c r="T234" s="222"/>
      <c r="U234" s="129" t="s">
        <v>9</v>
      </c>
      <c r="V234" s="111" t="s">
        <v>10</v>
      </c>
      <c r="W234" s="112"/>
      <c r="X234" s="112"/>
      <c r="Y234" s="112"/>
      <c r="Z234" s="112"/>
      <c r="AA234" s="113"/>
      <c r="AB234" s="92" t="s">
        <v>11</v>
      </c>
      <c r="AC234" s="110"/>
      <c r="AD234" s="223" t="s">
        <v>8</v>
      </c>
      <c r="AE234" s="224"/>
      <c r="AF234" s="224"/>
      <c r="AG234" s="224"/>
      <c r="AH234" s="224"/>
      <c r="AI234" s="224"/>
      <c r="AJ234" s="225"/>
      <c r="AK234" s="100" t="s">
        <v>9</v>
      </c>
      <c r="AL234" s="108"/>
      <c r="AM234" s="220" t="s">
        <v>8</v>
      </c>
      <c r="AN234" s="221"/>
      <c r="AO234" s="221"/>
      <c r="AP234" s="221"/>
      <c r="AQ234" s="221"/>
      <c r="AR234" s="221"/>
      <c r="AS234" s="222"/>
      <c r="AT234" s="93" t="s">
        <v>9</v>
      </c>
    </row>
    <row r="235" spans="1:64" x14ac:dyDescent="0.15">
      <c r="A235" s="202">
        <v>47</v>
      </c>
      <c r="B235" s="205"/>
      <c r="C235" s="207"/>
      <c r="D235" s="205"/>
      <c r="E235" s="126" t="str">
        <f>IF(C235="○",IF($D235&lt;&gt;"",VLOOKUP($D235,新規学連登録者入力シート!$A$2:$U$101,8,FALSE),""),IF($D235&lt;&gt;"",IF(VLOOKUP(記入方法!$D235,登録者リスト!$A$1:$F$43729,4,FALSE)=基本情報!$D$6,VLOOKUP(記入方法!$D235,登録者リスト!$A$1:$F$43729,3,FALSE),""),""))</f>
        <v/>
      </c>
      <c r="F235" s="209" t="str">
        <f>IF(C235="○",IF($D235&lt;&gt;"",VLOOKUP($D235,新規学連登録者入力シート!$A$2:$U$101,9,FALSE),""),IF($D235&lt;&gt;"",IF(VLOOKUP(記入方法!$D235,登録者リスト!$A$1:$G$43729,4,FALSE)=基本情報!$D$6,VLOOKUP(記入方法!$D235,登録者リスト!$A$1:$G$43729,7,FALSE),""),""))</f>
        <v/>
      </c>
      <c r="G235" s="127" t="str">
        <f>IF(C235="○",IF($D235&lt;&gt;"",VLOOKUP($D235,新規学連登録者入力シート!$A$2:$U$101,14,FALSE),""),IF($D235&lt;&gt;"",IF(VLOOKUP(記入方法!$D235,登録者リスト!$A$1:$F$43729,4,FALSE)=基本情報!$D$6,VLOOKUP(記入方法!$D235,登録者リスト!$A$1:$F$43729,5,FALSE),""),""))</f>
        <v/>
      </c>
      <c r="H235" s="211" t="str">
        <f>IF(C235="○",IF($D235&lt;&gt;"",VLOOKUP($D235,新規学連登録者入力シート!$A$2:$U$101,19,FALSE),""),IF($D235&lt;&gt;"",IF(VLOOKUP(記入方法!$D235,登録者リスト!$A$1:$H$43729,4,FALSE)=基本情報!$D$6,VLOOKUP(記入方法!$D235,登録者リスト!$A$1:$H$43729,8,FALSE),""),""))</f>
        <v/>
      </c>
      <c r="I235" s="267"/>
      <c r="J235" s="267"/>
      <c r="K235" s="269" t="str">
        <f>IFERROR(IF(I235="","",IF(AND(I235&lt;&gt;"107 ハーフマラソン",I235&lt;&gt;"062 10000mW"),IF(BD235="T",IF(VALUE(M235)&lt;=BB235,"A標準",IF(VALUE(M235)&lt;=BC235,"B標準","未突破")),IF(VALUE(M235)&gt;=BB235,"A標準",IF(VALUE(M235)&gt;=BC235,"B標準","未突破"))),IF(VALUE(M235)&lt;=BC235,"","未突破"))),"")</f>
        <v/>
      </c>
      <c r="L235" s="105"/>
      <c r="M235" s="12" t="str">
        <f>IF(U235="",ASC(N235&amp;IF(P235&lt;&gt;"",TEXT(P235,"00"),"")&amp;IF(R235&lt;&gt;"",TEXT(R235,"00"),"")&amp;IF(T235&lt;&gt;"",TEXT(T235,"00"),"")),ASC(U235))</f>
        <v/>
      </c>
      <c r="N235" s="211"/>
      <c r="O235" s="255" t="s">
        <v>239</v>
      </c>
      <c r="P235" s="263"/>
      <c r="Q235" s="255" t="s">
        <v>240</v>
      </c>
      <c r="R235" s="263"/>
      <c r="S235" s="239" t="s">
        <v>241</v>
      </c>
      <c r="T235" s="265"/>
      <c r="U235" s="211"/>
      <c r="V235" s="7"/>
      <c r="W235" s="8" t="s">
        <v>23</v>
      </c>
      <c r="X235" s="7"/>
      <c r="Y235" s="8" t="s">
        <v>24</v>
      </c>
      <c r="Z235" s="7"/>
      <c r="AA235" s="8" t="s">
        <v>26</v>
      </c>
      <c r="AB235" s="209"/>
      <c r="AC235" s="101" t="str">
        <f>IF(AK235="",ASC(AD235&amp;IF(AF235&lt;&gt;"",TEXT(AF235,"00"),"")&amp;IF(AH235&lt;&gt;"",TEXT(AH235,"00"),"")&amp;IF(AJ235&lt;&gt;"",TEXT(AJ235,"00"),"")),ASC(AK235))</f>
        <v/>
      </c>
      <c r="AD235" s="253" t="str">
        <f>IF(I235="","",IF(I235="201 十種競技","",VLOOKUP(I235,大学記録!$A$3:$H$5,2,FALSE)))</f>
        <v/>
      </c>
      <c r="AE235" s="257" t="s">
        <v>239</v>
      </c>
      <c r="AF235" s="259" t="str">
        <f>IF(I235="","",IF(I235="201 十種競技","",VLOOKUP(I235,大学記録!$A$3:$H$5,4,FALSE)))</f>
        <v/>
      </c>
      <c r="AG235" s="257" t="s">
        <v>240</v>
      </c>
      <c r="AH235" s="259" t="str">
        <f>IF(I235="","",IF(I235="201 十種競技","",VLOOKUP(I235,大学記録!$A$3:$H$5,6,FALSE)))</f>
        <v/>
      </c>
      <c r="AI235" s="261" t="s">
        <v>241</v>
      </c>
      <c r="AJ235" s="251" t="str">
        <f>IF(I235="","",IF(I235="201 十種競技","",VLOOKUP(I235,大学記録!$A$3:$H$5,8,FALSE)))</f>
        <v/>
      </c>
      <c r="AK235" s="253" t="str">
        <f>IF(I235="","",IF(I235="201 十種競技",大学記録!#REF!,""))</f>
        <v/>
      </c>
      <c r="AL235" s="12" t="str">
        <f>IF(AT235="",ASC(AM235&amp;IF(AO235&lt;&gt;"",TEXT(AO235,"00"),"")&amp;IF(AQ235&lt;&gt;"",TEXT(AQ235,"00"),"")&amp;IF(AS235&lt;&gt;"",TEXT(AS235,"00"),"")),ASC(AT235))</f>
        <v/>
      </c>
      <c r="AM235" s="205"/>
      <c r="AN235" s="255" t="s">
        <v>239</v>
      </c>
      <c r="AO235" s="237"/>
      <c r="AP235" s="255" t="s">
        <v>240</v>
      </c>
      <c r="AQ235" s="237"/>
      <c r="AR235" s="239" t="s">
        <v>241</v>
      </c>
      <c r="AS235" s="241"/>
      <c r="AT235" s="243"/>
      <c r="AV235" s="5" t="str">
        <f>IF(AND(I235&lt;&gt;"107 ハーフマラソン",I235&lt;&gt;"062 10000mW"),D235 &amp; "-" &amp; I235,D235 &amp; "-" &amp; I235 &amp; J235)</f>
        <v>-</v>
      </c>
      <c r="AW235" s="5" t="str">
        <f>IF(ISERROR(VLOOKUP(記入方法!$AV235,登録者リスト!#REF!,4,FALSE)),"○","")</f>
        <v>○</v>
      </c>
      <c r="AX235" s="5" t="e">
        <f>IF(AND(I235&lt;&gt;"107 ハーフマラソン",I235&lt;&gt;"062 10000mW"),#REF! &amp; "-" &amp; I235,#REF! &amp; "-" &amp; I235 &amp; J235)</f>
        <v>#REF!</v>
      </c>
      <c r="AY235" s="5" t="str">
        <f>IF(ISERROR(VLOOKUP(AX235,突破者リスト外資格記録入力シート!$D$7:$M$106,2,FALSE)),"○","")</f>
        <v>○</v>
      </c>
      <c r="AZ235" s="5" t="str">
        <f>IF(C235="○","整理番号","登録番号")</f>
        <v>登録番号</v>
      </c>
      <c r="BA235" s="5" t="str">
        <f>IF(I235="107 ハーフマラソン","H",IF(I235="062 10000mW","W",""))</f>
        <v/>
      </c>
      <c r="BB235" s="5" t="e">
        <f>VLOOKUP($I235 &amp; $J235,標準記録!$A$1:$D$26,2,FALSE)</f>
        <v>#N/A</v>
      </c>
      <c r="BC235" s="5" t="e">
        <f>VLOOKUP($I235 &amp; $J235,標準記録!$A$1:$D$26,3,FALSE)</f>
        <v>#N/A</v>
      </c>
      <c r="BD235" s="5" t="e">
        <f>VLOOKUP($I235 &amp; $J235,標準記録!$A$1:$D$26,4,FALSE)</f>
        <v>#N/A</v>
      </c>
      <c r="BE235" s="5" t="str">
        <f>IF(BF235="","",A235)</f>
        <v/>
      </c>
      <c r="BF235" s="5" t="str">
        <f>IF(OR(I235="201 十種競技",I235="202 七種競技"),#REF!,"")</f>
        <v/>
      </c>
      <c r="BG235" s="5" t="str">
        <f>IF(I235="107 ハーフマラソン",#REF!,"")</f>
        <v/>
      </c>
      <c r="BH235" s="5" t="str">
        <f>I235 &amp; K235</f>
        <v/>
      </c>
      <c r="BI235" s="5">
        <f>I235</f>
        <v>0</v>
      </c>
      <c r="BJ235" s="5">
        <f>COUNTIF($BI$5:$BI$401,I235)</f>
        <v>160</v>
      </c>
      <c r="BK235" s="5">
        <f>COUNTIF($BH$5:$BH$401,I235 &amp; "B標準")</f>
        <v>0</v>
      </c>
      <c r="BL235" s="5" t="str">
        <f>D233 &amp; D235</f>
        <v>登録番号</v>
      </c>
    </row>
    <row r="236" spans="1:64" ht="14.25" thickBot="1" x14ac:dyDescent="0.2">
      <c r="A236" s="203"/>
      <c r="B236" s="206"/>
      <c r="C236" s="208"/>
      <c r="D236" s="206"/>
      <c r="E236" s="128" t="str">
        <f>IF(C235="○",IF($D235&lt;&gt;"",VLOOKUP($D235,新規学連登録者入力シート!$A$2:$U$101,7,FALSE),""),IF($D235&lt;&gt;"",IF(VLOOKUP(記入方法!$D235,登録者リスト!$A$1:$F$43729,4,FALSE)=基本情報!$D$6,VLOOKUP(記入方法!$D235,登録者リスト!$A$1:$F$43729,2,FALSE),""),""))</f>
        <v/>
      </c>
      <c r="F236" s="210"/>
      <c r="G236" s="128" t="str">
        <f>IF(C235="○",IF($D235&lt;&gt;"",VLOOKUP($D235,新規学連登録者入力シート!$A$2:$U$101,19,FALSE),""),IF($D235&lt;&gt;"",IF(VLOOKUP(記入方法!$D235,登録者リスト!$A$1:$F$43729,4,FALSE)=基本情報!$D$6,VLOOKUP(記入方法!$D235,登録者リスト!$A$1:$F$43729,6,FALSE),""),""))</f>
        <v/>
      </c>
      <c r="H236" s="212"/>
      <c r="I236" s="268"/>
      <c r="J236" s="268"/>
      <c r="K236" s="270"/>
      <c r="L236" s="106"/>
      <c r="M236" s="14" t="str">
        <f>IF(U236="",ASC(N236&amp;IF(P236&lt;&gt;"",TEXT(P236,"00"),"")&amp;IF(R236&lt;&gt;"",TEXT(R236,"00"),"")&amp;IF(T236&lt;&gt;"",TEXT(T236,"00"),"")),ASC(U236))</f>
        <v/>
      </c>
      <c r="N236" s="212"/>
      <c r="O236" s="256"/>
      <c r="P236" s="264"/>
      <c r="Q236" s="256"/>
      <c r="R236" s="264"/>
      <c r="S236" s="240"/>
      <c r="T236" s="266"/>
      <c r="U236" s="212"/>
      <c r="V236" s="9"/>
      <c r="W236" s="10" t="s">
        <v>23</v>
      </c>
      <c r="X236" s="9"/>
      <c r="Y236" s="10" t="s">
        <v>25</v>
      </c>
      <c r="Z236" s="9"/>
      <c r="AA236" s="10" t="s">
        <v>26</v>
      </c>
      <c r="AB236" s="210"/>
      <c r="AC236" s="102" t="str">
        <f>IF(AK236="",ASC(AD235&amp;IF(AF236&lt;&gt;"",TEXT(AF236,"00"),"")&amp;IF(AH236&lt;&gt;"",TEXT(AH236,"00"),"")&amp;IF(AJ236&lt;&gt;"",TEXT(AJ236,"00"),"")),ASC(AK236))</f>
        <v/>
      </c>
      <c r="AD236" s="254"/>
      <c r="AE236" s="258"/>
      <c r="AF236" s="260"/>
      <c r="AG236" s="258"/>
      <c r="AH236" s="260"/>
      <c r="AI236" s="262"/>
      <c r="AJ236" s="252"/>
      <c r="AK236" s="254"/>
      <c r="AL236" s="14" t="str">
        <f>IF(AT236="",ASC(AM236&amp;IF(AO236&lt;&gt;"",TEXT(AO236,"00"),"")&amp;IF(AQ236&lt;&gt;"",TEXT(AQ236,"00"),"")&amp;IF(AS236&lt;&gt;"",TEXT(AS236,"00"),"")),ASC(AT236))</f>
        <v/>
      </c>
      <c r="AM236" s="206"/>
      <c r="AN236" s="256"/>
      <c r="AO236" s="238"/>
      <c r="AP236" s="256"/>
      <c r="AQ236" s="238"/>
      <c r="AR236" s="240"/>
      <c r="AS236" s="242"/>
      <c r="AT236" s="244"/>
      <c r="AV236" s="5" t="str">
        <f>IF(AND(I236&lt;&gt;"107 ハーフマラソン",I236&lt;&gt;"062 10000mW"),D235 &amp; "-" &amp; I236,D235 &amp; "-" &amp; I236 &amp; J236)</f>
        <v>-</v>
      </c>
      <c r="AW236" s="5" t="str">
        <f>IF(ISERROR(VLOOKUP(記入方法!$AV236,登録者リスト!#REF!,4,FALSE)),"○","")</f>
        <v>○</v>
      </c>
      <c r="AX236" s="5" t="e">
        <f>IF(AND(I236&lt;&gt;"107 ハーフマラソン",I236&lt;&gt;"062 10000mW"),#REF! &amp; "-" &amp; I236,#REF! &amp; "-" &amp; I236 &amp; J236)</f>
        <v>#REF!</v>
      </c>
      <c r="AY236" s="5" t="str">
        <f>IF(ISERROR(VLOOKUP(AX236,突破者リスト外資格記録入力シート!$D$7:$M$106,2,FALSE)),"○","")</f>
        <v>○</v>
      </c>
      <c r="BA236" s="5" t="str">
        <f>IF(I236="107 ハーフマラソン","H",IF(I236="062 10000mW","W",""))</f>
        <v/>
      </c>
      <c r="BB236" s="5" t="e">
        <f>VLOOKUP($I236 &amp; $J236,標準記録!$A$1:$D$26,2,FALSE)</f>
        <v>#N/A</v>
      </c>
      <c r="BC236" s="5" t="e">
        <f>VLOOKUP($I236 &amp; $J236,標準記録!$A$1:$D$26,3,FALSE)</f>
        <v>#N/A</v>
      </c>
      <c r="BD236" s="5" t="e">
        <f>VLOOKUP($I236 &amp; $J236,標準記録!$A$1:$D$26,4,FALSE)</f>
        <v>#N/A</v>
      </c>
      <c r="BE236" s="5" t="str">
        <f>IF(BF236="","",A235)</f>
        <v/>
      </c>
      <c r="BF236" s="5" t="str">
        <f>IF(OR(I236="201 十種競技",I236="202 七種競技"),#REF!,"")</f>
        <v/>
      </c>
      <c r="BG236" s="5" t="str">
        <f>IF(I236="107 ハーフマラソン",#REF!,"")</f>
        <v/>
      </c>
      <c r="BH236" s="5" t="str">
        <f>I236 &amp; K236</f>
        <v/>
      </c>
      <c r="BI236" s="5">
        <f>I236</f>
        <v>0</v>
      </c>
      <c r="BJ236" s="5">
        <f>COUNTIF($BI$5:$BI$401,I236)</f>
        <v>160</v>
      </c>
      <c r="BK236" s="5">
        <f>COUNTIF($BH$5:$BH$401,I236 &amp; "B標準")</f>
        <v>0</v>
      </c>
    </row>
    <row r="237" spans="1:64" ht="15" thickTop="1" thickBot="1" x14ac:dyDescent="0.2">
      <c r="A237" s="204"/>
      <c r="B237" s="245" t="s">
        <v>128</v>
      </c>
      <c r="C237" s="246"/>
      <c r="D237" s="246"/>
      <c r="E237" s="246"/>
      <c r="F237" s="246"/>
      <c r="G237" s="247"/>
      <c r="H237" s="125"/>
      <c r="I237" s="248"/>
      <c r="J237" s="249"/>
      <c r="K237" s="249"/>
      <c r="L237" s="249"/>
      <c r="M237" s="249"/>
      <c r="N237" s="249"/>
      <c r="O237" s="249"/>
      <c r="P237" s="249"/>
      <c r="Q237" s="249"/>
      <c r="R237" s="249"/>
      <c r="S237" s="249"/>
      <c r="T237" s="249"/>
      <c r="U237" s="249"/>
      <c r="V237" s="249"/>
      <c r="W237" s="249"/>
      <c r="X237" s="249"/>
      <c r="Y237" s="249"/>
      <c r="Z237" s="249"/>
      <c r="AA237" s="249"/>
      <c r="AB237" s="249"/>
      <c r="AC237" s="249"/>
      <c r="AD237" s="249"/>
      <c r="AE237" s="249"/>
      <c r="AF237" s="249"/>
      <c r="AG237" s="249"/>
      <c r="AH237" s="249"/>
      <c r="AI237" s="249"/>
      <c r="AJ237" s="249"/>
      <c r="AK237" s="249"/>
      <c r="AL237" s="249"/>
      <c r="AM237" s="249"/>
      <c r="AN237" s="249"/>
      <c r="AO237" s="249"/>
      <c r="AP237" s="249"/>
      <c r="AQ237" s="249"/>
      <c r="AR237" s="249"/>
      <c r="AS237" s="249"/>
      <c r="AT237" s="250"/>
    </row>
    <row r="238" spans="1:64" ht="13.5" customHeight="1" x14ac:dyDescent="0.15">
      <c r="A238" s="227"/>
      <c r="B238" s="229" t="s">
        <v>0</v>
      </c>
      <c r="C238" s="231" t="s">
        <v>242</v>
      </c>
      <c r="D238" s="231" t="str">
        <f>IF(C240="○","整理番号","登録番号")</f>
        <v>登録番号</v>
      </c>
      <c r="E238" s="124" t="s">
        <v>13550</v>
      </c>
      <c r="F238" s="229" t="s">
        <v>275</v>
      </c>
      <c r="G238" s="104" t="s">
        <v>1</v>
      </c>
      <c r="H238" s="233" t="s">
        <v>13551</v>
      </c>
      <c r="I238" s="271" t="s">
        <v>2</v>
      </c>
      <c r="J238" s="233" t="s">
        <v>284</v>
      </c>
      <c r="K238" s="233" t="s">
        <v>3</v>
      </c>
      <c r="L238" s="114" t="s">
        <v>243</v>
      </c>
      <c r="M238" s="107" t="s">
        <v>16</v>
      </c>
      <c r="N238" s="213" t="s">
        <v>4</v>
      </c>
      <c r="O238" s="214"/>
      <c r="P238" s="214"/>
      <c r="Q238" s="214"/>
      <c r="R238" s="214"/>
      <c r="S238" s="214"/>
      <c r="T238" s="214"/>
      <c r="U238" s="214"/>
      <c r="V238" s="214"/>
      <c r="W238" s="214"/>
      <c r="X238" s="214"/>
      <c r="Y238" s="214"/>
      <c r="Z238" s="214"/>
      <c r="AA238" s="214"/>
      <c r="AB238" s="215"/>
      <c r="AC238" s="109" t="s">
        <v>16</v>
      </c>
      <c r="AD238" s="216" t="s">
        <v>448</v>
      </c>
      <c r="AE238" s="217"/>
      <c r="AF238" s="217"/>
      <c r="AG238" s="217"/>
      <c r="AH238" s="217"/>
      <c r="AI238" s="217"/>
      <c r="AJ238" s="217"/>
      <c r="AK238" s="218"/>
      <c r="AL238" s="107" t="s">
        <v>16</v>
      </c>
      <c r="AM238" s="213" t="s">
        <v>445</v>
      </c>
      <c r="AN238" s="214"/>
      <c r="AO238" s="214"/>
      <c r="AP238" s="214"/>
      <c r="AQ238" s="214"/>
      <c r="AR238" s="214"/>
      <c r="AS238" s="214"/>
      <c r="AT238" s="219"/>
    </row>
    <row r="239" spans="1:64" ht="14.25" thickBot="1" x14ac:dyDescent="0.2">
      <c r="A239" s="228"/>
      <c r="B239" s="230"/>
      <c r="C239" s="232"/>
      <c r="D239" s="232"/>
      <c r="E239" s="129" t="s">
        <v>6</v>
      </c>
      <c r="F239" s="230"/>
      <c r="G239" s="6" t="s">
        <v>7</v>
      </c>
      <c r="H239" s="230"/>
      <c r="I239" s="272"/>
      <c r="J239" s="236"/>
      <c r="K239" s="236"/>
      <c r="L239" s="115"/>
      <c r="M239" s="108"/>
      <c r="N239" s="220" t="s">
        <v>8</v>
      </c>
      <c r="O239" s="221"/>
      <c r="P239" s="221"/>
      <c r="Q239" s="221"/>
      <c r="R239" s="221"/>
      <c r="S239" s="221"/>
      <c r="T239" s="222"/>
      <c r="U239" s="129" t="s">
        <v>9</v>
      </c>
      <c r="V239" s="111" t="s">
        <v>10</v>
      </c>
      <c r="W239" s="112"/>
      <c r="X239" s="112"/>
      <c r="Y239" s="112"/>
      <c r="Z239" s="112"/>
      <c r="AA239" s="113"/>
      <c r="AB239" s="92" t="s">
        <v>11</v>
      </c>
      <c r="AC239" s="110"/>
      <c r="AD239" s="223" t="s">
        <v>8</v>
      </c>
      <c r="AE239" s="224"/>
      <c r="AF239" s="224"/>
      <c r="AG239" s="224"/>
      <c r="AH239" s="224"/>
      <c r="AI239" s="224"/>
      <c r="AJ239" s="225"/>
      <c r="AK239" s="100" t="s">
        <v>9</v>
      </c>
      <c r="AL239" s="108"/>
      <c r="AM239" s="220" t="s">
        <v>8</v>
      </c>
      <c r="AN239" s="221"/>
      <c r="AO239" s="221"/>
      <c r="AP239" s="221"/>
      <c r="AQ239" s="221"/>
      <c r="AR239" s="221"/>
      <c r="AS239" s="222"/>
      <c r="AT239" s="93" t="s">
        <v>9</v>
      </c>
    </row>
    <row r="240" spans="1:64" x14ac:dyDescent="0.15">
      <c r="A240" s="202">
        <v>48</v>
      </c>
      <c r="B240" s="205"/>
      <c r="C240" s="207"/>
      <c r="D240" s="205"/>
      <c r="E240" s="126" t="str">
        <f>IF(C240="○",IF($D240&lt;&gt;"",VLOOKUP($D240,新規学連登録者入力シート!$A$2:$U$101,8,FALSE),""),IF($D240&lt;&gt;"",IF(VLOOKUP(記入方法!$D240,登録者リスト!$A$1:$F$43729,4,FALSE)=基本情報!$D$6,VLOOKUP(記入方法!$D240,登録者リスト!$A$1:$F$43729,3,FALSE),""),""))</f>
        <v/>
      </c>
      <c r="F240" s="209" t="str">
        <f>IF(C240="○",IF($D240&lt;&gt;"",VLOOKUP($D240,新規学連登録者入力シート!$A$2:$U$101,9,FALSE),""),IF($D240&lt;&gt;"",IF(VLOOKUP(記入方法!$D240,登録者リスト!$A$1:$G$43729,4,FALSE)=基本情報!$D$6,VLOOKUP(記入方法!$D240,登録者リスト!$A$1:$G$43729,7,FALSE),""),""))</f>
        <v/>
      </c>
      <c r="G240" s="127" t="str">
        <f>IF(C240="○",IF($D240&lt;&gt;"",VLOOKUP($D240,新規学連登録者入力シート!$A$2:$U$101,14,FALSE),""),IF($D240&lt;&gt;"",IF(VLOOKUP(記入方法!$D240,登録者リスト!$A$1:$F$43729,4,FALSE)=基本情報!$D$6,VLOOKUP(記入方法!$D240,登録者リスト!$A$1:$F$43729,5,FALSE),""),""))</f>
        <v/>
      </c>
      <c r="H240" s="211" t="str">
        <f>IF(C240="○",IF($D240&lt;&gt;"",VLOOKUP($D240,新規学連登録者入力シート!$A$2:$U$101,19,FALSE),""),IF($D240&lt;&gt;"",IF(VLOOKUP(記入方法!$D240,登録者リスト!$A$1:$H$43729,4,FALSE)=基本情報!$D$6,VLOOKUP(記入方法!$D240,登録者リスト!$A$1:$H$43729,8,FALSE),""),""))</f>
        <v/>
      </c>
      <c r="I240" s="267"/>
      <c r="J240" s="267"/>
      <c r="K240" s="269" t="str">
        <f>IFERROR(IF(I240="","",IF(AND(I240&lt;&gt;"107 ハーフマラソン",I240&lt;&gt;"062 10000mW"),IF(BD240="T",IF(VALUE(M240)&lt;=BB240,"A標準",IF(VALUE(M240)&lt;=BC240,"B標準","未突破")),IF(VALUE(M240)&gt;=BB240,"A標準",IF(VALUE(M240)&gt;=BC240,"B標準","未突破"))),IF(VALUE(M240)&lt;=BC240,"","未突破"))),"")</f>
        <v/>
      </c>
      <c r="L240" s="105"/>
      <c r="M240" s="12" t="str">
        <f>IF(U240="",ASC(N240&amp;IF(P240&lt;&gt;"",TEXT(P240,"00"),"")&amp;IF(R240&lt;&gt;"",TEXT(R240,"00"),"")&amp;IF(T240&lt;&gt;"",TEXT(T240,"00"),"")),ASC(U240))</f>
        <v/>
      </c>
      <c r="N240" s="211"/>
      <c r="O240" s="255" t="s">
        <v>239</v>
      </c>
      <c r="P240" s="263"/>
      <c r="Q240" s="255" t="s">
        <v>240</v>
      </c>
      <c r="R240" s="263"/>
      <c r="S240" s="239" t="s">
        <v>241</v>
      </c>
      <c r="T240" s="265"/>
      <c r="U240" s="211"/>
      <c r="V240" s="7"/>
      <c r="W240" s="8" t="s">
        <v>23</v>
      </c>
      <c r="X240" s="7"/>
      <c r="Y240" s="8" t="s">
        <v>24</v>
      </c>
      <c r="Z240" s="7"/>
      <c r="AA240" s="8" t="s">
        <v>26</v>
      </c>
      <c r="AB240" s="209"/>
      <c r="AC240" s="101" t="str">
        <f>IF(AK240="",ASC(AD240&amp;IF(AF240&lt;&gt;"",TEXT(AF240,"00"),"")&amp;IF(AH240&lt;&gt;"",TEXT(AH240,"00"),"")&amp;IF(AJ240&lt;&gt;"",TEXT(AJ240,"00"),"")),ASC(AK240))</f>
        <v/>
      </c>
      <c r="AD240" s="253" t="str">
        <f>IF(I240="","",IF(I240="201 十種競技","",VLOOKUP(I240,大学記録!$A$3:$H$5,2,FALSE)))</f>
        <v/>
      </c>
      <c r="AE240" s="257" t="s">
        <v>239</v>
      </c>
      <c r="AF240" s="259" t="str">
        <f>IF(I240="","",IF(I240="201 十種競技","",VLOOKUP(I240,大学記録!$A$3:$H$5,4,FALSE)))</f>
        <v/>
      </c>
      <c r="AG240" s="257" t="s">
        <v>240</v>
      </c>
      <c r="AH240" s="259" t="str">
        <f>IF(I240="","",IF(I240="201 十種競技","",VLOOKUP(I240,大学記録!$A$3:$H$5,6,FALSE)))</f>
        <v/>
      </c>
      <c r="AI240" s="261" t="s">
        <v>241</v>
      </c>
      <c r="AJ240" s="251" t="str">
        <f>IF(I240="","",IF(I240="201 十種競技","",VLOOKUP(I240,大学記録!$A$3:$H$5,8,FALSE)))</f>
        <v/>
      </c>
      <c r="AK240" s="253" t="str">
        <f>IF(I240="","",IF(I240="201 十種競技",大学記録!#REF!,""))</f>
        <v/>
      </c>
      <c r="AL240" s="12" t="str">
        <f>IF(AT240="",ASC(AM240&amp;IF(AO240&lt;&gt;"",TEXT(AO240,"00"),"")&amp;IF(AQ240&lt;&gt;"",TEXT(AQ240,"00"),"")&amp;IF(AS240&lt;&gt;"",TEXT(AS240,"00"),"")),ASC(AT240))</f>
        <v/>
      </c>
      <c r="AM240" s="205"/>
      <c r="AN240" s="255" t="s">
        <v>239</v>
      </c>
      <c r="AO240" s="237"/>
      <c r="AP240" s="255" t="s">
        <v>240</v>
      </c>
      <c r="AQ240" s="237"/>
      <c r="AR240" s="239" t="s">
        <v>241</v>
      </c>
      <c r="AS240" s="241"/>
      <c r="AT240" s="243"/>
      <c r="AV240" s="5" t="str">
        <f>IF(AND(I240&lt;&gt;"107 ハーフマラソン",I240&lt;&gt;"062 10000mW"),D240 &amp; "-" &amp; I240,D240 &amp; "-" &amp; I240 &amp; J240)</f>
        <v>-</v>
      </c>
      <c r="AW240" s="5" t="str">
        <f>IF(ISERROR(VLOOKUP(記入方法!$AV240,登録者リスト!#REF!,4,FALSE)),"○","")</f>
        <v>○</v>
      </c>
      <c r="AX240" s="5" t="e">
        <f>IF(AND(I240&lt;&gt;"107 ハーフマラソン",I240&lt;&gt;"062 10000mW"),#REF! &amp; "-" &amp; I240,#REF! &amp; "-" &amp; I240 &amp; J240)</f>
        <v>#REF!</v>
      </c>
      <c r="AY240" s="5" t="str">
        <f>IF(ISERROR(VLOOKUP(AX240,突破者リスト外資格記録入力シート!$D$7:$M$106,2,FALSE)),"○","")</f>
        <v>○</v>
      </c>
      <c r="AZ240" s="5" t="str">
        <f>IF(C240="○","整理番号","登録番号")</f>
        <v>登録番号</v>
      </c>
      <c r="BA240" s="5" t="str">
        <f>IF(I240="107 ハーフマラソン","H",IF(I240="062 10000mW","W",""))</f>
        <v/>
      </c>
      <c r="BB240" s="5" t="e">
        <f>VLOOKUP($I240 &amp; $J240,標準記録!$A$1:$D$26,2,FALSE)</f>
        <v>#N/A</v>
      </c>
      <c r="BC240" s="5" t="e">
        <f>VLOOKUP($I240 &amp; $J240,標準記録!$A$1:$D$26,3,FALSE)</f>
        <v>#N/A</v>
      </c>
      <c r="BD240" s="5" t="e">
        <f>VLOOKUP($I240 &amp; $J240,標準記録!$A$1:$D$26,4,FALSE)</f>
        <v>#N/A</v>
      </c>
      <c r="BE240" s="5" t="str">
        <f>IF(BF240="","",A240)</f>
        <v/>
      </c>
      <c r="BF240" s="5" t="str">
        <f>IF(OR(I240="201 十種競技",I240="202 七種競技"),#REF!,"")</f>
        <v/>
      </c>
      <c r="BG240" s="5" t="str">
        <f>IF(I240="107 ハーフマラソン",#REF!,"")</f>
        <v/>
      </c>
      <c r="BH240" s="5" t="str">
        <f>I240 &amp; K240</f>
        <v/>
      </c>
      <c r="BI240" s="5">
        <f>I240</f>
        <v>0</v>
      </c>
      <c r="BJ240" s="5">
        <f>COUNTIF($BI$5:$BI$401,I240)</f>
        <v>160</v>
      </c>
      <c r="BK240" s="5">
        <f>COUNTIF($BH$5:$BH$401,I240 &amp; "B標準")</f>
        <v>0</v>
      </c>
      <c r="BL240" s="5" t="str">
        <f>D238 &amp; D240</f>
        <v>登録番号</v>
      </c>
    </row>
    <row r="241" spans="1:64" ht="14.25" thickBot="1" x14ac:dyDescent="0.2">
      <c r="A241" s="203"/>
      <c r="B241" s="206"/>
      <c r="C241" s="208"/>
      <c r="D241" s="206"/>
      <c r="E241" s="128" t="str">
        <f>IF(C240="○",IF($D240&lt;&gt;"",VLOOKUP($D240,新規学連登録者入力シート!$A$2:$U$101,7,FALSE),""),IF($D240&lt;&gt;"",IF(VLOOKUP(記入方法!$D240,登録者リスト!$A$1:$F$43729,4,FALSE)=基本情報!$D$6,VLOOKUP(記入方法!$D240,登録者リスト!$A$1:$F$43729,2,FALSE),""),""))</f>
        <v/>
      </c>
      <c r="F241" s="210"/>
      <c r="G241" s="128" t="str">
        <f>IF(C240="○",IF($D240&lt;&gt;"",VLOOKUP($D240,新規学連登録者入力シート!$A$2:$U$101,19,FALSE),""),IF($D240&lt;&gt;"",IF(VLOOKUP(記入方法!$D240,登録者リスト!$A$1:$F$43729,4,FALSE)=基本情報!$D$6,VLOOKUP(記入方法!$D240,登録者リスト!$A$1:$F$43729,6,FALSE),""),""))</f>
        <v/>
      </c>
      <c r="H241" s="212"/>
      <c r="I241" s="268"/>
      <c r="J241" s="268"/>
      <c r="K241" s="270"/>
      <c r="L241" s="106"/>
      <c r="M241" s="14" t="str">
        <f>IF(U241="",ASC(N241&amp;IF(P241&lt;&gt;"",TEXT(P241,"00"),"")&amp;IF(R241&lt;&gt;"",TEXT(R241,"00"),"")&amp;IF(T241&lt;&gt;"",TEXT(T241,"00"),"")),ASC(U241))</f>
        <v/>
      </c>
      <c r="N241" s="212"/>
      <c r="O241" s="256"/>
      <c r="P241" s="264"/>
      <c r="Q241" s="256"/>
      <c r="R241" s="264"/>
      <c r="S241" s="240"/>
      <c r="T241" s="266"/>
      <c r="U241" s="212"/>
      <c r="V241" s="9"/>
      <c r="W241" s="10" t="s">
        <v>23</v>
      </c>
      <c r="X241" s="9"/>
      <c r="Y241" s="10" t="s">
        <v>25</v>
      </c>
      <c r="Z241" s="9"/>
      <c r="AA241" s="10" t="s">
        <v>26</v>
      </c>
      <c r="AB241" s="210"/>
      <c r="AC241" s="102" t="str">
        <f>IF(AK241="",ASC(AD240&amp;IF(AF241&lt;&gt;"",TEXT(AF241,"00"),"")&amp;IF(AH241&lt;&gt;"",TEXT(AH241,"00"),"")&amp;IF(AJ241&lt;&gt;"",TEXT(AJ241,"00"),"")),ASC(AK241))</f>
        <v/>
      </c>
      <c r="AD241" s="254"/>
      <c r="AE241" s="258"/>
      <c r="AF241" s="260"/>
      <c r="AG241" s="258"/>
      <c r="AH241" s="260"/>
      <c r="AI241" s="262"/>
      <c r="AJ241" s="252"/>
      <c r="AK241" s="254"/>
      <c r="AL241" s="14" t="str">
        <f>IF(AT241="",ASC(AM241&amp;IF(AO241&lt;&gt;"",TEXT(AO241,"00"),"")&amp;IF(AQ241&lt;&gt;"",TEXT(AQ241,"00"),"")&amp;IF(AS241&lt;&gt;"",TEXT(AS241,"00"),"")),ASC(AT241))</f>
        <v/>
      </c>
      <c r="AM241" s="206"/>
      <c r="AN241" s="256"/>
      <c r="AO241" s="238"/>
      <c r="AP241" s="256"/>
      <c r="AQ241" s="238"/>
      <c r="AR241" s="240"/>
      <c r="AS241" s="242"/>
      <c r="AT241" s="244"/>
      <c r="AV241" s="5" t="str">
        <f>IF(AND(I241&lt;&gt;"107 ハーフマラソン",I241&lt;&gt;"062 10000mW"),D240 &amp; "-" &amp; I241,D240 &amp; "-" &amp; I241 &amp; J241)</f>
        <v>-</v>
      </c>
      <c r="AW241" s="5" t="str">
        <f>IF(ISERROR(VLOOKUP(記入方法!$AV241,登録者リスト!#REF!,4,FALSE)),"○","")</f>
        <v>○</v>
      </c>
      <c r="AX241" s="5" t="e">
        <f>IF(AND(I241&lt;&gt;"107 ハーフマラソン",I241&lt;&gt;"062 10000mW"),#REF! &amp; "-" &amp; I241,#REF! &amp; "-" &amp; I241 &amp; J241)</f>
        <v>#REF!</v>
      </c>
      <c r="AY241" s="5" t="str">
        <f>IF(ISERROR(VLOOKUP(AX241,突破者リスト外資格記録入力シート!$D$7:$M$106,2,FALSE)),"○","")</f>
        <v>○</v>
      </c>
      <c r="BA241" s="5" t="str">
        <f>IF(I241="107 ハーフマラソン","H",IF(I241="062 10000mW","W",""))</f>
        <v/>
      </c>
      <c r="BB241" s="5" t="e">
        <f>VLOOKUP($I241 &amp; $J241,標準記録!$A$1:$D$26,2,FALSE)</f>
        <v>#N/A</v>
      </c>
      <c r="BC241" s="5" t="e">
        <f>VLOOKUP($I241 &amp; $J241,標準記録!$A$1:$D$26,3,FALSE)</f>
        <v>#N/A</v>
      </c>
      <c r="BD241" s="5" t="e">
        <f>VLOOKUP($I241 &amp; $J241,標準記録!$A$1:$D$26,4,FALSE)</f>
        <v>#N/A</v>
      </c>
      <c r="BE241" s="5" t="str">
        <f>IF(BF241="","",A240)</f>
        <v/>
      </c>
      <c r="BF241" s="5" t="str">
        <f>IF(OR(I241="201 十種競技",I241="202 七種競技"),#REF!,"")</f>
        <v/>
      </c>
      <c r="BG241" s="5" t="str">
        <f>IF(I241="107 ハーフマラソン",#REF!,"")</f>
        <v/>
      </c>
      <c r="BH241" s="5" t="str">
        <f>I241 &amp; K241</f>
        <v/>
      </c>
      <c r="BI241" s="5">
        <f>I241</f>
        <v>0</v>
      </c>
      <c r="BJ241" s="5">
        <f>COUNTIF($BI$5:$BI$401,I241)</f>
        <v>160</v>
      </c>
      <c r="BK241" s="5">
        <f>COUNTIF($BH$5:$BH$401,I241 &amp; "B標準")</f>
        <v>0</v>
      </c>
    </row>
    <row r="242" spans="1:64" ht="15" thickTop="1" thickBot="1" x14ac:dyDescent="0.2">
      <c r="A242" s="204"/>
      <c r="B242" s="245" t="s">
        <v>128</v>
      </c>
      <c r="C242" s="246"/>
      <c r="D242" s="246"/>
      <c r="E242" s="246"/>
      <c r="F242" s="246"/>
      <c r="G242" s="247"/>
      <c r="H242" s="125"/>
      <c r="I242" s="248"/>
      <c r="J242" s="249"/>
      <c r="K242" s="249"/>
      <c r="L242" s="249"/>
      <c r="M242" s="249"/>
      <c r="N242" s="249"/>
      <c r="O242" s="249"/>
      <c r="P242" s="249"/>
      <c r="Q242" s="249"/>
      <c r="R242" s="249"/>
      <c r="S242" s="249"/>
      <c r="T242" s="249"/>
      <c r="U242" s="249"/>
      <c r="V242" s="249"/>
      <c r="W242" s="249"/>
      <c r="X242" s="249"/>
      <c r="Y242" s="249"/>
      <c r="Z242" s="249"/>
      <c r="AA242" s="249"/>
      <c r="AB242" s="249"/>
      <c r="AC242" s="249"/>
      <c r="AD242" s="249"/>
      <c r="AE242" s="249"/>
      <c r="AF242" s="249"/>
      <c r="AG242" s="249"/>
      <c r="AH242" s="249"/>
      <c r="AI242" s="249"/>
      <c r="AJ242" s="249"/>
      <c r="AK242" s="249"/>
      <c r="AL242" s="249"/>
      <c r="AM242" s="249"/>
      <c r="AN242" s="249"/>
      <c r="AO242" s="249"/>
      <c r="AP242" s="249"/>
      <c r="AQ242" s="249"/>
      <c r="AR242" s="249"/>
      <c r="AS242" s="249"/>
      <c r="AT242" s="250"/>
    </row>
    <row r="243" spans="1:64" ht="13.5" customHeight="1" x14ac:dyDescent="0.15">
      <c r="A243" s="227"/>
      <c r="B243" s="229" t="s">
        <v>0</v>
      </c>
      <c r="C243" s="231" t="s">
        <v>242</v>
      </c>
      <c r="D243" s="231" t="str">
        <f>IF(C245="○","整理番号","登録番号")</f>
        <v>登録番号</v>
      </c>
      <c r="E243" s="124" t="s">
        <v>13550</v>
      </c>
      <c r="F243" s="229" t="s">
        <v>275</v>
      </c>
      <c r="G243" s="104" t="s">
        <v>1</v>
      </c>
      <c r="H243" s="233" t="s">
        <v>13551</v>
      </c>
      <c r="I243" s="271" t="s">
        <v>2</v>
      </c>
      <c r="J243" s="233" t="s">
        <v>284</v>
      </c>
      <c r="K243" s="233" t="s">
        <v>3</v>
      </c>
      <c r="L243" s="114" t="s">
        <v>243</v>
      </c>
      <c r="M243" s="107" t="s">
        <v>16</v>
      </c>
      <c r="N243" s="213" t="s">
        <v>4</v>
      </c>
      <c r="O243" s="214"/>
      <c r="P243" s="214"/>
      <c r="Q243" s="214"/>
      <c r="R243" s="214"/>
      <c r="S243" s="214"/>
      <c r="T243" s="214"/>
      <c r="U243" s="214"/>
      <c r="V243" s="214"/>
      <c r="W243" s="214"/>
      <c r="X243" s="214"/>
      <c r="Y243" s="214"/>
      <c r="Z243" s="214"/>
      <c r="AA243" s="214"/>
      <c r="AB243" s="215"/>
      <c r="AC243" s="109" t="s">
        <v>16</v>
      </c>
      <c r="AD243" s="216" t="s">
        <v>448</v>
      </c>
      <c r="AE243" s="217"/>
      <c r="AF243" s="217"/>
      <c r="AG243" s="217"/>
      <c r="AH243" s="217"/>
      <c r="AI243" s="217"/>
      <c r="AJ243" s="217"/>
      <c r="AK243" s="218"/>
      <c r="AL243" s="107" t="s">
        <v>16</v>
      </c>
      <c r="AM243" s="213" t="s">
        <v>445</v>
      </c>
      <c r="AN243" s="214"/>
      <c r="AO243" s="214"/>
      <c r="AP243" s="214"/>
      <c r="AQ243" s="214"/>
      <c r="AR243" s="214"/>
      <c r="AS243" s="214"/>
      <c r="AT243" s="219"/>
    </row>
    <row r="244" spans="1:64" ht="14.25" thickBot="1" x14ac:dyDescent="0.2">
      <c r="A244" s="228"/>
      <c r="B244" s="230"/>
      <c r="C244" s="232"/>
      <c r="D244" s="232"/>
      <c r="E244" s="129" t="s">
        <v>6</v>
      </c>
      <c r="F244" s="230"/>
      <c r="G244" s="6" t="s">
        <v>7</v>
      </c>
      <c r="H244" s="230"/>
      <c r="I244" s="272"/>
      <c r="J244" s="236"/>
      <c r="K244" s="236"/>
      <c r="L244" s="115"/>
      <c r="M244" s="108"/>
      <c r="N244" s="220" t="s">
        <v>8</v>
      </c>
      <c r="O244" s="221"/>
      <c r="P244" s="221"/>
      <c r="Q244" s="221"/>
      <c r="R244" s="221"/>
      <c r="S244" s="221"/>
      <c r="T244" s="222"/>
      <c r="U244" s="129" t="s">
        <v>9</v>
      </c>
      <c r="V244" s="111" t="s">
        <v>10</v>
      </c>
      <c r="W244" s="112"/>
      <c r="X244" s="112"/>
      <c r="Y244" s="112"/>
      <c r="Z244" s="112"/>
      <c r="AA244" s="113"/>
      <c r="AB244" s="92" t="s">
        <v>11</v>
      </c>
      <c r="AC244" s="110"/>
      <c r="AD244" s="223" t="s">
        <v>8</v>
      </c>
      <c r="AE244" s="224"/>
      <c r="AF244" s="224"/>
      <c r="AG244" s="224"/>
      <c r="AH244" s="224"/>
      <c r="AI244" s="224"/>
      <c r="AJ244" s="225"/>
      <c r="AK244" s="100" t="s">
        <v>9</v>
      </c>
      <c r="AL244" s="108"/>
      <c r="AM244" s="220" t="s">
        <v>8</v>
      </c>
      <c r="AN244" s="221"/>
      <c r="AO244" s="221"/>
      <c r="AP244" s="221"/>
      <c r="AQ244" s="221"/>
      <c r="AR244" s="221"/>
      <c r="AS244" s="222"/>
      <c r="AT244" s="93" t="s">
        <v>9</v>
      </c>
    </row>
    <row r="245" spans="1:64" x14ac:dyDescent="0.15">
      <c r="A245" s="202">
        <v>49</v>
      </c>
      <c r="B245" s="205"/>
      <c r="C245" s="207"/>
      <c r="D245" s="205"/>
      <c r="E245" s="126" t="str">
        <f>IF(C245="○",IF($D245&lt;&gt;"",VLOOKUP($D245,新規学連登録者入力シート!$A$2:$U$101,8,FALSE),""),IF($D245&lt;&gt;"",IF(VLOOKUP(記入方法!$D245,登録者リスト!$A$1:$F$43729,4,FALSE)=基本情報!$D$6,VLOOKUP(記入方法!$D245,登録者リスト!$A$1:$F$43729,3,FALSE),""),""))</f>
        <v/>
      </c>
      <c r="F245" s="209" t="str">
        <f>IF(C245="○",IF($D245&lt;&gt;"",VLOOKUP($D245,新規学連登録者入力シート!$A$2:$U$101,9,FALSE),""),IF($D245&lt;&gt;"",IF(VLOOKUP(記入方法!$D245,登録者リスト!$A$1:$G$43729,4,FALSE)=基本情報!$D$6,VLOOKUP(記入方法!$D245,登録者リスト!$A$1:$G$43729,7,FALSE),""),""))</f>
        <v/>
      </c>
      <c r="G245" s="127" t="str">
        <f>IF(C245="○",IF($D245&lt;&gt;"",VLOOKUP($D245,新規学連登録者入力シート!$A$2:$U$101,14,FALSE),""),IF($D245&lt;&gt;"",IF(VLOOKUP(記入方法!$D245,登録者リスト!$A$1:$F$43729,4,FALSE)=基本情報!$D$6,VLOOKUP(記入方法!$D245,登録者リスト!$A$1:$F$43729,5,FALSE),""),""))</f>
        <v/>
      </c>
      <c r="H245" s="211" t="str">
        <f>IF(C245="○",IF($D245&lt;&gt;"",VLOOKUP($D245,新規学連登録者入力シート!$A$2:$U$101,19,FALSE),""),IF($D245&lt;&gt;"",IF(VLOOKUP(記入方法!$D245,登録者リスト!$A$1:$H$43729,4,FALSE)=基本情報!$D$6,VLOOKUP(記入方法!$D245,登録者リスト!$A$1:$H$43729,8,FALSE),""),""))</f>
        <v/>
      </c>
      <c r="I245" s="267"/>
      <c r="J245" s="267"/>
      <c r="K245" s="269" t="str">
        <f>IFERROR(IF(I245="","",IF(AND(I245&lt;&gt;"107 ハーフマラソン",I245&lt;&gt;"062 10000mW"),IF(BD245="T",IF(VALUE(M245)&lt;=BB245,"A標準",IF(VALUE(M245)&lt;=BC245,"B標準","未突破")),IF(VALUE(M245)&gt;=BB245,"A標準",IF(VALUE(M245)&gt;=BC245,"B標準","未突破"))),IF(VALUE(M245)&lt;=BC245,"","未突破"))),"")</f>
        <v/>
      </c>
      <c r="L245" s="105"/>
      <c r="M245" s="12" t="str">
        <f>IF(U245="",ASC(N245&amp;IF(P245&lt;&gt;"",TEXT(P245,"00"),"")&amp;IF(R245&lt;&gt;"",TEXT(R245,"00"),"")&amp;IF(T245&lt;&gt;"",TEXT(T245,"00"),"")),ASC(U245))</f>
        <v/>
      </c>
      <c r="N245" s="211"/>
      <c r="O245" s="255" t="s">
        <v>239</v>
      </c>
      <c r="P245" s="263"/>
      <c r="Q245" s="255" t="s">
        <v>240</v>
      </c>
      <c r="R245" s="263"/>
      <c r="S245" s="239" t="s">
        <v>241</v>
      </c>
      <c r="T245" s="265"/>
      <c r="U245" s="211"/>
      <c r="V245" s="7"/>
      <c r="W245" s="8" t="s">
        <v>23</v>
      </c>
      <c r="X245" s="7"/>
      <c r="Y245" s="8" t="s">
        <v>24</v>
      </c>
      <c r="Z245" s="7"/>
      <c r="AA245" s="8" t="s">
        <v>26</v>
      </c>
      <c r="AB245" s="209"/>
      <c r="AC245" s="101" t="str">
        <f>IF(AK245="",ASC(AD245&amp;IF(AF245&lt;&gt;"",TEXT(AF245,"00"),"")&amp;IF(AH245&lt;&gt;"",TEXT(AH245,"00"),"")&amp;IF(AJ245&lt;&gt;"",TEXT(AJ245,"00"),"")),ASC(AK245))</f>
        <v/>
      </c>
      <c r="AD245" s="253" t="str">
        <f>IF(I245="","",IF(I245="201 十種競技","",VLOOKUP(I245,大学記録!$A$3:$H$5,2,FALSE)))</f>
        <v/>
      </c>
      <c r="AE245" s="257" t="s">
        <v>239</v>
      </c>
      <c r="AF245" s="259" t="str">
        <f>IF(I245="","",IF(I245="201 十種競技","",VLOOKUP(I245,大学記録!$A$3:$H$5,4,FALSE)))</f>
        <v/>
      </c>
      <c r="AG245" s="257" t="s">
        <v>240</v>
      </c>
      <c r="AH245" s="259" t="str">
        <f>IF(I245="","",IF(I245="201 十種競技","",VLOOKUP(I245,大学記録!$A$3:$H$5,6,FALSE)))</f>
        <v/>
      </c>
      <c r="AI245" s="261" t="s">
        <v>241</v>
      </c>
      <c r="AJ245" s="251" t="str">
        <f>IF(I245="","",IF(I245="201 十種競技","",VLOOKUP(I245,大学記録!$A$3:$H$5,8,FALSE)))</f>
        <v/>
      </c>
      <c r="AK245" s="253" t="str">
        <f>IF(I245="","",IF(I245="201 十種競技",大学記録!#REF!,""))</f>
        <v/>
      </c>
      <c r="AL245" s="12" t="str">
        <f>IF(AT245="",ASC(AM245&amp;IF(AO245&lt;&gt;"",TEXT(AO245,"00"),"")&amp;IF(AQ245&lt;&gt;"",TEXT(AQ245,"00"),"")&amp;IF(AS245&lt;&gt;"",TEXT(AS245,"00"),"")),ASC(AT245))</f>
        <v/>
      </c>
      <c r="AM245" s="205"/>
      <c r="AN245" s="255" t="s">
        <v>239</v>
      </c>
      <c r="AO245" s="237"/>
      <c r="AP245" s="255" t="s">
        <v>240</v>
      </c>
      <c r="AQ245" s="237"/>
      <c r="AR245" s="239" t="s">
        <v>241</v>
      </c>
      <c r="AS245" s="241"/>
      <c r="AT245" s="243"/>
      <c r="AV245" s="5" t="str">
        <f>IF(AND(I245&lt;&gt;"107 ハーフマラソン",I245&lt;&gt;"062 10000mW"),D245 &amp; "-" &amp; I245,D245 &amp; "-" &amp; I245 &amp; J245)</f>
        <v>-</v>
      </c>
      <c r="AW245" s="5" t="str">
        <f>IF(ISERROR(VLOOKUP(記入方法!$AV245,登録者リスト!#REF!,4,FALSE)),"○","")</f>
        <v>○</v>
      </c>
      <c r="AX245" s="5" t="e">
        <f>IF(AND(I245&lt;&gt;"107 ハーフマラソン",I245&lt;&gt;"062 10000mW"),#REF! &amp; "-" &amp; I245,#REF! &amp; "-" &amp; I245 &amp; J245)</f>
        <v>#REF!</v>
      </c>
      <c r="AY245" s="5" t="str">
        <f>IF(ISERROR(VLOOKUP(AX245,突破者リスト外資格記録入力シート!$D$7:$M$106,2,FALSE)),"○","")</f>
        <v>○</v>
      </c>
      <c r="AZ245" s="5" t="str">
        <f>IF(C245="○","整理番号","登録番号")</f>
        <v>登録番号</v>
      </c>
      <c r="BA245" s="5" t="str">
        <f>IF(I245="107 ハーフマラソン","H",IF(I245="062 10000mW","W",""))</f>
        <v/>
      </c>
      <c r="BB245" s="5" t="e">
        <f>VLOOKUP($I245 &amp; $J245,標準記録!$A$1:$D$26,2,FALSE)</f>
        <v>#N/A</v>
      </c>
      <c r="BC245" s="5" t="e">
        <f>VLOOKUP($I245 &amp; $J245,標準記録!$A$1:$D$26,3,FALSE)</f>
        <v>#N/A</v>
      </c>
      <c r="BD245" s="5" t="e">
        <f>VLOOKUP($I245 &amp; $J245,標準記録!$A$1:$D$26,4,FALSE)</f>
        <v>#N/A</v>
      </c>
      <c r="BE245" s="5" t="str">
        <f>IF(BF245="","",A245)</f>
        <v/>
      </c>
      <c r="BF245" s="5" t="str">
        <f>IF(OR(I245="201 十種競技",I245="202 七種競技"),#REF!,"")</f>
        <v/>
      </c>
      <c r="BG245" s="5" t="str">
        <f>IF(I245="107 ハーフマラソン",#REF!,"")</f>
        <v/>
      </c>
      <c r="BH245" s="5" t="str">
        <f>I245 &amp; K245</f>
        <v/>
      </c>
      <c r="BI245" s="5">
        <f>I245</f>
        <v>0</v>
      </c>
      <c r="BJ245" s="5">
        <f>COUNTIF($BI$5:$BI$401,I245)</f>
        <v>160</v>
      </c>
      <c r="BK245" s="5">
        <f>COUNTIF($BH$5:$BH$401,I245 &amp; "B標準")</f>
        <v>0</v>
      </c>
      <c r="BL245" s="5" t="str">
        <f>D243 &amp; D245</f>
        <v>登録番号</v>
      </c>
    </row>
    <row r="246" spans="1:64" ht="14.25" thickBot="1" x14ac:dyDescent="0.2">
      <c r="A246" s="203"/>
      <c r="B246" s="206"/>
      <c r="C246" s="208"/>
      <c r="D246" s="206"/>
      <c r="E246" s="128" t="str">
        <f>IF(C245="○",IF($D245&lt;&gt;"",VLOOKUP($D245,新規学連登録者入力シート!$A$2:$U$101,7,FALSE),""),IF($D245&lt;&gt;"",IF(VLOOKUP(記入方法!$D245,登録者リスト!$A$1:$F$43729,4,FALSE)=基本情報!$D$6,VLOOKUP(記入方法!$D245,登録者リスト!$A$1:$F$43729,2,FALSE),""),""))</f>
        <v/>
      </c>
      <c r="F246" s="210"/>
      <c r="G246" s="128" t="str">
        <f>IF(C245="○",IF($D245&lt;&gt;"",VLOOKUP($D245,新規学連登録者入力シート!$A$2:$U$101,19,FALSE),""),IF($D245&lt;&gt;"",IF(VLOOKUP(記入方法!$D245,登録者リスト!$A$1:$F$43729,4,FALSE)=基本情報!$D$6,VLOOKUP(記入方法!$D245,登録者リスト!$A$1:$F$43729,6,FALSE),""),""))</f>
        <v/>
      </c>
      <c r="H246" s="212"/>
      <c r="I246" s="268"/>
      <c r="J246" s="268"/>
      <c r="K246" s="270"/>
      <c r="L246" s="106"/>
      <c r="M246" s="14" t="str">
        <f>IF(U246="",ASC(N246&amp;IF(P246&lt;&gt;"",TEXT(P246,"00"),"")&amp;IF(R246&lt;&gt;"",TEXT(R246,"00"),"")&amp;IF(T246&lt;&gt;"",TEXT(T246,"00"),"")),ASC(U246))</f>
        <v/>
      </c>
      <c r="N246" s="212"/>
      <c r="O246" s="256"/>
      <c r="P246" s="264"/>
      <c r="Q246" s="256"/>
      <c r="R246" s="264"/>
      <c r="S246" s="240"/>
      <c r="T246" s="266"/>
      <c r="U246" s="212"/>
      <c r="V246" s="9"/>
      <c r="W246" s="10" t="s">
        <v>23</v>
      </c>
      <c r="X246" s="9"/>
      <c r="Y246" s="10" t="s">
        <v>25</v>
      </c>
      <c r="Z246" s="9"/>
      <c r="AA246" s="10" t="s">
        <v>26</v>
      </c>
      <c r="AB246" s="210"/>
      <c r="AC246" s="102" t="str">
        <f>IF(AK246="",ASC(AD245&amp;IF(AF246&lt;&gt;"",TEXT(AF246,"00"),"")&amp;IF(AH246&lt;&gt;"",TEXT(AH246,"00"),"")&amp;IF(AJ246&lt;&gt;"",TEXT(AJ246,"00"),"")),ASC(AK246))</f>
        <v/>
      </c>
      <c r="AD246" s="254"/>
      <c r="AE246" s="258"/>
      <c r="AF246" s="260"/>
      <c r="AG246" s="258"/>
      <c r="AH246" s="260"/>
      <c r="AI246" s="262"/>
      <c r="AJ246" s="252"/>
      <c r="AK246" s="254"/>
      <c r="AL246" s="14" t="str">
        <f>IF(AT246="",ASC(AM246&amp;IF(AO246&lt;&gt;"",TEXT(AO246,"00"),"")&amp;IF(AQ246&lt;&gt;"",TEXT(AQ246,"00"),"")&amp;IF(AS246&lt;&gt;"",TEXT(AS246,"00"),"")),ASC(AT246))</f>
        <v/>
      </c>
      <c r="AM246" s="206"/>
      <c r="AN246" s="256"/>
      <c r="AO246" s="238"/>
      <c r="AP246" s="256"/>
      <c r="AQ246" s="238"/>
      <c r="AR246" s="240"/>
      <c r="AS246" s="242"/>
      <c r="AT246" s="244"/>
      <c r="AV246" s="5" t="str">
        <f>IF(AND(I246&lt;&gt;"107 ハーフマラソン",I246&lt;&gt;"062 10000mW"),D245 &amp; "-" &amp; I246,D245 &amp; "-" &amp; I246 &amp; J246)</f>
        <v>-</v>
      </c>
      <c r="AW246" s="5" t="str">
        <f>IF(ISERROR(VLOOKUP(記入方法!$AV246,登録者リスト!#REF!,4,FALSE)),"○","")</f>
        <v>○</v>
      </c>
      <c r="AX246" s="5" t="e">
        <f>IF(AND(I246&lt;&gt;"107 ハーフマラソン",I246&lt;&gt;"062 10000mW"),#REF! &amp; "-" &amp; I246,#REF! &amp; "-" &amp; I246 &amp; J246)</f>
        <v>#REF!</v>
      </c>
      <c r="AY246" s="5" t="str">
        <f>IF(ISERROR(VLOOKUP(AX246,突破者リスト外資格記録入力シート!$D$7:$M$106,2,FALSE)),"○","")</f>
        <v>○</v>
      </c>
      <c r="BA246" s="5" t="str">
        <f>IF(I246="107 ハーフマラソン","H",IF(I246="062 10000mW","W",""))</f>
        <v/>
      </c>
      <c r="BB246" s="5" t="e">
        <f>VLOOKUP($I246 &amp; $J246,標準記録!$A$1:$D$26,2,FALSE)</f>
        <v>#N/A</v>
      </c>
      <c r="BC246" s="5" t="e">
        <f>VLOOKUP($I246 &amp; $J246,標準記録!$A$1:$D$26,3,FALSE)</f>
        <v>#N/A</v>
      </c>
      <c r="BD246" s="5" t="e">
        <f>VLOOKUP($I246 &amp; $J246,標準記録!$A$1:$D$26,4,FALSE)</f>
        <v>#N/A</v>
      </c>
      <c r="BE246" s="5" t="str">
        <f>IF(BF246="","",A245)</f>
        <v/>
      </c>
      <c r="BF246" s="5" t="str">
        <f>IF(OR(I246="201 十種競技",I246="202 七種競技"),#REF!,"")</f>
        <v/>
      </c>
      <c r="BG246" s="5" t="str">
        <f>IF(I246="107 ハーフマラソン",#REF!,"")</f>
        <v/>
      </c>
      <c r="BH246" s="5" t="str">
        <f>I246 &amp; K246</f>
        <v/>
      </c>
      <c r="BI246" s="5">
        <f>I246</f>
        <v>0</v>
      </c>
      <c r="BJ246" s="5">
        <f>COUNTIF($BI$5:$BI$401,I246)</f>
        <v>160</v>
      </c>
      <c r="BK246" s="5">
        <f>COUNTIF($BH$5:$BH$401,I246 &amp; "B標準")</f>
        <v>0</v>
      </c>
    </row>
    <row r="247" spans="1:64" ht="15" thickTop="1" thickBot="1" x14ac:dyDescent="0.2">
      <c r="A247" s="204"/>
      <c r="B247" s="245" t="s">
        <v>128</v>
      </c>
      <c r="C247" s="246"/>
      <c r="D247" s="246"/>
      <c r="E247" s="246"/>
      <c r="F247" s="246"/>
      <c r="G247" s="247"/>
      <c r="H247" s="125"/>
      <c r="I247" s="248"/>
      <c r="J247" s="249"/>
      <c r="K247" s="249"/>
      <c r="L247" s="249"/>
      <c r="M247" s="249"/>
      <c r="N247" s="249"/>
      <c r="O247" s="249"/>
      <c r="P247" s="249"/>
      <c r="Q247" s="249"/>
      <c r="R247" s="249"/>
      <c r="S247" s="249"/>
      <c r="T247" s="249"/>
      <c r="U247" s="249"/>
      <c r="V247" s="249"/>
      <c r="W247" s="249"/>
      <c r="X247" s="249"/>
      <c r="Y247" s="249"/>
      <c r="Z247" s="249"/>
      <c r="AA247" s="249"/>
      <c r="AB247" s="249"/>
      <c r="AC247" s="249"/>
      <c r="AD247" s="249"/>
      <c r="AE247" s="249"/>
      <c r="AF247" s="249"/>
      <c r="AG247" s="249"/>
      <c r="AH247" s="249"/>
      <c r="AI247" s="249"/>
      <c r="AJ247" s="249"/>
      <c r="AK247" s="249"/>
      <c r="AL247" s="249"/>
      <c r="AM247" s="249"/>
      <c r="AN247" s="249"/>
      <c r="AO247" s="249"/>
      <c r="AP247" s="249"/>
      <c r="AQ247" s="249"/>
      <c r="AR247" s="249"/>
      <c r="AS247" s="249"/>
      <c r="AT247" s="250"/>
    </row>
    <row r="248" spans="1:64" ht="13.5" customHeight="1" x14ac:dyDescent="0.15">
      <c r="A248" s="227"/>
      <c r="B248" s="229" t="s">
        <v>0</v>
      </c>
      <c r="C248" s="231" t="s">
        <v>242</v>
      </c>
      <c r="D248" s="231" t="str">
        <f>IF(C250="○","整理番号","登録番号")</f>
        <v>登録番号</v>
      </c>
      <c r="E248" s="124" t="s">
        <v>13550</v>
      </c>
      <c r="F248" s="229" t="s">
        <v>275</v>
      </c>
      <c r="G248" s="104" t="s">
        <v>1</v>
      </c>
      <c r="H248" s="233" t="s">
        <v>13551</v>
      </c>
      <c r="I248" s="271" t="s">
        <v>2</v>
      </c>
      <c r="J248" s="233" t="s">
        <v>284</v>
      </c>
      <c r="K248" s="233" t="s">
        <v>3</v>
      </c>
      <c r="L248" s="114" t="s">
        <v>243</v>
      </c>
      <c r="M248" s="107" t="s">
        <v>16</v>
      </c>
      <c r="N248" s="213" t="s">
        <v>4</v>
      </c>
      <c r="O248" s="214"/>
      <c r="P248" s="214"/>
      <c r="Q248" s="214"/>
      <c r="R248" s="214"/>
      <c r="S248" s="214"/>
      <c r="T248" s="214"/>
      <c r="U248" s="214"/>
      <c r="V248" s="214"/>
      <c r="W248" s="214"/>
      <c r="X248" s="214"/>
      <c r="Y248" s="214"/>
      <c r="Z248" s="214"/>
      <c r="AA248" s="214"/>
      <c r="AB248" s="215"/>
      <c r="AC248" s="109" t="s">
        <v>16</v>
      </c>
      <c r="AD248" s="216" t="s">
        <v>448</v>
      </c>
      <c r="AE248" s="217"/>
      <c r="AF248" s="217"/>
      <c r="AG248" s="217"/>
      <c r="AH248" s="217"/>
      <c r="AI248" s="217"/>
      <c r="AJ248" s="217"/>
      <c r="AK248" s="218"/>
      <c r="AL248" s="107" t="s">
        <v>16</v>
      </c>
      <c r="AM248" s="213" t="s">
        <v>445</v>
      </c>
      <c r="AN248" s="214"/>
      <c r="AO248" s="214"/>
      <c r="AP248" s="214"/>
      <c r="AQ248" s="214"/>
      <c r="AR248" s="214"/>
      <c r="AS248" s="214"/>
      <c r="AT248" s="219"/>
    </row>
    <row r="249" spans="1:64" ht="14.25" thickBot="1" x14ac:dyDescent="0.2">
      <c r="A249" s="228"/>
      <c r="B249" s="230"/>
      <c r="C249" s="232"/>
      <c r="D249" s="232"/>
      <c r="E249" s="129" t="s">
        <v>6</v>
      </c>
      <c r="F249" s="230"/>
      <c r="G249" s="6" t="s">
        <v>7</v>
      </c>
      <c r="H249" s="230"/>
      <c r="I249" s="272"/>
      <c r="J249" s="236"/>
      <c r="K249" s="236"/>
      <c r="L249" s="115"/>
      <c r="M249" s="108"/>
      <c r="N249" s="220" t="s">
        <v>8</v>
      </c>
      <c r="O249" s="221"/>
      <c r="P249" s="221"/>
      <c r="Q249" s="221"/>
      <c r="R249" s="221"/>
      <c r="S249" s="221"/>
      <c r="T249" s="222"/>
      <c r="U249" s="129" t="s">
        <v>9</v>
      </c>
      <c r="V249" s="111" t="s">
        <v>10</v>
      </c>
      <c r="W249" s="112"/>
      <c r="X249" s="112"/>
      <c r="Y249" s="112"/>
      <c r="Z249" s="112"/>
      <c r="AA249" s="113"/>
      <c r="AB249" s="92" t="s">
        <v>11</v>
      </c>
      <c r="AC249" s="110"/>
      <c r="AD249" s="223" t="s">
        <v>8</v>
      </c>
      <c r="AE249" s="224"/>
      <c r="AF249" s="224"/>
      <c r="AG249" s="224"/>
      <c r="AH249" s="224"/>
      <c r="AI249" s="224"/>
      <c r="AJ249" s="225"/>
      <c r="AK249" s="100" t="s">
        <v>9</v>
      </c>
      <c r="AL249" s="108"/>
      <c r="AM249" s="220" t="s">
        <v>8</v>
      </c>
      <c r="AN249" s="221"/>
      <c r="AO249" s="221"/>
      <c r="AP249" s="221"/>
      <c r="AQ249" s="221"/>
      <c r="AR249" s="221"/>
      <c r="AS249" s="222"/>
      <c r="AT249" s="93" t="s">
        <v>9</v>
      </c>
    </row>
    <row r="250" spans="1:64" x14ac:dyDescent="0.15">
      <c r="A250" s="202">
        <v>50</v>
      </c>
      <c r="B250" s="205"/>
      <c r="C250" s="207"/>
      <c r="D250" s="205"/>
      <c r="E250" s="126" t="str">
        <f>IF(C250="○",IF($D250&lt;&gt;"",VLOOKUP($D250,新規学連登録者入力シート!$A$2:$U$101,8,FALSE),""),IF($D250&lt;&gt;"",IF(VLOOKUP(記入方法!$D250,登録者リスト!$A$1:$F$43729,4,FALSE)=基本情報!$D$6,VLOOKUP(記入方法!$D250,登録者リスト!$A$1:$F$43729,3,FALSE),""),""))</f>
        <v/>
      </c>
      <c r="F250" s="209" t="str">
        <f>IF(C250="○",IF($D250&lt;&gt;"",VLOOKUP($D250,新規学連登録者入力シート!$A$2:$U$101,9,FALSE),""),IF($D250&lt;&gt;"",IF(VLOOKUP(記入方法!$D250,登録者リスト!$A$1:$G$43729,4,FALSE)=基本情報!$D$6,VLOOKUP(記入方法!$D250,登録者リスト!$A$1:$G$43729,7,FALSE),""),""))</f>
        <v/>
      </c>
      <c r="G250" s="127" t="str">
        <f>IF(C250="○",IF($D250&lt;&gt;"",VLOOKUP($D250,新規学連登録者入力シート!$A$2:$U$101,14,FALSE),""),IF($D250&lt;&gt;"",IF(VLOOKUP(記入方法!$D250,登録者リスト!$A$1:$F$43729,4,FALSE)=基本情報!$D$6,VLOOKUP(記入方法!$D250,登録者リスト!$A$1:$F$43729,5,FALSE),""),""))</f>
        <v/>
      </c>
      <c r="H250" s="211" t="str">
        <f>IF(C250="○",IF($D250&lt;&gt;"",VLOOKUP($D250,新規学連登録者入力シート!$A$2:$U$101,19,FALSE),""),IF($D250&lt;&gt;"",IF(VLOOKUP(記入方法!$D250,登録者リスト!$A$1:$H$43729,4,FALSE)=基本情報!$D$6,VLOOKUP(記入方法!$D250,登録者リスト!$A$1:$H$43729,8,FALSE),""),""))</f>
        <v/>
      </c>
      <c r="I250" s="267"/>
      <c r="J250" s="267"/>
      <c r="K250" s="269" t="str">
        <f>IFERROR(IF(I250="","",IF(AND(I250&lt;&gt;"107 ハーフマラソン",I250&lt;&gt;"062 10000mW"),IF(BD250="T",IF(VALUE(M250)&lt;=BB250,"A標準",IF(VALUE(M250)&lt;=BC250,"B標準","未突破")),IF(VALUE(M250)&gt;=BB250,"A標準",IF(VALUE(M250)&gt;=BC250,"B標準","未突破"))),IF(VALUE(M250)&lt;=BC250,"","未突破"))),"")</f>
        <v/>
      </c>
      <c r="L250" s="105"/>
      <c r="M250" s="12" t="str">
        <f>IF(U250="",ASC(N250&amp;IF(P250&lt;&gt;"",TEXT(P250,"00"),"")&amp;IF(R250&lt;&gt;"",TEXT(R250,"00"),"")&amp;IF(T250&lt;&gt;"",TEXT(T250,"00"),"")),ASC(U250))</f>
        <v/>
      </c>
      <c r="N250" s="211"/>
      <c r="O250" s="255" t="s">
        <v>239</v>
      </c>
      <c r="P250" s="263"/>
      <c r="Q250" s="255" t="s">
        <v>240</v>
      </c>
      <c r="R250" s="263"/>
      <c r="S250" s="239" t="s">
        <v>241</v>
      </c>
      <c r="T250" s="265"/>
      <c r="U250" s="211"/>
      <c r="V250" s="7"/>
      <c r="W250" s="8" t="s">
        <v>23</v>
      </c>
      <c r="X250" s="7"/>
      <c r="Y250" s="8" t="s">
        <v>24</v>
      </c>
      <c r="Z250" s="7"/>
      <c r="AA250" s="8" t="s">
        <v>26</v>
      </c>
      <c r="AB250" s="209"/>
      <c r="AC250" s="101" t="str">
        <f>IF(AK250="",ASC(AD250&amp;IF(AF250&lt;&gt;"",TEXT(AF250,"00"),"")&amp;IF(AH250&lt;&gt;"",TEXT(AH250,"00"),"")&amp;IF(AJ250&lt;&gt;"",TEXT(AJ250,"00"),"")),ASC(AK250))</f>
        <v/>
      </c>
      <c r="AD250" s="253" t="str">
        <f>IF(I250="","",IF(I250="201 十種競技","",VLOOKUP(I250,大学記録!$A$3:$H$5,2,FALSE)))</f>
        <v/>
      </c>
      <c r="AE250" s="257" t="s">
        <v>239</v>
      </c>
      <c r="AF250" s="259" t="str">
        <f>IF(I250="","",IF(I250="201 十種競技","",VLOOKUP(I250,大学記録!$A$3:$H$5,4,FALSE)))</f>
        <v/>
      </c>
      <c r="AG250" s="257" t="s">
        <v>240</v>
      </c>
      <c r="AH250" s="259" t="str">
        <f>IF(I250="","",IF(I250="201 十種競技","",VLOOKUP(I250,大学記録!$A$3:$H$5,6,FALSE)))</f>
        <v/>
      </c>
      <c r="AI250" s="261" t="s">
        <v>241</v>
      </c>
      <c r="AJ250" s="251" t="str">
        <f>IF(I250="","",IF(I250="201 十種競技","",VLOOKUP(I250,大学記録!$A$3:$H$5,8,FALSE)))</f>
        <v/>
      </c>
      <c r="AK250" s="253" t="str">
        <f>IF(I250="","",IF(I250="201 十種競技",大学記録!#REF!,""))</f>
        <v/>
      </c>
      <c r="AL250" s="12" t="str">
        <f>IF(AT250="",ASC(AM250&amp;IF(AO250&lt;&gt;"",TEXT(AO250,"00"),"")&amp;IF(AQ250&lt;&gt;"",TEXT(AQ250,"00"),"")&amp;IF(AS250&lt;&gt;"",TEXT(AS250,"00"),"")),ASC(AT250))</f>
        <v/>
      </c>
      <c r="AM250" s="205"/>
      <c r="AN250" s="255" t="s">
        <v>239</v>
      </c>
      <c r="AO250" s="237"/>
      <c r="AP250" s="255" t="s">
        <v>240</v>
      </c>
      <c r="AQ250" s="237"/>
      <c r="AR250" s="239" t="s">
        <v>241</v>
      </c>
      <c r="AS250" s="241"/>
      <c r="AT250" s="243"/>
      <c r="AV250" s="5" t="str">
        <f>IF(AND(I250&lt;&gt;"107 ハーフマラソン",I250&lt;&gt;"062 10000mW"),D250 &amp; "-" &amp; I250,D250 &amp; "-" &amp; I250 &amp; J250)</f>
        <v>-</v>
      </c>
      <c r="AW250" s="5" t="str">
        <f>IF(ISERROR(VLOOKUP(記入方法!$AV250,登録者リスト!#REF!,4,FALSE)),"○","")</f>
        <v>○</v>
      </c>
      <c r="AX250" s="5" t="e">
        <f>IF(AND(I250&lt;&gt;"107 ハーフマラソン",I250&lt;&gt;"062 10000mW"),#REF! &amp; "-" &amp; I250,#REF! &amp; "-" &amp; I250 &amp; J250)</f>
        <v>#REF!</v>
      </c>
      <c r="AY250" s="5" t="str">
        <f>IF(ISERROR(VLOOKUP(AX250,突破者リスト外資格記録入力シート!$D$7:$M$106,2,FALSE)),"○","")</f>
        <v>○</v>
      </c>
      <c r="AZ250" s="5" t="str">
        <f>IF(C250="○","整理番号","登録番号")</f>
        <v>登録番号</v>
      </c>
      <c r="BA250" s="5" t="str">
        <f>IF(I250="107 ハーフマラソン","H",IF(I250="062 10000mW","W",""))</f>
        <v/>
      </c>
      <c r="BB250" s="5" t="e">
        <f>VLOOKUP($I250 &amp; $J250,標準記録!$A$1:$D$26,2,FALSE)</f>
        <v>#N/A</v>
      </c>
      <c r="BC250" s="5" t="e">
        <f>VLOOKUP($I250 &amp; $J250,標準記録!$A$1:$D$26,3,FALSE)</f>
        <v>#N/A</v>
      </c>
      <c r="BD250" s="5" t="e">
        <f>VLOOKUP($I250 &amp; $J250,標準記録!$A$1:$D$26,4,FALSE)</f>
        <v>#N/A</v>
      </c>
      <c r="BE250" s="5" t="str">
        <f>IF(BF250="","",A250)</f>
        <v/>
      </c>
      <c r="BF250" s="5" t="str">
        <f>IF(OR(I250="201 十種競技",I250="202 七種競技"),#REF!,"")</f>
        <v/>
      </c>
      <c r="BG250" s="5" t="str">
        <f>IF(I250="107 ハーフマラソン",#REF!,"")</f>
        <v/>
      </c>
      <c r="BH250" s="5" t="str">
        <f>I250 &amp; K250</f>
        <v/>
      </c>
      <c r="BI250" s="5">
        <f>I250</f>
        <v>0</v>
      </c>
      <c r="BJ250" s="5">
        <f>COUNTIF($BI$5:$BI$401,I250)</f>
        <v>160</v>
      </c>
      <c r="BK250" s="5">
        <f>COUNTIF($BH$5:$BH$401,I250 &amp; "B標準")</f>
        <v>0</v>
      </c>
      <c r="BL250" s="5" t="str">
        <f>D248 &amp; D250</f>
        <v>登録番号</v>
      </c>
    </row>
    <row r="251" spans="1:64" ht="14.25" thickBot="1" x14ac:dyDescent="0.2">
      <c r="A251" s="203"/>
      <c r="B251" s="206"/>
      <c r="C251" s="208"/>
      <c r="D251" s="206"/>
      <c r="E251" s="128" t="str">
        <f>IF(C250="○",IF($D250&lt;&gt;"",VLOOKUP($D250,新規学連登録者入力シート!$A$2:$U$101,7,FALSE),""),IF($D250&lt;&gt;"",IF(VLOOKUP(記入方法!$D250,登録者リスト!$A$1:$F$43729,4,FALSE)=基本情報!$D$6,VLOOKUP(記入方法!$D250,登録者リスト!$A$1:$F$43729,2,FALSE),""),""))</f>
        <v/>
      </c>
      <c r="F251" s="210"/>
      <c r="G251" s="128" t="str">
        <f>IF(C250="○",IF($D250&lt;&gt;"",VLOOKUP($D250,新規学連登録者入力シート!$A$2:$U$101,19,FALSE),""),IF($D250&lt;&gt;"",IF(VLOOKUP(記入方法!$D250,登録者リスト!$A$1:$F$43729,4,FALSE)=基本情報!$D$6,VLOOKUP(記入方法!$D250,登録者リスト!$A$1:$F$43729,6,FALSE),""),""))</f>
        <v/>
      </c>
      <c r="H251" s="212"/>
      <c r="I251" s="268"/>
      <c r="J251" s="268"/>
      <c r="K251" s="270"/>
      <c r="L251" s="106"/>
      <c r="M251" s="14" t="str">
        <f>IF(U251="",ASC(N251&amp;IF(P251&lt;&gt;"",TEXT(P251,"00"),"")&amp;IF(R251&lt;&gt;"",TEXT(R251,"00"),"")&amp;IF(T251&lt;&gt;"",TEXT(T251,"00"),"")),ASC(U251))</f>
        <v/>
      </c>
      <c r="N251" s="212"/>
      <c r="O251" s="256"/>
      <c r="P251" s="264"/>
      <c r="Q251" s="256"/>
      <c r="R251" s="264"/>
      <c r="S251" s="240"/>
      <c r="T251" s="266"/>
      <c r="U251" s="212"/>
      <c r="V251" s="9"/>
      <c r="W251" s="10" t="s">
        <v>23</v>
      </c>
      <c r="X251" s="9"/>
      <c r="Y251" s="10" t="s">
        <v>25</v>
      </c>
      <c r="Z251" s="9"/>
      <c r="AA251" s="10" t="s">
        <v>26</v>
      </c>
      <c r="AB251" s="210"/>
      <c r="AC251" s="102" t="str">
        <f>IF(AK251="",ASC(AD250&amp;IF(AF251&lt;&gt;"",TEXT(AF251,"00"),"")&amp;IF(AH251&lt;&gt;"",TEXT(AH251,"00"),"")&amp;IF(AJ251&lt;&gt;"",TEXT(AJ251,"00"),"")),ASC(AK251))</f>
        <v/>
      </c>
      <c r="AD251" s="254"/>
      <c r="AE251" s="258"/>
      <c r="AF251" s="260"/>
      <c r="AG251" s="258"/>
      <c r="AH251" s="260"/>
      <c r="AI251" s="262"/>
      <c r="AJ251" s="252"/>
      <c r="AK251" s="254"/>
      <c r="AL251" s="14" t="str">
        <f>IF(AT251="",ASC(AM251&amp;IF(AO251&lt;&gt;"",TEXT(AO251,"00"),"")&amp;IF(AQ251&lt;&gt;"",TEXT(AQ251,"00"),"")&amp;IF(AS251&lt;&gt;"",TEXT(AS251,"00"),"")),ASC(AT251))</f>
        <v/>
      </c>
      <c r="AM251" s="206"/>
      <c r="AN251" s="256"/>
      <c r="AO251" s="238"/>
      <c r="AP251" s="256"/>
      <c r="AQ251" s="238"/>
      <c r="AR251" s="240"/>
      <c r="AS251" s="242"/>
      <c r="AT251" s="244"/>
      <c r="AV251" s="5" t="str">
        <f>IF(AND(I251&lt;&gt;"107 ハーフマラソン",I251&lt;&gt;"062 10000mW"),D250 &amp; "-" &amp; I251,D250 &amp; "-" &amp; I251 &amp; J251)</f>
        <v>-</v>
      </c>
      <c r="AW251" s="5" t="str">
        <f>IF(ISERROR(VLOOKUP(記入方法!$AV251,登録者リスト!#REF!,4,FALSE)),"○","")</f>
        <v>○</v>
      </c>
      <c r="AX251" s="5" t="e">
        <f>IF(AND(I251&lt;&gt;"107 ハーフマラソン",I251&lt;&gt;"062 10000mW"),#REF! &amp; "-" &amp; I251,#REF! &amp; "-" &amp; I251 &amp; J251)</f>
        <v>#REF!</v>
      </c>
      <c r="AY251" s="5" t="str">
        <f>IF(ISERROR(VLOOKUP(AX251,突破者リスト外資格記録入力シート!$D$7:$M$106,2,FALSE)),"○","")</f>
        <v>○</v>
      </c>
      <c r="BA251" s="5" t="str">
        <f>IF(I251="107 ハーフマラソン","H",IF(I251="062 10000mW","W",""))</f>
        <v/>
      </c>
      <c r="BB251" s="5" t="e">
        <f>VLOOKUP($I251 &amp; $J251,標準記録!$A$1:$D$26,2,FALSE)</f>
        <v>#N/A</v>
      </c>
      <c r="BC251" s="5" t="e">
        <f>VLOOKUP($I251 &amp; $J251,標準記録!$A$1:$D$26,3,FALSE)</f>
        <v>#N/A</v>
      </c>
      <c r="BD251" s="5" t="e">
        <f>VLOOKUP($I251 &amp; $J251,標準記録!$A$1:$D$26,4,FALSE)</f>
        <v>#N/A</v>
      </c>
      <c r="BE251" s="5" t="str">
        <f>IF(BF251="","",A250)</f>
        <v/>
      </c>
      <c r="BF251" s="5" t="str">
        <f>IF(OR(I251="201 十種競技",I251="202 七種競技"),#REF!,"")</f>
        <v/>
      </c>
      <c r="BG251" s="5" t="str">
        <f>IF(I251="107 ハーフマラソン",#REF!,"")</f>
        <v/>
      </c>
      <c r="BH251" s="5" t="str">
        <f>I251 &amp; K251</f>
        <v/>
      </c>
      <c r="BI251" s="5">
        <f>I251</f>
        <v>0</v>
      </c>
      <c r="BJ251" s="5">
        <f>COUNTIF($BI$5:$BI$401,I251)</f>
        <v>160</v>
      </c>
      <c r="BK251" s="5">
        <f>COUNTIF($BH$5:$BH$401,I251 &amp; "B標準")</f>
        <v>0</v>
      </c>
    </row>
    <row r="252" spans="1:64" ht="15" thickTop="1" thickBot="1" x14ac:dyDescent="0.2">
      <c r="A252" s="204"/>
      <c r="B252" s="245" t="s">
        <v>128</v>
      </c>
      <c r="C252" s="246"/>
      <c r="D252" s="246"/>
      <c r="E252" s="246"/>
      <c r="F252" s="246"/>
      <c r="G252" s="247"/>
      <c r="H252" s="125"/>
      <c r="I252" s="248"/>
      <c r="J252" s="249"/>
      <c r="K252" s="249"/>
      <c r="L252" s="249"/>
      <c r="M252" s="249"/>
      <c r="N252" s="249"/>
      <c r="O252" s="249"/>
      <c r="P252" s="249"/>
      <c r="Q252" s="249"/>
      <c r="R252" s="249"/>
      <c r="S252" s="249"/>
      <c r="T252" s="249"/>
      <c r="U252" s="249"/>
      <c r="V252" s="249"/>
      <c r="W252" s="249"/>
      <c r="X252" s="249"/>
      <c r="Y252" s="249"/>
      <c r="Z252" s="249"/>
      <c r="AA252" s="249"/>
      <c r="AB252" s="249"/>
      <c r="AC252" s="249"/>
      <c r="AD252" s="249"/>
      <c r="AE252" s="249"/>
      <c r="AF252" s="249"/>
      <c r="AG252" s="249"/>
      <c r="AH252" s="249"/>
      <c r="AI252" s="249"/>
      <c r="AJ252" s="249"/>
      <c r="AK252" s="249"/>
      <c r="AL252" s="249"/>
      <c r="AM252" s="249"/>
      <c r="AN252" s="249"/>
      <c r="AO252" s="249"/>
      <c r="AP252" s="249"/>
      <c r="AQ252" s="249"/>
      <c r="AR252" s="249"/>
      <c r="AS252" s="249"/>
      <c r="AT252" s="250"/>
    </row>
    <row r="253" spans="1:64" ht="13.5" customHeight="1" x14ac:dyDescent="0.15">
      <c r="A253" s="227"/>
      <c r="B253" s="229" t="s">
        <v>0</v>
      </c>
      <c r="C253" s="231" t="s">
        <v>242</v>
      </c>
      <c r="D253" s="231" t="str">
        <f>IF(C255="○","整理番号","登録番号")</f>
        <v>登録番号</v>
      </c>
      <c r="E253" s="124" t="s">
        <v>13550</v>
      </c>
      <c r="F253" s="229" t="s">
        <v>275</v>
      </c>
      <c r="G253" s="104" t="s">
        <v>1</v>
      </c>
      <c r="H253" s="233" t="s">
        <v>13551</v>
      </c>
      <c r="I253" s="271" t="s">
        <v>2</v>
      </c>
      <c r="J253" s="233" t="s">
        <v>284</v>
      </c>
      <c r="K253" s="233" t="s">
        <v>3</v>
      </c>
      <c r="L253" s="114" t="s">
        <v>243</v>
      </c>
      <c r="M253" s="107" t="s">
        <v>16</v>
      </c>
      <c r="N253" s="213" t="s">
        <v>4</v>
      </c>
      <c r="O253" s="214"/>
      <c r="P253" s="214"/>
      <c r="Q253" s="214"/>
      <c r="R253" s="214"/>
      <c r="S253" s="214"/>
      <c r="T253" s="214"/>
      <c r="U253" s="214"/>
      <c r="V253" s="214"/>
      <c r="W253" s="214"/>
      <c r="X253" s="214"/>
      <c r="Y253" s="214"/>
      <c r="Z253" s="214"/>
      <c r="AA253" s="214"/>
      <c r="AB253" s="215"/>
      <c r="AC253" s="109" t="s">
        <v>16</v>
      </c>
      <c r="AD253" s="216" t="s">
        <v>448</v>
      </c>
      <c r="AE253" s="217"/>
      <c r="AF253" s="217"/>
      <c r="AG253" s="217"/>
      <c r="AH253" s="217"/>
      <c r="AI253" s="217"/>
      <c r="AJ253" s="217"/>
      <c r="AK253" s="218"/>
      <c r="AL253" s="107" t="s">
        <v>16</v>
      </c>
      <c r="AM253" s="213" t="s">
        <v>445</v>
      </c>
      <c r="AN253" s="214"/>
      <c r="AO253" s="214"/>
      <c r="AP253" s="214"/>
      <c r="AQ253" s="214"/>
      <c r="AR253" s="214"/>
      <c r="AS253" s="214"/>
      <c r="AT253" s="219"/>
    </row>
    <row r="254" spans="1:64" ht="14.25" thickBot="1" x14ac:dyDescent="0.2">
      <c r="A254" s="228"/>
      <c r="B254" s="230"/>
      <c r="C254" s="232"/>
      <c r="D254" s="232"/>
      <c r="E254" s="129" t="s">
        <v>6</v>
      </c>
      <c r="F254" s="230"/>
      <c r="G254" s="6" t="s">
        <v>7</v>
      </c>
      <c r="H254" s="230"/>
      <c r="I254" s="272"/>
      <c r="J254" s="236"/>
      <c r="K254" s="236"/>
      <c r="L254" s="115"/>
      <c r="M254" s="108"/>
      <c r="N254" s="220" t="s">
        <v>8</v>
      </c>
      <c r="O254" s="221"/>
      <c r="P254" s="221"/>
      <c r="Q254" s="221"/>
      <c r="R254" s="221"/>
      <c r="S254" s="221"/>
      <c r="T254" s="222"/>
      <c r="U254" s="129" t="s">
        <v>9</v>
      </c>
      <c r="V254" s="111" t="s">
        <v>10</v>
      </c>
      <c r="W254" s="112"/>
      <c r="X254" s="112"/>
      <c r="Y254" s="112"/>
      <c r="Z254" s="112"/>
      <c r="AA254" s="113"/>
      <c r="AB254" s="92" t="s">
        <v>11</v>
      </c>
      <c r="AC254" s="110"/>
      <c r="AD254" s="223" t="s">
        <v>8</v>
      </c>
      <c r="AE254" s="224"/>
      <c r="AF254" s="224"/>
      <c r="AG254" s="224"/>
      <c r="AH254" s="224"/>
      <c r="AI254" s="224"/>
      <c r="AJ254" s="225"/>
      <c r="AK254" s="100" t="s">
        <v>9</v>
      </c>
      <c r="AL254" s="108"/>
      <c r="AM254" s="220" t="s">
        <v>8</v>
      </c>
      <c r="AN254" s="221"/>
      <c r="AO254" s="221"/>
      <c r="AP254" s="221"/>
      <c r="AQ254" s="221"/>
      <c r="AR254" s="221"/>
      <c r="AS254" s="222"/>
      <c r="AT254" s="93" t="s">
        <v>9</v>
      </c>
    </row>
    <row r="255" spans="1:64" x14ac:dyDescent="0.15">
      <c r="A255" s="202">
        <v>51</v>
      </c>
      <c r="B255" s="205"/>
      <c r="C255" s="207"/>
      <c r="D255" s="205"/>
      <c r="E255" s="126" t="str">
        <f>IF(C255="○",IF($D255&lt;&gt;"",VLOOKUP($D255,新規学連登録者入力シート!$A$2:$U$101,8,FALSE),""),IF($D255&lt;&gt;"",IF(VLOOKUP(記入方法!$D255,登録者リスト!$A$1:$F$43729,4,FALSE)=基本情報!$D$6,VLOOKUP(記入方法!$D255,登録者リスト!$A$1:$F$43729,3,FALSE),""),""))</f>
        <v/>
      </c>
      <c r="F255" s="209" t="str">
        <f>IF(C255="○",IF($D255&lt;&gt;"",VLOOKUP($D255,新規学連登録者入力シート!$A$2:$U$101,9,FALSE),""),IF($D255&lt;&gt;"",IF(VLOOKUP(記入方法!$D255,登録者リスト!$A$1:$G$43729,4,FALSE)=基本情報!$D$6,VLOOKUP(記入方法!$D255,登録者リスト!$A$1:$G$43729,7,FALSE),""),""))</f>
        <v/>
      </c>
      <c r="G255" s="127" t="str">
        <f>IF(C255="○",IF($D255&lt;&gt;"",VLOOKUP($D255,新規学連登録者入力シート!$A$2:$U$101,14,FALSE),""),IF($D255&lt;&gt;"",IF(VLOOKUP(記入方法!$D255,登録者リスト!$A$1:$F$43729,4,FALSE)=基本情報!$D$6,VLOOKUP(記入方法!$D255,登録者リスト!$A$1:$F$43729,5,FALSE),""),""))</f>
        <v/>
      </c>
      <c r="H255" s="211" t="str">
        <f>IF(C255="○",IF($D255&lt;&gt;"",VLOOKUP($D255,新規学連登録者入力シート!$A$2:$U$101,19,FALSE),""),IF($D255&lt;&gt;"",IF(VLOOKUP(記入方法!$D255,登録者リスト!$A$1:$H$43729,4,FALSE)=基本情報!$D$6,VLOOKUP(記入方法!$D255,登録者リスト!$A$1:$H$43729,8,FALSE),""),""))</f>
        <v/>
      </c>
      <c r="I255" s="267"/>
      <c r="J255" s="267"/>
      <c r="K255" s="269" t="str">
        <f>IFERROR(IF(I255="","",IF(AND(I255&lt;&gt;"107 ハーフマラソン",I255&lt;&gt;"062 10000mW"),IF(BD255="T",IF(VALUE(M255)&lt;=BB255,"A標準",IF(VALUE(M255)&lt;=BC255,"B標準","未突破")),IF(VALUE(M255)&gt;=BB255,"A標準",IF(VALUE(M255)&gt;=BC255,"B標準","未突破"))),IF(VALUE(M255)&lt;=BC255,"","未突破"))),"")</f>
        <v/>
      </c>
      <c r="L255" s="105"/>
      <c r="M255" s="12" t="str">
        <f>IF(U255="",ASC(N255&amp;IF(P255&lt;&gt;"",TEXT(P255,"00"),"")&amp;IF(R255&lt;&gt;"",TEXT(R255,"00"),"")&amp;IF(T255&lt;&gt;"",TEXT(T255,"00"),"")),ASC(U255))</f>
        <v/>
      </c>
      <c r="N255" s="211"/>
      <c r="O255" s="255" t="s">
        <v>239</v>
      </c>
      <c r="P255" s="263"/>
      <c r="Q255" s="255" t="s">
        <v>240</v>
      </c>
      <c r="R255" s="263"/>
      <c r="S255" s="239" t="s">
        <v>241</v>
      </c>
      <c r="T255" s="265"/>
      <c r="U255" s="211"/>
      <c r="V255" s="7"/>
      <c r="W255" s="8" t="s">
        <v>23</v>
      </c>
      <c r="X255" s="7"/>
      <c r="Y255" s="8" t="s">
        <v>24</v>
      </c>
      <c r="Z255" s="7"/>
      <c r="AA255" s="8" t="s">
        <v>26</v>
      </c>
      <c r="AB255" s="209"/>
      <c r="AC255" s="101" t="str">
        <f>IF(AK255="",ASC(AD255&amp;IF(AF255&lt;&gt;"",TEXT(AF255,"00"),"")&amp;IF(AH255&lt;&gt;"",TEXT(AH255,"00"),"")&amp;IF(AJ255&lt;&gt;"",TEXT(AJ255,"00"),"")),ASC(AK255))</f>
        <v/>
      </c>
      <c r="AD255" s="253" t="str">
        <f>IF(I255="","",IF(I255="201 十種競技","",VLOOKUP(I255,大学記録!$A$3:$H$5,2,FALSE)))</f>
        <v/>
      </c>
      <c r="AE255" s="257" t="s">
        <v>239</v>
      </c>
      <c r="AF255" s="259" t="str">
        <f>IF(I255="","",IF(I255="201 十種競技","",VLOOKUP(I255,大学記録!$A$3:$H$5,4,FALSE)))</f>
        <v/>
      </c>
      <c r="AG255" s="257" t="s">
        <v>240</v>
      </c>
      <c r="AH255" s="259" t="str">
        <f>IF(I255="","",IF(I255="201 十種競技","",VLOOKUP(I255,大学記録!$A$3:$H$5,6,FALSE)))</f>
        <v/>
      </c>
      <c r="AI255" s="261" t="s">
        <v>241</v>
      </c>
      <c r="AJ255" s="251" t="str">
        <f>IF(I255="","",IF(I255="201 十種競技","",VLOOKUP(I255,大学記録!$A$3:$H$5,8,FALSE)))</f>
        <v/>
      </c>
      <c r="AK255" s="253" t="str">
        <f>IF(I255="","",IF(I255="201 十種競技",大学記録!#REF!,""))</f>
        <v/>
      </c>
      <c r="AL255" s="12" t="str">
        <f>IF(AT255="",ASC(AM255&amp;IF(AO255&lt;&gt;"",TEXT(AO255,"00"),"")&amp;IF(AQ255&lt;&gt;"",TEXT(AQ255,"00"),"")&amp;IF(AS255&lt;&gt;"",TEXT(AS255,"00"),"")),ASC(AT255))</f>
        <v/>
      </c>
      <c r="AM255" s="205"/>
      <c r="AN255" s="255" t="s">
        <v>239</v>
      </c>
      <c r="AO255" s="237"/>
      <c r="AP255" s="255" t="s">
        <v>240</v>
      </c>
      <c r="AQ255" s="237"/>
      <c r="AR255" s="239" t="s">
        <v>241</v>
      </c>
      <c r="AS255" s="241"/>
      <c r="AT255" s="243"/>
      <c r="AV255" s="5" t="str">
        <f>IF(AND(I255&lt;&gt;"107 ハーフマラソン",I255&lt;&gt;"062 10000mW"),D255 &amp; "-" &amp; I255,D255 &amp; "-" &amp; I255 &amp; J255)</f>
        <v>-</v>
      </c>
      <c r="AW255" s="5" t="str">
        <f>IF(ISERROR(VLOOKUP(記入方法!$AV255,登録者リスト!#REF!,4,FALSE)),"○","")</f>
        <v>○</v>
      </c>
      <c r="AX255" s="5" t="e">
        <f>IF(AND(I255&lt;&gt;"107 ハーフマラソン",I255&lt;&gt;"062 10000mW"),#REF! &amp; "-" &amp; I255,#REF! &amp; "-" &amp; I255 &amp; J255)</f>
        <v>#REF!</v>
      </c>
      <c r="AY255" s="5" t="str">
        <f>IF(ISERROR(VLOOKUP(AX255,突破者リスト外資格記録入力シート!$D$7:$M$106,2,FALSE)),"○","")</f>
        <v>○</v>
      </c>
      <c r="AZ255" s="5" t="str">
        <f>IF(C255="○","整理番号","登録番号")</f>
        <v>登録番号</v>
      </c>
      <c r="BA255" s="5" t="str">
        <f>IF(I255="107 ハーフマラソン","H",IF(I255="062 10000mW","W",""))</f>
        <v/>
      </c>
      <c r="BB255" s="5" t="e">
        <f>VLOOKUP($I255 &amp; $J255,標準記録!$A$1:$D$26,2,FALSE)</f>
        <v>#N/A</v>
      </c>
      <c r="BC255" s="5" t="e">
        <f>VLOOKUP($I255 &amp; $J255,標準記録!$A$1:$D$26,3,FALSE)</f>
        <v>#N/A</v>
      </c>
      <c r="BD255" s="5" t="e">
        <f>VLOOKUP($I255 &amp; $J255,標準記録!$A$1:$D$26,4,FALSE)</f>
        <v>#N/A</v>
      </c>
      <c r="BE255" s="5" t="str">
        <f>IF(BF255="","",A255)</f>
        <v/>
      </c>
      <c r="BF255" s="5" t="str">
        <f>IF(OR(I255="201 十種競技",I255="202 七種競技"),#REF!,"")</f>
        <v/>
      </c>
      <c r="BG255" s="5" t="str">
        <f>IF(I255="107 ハーフマラソン",#REF!,"")</f>
        <v/>
      </c>
      <c r="BH255" s="5" t="str">
        <f>I255 &amp; K255</f>
        <v/>
      </c>
      <c r="BI255" s="5">
        <f>I255</f>
        <v>0</v>
      </c>
      <c r="BJ255" s="5">
        <f>COUNTIF($BI$5:$BI$401,I255)</f>
        <v>160</v>
      </c>
      <c r="BK255" s="5">
        <f>COUNTIF($BH$5:$BH$401,I255 &amp; "B標準")</f>
        <v>0</v>
      </c>
      <c r="BL255" s="5" t="str">
        <f>D253 &amp; D255</f>
        <v>登録番号</v>
      </c>
    </row>
    <row r="256" spans="1:64" ht="14.25" thickBot="1" x14ac:dyDescent="0.2">
      <c r="A256" s="203"/>
      <c r="B256" s="206"/>
      <c r="C256" s="208"/>
      <c r="D256" s="206"/>
      <c r="E256" s="128" t="str">
        <f>IF(C255="○",IF($D255&lt;&gt;"",VLOOKUP($D255,新規学連登録者入力シート!$A$2:$U$101,7,FALSE),""),IF($D255&lt;&gt;"",IF(VLOOKUP(記入方法!$D255,登録者リスト!$A$1:$F$43729,4,FALSE)=基本情報!$D$6,VLOOKUP(記入方法!$D255,登録者リスト!$A$1:$F$43729,2,FALSE),""),""))</f>
        <v/>
      </c>
      <c r="F256" s="210"/>
      <c r="G256" s="128" t="str">
        <f>IF(C255="○",IF($D255&lt;&gt;"",VLOOKUP($D255,新規学連登録者入力シート!$A$2:$U$101,19,FALSE),""),IF($D255&lt;&gt;"",IF(VLOOKUP(記入方法!$D255,登録者リスト!$A$1:$F$43729,4,FALSE)=基本情報!$D$6,VLOOKUP(記入方法!$D255,登録者リスト!$A$1:$F$43729,6,FALSE),""),""))</f>
        <v/>
      </c>
      <c r="H256" s="212"/>
      <c r="I256" s="268"/>
      <c r="J256" s="268"/>
      <c r="K256" s="270"/>
      <c r="L256" s="106"/>
      <c r="M256" s="14" t="str">
        <f>IF(U256="",ASC(N256&amp;IF(P256&lt;&gt;"",TEXT(P256,"00"),"")&amp;IF(R256&lt;&gt;"",TEXT(R256,"00"),"")&amp;IF(T256&lt;&gt;"",TEXT(T256,"00"),"")),ASC(U256))</f>
        <v/>
      </c>
      <c r="N256" s="212"/>
      <c r="O256" s="256"/>
      <c r="P256" s="264"/>
      <c r="Q256" s="256"/>
      <c r="R256" s="264"/>
      <c r="S256" s="240"/>
      <c r="T256" s="266"/>
      <c r="U256" s="212"/>
      <c r="V256" s="9"/>
      <c r="W256" s="10" t="s">
        <v>23</v>
      </c>
      <c r="X256" s="9"/>
      <c r="Y256" s="10" t="s">
        <v>25</v>
      </c>
      <c r="Z256" s="9"/>
      <c r="AA256" s="10" t="s">
        <v>26</v>
      </c>
      <c r="AB256" s="210"/>
      <c r="AC256" s="102" t="str">
        <f>IF(AK256="",ASC(AD255&amp;IF(AF256&lt;&gt;"",TEXT(AF256,"00"),"")&amp;IF(AH256&lt;&gt;"",TEXT(AH256,"00"),"")&amp;IF(AJ256&lt;&gt;"",TEXT(AJ256,"00"),"")),ASC(AK256))</f>
        <v/>
      </c>
      <c r="AD256" s="254"/>
      <c r="AE256" s="258"/>
      <c r="AF256" s="260"/>
      <c r="AG256" s="258"/>
      <c r="AH256" s="260"/>
      <c r="AI256" s="262"/>
      <c r="AJ256" s="252"/>
      <c r="AK256" s="254"/>
      <c r="AL256" s="14" t="str">
        <f>IF(AT256="",ASC(AM256&amp;IF(AO256&lt;&gt;"",TEXT(AO256,"00"),"")&amp;IF(AQ256&lt;&gt;"",TEXT(AQ256,"00"),"")&amp;IF(AS256&lt;&gt;"",TEXT(AS256,"00"),"")),ASC(AT256))</f>
        <v/>
      </c>
      <c r="AM256" s="206"/>
      <c r="AN256" s="256"/>
      <c r="AO256" s="238"/>
      <c r="AP256" s="256"/>
      <c r="AQ256" s="238"/>
      <c r="AR256" s="240"/>
      <c r="AS256" s="242"/>
      <c r="AT256" s="244"/>
      <c r="AV256" s="5" t="str">
        <f>IF(AND(I256&lt;&gt;"107 ハーフマラソン",I256&lt;&gt;"062 10000mW"),D255 &amp; "-" &amp; I256,D255 &amp; "-" &amp; I256 &amp; J256)</f>
        <v>-</v>
      </c>
      <c r="AW256" s="5" t="str">
        <f>IF(ISERROR(VLOOKUP(記入方法!$AV256,登録者リスト!#REF!,4,FALSE)),"○","")</f>
        <v>○</v>
      </c>
      <c r="AX256" s="5" t="e">
        <f>IF(AND(I256&lt;&gt;"107 ハーフマラソン",I256&lt;&gt;"062 10000mW"),#REF! &amp; "-" &amp; I256,#REF! &amp; "-" &amp; I256 &amp; J256)</f>
        <v>#REF!</v>
      </c>
      <c r="AY256" s="5" t="str">
        <f>IF(ISERROR(VLOOKUP(AX256,突破者リスト外資格記録入力シート!$D$7:$M$106,2,FALSE)),"○","")</f>
        <v>○</v>
      </c>
      <c r="BA256" s="5" t="str">
        <f>IF(I256="107 ハーフマラソン","H",IF(I256="062 10000mW","W",""))</f>
        <v/>
      </c>
      <c r="BB256" s="5" t="e">
        <f>VLOOKUP($I256 &amp; $J256,標準記録!$A$1:$D$26,2,FALSE)</f>
        <v>#N/A</v>
      </c>
      <c r="BC256" s="5" t="e">
        <f>VLOOKUP($I256 &amp; $J256,標準記録!$A$1:$D$26,3,FALSE)</f>
        <v>#N/A</v>
      </c>
      <c r="BD256" s="5" t="e">
        <f>VLOOKUP($I256 &amp; $J256,標準記録!$A$1:$D$26,4,FALSE)</f>
        <v>#N/A</v>
      </c>
      <c r="BE256" s="5" t="str">
        <f>IF(BF256="","",A255)</f>
        <v/>
      </c>
      <c r="BF256" s="5" t="str">
        <f>IF(OR(I256="201 十種競技",I256="202 七種競技"),#REF!,"")</f>
        <v/>
      </c>
      <c r="BG256" s="5" t="str">
        <f>IF(I256="107 ハーフマラソン",#REF!,"")</f>
        <v/>
      </c>
      <c r="BH256" s="5" t="str">
        <f>I256 &amp; K256</f>
        <v/>
      </c>
      <c r="BI256" s="5">
        <f>I256</f>
        <v>0</v>
      </c>
      <c r="BJ256" s="5">
        <f>COUNTIF($BI$5:$BI$401,I256)</f>
        <v>160</v>
      </c>
      <c r="BK256" s="5">
        <f>COUNTIF($BH$5:$BH$401,I256 &amp; "B標準")</f>
        <v>0</v>
      </c>
    </row>
    <row r="257" spans="1:64" ht="15" thickTop="1" thickBot="1" x14ac:dyDescent="0.2">
      <c r="A257" s="204"/>
      <c r="B257" s="245" t="s">
        <v>128</v>
      </c>
      <c r="C257" s="246"/>
      <c r="D257" s="246"/>
      <c r="E257" s="246"/>
      <c r="F257" s="246"/>
      <c r="G257" s="247"/>
      <c r="H257" s="125"/>
      <c r="I257" s="248"/>
      <c r="J257" s="249"/>
      <c r="K257" s="249"/>
      <c r="L257" s="249"/>
      <c r="M257" s="249"/>
      <c r="N257" s="249"/>
      <c r="O257" s="249"/>
      <c r="P257" s="249"/>
      <c r="Q257" s="249"/>
      <c r="R257" s="249"/>
      <c r="S257" s="249"/>
      <c r="T257" s="249"/>
      <c r="U257" s="249"/>
      <c r="V257" s="249"/>
      <c r="W257" s="249"/>
      <c r="X257" s="249"/>
      <c r="Y257" s="249"/>
      <c r="Z257" s="249"/>
      <c r="AA257" s="249"/>
      <c r="AB257" s="249"/>
      <c r="AC257" s="249"/>
      <c r="AD257" s="249"/>
      <c r="AE257" s="249"/>
      <c r="AF257" s="249"/>
      <c r="AG257" s="249"/>
      <c r="AH257" s="249"/>
      <c r="AI257" s="249"/>
      <c r="AJ257" s="249"/>
      <c r="AK257" s="249"/>
      <c r="AL257" s="249"/>
      <c r="AM257" s="249"/>
      <c r="AN257" s="249"/>
      <c r="AO257" s="249"/>
      <c r="AP257" s="249"/>
      <c r="AQ257" s="249"/>
      <c r="AR257" s="249"/>
      <c r="AS257" s="249"/>
      <c r="AT257" s="250"/>
    </row>
    <row r="258" spans="1:64" ht="13.5" customHeight="1" x14ac:dyDescent="0.15">
      <c r="A258" s="227"/>
      <c r="B258" s="229" t="s">
        <v>0</v>
      </c>
      <c r="C258" s="231" t="s">
        <v>242</v>
      </c>
      <c r="D258" s="231" t="str">
        <f>IF(C260="○","整理番号","登録番号")</f>
        <v>登録番号</v>
      </c>
      <c r="E258" s="124" t="s">
        <v>13550</v>
      </c>
      <c r="F258" s="229" t="s">
        <v>275</v>
      </c>
      <c r="G258" s="104" t="s">
        <v>1</v>
      </c>
      <c r="H258" s="233" t="s">
        <v>13551</v>
      </c>
      <c r="I258" s="271" t="s">
        <v>2</v>
      </c>
      <c r="J258" s="233" t="s">
        <v>284</v>
      </c>
      <c r="K258" s="233" t="s">
        <v>3</v>
      </c>
      <c r="L258" s="114" t="s">
        <v>243</v>
      </c>
      <c r="M258" s="107" t="s">
        <v>16</v>
      </c>
      <c r="N258" s="213" t="s">
        <v>4</v>
      </c>
      <c r="O258" s="214"/>
      <c r="P258" s="214"/>
      <c r="Q258" s="214"/>
      <c r="R258" s="214"/>
      <c r="S258" s="214"/>
      <c r="T258" s="214"/>
      <c r="U258" s="214"/>
      <c r="V258" s="214"/>
      <c r="W258" s="214"/>
      <c r="X258" s="214"/>
      <c r="Y258" s="214"/>
      <c r="Z258" s="214"/>
      <c r="AA258" s="214"/>
      <c r="AB258" s="215"/>
      <c r="AC258" s="109" t="s">
        <v>16</v>
      </c>
      <c r="AD258" s="216" t="s">
        <v>448</v>
      </c>
      <c r="AE258" s="217"/>
      <c r="AF258" s="217"/>
      <c r="AG258" s="217"/>
      <c r="AH258" s="217"/>
      <c r="AI258" s="217"/>
      <c r="AJ258" s="217"/>
      <c r="AK258" s="218"/>
      <c r="AL258" s="107" t="s">
        <v>16</v>
      </c>
      <c r="AM258" s="213" t="s">
        <v>445</v>
      </c>
      <c r="AN258" s="214"/>
      <c r="AO258" s="214"/>
      <c r="AP258" s="214"/>
      <c r="AQ258" s="214"/>
      <c r="AR258" s="214"/>
      <c r="AS258" s="214"/>
      <c r="AT258" s="219"/>
    </row>
    <row r="259" spans="1:64" ht="14.25" thickBot="1" x14ac:dyDescent="0.2">
      <c r="A259" s="228"/>
      <c r="B259" s="230"/>
      <c r="C259" s="232"/>
      <c r="D259" s="232"/>
      <c r="E259" s="129" t="s">
        <v>6</v>
      </c>
      <c r="F259" s="230"/>
      <c r="G259" s="6" t="s">
        <v>7</v>
      </c>
      <c r="H259" s="230"/>
      <c r="I259" s="272"/>
      <c r="J259" s="236"/>
      <c r="K259" s="236"/>
      <c r="L259" s="115"/>
      <c r="M259" s="108"/>
      <c r="N259" s="220" t="s">
        <v>8</v>
      </c>
      <c r="O259" s="221"/>
      <c r="P259" s="221"/>
      <c r="Q259" s="221"/>
      <c r="R259" s="221"/>
      <c r="S259" s="221"/>
      <c r="T259" s="222"/>
      <c r="U259" s="129" t="s">
        <v>9</v>
      </c>
      <c r="V259" s="111" t="s">
        <v>10</v>
      </c>
      <c r="W259" s="112"/>
      <c r="X259" s="112"/>
      <c r="Y259" s="112"/>
      <c r="Z259" s="112"/>
      <c r="AA259" s="113"/>
      <c r="AB259" s="92" t="s">
        <v>11</v>
      </c>
      <c r="AC259" s="110"/>
      <c r="AD259" s="223" t="s">
        <v>8</v>
      </c>
      <c r="AE259" s="224"/>
      <c r="AF259" s="224"/>
      <c r="AG259" s="224"/>
      <c r="AH259" s="224"/>
      <c r="AI259" s="224"/>
      <c r="AJ259" s="225"/>
      <c r="AK259" s="100" t="s">
        <v>9</v>
      </c>
      <c r="AL259" s="108"/>
      <c r="AM259" s="220" t="s">
        <v>8</v>
      </c>
      <c r="AN259" s="221"/>
      <c r="AO259" s="221"/>
      <c r="AP259" s="221"/>
      <c r="AQ259" s="221"/>
      <c r="AR259" s="221"/>
      <c r="AS259" s="222"/>
      <c r="AT259" s="93" t="s">
        <v>9</v>
      </c>
    </row>
    <row r="260" spans="1:64" x14ac:dyDescent="0.15">
      <c r="A260" s="202">
        <v>52</v>
      </c>
      <c r="B260" s="205"/>
      <c r="C260" s="207"/>
      <c r="D260" s="205"/>
      <c r="E260" s="126" t="str">
        <f>IF(C260="○",IF($D260&lt;&gt;"",VLOOKUP($D260,新規学連登録者入力シート!$A$2:$U$101,8,FALSE),""),IF($D260&lt;&gt;"",IF(VLOOKUP(記入方法!$D260,登録者リスト!$A$1:$F$43729,4,FALSE)=基本情報!$D$6,VLOOKUP(記入方法!$D260,登録者リスト!$A$1:$F$43729,3,FALSE),""),""))</f>
        <v/>
      </c>
      <c r="F260" s="209" t="str">
        <f>IF(C260="○",IF($D260&lt;&gt;"",VLOOKUP($D260,新規学連登録者入力シート!$A$2:$U$101,9,FALSE),""),IF($D260&lt;&gt;"",IF(VLOOKUP(記入方法!$D260,登録者リスト!$A$1:$G$43729,4,FALSE)=基本情報!$D$6,VLOOKUP(記入方法!$D260,登録者リスト!$A$1:$G$43729,7,FALSE),""),""))</f>
        <v/>
      </c>
      <c r="G260" s="127" t="str">
        <f>IF(C260="○",IF($D260&lt;&gt;"",VLOOKUP($D260,新規学連登録者入力シート!$A$2:$U$101,14,FALSE),""),IF($D260&lt;&gt;"",IF(VLOOKUP(記入方法!$D260,登録者リスト!$A$1:$F$43729,4,FALSE)=基本情報!$D$6,VLOOKUP(記入方法!$D260,登録者リスト!$A$1:$F$43729,5,FALSE),""),""))</f>
        <v/>
      </c>
      <c r="H260" s="211" t="str">
        <f>IF(C260="○",IF($D260&lt;&gt;"",VLOOKUP($D260,新規学連登録者入力シート!$A$2:$U$101,19,FALSE),""),IF($D260&lt;&gt;"",IF(VLOOKUP(記入方法!$D260,登録者リスト!$A$1:$H$43729,4,FALSE)=基本情報!$D$6,VLOOKUP(記入方法!$D260,登録者リスト!$A$1:$H$43729,8,FALSE),""),""))</f>
        <v/>
      </c>
      <c r="I260" s="267"/>
      <c r="J260" s="267"/>
      <c r="K260" s="269" t="str">
        <f>IFERROR(IF(I260="","",IF(AND(I260&lt;&gt;"107 ハーフマラソン",I260&lt;&gt;"062 10000mW"),IF(BD260="T",IF(VALUE(M260)&lt;=BB260,"A標準",IF(VALUE(M260)&lt;=BC260,"B標準","未突破")),IF(VALUE(M260)&gt;=BB260,"A標準",IF(VALUE(M260)&gt;=BC260,"B標準","未突破"))),IF(VALUE(M260)&lt;=BC260,"","未突破"))),"")</f>
        <v/>
      </c>
      <c r="L260" s="105"/>
      <c r="M260" s="12" t="str">
        <f>IF(U260="",ASC(N260&amp;IF(P260&lt;&gt;"",TEXT(P260,"00"),"")&amp;IF(R260&lt;&gt;"",TEXT(R260,"00"),"")&amp;IF(T260&lt;&gt;"",TEXT(T260,"00"),"")),ASC(U260))</f>
        <v/>
      </c>
      <c r="N260" s="211"/>
      <c r="O260" s="255" t="s">
        <v>239</v>
      </c>
      <c r="P260" s="263"/>
      <c r="Q260" s="255" t="s">
        <v>240</v>
      </c>
      <c r="R260" s="263"/>
      <c r="S260" s="239" t="s">
        <v>241</v>
      </c>
      <c r="T260" s="265"/>
      <c r="U260" s="211"/>
      <c r="V260" s="7"/>
      <c r="W260" s="8" t="s">
        <v>23</v>
      </c>
      <c r="X260" s="7"/>
      <c r="Y260" s="8" t="s">
        <v>24</v>
      </c>
      <c r="Z260" s="7"/>
      <c r="AA260" s="8" t="s">
        <v>26</v>
      </c>
      <c r="AB260" s="209"/>
      <c r="AC260" s="101" t="str">
        <f>IF(AK260="",ASC(AD260&amp;IF(AF260&lt;&gt;"",TEXT(AF260,"00"),"")&amp;IF(AH260&lt;&gt;"",TEXT(AH260,"00"),"")&amp;IF(AJ260&lt;&gt;"",TEXT(AJ260,"00"),"")),ASC(AK260))</f>
        <v/>
      </c>
      <c r="AD260" s="253" t="str">
        <f>IF(I260="","",IF(I260="201 十種競技","",VLOOKUP(I260,大学記録!$A$3:$H$5,2,FALSE)))</f>
        <v/>
      </c>
      <c r="AE260" s="257" t="s">
        <v>239</v>
      </c>
      <c r="AF260" s="259" t="str">
        <f>IF(I260="","",IF(I260="201 十種競技","",VLOOKUP(I260,大学記録!$A$3:$H$5,4,FALSE)))</f>
        <v/>
      </c>
      <c r="AG260" s="257" t="s">
        <v>240</v>
      </c>
      <c r="AH260" s="259" t="str">
        <f>IF(I260="","",IF(I260="201 十種競技","",VLOOKUP(I260,大学記録!$A$3:$H$5,6,FALSE)))</f>
        <v/>
      </c>
      <c r="AI260" s="261" t="s">
        <v>241</v>
      </c>
      <c r="AJ260" s="251" t="str">
        <f>IF(I260="","",IF(I260="201 十種競技","",VLOOKUP(I260,大学記録!$A$3:$H$5,8,FALSE)))</f>
        <v/>
      </c>
      <c r="AK260" s="253" t="str">
        <f>IF(I260="","",IF(I260="201 十種競技",大学記録!#REF!,""))</f>
        <v/>
      </c>
      <c r="AL260" s="12" t="str">
        <f>IF(AT260="",ASC(AM260&amp;IF(AO260&lt;&gt;"",TEXT(AO260,"00"),"")&amp;IF(AQ260&lt;&gt;"",TEXT(AQ260,"00"),"")&amp;IF(AS260&lt;&gt;"",TEXT(AS260,"00"),"")),ASC(AT260))</f>
        <v/>
      </c>
      <c r="AM260" s="205"/>
      <c r="AN260" s="255" t="s">
        <v>239</v>
      </c>
      <c r="AO260" s="237"/>
      <c r="AP260" s="255" t="s">
        <v>240</v>
      </c>
      <c r="AQ260" s="237"/>
      <c r="AR260" s="239" t="s">
        <v>241</v>
      </c>
      <c r="AS260" s="241"/>
      <c r="AT260" s="243"/>
      <c r="AV260" s="5" t="str">
        <f>IF(AND(I260&lt;&gt;"107 ハーフマラソン",I260&lt;&gt;"062 10000mW"),D260 &amp; "-" &amp; I260,D260 &amp; "-" &amp; I260 &amp; J260)</f>
        <v>-</v>
      </c>
      <c r="AW260" s="5" t="str">
        <f>IF(ISERROR(VLOOKUP(記入方法!$AV260,登録者リスト!#REF!,4,FALSE)),"○","")</f>
        <v>○</v>
      </c>
      <c r="AX260" s="5" t="e">
        <f>IF(AND(I260&lt;&gt;"107 ハーフマラソン",I260&lt;&gt;"062 10000mW"),#REF! &amp; "-" &amp; I260,#REF! &amp; "-" &amp; I260 &amp; J260)</f>
        <v>#REF!</v>
      </c>
      <c r="AY260" s="5" t="str">
        <f>IF(ISERROR(VLOOKUP(AX260,突破者リスト外資格記録入力シート!$D$7:$M$106,2,FALSE)),"○","")</f>
        <v>○</v>
      </c>
      <c r="AZ260" s="5" t="str">
        <f>IF(C260="○","整理番号","登録番号")</f>
        <v>登録番号</v>
      </c>
      <c r="BA260" s="5" t="str">
        <f>IF(I260="107 ハーフマラソン","H",IF(I260="062 10000mW","W",""))</f>
        <v/>
      </c>
      <c r="BB260" s="5" t="e">
        <f>VLOOKUP($I260 &amp; $J260,標準記録!$A$1:$D$26,2,FALSE)</f>
        <v>#N/A</v>
      </c>
      <c r="BC260" s="5" t="e">
        <f>VLOOKUP($I260 &amp; $J260,標準記録!$A$1:$D$26,3,FALSE)</f>
        <v>#N/A</v>
      </c>
      <c r="BD260" s="5" t="e">
        <f>VLOOKUP($I260 &amp; $J260,標準記録!$A$1:$D$26,4,FALSE)</f>
        <v>#N/A</v>
      </c>
      <c r="BE260" s="5" t="str">
        <f>IF(BF260="","",A260)</f>
        <v/>
      </c>
      <c r="BF260" s="5" t="str">
        <f>IF(OR(I260="201 十種競技",I260="202 七種競技"),#REF!,"")</f>
        <v/>
      </c>
      <c r="BG260" s="5" t="str">
        <f>IF(I260="107 ハーフマラソン",#REF!,"")</f>
        <v/>
      </c>
      <c r="BH260" s="5" t="str">
        <f>I260 &amp; K260</f>
        <v/>
      </c>
      <c r="BI260" s="5">
        <f>I260</f>
        <v>0</v>
      </c>
      <c r="BJ260" s="5">
        <f>COUNTIF($BI$5:$BI$401,I260)</f>
        <v>160</v>
      </c>
      <c r="BK260" s="5">
        <f>COUNTIF($BH$5:$BH$401,I260 &amp; "B標準")</f>
        <v>0</v>
      </c>
      <c r="BL260" s="5" t="str">
        <f>D258 &amp; D260</f>
        <v>登録番号</v>
      </c>
    </row>
    <row r="261" spans="1:64" ht="14.25" thickBot="1" x14ac:dyDescent="0.2">
      <c r="A261" s="203"/>
      <c r="B261" s="206"/>
      <c r="C261" s="208"/>
      <c r="D261" s="206"/>
      <c r="E261" s="128" t="str">
        <f>IF(C260="○",IF($D260&lt;&gt;"",VLOOKUP($D260,新規学連登録者入力シート!$A$2:$U$101,7,FALSE),""),IF($D260&lt;&gt;"",IF(VLOOKUP(記入方法!$D260,登録者リスト!$A$1:$F$43729,4,FALSE)=基本情報!$D$6,VLOOKUP(記入方法!$D260,登録者リスト!$A$1:$F$43729,2,FALSE),""),""))</f>
        <v/>
      </c>
      <c r="F261" s="210"/>
      <c r="G261" s="128" t="str">
        <f>IF(C260="○",IF($D260&lt;&gt;"",VLOOKUP($D260,新規学連登録者入力シート!$A$2:$U$101,19,FALSE),""),IF($D260&lt;&gt;"",IF(VLOOKUP(記入方法!$D260,登録者リスト!$A$1:$F$43729,4,FALSE)=基本情報!$D$6,VLOOKUP(記入方法!$D260,登録者リスト!$A$1:$F$43729,6,FALSE),""),""))</f>
        <v/>
      </c>
      <c r="H261" s="212"/>
      <c r="I261" s="268"/>
      <c r="J261" s="268"/>
      <c r="K261" s="270"/>
      <c r="L261" s="106"/>
      <c r="M261" s="14" t="str">
        <f>IF(U261="",ASC(N261&amp;IF(P261&lt;&gt;"",TEXT(P261,"00"),"")&amp;IF(R261&lt;&gt;"",TEXT(R261,"00"),"")&amp;IF(T261&lt;&gt;"",TEXT(T261,"00"),"")),ASC(U261))</f>
        <v/>
      </c>
      <c r="N261" s="212"/>
      <c r="O261" s="256"/>
      <c r="P261" s="264"/>
      <c r="Q261" s="256"/>
      <c r="R261" s="264"/>
      <c r="S261" s="240"/>
      <c r="T261" s="266"/>
      <c r="U261" s="212"/>
      <c r="V261" s="9"/>
      <c r="W261" s="10" t="s">
        <v>23</v>
      </c>
      <c r="X261" s="9"/>
      <c r="Y261" s="10" t="s">
        <v>25</v>
      </c>
      <c r="Z261" s="9"/>
      <c r="AA261" s="10" t="s">
        <v>26</v>
      </c>
      <c r="AB261" s="210"/>
      <c r="AC261" s="102" t="str">
        <f>IF(AK261="",ASC(AD260&amp;IF(AF261&lt;&gt;"",TEXT(AF261,"00"),"")&amp;IF(AH261&lt;&gt;"",TEXT(AH261,"00"),"")&amp;IF(AJ261&lt;&gt;"",TEXT(AJ261,"00"),"")),ASC(AK261))</f>
        <v/>
      </c>
      <c r="AD261" s="254"/>
      <c r="AE261" s="258"/>
      <c r="AF261" s="260"/>
      <c r="AG261" s="258"/>
      <c r="AH261" s="260"/>
      <c r="AI261" s="262"/>
      <c r="AJ261" s="252"/>
      <c r="AK261" s="254"/>
      <c r="AL261" s="14" t="str">
        <f>IF(AT261="",ASC(AM261&amp;IF(AO261&lt;&gt;"",TEXT(AO261,"00"),"")&amp;IF(AQ261&lt;&gt;"",TEXT(AQ261,"00"),"")&amp;IF(AS261&lt;&gt;"",TEXT(AS261,"00"),"")),ASC(AT261))</f>
        <v/>
      </c>
      <c r="AM261" s="206"/>
      <c r="AN261" s="256"/>
      <c r="AO261" s="238"/>
      <c r="AP261" s="256"/>
      <c r="AQ261" s="238"/>
      <c r="AR261" s="240"/>
      <c r="AS261" s="242"/>
      <c r="AT261" s="244"/>
      <c r="AV261" s="5" t="str">
        <f>IF(AND(I261&lt;&gt;"107 ハーフマラソン",I261&lt;&gt;"062 10000mW"),D260 &amp; "-" &amp; I261,D260 &amp; "-" &amp; I261 &amp; J261)</f>
        <v>-</v>
      </c>
      <c r="AW261" s="5" t="str">
        <f>IF(ISERROR(VLOOKUP(記入方法!$AV261,登録者リスト!#REF!,4,FALSE)),"○","")</f>
        <v>○</v>
      </c>
      <c r="AX261" s="5" t="e">
        <f>IF(AND(I261&lt;&gt;"107 ハーフマラソン",I261&lt;&gt;"062 10000mW"),#REF! &amp; "-" &amp; I261,#REF! &amp; "-" &amp; I261 &amp; J261)</f>
        <v>#REF!</v>
      </c>
      <c r="AY261" s="5" t="str">
        <f>IF(ISERROR(VLOOKUP(AX261,突破者リスト外資格記録入力シート!$D$7:$M$106,2,FALSE)),"○","")</f>
        <v>○</v>
      </c>
      <c r="BA261" s="5" t="str">
        <f>IF(I261="107 ハーフマラソン","H",IF(I261="062 10000mW","W",""))</f>
        <v/>
      </c>
      <c r="BB261" s="5" t="e">
        <f>VLOOKUP($I261 &amp; $J261,標準記録!$A$1:$D$26,2,FALSE)</f>
        <v>#N/A</v>
      </c>
      <c r="BC261" s="5" t="e">
        <f>VLOOKUP($I261 &amp; $J261,標準記録!$A$1:$D$26,3,FALSE)</f>
        <v>#N/A</v>
      </c>
      <c r="BD261" s="5" t="e">
        <f>VLOOKUP($I261 &amp; $J261,標準記録!$A$1:$D$26,4,FALSE)</f>
        <v>#N/A</v>
      </c>
      <c r="BE261" s="5" t="str">
        <f>IF(BF261="","",A260)</f>
        <v/>
      </c>
      <c r="BF261" s="5" t="str">
        <f>IF(OR(I261="201 十種競技",I261="202 七種競技"),#REF!,"")</f>
        <v/>
      </c>
      <c r="BG261" s="5" t="str">
        <f>IF(I261="107 ハーフマラソン",#REF!,"")</f>
        <v/>
      </c>
      <c r="BH261" s="5" t="str">
        <f>I261 &amp; K261</f>
        <v/>
      </c>
      <c r="BI261" s="5">
        <f>I261</f>
        <v>0</v>
      </c>
      <c r="BJ261" s="5">
        <f>COUNTIF($BI$5:$BI$401,I261)</f>
        <v>160</v>
      </c>
      <c r="BK261" s="5">
        <f>COUNTIF($BH$5:$BH$401,I261 &amp; "B標準")</f>
        <v>0</v>
      </c>
    </row>
    <row r="262" spans="1:64" ht="15" thickTop="1" thickBot="1" x14ac:dyDescent="0.2">
      <c r="A262" s="204"/>
      <c r="B262" s="245" t="s">
        <v>128</v>
      </c>
      <c r="C262" s="246"/>
      <c r="D262" s="246"/>
      <c r="E262" s="246"/>
      <c r="F262" s="246"/>
      <c r="G262" s="247"/>
      <c r="H262" s="125"/>
      <c r="I262" s="248"/>
      <c r="J262" s="249"/>
      <c r="K262" s="249"/>
      <c r="L262" s="249"/>
      <c r="M262" s="249"/>
      <c r="N262" s="249"/>
      <c r="O262" s="249"/>
      <c r="P262" s="249"/>
      <c r="Q262" s="249"/>
      <c r="R262" s="249"/>
      <c r="S262" s="249"/>
      <c r="T262" s="249"/>
      <c r="U262" s="249"/>
      <c r="V262" s="249"/>
      <c r="W262" s="249"/>
      <c r="X262" s="249"/>
      <c r="Y262" s="249"/>
      <c r="Z262" s="249"/>
      <c r="AA262" s="249"/>
      <c r="AB262" s="249"/>
      <c r="AC262" s="249"/>
      <c r="AD262" s="249"/>
      <c r="AE262" s="249"/>
      <c r="AF262" s="249"/>
      <c r="AG262" s="249"/>
      <c r="AH262" s="249"/>
      <c r="AI262" s="249"/>
      <c r="AJ262" s="249"/>
      <c r="AK262" s="249"/>
      <c r="AL262" s="249"/>
      <c r="AM262" s="249"/>
      <c r="AN262" s="249"/>
      <c r="AO262" s="249"/>
      <c r="AP262" s="249"/>
      <c r="AQ262" s="249"/>
      <c r="AR262" s="249"/>
      <c r="AS262" s="249"/>
      <c r="AT262" s="250"/>
    </row>
    <row r="263" spans="1:64" ht="13.5" customHeight="1" x14ac:dyDescent="0.15">
      <c r="A263" s="227"/>
      <c r="B263" s="229" t="s">
        <v>0</v>
      </c>
      <c r="C263" s="231" t="s">
        <v>242</v>
      </c>
      <c r="D263" s="231" t="str">
        <f>IF(C265="○","整理番号","登録番号")</f>
        <v>登録番号</v>
      </c>
      <c r="E263" s="124" t="s">
        <v>13550</v>
      </c>
      <c r="F263" s="229" t="s">
        <v>275</v>
      </c>
      <c r="G263" s="104" t="s">
        <v>1</v>
      </c>
      <c r="H263" s="233" t="s">
        <v>13551</v>
      </c>
      <c r="I263" s="271" t="s">
        <v>2</v>
      </c>
      <c r="J263" s="233" t="s">
        <v>284</v>
      </c>
      <c r="K263" s="233" t="s">
        <v>3</v>
      </c>
      <c r="L263" s="114" t="s">
        <v>243</v>
      </c>
      <c r="M263" s="107" t="s">
        <v>16</v>
      </c>
      <c r="N263" s="213" t="s">
        <v>4</v>
      </c>
      <c r="O263" s="214"/>
      <c r="P263" s="214"/>
      <c r="Q263" s="214"/>
      <c r="R263" s="214"/>
      <c r="S263" s="214"/>
      <c r="T263" s="214"/>
      <c r="U263" s="214"/>
      <c r="V263" s="214"/>
      <c r="W263" s="214"/>
      <c r="X263" s="214"/>
      <c r="Y263" s="214"/>
      <c r="Z263" s="214"/>
      <c r="AA263" s="214"/>
      <c r="AB263" s="215"/>
      <c r="AC263" s="109" t="s">
        <v>16</v>
      </c>
      <c r="AD263" s="216" t="s">
        <v>448</v>
      </c>
      <c r="AE263" s="217"/>
      <c r="AF263" s="217"/>
      <c r="AG263" s="217"/>
      <c r="AH263" s="217"/>
      <c r="AI263" s="217"/>
      <c r="AJ263" s="217"/>
      <c r="AK263" s="218"/>
      <c r="AL263" s="107" t="s">
        <v>16</v>
      </c>
      <c r="AM263" s="213" t="s">
        <v>445</v>
      </c>
      <c r="AN263" s="214"/>
      <c r="AO263" s="214"/>
      <c r="AP263" s="214"/>
      <c r="AQ263" s="214"/>
      <c r="AR263" s="214"/>
      <c r="AS263" s="214"/>
      <c r="AT263" s="219"/>
    </row>
    <row r="264" spans="1:64" ht="14.25" thickBot="1" x14ac:dyDescent="0.2">
      <c r="A264" s="228"/>
      <c r="B264" s="230"/>
      <c r="C264" s="232"/>
      <c r="D264" s="232"/>
      <c r="E264" s="129" t="s">
        <v>6</v>
      </c>
      <c r="F264" s="230"/>
      <c r="G264" s="6" t="s">
        <v>7</v>
      </c>
      <c r="H264" s="230"/>
      <c r="I264" s="272"/>
      <c r="J264" s="236"/>
      <c r="K264" s="236"/>
      <c r="L264" s="115"/>
      <c r="M264" s="108"/>
      <c r="N264" s="220" t="s">
        <v>8</v>
      </c>
      <c r="O264" s="221"/>
      <c r="P264" s="221"/>
      <c r="Q264" s="221"/>
      <c r="R264" s="221"/>
      <c r="S264" s="221"/>
      <c r="T264" s="222"/>
      <c r="U264" s="129" t="s">
        <v>9</v>
      </c>
      <c r="V264" s="111" t="s">
        <v>10</v>
      </c>
      <c r="W264" s="112"/>
      <c r="X264" s="112"/>
      <c r="Y264" s="112"/>
      <c r="Z264" s="112"/>
      <c r="AA264" s="113"/>
      <c r="AB264" s="92" t="s">
        <v>11</v>
      </c>
      <c r="AC264" s="110"/>
      <c r="AD264" s="223" t="s">
        <v>8</v>
      </c>
      <c r="AE264" s="224"/>
      <c r="AF264" s="224"/>
      <c r="AG264" s="224"/>
      <c r="AH264" s="224"/>
      <c r="AI264" s="224"/>
      <c r="AJ264" s="225"/>
      <c r="AK264" s="100" t="s">
        <v>9</v>
      </c>
      <c r="AL264" s="108"/>
      <c r="AM264" s="220" t="s">
        <v>8</v>
      </c>
      <c r="AN264" s="221"/>
      <c r="AO264" s="221"/>
      <c r="AP264" s="221"/>
      <c r="AQ264" s="221"/>
      <c r="AR264" s="221"/>
      <c r="AS264" s="222"/>
      <c r="AT264" s="93" t="s">
        <v>9</v>
      </c>
    </row>
    <row r="265" spans="1:64" x14ac:dyDescent="0.15">
      <c r="A265" s="202">
        <v>53</v>
      </c>
      <c r="B265" s="205"/>
      <c r="C265" s="207"/>
      <c r="D265" s="205"/>
      <c r="E265" s="126" t="str">
        <f>IF(C265="○",IF($D265&lt;&gt;"",VLOOKUP($D265,新規学連登録者入力シート!$A$2:$U$101,8,FALSE),""),IF($D265&lt;&gt;"",IF(VLOOKUP(記入方法!$D265,登録者リスト!$A$1:$F$43729,4,FALSE)=基本情報!$D$6,VLOOKUP(記入方法!$D265,登録者リスト!$A$1:$F$43729,3,FALSE),""),""))</f>
        <v/>
      </c>
      <c r="F265" s="209" t="str">
        <f>IF(C265="○",IF($D265&lt;&gt;"",VLOOKUP($D265,新規学連登録者入力シート!$A$2:$U$101,9,FALSE),""),IF($D265&lt;&gt;"",IF(VLOOKUP(記入方法!$D265,登録者リスト!$A$1:$G$43729,4,FALSE)=基本情報!$D$6,VLOOKUP(記入方法!$D265,登録者リスト!$A$1:$G$43729,7,FALSE),""),""))</f>
        <v/>
      </c>
      <c r="G265" s="127" t="str">
        <f>IF(C265="○",IF($D265&lt;&gt;"",VLOOKUP($D265,新規学連登録者入力シート!$A$2:$U$101,14,FALSE),""),IF($D265&lt;&gt;"",IF(VLOOKUP(記入方法!$D265,登録者リスト!$A$1:$F$43729,4,FALSE)=基本情報!$D$6,VLOOKUP(記入方法!$D265,登録者リスト!$A$1:$F$43729,5,FALSE),""),""))</f>
        <v/>
      </c>
      <c r="H265" s="211" t="str">
        <f>IF(C265="○",IF($D265&lt;&gt;"",VLOOKUP($D265,新規学連登録者入力シート!$A$2:$U$101,19,FALSE),""),IF($D265&lt;&gt;"",IF(VLOOKUP(記入方法!$D265,登録者リスト!$A$1:$H$43729,4,FALSE)=基本情報!$D$6,VLOOKUP(記入方法!$D265,登録者リスト!$A$1:$H$43729,8,FALSE),""),""))</f>
        <v/>
      </c>
      <c r="I265" s="267"/>
      <c r="J265" s="267"/>
      <c r="K265" s="269" t="str">
        <f>IFERROR(IF(I265="","",IF(AND(I265&lt;&gt;"107 ハーフマラソン",I265&lt;&gt;"062 10000mW"),IF(BD265="T",IF(VALUE(M265)&lt;=BB265,"A標準",IF(VALUE(M265)&lt;=BC265,"B標準","未突破")),IF(VALUE(M265)&gt;=BB265,"A標準",IF(VALUE(M265)&gt;=BC265,"B標準","未突破"))),IF(VALUE(M265)&lt;=BC265,"","未突破"))),"")</f>
        <v/>
      </c>
      <c r="L265" s="105"/>
      <c r="M265" s="12" t="str">
        <f>IF(U265="",ASC(N265&amp;IF(P265&lt;&gt;"",TEXT(P265,"00"),"")&amp;IF(R265&lt;&gt;"",TEXT(R265,"00"),"")&amp;IF(T265&lt;&gt;"",TEXT(T265,"00"),"")),ASC(U265))</f>
        <v/>
      </c>
      <c r="N265" s="211"/>
      <c r="O265" s="255" t="s">
        <v>239</v>
      </c>
      <c r="P265" s="263"/>
      <c r="Q265" s="255" t="s">
        <v>240</v>
      </c>
      <c r="R265" s="263"/>
      <c r="S265" s="239" t="s">
        <v>241</v>
      </c>
      <c r="T265" s="265"/>
      <c r="U265" s="211"/>
      <c r="V265" s="7"/>
      <c r="W265" s="8" t="s">
        <v>23</v>
      </c>
      <c r="X265" s="7"/>
      <c r="Y265" s="8" t="s">
        <v>24</v>
      </c>
      <c r="Z265" s="7"/>
      <c r="AA265" s="8" t="s">
        <v>26</v>
      </c>
      <c r="AB265" s="209"/>
      <c r="AC265" s="101" t="str">
        <f>IF(AK265="",ASC(AD265&amp;IF(AF265&lt;&gt;"",TEXT(AF265,"00"),"")&amp;IF(AH265&lt;&gt;"",TEXT(AH265,"00"),"")&amp;IF(AJ265&lt;&gt;"",TEXT(AJ265,"00"),"")),ASC(AK265))</f>
        <v/>
      </c>
      <c r="AD265" s="253" t="str">
        <f>IF(I265="","",IF(I265="201 十種競技","",VLOOKUP(I265,大学記録!$A$3:$H$5,2,FALSE)))</f>
        <v/>
      </c>
      <c r="AE265" s="257" t="s">
        <v>239</v>
      </c>
      <c r="AF265" s="259" t="str">
        <f>IF(I265="","",IF(I265="201 十種競技","",VLOOKUP(I265,大学記録!$A$3:$H$5,4,FALSE)))</f>
        <v/>
      </c>
      <c r="AG265" s="257" t="s">
        <v>240</v>
      </c>
      <c r="AH265" s="259" t="str">
        <f>IF(I265="","",IF(I265="201 十種競技","",VLOOKUP(I265,大学記録!$A$3:$H$5,6,FALSE)))</f>
        <v/>
      </c>
      <c r="AI265" s="261" t="s">
        <v>241</v>
      </c>
      <c r="AJ265" s="251" t="str">
        <f>IF(I265="","",IF(I265="201 十種競技","",VLOOKUP(I265,大学記録!$A$3:$H$5,8,FALSE)))</f>
        <v/>
      </c>
      <c r="AK265" s="253" t="str">
        <f>IF(I265="","",IF(I265="201 十種競技",大学記録!#REF!,""))</f>
        <v/>
      </c>
      <c r="AL265" s="12" t="str">
        <f>IF(AT265="",ASC(AM265&amp;IF(AO265&lt;&gt;"",TEXT(AO265,"00"),"")&amp;IF(AQ265&lt;&gt;"",TEXT(AQ265,"00"),"")&amp;IF(AS265&lt;&gt;"",TEXT(AS265,"00"),"")),ASC(AT265))</f>
        <v/>
      </c>
      <c r="AM265" s="205"/>
      <c r="AN265" s="255" t="s">
        <v>239</v>
      </c>
      <c r="AO265" s="237"/>
      <c r="AP265" s="255" t="s">
        <v>240</v>
      </c>
      <c r="AQ265" s="237"/>
      <c r="AR265" s="239" t="s">
        <v>241</v>
      </c>
      <c r="AS265" s="241"/>
      <c r="AT265" s="243"/>
      <c r="AV265" s="5" t="str">
        <f>IF(AND(I265&lt;&gt;"107 ハーフマラソン",I265&lt;&gt;"062 10000mW"),D265 &amp; "-" &amp; I265,D265 &amp; "-" &amp; I265 &amp; J265)</f>
        <v>-</v>
      </c>
      <c r="AW265" s="5" t="str">
        <f>IF(ISERROR(VLOOKUP(記入方法!$AV265,登録者リスト!#REF!,4,FALSE)),"○","")</f>
        <v>○</v>
      </c>
      <c r="AX265" s="5" t="e">
        <f>IF(AND(I265&lt;&gt;"107 ハーフマラソン",I265&lt;&gt;"062 10000mW"),#REF! &amp; "-" &amp; I265,#REF! &amp; "-" &amp; I265 &amp; J265)</f>
        <v>#REF!</v>
      </c>
      <c r="AY265" s="5" t="str">
        <f>IF(ISERROR(VLOOKUP(AX265,突破者リスト外資格記録入力シート!$D$7:$M$106,2,FALSE)),"○","")</f>
        <v>○</v>
      </c>
      <c r="AZ265" s="5" t="str">
        <f>IF(C265="○","整理番号","登録番号")</f>
        <v>登録番号</v>
      </c>
      <c r="BA265" s="5" t="str">
        <f>IF(I265="107 ハーフマラソン","H",IF(I265="062 10000mW","W",""))</f>
        <v/>
      </c>
      <c r="BB265" s="5" t="e">
        <f>VLOOKUP($I265 &amp; $J265,標準記録!$A$1:$D$26,2,FALSE)</f>
        <v>#N/A</v>
      </c>
      <c r="BC265" s="5" t="e">
        <f>VLOOKUP($I265 &amp; $J265,標準記録!$A$1:$D$26,3,FALSE)</f>
        <v>#N/A</v>
      </c>
      <c r="BD265" s="5" t="e">
        <f>VLOOKUP($I265 &amp; $J265,標準記録!$A$1:$D$26,4,FALSE)</f>
        <v>#N/A</v>
      </c>
      <c r="BE265" s="5" t="str">
        <f>IF(BF265="","",A265)</f>
        <v/>
      </c>
      <c r="BF265" s="5" t="str">
        <f>IF(OR(I265="201 十種競技",I265="202 七種競技"),#REF!,"")</f>
        <v/>
      </c>
      <c r="BG265" s="5" t="str">
        <f>IF(I265="107 ハーフマラソン",#REF!,"")</f>
        <v/>
      </c>
      <c r="BH265" s="5" t="str">
        <f>I265 &amp; K265</f>
        <v/>
      </c>
      <c r="BI265" s="5">
        <f>I265</f>
        <v>0</v>
      </c>
      <c r="BJ265" s="5">
        <f>COUNTIF($BI$5:$BI$401,I265)</f>
        <v>160</v>
      </c>
      <c r="BK265" s="5">
        <f>COUNTIF($BH$5:$BH$401,I265 &amp; "B標準")</f>
        <v>0</v>
      </c>
      <c r="BL265" s="5" t="str">
        <f>D263 &amp; D265</f>
        <v>登録番号</v>
      </c>
    </row>
    <row r="266" spans="1:64" ht="14.25" thickBot="1" x14ac:dyDescent="0.2">
      <c r="A266" s="203"/>
      <c r="B266" s="206"/>
      <c r="C266" s="208"/>
      <c r="D266" s="206"/>
      <c r="E266" s="128" t="str">
        <f>IF(C265="○",IF($D265&lt;&gt;"",VLOOKUP($D265,新規学連登録者入力シート!$A$2:$U$101,7,FALSE),""),IF($D265&lt;&gt;"",IF(VLOOKUP(記入方法!$D265,登録者リスト!$A$1:$F$43729,4,FALSE)=基本情報!$D$6,VLOOKUP(記入方法!$D265,登録者リスト!$A$1:$F$43729,2,FALSE),""),""))</f>
        <v/>
      </c>
      <c r="F266" s="210"/>
      <c r="G266" s="128" t="str">
        <f>IF(C265="○",IF($D265&lt;&gt;"",VLOOKUP($D265,新規学連登録者入力シート!$A$2:$U$101,19,FALSE),""),IF($D265&lt;&gt;"",IF(VLOOKUP(記入方法!$D265,登録者リスト!$A$1:$F$43729,4,FALSE)=基本情報!$D$6,VLOOKUP(記入方法!$D265,登録者リスト!$A$1:$F$43729,6,FALSE),""),""))</f>
        <v/>
      </c>
      <c r="H266" s="212"/>
      <c r="I266" s="268"/>
      <c r="J266" s="268"/>
      <c r="K266" s="270"/>
      <c r="L266" s="106"/>
      <c r="M266" s="14" t="str">
        <f>IF(U266="",ASC(N266&amp;IF(P266&lt;&gt;"",TEXT(P266,"00"),"")&amp;IF(R266&lt;&gt;"",TEXT(R266,"00"),"")&amp;IF(T266&lt;&gt;"",TEXT(T266,"00"),"")),ASC(U266))</f>
        <v/>
      </c>
      <c r="N266" s="212"/>
      <c r="O266" s="256"/>
      <c r="P266" s="264"/>
      <c r="Q266" s="256"/>
      <c r="R266" s="264"/>
      <c r="S266" s="240"/>
      <c r="T266" s="266"/>
      <c r="U266" s="212"/>
      <c r="V266" s="9"/>
      <c r="W266" s="10" t="s">
        <v>23</v>
      </c>
      <c r="X266" s="9"/>
      <c r="Y266" s="10" t="s">
        <v>25</v>
      </c>
      <c r="Z266" s="9"/>
      <c r="AA266" s="10" t="s">
        <v>26</v>
      </c>
      <c r="AB266" s="210"/>
      <c r="AC266" s="102" t="str">
        <f>IF(AK266="",ASC(AD265&amp;IF(AF266&lt;&gt;"",TEXT(AF266,"00"),"")&amp;IF(AH266&lt;&gt;"",TEXT(AH266,"00"),"")&amp;IF(AJ266&lt;&gt;"",TEXT(AJ266,"00"),"")),ASC(AK266))</f>
        <v/>
      </c>
      <c r="AD266" s="254"/>
      <c r="AE266" s="258"/>
      <c r="AF266" s="260"/>
      <c r="AG266" s="258"/>
      <c r="AH266" s="260"/>
      <c r="AI266" s="262"/>
      <c r="AJ266" s="252"/>
      <c r="AK266" s="254"/>
      <c r="AL266" s="14" t="str">
        <f>IF(AT266="",ASC(AM266&amp;IF(AO266&lt;&gt;"",TEXT(AO266,"00"),"")&amp;IF(AQ266&lt;&gt;"",TEXT(AQ266,"00"),"")&amp;IF(AS266&lt;&gt;"",TEXT(AS266,"00"),"")),ASC(AT266))</f>
        <v/>
      </c>
      <c r="AM266" s="206"/>
      <c r="AN266" s="256"/>
      <c r="AO266" s="238"/>
      <c r="AP266" s="256"/>
      <c r="AQ266" s="238"/>
      <c r="AR266" s="240"/>
      <c r="AS266" s="242"/>
      <c r="AT266" s="244"/>
      <c r="AV266" s="5" t="str">
        <f>IF(AND(I266&lt;&gt;"107 ハーフマラソン",I266&lt;&gt;"062 10000mW"),D265 &amp; "-" &amp; I266,D265 &amp; "-" &amp; I266 &amp; J266)</f>
        <v>-</v>
      </c>
      <c r="AW266" s="5" t="str">
        <f>IF(ISERROR(VLOOKUP(記入方法!$AV266,登録者リスト!#REF!,4,FALSE)),"○","")</f>
        <v>○</v>
      </c>
      <c r="AX266" s="5" t="e">
        <f>IF(AND(I266&lt;&gt;"107 ハーフマラソン",I266&lt;&gt;"062 10000mW"),#REF! &amp; "-" &amp; I266,#REF! &amp; "-" &amp; I266 &amp; J266)</f>
        <v>#REF!</v>
      </c>
      <c r="AY266" s="5" t="str">
        <f>IF(ISERROR(VLOOKUP(AX266,突破者リスト外資格記録入力シート!$D$7:$M$106,2,FALSE)),"○","")</f>
        <v>○</v>
      </c>
      <c r="BA266" s="5" t="str">
        <f>IF(I266="107 ハーフマラソン","H",IF(I266="062 10000mW","W",""))</f>
        <v/>
      </c>
      <c r="BB266" s="5" t="e">
        <f>VLOOKUP($I266 &amp; $J266,標準記録!$A$1:$D$26,2,FALSE)</f>
        <v>#N/A</v>
      </c>
      <c r="BC266" s="5" t="e">
        <f>VLOOKUP($I266 &amp; $J266,標準記録!$A$1:$D$26,3,FALSE)</f>
        <v>#N/A</v>
      </c>
      <c r="BD266" s="5" t="e">
        <f>VLOOKUP($I266 &amp; $J266,標準記録!$A$1:$D$26,4,FALSE)</f>
        <v>#N/A</v>
      </c>
      <c r="BE266" s="5" t="str">
        <f>IF(BF266="","",A265)</f>
        <v/>
      </c>
      <c r="BF266" s="5" t="str">
        <f>IF(OR(I266="201 十種競技",I266="202 七種競技"),#REF!,"")</f>
        <v/>
      </c>
      <c r="BG266" s="5" t="str">
        <f>IF(I266="107 ハーフマラソン",#REF!,"")</f>
        <v/>
      </c>
      <c r="BH266" s="5" t="str">
        <f>I266 &amp; K266</f>
        <v/>
      </c>
      <c r="BI266" s="5">
        <f>I266</f>
        <v>0</v>
      </c>
      <c r="BJ266" s="5">
        <f>COUNTIF($BI$5:$BI$401,I266)</f>
        <v>160</v>
      </c>
      <c r="BK266" s="5">
        <f>COUNTIF($BH$5:$BH$401,I266 &amp; "B標準")</f>
        <v>0</v>
      </c>
    </row>
    <row r="267" spans="1:64" ht="15" thickTop="1" thickBot="1" x14ac:dyDescent="0.2">
      <c r="A267" s="204"/>
      <c r="B267" s="245" t="s">
        <v>128</v>
      </c>
      <c r="C267" s="246"/>
      <c r="D267" s="246"/>
      <c r="E267" s="246"/>
      <c r="F267" s="246"/>
      <c r="G267" s="247"/>
      <c r="H267" s="125"/>
      <c r="I267" s="248"/>
      <c r="J267" s="249"/>
      <c r="K267" s="249"/>
      <c r="L267" s="249"/>
      <c r="M267" s="249"/>
      <c r="N267" s="249"/>
      <c r="O267" s="249"/>
      <c r="P267" s="249"/>
      <c r="Q267" s="249"/>
      <c r="R267" s="249"/>
      <c r="S267" s="249"/>
      <c r="T267" s="249"/>
      <c r="U267" s="249"/>
      <c r="V267" s="249"/>
      <c r="W267" s="249"/>
      <c r="X267" s="249"/>
      <c r="Y267" s="249"/>
      <c r="Z267" s="249"/>
      <c r="AA267" s="249"/>
      <c r="AB267" s="249"/>
      <c r="AC267" s="249"/>
      <c r="AD267" s="249"/>
      <c r="AE267" s="249"/>
      <c r="AF267" s="249"/>
      <c r="AG267" s="249"/>
      <c r="AH267" s="249"/>
      <c r="AI267" s="249"/>
      <c r="AJ267" s="249"/>
      <c r="AK267" s="249"/>
      <c r="AL267" s="249"/>
      <c r="AM267" s="249"/>
      <c r="AN267" s="249"/>
      <c r="AO267" s="249"/>
      <c r="AP267" s="249"/>
      <c r="AQ267" s="249"/>
      <c r="AR267" s="249"/>
      <c r="AS267" s="249"/>
      <c r="AT267" s="250"/>
    </row>
    <row r="268" spans="1:64" ht="13.5" customHeight="1" x14ac:dyDescent="0.15">
      <c r="A268" s="227"/>
      <c r="B268" s="229" t="s">
        <v>0</v>
      </c>
      <c r="C268" s="231" t="s">
        <v>242</v>
      </c>
      <c r="D268" s="231" t="str">
        <f>IF(C270="○","整理番号","登録番号")</f>
        <v>登録番号</v>
      </c>
      <c r="E268" s="124" t="s">
        <v>13550</v>
      </c>
      <c r="F268" s="229" t="s">
        <v>275</v>
      </c>
      <c r="G268" s="104" t="s">
        <v>1</v>
      </c>
      <c r="H268" s="233" t="s">
        <v>13551</v>
      </c>
      <c r="I268" s="271" t="s">
        <v>2</v>
      </c>
      <c r="J268" s="233" t="s">
        <v>284</v>
      </c>
      <c r="K268" s="233" t="s">
        <v>3</v>
      </c>
      <c r="L268" s="114" t="s">
        <v>243</v>
      </c>
      <c r="M268" s="107" t="s">
        <v>16</v>
      </c>
      <c r="N268" s="213" t="s">
        <v>4</v>
      </c>
      <c r="O268" s="214"/>
      <c r="P268" s="214"/>
      <c r="Q268" s="214"/>
      <c r="R268" s="214"/>
      <c r="S268" s="214"/>
      <c r="T268" s="214"/>
      <c r="U268" s="214"/>
      <c r="V268" s="214"/>
      <c r="W268" s="214"/>
      <c r="X268" s="214"/>
      <c r="Y268" s="214"/>
      <c r="Z268" s="214"/>
      <c r="AA268" s="214"/>
      <c r="AB268" s="215"/>
      <c r="AC268" s="109" t="s">
        <v>16</v>
      </c>
      <c r="AD268" s="216" t="s">
        <v>448</v>
      </c>
      <c r="AE268" s="217"/>
      <c r="AF268" s="217"/>
      <c r="AG268" s="217"/>
      <c r="AH268" s="217"/>
      <c r="AI268" s="217"/>
      <c r="AJ268" s="217"/>
      <c r="AK268" s="218"/>
      <c r="AL268" s="107" t="s">
        <v>16</v>
      </c>
      <c r="AM268" s="213" t="s">
        <v>445</v>
      </c>
      <c r="AN268" s="214"/>
      <c r="AO268" s="214"/>
      <c r="AP268" s="214"/>
      <c r="AQ268" s="214"/>
      <c r="AR268" s="214"/>
      <c r="AS268" s="214"/>
      <c r="AT268" s="219"/>
    </row>
    <row r="269" spans="1:64" ht="14.25" thickBot="1" x14ac:dyDescent="0.2">
      <c r="A269" s="228"/>
      <c r="B269" s="230"/>
      <c r="C269" s="232"/>
      <c r="D269" s="232"/>
      <c r="E269" s="129" t="s">
        <v>6</v>
      </c>
      <c r="F269" s="230"/>
      <c r="G269" s="6" t="s">
        <v>7</v>
      </c>
      <c r="H269" s="230"/>
      <c r="I269" s="272"/>
      <c r="J269" s="236"/>
      <c r="K269" s="236"/>
      <c r="L269" s="115"/>
      <c r="M269" s="108"/>
      <c r="N269" s="220" t="s">
        <v>8</v>
      </c>
      <c r="O269" s="221"/>
      <c r="P269" s="221"/>
      <c r="Q269" s="221"/>
      <c r="R269" s="221"/>
      <c r="S269" s="221"/>
      <c r="T269" s="222"/>
      <c r="U269" s="129" t="s">
        <v>9</v>
      </c>
      <c r="V269" s="111" t="s">
        <v>10</v>
      </c>
      <c r="W269" s="112"/>
      <c r="X269" s="112"/>
      <c r="Y269" s="112"/>
      <c r="Z269" s="112"/>
      <c r="AA269" s="113"/>
      <c r="AB269" s="92" t="s">
        <v>11</v>
      </c>
      <c r="AC269" s="110"/>
      <c r="AD269" s="223" t="s">
        <v>8</v>
      </c>
      <c r="AE269" s="224"/>
      <c r="AF269" s="224"/>
      <c r="AG269" s="224"/>
      <c r="AH269" s="224"/>
      <c r="AI269" s="224"/>
      <c r="AJ269" s="225"/>
      <c r="AK269" s="100" t="s">
        <v>9</v>
      </c>
      <c r="AL269" s="108"/>
      <c r="AM269" s="220" t="s">
        <v>8</v>
      </c>
      <c r="AN269" s="221"/>
      <c r="AO269" s="221"/>
      <c r="AP269" s="221"/>
      <c r="AQ269" s="221"/>
      <c r="AR269" s="221"/>
      <c r="AS269" s="222"/>
      <c r="AT269" s="93" t="s">
        <v>9</v>
      </c>
    </row>
    <row r="270" spans="1:64" x14ac:dyDescent="0.15">
      <c r="A270" s="202">
        <v>54</v>
      </c>
      <c r="B270" s="205"/>
      <c r="C270" s="207"/>
      <c r="D270" s="205"/>
      <c r="E270" s="126" t="str">
        <f>IF(C270="○",IF($D270&lt;&gt;"",VLOOKUP($D270,新規学連登録者入力シート!$A$2:$U$101,8,FALSE),""),IF($D270&lt;&gt;"",IF(VLOOKUP(記入方法!$D270,登録者リスト!$A$1:$F$43729,4,FALSE)=基本情報!$D$6,VLOOKUP(記入方法!$D270,登録者リスト!$A$1:$F$43729,3,FALSE),""),""))</f>
        <v/>
      </c>
      <c r="F270" s="209" t="str">
        <f>IF(C270="○",IF($D270&lt;&gt;"",VLOOKUP($D270,新規学連登録者入力シート!$A$2:$U$101,9,FALSE),""),IF($D270&lt;&gt;"",IF(VLOOKUP(記入方法!$D270,登録者リスト!$A$1:$G$43729,4,FALSE)=基本情報!$D$6,VLOOKUP(記入方法!$D270,登録者リスト!$A$1:$G$43729,7,FALSE),""),""))</f>
        <v/>
      </c>
      <c r="G270" s="127" t="str">
        <f>IF(C270="○",IF($D270&lt;&gt;"",VLOOKUP($D270,新規学連登録者入力シート!$A$2:$U$101,14,FALSE),""),IF($D270&lt;&gt;"",IF(VLOOKUP(記入方法!$D270,登録者リスト!$A$1:$F$43729,4,FALSE)=基本情報!$D$6,VLOOKUP(記入方法!$D270,登録者リスト!$A$1:$F$43729,5,FALSE),""),""))</f>
        <v/>
      </c>
      <c r="H270" s="211" t="str">
        <f>IF(C270="○",IF($D270&lt;&gt;"",VLOOKUP($D270,新規学連登録者入力シート!$A$2:$U$101,19,FALSE),""),IF($D270&lt;&gt;"",IF(VLOOKUP(記入方法!$D270,登録者リスト!$A$1:$H$43729,4,FALSE)=基本情報!$D$6,VLOOKUP(記入方法!$D270,登録者リスト!$A$1:$H$43729,8,FALSE),""),""))</f>
        <v/>
      </c>
      <c r="I270" s="267"/>
      <c r="J270" s="267"/>
      <c r="K270" s="269" t="str">
        <f>IFERROR(IF(I270="","",IF(AND(I270&lt;&gt;"107 ハーフマラソン",I270&lt;&gt;"062 10000mW"),IF(BD270="T",IF(VALUE(M270)&lt;=BB270,"A標準",IF(VALUE(M270)&lt;=BC270,"B標準","未突破")),IF(VALUE(M270)&gt;=BB270,"A標準",IF(VALUE(M270)&gt;=BC270,"B標準","未突破"))),IF(VALUE(M270)&lt;=BC270,"","未突破"))),"")</f>
        <v/>
      </c>
      <c r="L270" s="105"/>
      <c r="M270" s="12" t="str">
        <f>IF(U270="",ASC(N270&amp;IF(P270&lt;&gt;"",TEXT(P270,"00"),"")&amp;IF(R270&lt;&gt;"",TEXT(R270,"00"),"")&amp;IF(T270&lt;&gt;"",TEXT(T270,"00"),"")),ASC(U270))</f>
        <v/>
      </c>
      <c r="N270" s="211"/>
      <c r="O270" s="255" t="s">
        <v>239</v>
      </c>
      <c r="P270" s="263"/>
      <c r="Q270" s="255" t="s">
        <v>240</v>
      </c>
      <c r="R270" s="263"/>
      <c r="S270" s="239" t="s">
        <v>241</v>
      </c>
      <c r="T270" s="265"/>
      <c r="U270" s="211"/>
      <c r="V270" s="7"/>
      <c r="W270" s="8" t="s">
        <v>23</v>
      </c>
      <c r="X270" s="7"/>
      <c r="Y270" s="8" t="s">
        <v>24</v>
      </c>
      <c r="Z270" s="7"/>
      <c r="AA270" s="8" t="s">
        <v>26</v>
      </c>
      <c r="AB270" s="209"/>
      <c r="AC270" s="101" t="str">
        <f>IF(AK270="",ASC(AD270&amp;IF(AF270&lt;&gt;"",TEXT(AF270,"00"),"")&amp;IF(AH270&lt;&gt;"",TEXT(AH270,"00"),"")&amp;IF(AJ270&lt;&gt;"",TEXT(AJ270,"00"),"")),ASC(AK270))</f>
        <v/>
      </c>
      <c r="AD270" s="253" t="str">
        <f>IF(I270="","",IF(I270="201 十種競技","",VLOOKUP(I270,大学記録!$A$3:$H$5,2,FALSE)))</f>
        <v/>
      </c>
      <c r="AE270" s="257" t="s">
        <v>239</v>
      </c>
      <c r="AF270" s="259" t="str">
        <f>IF(I270="","",IF(I270="201 十種競技","",VLOOKUP(I270,大学記録!$A$3:$H$5,4,FALSE)))</f>
        <v/>
      </c>
      <c r="AG270" s="257" t="s">
        <v>240</v>
      </c>
      <c r="AH270" s="259" t="str">
        <f>IF(I270="","",IF(I270="201 十種競技","",VLOOKUP(I270,大学記録!$A$3:$H$5,6,FALSE)))</f>
        <v/>
      </c>
      <c r="AI270" s="261" t="s">
        <v>241</v>
      </c>
      <c r="AJ270" s="251" t="str">
        <f>IF(I270="","",IF(I270="201 十種競技","",VLOOKUP(I270,大学記録!$A$3:$H$5,8,FALSE)))</f>
        <v/>
      </c>
      <c r="AK270" s="253" t="str">
        <f>IF(I270="","",IF(I270="201 十種競技",大学記録!#REF!,""))</f>
        <v/>
      </c>
      <c r="AL270" s="12" t="str">
        <f>IF(AT270="",ASC(AM270&amp;IF(AO270&lt;&gt;"",TEXT(AO270,"00"),"")&amp;IF(AQ270&lt;&gt;"",TEXT(AQ270,"00"),"")&amp;IF(AS270&lt;&gt;"",TEXT(AS270,"00"),"")),ASC(AT270))</f>
        <v/>
      </c>
      <c r="AM270" s="205"/>
      <c r="AN270" s="255" t="s">
        <v>239</v>
      </c>
      <c r="AO270" s="237"/>
      <c r="AP270" s="255" t="s">
        <v>240</v>
      </c>
      <c r="AQ270" s="237"/>
      <c r="AR270" s="239" t="s">
        <v>241</v>
      </c>
      <c r="AS270" s="241"/>
      <c r="AT270" s="243"/>
      <c r="AV270" s="5" t="str">
        <f>IF(AND(I270&lt;&gt;"107 ハーフマラソン",I270&lt;&gt;"062 10000mW"),D270 &amp; "-" &amp; I270,D270 &amp; "-" &amp; I270 &amp; J270)</f>
        <v>-</v>
      </c>
      <c r="AW270" s="5" t="str">
        <f>IF(ISERROR(VLOOKUP(記入方法!$AV270,登録者リスト!#REF!,4,FALSE)),"○","")</f>
        <v>○</v>
      </c>
      <c r="AX270" s="5" t="e">
        <f>IF(AND(I270&lt;&gt;"107 ハーフマラソン",I270&lt;&gt;"062 10000mW"),#REF! &amp; "-" &amp; I270,#REF! &amp; "-" &amp; I270 &amp; J270)</f>
        <v>#REF!</v>
      </c>
      <c r="AY270" s="5" t="str">
        <f>IF(ISERROR(VLOOKUP(AX270,突破者リスト外資格記録入力シート!$D$7:$M$106,2,FALSE)),"○","")</f>
        <v>○</v>
      </c>
      <c r="AZ270" s="5" t="str">
        <f>IF(C270="○","整理番号","登録番号")</f>
        <v>登録番号</v>
      </c>
      <c r="BA270" s="5" t="str">
        <f>IF(I270="107 ハーフマラソン","H",IF(I270="062 10000mW","W",""))</f>
        <v/>
      </c>
      <c r="BB270" s="5" t="e">
        <f>VLOOKUP($I270 &amp; $J270,標準記録!$A$1:$D$26,2,FALSE)</f>
        <v>#N/A</v>
      </c>
      <c r="BC270" s="5" t="e">
        <f>VLOOKUP($I270 &amp; $J270,標準記録!$A$1:$D$26,3,FALSE)</f>
        <v>#N/A</v>
      </c>
      <c r="BD270" s="5" t="e">
        <f>VLOOKUP($I270 &amp; $J270,標準記録!$A$1:$D$26,4,FALSE)</f>
        <v>#N/A</v>
      </c>
      <c r="BE270" s="5" t="str">
        <f>IF(BF270="","",A270)</f>
        <v/>
      </c>
      <c r="BF270" s="5" t="str">
        <f>IF(OR(I270="201 十種競技",I270="202 七種競技"),#REF!,"")</f>
        <v/>
      </c>
      <c r="BG270" s="5" t="str">
        <f>IF(I270="107 ハーフマラソン",#REF!,"")</f>
        <v/>
      </c>
      <c r="BH270" s="5" t="str">
        <f>I270 &amp; K270</f>
        <v/>
      </c>
      <c r="BI270" s="5">
        <f>I270</f>
        <v>0</v>
      </c>
      <c r="BJ270" s="5">
        <f>COUNTIF($BI$5:$BI$401,I270)</f>
        <v>160</v>
      </c>
      <c r="BK270" s="5">
        <f>COUNTIF($BH$5:$BH$401,I270 &amp; "B標準")</f>
        <v>0</v>
      </c>
      <c r="BL270" s="5" t="str">
        <f>D268 &amp; D270</f>
        <v>登録番号</v>
      </c>
    </row>
    <row r="271" spans="1:64" ht="14.25" thickBot="1" x14ac:dyDescent="0.2">
      <c r="A271" s="203"/>
      <c r="B271" s="206"/>
      <c r="C271" s="208"/>
      <c r="D271" s="206"/>
      <c r="E271" s="128" t="str">
        <f>IF(C270="○",IF($D270&lt;&gt;"",VLOOKUP($D270,新規学連登録者入力シート!$A$2:$U$101,7,FALSE),""),IF($D270&lt;&gt;"",IF(VLOOKUP(記入方法!$D270,登録者リスト!$A$1:$F$43729,4,FALSE)=基本情報!$D$6,VLOOKUP(記入方法!$D270,登録者リスト!$A$1:$F$43729,2,FALSE),""),""))</f>
        <v/>
      </c>
      <c r="F271" s="210"/>
      <c r="G271" s="128" t="str">
        <f>IF(C270="○",IF($D270&lt;&gt;"",VLOOKUP($D270,新規学連登録者入力シート!$A$2:$U$101,19,FALSE),""),IF($D270&lt;&gt;"",IF(VLOOKUP(記入方法!$D270,登録者リスト!$A$1:$F$43729,4,FALSE)=基本情報!$D$6,VLOOKUP(記入方法!$D270,登録者リスト!$A$1:$F$43729,6,FALSE),""),""))</f>
        <v/>
      </c>
      <c r="H271" s="212"/>
      <c r="I271" s="268"/>
      <c r="J271" s="268"/>
      <c r="K271" s="270"/>
      <c r="L271" s="106"/>
      <c r="M271" s="14" t="str">
        <f>IF(U271="",ASC(N271&amp;IF(P271&lt;&gt;"",TEXT(P271,"00"),"")&amp;IF(R271&lt;&gt;"",TEXT(R271,"00"),"")&amp;IF(T271&lt;&gt;"",TEXT(T271,"00"),"")),ASC(U271))</f>
        <v/>
      </c>
      <c r="N271" s="212"/>
      <c r="O271" s="256"/>
      <c r="P271" s="264"/>
      <c r="Q271" s="256"/>
      <c r="R271" s="264"/>
      <c r="S271" s="240"/>
      <c r="T271" s="266"/>
      <c r="U271" s="212"/>
      <c r="V271" s="9"/>
      <c r="W271" s="10" t="s">
        <v>23</v>
      </c>
      <c r="X271" s="9"/>
      <c r="Y271" s="10" t="s">
        <v>25</v>
      </c>
      <c r="Z271" s="9"/>
      <c r="AA271" s="10" t="s">
        <v>26</v>
      </c>
      <c r="AB271" s="210"/>
      <c r="AC271" s="102" t="str">
        <f>IF(AK271="",ASC(AD270&amp;IF(AF271&lt;&gt;"",TEXT(AF271,"00"),"")&amp;IF(AH271&lt;&gt;"",TEXT(AH271,"00"),"")&amp;IF(AJ271&lt;&gt;"",TEXT(AJ271,"00"),"")),ASC(AK271))</f>
        <v/>
      </c>
      <c r="AD271" s="254"/>
      <c r="AE271" s="258"/>
      <c r="AF271" s="260"/>
      <c r="AG271" s="258"/>
      <c r="AH271" s="260"/>
      <c r="AI271" s="262"/>
      <c r="AJ271" s="252"/>
      <c r="AK271" s="254"/>
      <c r="AL271" s="14" t="str">
        <f>IF(AT271="",ASC(AM271&amp;IF(AO271&lt;&gt;"",TEXT(AO271,"00"),"")&amp;IF(AQ271&lt;&gt;"",TEXT(AQ271,"00"),"")&amp;IF(AS271&lt;&gt;"",TEXT(AS271,"00"),"")),ASC(AT271))</f>
        <v/>
      </c>
      <c r="AM271" s="206"/>
      <c r="AN271" s="256"/>
      <c r="AO271" s="238"/>
      <c r="AP271" s="256"/>
      <c r="AQ271" s="238"/>
      <c r="AR271" s="240"/>
      <c r="AS271" s="242"/>
      <c r="AT271" s="244"/>
      <c r="AV271" s="5" t="str">
        <f>IF(AND(I271&lt;&gt;"107 ハーフマラソン",I271&lt;&gt;"062 10000mW"),D270 &amp; "-" &amp; I271,D270 &amp; "-" &amp; I271 &amp; J271)</f>
        <v>-</v>
      </c>
      <c r="AW271" s="5" t="str">
        <f>IF(ISERROR(VLOOKUP(記入方法!$AV271,登録者リスト!#REF!,4,FALSE)),"○","")</f>
        <v>○</v>
      </c>
      <c r="AX271" s="5" t="e">
        <f>IF(AND(I271&lt;&gt;"107 ハーフマラソン",I271&lt;&gt;"062 10000mW"),#REF! &amp; "-" &amp; I271,#REF! &amp; "-" &amp; I271 &amp; J271)</f>
        <v>#REF!</v>
      </c>
      <c r="AY271" s="5" t="str">
        <f>IF(ISERROR(VLOOKUP(AX271,突破者リスト外資格記録入力シート!$D$7:$M$106,2,FALSE)),"○","")</f>
        <v>○</v>
      </c>
      <c r="BA271" s="5" t="str">
        <f>IF(I271="107 ハーフマラソン","H",IF(I271="062 10000mW","W",""))</f>
        <v/>
      </c>
      <c r="BB271" s="5" t="e">
        <f>VLOOKUP($I271 &amp; $J271,標準記録!$A$1:$D$26,2,FALSE)</f>
        <v>#N/A</v>
      </c>
      <c r="BC271" s="5" t="e">
        <f>VLOOKUP($I271 &amp; $J271,標準記録!$A$1:$D$26,3,FALSE)</f>
        <v>#N/A</v>
      </c>
      <c r="BD271" s="5" t="e">
        <f>VLOOKUP($I271 &amp; $J271,標準記録!$A$1:$D$26,4,FALSE)</f>
        <v>#N/A</v>
      </c>
      <c r="BE271" s="5" t="str">
        <f>IF(BF271="","",A270)</f>
        <v/>
      </c>
      <c r="BF271" s="5" t="str">
        <f>IF(OR(I271="201 十種競技",I271="202 七種競技"),#REF!,"")</f>
        <v/>
      </c>
      <c r="BG271" s="5" t="str">
        <f>IF(I271="107 ハーフマラソン",#REF!,"")</f>
        <v/>
      </c>
      <c r="BH271" s="5" t="str">
        <f>I271 &amp; K271</f>
        <v/>
      </c>
      <c r="BI271" s="5">
        <f>I271</f>
        <v>0</v>
      </c>
      <c r="BJ271" s="5">
        <f>COUNTIF($BI$5:$BI$401,I271)</f>
        <v>160</v>
      </c>
      <c r="BK271" s="5">
        <f>COUNTIF($BH$5:$BH$401,I271 &amp; "B標準")</f>
        <v>0</v>
      </c>
    </row>
    <row r="272" spans="1:64" ht="15" thickTop="1" thickBot="1" x14ac:dyDescent="0.2">
      <c r="A272" s="204"/>
      <c r="B272" s="245" t="s">
        <v>128</v>
      </c>
      <c r="C272" s="246"/>
      <c r="D272" s="246"/>
      <c r="E272" s="246"/>
      <c r="F272" s="246"/>
      <c r="G272" s="247"/>
      <c r="H272" s="125"/>
      <c r="I272" s="248"/>
      <c r="J272" s="249"/>
      <c r="K272" s="249"/>
      <c r="L272" s="249"/>
      <c r="M272" s="249"/>
      <c r="N272" s="249"/>
      <c r="O272" s="249"/>
      <c r="P272" s="249"/>
      <c r="Q272" s="249"/>
      <c r="R272" s="249"/>
      <c r="S272" s="249"/>
      <c r="T272" s="249"/>
      <c r="U272" s="249"/>
      <c r="V272" s="249"/>
      <c r="W272" s="249"/>
      <c r="X272" s="249"/>
      <c r="Y272" s="249"/>
      <c r="Z272" s="249"/>
      <c r="AA272" s="249"/>
      <c r="AB272" s="249"/>
      <c r="AC272" s="249"/>
      <c r="AD272" s="249"/>
      <c r="AE272" s="249"/>
      <c r="AF272" s="249"/>
      <c r="AG272" s="249"/>
      <c r="AH272" s="249"/>
      <c r="AI272" s="249"/>
      <c r="AJ272" s="249"/>
      <c r="AK272" s="249"/>
      <c r="AL272" s="249"/>
      <c r="AM272" s="249"/>
      <c r="AN272" s="249"/>
      <c r="AO272" s="249"/>
      <c r="AP272" s="249"/>
      <c r="AQ272" s="249"/>
      <c r="AR272" s="249"/>
      <c r="AS272" s="249"/>
      <c r="AT272" s="250"/>
    </row>
    <row r="273" spans="1:64" ht="13.5" customHeight="1" x14ac:dyDescent="0.15">
      <c r="A273" s="227"/>
      <c r="B273" s="229" t="s">
        <v>0</v>
      </c>
      <c r="C273" s="231" t="s">
        <v>242</v>
      </c>
      <c r="D273" s="231" t="str">
        <f>IF(C275="○","整理番号","登録番号")</f>
        <v>登録番号</v>
      </c>
      <c r="E273" s="124" t="s">
        <v>13550</v>
      </c>
      <c r="F273" s="229" t="s">
        <v>275</v>
      </c>
      <c r="G273" s="104" t="s">
        <v>1</v>
      </c>
      <c r="H273" s="233" t="s">
        <v>13551</v>
      </c>
      <c r="I273" s="271" t="s">
        <v>2</v>
      </c>
      <c r="J273" s="233" t="s">
        <v>284</v>
      </c>
      <c r="K273" s="233" t="s">
        <v>3</v>
      </c>
      <c r="L273" s="114" t="s">
        <v>243</v>
      </c>
      <c r="M273" s="107" t="s">
        <v>16</v>
      </c>
      <c r="N273" s="213" t="s">
        <v>4</v>
      </c>
      <c r="O273" s="214"/>
      <c r="P273" s="214"/>
      <c r="Q273" s="214"/>
      <c r="R273" s="214"/>
      <c r="S273" s="214"/>
      <c r="T273" s="214"/>
      <c r="U273" s="214"/>
      <c r="V273" s="214"/>
      <c r="W273" s="214"/>
      <c r="X273" s="214"/>
      <c r="Y273" s="214"/>
      <c r="Z273" s="214"/>
      <c r="AA273" s="214"/>
      <c r="AB273" s="215"/>
      <c r="AC273" s="109" t="s">
        <v>16</v>
      </c>
      <c r="AD273" s="216" t="s">
        <v>448</v>
      </c>
      <c r="AE273" s="217"/>
      <c r="AF273" s="217"/>
      <c r="AG273" s="217"/>
      <c r="AH273" s="217"/>
      <c r="AI273" s="217"/>
      <c r="AJ273" s="217"/>
      <c r="AK273" s="218"/>
      <c r="AL273" s="107" t="s">
        <v>16</v>
      </c>
      <c r="AM273" s="213" t="s">
        <v>445</v>
      </c>
      <c r="AN273" s="214"/>
      <c r="AO273" s="214"/>
      <c r="AP273" s="214"/>
      <c r="AQ273" s="214"/>
      <c r="AR273" s="214"/>
      <c r="AS273" s="214"/>
      <c r="AT273" s="219"/>
    </row>
    <row r="274" spans="1:64" ht="14.25" thickBot="1" x14ac:dyDescent="0.2">
      <c r="A274" s="228"/>
      <c r="B274" s="230"/>
      <c r="C274" s="232"/>
      <c r="D274" s="232"/>
      <c r="E274" s="129" t="s">
        <v>6</v>
      </c>
      <c r="F274" s="230"/>
      <c r="G274" s="6" t="s">
        <v>7</v>
      </c>
      <c r="H274" s="230"/>
      <c r="I274" s="272"/>
      <c r="J274" s="236"/>
      <c r="K274" s="236"/>
      <c r="L274" s="115"/>
      <c r="M274" s="108"/>
      <c r="N274" s="220" t="s">
        <v>8</v>
      </c>
      <c r="O274" s="221"/>
      <c r="P274" s="221"/>
      <c r="Q274" s="221"/>
      <c r="R274" s="221"/>
      <c r="S274" s="221"/>
      <c r="T274" s="222"/>
      <c r="U274" s="129" t="s">
        <v>9</v>
      </c>
      <c r="V274" s="111" t="s">
        <v>10</v>
      </c>
      <c r="W274" s="112"/>
      <c r="X274" s="112"/>
      <c r="Y274" s="112"/>
      <c r="Z274" s="112"/>
      <c r="AA274" s="113"/>
      <c r="AB274" s="92" t="s">
        <v>11</v>
      </c>
      <c r="AC274" s="110"/>
      <c r="AD274" s="223" t="s">
        <v>8</v>
      </c>
      <c r="AE274" s="224"/>
      <c r="AF274" s="224"/>
      <c r="AG274" s="224"/>
      <c r="AH274" s="224"/>
      <c r="AI274" s="224"/>
      <c r="AJ274" s="225"/>
      <c r="AK274" s="100" t="s">
        <v>9</v>
      </c>
      <c r="AL274" s="108"/>
      <c r="AM274" s="220" t="s">
        <v>8</v>
      </c>
      <c r="AN274" s="221"/>
      <c r="AO274" s="221"/>
      <c r="AP274" s="221"/>
      <c r="AQ274" s="221"/>
      <c r="AR274" s="221"/>
      <c r="AS274" s="222"/>
      <c r="AT274" s="93" t="s">
        <v>9</v>
      </c>
    </row>
    <row r="275" spans="1:64" x14ac:dyDescent="0.15">
      <c r="A275" s="202">
        <v>55</v>
      </c>
      <c r="B275" s="205"/>
      <c r="C275" s="207"/>
      <c r="D275" s="205"/>
      <c r="E275" s="126" t="str">
        <f>IF(C275="○",IF($D275&lt;&gt;"",VLOOKUP($D275,新規学連登録者入力シート!$A$2:$U$101,8,FALSE),""),IF($D275&lt;&gt;"",IF(VLOOKUP(記入方法!$D275,登録者リスト!$A$1:$F$43729,4,FALSE)=基本情報!$D$6,VLOOKUP(記入方法!$D275,登録者リスト!$A$1:$F$43729,3,FALSE),""),""))</f>
        <v/>
      </c>
      <c r="F275" s="209" t="str">
        <f>IF(C275="○",IF($D275&lt;&gt;"",VLOOKUP($D275,新規学連登録者入力シート!$A$2:$U$101,9,FALSE),""),IF($D275&lt;&gt;"",IF(VLOOKUP(記入方法!$D275,登録者リスト!$A$1:$G$43729,4,FALSE)=基本情報!$D$6,VLOOKUP(記入方法!$D275,登録者リスト!$A$1:$G$43729,7,FALSE),""),""))</f>
        <v/>
      </c>
      <c r="G275" s="127" t="str">
        <f>IF(C275="○",IF($D275&lt;&gt;"",VLOOKUP($D275,新規学連登録者入力シート!$A$2:$U$101,14,FALSE),""),IF($D275&lt;&gt;"",IF(VLOOKUP(記入方法!$D275,登録者リスト!$A$1:$F$43729,4,FALSE)=基本情報!$D$6,VLOOKUP(記入方法!$D275,登録者リスト!$A$1:$F$43729,5,FALSE),""),""))</f>
        <v/>
      </c>
      <c r="H275" s="211" t="str">
        <f>IF(C275="○",IF($D275&lt;&gt;"",VLOOKUP($D275,新規学連登録者入力シート!$A$2:$U$101,19,FALSE),""),IF($D275&lt;&gt;"",IF(VLOOKUP(記入方法!$D275,登録者リスト!$A$1:$H$43729,4,FALSE)=基本情報!$D$6,VLOOKUP(記入方法!$D275,登録者リスト!$A$1:$H$43729,8,FALSE),""),""))</f>
        <v/>
      </c>
      <c r="I275" s="267"/>
      <c r="J275" s="267"/>
      <c r="K275" s="269" t="str">
        <f>IFERROR(IF(I275="","",IF(AND(I275&lt;&gt;"107 ハーフマラソン",I275&lt;&gt;"062 10000mW"),IF(BD275="T",IF(VALUE(M275)&lt;=BB275,"A標準",IF(VALUE(M275)&lt;=BC275,"B標準","未突破")),IF(VALUE(M275)&gt;=BB275,"A標準",IF(VALUE(M275)&gt;=BC275,"B標準","未突破"))),IF(VALUE(M275)&lt;=BC275,"","未突破"))),"")</f>
        <v/>
      </c>
      <c r="L275" s="105"/>
      <c r="M275" s="12" t="str">
        <f>IF(U275="",ASC(N275&amp;IF(P275&lt;&gt;"",TEXT(P275,"00"),"")&amp;IF(R275&lt;&gt;"",TEXT(R275,"00"),"")&amp;IF(T275&lt;&gt;"",TEXT(T275,"00"),"")),ASC(U275))</f>
        <v/>
      </c>
      <c r="N275" s="211"/>
      <c r="O275" s="255" t="s">
        <v>239</v>
      </c>
      <c r="P275" s="263"/>
      <c r="Q275" s="255" t="s">
        <v>240</v>
      </c>
      <c r="R275" s="263"/>
      <c r="S275" s="239" t="s">
        <v>241</v>
      </c>
      <c r="T275" s="265"/>
      <c r="U275" s="211"/>
      <c r="V275" s="7"/>
      <c r="W275" s="8" t="s">
        <v>23</v>
      </c>
      <c r="X275" s="7"/>
      <c r="Y275" s="8" t="s">
        <v>24</v>
      </c>
      <c r="Z275" s="7"/>
      <c r="AA275" s="8" t="s">
        <v>26</v>
      </c>
      <c r="AB275" s="209"/>
      <c r="AC275" s="101" t="str">
        <f>IF(AK275="",ASC(AD275&amp;IF(AF275&lt;&gt;"",TEXT(AF275,"00"),"")&amp;IF(AH275&lt;&gt;"",TEXT(AH275,"00"),"")&amp;IF(AJ275&lt;&gt;"",TEXT(AJ275,"00"),"")),ASC(AK275))</f>
        <v/>
      </c>
      <c r="AD275" s="253" t="str">
        <f>IF(I275="","",IF(I275="201 十種競技","",VLOOKUP(I275,大学記録!$A$3:$H$5,2,FALSE)))</f>
        <v/>
      </c>
      <c r="AE275" s="257" t="s">
        <v>239</v>
      </c>
      <c r="AF275" s="259" t="str">
        <f>IF(I275="","",IF(I275="201 十種競技","",VLOOKUP(I275,大学記録!$A$3:$H$5,4,FALSE)))</f>
        <v/>
      </c>
      <c r="AG275" s="257" t="s">
        <v>240</v>
      </c>
      <c r="AH275" s="259" t="str">
        <f>IF(I275="","",IF(I275="201 十種競技","",VLOOKUP(I275,大学記録!$A$3:$H$5,6,FALSE)))</f>
        <v/>
      </c>
      <c r="AI275" s="261" t="s">
        <v>241</v>
      </c>
      <c r="AJ275" s="251" t="str">
        <f>IF(I275="","",IF(I275="201 十種競技","",VLOOKUP(I275,大学記録!$A$3:$H$5,8,FALSE)))</f>
        <v/>
      </c>
      <c r="AK275" s="253" t="str">
        <f>IF(I275="","",IF(I275="201 十種競技",大学記録!#REF!,""))</f>
        <v/>
      </c>
      <c r="AL275" s="12" t="str">
        <f>IF(AT275="",ASC(AM275&amp;IF(AO275&lt;&gt;"",TEXT(AO275,"00"),"")&amp;IF(AQ275&lt;&gt;"",TEXT(AQ275,"00"),"")&amp;IF(AS275&lt;&gt;"",TEXT(AS275,"00"),"")),ASC(AT275))</f>
        <v/>
      </c>
      <c r="AM275" s="205"/>
      <c r="AN275" s="255" t="s">
        <v>239</v>
      </c>
      <c r="AO275" s="237"/>
      <c r="AP275" s="255" t="s">
        <v>240</v>
      </c>
      <c r="AQ275" s="237"/>
      <c r="AR275" s="239" t="s">
        <v>241</v>
      </c>
      <c r="AS275" s="241"/>
      <c r="AT275" s="243"/>
      <c r="AV275" s="5" t="str">
        <f>IF(AND(I275&lt;&gt;"107 ハーフマラソン",I275&lt;&gt;"062 10000mW"),D275 &amp; "-" &amp; I275,D275 &amp; "-" &amp; I275 &amp; J275)</f>
        <v>-</v>
      </c>
      <c r="AW275" s="5" t="str">
        <f>IF(ISERROR(VLOOKUP(記入方法!$AV275,登録者リスト!#REF!,4,FALSE)),"○","")</f>
        <v>○</v>
      </c>
      <c r="AX275" s="5" t="e">
        <f>IF(AND(I275&lt;&gt;"107 ハーフマラソン",I275&lt;&gt;"062 10000mW"),#REF! &amp; "-" &amp; I275,#REF! &amp; "-" &amp; I275 &amp; J275)</f>
        <v>#REF!</v>
      </c>
      <c r="AY275" s="5" t="str">
        <f>IF(ISERROR(VLOOKUP(AX275,突破者リスト外資格記録入力シート!$D$7:$M$106,2,FALSE)),"○","")</f>
        <v>○</v>
      </c>
      <c r="AZ275" s="5" t="str">
        <f>IF(C275="○","整理番号","登録番号")</f>
        <v>登録番号</v>
      </c>
      <c r="BA275" s="5" t="str">
        <f>IF(I275="107 ハーフマラソン","H",IF(I275="062 10000mW","W",""))</f>
        <v/>
      </c>
      <c r="BB275" s="5" t="e">
        <f>VLOOKUP($I275 &amp; $J275,標準記録!$A$1:$D$26,2,FALSE)</f>
        <v>#N/A</v>
      </c>
      <c r="BC275" s="5" t="e">
        <f>VLOOKUP($I275 &amp; $J275,標準記録!$A$1:$D$26,3,FALSE)</f>
        <v>#N/A</v>
      </c>
      <c r="BD275" s="5" t="e">
        <f>VLOOKUP($I275 &amp; $J275,標準記録!$A$1:$D$26,4,FALSE)</f>
        <v>#N/A</v>
      </c>
      <c r="BE275" s="5" t="str">
        <f>IF(BF275="","",A275)</f>
        <v/>
      </c>
      <c r="BF275" s="5" t="str">
        <f>IF(OR(I275="201 十種競技",I275="202 七種競技"),#REF!,"")</f>
        <v/>
      </c>
      <c r="BG275" s="5" t="str">
        <f>IF(I275="107 ハーフマラソン",#REF!,"")</f>
        <v/>
      </c>
      <c r="BH275" s="5" t="str">
        <f>I275 &amp; K275</f>
        <v/>
      </c>
      <c r="BI275" s="5">
        <f>I275</f>
        <v>0</v>
      </c>
      <c r="BJ275" s="5">
        <f>COUNTIF($BI$5:$BI$401,I275)</f>
        <v>160</v>
      </c>
      <c r="BK275" s="5">
        <f>COUNTIF($BH$5:$BH$401,I275 &amp; "B標準")</f>
        <v>0</v>
      </c>
      <c r="BL275" s="5" t="str">
        <f>D273 &amp; D275</f>
        <v>登録番号</v>
      </c>
    </row>
    <row r="276" spans="1:64" ht="14.25" thickBot="1" x14ac:dyDescent="0.2">
      <c r="A276" s="203"/>
      <c r="B276" s="206"/>
      <c r="C276" s="208"/>
      <c r="D276" s="206"/>
      <c r="E276" s="128" t="str">
        <f>IF(C275="○",IF($D275&lt;&gt;"",VLOOKUP($D275,新規学連登録者入力シート!$A$2:$U$101,7,FALSE),""),IF($D275&lt;&gt;"",IF(VLOOKUP(記入方法!$D275,登録者リスト!$A$1:$F$43729,4,FALSE)=基本情報!$D$6,VLOOKUP(記入方法!$D275,登録者リスト!$A$1:$F$43729,2,FALSE),""),""))</f>
        <v/>
      </c>
      <c r="F276" s="210"/>
      <c r="G276" s="128" t="str">
        <f>IF(C275="○",IF($D275&lt;&gt;"",VLOOKUP($D275,新規学連登録者入力シート!$A$2:$U$101,19,FALSE),""),IF($D275&lt;&gt;"",IF(VLOOKUP(記入方法!$D275,登録者リスト!$A$1:$F$43729,4,FALSE)=基本情報!$D$6,VLOOKUP(記入方法!$D275,登録者リスト!$A$1:$F$43729,6,FALSE),""),""))</f>
        <v/>
      </c>
      <c r="H276" s="212"/>
      <c r="I276" s="268"/>
      <c r="J276" s="268"/>
      <c r="K276" s="270"/>
      <c r="L276" s="106"/>
      <c r="M276" s="14" t="str">
        <f>IF(U276="",ASC(N276&amp;IF(P276&lt;&gt;"",TEXT(P276,"00"),"")&amp;IF(R276&lt;&gt;"",TEXT(R276,"00"),"")&amp;IF(T276&lt;&gt;"",TEXT(T276,"00"),"")),ASC(U276))</f>
        <v/>
      </c>
      <c r="N276" s="212"/>
      <c r="O276" s="256"/>
      <c r="P276" s="264"/>
      <c r="Q276" s="256"/>
      <c r="R276" s="264"/>
      <c r="S276" s="240"/>
      <c r="T276" s="266"/>
      <c r="U276" s="212"/>
      <c r="V276" s="9"/>
      <c r="W276" s="10" t="s">
        <v>23</v>
      </c>
      <c r="X276" s="9"/>
      <c r="Y276" s="10" t="s">
        <v>25</v>
      </c>
      <c r="Z276" s="9"/>
      <c r="AA276" s="10" t="s">
        <v>26</v>
      </c>
      <c r="AB276" s="210"/>
      <c r="AC276" s="102" t="str">
        <f>IF(AK276="",ASC(AD275&amp;IF(AF276&lt;&gt;"",TEXT(AF276,"00"),"")&amp;IF(AH276&lt;&gt;"",TEXT(AH276,"00"),"")&amp;IF(AJ276&lt;&gt;"",TEXT(AJ276,"00"),"")),ASC(AK276))</f>
        <v/>
      </c>
      <c r="AD276" s="254"/>
      <c r="AE276" s="258"/>
      <c r="AF276" s="260"/>
      <c r="AG276" s="258"/>
      <c r="AH276" s="260"/>
      <c r="AI276" s="262"/>
      <c r="AJ276" s="252"/>
      <c r="AK276" s="254"/>
      <c r="AL276" s="14" t="str">
        <f>IF(AT276="",ASC(AM276&amp;IF(AO276&lt;&gt;"",TEXT(AO276,"00"),"")&amp;IF(AQ276&lt;&gt;"",TEXT(AQ276,"00"),"")&amp;IF(AS276&lt;&gt;"",TEXT(AS276,"00"),"")),ASC(AT276))</f>
        <v/>
      </c>
      <c r="AM276" s="206"/>
      <c r="AN276" s="256"/>
      <c r="AO276" s="238"/>
      <c r="AP276" s="256"/>
      <c r="AQ276" s="238"/>
      <c r="AR276" s="240"/>
      <c r="AS276" s="242"/>
      <c r="AT276" s="244"/>
      <c r="AV276" s="5" t="str">
        <f>IF(AND(I276&lt;&gt;"107 ハーフマラソン",I276&lt;&gt;"062 10000mW"),D275 &amp; "-" &amp; I276,D275 &amp; "-" &amp; I276 &amp; J276)</f>
        <v>-</v>
      </c>
      <c r="AW276" s="5" t="str">
        <f>IF(ISERROR(VLOOKUP(記入方法!$AV276,登録者リスト!#REF!,4,FALSE)),"○","")</f>
        <v>○</v>
      </c>
      <c r="AX276" s="5" t="e">
        <f>IF(AND(I276&lt;&gt;"107 ハーフマラソン",I276&lt;&gt;"062 10000mW"),#REF! &amp; "-" &amp; I276,#REF! &amp; "-" &amp; I276 &amp; J276)</f>
        <v>#REF!</v>
      </c>
      <c r="AY276" s="5" t="str">
        <f>IF(ISERROR(VLOOKUP(AX276,突破者リスト外資格記録入力シート!$D$7:$M$106,2,FALSE)),"○","")</f>
        <v>○</v>
      </c>
      <c r="BA276" s="5" t="str">
        <f>IF(I276="107 ハーフマラソン","H",IF(I276="062 10000mW","W",""))</f>
        <v/>
      </c>
      <c r="BB276" s="5" t="e">
        <f>VLOOKUP($I276 &amp; $J276,標準記録!$A$1:$D$26,2,FALSE)</f>
        <v>#N/A</v>
      </c>
      <c r="BC276" s="5" t="e">
        <f>VLOOKUP($I276 &amp; $J276,標準記録!$A$1:$D$26,3,FALSE)</f>
        <v>#N/A</v>
      </c>
      <c r="BD276" s="5" t="e">
        <f>VLOOKUP($I276 &amp; $J276,標準記録!$A$1:$D$26,4,FALSE)</f>
        <v>#N/A</v>
      </c>
      <c r="BE276" s="5" t="str">
        <f>IF(BF276="","",A275)</f>
        <v/>
      </c>
      <c r="BF276" s="5" t="str">
        <f>IF(OR(I276="201 十種競技",I276="202 七種競技"),#REF!,"")</f>
        <v/>
      </c>
      <c r="BG276" s="5" t="str">
        <f>IF(I276="107 ハーフマラソン",#REF!,"")</f>
        <v/>
      </c>
      <c r="BH276" s="5" t="str">
        <f>I276 &amp; K276</f>
        <v/>
      </c>
      <c r="BI276" s="5">
        <f>I276</f>
        <v>0</v>
      </c>
      <c r="BJ276" s="5">
        <f>COUNTIF($BI$5:$BI$401,I276)</f>
        <v>160</v>
      </c>
      <c r="BK276" s="5">
        <f>COUNTIF($BH$5:$BH$401,I276 &amp; "B標準")</f>
        <v>0</v>
      </c>
    </row>
    <row r="277" spans="1:64" ht="15" thickTop="1" thickBot="1" x14ac:dyDescent="0.2">
      <c r="A277" s="204"/>
      <c r="B277" s="245" t="s">
        <v>128</v>
      </c>
      <c r="C277" s="246"/>
      <c r="D277" s="246"/>
      <c r="E277" s="246"/>
      <c r="F277" s="246"/>
      <c r="G277" s="247"/>
      <c r="H277" s="125"/>
      <c r="I277" s="248"/>
      <c r="J277" s="249"/>
      <c r="K277" s="249"/>
      <c r="L277" s="249"/>
      <c r="M277" s="249"/>
      <c r="N277" s="249"/>
      <c r="O277" s="249"/>
      <c r="P277" s="249"/>
      <c r="Q277" s="249"/>
      <c r="R277" s="249"/>
      <c r="S277" s="249"/>
      <c r="T277" s="249"/>
      <c r="U277" s="249"/>
      <c r="V277" s="249"/>
      <c r="W277" s="249"/>
      <c r="X277" s="249"/>
      <c r="Y277" s="249"/>
      <c r="Z277" s="249"/>
      <c r="AA277" s="249"/>
      <c r="AB277" s="249"/>
      <c r="AC277" s="249"/>
      <c r="AD277" s="249"/>
      <c r="AE277" s="249"/>
      <c r="AF277" s="249"/>
      <c r="AG277" s="249"/>
      <c r="AH277" s="249"/>
      <c r="AI277" s="249"/>
      <c r="AJ277" s="249"/>
      <c r="AK277" s="249"/>
      <c r="AL277" s="249"/>
      <c r="AM277" s="249"/>
      <c r="AN277" s="249"/>
      <c r="AO277" s="249"/>
      <c r="AP277" s="249"/>
      <c r="AQ277" s="249"/>
      <c r="AR277" s="249"/>
      <c r="AS277" s="249"/>
      <c r="AT277" s="250"/>
    </row>
    <row r="278" spans="1:64" ht="13.5" customHeight="1" x14ac:dyDescent="0.15">
      <c r="A278" s="227"/>
      <c r="B278" s="229" t="s">
        <v>0</v>
      </c>
      <c r="C278" s="231" t="s">
        <v>242</v>
      </c>
      <c r="D278" s="231" t="str">
        <f>IF(C280="○","整理番号","登録番号")</f>
        <v>登録番号</v>
      </c>
      <c r="E278" s="124" t="s">
        <v>13550</v>
      </c>
      <c r="F278" s="229" t="s">
        <v>275</v>
      </c>
      <c r="G278" s="104" t="s">
        <v>1</v>
      </c>
      <c r="H278" s="233" t="s">
        <v>13551</v>
      </c>
      <c r="I278" s="271" t="s">
        <v>2</v>
      </c>
      <c r="J278" s="233" t="s">
        <v>284</v>
      </c>
      <c r="K278" s="233" t="s">
        <v>3</v>
      </c>
      <c r="L278" s="114" t="s">
        <v>243</v>
      </c>
      <c r="M278" s="107" t="s">
        <v>16</v>
      </c>
      <c r="N278" s="213" t="s">
        <v>4</v>
      </c>
      <c r="O278" s="214"/>
      <c r="P278" s="214"/>
      <c r="Q278" s="214"/>
      <c r="R278" s="214"/>
      <c r="S278" s="214"/>
      <c r="T278" s="214"/>
      <c r="U278" s="214"/>
      <c r="V278" s="214"/>
      <c r="W278" s="214"/>
      <c r="X278" s="214"/>
      <c r="Y278" s="214"/>
      <c r="Z278" s="214"/>
      <c r="AA278" s="214"/>
      <c r="AB278" s="215"/>
      <c r="AC278" s="109" t="s">
        <v>16</v>
      </c>
      <c r="AD278" s="216" t="s">
        <v>448</v>
      </c>
      <c r="AE278" s="217"/>
      <c r="AF278" s="217"/>
      <c r="AG278" s="217"/>
      <c r="AH278" s="217"/>
      <c r="AI278" s="217"/>
      <c r="AJ278" s="217"/>
      <c r="AK278" s="218"/>
      <c r="AL278" s="107" t="s">
        <v>16</v>
      </c>
      <c r="AM278" s="213" t="s">
        <v>445</v>
      </c>
      <c r="AN278" s="214"/>
      <c r="AO278" s="214"/>
      <c r="AP278" s="214"/>
      <c r="AQ278" s="214"/>
      <c r="AR278" s="214"/>
      <c r="AS278" s="214"/>
      <c r="AT278" s="219"/>
    </row>
    <row r="279" spans="1:64" ht="14.25" thickBot="1" x14ac:dyDescent="0.2">
      <c r="A279" s="228"/>
      <c r="B279" s="230"/>
      <c r="C279" s="232"/>
      <c r="D279" s="232"/>
      <c r="E279" s="129" t="s">
        <v>6</v>
      </c>
      <c r="F279" s="230"/>
      <c r="G279" s="6" t="s">
        <v>7</v>
      </c>
      <c r="H279" s="230"/>
      <c r="I279" s="272"/>
      <c r="J279" s="236"/>
      <c r="K279" s="236"/>
      <c r="L279" s="115"/>
      <c r="M279" s="108"/>
      <c r="N279" s="220" t="s">
        <v>8</v>
      </c>
      <c r="O279" s="221"/>
      <c r="P279" s="221"/>
      <c r="Q279" s="221"/>
      <c r="R279" s="221"/>
      <c r="S279" s="221"/>
      <c r="T279" s="222"/>
      <c r="U279" s="129" t="s">
        <v>9</v>
      </c>
      <c r="V279" s="111" t="s">
        <v>10</v>
      </c>
      <c r="W279" s="112"/>
      <c r="X279" s="112"/>
      <c r="Y279" s="112"/>
      <c r="Z279" s="112"/>
      <c r="AA279" s="113"/>
      <c r="AB279" s="92" t="s">
        <v>11</v>
      </c>
      <c r="AC279" s="110"/>
      <c r="AD279" s="223" t="s">
        <v>8</v>
      </c>
      <c r="AE279" s="224"/>
      <c r="AF279" s="224"/>
      <c r="AG279" s="224"/>
      <c r="AH279" s="224"/>
      <c r="AI279" s="224"/>
      <c r="AJ279" s="225"/>
      <c r="AK279" s="100" t="s">
        <v>9</v>
      </c>
      <c r="AL279" s="108"/>
      <c r="AM279" s="220" t="s">
        <v>8</v>
      </c>
      <c r="AN279" s="221"/>
      <c r="AO279" s="221"/>
      <c r="AP279" s="221"/>
      <c r="AQ279" s="221"/>
      <c r="AR279" s="221"/>
      <c r="AS279" s="222"/>
      <c r="AT279" s="93" t="s">
        <v>9</v>
      </c>
    </row>
    <row r="280" spans="1:64" x14ac:dyDescent="0.15">
      <c r="A280" s="202">
        <v>56</v>
      </c>
      <c r="B280" s="205"/>
      <c r="C280" s="207"/>
      <c r="D280" s="205"/>
      <c r="E280" s="126" t="str">
        <f>IF(C280="○",IF($D280&lt;&gt;"",VLOOKUP($D280,新規学連登録者入力シート!$A$2:$U$101,8,FALSE),""),IF($D280&lt;&gt;"",IF(VLOOKUP(記入方法!$D280,登録者リスト!$A$1:$F$43729,4,FALSE)=基本情報!$D$6,VLOOKUP(記入方法!$D280,登録者リスト!$A$1:$F$43729,3,FALSE),""),""))</f>
        <v/>
      </c>
      <c r="F280" s="209" t="str">
        <f>IF(C280="○",IF($D280&lt;&gt;"",VLOOKUP($D280,新規学連登録者入力シート!$A$2:$U$101,9,FALSE),""),IF($D280&lt;&gt;"",IF(VLOOKUP(記入方法!$D280,登録者リスト!$A$1:$G$43729,4,FALSE)=基本情報!$D$6,VLOOKUP(記入方法!$D280,登録者リスト!$A$1:$G$43729,7,FALSE),""),""))</f>
        <v/>
      </c>
      <c r="G280" s="127" t="str">
        <f>IF(C280="○",IF($D280&lt;&gt;"",VLOOKUP($D280,新規学連登録者入力シート!$A$2:$U$101,14,FALSE),""),IF($D280&lt;&gt;"",IF(VLOOKUP(記入方法!$D280,登録者リスト!$A$1:$F$43729,4,FALSE)=基本情報!$D$6,VLOOKUP(記入方法!$D280,登録者リスト!$A$1:$F$43729,5,FALSE),""),""))</f>
        <v/>
      </c>
      <c r="H280" s="211" t="str">
        <f>IF(C280="○",IF($D280&lt;&gt;"",VLOOKUP($D280,新規学連登録者入力シート!$A$2:$U$101,19,FALSE),""),IF($D280&lt;&gt;"",IF(VLOOKUP(記入方法!$D280,登録者リスト!$A$1:$H$43729,4,FALSE)=基本情報!$D$6,VLOOKUP(記入方法!$D280,登録者リスト!$A$1:$H$43729,8,FALSE),""),""))</f>
        <v/>
      </c>
      <c r="I280" s="267"/>
      <c r="J280" s="267"/>
      <c r="K280" s="269" t="str">
        <f>IFERROR(IF(I280="","",IF(AND(I280&lt;&gt;"107 ハーフマラソン",I280&lt;&gt;"062 10000mW"),IF(BD280="T",IF(VALUE(M280)&lt;=BB280,"A標準",IF(VALUE(M280)&lt;=BC280,"B標準","未突破")),IF(VALUE(M280)&gt;=BB280,"A標準",IF(VALUE(M280)&gt;=BC280,"B標準","未突破"))),IF(VALUE(M280)&lt;=BC280,"","未突破"))),"")</f>
        <v/>
      </c>
      <c r="L280" s="105"/>
      <c r="M280" s="12" t="str">
        <f>IF(U280="",ASC(N280&amp;IF(P280&lt;&gt;"",TEXT(P280,"00"),"")&amp;IF(R280&lt;&gt;"",TEXT(R280,"00"),"")&amp;IF(T280&lt;&gt;"",TEXT(T280,"00"),"")),ASC(U280))</f>
        <v/>
      </c>
      <c r="N280" s="211"/>
      <c r="O280" s="255" t="s">
        <v>239</v>
      </c>
      <c r="P280" s="263"/>
      <c r="Q280" s="255" t="s">
        <v>240</v>
      </c>
      <c r="R280" s="263"/>
      <c r="S280" s="239" t="s">
        <v>241</v>
      </c>
      <c r="T280" s="265"/>
      <c r="U280" s="211"/>
      <c r="V280" s="7"/>
      <c r="W280" s="8" t="s">
        <v>23</v>
      </c>
      <c r="X280" s="7"/>
      <c r="Y280" s="8" t="s">
        <v>24</v>
      </c>
      <c r="Z280" s="7"/>
      <c r="AA280" s="8" t="s">
        <v>26</v>
      </c>
      <c r="AB280" s="209"/>
      <c r="AC280" s="101" t="str">
        <f>IF(AK280="",ASC(AD280&amp;IF(AF280&lt;&gt;"",TEXT(AF280,"00"),"")&amp;IF(AH280&lt;&gt;"",TEXT(AH280,"00"),"")&amp;IF(AJ280&lt;&gt;"",TEXT(AJ280,"00"),"")),ASC(AK280))</f>
        <v/>
      </c>
      <c r="AD280" s="253" t="str">
        <f>IF(I280="","",IF(I280="201 十種競技","",VLOOKUP(I280,大学記録!$A$3:$H$5,2,FALSE)))</f>
        <v/>
      </c>
      <c r="AE280" s="257" t="s">
        <v>239</v>
      </c>
      <c r="AF280" s="259" t="str">
        <f>IF(I280="","",IF(I280="201 十種競技","",VLOOKUP(I280,大学記録!$A$3:$H$5,4,FALSE)))</f>
        <v/>
      </c>
      <c r="AG280" s="257" t="s">
        <v>240</v>
      </c>
      <c r="AH280" s="259" t="str">
        <f>IF(I280="","",IF(I280="201 十種競技","",VLOOKUP(I280,大学記録!$A$3:$H$5,6,FALSE)))</f>
        <v/>
      </c>
      <c r="AI280" s="261" t="s">
        <v>241</v>
      </c>
      <c r="AJ280" s="251" t="str">
        <f>IF(I280="","",IF(I280="201 十種競技","",VLOOKUP(I280,大学記録!$A$3:$H$5,8,FALSE)))</f>
        <v/>
      </c>
      <c r="AK280" s="253" t="str">
        <f>IF(I280="","",IF(I280="201 十種競技",大学記録!#REF!,""))</f>
        <v/>
      </c>
      <c r="AL280" s="12" t="str">
        <f>IF(AT280="",ASC(AM280&amp;IF(AO280&lt;&gt;"",TEXT(AO280,"00"),"")&amp;IF(AQ280&lt;&gt;"",TEXT(AQ280,"00"),"")&amp;IF(AS280&lt;&gt;"",TEXT(AS280,"00"),"")),ASC(AT280))</f>
        <v/>
      </c>
      <c r="AM280" s="205"/>
      <c r="AN280" s="255" t="s">
        <v>239</v>
      </c>
      <c r="AO280" s="237"/>
      <c r="AP280" s="255" t="s">
        <v>240</v>
      </c>
      <c r="AQ280" s="237"/>
      <c r="AR280" s="239" t="s">
        <v>241</v>
      </c>
      <c r="AS280" s="241"/>
      <c r="AT280" s="243"/>
      <c r="AV280" s="5" t="str">
        <f>IF(AND(I280&lt;&gt;"107 ハーフマラソン",I280&lt;&gt;"062 10000mW"),D280 &amp; "-" &amp; I280,D280 &amp; "-" &amp; I280 &amp; J280)</f>
        <v>-</v>
      </c>
      <c r="AW280" s="5" t="str">
        <f>IF(ISERROR(VLOOKUP(記入方法!$AV280,登録者リスト!#REF!,4,FALSE)),"○","")</f>
        <v>○</v>
      </c>
      <c r="AX280" s="5" t="e">
        <f>IF(AND(I280&lt;&gt;"107 ハーフマラソン",I280&lt;&gt;"062 10000mW"),#REF! &amp; "-" &amp; I280,#REF! &amp; "-" &amp; I280 &amp; J280)</f>
        <v>#REF!</v>
      </c>
      <c r="AY280" s="5" t="str">
        <f>IF(ISERROR(VLOOKUP(AX280,突破者リスト外資格記録入力シート!$D$7:$M$106,2,FALSE)),"○","")</f>
        <v>○</v>
      </c>
      <c r="AZ280" s="5" t="str">
        <f>IF(C280="○","整理番号","登録番号")</f>
        <v>登録番号</v>
      </c>
      <c r="BA280" s="5" t="str">
        <f>IF(I280="107 ハーフマラソン","H",IF(I280="062 10000mW","W",""))</f>
        <v/>
      </c>
      <c r="BB280" s="5" t="e">
        <f>VLOOKUP($I280 &amp; $J280,標準記録!$A$1:$D$26,2,FALSE)</f>
        <v>#N/A</v>
      </c>
      <c r="BC280" s="5" t="e">
        <f>VLOOKUP($I280 &amp; $J280,標準記録!$A$1:$D$26,3,FALSE)</f>
        <v>#N/A</v>
      </c>
      <c r="BD280" s="5" t="e">
        <f>VLOOKUP($I280 &amp; $J280,標準記録!$A$1:$D$26,4,FALSE)</f>
        <v>#N/A</v>
      </c>
      <c r="BE280" s="5" t="str">
        <f>IF(BF280="","",A280)</f>
        <v/>
      </c>
      <c r="BF280" s="5" t="str">
        <f>IF(OR(I280="201 十種競技",I280="202 七種競技"),#REF!,"")</f>
        <v/>
      </c>
      <c r="BG280" s="5" t="str">
        <f>IF(I280="107 ハーフマラソン",#REF!,"")</f>
        <v/>
      </c>
      <c r="BH280" s="5" t="str">
        <f>I280 &amp; K280</f>
        <v/>
      </c>
      <c r="BI280" s="5">
        <f>I280</f>
        <v>0</v>
      </c>
      <c r="BJ280" s="5">
        <f>COUNTIF($BI$5:$BI$401,I280)</f>
        <v>160</v>
      </c>
      <c r="BK280" s="5">
        <f>COUNTIF($BH$5:$BH$401,I280 &amp; "B標準")</f>
        <v>0</v>
      </c>
      <c r="BL280" s="5" t="str">
        <f>D278 &amp; D280</f>
        <v>登録番号</v>
      </c>
    </row>
    <row r="281" spans="1:64" ht="14.25" thickBot="1" x14ac:dyDescent="0.2">
      <c r="A281" s="203"/>
      <c r="B281" s="206"/>
      <c r="C281" s="208"/>
      <c r="D281" s="206"/>
      <c r="E281" s="128" t="str">
        <f>IF(C280="○",IF($D280&lt;&gt;"",VLOOKUP($D280,新規学連登録者入力シート!$A$2:$U$101,7,FALSE),""),IF($D280&lt;&gt;"",IF(VLOOKUP(記入方法!$D280,登録者リスト!$A$1:$F$43729,4,FALSE)=基本情報!$D$6,VLOOKUP(記入方法!$D280,登録者リスト!$A$1:$F$43729,2,FALSE),""),""))</f>
        <v/>
      </c>
      <c r="F281" s="210"/>
      <c r="G281" s="128" t="str">
        <f>IF(C280="○",IF($D280&lt;&gt;"",VLOOKUP($D280,新規学連登録者入力シート!$A$2:$U$101,19,FALSE),""),IF($D280&lt;&gt;"",IF(VLOOKUP(記入方法!$D280,登録者リスト!$A$1:$F$43729,4,FALSE)=基本情報!$D$6,VLOOKUP(記入方法!$D280,登録者リスト!$A$1:$F$43729,6,FALSE),""),""))</f>
        <v/>
      </c>
      <c r="H281" s="212"/>
      <c r="I281" s="268"/>
      <c r="J281" s="268"/>
      <c r="K281" s="270"/>
      <c r="L281" s="106"/>
      <c r="M281" s="14" t="str">
        <f>IF(U281="",ASC(N281&amp;IF(P281&lt;&gt;"",TEXT(P281,"00"),"")&amp;IF(R281&lt;&gt;"",TEXT(R281,"00"),"")&amp;IF(T281&lt;&gt;"",TEXT(T281,"00"),"")),ASC(U281))</f>
        <v/>
      </c>
      <c r="N281" s="212"/>
      <c r="O281" s="256"/>
      <c r="P281" s="264"/>
      <c r="Q281" s="256"/>
      <c r="R281" s="264"/>
      <c r="S281" s="240"/>
      <c r="T281" s="266"/>
      <c r="U281" s="212"/>
      <c r="V281" s="9"/>
      <c r="W281" s="10" t="s">
        <v>23</v>
      </c>
      <c r="X281" s="9"/>
      <c r="Y281" s="10" t="s">
        <v>25</v>
      </c>
      <c r="Z281" s="9"/>
      <c r="AA281" s="10" t="s">
        <v>26</v>
      </c>
      <c r="AB281" s="210"/>
      <c r="AC281" s="102" t="str">
        <f>IF(AK281="",ASC(AD280&amp;IF(AF281&lt;&gt;"",TEXT(AF281,"00"),"")&amp;IF(AH281&lt;&gt;"",TEXT(AH281,"00"),"")&amp;IF(AJ281&lt;&gt;"",TEXT(AJ281,"00"),"")),ASC(AK281))</f>
        <v/>
      </c>
      <c r="AD281" s="254"/>
      <c r="AE281" s="258"/>
      <c r="AF281" s="260"/>
      <c r="AG281" s="258"/>
      <c r="AH281" s="260"/>
      <c r="AI281" s="262"/>
      <c r="AJ281" s="252"/>
      <c r="AK281" s="254"/>
      <c r="AL281" s="14" t="str">
        <f>IF(AT281="",ASC(AM281&amp;IF(AO281&lt;&gt;"",TEXT(AO281,"00"),"")&amp;IF(AQ281&lt;&gt;"",TEXT(AQ281,"00"),"")&amp;IF(AS281&lt;&gt;"",TEXT(AS281,"00"),"")),ASC(AT281))</f>
        <v/>
      </c>
      <c r="AM281" s="206"/>
      <c r="AN281" s="256"/>
      <c r="AO281" s="238"/>
      <c r="AP281" s="256"/>
      <c r="AQ281" s="238"/>
      <c r="AR281" s="240"/>
      <c r="AS281" s="242"/>
      <c r="AT281" s="244"/>
      <c r="AV281" s="5" t="str">
        <f>IF(AND(I281&lt;&gt;"107 ハーフマラソン",I281&lt;&gt;"062 10000mW"),D280 &amp; "-" &amp; I281,D280 &amp; "-" &amp; I281 &amp; J281)</f>
        <v>-</v>
      </c>
      <c r="AW281" s="5" t="str">
        <f>IF(ISERROR(VLOOKUP(記入方法!$AV281,登録者リスト!#REF!,4,FALSE)),"○","")</f>
        <v>○</v>
      </c>
      <c r="AX281" s="5" t="e">
        <f>IF(AND(I281&lt;&gt;"107 ハーフマラソン",I281&lt;&gt;"062 10000mW"),#REF! &amp; "-" &amp; I281,#REF! &amp; "-" &amp; I281 &amp; J281)</f>
        <v>#REF!</v>
      </c>
      <c r="AY281" s="5" t="str">
        <f>IF(ISERROR(VLOOKUP(AX281,突破者リスト外資格記録入力シート!$D$7:$M$106,2,FALSE)),"○","")</f>
        <v>○</v>
      </c>
      <c r="BA281" s="5" t="str">
        <f>IF(I281="107 ハーフマラソン","H",IF(I281="062 10000mW","W",""))</f>
        <v/>
      </c>
      <c r="BB281" s="5" t="e">
        <f>VLOOKUP($I281 &amp; $J281,標準記録!$A$1:$D$26,2,FALSE)</f>
        <v>#N/A</v>
      </c>
      <c r="BC281" s="5" t="e">
        <f>VLOOKUP($I281 &amp; $J281,標準記録!$A$1:$D$26,3,FALSE)</f>
        <v>#N/A</v>
      </c>
      <c r="BD281" s="5" t="e">
        <f>VLOOKUP($I281 &amp; $J281,標準記録!$A$1:$D$26,4,FALSE)</f>
        <v>#N/A</v>
      </c>
      <c r="BE281" s="5" t="str">
        <f>IF(BF281="","",A280)</f>
        <v/>
      </c>
      <c r="BF281" s="5" t="str">
        <f>IF(OR(I281="201 十種競技",I281="202 七種競技"),#REF!,"")</f>
        <v/>
      </c>
      <c r="BG281" s="5" t="str">
        <f>IF(I281="107 ハーフマラソン",#REF!,"")</f>
        <v/>
      </c>
      <c r="BH281" s="5" t="str">
        <f>I281 &amp; K281</f>
        <v/>
      </c>
      <c r="BI281" s="5">
        <f>I281</f>
        <v>0</v>
      </c>
      <c r="BJ281" s="5">
        <f>COUNTIF($BI$5:$BI$401,I281)</f>
        <v>160</v>
      </c>
      <c r="BK281" s="5">
        <f>COUNTIF($BH$5:$BH$401,I281 &amp; "B標準")</f>
        <v>0</v>
      </c>
    </row>
    <row r="282" spans="1:64" ht="15" thickTop="1" thickBot="1" x14ac:dyDescent="0.2">
      <c r="A282" s="204"/>
      <c r="B282" s="245" t="s">
        <v>128</v>
      </c>
      <c r="C282" s="246"/>
      <c r="D282" s="246"/>
      <c r="E282" s="246"/>
      <c r="F282" s="246"/>
      <c r="G282" s="247"/>
      <c r="H282" s="125"/>
      <c r="I282" s="248"/>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50"/>
    </row>
    <row r="283" spans="1:64" ht="13.5" customHeight="1" x14ac:dyDescent="0.15">
      <c r="A283" s="227"/>
      <c r="B283" s="229" t="s">
        <v>0</v>
      </c>
      <c r="C283" s="231" t="s">
        <v>242</v>
      </c>
      <c r="D283" s="231" t="str">
        <f>IF(C285="○","整理番号","登録番号")</f>
        <v>登録番号</v>
      </c>
      <c r="E283" s="124" t="s">
        <v>13550</v>
      </c>
      <c r="F283" s="229" t="s">
        <v>275</v>
      </c>
      <c r="G283" s="104" t="s">
        <v>1</v>
      </c>
      <c r="H283" s="233" t="s">
        <v>13551</v>
      </c>
      <c r="I283" s="271" t="s">
        <v>2</v>
      </c>
      <c r="J283" s="233" t="s">
        <v>284</v>
      </c>
      <c r="K283" s="233" t="s">
        <v>3</v>
      </c>
      <c r="L283" s="114" t="s">
        <v>243</v>
      </c>
      <c r="M283" s="107" t="s">
        <v>16</v>
      </c>
      <c r="N283" s="213" t="s">
        <v>4</v>
      </c>
      <c r="O283" s="214"/>
      <c r="P283" s="214"/>
      <c r="Q283" s="214"/>
      <c r="R283" s="214"/>
      <c r="S283" s="214"/>
      <c r="T283" s="214"/>
      <c r="U283" s="214"/>
      <c r="V283" s="214"/>
      <c r="W283" s="214"/>
      <c r="X283" s="214"/>
      <c r="Y283" s="214"/>
      <c r="Z283" s="214"/>
      <c r="AA283" s="214"/>
      <c r="AB283" s="215"/>
      <c r="AC283" s="109" t="s">
        <v>16</v>
      </c>
      <c r="AD283" s="216" t="s">
        <v>448</v>
      </c>
      <c r="AE283" s="217"/>
      <c r="AF283" s="217"/>
      <c r="AG283" s="217"/>
      <c r="AH283" s="217"/>
      <c r="AI283" s="217"/>
      <c r="AJ283" s="217"/>
      <c r="AK283" s="218"/>
      <c r="AL283" s="107" t="s">
        <v>16</v>
      </c>
      <c r="AM283" s="213" t="s">
        <v>445</v>
      </c>
      <c r="AN283" s="214"/>
      <c r="AO283" s="214"/>
      <c r="AP283" s="214"/>
      <c r="AQ283" s="214"/>
      <c r="AR283" s="214"/>
      <c r="AS283" s="214"/>
      <c r="AT283" s="219"/>
    </row>
    <row r="284" spans="1:64" ht="14.25" thickBot="1" x14ac:dyDescent="0.2">
      <c r="A284" s="228"/>
      <c r="B284" s="230"/>
      <c r="C284" s="232"/>
      <c r="D284" s="232"/>
      <c r="E284" s="129" t="s">
        <v>6</v>
      </c>
      <c r="F284" s="230"/>
      <c r="G284" s="6" t="s">
        <v>7</v>
      </c>
      <c r="H284" s="230"/>
      <c r="I284" s="272"/>
      <c r="J284" s="236"/>
      <c r="K284" s="236"/>
      <c r="L284" s="115"/>
      <c r="M284" s="108"/>
      <c r="N284" s="220" t="s">
        <v>8</v>
      </c>
      <c r="O284" s="221"/>
      <c r="P284" s="221"/>
      <c r="Q284" s="221"/>
      <c r="R284" s="221"/>
      <c r="S284" s="221"/>
      <c r="T284" s="222"/>
      <c r="U284" s="129" t="s">
        <v>9</v>
      </c>
      <c r="V284" s="111" t="s">
        <v>10</v>
      </c>
      <c r="W284" s="112"/>
      <c r="X284" s="112"/>
      <c r="Y284" s="112"/>
      <c r="Z284" s="112"/>
      <c r="AA284" s="113"/>
      <c r="AB284" s="92" t="s">
        <v>11</v>
      </c>
      <c r="AC284" s="110"/>
      <c r="AD284" s="223" t="s">
        <v>8</v>
      </c>
      <c r="AE284" s="224"/>
      <c r="AF284" s="224"/>
      <c r="AG284" s="224"/>
      <c r="AH284" s="224"/>
      <c r="AI284" s="224"/>
      <c r="AJ284" s="225"/>
      <c r="AK284" s="100" t="s">
        <v>9</v>
      </c>
      <c r="AL284" s="108"/>
      <c r="AM284" s="220" t="s">
        <v>8</v>
      </c>
      <c r="AN284" s="221"/>
      <c r="AO284" s="221"/>
      <c r="AP284" s="221"/>
      <c r="AQ284" s="221"/>
      <c r="AR284" s="221"/>
      <c r="AS284" s="222"/>
      <c r="AT284" s="93" t="s">
        <v>9</v>
      </c>
    </row>
    <row r="285" spans="1:64" x14ac:dyDescent="0.15">
      <c r="A285" s="202">
        <v>57</v>
      </c>
      <c r="B285" s="205"/>
      <c r="C285" s="207"/>
      <c r="D285" s="205"/>
      <c r="E285" s="126" t="str">
        <f>IF(C285="○",IF($D285&lt;&gt;"",VLOOKUP($D285,新規学連登録者入力シート!$A$2:$U$101,8,FALSE),""),IF($D285&lt;&gt;"",IF(VLOOKUP(記入方法!$D285,登録者リスト!$A$1:$F$43729,4,FALSE)=基本情報!$D$6,VLOOKUP(記入方法!$D285,登録者リスト!$A$1:$F$43729,3,FALSE),""),""))</f>
        <v/>
      </c>
      <c r="F285" s="209" t="str">
        <f>IF(C285="○",IF($D285&lt;&gt;"",VLOOKUP($D285,新規学連登録者入力シート!$A$2:$U$101,9,FALSE),""),IF($D285&lt;&gt;"",IF(VLOOKUP(記入方法!$D285,登録者リスト!$A$1:$G$43729,4,FALSE)=基本情報!$D$6,VLOOKUP(記入方法!$D285,登録者リスト!$A$1:$G$43729,7,FALSE),""),""))</f>
        <v/>
      </c>
      <c r="G285" s="127" t="str">
        <f>IF(C285="○",IF($D285&lt;&gt;"",VLOOKUP($D285,新規学連登録者入力シート!$A$2:$U$101,14,FALSE),""),IF($D285&lt;&gt;"",IF(VLOOKUP(記入方法!$D285,登録者リスト!$A$1:$F$43729,4,FALSE)=基本情報!$D$6,VLOOKUP(記入方法!$D285,登録者リスト!$A$1:$F$43729,5,FALSE),""),""))</f>
        <v/>
      </c>
      <c r="H285" s="211" t="str">
        <f>IF(C285="○",IF($D285&lt;&gt;"",VLOOKUP($D285,新規学連登録者入力シート!$A$2:$U$101,19,FALSE),""),IF($D285&lt;&gt;"",IF(VLOOKUP(記入方法!$D285,登録者リスト!$A$1:$H$43729,4,FALSE)=基本情報!$D$6,VLOOKUP(記入方法!$D285,登録者リスト!$A$1:$H$43729,8,FALSE),""),""))</f>
        <v/>
      </c>
      <c r="I285" s="267"/>
      <c r="J285" s="267"/>
      <c r="K285" s="269" t="str">
        <f>IFERROR(IF(I285="","",IF(AND(I285&lt;&gt;"107 ハーフマラソン",I285&lt;&gt;"062 10000mW"),IF(BD285="T",IF(VALUE(M285)&lt;=BB285,"A標準",IF(VALUE(M285)&lt;=BC285,"B標準","未突破")),IF(VALUE(M285)&gt;=BB285,"A標準",IF(VALUE(M285)&gt;=BC285,"B標準","未突破"))),IF(VALUE(M285)&lt;=BC285,"","未突破"))),"")</f>
        <v/>
      </c>
      <c r="L285" s="105"/>
      <c r="M285" s="12" t="str">
        <f>IF(U285="",ASC(N285&amp;IF(P285&lt;&gt;"",TEXT(P285,"00"),"")&amp;IF(R285&lt;&gt;"",TEXT(R285,"00"),"")&amp;IF(T285&lt;&gt;"",TEXT(T285,"00"),"")),ASC(U285))</f>
        <v/>
      </c>
      <c r="N285" s="211"/>
      <c r="O285" s="255" t="s">
        <v>239</v>
      </c>
      <c r="P285" s="263"/>
      <c r="Q285" s="255" t="s">
        <v>240</v>
      </c>
      <c r="R285" s="263"/>
      <c r="S285" s="239" t="s">
        <v>241</v>
      </c>
      <c r="T285" s="265"/>
      <c r="U285" s="211"/>
      <c r="V285" s="7"/>
      <c r="W285" s="8" t="s">
        <v>23</v>
      </c>
      <c r="X285" s="7"/>
      <c r="Y285" s="8" t="s">
        <v>24</v>
      </c>
      <c r="Z285" s="7"/>
      <c r="AA285" s="8" t="s">
        <v>26</v>
      </c>
      <c r="AB285" s="209"/>
      <c r="AC285" s="101" t="str">
        <f>IF(AK285="",ASC(AD285&amp;IF(AF285&lt;&gt;"",TEXT(AF285,"00"),"")&amp;IF(AH285&lt;&gt;"",TEXT(AH285,"00"),"")&amp;IF(AJ285&lt;&gt;"",TEXT(AJ285,"00"),"")),ASC(AK285))</f>
        <v/>
      </c>
      <c r="AD285" s="253" t="str">
        <f>IF(I285="","",IF(I285="201 十種競技","",VLOOKUP(I285,大学記録!$A$3:$H$5,2,FALSE)))</f>
        <v/>
      </c>
      <c r="AE285" s="257" t="s">
        <v>239</v>
      </c>
      <c r="AF285" s="259" t="str">
        <f>IF(I285="","",IF(I285="201 十種競技","",VLOOKUP(I285,大学記録!$A$3:$H$5,4,FALSE)))</f>
        <v/>
      </c>
      <c r="AG285" s="257" t="s">
        <v>240</v>
      </c>
      <c r="AH285" s="259" t="str">
        <f>IF(I285="","",IF(I285="201 十種競技","",VLOOKUP(I285,大学記録!$A$3:$H$5,6,FALSE)))</f>
        <v/>
      </c>
      <c r="AI285" s="261" t="s">
        <v>241</v>
      </c>
      <c r="AJ285" s="251" t="str">
        <f>IF(I285="","",IF(I285="201 十種競技","",VLOOKUP(I285,大学記録!$A$3:$H$5,8,FALSE)))</f>
        <v/>
      </c>
      <c r="AK285" s="253" t="str">
        <f>IF(I285="","",IF(I285="201 十種競技",大学記録!#REF!,""))</f>
        <v/>
      </c>
      <c r="AL285" s="12" t="str">
        <f>IF(AT285="",ASC(AM285&amp;IF(AO285&lt;&gt;"",TEXT(AO285,"00"),"")&amp;IF(AQ285&lt;&gt;"",TEXT(AQ285,"00"),"")&amp;IF(AS285&lt;&gt;"",TEXT(AS285,"00"),"")),ASC(AT285))</f>
        <v/>
      </c>
      <c r="AM285" s="205"/>
      <c r="AN285" s="255" t="s">
        <v>239</v>
      </c>
      <c r="AO285" s="237"/>
      <c r="AP285" s="255" t="s">
        <v>240</v>
      </c>
      <c r="AQ285" s="237"/>
      <c r="AR285" s="239" t="s">
        <v>241</v>
      </c>
      <c r="AS285" s="241"/>
      <c r="AT285" s="243"/>
      <c r="AV285" s="5" t="str">
        <f>IF(AND(I285&lt;&gt;"107 ハーフマラソン",I285&lt;&gt;"062 10000mW"),D285 &amp; "-" &amp; I285,D285 &amp; "-" &amp; I285 &amp; J285)</f>
        <v>-</v>
      </c>
      <c r="AW285" s="5" t="str">
        <f>IF(ISERROR(VLOOKUP(記入方法!$AV285,登録者リスト!#REF!,4,FALSE)),"○","")</f>
        <v>○</v>
      </c>
      <c r="AX285" s="5" t="e">
        <f>IF(AND(I285&lt;&gt;"107 ハーフマラソン",I285&lt;&gt;"062 10000mW"),#REF! &amp; "-" &amp; I285,#REF! &amp; "-" &amp; I285 &amp; J285)</f>
        <v>#REF!</v>
      </c>
      <c r="AY285" s="5" t="str">
        <f>IF(ISERROR(VLOOKUP(AX285,突破者リスト外資格記録入力シート!$D$7:$M$106,2,FALSE)),"○","")</f>
        <v>○</v>
      </c>
      <c r="AZ285" s="5" t="str">
        <f>IF(C285="○","整理番号","登録番号")</f>
        <v>登録番号</v>
      </c>
      <c r="BA285" s="5" t="str">
        <f>IF(I285="107 ハーフマラソン","H",IF(I285="062 10000mW","W",""))</f>
        <v/>
      </c>
      <c r="BB285" s="5" t="e">
        <f>VLOOKUP($I285 &amp; $J285,標準記録!$A$1:$D$26,2,FALSE)</f>
        <v>#N/A</v>
      </c>
      <c r="BC285" s="5" t="e">
        <f>VLOOKUP($I285 &amp; $J285,標準記録!$A$1:$D$26,3,FALSE)</f>
        <v>#N/A</v>
      </c>
      <c r="BD285" s="5" t="e">
        <f>VLOOKUP($I285 &amp; $J285,標準記録!$A$1:$D$26,4,FALSE)</f>
        <v>#N/A</v>
      </c>
      <c r="BE285" s="5" t="str">
        <f>IF(BF285="","",A285)</f>
        <v/>
      </c>
      <c r="BF285" s="5" t="str">
        <f>IF(OR(I285="201 十種競技",I285="202 七種競技"),#REF!,"")</f>
        <v/>
      </c>
      <c r="BG285" s="5" t="str">
        <f>IF(I285="107 ハーフマラソン",#REF!,"")</f>
        <v/>
      </c>
      <c r="BH285" s="5" t="str">
        <f>I285 &amp; K285</f>
        <v/>
      </c>
      <c r="BI285" s="5">
        <f>I285</f>
        <v>0</v>
      </c>
      <c r="BJ285" s="5">
        <f>COUNTIF($BI$5:$BI$401,I285)</f>
        <v>160</v>
      </c>
      <c r="BK285" s="5">
        <f>COUNTIF($BH$5:$BH$401,I285 &amp; "B標準")</f>
        <v>0</v>
      </c>
      <c r="BL285" s="5" t="str">
        <f>D283 &amp; D285</f>
        <v>登録番号</v>
      </c>
    </row>
    <row r="286" spans="1:64" ht="14.25" thickBot="1" x14ac:dyDescent="0.2">
      <c r="A286" s="203"/>
      <c r="B286" s="206"/>
      <c r="C286" s="208"/>
      <c r="D286" s="206"/>
      <c r="E286" s="128" t="str">
        <f>IF(C285="○",IF($D285&lt;&gt;"",VLOOKUP($D285,新規学連登録者入力シート!$A$2:$U$101,7,FALSE),""),IF($D285&lt;&gt;"",IF(VLOOKUP(記入方法!$D285,登録者リスト!$A$1:$F$43729,4,FALSE)=基本情報!$D$6,VLOOKUP(記入方法!$D285,登録者リスト!$A$1:$F$43729,2,FALSE),""),""))</f>
        <v/>
      </c>
      <c r="F286" s="210"/>
      <c r="G286" s="128" t="str">
        <f>IF(C285="○",IF($D285&lt;&gt;"",VLOOKUP($D285,新規学連登録者入力シート!$A$2:$U$101,19,FALSE),""),IF($D285&lt;&gt;"",IF(VLOOKUP(記入方法!$D285,登録者リスト!$A$1:$F$43729,4,FALSE)=基本情報!$D$6,VLOOKUP(記入方法!$D285,登録者リスト!$A$1:$F$43729,6,FALSE),""),""))</f>
        <v/>
      </c>
      <c r="H286" s="212"/>
      <c r="I286" s="268"/>
      <c r="J286" s="268"/>
      <c r="K286" s="270"/>
      <c r="L286" s="106"/>
      <c r="M286" s="14" t="str">
        <f>IF(U286="",ASC(N286&amp;IF(P286&lt;&gt;"",TEXT(P286,"00"),"")&amp;IF(R286&lt;&gt;"",TEXT(R286,"00"),"")&amp;IF(T286&lt;&gt;"",TEXT(T286,"00"),"")),ASC(U286))</f>
        <v/>
      </c>
      <c r="N286" s="212"/>
      <c r="O286" s="256"/>
      <c r="P286" s="264"/>
      <c r="Q286" s="256"/>
      <c r="R286" s="264"/>
      <c r="S286" s="240"/>
      <c r="T286" s="266"/>
      <c r="U286" s="212"/>
      <c r="V286" s="9"/>
      <c r="W286" s="10" t="s">
        <v>23</v>
      </c>
      <c r="X286" s="9"/>
      <c r="Y286" s="10" t="s">
        <v>25</v>
      </c>
      <c r="Z286" s="9"/>
      <c r="AA286" s="10" t="s">
        <v>26</v>
      </c>
      <c r="AB286" s="210"/>
      <c r="AC286" s="102" t="str">
        <f>IF(AK286="",ASC(AD285&amp;IF(AF286&lt;&gt;"",TEXT(AF286,"00"),"")&amp;IF(AH286&lt;&gt;"",TEXT(AH286,"00"),"")&amp;IF(AJ286&lt;&gt;"",TEXT(AJ286,"00"),"")),ASC(AK286))</f>
        <v/>
      </c>
      <c r="AD286" s="254"/>
      <c r="AE286" s="258"/>
      <c r="AF286" s="260"/>
      <c r="AG286" s="258"/>
      <c r="AH286" s="260"/>
      <c r="AI286" s="262"/>
      <c r="AJ286" s="252"/>
      <c r="AK286" s="254"/>
      <c r="AL286" s="14" t="str">
        <f>IF(AT286="",ASC(AM286&amp;IF(AO286&lt;&gt;"",TEXT(AO286,"00"),"")&amp;IF(AQ286&lt;&gt;"",TEXT(AQ286,"00"),"")&amp;IF(AS286&lt;&gt;"",TEXT(AS286,"00"),"")),ASC(AT286))</f>
        <v/>
      </c>
      <c r="AM286" s="206"/>
      <c r="AN286" s="256"/>
      <c r="AO286" s="238"/>
      <c r="AP286" s="256"/>
      <c r="AQ286" s="238"/>
      <c r="AR286" s="240"/>
      <c r="AS286" s="242"/>
      <c r="AT286" s="244"/>
      <c r="AV286" s="5" t="str">
        <f>IF(AND(I286&lt;&gt;"107 ハーフマラソン",I286&lt;&gt;"062 10000mW"),D285 &amp; "-" &amp; I286,D285 &amp; "-" &amp; I286 &amp; J286)</f>
        <v>-</v>
      </c>
      <c r="AW286" s="5" t="str">
        <f>IF(ISERROR(VLOOKUP(記入方法!$AV286,登録者リスト!#REF!,4,FALSE)),"○","")</f>
        <v>○</v>
      </c>
      <c r="AX286" s="5" t="e">
        <f>IF(AND(I286&lt;&gt;"107 ハーフマラソン",I286&lt;&gt;"062 10000mW"),#REF! &amp; "-" &amp; I286,#REF! &amp; "-" &amp; I286 &amp; J286)</f>
        <v>#REF!</v>
      </c>
      <c r="AY286" s="5" t="str">
        <f>IF(ISERROR(VLOOKUP(AX286,突破者リスト外資格記録入力シート!$D$7:$M$106,2,FALSE)),"○","")</f>
        <v>○</v>
      </c>
      <c r="BA286" s="5" t="str">
        <f>IF(I286="107 ハーフマラソン","H",IF(I286="062 10000mW","W",""))</f>
        <v/>
      </c>
      <c r="BB286" s="5" t="e">
        <f>VLOOKUP($I286 &amp; $J286,標準記録!$A$1:$D$26,2,FALSE)</f>
        <v>#N/A</v>
      </c>
      <c r="BC286" s="5" t="e">
        <f>VLOOKUP($I286 &amp; $J286,標準記録!$A$1:$D$26,3,FALSE)</f>
        <v>#N/A</v>
      </c>
      <c r="BD286" s="5" t="e">
        <f>VLOOKUP($I286 &amp; $J286,標準記録!$A$1:$D$26,4,FALSE)</f>
        <v>#N/A</v>
      </c>
      <c r="BE286" s="5" t="str">
        <f>IF(BF286="","",A285)</f>
        <v/>
      </c>
      <c r="BF286" s="5" t="str">
        <f>IF(OR(I286="201 十種競技",I286="202 七種競技"),#REF!,"")</f>
        <v/>
      </c>
      <c r="BG286" s="5" t="str">
        <f>IF(I286="107 ハーフマラソン",#REF!,"")</f>
        <v/>
      </c>
      <c r="BH286" s="5" t="str">
        <f>I286 &amp; K286</f>
        <v/>
      </c>
      <c r="BI286" s="5">
        <f>I286</f>
        <v>0</v>
      </c>
      <c r="BJ286" s="5">
        <f>COUNTIF($BI$5:$BI$401,I286)</f>
        <v>160</v>
      </c>
      <c r="BK286" s="5">
        <f>COUNTIF($BH$5:$BH$401,I286 &amp; "B標準")</f>
        <v>0</v>
      </c>
    </row>
    <row r="287" spans="1:64" ht="15" thickTop="1" thickBot="1" x14ac:dyDescent="0.2">
      <c r="A287" s="204"/>
      <c r="B287" s="245" t="s">
        <v>128</v>
      </c>
      <c r="C287" s="246"/>
      <c r="D287" s="246"/>
      <c r="E287" s="246"/>
      <c r="F287" s="246"/>
      <c r="G287" s="247"/>
      <c r="H287" s="125"/>
      <c r="I287" s="248"/>
      <c r="J287" s="249"/>
      <c r="K287" s="249"/>
      <c r="L287" s="249"/>
      <c r="M287" s="249"/>
      <c r="N287" s="249"/>
      <c r="O287" s="249"/>
      <c r="P287" s="249"/>
      <c r="Q287" s="249"/>
      <c r="R287" s="249"/>
      <c r="S287" s="249"/>
      <c r="T287" s="249"/>
      <c r="U287" s="249"/>
      <c r="V287" s="249"/>
      <c r="W287" s="249"/>
      <c r="X287" s="249"/>
      <c r="Y287" s="249"/>
      <c r="Z287" s="249"/>
      <c r="AA287" s="249"/>
      <c r="AB287" s="249"/>
      <c r="AC287" s="249"/>
      <c r="AD287" s="249"/>
      <c r="AE287" s="249"/>
      <c r="AF287" s="249"/>
      <c r="AG287" s="249"/>
      <c r="AH287" s="249"/>
      <c r="AI287" s="249"/>
      <c r="AJ287" s="249"/>
      <c r="AK287" s="249"/>
      <c r="AL287" s="249"/>
      <c r="AM287" s="249"/>
      <c r="AN287" s="249"/>
      <c r="AO287" s="249"/>
      <c r="AP287" s="249"/>
      <c r="AQ287" s="249"/>
      <c r="AR287" s="249"/>
      <c r="AS287" s="249"/>
      <c r="AT287" s="250"/>
    </row>
    <row r="288" spans="1:64" ht="13.5" customHeight="1" x14ac:dyDescent="0.15">
      <c r="A288" s="227"/>
      <c r="B288" s="229" t="s">
        <v>0</v>
      </c>
      <c r="C288" s="231" t="s">
        <v>242</v>
      </c>
      <c r="D288" s="231" t="str">
        <f>IF(C290="○","整理番号","登録番号")</f>
        <v>登録番号</v>
      </c>
      <c r="E288" s="124" t="s">
        <v>13550</v>
      </c>
      <c r="F288" s="229" t="s">
        <v>275</v>
      </c>
      <c r="G288" s="104" t="s">
        <v>1</v>
      </c>
      <c r="H288" s="233" t="s">
        <v>13551</v>
      </c>
      <c r="I288" s="271" t="s">
        <v>2</v>
      </c>
      <c r="J288" s="233" t="s">
        <v>284</v>
      </c>
      <c r="K288" s="233" t="s">
        <v>3</v>
      </c>
      <c r="L288" s="114" t="s">
        <v>243</v>
      </c>
      <c r="M288" s="107" t="s">
        <v>16</v>
      </c>
      <c r="N288" s="213" t="s">
        <v>4</v>
      </c>
      <c r="O288" s="214"/>
      <c r="P288" s="214"/>
      <c r="Q288" s="214"/>
      <c r="R288" s="214"/>
      <c r="S288" s="214"/>
      <c r="T288" s="214"/>
      <c r="U288" s="214"/>
      <c r="V288" s="214"/>
      <c r="W288" s="214"/>
      <c r="X288" s="214"/>
      <c r="Y288" s="214"/>
      <c r="Z288" s="214"/>
      <c r="AA288" s="214"/>
      <c r="AB288" s="215"/>
      <c r="AC288" s="109" t="s">
        <v>16</v>
      </c>
      <c r="AD288" s="216" t="s">
        <v>448</v>
      </c>
      <c r="AE288" s="217"/>
      <c r="AF288" s="217"/>
      <c r="AG288" s="217"/>
      <c r="AH288" s="217"/>
      <c r="AI288" s="217"/>
      <c r="AJ288" s="217"/>
      <c r="AK288" s="218"/>
      <c r="AL288" s="107" t="s">
        <v>16</v>
      </c>
      <c r="AM288" s="213" t="s">
        <v>445</v>
      </c>
      <c r="AN288" s="214"/>
      <c r="AO288" s="214"/>
      <c r="AP288" s="214"/>
      <c r="AQ288" s="214"/>
      <c r="AR288" s="214"/>
      <c r="AS288" s="214"/>
      <c r="AT288" s="219"/>
    </row>
    <row r="289" spans="1:64" ht="14.25" thickBot="1" x14ac:dyDescent="0.2">
      <c r="A289" s="228"/>
      <c r="B289" s="230"/>
      <c r="C289" s="232"/>
      <c r="D289" s="232"/>
      <c r="E289" s="129" t="s">
        <v>6</v>
      </c>
      <c r="F289" s="230"/>
      <c r="G289" s="6" t="s">
        <v>7</v>
      </c>
      <c r="H289" s="230"/>
      <c r="I289" s="272"/>
      <c r="J289" s="236"/>
      <c r="K289" s="236"/>
      <c r="L289" s="115"/>
      <c r="M289" s="108"/>
      <c r="N289" s="220" t="s">
        <v>8</v>
      </c>
      <c r="O289" s="221"/>
      <c r="P289" s="221"/>
      <c r="Q289" s="221"/>
      <c r="R289" s="221"/>
      <c r="S289" s="221"/>
      <c r="T289" s="222"/>
      <c r="U289" s="129" t="s">
        <v>9</v>
      </c>
      <c r="V289" s="111" t="s">
        <v>10</v>
      </c>
      <c r="W289" s="112"/>
      <c r="X289" s="112"/>
      <c r="Y289" s="112"/>
      <c r="Z289" s="112"/>
      <c r="AA289" s="113"/>
      <c r="AB289" s="92" t="s">
        <v>11</v>
      </c>
      <c r="AC289" s="110"/>
      <c r="AD289" s="223" t="s">
        <v>8</v>
      </c>
      <c r="AE289" s="224"/>
      <c r="AF289" s="224"/>
      <c r="AG289" s="224"/>
      <c r="AH289" s="224"/>
      <c r="AI289" s="224"/>
      <c r="AJ289" s="225"/>
      <c r="AK289" s="100" t="s">
        <v>9</v>
      </c>
      <c r="AL289" s="108"/>
      <c r="AM289" s="220" t="s">
        <v>8</v>
      </c>
      <c r="AN289" s="221"/>
      <c r="AO289" s="221"/>
      <c r="AP289" s="221"/>
      <c r="AQ289" s="221"/>
      <c r="AR289" s="221"/>
      <c r="AS289" s="222"/>
      <c r="AT289" s="93" t="s">
        <v>9</v>
      </c>
    </row>
    <row r="290" spans="1:64" x14ac:dyDescent="0.15">
      <c r="A290" s="202">
        <v>58</v>
      </c>
      <c r="B290" s="205"/>
      <c r="C290" s="207"/>
      <c r="D290" s="205"/>
      <c r="E290" s="126" t="str">
        <f>IF(C290="○",IF($D290&lt;&gt;"",VLOOKUP($D290,新規学連登録者入力シート!$A$2:$U$101,8,FALSE),""),IF($D290&lt;&gt;"",IF(VLOOKUP(記入方法!$D290,登録者リスト!$A$1:$F$43729,4,FALSE)=基本情報!$D$6,VLOOKUP(記入方法!$D290,登録者リスト!$A$1:$F$43729,3,FALSE),""),""))</f>
        <v/>
      </c>
      <c r="F290" s="209" t="str">
        <f>IF(C290="○",IF($D290&lt;&gt;"",VLOOKUP($D290,新規学連登録者入力シート!$A$2:$U$101,9,FALSE),""),IF($D290&lt;&gt;"",IF(VLOOKUP(記入方法!$D290,登録者リスト!$A$1:$G$43729,4,FALSE)=基本情報!$D$6,VLOOKUP(記入方法!$D290,登録者リスト!$A$1:$G$43729,7,FALSE),""),""))</f>
        <v/>
      </c>
      <c r="G290" s="127" t="str">
        <f>IF(C290="○",IF($D290&lt;&gt;"",VLOOKUP($D290,新規学連登録者入力シート!$A$2:$U$101,14,FALSE),""),IF($D290&lt;&gt;"",IF(VLOOKUP(記入方法!$D290,登録者リスト!$A$1:$F$43729,4,FALSE)=基本情報!$D$6,VLOOKUP(記入方法!$D290,登録者リスト!$A$1:$F$43729,5,FALSE),""),""))</f>
        <v/>
      </c>
      <c r="H290" s="211" t="str">
        <f>IF(C290="○",IF($D290&lt;&gt;"",VLOOKUP($D290,新規学連登録者入力シート!$A$2:$U$101,19,FALSE),""),IF($D290&lt;&gt;"",IF(VLOOKUP(記入方法!$D290,登録者リスト!$A$1:$H$43729,4,FALSE)=基本情報!$D$6,VLOOKUP(記入方法!$D290,登録者リスト!$A$1:$H$43729,8,FALSE),""),""))</f>
        <v/>
      </c>
      <c r="I290" s="267"/>
      <c r="J290" s="267"/>
      <c r="K290" s="269" t="str">
        <f>IFERROR(IF(I290="","",IF(AND(I290&lt;&gt;"107 ハーフマラソン",I290&lt;&gt;"062 10000mW"),IF(BD290="T",IF(VALUE(M290)&lt;=BB290,"A標準",IF(VALUE(M290)&lt;=BC290,"B標準","未突破")),IF(VALUE(M290)&gt;=BB290,"A標準",IF(VALUE(M290)&gt;=BC290,"B標準","未突破"))),IF(VALUE(M290)&lt;=BC290,"","未突破"))),"")</f>
        <v/>
      </c>
      <c r="L290" s="105"/>
      <c r="M290" s="12" t="str">
        <f>IF(U290="",ASC(N290&amp;IF(P290&lt;&gt;"",TEXT(P290,"00"),"")&amp;IF(R290&lt;&gt;"",TEXT(R290,"00"),"")&amp;IF(T290&lt;&gt;"",TEXT(T290,"00"),"")),ASC(U290))</f>
        <v/>
      </c>
      <c r="N290" s="211"/>
      <c r="O290" s="255" t="s">
        <v>239</v>
      </c>
      <c r="P290" s="263"/>
      <c r="Q290" s="255" t="s">
        <v>240</v>
      </c>
      <c r="R290" s="263"/>
      <c r="S290" s="239" t="s">
        <v>241</v>
      </c>
      <c r="T290" s="265"/>
      <c r="U290" s="211"/>
      <c r="V290" s="7"/>
      <c r="W290" s="8" t="s">
        <v>23</v>
      </c>
      <c r="X290" s="7"/>
      <c r="Y290" s="8" t="s">
        <v>24</v>
      </c>
      <c r="Z290" s="7"/>
      <c r="AA290" s="8" t="s">
        <v>26</v>
      </c>
      <c r="AB290" s="209"/>
      <c r="AC290" s="101" t="str">
        <f>IF(AK290="",ASC(AD290&amp;IF(AF290&lt;&gt;"",TEXT(AF290,"00"),"")&amp;IF(AH290&lt;&gt;"",TEXT(AH290,"00"),"")&amp;IF(AJ290&lt;&gt;"",TEXT(AJ290,"00"),"")),ASC(AK290))</f>
        <v/>
      </c>
      <c r="AD290" s="253" t="str">
        <f>IF(I290="","",IF(I290="201 十種競技","",VLOOKUP(I290,大学記録!$A$3:$H$5,2,FALSE)))</f>
        <v/>
      </c>
      <c r="AE290" s="257" t="s">
        <v>239</v>
      </c>
      <c r="AF290" s="259" t="str">
        <f>IF(I290="","",IF(I290="201 十種競技","",VLOOKUP(I290,大学記録!$A$3:$H$5,4,FALSE)))</f>
        <v/>
      </c>
      <c r="AG290" s="257" t="s">
        <v>240</v>
      </c>
      <c r="AH290" s="259" t="str">
        <f>IF(I290="","",IF(I290="201 十種競技","",VLOOKUP(I290,大学記録!$A$3:$H$5,6,FALSE)))</f>
        <v/>
      </c>
      <c r="AI290" s="261" t="s">
        <v>241</v>
      </c>
      <c r="AJ290" s="251" t="str">
        <f>IF(I290="","",IF(I290="201 十種競技","",VLOOKUP(I290,大学記録!$A$3:$H$5,8,FALSE)))</f>
        <v/>
      </c>
      <c r="AK290" s="253" t="str">
        <f>IF(I290="","",IF(I290="201 十種競技",大学記録!#REF!,""))</f>
        <v/>
      </c>
      <c r="AL290" s="12" t="str">
        <f>IF(AT290="",ASC(AM290&amp;IF(AO290&lt;&gt;"",TEXT(AO290,"00"),"")&amp;IF(AQ290&lt;&gt;"",TEXT(AQ290,"00"),"")&amp;IF(AS290&lt;&gt;"",TEXT(AS290,"00"),"")),ASC(AT290))</f>
        <v/>
      </c>
      <c r="AM290" s="205"/>
      <c r="AN290" s="255" t="s">
        <v>239</v>
      </c>
      <c r="AO290" s="237"/>
      <c r="AP290" s="255" t="s">
        <v>240</v>
      </c>
      <c r="AQ290" s="237"/>
      <c r="AR290" s="239" t="s">
        <v>241</v>
      </c>
      <c r="AS290" s="241"/>
      <c r="AT290" s="243"/>
      <c r="AV290" s="5" t="str">
        <f>IF(AND(I290&lt;&gt;"107 ハーフマラソン",I290&lt;&gt;"062 10000mW"),D290 &amp; "-" &amp; I290,D290 &amp; "-" &amp; I290 &amp; J290)</f>
        <v>-</v>
      </c>
      <c r="AW290" s="5" t="str">
        <f>IF(ISERROR(VLOOKUP(記入方法!$AV290,登録者リスト!#REF!,4,FALSE)),"○","")</f>
        <v>○</v>
      </c>
      <c r="AX290" s="5" t="e">
        <f>IF(AND(I290&lt;&gt;"107 ハーフマラソン",I290&lt;&gt;"062 10000mW"),#REF! &amp; "-" &amp; I290,#REF! &amp; "-" &amp; I290 &amp; J290)</f>
        <v>#REF!</v>
      </c>
      <c r="AY290" s="5" t="str">
        <f>IF(ISERROR(VLOOKUP(AX290,突破者リスト外資格記録入力シート!$D$7:$M$106,2,FALSE)),"○","")</f>
        <v>○</v>
      </c>
      <c r="AZ290" s="5" t="str">
        <f>IF(C290="○","整理番号","登録番号")</f>
        <v>登録番号</v>
      </c>
      <c r="BA290" s="5" t="str">
        <f>IF(I290="107 ハーフマラソン","H",IF(I290="062 10000mW","W",""))</f>
        <v/>
      </c>
      <c r="BB290" s="5" t="e">
        <f>VLOOKUP($I290 &amp; $J290,標準記録!$A$1:$D$26,2,FALSE)</f>
        <v>#N/A</v>
      </c>
      <c r="BC290" s="5" t="e">
        <f>VLOOKUP($I290 &amp; $J290,標準記録!$A$1:$D$26,3,FALSE)</f>
        <v>#N/A</v>
      </c>
      <c r="BD290" s="5" t="e">
        <f>VLOOKUP($I290 &amp; $J290,標準記録!$A$1:$D$26,4,FALSE)</f>
        <v>#N/A</v>
      </c>
      <c r="BE290" s="5" t="str">
        <f>IF(BF290="","",A290)</f>
        <v/>
      </c>
      <c r="BF290" s="5" t="str">
        <f>IF(OR(I290="201 十種競技",I290="202 七種競技"),#REF!,"")</f>
        <v/>
      </c>
      <c r="BG290" s="5" t="str">
        <f>IF(I290="107 ハーフマラソン",#REF!,"")</f>
        <v/>
      </c>
      <c r="BH290" s="5" t="str">
        <f>I290 &amp; K290</f>
        <v/>
      </c>
      <c r="BI290" s="5">
        <f>I290</f>
        <v>0</v>
      </c>
      <c r="BJ290" s="5">
        <f>COUNTIF($BI$5:$BI$401,I290)</f>
        <v>160</v>
      </c>
      <c r="BK290" s="5">
        <f>COUNTIF($BH$5:$BH$401,I290 &amp; "B標準")</f>
        <v>0</v>
      </c>
      <c r="BL290" s="5" t="str">
        <f>D288 &amp; D290</f>
        <v>登録番号</v>
      </c>
    </row>
    <row r="291" spans="1:64" ht="14.25" thickBot="1" x14ac:dyDescent="0.2">
      <c r="A291" s="203"/>
      <c r="B291" s="206"/>
      <c r="C291" s="208"/>
      <c r="D291" s="206"/>
      <c r="E291" s="128" t="str">
        <f>IF(C290="○",IF($D290&lt;&gt;"",VLOOKUP($D290,新規学連登録者入力シート!$A$2:$U$101,7,FALSE),""),IF($D290&lt;&gt;"",IF(VLOOKUP(記入方法!$D290,登録者リスト!$A$1:$F$43729,4,FALSE)=基本情報!$D$6,VLOOKUP(記入方法!$D290,登録者リスト!$A$1:$F$43729,2,FALSE),""),""))</f>
        <v/>
      </c>
      <c r="F291" s="210"/>
      <c r="G291" s="128" t="str">
        <f>IF(C290="○",IF($D290&lt;&gt;"",VLOOKUP($D290,新規学連登録者入力シート!$A$2:$U$101,19,FALSE),""),IF($D290&lt;&gt;"",IF(VLOOKUP(記入方法!$D290,登録者リスト!$A$1:$F$43729,4,FALSE)=基本情報!$D$6,VLOOKUP(記入方法!$D290,登録者リスト!$A$1:$F$43729,6,FALSE),""),""))</f>
        <v/>
      </c>
      <c r="H291" s="212"/>
      <c r="I291" s="268"/>
      <c r="J291" s="268"/>
      <c r="K291" s="270"/>
      <c r="L291" s="106"/>
      <c r="M291" s="14" t="str">
        <f>IF(U291="",ASC(N291&amp;IF(P291&lt;&gt;"",TEXT(P291,"00"),"")&amp;IF(R291&lt;&gt;"",TEXT(R291,"00"),"")&amp;IF(T291&lt;&gt;"",TEXT(T291,"00"),"")),ASC(U291))</f>
        <v/>
      </c>
      <c r="N291" s="212"/>
      <c r="O291" s="256"/>
      <c r="P291" s="264"/>
      <c r="Q291" s="256"/>
      <c r="R291" s="264"/>
      <c r="S291" s="240"/>
      <c r="T291" s="266"/>
      <c r="U291" s="212"/>
      <c r="V291" s="9"/>
      <c r="W291" s="10" t="s">
        <v>23</v>
      </c>
      <c r="X291" s="9"/>
      <c r="Y291" s="10" t="s">
        <v>25</v>
      </c>
      <c r="Z291" s="9"/>
      <c r="AA291" s="10" t="s">
        <v>26</v>
      </c>
      <c r="AB291" s="210"/>
      <c r="AC291" s="102" t="str">
        <f>IF(AK291="",ASC(AD290&amp;IF(AF291&lt;&gt;"",TEXT(AF291,"00"),"")&amp;IF(AH291&lt;&gt;"",TEXT(AH291,"00"),"")&amp;IF(AJ291&lt;&gt;"",TEXT(AJ291,"00"),"")),ASC(AK291))</f>
        <v/>
      </c>
      <c r="AD291" s="254"/>
      <c r="AE291" s="258"/>
      <c r="AF291" s="260"/>
      <c r="AG291" s="258"/>
      <c r="AH291" s="260"/>
      <c r="AI291" s="262"/>
      <c r="AJ291" s="252"/>
      <c r="AK291" s="254"/>
      <c r="AL291" s="14" t="str">
        <f>IF(AT291="",ASC(AM291&amp;IF(AO291&lt;&gt;"",TEXT(AO291,"00"),"")&amp;IF(AQ291&lt;&gt;"",TEXT(AQ291,"00"),"")&amp;IF(AS291&lt;&gt;"",TEXT(AS291,"00"),"")),ASC(AT291))</f>
        <v/>
      </c>
      <c r="AM291" s="206"/>
      <c r="AN291" s="256"/>
      <c r="AO291" s="238"/>
      <c r="AP291" s="256"/>
      <c r="AQ291" s="238"/>
      <c r="AR291" s="240"/>
      <c r="AS291" s="242"/>
      <c r="AT291" s="244"/>
      <c r="AV291" s="5" t="str">
        <f>IF(AND(I291&lt;&gt;"107 ハーフマラソン",I291&lt;&gt;"062 10000mW"),D290 &amp; "-" &amp; I291,D290 &amp; "-" &amp; I291 &amp; J291)</f>
        <v>-</v>
      </c>
      <c r="AW291" s="5" t="str">
        <f>IF(ISERROR(VLOOKUP(記入方法!$AV291,登録者リスト!#REF!,4,FALSE)),"○","")</f>
        <v>○</v>
      </c>
      <c r="AX291" s="5" t="e">
        <f>IF(AND(I291&lt;&gt;"107 ハーフマラソン",I291&lt;&gt;"062 10000mW"),#REF! &amp; "-" &amp; I291,#REF! &amp; "-" &amp; I291 &amp; J291)</f>
        <v>#REF!</v>
      </c>
      <c r="AY291" s="5" t="str">
        <f>IF(ISERROR(VLOOKUP(AX291,突破者リスト外資格記録入力シート!$D$7:$M$106,2,FALSE)),"○","")</f>
        <v>○</v>
      </c>
      <c r="BA291" s="5" t="str">
        <f>IF(I291="107 ハーフマラソン","H",IF(I291="062 10000mW","W",""))</f>
        <v/>
      </c>
      <c r="BB291" s="5" t="e">
        <f>VLOOKUP($I291 &amp; $J291,標準記録!$A$1:$D$26,2,FALSE)</f>
        <v>#N/A</v>
      </c>
      <c r="BC291" s="5" t="e">
        <f>VLOOKUP($I291 &amp; $J291,標準記録!$A$1:$D$26,3,FALSE)</f>
        <v>#N/A</v>
      </c>
      <c r="BD291" s="5" t="e">
        <f>VLOOKUP($I291 &amp; $J291,標準記録!$A$1:$D$26,4,FALSE)</f>
        <v>#N/A</v>
      </c>
      <c r="BE291" s="5" t="str">
        <f>IF(BF291="","",A290)</f>
        <v/>
      </c>
      <c r="BF291" s="5" t="str">
        <f>IF(OR(I291="201 十種競技",I291="202 七種競技"),#REF!,"")</f>
        <v/>
      </c>
      <c r="BG291" s="5" t="str">
        <f>IF(I291="107 ハーフマラソン",#REF!,"")</f>
        <v/>
      </c>
      <c r="BH291" s="5" t="str">
        <f>I291 &amp; K291</f>
        <v/>
      </c>
      <c r="BI291" s="5">
        <f>I291</f>
        <v>0</v>
      </c>
      <c r="BJ291" s="5">
        <f>COUNTIF($BI$5:$BI$401,I291)</f>
        <v>160</v>
      </c>
      <c r="BK291" s="5">
        <f>COUNTIF($BH$5:$BH$401,I291 &amp; "B標準")</f>
        <v>0</v>
      </c>
    </row>
    <row r="292" spans="1:64" ht="15" thickTop="1" thickBot="1" x14ac:dyDescent="0.2">
      <c r="A292" s="204"/>
      <c r="B292" s="245" t="s">
        <v>128</v>
      </c>
      <c r="C292" s="246"/>
      <c r="D292" s="246"/>
      <c r="E292" s="246"/>
      <c r="F292" s="246"/>
      <c r="G292" s="247"/>
      <c r="H292" s="125"/>
      <c r="I292" s="248"/>
      <c r="J292" s="249"/>
      <c r="K292" s="249"/>
      <c r="L292" s="249"/>
      <c r="M292" s="249"/>
      <c r="N292" s="249"/>
      <c r="O292" s="249"/>
      <c r="P292" s="249"/>
      <c r="Q292" s="249"/>
      <c r="R292" s="249"/>
      <c r="S292" s="249"/>
      <c r="T292" s="249"/>
      <c r="U292" s="249"/>
      <c r="V292" s="249"/>
      <c r="W292" s="249"/>
      <c r="X292" s="249"/>
      <c r="Y292" s="249"/>
      <c r="Z292" s="249"/>
      <c r="AA292" s="249"/>
      <c r="AB292" s="249"/>
      <c r="AC292" s="249"/>
      <c r="AD292" s="249"/>
      <c r="AE292" s="249"/>
      <c r="AF292" s="249"/>
      <c r="AG292" s="249"/>
      <c r="AH292" s="249"/>
      <c r="AI292" s="249"/>
      <c r="AJ292" s="249"/>
      <c r="AK292" s="249"/>
      <c r="AL292" s="249"/>
      <c r="AM292" s="249"/>
      <c r="AN292" s="249"/>
      <c r="AO292" s="249"/>
      <c r="AP292" s="249"/>
      <c r="AQ292" s="249"/>
      <c r="AR292" s="249"/>
      <c r="AS292" s="249"/>
      <c r="AT292" s="250"/>
    </row>
    <row r="293" spans="1:64" ht="13.5" customHeight="1" x14ac:dyDescent="0.15">
      <c r="A293" s="227"/>
      <c r="B293" s="229" t="s">
        <v>0</v>
      </c>
      <c r="C293" s="231" t="s">
        <v>242</v>
      </c>
      <c r="D293" s="231" t="str">
        <f>IF(C295="○","整理番号","登録番号")</f>
        <v>登録番号</v>
      </c>
      <c r="E293" s="124" t="s">
        <v>13550</v>
      </c>
      <c r="F293" s="229" t="s">
        <v>275</v>
      </c>
      <c r="G293" s="104" t="s">
        <v>1</v>
      </c>
      <c r="H293" s="233" t="s">
        <v>13551</v>
      </c>
      <c r="I293" s="271" t="s">
        <v>2</v>
      </c>
      <c r="J293" s="233" t="s">
        <v>284</v>
      </c>
      <c r="K293" s="233" t="s">
        <v>3</v>
      </c>
      <c r="L293" s="114" t="s">
        <v>243</v>
      </c>
      <c r="M293" s="107" t="s">
        <v>16</v>
      </c>
      <c r="N293" s="213" t="s">
        <v>4</v>
      </c>
      <c r="O293" s="214"/>
      <c r="P293" s="214"/>
      <c r="Q293" s="214"/>
      <c r="R293" s="214"/>
      <c r="S293" s="214"/>
      <c r="T293" s="214"/>
      <c r="U293" s="214"/>
      <c r="V293" s="214"/>
      <c r="W293" s="214"/>
      <c r="X293" s="214"/>
      <c r="Y293" s="214"/>
      <c r="Z293" s="214"/>
      <c r="AA293" s="214"/>
      <c r="AB293" s="215"/>
      <c r="AC293" s="109" t="s">
        <v>16</v>
      </c>
      <c r="AD293" s="216" t="s">
        <v>448</v>
      </c>
      <c r="AE293" s="217"/>
      <c r="AF293" s="217"/>
      <c r="AG293" s="217"/>
      <c r="AH293" s="217"/>
      <c r="AI293" s="217"/>
      <c r="AJ293" s="217"/>
      <c r="AK293" s="218"/>
      <c r="AL293" s="107" t="s">
        <v>16</v>
      </c>
      <c r="AM293" s="213" t="s">
        <v>445</v>
      </c>
      <c r="AN293" s="214"/>
      <c r="AO293" s="214"/>
      <c r="AP293" s="214"/>
      <c r="AQ293" s="214"/>
      <c r="AR293" s="214"/>
      <c r="AS293" s="214"/>
      <c r="AT293" s="219"/>
    </row>
    <row r="294" spans="1:64" ht="14.25" thickBot="1" x14ac:dyDescent="0.2">
      <c r="A294" s="228"/>
      <c r="B294" s="230"/>
      <c r="C294" s="232"/>
      <c r="D294" s="232"/>
      <c r="E294" s="129" t="s">
        <v>6</v>
      </c>
      <c r="F294" s="230"/>
      <c r="G294" s="6" t="s">
        <v>7</v>
      </c>
      <c r="H294" s="230"/>
      <c r="I294" s="272"/>
      <c r="J294" s="236"/>
      <c r="K294" s="236"/>
      <c r="L294" s="115"/>
      <c r="M294" s="108"/>
      <c r="N294" s="220" t="s">
        <v>8</v>
      </c>
      <c r="O294" s="221"/>
      <c r="P294" s="221"/>
      <c r="Q294" s="221"/>
      <c r="R294" s="221"/>
      <c r="S294" s="221"/>
      <c r="T294" s="222"/>
      <c r="U294" s="129" t="s">
        <v>9</v>
      </c>
      <c r="V294" s="111" t="s">
        <v>10</v>
      </c>
      <c r="W294" s="112"/>
      <c r="X294" s="112"/>
      <c r="Y294" s="112"/>
      <c r="Z294" s="112"/>
      <c r="AA294" s="113"/>
      <c r="AB294" s="92" t="s">
        <v>11</v>
      </c>
      <c r="AC294" s="110"/>
      <c r="AD294" s="223" t="s">
        <v>8</v>
      </c>
      <c r="AE294" s="224"/>
      <c r="AF294" s="224"/>
      <c r="AG294" s="224"/>
      <c r="AH294" s="224"/>
      <c r="AI294" s="224"/>
      <c r="AJ294" s="225"/>
      <c r="AK294" s="100" t="s">
        <v>9</v>
      </c>
      <c r="AL294" s="108"/>
      <c r="AM294" s="220" t="s">
        <v>8</v>
      </c>
      <c r="AN294" s="221"/>
      <c r="AO294" s="221"/>
      <c r="AP294" s="221"/>
      <c r="AQ294" s="221"/>
      <c r="AR294" s="221"/>
      <c r="AS294" s="222"/>
      <c r="AT294" s="93" t="s">
        <v>9</v>
      </c>
    </row>
    <row r="295" spans="1:64" x14ac:dyDescent="0.15">
      <c r="A295" s="202">
        <v>59</v>
      </c>
      <c r="B295" s="205"/>
      <c r="C295" s="207"/>
      <c r="D295" s="205"/>
      <c r="E295" s="126" t="str">
        <f>IF(C295="○",IF($D295&lt;&gt;"",VLOOKUP($D295,新規学連登録者入力シート!$A$2:$U$101,8,FALSE),""),IF($D295&lt;&gt;"",IF(VLOOKUP(記入方法!$D295,登録者リスト!$A$1:$F$43729,4,FALSE)=基本情報!$D$6,VLOOKUP(記入方法!$D295,登録者リスト!$A$1:$F$43729,3,FALSE),""),""))</f>
        <v/>
      </c>
      <c r="F295" s="209" t="str">
        <f>IF(C295="○",IF($D295&lt;&gt;"",VLOOKUP($D295,新規学連登録者入力シート!$A$2:$U$101,9,FALSE),""),IF($D295&lt;&gt;"",IF(VLOOKUP(記入方法!$D295,登録者リスト!$A$1:$G$43729,4,FALSE)=基本情報!$D$6,VLOOKUP(記入方法!$D295,登録者リスト!$A$1:$G$43729,7,FALSE),""),""))</f>
        <v/>
      </c>
      <c r="G295" s="127" t="str">
        <f>IF(C295="○",IF($D295&lt;&gt;"",VLOOKUP($D295,新規学連登録者入力シート!$A$2:$U$101,14,FALSE),""),IF($D295&lt;&gt;"",IF(VLOOKUP(記入方法!$D295,登録者リスト!$A$1:$F$43729,4,FALSE)=基本情報!$D$6,VLOOKUP(記入方法!$D295,登録者リスト!$A$1:$F$43729,5,FALSE),""),""))</f>
        <v/>
      </c>
      <c r="H295" s="211" t="str">
        <f>IF(C295="○",IF($D295&lt;&gt;"",VLOOKUP($D295,新規学連登録者入力シート!$A$2:$U$101,19,FALSE),""),IF($D295&lt;&gt;"",IF(VLOOKUP(記入方法!$D295,登録者リスト!$A$1:$H$43729,4,FALSE)=基本情報!$D$6,VLOOKUP(記入方法!$D295,登録者リスト!$A$1:$H$43729,8,FALSE),""),""))</f>
        <v/>
      </c>
      <c r="I295" s="267"/>
      <c r="J295" s="267"/>
      <c r="K295" s="269" t="str">
        <f>IFERROR(IF(I295="","",IF(AND(I295&lt;&gt;"107 ハーフマラソン",I295&lt;&gt;"062 10000mW"),IF(BD295="T",IF(VALUE(M295)&lt;=BB295,"A標準",IF(VALUE(M295)&lt;=BC295,"B標準","未突破")),IF(VALUE(M295)&gt;=BB295,"A標準",IF(VALUE(M295)&gt;=BC295,"B標準","未突破"))),IF(VALUE(M295)&lt;=BC295,"","未突破"))),"")</f>
        <v/>
      </c>
      <c r="L295" s="105"/>
      <c r="M295" s="12" t="str">
        <f>IF(U295="",ASC(N295&amp;IF(P295&lt;&gt;"",TEXT(P295,"00"),"")&amp;IF(R295&lt;&gt;"",TEXT(R295,"00"),"")&amp;IF(T295&lt;&gt;"",TEXT(T295,"00"),"")),ASC(U295))</f>
        <v/>
      </c>
      <c r="N295" s="211"/>
      <c r="O295" s="255" t="s">
        <v>239</v>
      </c>
      <c r="P295" s="263"/>
      <c r="Q295" s="255" t="s">
        <v>240</v>
      </c>
      <c r="R295" s="263"/>
      <c r="S295" s="239" t="s">
        <v>241</v>
      </c>
      <c r="T295" s="265"/>
      <c r="U295" s="211"/>
      <c r="V295" s="7"/>
      <c r="W295" s="8" t="s">
        <v>23</v>
      </c>
      <c r="X295" s="7"/>
      <c r="Y295" s="8" t="s">
        <v>24</v>
      </c>
      <c r="Z295" s="7"/>
      <c r="AA295" s="8" t="s">
        <v>26</v>
      </c>
      <c r="AB295" s="209"/>
      <c r="AC295" s="101" t="str">
        <f>IF(AK295="",ASC(AD295&amp;IF(AF295&lt;&gt;"",TEXT(AF295,"00"),"")&amp;IF(AH295&lt;&gt;"",TEXT(AH295,"00"),"")&amp;IF(AJ295&lt;&gt;"",TEXT(AJ295,"00"),"")),ASC(AK295))</f>
        <v/>
      </c>
      <c r="AD295" s="253" t="str">
        <f>IF(I295="","",IF(I295="201 十種競技","",VLOOKUP(I295,大学記録!$A$3:$H$5,2,FALSE)))</f>
        <v/>
      </c>
      <c r="AE295" s="257" t="s">
        <v>239</v>
      </c>
      <c r="AF295" s="259" t="str">
        <f>IF(I295="","",IF(I295="201 十種競技","",VLOOKUP(I295,大学記録!$A$3:$H$5,4,FALSE)))</f>
        <v/>
      </c>
      <c r="AG295" s="257" t="s">
        <v>240</v>
      </c>
      <c r="AH295" s="259" t="str">
        <f>IF(I295="","",IF(I295="201 十種競技","",VLOOKUP(I295,大学記録!$A$3:$H$5,6,FALSE)))</f>
        <v/>
      </c>
      <c r="AI295" s="261" t="s">
        <v>241</v>
      </c>
      <c r="AJ295" s="251" t="str">
        <f>IF(I295="","",IF(I295="201 十種競技","",VLOOKUP(I295,大学記録!$A$3:$H$5,8,FALSE)))</f>
        <v/>
      </c>
      <c r="AK295" s="253" t="str">
        <f>IF(I295="","",IF(I295="201 十種競技",大学記録!#REF!,""))</f>
        <v/>
      </c>
      <c r="AL295" s="12" t="str">
        <f>IF(AT295="",ASC(AM295&amp;IF(AO295&lt;&gt;"",TEXT(AO295,"00"),"")&amp;IF(AQ295&lt;&gt;"",TEXT(AQ295,"00"),"")&amp;IF(AS295&lt;&gt;"",TEXT(AS295,"00"),"")),ASC(AT295))</f>
        <v/>
      </c>
      <c r="AM295" s="205"/>
      <c r="AN295" s="255" t="s">
        <v>239</v>
      </c>
      <c r="AO295" s="237"/>
      <c r="AP295" s="255" t="s">
        <v>240</v>
      </c>
      <c r="AQ295" s="237"/>
      <c r="AR295" s="239" t="s">
        <v>241</v>
      </c>
      <c r="AS295" s="241"/>
      <c r="AT295" s="243"/>
      <c r="AV295" s="5" t="str">
        <f>IF(AND(I295&lt;&gt;"107 ハーフマラソン",I295&lt;&gt;"062 10000mW"),D295 &amp; "-" &amp; I295,D295 &amp; "-" &amp; I295 &amp; J295)</f>
        <v>-</v>
      </c>
      <c r="AW295" s="5" t="str">
        <f>IF(ISERROR(VLOOKUP(記入方法!$AV295,登録者リスト!#REF!,4,FALSE)),"○","")</f>
        <v>○</v>
      </c>
      <c r="AX295" s="5" t="e">
        <f>IF(AND(I295&lt;&gt;"107 ハーフマラソン",I295&lt;&gt;"062 10000mW"),#REF! &amp; "-" &amp; I295,#REF! &amp; "-" &amp; I295 &amp; J295)</f>
        <v>#REF!</v>
      </c>
      <c r="AY295" s="5" t="str">
        <f>IF(ISERROR(VLOOKUP(AX295,突破者リスト外資格記録入力シート!$D$7:$M$106,2,FALSE)),"○","")</f>
        <v>○</v>
      </c>
      <c r="AZ295" s="5" t="str">
        <f>IF(C295="○","整理番号","登録番号")</f>
        <v>登録番号</v>
      </c>
      <c r="BA295" s="5" t="str">
        <f>IF(I295="107 ハーフマラソン","H",IF(I295="062 10000mW","W",""))</f>
        <v/>
      </c>
      <c r="BB295" s="5" t="e">
        <f>VLOOKUP($I295 &amp; $J295,標準記録!$A$1:$D$26,2,FALSE)</f>
        <v>#N/A</v>
      </c>
      <c r="BC295" s="5" t="e">
        <f>VLOOKUP($I295 &amp; $J295,標準記録!$A$1:$D$26,3,FALSE)</f>
        <v>#N/A</v>
      </c>
      <c r="BD295" s="5" t="e">
        <f>VLOOKUP($I295 &amp; $J295,標準記録!$A$1:$D$26,4,FALSE)</f>
        <v>#N/A</v>
      </c>
      <c r="BE295" s="5" t="str">
        <f>IF(BF295="","",A295)</f>
        <v/>
      </c>
      <c r="BF295" s="5" t="str">
        <f>IF(OR(I295="201 十種競技",I295="202 七種競技"),#REF!,"")</f>
        <v/>
      </c>
      <c r="BG295" s="5" t="str">
        <f>IF(I295="107 ハーフマラソン",#REF!,"")</f>
        <v/>
      </c>
      <c r="BH295" s="5" t="str">
        <f>I295 &amp; K295</f>
        <v/>
      </c>
      <c r="BI295" s="5">
        <f>I295</f>
        <v>0</v>
      </c>
      <c r="BJ295" s="5">
        <f>COUNTIF($BI$5:$BI$401,I295)</f>
        <v>160</v>
      </c>
      <c r="BK295" s="5">
        <f>COUNTIF($BH$5:$BH$401,I295 &amp; "B標準")</f>
        <v>0</v>
      </c>
      <c r="BL295" s="5" t="str">
        <f>D293 &amp; D295</f>
        <v>登録番号</v>
      </c>
    </row>
    <row r="296" spans="1:64" ht="14.25" thickBot="1" x14ac:dyDescent="0.2">
      <c r="A296" s="203"/>
      <c r="B296" s="206"/>
      <c r="C296" s="208"/>
      <c r="D296" s="206"/>
      <c r="E296" s="128" t="str">
        <f>IF(C295="○",IF($D295&lt;&gt;"",VLOOKUP($D295,新規学連登録者入力シート!$A$2:$U$101,7,FALSE),""),IF($D295&lt;&gt;"",IF(VLOOKUP(記入方法!$D295,登録者リスト!$A$1:$F$43729,4,FALSE)=基本情報!$D$6,VLOOKUP(記入方法!$D295,登録者リスト!$A$1:$F$43729,2,FALSE),""),""))</f>
        <v/>
      </c>
      <c r="F296" s="210"/>
      <c r="G296" s="128" t="str">
        <f>IF(C295="○",IF($D295&lt;&gt;"",VLOOKUP($D295,新規学連登録者入力シート!$A$2:$U$101,19,FALSE),""),IF($D295&lt;&gt;"",IF(VLOOKUP(記入方法!$D295,登録者リスト!$A$1:$F$43729,4,FALSE)=基本情報!$D$6,VLOOKUP(記入方法!$D295,登録者リスト!$A$1:$F$43729,6,FALSE),""),""))</f>
        <v/>
      </c>
      <c r="H296" s="212"/>
      <c r="I296" s="268"/>
      <c r="J296" s="268"/>
      <c r="K296" s="270"/>
      <c r="L296" s="106"/>
      <c r="M296" s="14" t="str">
        <f>IF(U296="",ASC(N296&amp;IF(P296&lt;&gt;"",TEXT(P296,"00"),"")&amp;IF(R296&lt;&gt;"",TEXT(R296,"00"),"")&amp;IF(T296&lt;&gt;"",TEXT(T296,"00"),"")),ASC(U296))</f>
        <v/>
      </c>
      <c r="N296" s="212"/>
      <c r="O296" s="256"/>
      <c r="P296" s="264"/>
      <c r="Q296" s="256"/>
      <c r="R296" s="264"/>
      <c r="S296" s="240"/>
      <c r="T296" s="266"/>
      <c r="U296" s="212"/>
      <c r="V296" s="9"/>
      <c r="W296" s="10" t="s">
        <v>23</v>
      </c>
      <c r="X296" s="9"/>
      <c r="Y296" s="10" t="s">
        <v>25</v>
      </c>
      <c r="Z296" s="9"/>
      <c r="AA296" s="10" t="s">
        <v>26</v>
      </c>
      <c r="AB296" s="210"/>
      <c r="AC296" s="102" t="str">
        <f>IF(AK296="",ASC(AD295&amp;IF(AF296&lt;&gt;"",TEXT(AF296,"00"),"")&amp;IF(AH296&lt;&gt;"",TEXT(AH296,"00"),"")&amp;IF(AJ296&lt;&gt;"",TEXT(AJ296,"00"),"")),ASC(AK296))</f>
        <v/>
      </c>
      <c r="AD296" s="254"/>
      <c r="AE296" s="258"/>
      <c r="AF296" s="260"/>
      <c r="AG296" s="258"/>
      <c r="AH296" s="260"/>
      <c r="AI296" s="262"/>
      <c r="AJ296" s="252"/>
      <c r="AK296" s="254"/>
      <c r="AL296" s="14" t="str">
        <f>IF(AT296="",ASC(AM296&amp;IF(AO296&lt;&gt;"",TEXT(AO296,"00"),"")&amp;IF(AQ296&lt;&gt;"",TEXT(AQ296,"00"),"")&amp;IF(AS296&lt;&gt;"",TEXT(AS296,"00"),"")),ASC(AT296))</f>
        <v/>
      </c>
      <c r="AM296" s="206"/>
      <c r="AN296" s="256"/>
      <c r="AO296" s="238"/>
      <c r="AP296" s="256"/>
      <c r="AQ296" s="238"/>
      <c r="AR296" s="240"/>
      <c r="AS296" s="242"/>
      <c r="AT296" s="244"/>
      <c r="AV296" s="5" t="str">
        <f>IF(AND(I296&lt;&gt;"107 ハーフマラソン",I296&lt;&gt;"062 10000mW"),D295 &amp; "-" &amp; I296,D295 &amp; "-" &amp; I296 &amp; J296)</f>
        <v>-</v>
      </c>
      <c r="AW296" s="5" t="str">
        <f>IF(ISERROR(VLOOKUP(記入方法!$AV296,登録者リスト!#REF!,4,FALSE)),"○","")</f>
        <v>○</v>
      </c>
      <c r="AX296" s="5" t="e">
        <f>IF(AND(I296&lt;&gt;"107 ハーフマラソン",I296&lt;&gt;"062 10000mW"),#REF! &amp; "-" &amp; I296,#REF! &amp; "-" &amp; I296 &amp; J296)</f>
        <v>#REF!</v>
      </c>
      <c r="AY296" s="5" t="str">
        <f>IF(ISERROR(VLOOKUP(AX296,突破者リスト外資格記録入力シート!$D$7:$M$106,2,FALSE)),"○","")</f>
        <v>○</v>
      </c>
      <c r="BA296" s="5" t="str">
        <f>IF(I296="107 ハーフマラソン","H",IF(I296="062 10000mW","W",""))</f>
        <v/>
      </c>
      <c r="BB296" s="5" t="e">
        <f>VLOOKUP($I296 &amp; $J296,標準記録!$A$1:$D$26,2,FALSE)</f>
        <v>#N/A</v>
      </c>
      <c r="BC296" s="5" t="e">
        <f>VLOOKUP($I296 &amp; $J296,標準記録!$A$1:$D$26,3,FALSE)</f>
        <v>#N/A</v>
      </c>
      <c r="BD296" s="5" t="e">
        <f>VLOOKUP($I296 &amp; $J296,標準記録!$A$1:$D$26,4,FALSE)</f>
        <v>#N/A</v>
      </c>
      <c r="BE296" s="5" t="str">
        <f>IF(BF296="","",A295)</f>
        <v/>
      </c>
      <c r="BF296" s="5" t="str">
        <f>IF(OR(I296="201 十種競技",I296="202 七種競技"),#REF!,"")</f>
        <v/>
      </c>
      <c r="BG296" s="5" t="str">
        <f>IF(I296="107 ハーフマラソン",#REF!,"")</f>
        <v/>
      </c>
      <c r="BH296" s="5" t="str">
        <f>I296 &amp; K296</f>
        <v/>
      </c>
      <c r="BI296" s="5">
        <f>I296</f>
        <v>0</v>
      </c>
      <c r="BJ296" s="5">
        <f>COUNTIF($BI$5:$BI$401,I296)</f>
        <v>160</v>
      </c>
      <c r="BK296" s="5">
        <f>COUNTIF($BH$5:$BH$401,I296 &amp; "B標準")</f>
        <v>0</v>
      </c>
    </row>
    <row r="297" spans="1:64" ht="15" thickTop="1" thickBot="1" x14ac:dyDescent="0.2">
      <c r="A297" s="204"/>
      <c r="B297" s="245" t="s">
        <v>128</v>
      </c>
      <c r="C297" s="246"/>
      <c r="D297" s="246"/>
      <c r="E297" s="246"/>
      <c r="F297" s="246"/>
      <c r="G297" s="247"/>
      <c r="H297" s="125"/>
      <c r="I297" s="248"/>
      <c r="J297" s="249"/>
      <c r="K297" s="249"/>
      <c r="L297" s="249"/>
      <c r="M297" s="249"/>
      <c r="N297" s="249"/>
      <c r="O297" s="249"/>
      <c r="P297" s="249"/>
      <c r="Q297" s="249"/>
      <c r="R297" s="249"/>
      <c r="S297" s="249"/>
      <c r="T297" s="249"/>
      <c r="U297" s="249"/>
      <c r="V297" s="249"/>
      <c r="W297" s="249"/>
      <c r="X297" s="249"/>
      <c r="Y297" s="249"/>
      <c r="Z297" s="249"/>
      <c r="AA297" s="249"/>
      <c r="AB297" s="249"/>
      <c r="AC297" s="249"/>
      <c r="AD297" s="249"/>
      <c r="AE297" s="249"/>
      <c r="AF297" s="249"/>
      <c r="AG297" s="249"/>
      <c r="AH297" s="249"/>
      <c r="AI297" s="249"/>
      <c r="AJ297" s="249"/>
      <c r="AK297" s="249"/>
      <c r="AL297" s="249"/>
      <c r="AM297" s="249"/>
      <c r="AN297" s="249"/>
      <c r="AO297" s="249"/>
      <c r="AP297" s="249"/>
      <c r="AQ297" s="249"/>
      <c r="AR297" s="249"/>
      <c r="AS297" s="249"/>
      <c r="AT297" s="250"/>
    </row>
    <row r="298" spans="1:64" ht="13.5" customHeight="1" x14ac:dyDescent="0.15">
      <c r="A298" s="227"/>
      <c r="B298" s="229" t="s">
        <v>0</v>
      </c>
      <c r="C298" s="231" t="s">
        <v>242</v>
      </c>
      <c r="D298" s="231" t="str">
        <f>IF(C300="○","整理番号","登録番号")</f>
        <v>登録番号</v>
      </c>
      <c r="E298" s="124" t="s">
        <v>13550</v>
      </c>
      <c r="F298" s="229" t="s">
        <v>275</v>
      </c>
      <c r="G298" s="104" t="s">
        <v>1</v>
      </c>
      <c r="H298" s="233" t="s">
        <v>13551</v>
      </c>
      <c r="I298" s="271" t="s">
        <v>2</v>
      </c>
      <c r="J298" s="233" t="s">
        <v>284</v>
      </c>
      <c r="K298" s="233" t="s">
        <v>3</v>
      </c>
      <c r="L298" s="114" t="s">
        <v>243</v>
      </c>
      <c r="M298" s="107" t="s">
        <v>16</v>
      </c>
      <c r="N298" s="213" t="s">
        <v>4</v>
      </c>
      <c r="O298" s="214"/>
      <c r="P298" s="214"/>
      <c r="Q298" s="214"/>
      <c r="R298" s="214"/>
      <c r="S298" s="214"/>
      <c r="T298" s="214"/>
      <c r="U298" s="214"/>
      <c r="V298" s="214"/>
      <c r="W298" s="214"/>
      <c r="X298" s="214"/>
      <c r="Y298" s="214"/>
      <c r="Z298" s="214"/>
      <c r="AA298" s="214"/>
      <c r="AB298" s="215"/>
      <c r="AC298" s="109" t="s">
        <v>16</v>
      </c>
      <c r="AD298" s="216" t="s">
        <v>448</v>
      </c>
      <c r="AE298" s="217"/>
      <c r="AF298" s="217"/>
      <c r="AG298" s="217"/>
      <c r="AH298" s="217"/>
      <c r="AI298" s="217"/>
      <c r="AJ298" s="217"/>
      <c r="AK298" s="218"/>
      <c r="AL298" s="107" t="s">
        <v>16</v>
      </c>
      <c r="AM298" s="213" t="s">
        <v>445</v>
      </c>
      <c r="AN298" s="214"/>
      <c r="AO298" s="214"/>
      <c r="AP298" s="214"/>
      <c r="AQ298" s="214"/>
      <c r="AR298" s="214"/>
      <c r="AS298" s="214"/>
      <c r="AT298" s="219"/>
    </row>
    <row r="299" spans="1:64" ht="14.25" thickBot="1" x14ac:dyDescent="0.2">
      <c r="A299" s="228"/>
      <c r="B299" s="230"/>
      <c r="C299" s="232"/>
      <c r="D299" s="232"/>
      <c r="E299" s="129" t="s">
        <v>6</v>
      </c>
      <c r="F299" s="230"/>
      <c r="G299" s="6" t="s">
        <v>7</v>
      </c>
      <c r="H299" s="230"/>
      <c r="I299" s="272"/>
      <c r="J299" s="236"/>
      <c r="K299" s="236"/>
      <c r="L299" s="115"/>
      <c r="M299" s="108"/>
      <c r="N299" s="220" t="s">
        <v>8</v>
      </c>
      <c r="O299" s="221"/>
      <c r="P299" s="221"/>
      <c r="Q299" s="221"/>
      <c r="R299" s="221"/>
      <c r="S299" s="221"/>
      <c r="T299" s="222"/>
      <c r="U299" s="129" t="s">
        <v>9</v>
      </c>
      <c r="V299" s="111" t="s">
        <v>10</v>
      </c>
      <c r="W299" s="112"/>
      <c r="X299" s="112"/>
      <c r="Y299" s="112"/>
      <c r="Z299" s="112"/>
      <c r="AA299" s="113"/>
      <c r="AB299" s="92" t="s">
        <v>11</v>
      </c>
      <c r="AC299" s="110"/>
      <c r="AD299" s="223" t="s">
        <v>8</v>
      </c>
      <c r="AE299" s="224"/>
      <c r="AF299" s="224"/>
      <c r="AG299" s="224"/>
      <c r="AH299" s="224"/>
      <c r="AI299" s="224"/>
      <c r="AJ299" s="225"/>
      <c r="AK299" s="100" t="s">
        <v>9</v>
      </c>
      <c r="AL299" s="108"/>
      <c r="AM299" s="220" t="s">
        <v>8</v>
      </c>
      <c r="AN299" s="221"/>
      <c r="AO299" s="221"/>
      <c r="AP299" s="221"/>
      <c r="AQ299" s="221"/>
      <c r="AR299" s="221"/>
      <c r="AS299" s="222"/>
      <c r="AT299" s="93" t="s">
        <v>9</v>
      </c>
    </row>
    <row r="300" spans="1:64" x14ac:dyDescent="0.15">
      <c r="A300" s="202">
        <v>60</v>
      </c>
      <c r="B300" s="205"/>
      <c r="C300" s="207"/>
      <c r="D300" s="205"/>
      <c r="E300" s="126" t="str">
        <f>IF(C300="○",IF($D300&lt;&gt;"",VLOOKUP($D300,新規学連登録者入力シート!$A$2:$U$101,8,FALSE),""),IF($D300&lt;&gt;"",IF(VLOOKUP(記入方法!$D300,登録者リスト!$A$1:$F$43729,4,FALSE)=基本情報!$D$6,VLOOKUP(記入方法!$D300,登録者リスト!$A$1:$F$43729,3,FALSE),""),""))</f>
        <v/>
      </c>
      <c r="F300" s="209" t="str">
        <f>IF(C300="○",IF($D300&lt;&gt;"",VLOOKUP($D300,新規学連登録者入力シート!$A$2:$U$101,9,FALSE),""),IF($D300&lt;&gt;"",IF(VLOOKUP(記入方法!$D300,登録者リスト!$A$1:$G$43729,4,FALSE)=基本情報!$D$6,VLOOKUP(記入方法!$D300,登録者リスト!$A$1:$G$43729,7,FALSE),""),""))</f>
        <v/>
      </c>
      <c r="G300" s="127" t="str">
        <f>IF(C300="○",IF($D300&lt;&gt;"",VLOOKUP($D300,新規学連登録者入力シート!$A$2:$U$101,14,FALSE),""),IF($D300&lt;&gt;"",IF(VLOOKUP(記入方法!$D300,登録者リスト!$A$1:$F$43729,4,FALSE)=基本情報!$D$6,VLOOKUP(記入方法!$D300,登録者リスト!$A$1:$F$43729,5,FALSE),""),""))</f>
        <v/>
      </c>
      <c r="H300" s="211" t="str">
        <f>IF(C300="○",IF($D300&lt;&gt;"",VLOOKUP($D300,新規学連登録者入力シート!$A$2:$U$101,19,FALSE),""),IF($D300&lt;&gt;"",IF(VLOOKUP(記入方法!$D300,登録者リスト!$A$1:$H$43729,4,FALSE)=基本情報!$D$6,VLOOKUP(記入方法!$D300,登録者リスト!$A$1:$H$43729,8,FALSE),""),""))</f>
        <v/>
      </c>
      <c r="I300" s="267"/>
      <c r="J300" s="267"/>
      <c r="K300" s="269" t="str">
        <f>IFERROR(IF(I300="","",IF(AND(I300&lt;&gt;"107 ハーフマラソン",I300&lt;&gt;"062 10000mW"),IF(BD300="T",IF(VALUE(M300)&lt;=BB300,"A標準",IF(VALUE(M300)&lt;=BC300,"B標準","未突破")),IF(VALUE(M300)&gt;=BB300,"A標準",IF(VALUE(M300)&gt;=BC300,"B標準","未突破"))),IF(VALUE(M300)&lt;=BC300,"","未突破"))),"")</f>
        <v/>
      </c>
      <c r="L300" s="105"/>
      <c r="M300" s="12" t="str">
        <f>IF(U300="",ASC(N300&amp;IF(P300&lt;&gt;"",TEXT(P300,"00"),"")&amp;IF(R300&lt;&gt;"",TEXT(R300,"00"),"")&amp;IF(T300&lt;&gt;"",TEXT(T300,"00"),"")),ASC(U300))</f>
        <v/>
      </c>
      <c r="N300" s="211"/>
      <c r="O300" s="255" t="s">
        <v>239</v>
      </c>
      <c r="P300" s="263"/>
      <c r="Q300" s="255" t="s">
        <v>240</v>
      </c>
      <c r="R300" s="263"/>
      <c r="S300" s="239" t="s">
        <v>241</v>
      </c>
      <c r="T300" s="265"/>
      <c r="U300" s="211"/>
      <c r="V300" s="7"/>
      <c r="W300" s="8" t="s">
        <v>23</v>
      </c>
      <c r="X300" s="7"/>
      <c r="Y300" s="8" t="s">
        <v>24</v>
      </c>
      <c r="Z300" s="7"/>
      <c r="AA300" s="8" t="s">
        <v>26</v>
      </c>
      <c r="AB300" s="209"/>
      <c r="AC300" s="101" t="str">
        <f>IF(AK300="",ASC(AD300&amp;IF(AF300&lt;&gt;"",TEXT(AF300,"00"),"")&amp;IF(AH300&lt;&gt;"",TEXT(AH300,"00"),"")&amp;IF(AJ300&lt;&gt;"",TEXT(AJ300,"00"),"")),ASC(AK300))</f>
        <v/>
      </c>
      <c r="AD300" s="253" t="str">
        <f>IF(I300="","",IF(I300="201 十種競技","",VLOOKUP(I300,大学記録!$A$3:$H$5,2,FALSE)))</f>
        <v/>
      </c>
      <c r="AE300" s="257" t="s">
        <v>239</v>
      </c>
      <c r="AF300" s="259" t="str">
        <f>IF(I300="","",IF(I300="201 十種競技","",VLOOKUP(I300,大学記録!$A$3:$H$5,4,FALSE)))</f>
        <v/>
      </c>
      <c r="AG300" s="257" t="s">
        <v>240</v>
      </c>
      <c r="AH300" s="259" t="str">
        <f>IF(I300="","",IF(I300="201 十種競技","",VLOOKUP(I300,大学記録!$A$3:$H$5,6,FALSE)))</f>
        <v/>
      </c>
      <c r="AI300" s="261" t="s">
        <v>241</v>
      </c>
      <c r="AJ300" s="251" t="str">
        <f>IF(I300="","",IF(I300="201 十種競技","",VLOOKUP(I300,大学記録!$A$3:$H$5,8,FALSE)))</f>
        <v/>
      </c>
      <c r="AK300" s="253" t="str">
        <f>IF(I300="","",IF(I300="201 十種競技",大学記録!#REF!,""))</f>
        <v/>
      </c>
      <c r="AL300" s="12" t="str">
        <f>IF(AT300="",ASC(AM300&amp;IF(AO300&lt;&gt;"",TEXT(AO300,"00"),"")&amp;IF(AQ300&lt;&gt;"",TEXT(AQ300,"00"),"")&amp;IF(AS300&lt;&gt;"",TEXT(AS300,"00"),"")),ASC(AT300))</f>
        <v/>
      </c>
      <c r="AM300" s="205"/>
      <c r="AN300" s="255" t="s">
        <v>239</v>
      </c>
      <c r="AO300" s="237"/>
      <c r="AP300" s="255" t="s">
        <v>240</v>
      </c>
      <c r="AQ300" s="237"/>
      <c r="AR300" s="239" t="s">
        <v>241</v>
      </c>
      <c r="AS300" s="241"/>
      <c r="AT300" s="243"/>
      <c r="AV300" s="5" t="str">
        <f>IF(AND(I300&lt;&gt;"107 ハーフマラソン",I300&lt;&gt;"062 10000mW"),D300 &amp; "-" &amp; I300,D300 &amp; "-" &amp; I300 &amp; J300)</f>
        <v>-</v>
      </c>
      <c r="AW300" s="5" t="str">
        <f>IF(ISERROR(VLOOKUP(記入方法!$AV300,登録者リスト!#REF!,4,FALSE)),"○","")</f>
        <v>○</v>
      </c>
      <c r="AX300" s="5" t="e">
        <f>IF(AND(I300&lt;&gt;"107 ハーフマラソン",I300&lt;&gt;"062 10000mW"),#REF! &amp; "-" &amp; I300,#REF! &amp; "-" &amp; I300 &amp; J300)</f>
        <v>#REF!</v>
      </c>
      <c r="AY300" s="5" t="str">
        <f>IF(ISERROR(VLOOKUP(AX300,突破者リスト外資格記録入力シート!$D$7:$M$106,2,FALSE)),"○","")</f>
        <v>○</v>
      </c>
      <c r="AZ300" s="5" t="str">
        <f>IF(C300="○","整理番号","登録番号")</f>
        <v>登録番号</v>
      </c>
      <c r="BA300" s="5" t="str">
        <f>IF(I300="107 ハーフマラソン","H",IF(I300="062 10000mW","W",""))</f>
        <v/>
      </c>
      <c r="BB300" s="5" t="e">
        <f>VLOOKUP($I300 &amp; $J300,標準記録!$A$1:$D$26,2,FALSE)</f>
        <v>#N/A</v>
      </c>
      <c r="BC300" s="5" t="e">
        <f>VLOOKUP($I300 &amp; $J300,標準記録!$A$1:$D$26,3,FALSE)</f>
        <v>#N/A</v>
      </c>
      <c r="BD300" s="5" t="e">
        <f>VLOOKUP($I300 &amp; $J300,標準記録!$A$1:$D$26,4,FALSE)</f>
        <v>#N/A</v>
      </c>
      <c r="BE300" s="5" t="str">
        <f>IF(BF300="","",A300)</f>
        <v/>
      </c>
      <c r="BF300" s="5" t="str">
        <f>IF(OR(I300="201 十種競技",I300="202 七種競技"),#REF!,"")</f>
        <v/>
      </c>
      <c r="BG300" s="5" t="str">
        <f>IF(I300="107 ハーフマラソン",#REF!,"")</f>
        <v/>
      </c>
      <c r="BH300" s="5" t="str">
        <f>I300 &amp; K300</f>
        <v/>
      </c>
      <c r="BI300" s="5">
        <f>I300</f>
        <v>0</v>
      </c>
      <c r="BJ300" s="5">
        <f>COUNTIF($BI$5:$BI$401,I300)</f>
        <v>160</v>
      </c>
      <c r="BK300" s="5">
        <f>COUNTIF($BH$5:$BH$401,I300 &amp; "B標準")</f>
        <v>0</v>
      </c>
      <c r="BL300" s="5" t="str">
        <f>D298 &amp; D300</f>
        <v>登録番号</v>
      </c>
    </row>
    <row r="301" spans="1:64" ht="14.25" thickBot="1" x14ac:dyDescent="0.2">
      <c r="A301" s="203"/>
      <c r="B301" s="206"/>
      <c r="C301" s="208"/>
      <c r="D301" s="206"/>
      <c r="E301" s="128" t="str">
        <f>IF(C300="○",IF($D300&lt;&gt;"",VLOOKUP($D300,新規学連登録者入力シート!$A$2:$U$101,7,FALSE),""),IF($D300&lt;&gt;"",IF(VLOOKUP(記入方法!$D300,登録者リスト!$A$1:$F$43729,4,FALSE)=基本情報!$D$6,VLOOKUP(記入方法!$D300,登録者リスト!$A$1:$F$43729,2,FALSE),""),""))</f>
        <v/>
      </c>
      <c r="F301" s="210"/>
      <c r="G301" s="128" t="str">
        <f>IF(C300="○",IF($D300&lt;&gt;"",VLOOKUP($D300,新規学連登録者入力シート!$A$2:$U$101,19,FALSE),""),IF($D300&lt;&gt;"",IF(VLOOKUP(記入方法!$D300,登録者リスト!$A$1:$F$43729,4,FALSE)=基本情報!$D$6,VLOOKUP(記入方法!$D300,登録者リスト!$A$1:$F$43729,6,FALSE),""),""))</f>
        <v/>
      </c>
      <c r="H301" s="212"/>
      <c r="I301" s="268"/>
      <c r="J301" s="268"/>
      <c r="K301" s="270"/>
      <c r="L301" s="106"/>
      <c r="M301" s="14" t="str">
        <f>IF(U301="",ASC(N301&amp;IF(P301&lt;&gt;"",TEXT(P301,"00"),"")&amp;IF(R301&lt;&gt;"",TEXT(R301,"00"),"")&amp;IF(T301&lt;&gt;"",TEXT(T301,"00"),"")),ASC(U301))</f>
        <v/>
      </c>
      <c r="N301" s="212"/>
      <c r="O301" s="256"/>
      <c r="P301" s="264"/>
      <c r="Q301" s="256"/>
      <c r="R301" s="264"/>
      <c r="S301" s="240"/>
      <c r="T301" s="266"/>
      <c r="U301" s="212"/>
      <c r="V301" s="9"/>
      <c r="W301" s="10" t="s">
        <v>23</v>
      </c>
      <c r="X301" s="9"/>
      <c r="Y301" s="10" t="s">
        <v>25</v>
      </c>
      <c r="Z301" s="9"/>
      <c r="AA301" s="10" t="s">
        <v>26</v>
      </c>
      <c r="AB301" s="210"/>
      <c r="AC301" s="102" t="str">
        <f>IF(AK301="",ASC(AD300&amp;IF(AF301&lt;&gt;"",TEXT(AF301,"00"),"")&amp;IF(AH301&lt;&gt;"",TEXT(AH301,"00"),"")&amp;IF(AJ301&lt;&gt;"",TEXT(AJ301,"00"),"")),ASC(AK301))</f>
        <v/>
      </c>
      <c r="AD301" s="254"/>
      <c r="AE301" s="258"/>
      <c r="AF301" s="260"/>
      <c r="AG301" s="258"/>
      <c r="AH301" s="260"/>
      <c r="AI301" s="262"/>
      <c r="AJ301" s="252"/>
      <c r="AK301" s="254"/>
      <c r="AL301" s="14" t="str">
        <f>IF(AT301="",ASC(AM301&amp;IF(AO301&lt;&gt;"",TEXT(AO301,"00"),"")&amp;IF(AQ301&lt;&gt;"",TEXT(AQ301,"00"),"")&amp;IF(AS301&lt;&gt;"",TEXT(AS301,"00"),"")),ASC(AT301))</f>
        <v/>
      </c>
      <c r="AM301" s="206"/>
      <c r="AN301" s="256"/>
      <c r="AO301" s="238"/>
      <c r="AP301" s="256"/>
      <c r="AQ301" s="238"/>
      <c r="AR301" s="240"/>
      <c r="AS301" s="242"/>
      <c r="AT301" s="244"/>
      <c r="AV301" s="5" t="str">
        <f>IF(AND(I301&lt;&gt;"107 ハーフマラソン",I301&lt;&gt;"062 10000mW"),D300 &amp; "-" &amp; I301,D300 &amp; "-" &amp; I301 &amp; J301)</f>
        <v>-</v>
      </c>
      <c r="AW301" s="5" t="str">
        <f>IF(ISERROR(VLOOKUP(記入方法!$AV301,登録者リスト!#REF!,4,FALSE)),"○","")</f>
        <v>○</v>
      </c>
      <c r="AX301" s="5" t="e">
        <f>IF(AND(I301&lt;&gt;"107 ハーフマラソン",I301&lt;&gt;"062 10000mW"),#REF! &amp; "-" &amp; I301,#REF! &amp; "-" &amp; I301 &amp; J301)</f>
        <v>#REF!</v>
      </c>
      <c r="AY301" s="5" t="str">
        <f>IF(ISERROR(VLOOKUP(AX301,突破者リスト外資格記録入力シート!$D$7:$M$106,2,FALSE)),"○","")</f>
        <v>○</v>
      </c>
      <c r="BA301" s="5" t="str">
        <f>IF(I301="107 ハーフマラソン","H",IF(I301="062 10000mW","W",""))</f>
        <v/>
      </c>
      <c r="BB301" s="5" t="e">
        <f>VLOOKUP($I301 &amp; $J301,標準記録!$A$1:$D$26,2,FALSE)</f>
        <v>#N/A</v>
      </c>
      <c r="BC301" s="5" t="e">
        <f>VLOOKUP($I301 &amp; $J301,標準記録!$A$1:$D$26,3,FALSE)</f>
        <v>#N/A</v>
      </c>
      <c r="BD301" s="5" t="e">
        <f>VLOOKUP($I301 &amp; $J301,標準記録!$A$1:$D$26,4,FALSE)</f>
        <v>#N/A</v>
      </c>
      <c r="BE301" s="5" t="str">
        <f>IF(BF301="","",A300)</f>
        <v/>
      </c>
      <c r="BF301" s="5" t="str">
        <f>IF(OR(I301="201 十種競技",I301="202 七種競技"),#REF!,"")</f>
        <v/>
      </c>
      <c r="BG301" s="5" t="str">
        <f>IF(I301="107 ハーフマラソン",#REF!,"")</f>
        <v/>
      </c>
      <c r="BH301" s="5" t="str">
        <f>I301 &amp; K301</f>
        <v/>
      </c>
      <c r="BI301" s="5">
        <f>I301</f>
        <v>0</v>
      </c>
      <c r="BJ301" s="5">
        <f>COUNTIF($BI$5:$BI$401,I301)</f>
        <v>160</v>
      </c>
      <c r="BK301" s="5">
        <f>COUNTIF($BH$5:$BH$401,I301 &amp; "B標準")</f>
        <v>0</v>
      </c>
    </row>
    <row r="302" spans="1:64" ht="15" thickTop="1" thickBot="1" x14ac:dyDescent="0.2">
      <c r="A302" s="204"/>
      <c r="B302" s="245" t="s">
        <v>128</v>
      </c>
      <c r="C302" s="246"/>
      <c r="D302" s="246"/>
      <c r="E302" s="246"/>
      <c r="F302" s="246"/>
      <c r="G302" s="247"/>
      <c r="H302" s="125"/>
      <c r="I302" s="248"/>
      <c r="J302" s="249"/>
      <c r="K302" s="249"/>
      <c r="L302" s="249"/>
      <c r="M302" s="249"/>
      <c r="N302" s="249"/>
      <c r="O302" s="249"/>
      <c r="P302" s="249"/>
      <c r="Q302" s="249"/>
      <c r="R302" s="249"/>
      <c r="S302" s="249"/>
      <c r="T302" s="249"/>
      <c r="U302" s="249"/>
      <c r="V302" s="249"/>
      <c r="W302" s="249"/>
      <c r="X302" s="249"/>
      <c r="Y302" s="249"/>
      <c r="Z302" s="249"/>
      <c r="AA302" s="249"/>
      <c r="AB302" s="249"/>
      <c r="AC302" s="249"/>
      <c r="AD302" s="249"/>
      <c r="AE302" s="249"/>
      <c r="AF302" s="249"/>
      <c r="AG302" s="249"/>
      <c r="AH302" s="249"/>
      <c r="AI302" s="249"/>
      <c r="AJ302" s="249"/>
      <c r="AK302" s="249"/>
      <c r="AL302" s="249"/>
      <c r="AM302" s="249"/>
      <c r="AN302" s="249"/>
      <c r="AO302" s="249"/>
      <c r="AP302" s="249"/>
      <c r="AQ302" s="249"/>
      <c r="AR302" s="249"/>
      <c r="AS302" s="249"/>
      <c r="AT302" s="250"/>
    </row>
    <row r="303" spans="1:64" ht="13.5" customHeight="1" x14ac:dyDescent="0.15">
      <c r="A303" s="227"/>
      <c r="B303" s="229" t="s">
        <v>0</v>
      </c>
      <c r="C303" s="231" t="s">
        <v>242</v>
      </c>
      <c r="D303" s="231" t="str">
        <f>IF(C305="○","整理番号","登録番号")</f>
        <v>登録番号</v>
      </c>
      <c r="E303" s="124" t="s">
        <v>13550</v>
      </c>
      <c r="F303" s="229" t="s">
        <v>275</v>
      </c>
      <c r="G303" s="104" t="s">
        <v>1</v>
      </c>
      <c r="H303" s="233" t="s">
        <v>13551</v>
      </c>
      <c r="I303" s="271" t="s">
        <v>2</v>
      </c>
      <c r="J303" s="233" t="s">
        <v>284</v>
      </c>
      <c r="K303" s="233" t="s">
        <v>3</v>
      </c>
      <c r="L303" s="114" t="s">
        <v>243</v>
      </c>
      <c r="M303" s="107" t="s">
        <v>16</v>
      </c>
      <c r="N303" s="213" t="s">
        <v>4</v>
      </c>
      <c r="O303" s="214"/>
      <c r="P303" s="214"/>
      <c r="Q303" s="214"/>
      <c r="R303" s="214"/>
      <c r="S303" s="214"/>
      <c r="T303" s="214"/>
      <c r="U303" s="214"/>
      <c r="V303" s="214"/>
      <c r="W303" s="214"/>
      <c r="X303" s="214"/>
      <c r="Y303" s="214"/>
      <c r="Z303" s="214"/>
      <c r="AA303" s="214"/>
      <c r="AB303" s="215"/>
      <c r="AC303" s="109" t="s">
        <v>16</v>
      </c>
      <c r="AD303" s="216" t="s">
        <v>448</v>
      </c>
      <c r="AE303" s="217"/>
      <c r="AF303" s="217"/>
      <c r="AG303" s="217"/>
      <c r="AH303" s="217"/>
      <c r="AI303" s="217"/>
      <c r="AJ303" s="217"/>
      <c r="AK303" s="218"/>
      <c r="AL303" s="107" t="s">
        <v>16</v>
      </c>
      <c r="AM303" s="213" t="s">
        <v>445</v>
      </c>
      <c r="AN303" s="214"/>
      <c r="AO303" s="214"/>
      <c r="AP303" s="214"/>
      <c r="AQ303" s="214"/>
      <c r="AR303" s="214"/>
      <c r="AS303" s="214"/>
      <c r="AT303" s="219"/>
    </row>
    <row r="304" spans="1:64" ht="14.25" thickBot="1" x14ac:dyDescent="0.2">
      <c r="A304" s="228"/>
      <c r="B304" s="230"/>
      <c r="C304" s="232"/>
      <c r="D304" s="232"/>
      <c r="E304" s="129" t="s">
        <v>6</v>
      </c>
      <c r="F304" s="230"/>
      <c r="G304" s="6" t="s">
        <v>7</v>
      </c>
      <c r="H304" s="230"/>
      <c r="I304" s="272"/>
      <c r="J304" s="236"/>
      <c r="K304" s="236"/>
      <c r="L304" s="115"/>
      <c r="M304" s="108"/>
      <c r="N304" s="220" t="s">
        <v>8</v>
      </c>
      <c r="O304" s="221"/>
      <c r="P304" s="221"/>
      <c r="Q304" s="221"/>
      <c r="R304" s="221"/>
      <c r="S304" s="221"/>
      <c r="T304" s="222"/>
      <c r="U304" s="129" t="s">
        <v>9</v>
      </c>
      <c r="V304" s="111" t="s">
        <v>10</v>
      </c>
      <c r="W304" s="112"/>
      <c r="X304" s="112"/>
      <c r="Y304" s="112"/>
      <c r="Z304" s="112"/>
      <c r="AA304" s="113"/>
      <c r="AB304" s="92" t="s">
        <v>11</v>
      </c>
      <c r="AC304" s="110"/>
      <c r="AD304" s="223" t="s">
        <v>8</v>
      </c>
      <c r="AE304" s="224"/>
      <c r="AF304" s="224"/>
      <c r="AG304" s="224"/>
      <c r="AH304" s="224"/>
      <c r="AI304" s="224"/>
      <c r="AJ304" s="225"/>
      <c r="AK304" s="100" t="s">
        <v>9</v>
      </c>
      <c r="AL304" s="108"/>
      <c r="AM304" s="220" t="s">
        <v>8</v>
      </c>
      <c r="AN304" s="221"/>
      <c r="AO304" s="221"/>
      <c r="AP304" s="221"/>
      <c r="AQ304" s="221"/>
      <c r="AR304" s="221"/>
      <c r="AS304" s="222"/>
      <c r="AT304" s="93" t="s">
        <v>9</v>
      </c>
    </row>
    <row r="305" spans="1:64" x14ac:dyDescent="0.15">
      <c r="A305" s="202">
        <v>61</v>
      </c>
      <c r="B305" s="205"/>
      <c r="C305" s="207"/>
      <c r="D305" s="205"/>
      <c r="E305" s="126" t="str">
        <f>IF(C305="○",IF($D305&lt;&gt;"",VLOOKUP($D305,新規学連登録者入力シート!$A$2:$U$101,8,FALSE),""),IF($D305&lt;&gt;"",IF(VLOOKUP(記入方法!$D305,登録者リスト!$A$1:$F$43729,4,FALSE)=基本情報!$D$6,VLOOKUP(記入方法!$D305,登録者リスト!$A$1:$F$43729,3,FALSE),""),""))</f>
        <v/>
      </c>
      <c r="F305" s="209" t="str">
        <f>IF(C305="○",IF($D305&lt;&gt;"",VLOOKUP($D305,新規学連登録者入力シート!$A$2:$U$101,9,FALSE),""),IF($D305&lt;&gt;"",IF(VLOOKUP(記入方法!$D305,登録者リスト!$A$1:$G$43729,4,FALSE)=基本情報!$D$6,VLOOKUP(記入方法!$D305,登録者リスト!$A$1:$G$43729,7,FALSE),""),""))</f>
        <v/>
      </c>
      <c r="G305" s="127" t="str">
        <f>IF(C305="○",IF($D305&lt;&gt;"",VLOOKUP($D305,新規学連登録者入力シート!$A$2:$U$101,14,FALSE),""),IF($D305&lt;&gt;"",IF(VLOOKUP(記入方法!$D305,登録者リスト!$A$1:$F$43729,4,FALSE)=基本情報!$D$6,VLOOKUP(記入方法!$D305,登録者リスト!$A$1:$F$43729,5,FALSE),""),""))</f>
        <v/>
      </c>
      <c r="H305" s="211" t="str">
        <f>IF(C305="○",IF($D305&lt;&gt;"",VLOOKUP($D305,新規学連登録者入力シート!$A$2:$U$101,19,FALSE),""),IF($D305&lt;&gt;"",IF(VLOOKUP(記入方法!$D305,登録者リスト!$A$1:$H$43729,4,FALSE)=基本情報!$D$6,VLOOKUP(記入方法!$D305,登録者リスト!$A$1:$H$43729,8,FALSE),""),""))</f>
        <v/>
      </c>
      <c r="I305" s="267"/>
      <c r="J305" s="267"/>
      <c r="K305" s="269" t="str">
        <f>IFERROR(IF(I305="","",IF(AND(I305&lt;&gt;"107 ハーフマラソン",I305&lt;&gt;"062 10000mW"),IF(BD305="T",IF(VALUE(M305)&lt;=BB305,"A標準",IF(VALUE(M305)&lt;=BC305,"B標準","未突破")),IF(VALUE(M305)&gt;=BB305,"A標準",IF(VALUE(M305)&gt;=BC305,"B標準","未突破"))),IF(VALUE(M305)&lt;=BC305,"","未突破"))),"")</f>
        <v/>
      </c>
      <c r="L305" s="105"/>
      <c r="M305" s="12" t="str">
        <f>IF(U305="",ASC(N305&amp;IF(P305&lt;&gt;"",TEXT(P305,"00"),"")&amp;IF(R305&lt;&gt;"",TEXT(R305,"00"),"")&amp;IF(T305&lt;&gt;"",TEXT(T305,"00"),"")),ASC(U305))</f>
        <v/>
      </c>
      <c r="N305" s="211"/>
      <c r="O305" s="255" t="s">
        <v>239</v>
      </c>
      <c r="P305" s="263"/>
      <c r="Q305" s="255" t="s">
        <v>240</v>
      </c>
      <c r="R305" s="263"/>
      <c r="S305" s="239" t="s">
        <v>241</v>
      </c>
      <c r="T305" s="265"/>
      <c r="U305" s="211"/>
      <c r="V305" s="7"/>
      <c r="W305" s="8" t="s">
        <v>23</v>
      </c>
      <c r="X305" s="7"/>
      <c r="Y305" s="8" t="s">
        <v>24</v>
      </c>
      <c r="Z305" s="7"/>
      <c r="AA305" s="8" t="s">
        <v>26</v>
      </c>
      <c r="AB305" s="209"/>
      <c r="AC305" s="101" t="str">
        <f>IF(AK305="",ASC(AD305&amp;IF(AF305&lt;&gt;"",TEXT(AF305,"00"),"")&amp;IF(AH305&lt;&gt;"",TEXT(AH305,"00"),"")&amp;IF(AJ305&lt;&gt;"",TEXT(AJ305,"00"),"")),ASC(AK305))</f>
        <v/>
      </c>
      <c r="AD305" s="253" t="str">
        <f>IF(I305="","",IF(I305="201 十種競技","",VLOOKUP(I305,大学記録!$A$3:$H$5,2,FALSE)))</f>
        <v/>
      </c>
      <c r="AE305" s="257" t="s">
        <v>239</v>
      </c>
      <c r="AF305" s="259" t="str">
        <f>IF(I305="","",IF(I305="201 十種競技","",VLOOKUP(I305,大学記録!$A$3:$H$5,4,FALSE)))</f>
        <v/>
      </c>
      <c r="AG305" s="257" t="s">
        <v>240</v>
      </c>
      <c r="AH305" s="259" t="str">
        <f>IF(I305="","",IF(I305="201 十種競技","",VLOOKUP(I305,大学記録!$A$3:$H$5,6,FALSE)))</f>
        <v/>
      </c>
      <c r="AI305" s="261" t="s">
        <v>241</v>
      </c>
      <c r="AJ305" s="251" t="str">
        <f>IF(I305="","",IF(I305="201 十種競技","",VLOOKUP(I305,大学記録!$A$3:$H$5,8,FALSE)))</f>
        <v/>
      </c>
      <c r="AK305" s="253" t="str">
        <f>IF(I305="","",IF(I305="201 十種競技",大学記録!#REF!,""))</f>
        <v/>
      </c>
      <c r="AL305" s="12" t="str">
        <f>IF(AT305="",ASC(AM305&amp;IF(AO305&lt;&gt;"",TEXT(AO305,"00"),"")&amp;IF(AQ305&lt;&gt;"",TEXT(AQ305,"00"),"")&amp;IF(AS305&lt;&gt;"",TEXT(AS305,"00"),"")),ASC(AT305))</f>
        <v/>
      </c>
      <c r="AM305" s="205"/>
      <c r="AN305" s="255" t="s">
        <v>239</v>
      </c>
      <c r="AO305" s="237"/>
      <c r="AP305" s="255" t="s">
        <v>240</v>
      </c>
      <c r="AQ305" s="237"/>
      <c r="AR305" s="239" t="s">
        <v>241</v>
      </c>
      <c r="AS305" s="241"/>
      <c r="AT305" s="243"/>
      <c r="AV305" s="5" t="str">
        <f>IF(AND(I305&lt;&gt;"107 ハーフマラソン",I305&lt;&gt;"062 10000mW"),D305 &amp; "-" &amp; I305,D305 &amp; "-" &amp; I305 &amp; J305)</f>
        <v>-</v>
      </c>
      <c r="AW305" s="5" t="str">
        <f>IF(ISERROR(VLOOKUP(記入方法!$AV305,登録者リスト!#REF!,4,FALSE)),"○","")</f>
        <v>○</v>
      </c>
      <c r="AX305" s="5" t="e">
        <f>IF(AND(I305&lt;&gt;"107 ハーフマラソン",I305&lt;&gt;"062 10000mW"),#REF! &amp; "-" &amp; I305,#REF! &amp; "-" &amp; I305 &amp; J305)</f>
        <v>#REF!</v>
      </c>
      <c r="AY305" s="5" t="str">
        <f>IF(ISERROR(VLOOKUP(AX305,突破者リスト外資格記録入力シート!$D$7:$M$106,2,FALSE)),"○","")</f>
        <v>○</v>
      </c>
      <c r="AZ305" s="5" t="str">
        <f>IF(C305="○","整理番号","登録番号")</f>
        <v>登録番号</v>
      </c>
      <c r="BA305" s="5" t="str">
        <f>IF(I305="107 ハーフマラソン","H",IF(I305="062 10000mW","W",""))</f>
        <v/>
      </c>
      <c r="BB305" s="5" t="e">
        <f>VLOOKUP($I305 &amp; $J305,標準記録!$A$1:$D$26,2,FALSE)</f>
        <v>#N/A</v>
      </c>
      <c r="BC305" s="5" t="e">
        <f>VLOOKUP($I305 &amp; $J305,標準記録!$A$1:$D$26,3,FALSE)</f>
        <v>#N/A</v>
      </c>
      <c r="BD305" s="5" t="e">
        <f>VLOOKUP($I305 &amp; $J305,標準記録!$A$1:$D$26,4,FALSE)</f>
        <v>#N/A</v>
      </c>
      <c r="BE305" s="5" t="str">
        <f>IF(BF305="","",A305)</f>
        <v/>
      </c>
      <c r="BF305" s="5" t="str">
        <f>IF(OR(I305="201 十種競技",I305="202 七種競技"),#REF!,"")</f>
        <v/>
      </c>
      <c r="BG305" s="5" t="str">
        <f>IF(I305="107 ハーフマラソン",#REF!,"")</f>
        <v/>
      </c>
      <c r="BH305" s="5" t="str">
        <f>I305 &amp; K305</f>
        <v/>
      </c>
      <c r="BI305" s="5">
        <f>I305</f>
        <v>0</v>
      </c>
      <c r="BJ305" s="5">
        <f>COUNTIF($BI$5:$BI$401,I305)</f>
        <v>160</v>
      </c>
      <c r="BK305" s="5">
        <f>COUNTIF($BH$5:$BH$401,I305 &amp; "B標準")</f>
        <v>0</v>
      </c>
      <c r="BL305" s="5" t="str">
        <f>D303 &amp; D305</f>
        <v>登録番号</v>
      </c>
    </row>
    <row r="306" spans="1:64" ht="14.25" thickBot="1" x14ac:dyDescent="0.2">
      <c r="A306" s="203"/>
      <c r="B306" s="206"/>
      <c r="C306" s="208"/>
      <c r="D306" s="206"/>
      <c r="E306" s="128" t="str">
        <f>IF(C305="○",IF($D305&lt;&gt;"",VLOOKUP($D305,新規学連登録者入力シート!$A$2:$U$101,7,FALSE),""),IF($D305&lt;&gt;"",IF(VLOOKUP(記入方法!$D305,登録者リスト!$A$1:$F$43729,4,FALSE)=基本情報!$D$6,VLOOKUP(記入方法!$D305,登録者リスト!$A$1:$F$43729,2,FALSE),""),""))</f>
        <v/>
      </c>
      <c r="F306" s="210"/>
      <c r="G306" s="128" t="str">
        <f>IF(C305="○",IF($D305&lt;&gt;"",VLOOKUP($D305,新規学連登録者入力シート!$A$2:$U$101,19,FALSE),""),IF($D305&lt;&gt;"",IF(VLOOKUP(記入方法!$D305,登録者リスト!$A$1:$F$43729,4,FALSE)=基本情報!$D$6,VLOOKUP(記入方法!$D305,登録者リスト!$A$1:$F$43729,6,FALSE),""),""))</f>
        <v/>
      </c>
      <c r="H306" s="212"/>
      <c r="I306" s="268"/>
      <c r="J306" s="268"/>
      <c r="K306" s="270"/>
      <c r="L306" s="106"/>
      <c r="M306" s="14" t="str">
        <f>IF(U306="",ASC(N306&amp;IF(P306&lt;&gt;"",TEXT(P306,"00"),"")&amp;IF(R306&lt;&gt;"",TEXT(R306,"00"),"")&amp;IF(T306&lt;&gt;"",TEXT(T306,"00"),"")),ASC(U306))</f>
        <v/>
      </c>
      <c r="N306" s="212"/>
      <c r="O306" s="256"/>
      <c r="P306" s="264"/>
      <c r="Q306" s="256"/>
      <c r="R306" s="264"/>
      <c r="S306" s="240"/>
      <c r="T306" s="266"/>
      <c r="U306" s="212"/>
      <c r="V306" s="9"/>
      <c r="W306" s="10" t="s">
        <v>23</v>
      </c>
      <c r="X306" s="9"/>
      <c r="Y306" s="10" t="s">
        <v>25</v>
      </c>
      <c r="Z306" s="9"/>
      <c r="AA306" s="10" t="s">
        <v>26</v>
      </c>
      <c r="AB306" s="210"/>
      <c r="AC306" s="102" t="str">
        <f>IF(AK306="",ASC(AD305&amp;IF(AF306&lt;&gt;"",TEXT(AF306,"00"),"")&amp;IF(AH306&lt;&gt;"",TEXT(AH306,"00"),"")&amp;IF(AJ306&lt;&gt;"",TEXT(AJ306,"00"),"")),ASC(AK306))</f>
        <v/>
      </c>
      <c r="AD306" s="254"/>
      <c r="AE306" s="258"/>
      <c r="AF306" s="260"/>
      <c r="AG306" s="258"/>
      <c r="AH306" s="260"/>
      <c r="AI306" s="262"/>
      <c r="AJ306" s="252"/>
      <c r="AK306" s="254"/>
      <c r="AL306" s="14" t="str">
        <f>IF(AT306="",ASC(AM306&amp;IF(AO306&lt;&gt;"",TEXT(AO306,"00"),"")&amp;IF(AQ306&lt;&gt;"",TEXT(AQ306,"00"),"")&amp;IF(AS306&lt;&gt;"",TEXT(AS306,"00"),"")),ASC(AT306))</f>
        <v/>
      </c>
      <c r="AM306" s="206"/>
      <c r="AN306" s="256"/>
      <c r="AO306" s="238"/>
      <c r="AP306" s="256"/>
      <c r="AQ306" s="238"/>
      <c r="AR306" s="240"/>
      <c r="AS306" s="242"/>
      <c r="AT306" s="244"/>
      <c r="AV306" s="5" t="str">
        <f>IF(AND(I306&lt;&gt;"107 ハーフマラソン",I306&lt;&gt;"062 10000mW"),D305 &amp; "-" &amp; I306,D305 &amp; "-" &amp; I306 &amp; J306)</f>
        <v>-</v>
      </c>
      <c r="AW306" s="5" t="str">
        <f>IF(ISERROR(VLOOKUP(記入方法!$AV306,登録者リスト!#REF!,4,FALSE)),"○","")</f>
        <v>○</v>
      </c>
      <c r="AX306" s="5" t="e">
        <f>IF(AND(I306&lt;&gt;"107 ハーフマラソン",I306&lt;&gt;"062 10000mW"),#REF! &amp; "-" &amp; I306,#REF! &amp; "-" &amp; I306 &amp; J306)</f>
        <v>#REF!</v>
      </c>
      <c r="AY306" s="5" t="str">
        <f>IF(ISERROR(VLOOKUP(AX306,突破者リスト外資格記録入力シート!$D$7:$M$106,2,FALSE)),"○","")</f>
        <v>○</v>
      </c>
      <c r="BA306" s="5" t="str">
        <f>IF(I306="107 ハーフマラソン","H",IF(I306="062 10000mW","W",""))</f>
        <v/>
      </c>
      <c r="BB306" s="5" t="e">
        <f>VLOOKUP($I306 &amp; $J306,標準記録!$A$1:$D$26,2,FALSE)</f>
        <v>#N/A</v>
      </c>
      <c r="BC306" s="5" t="e">
        <f>VLOOKUP($I306 &amp; $J306,標準記録!$A$1:$D$26,3,FALSE)</f>
        <v>#N/A</v>
      </c>
      <c r="BD306" s="5" t="e">
        <f>VLOOKUP($I306 &amp; $J306,標準記録!$A$1:$D$26,4,FALSE)</f>
        <v>#N/A</v>
      </c>
      <c r="BE306" s="5" t="str">
        <f>IF(BF306="","",A305)</f>
        <v/>
      </c>
      <c r="BF306" s="5" t="str">
        <f>IF(OR(I306="201 十種競技",I306="202 七種競技"),#REF!,"")</f>
        <v/>
      </c>
      <c r="BG306" s="5" t="str">
        <f>IF(I306="107 ハーフマラソン",#REF!,"")</f>
        <v/>
      </c>
      <c r="BH306" s="5" t="str">
        <f>I306 &amp; K306</f>
        <v/>
      </c>
      <c r="BI306" s="5">
        <f>I306</f>
        <v>0</v>
      </c>
      <c r="BJ306" s="5">
        <f>COUNTIF($BI$5:$BI$401,I306)</f>
        <v>160</v>
      </c>
      <c r="BK306" s="5">
        <f>COUNTIF($BH$5:$BH$401,I306 &amp; "B標準")</f>
        <v>0</v>
      </c>
    </row>
    <row r="307" spans="1:64" ht="15" thickTop="1" thickBot="1" x14ac:dyDescent="0.2">
      <c r="A307" s="204"/>
      <c r="B307" s="245" t="s">
        <v>128</v>
      </c>
      <c r="C307" s="246"/>
      <c r="D307" s="246"/>
      <c r="E307" s="246"/>
      <c r="F307" s="246"/>
      <c r="G307" s="247"/>
      <c r="H307" s="125"/>
      <c r="I307" s="248"/>
      <c r="J307" s="249"/>
      <c r="K307" s="249"/>
      <c r="L307" s="249"/>
      <c r="M307" s="249"/>
      <c r="N307" s="249"/>
      <c r="O307" s="249"/>
      <c r="P307" s="249"/>
      <c r="Q307" s="249"/>
      <c r="R307" s="249"/>
      <c r="S307" s="249"/>
      <c r="T307" s="249"/>
      <c r="U307" s="249"/>
      <c r="V307" s="249"/>
      <c r="W307" s="249"/>
      <c r="X307" s="249"/>
      <c r="Y307" s="249"/>
      <c r="Z307" s="249"/>
      <c r="AA307" s="249"/>
      <c r="AB307" s="249"/>
      <c r="AC307" s="249"/>
      <c r="AD307" s="249"/>
      <c r="AE307" s="249"/>
      <c r="AF307" s="249"/>
      <c r="AG307" s="249"/>
      <c r="AH307" s="249"/>
      <c r="AI307" s="249"/>
      <c r="AJ307" s="249"/>
      <c r="AK307" s="249"/>
      <c r="AL307" s="249"/>
      <c r="AM307" s="249"/>
      <c r="AN307" s="249"/>
      <c r="AO307" s="249"/>
      <c r="AP307" s="249"/>
      <c r="AQ307" s="249"/>
      <c r="AR307" s="249"/>
      <c r="AS307" s="249"/>
      <c r="AT307" s="250"/>
    </row>
    <row r="308" spans="1:64" ht="13.5" customHeight="1" x14ac:dyDescent="0.15">
      <c r="A308" s="227"/>
      <c r="B308" s="229" t="s">
        <v>0</v>
      </c>
      <c r="C308" s="231" t="s">
        <v>242</v>
      </c>
      <c r="D308" s="231" t="str">
        <f>IF(C310="○","整理番号","登録番号")</f>
        <v>登録番号</v>
      </c>
      <c r="E308" s="124" t="s">
        <v>13550</v>
      </c>
      <c r="F308" s="229" t="s">
        <v>275</v>
      </c>
      <c r="G308" s="104" t="s">
        <v>1</v>
      </c>
      <c r="H308" s="233" t="s">
        <v>13551</v>
      </c>
      <c r="I308" s="271" t="s">
        <v>2</v>
      </c>
      <c r="J308" s="233" t="s">
        <v>284</v>
      </c>
      <c r="K308" s="233" t="s">
        <v>3</v>
      </c>
      <c r="L308" s="114" t="s">
        <v>243</v>
      </c>
      <c r="M308" s="107" t="s">
        <v>16</v>
      </c>
      <c r="N308" s="213" t="s">
        <v>4</v>
      </c>
      <c r="O308" s="214"/>
      <c r="P308" s="214"/>
      <c r="Q308" s="214"/>
      <c r="R308" s="214"/>
      <c r="S308" s="214"/>
      <c r="T308" s="214"/>
      <c r="U308" s="214"/>
      <c r="V308" s="214"/>
      <c r="W308" s="214"/>
      <c r="X308" s="214"/>
      <c r="Y308" s="214"/>
      <c r="Z308" s="214"/>
      <c r="AA308" s="214"/>
      <c r="AB308" s="215"/>
      <c r="AC308" s="109" t="s">
        <v>16</v>
      </c>
      <c r="AD308" s="216" t="s">
        <v>448</v>
      </c>
      <c r="AE308" s="217"/>
      <c r="AF308" s="217"/>
      <c r="AG308" s="217"/>
      <c r="AH308" s="217"/>
      <c r="AI308" s="217"/>
      <c r="AJ308" s="217"/>
      <c r="AK308" s="218"/>
      <c r="AL308" s="107" t="s">
        <v>16</v>
      </c>
      <c r="AM308" s="213" t="s">
        <v>445</v>
      </c>
      <c r="AN308" s="214"/>
      <c r="AO308" s="214"/>
      <c r="AP308" s="214"/>
      <c r="AQ308" s="214"/>
      <c r="AR308" s="214"/>
      <c r="AS308" s="214"/>
      <c r="AT308" s="219"/>
    </row>
    <row r="309" spans="1:64" ht="14.25" thickBot="1" x14ac:dyDescent="0.2">
      <c r="A309" s="228"/>
      <c r="B309" s="230"/>
      <c r="C309" s="232"/>
      <c r="D309" s="232"/>
      <c r="E309" s="129" t="s">
        <v>6</v>
      </c>
      <c r="F309" s="230"/>
      <c r="G309" s="6" t="s">
        <v>7</v>
      </c>
      <c r="H309" s="230"/>
      <c r="I309" s="272"/>
      <c r="J309" s="236"/>
      <c r="K309" s="236"/>
      <c r="L309" s="115"/>
      <c r="M309" s="108"/>
      <c r="N309" s="220" t="s">
        <v>8</v>
      </c>
      <c r="O309" s="221"/>
      <c r="P309" s="221"/>
      <c r="Q309" s="221"/>
      <c r="R309" s="221"/>
      <c r="S309" s="221"/>
      <c r="T309" s="222"/>
      <c r="U309" s="129" t="s">
        <v>9</v>
      </c>
      <c r="V309" s="111" t="s">
        <v>10</v>
      </c>
      <c r="W309" s="112"/>
      <c r="X309" s="112"/>
      <c r="Y309" s="112"/>
      <c r="Z309" s="112"/>
      <c r="AA309" s="113"/>
      <c r="AB309" s="92" t="s">
        <v>11</v>
      </c>
      <c r="AC309" s="110"/>
      <c r="AD309" s="223" t="s">
        <v>8</v>
      </c>
      <c r="AE309" s="224"/>
      <c r="AF309" s="224"/>
      <c r="AG309" s="224"/>
      <c r="AH309" s="224"/>
      <c r="AI309" s="224"/>
      <c r="AJ309" s="225"/>
      <c r="AK309" s="100" t="s">
        <v>9</v>
      </c>
      <c r="AL309" s="108"/>
      <c r="AM309" s="220" t="s">
        <v>8</v>
      </c>
      <c r="AN309" s="221"/>
      <c r="AO309" s="221"/>
      <c r="AP309" s="221"/>
      <c r="AQ309" s="221"/>
      <c r="AR309" s="221"/>
      <c r="AS309" s="222"/>
      <c r="AT309" s="93" t="s">
        <v>9</v>
      </c>
    </row>
    <row r="310" spans="1:64" x14ac:dyDescent="0.15">
      <c r="A310" s="202">
        <v>62</v>
      </c>
      <c r="B310" s="205"/>
      <c r="C310" s="207"/>
      <c r="D310" s="205"/>
      <c r="E310" s="126" t="str">
        <f>IF(C310="○",IF($D310&lt;&gt;"",VLOOKUP($D310,新規学連登録者入力シート!$A$2:$U$101,8,FALSE),""),IF($D310&lt;&gt;"",IF(VLOOKUP(記入方法!$D310,登録者リスト!$A$1:$F$43729,4,FALSE)=基本情報!$D$6,VLOOKUP(記入方法!$D310,登録者リスト!$A$1:$F$43729,3,FALSE),""),""))</f>
        <v/>
      </c>
      <c r="F310" s="209" t="str">
        <f>IF(C310="○",IF($D310&lt;&gt;"",VLOOKUP($D310,新規学連登録者入力シート!$A$2:$U$101,9,FALSE),""),IF($D310&lt;&gt;"",IF(VLOOKUP(記入方法!$D310,登録者リスト!$A$1:$G$43729,4,FALSE)=基本情報!$D$6,VLOOKUP(記入方法!$D310,登録者リスト!$A$1:$G$43729,7,FALSE),""),""))</f>
        <v/>
      </c>
      <c r="G310" s="127" t="str">
        <f>IF(C310="○",IF($D310&lt;&gt;"",VLOOKUP($D310,新規学連登録者入力シート!$A$2:$U$101,14,FALSE),""),IF($D310&lt;&gt;"",IF(VLOOKUP(記入方法!$D310,登録者リスト!$A$1:$F$43729,4,FALSE)=基本情報!$D$6,VLOOKUP(記入方法!$D310,登録者リスト!$A$1:$F$43729,5,FALSE),""),""))</f>
        <v/>
      </c>
      <c r="H310" s="211" t="str">
        <f>IF(C310="○",IF($D310&lt;&gt;"",VLOOKUP($D310,新規学連登録者入力シート!$A$2:$U$101,19,FALSE),""),IF($D310&lt;&gt;"",IF(VLOOKUP(記入方法!$D310,登録者リスト!$A$1:$H$43729,4,FALSE)=基本情報!$D$6,VLOOKUP(記入方法!$D310,登録者リスト!$A$1:$H$43729,8,FALSE),""),""))</f>
        <v/>
      </c>
      <c r="I310" s="267"/>
      <c r="J310" s="267"/>
      <c r="K310" s="269" t="str">
        <f>IFERROR(IF(I310="","",IF(AND(I310&lt;&gt;"107 ハーフマラソン",I310&lt;&gt;"062 10000mW"),IF(BD310="T",IF(VALUE(M310)&lt;=BB310,"A標準",IF(VALUE(M310)&lt;=BC310,"B標準","未突破")),IF(VALUE(M310)&gt;=BB310,"A標準",IF(VALUE(M310)&gt;=BC310,"B標準","未突破"))),IF(VALUE(M310)&lt;=BC310,"","未突破"))),"")</f>
        <v/>
      </c>
      <c r="L310" s="105"/>
      <c r="M310" s="12" t="str">
        <f>IF(U310="",ASC(N310&amp;IF(P310&lt;&gt;"",TEXT(P310,"00"),"")&amp;IF(R310&lt;&gt;"",TEXT(R310,"00"),"")&amp;IF(T310&lt;&gt;"",TEXT(T310,"00"),"")),ASC(U310))</f>
        <v/>
      </c>
      <c r="N310" s="211"/>
      <c r="O310" s="255" t="s">
        <v>239</v>
      </c>
      <c r="P310" s="263"/>
      <c r="Q310" s="255" t="s">
        <v>240</v>
      </c>
      <c r="R310" s="263"/>
      <c r="S310" s="239" t="s">
        <v>241</v>
      </c>
      <c r="T310" s="265"/>
      <c r="U310" s="211"/>
      <c r="V310" s="7"/>
      <c r="W310" s="8" t="s">
        <v>23</v>
      </c>
      <c r="X310" s="7"/>
      <c r="Y310" s="8" t="s">
        <v>24</v>
      </c>
      <c r="Z310" s="7"/>
      <c r="AA310" s="8" t="s">
        <v>26</v>
      </c>
      <c r="AB310" s="209"/>
      <c r="AC310" s="101" t="str">
        <f>IF(AK310="",ASC(AD310&amp;IF(AF310&lt;&gt;"",TEXT(AF310,"00"),"")&amp;IF(AH310&lt;&gt;"",TEXT(AH310,"00"),"")&amp;IF(AJ310&lt;&gt;"",TEXT(AJ310,"00"),"")),ASC(AK310))</f>
        <v/>
      </c>
      <c r="AD310" s="253" t="str">
        <f>IF(I310="","",IF(I310="201 十種競技","",VLOOKUP(I310,大学記録!$A$3:$H$5,2,FALSE)))</f>
        <v/>
      </c>
      <c r="AE310" s="257" t="s">
        <v>239</v>
      </c>
      <c r="AF310" s="259" t="str">
        <f>IF(I310="","",IF(I310="201 十種競技","",VLOOKUP(I310,大学記録!$A$3:$H$5,4,FALSE)))</f>
        <v/>
      </c>
      <c r="AG310" s="257" t="s">
        <v>240</v>
      </c>
      <c r="AH310" s="259" t="str">
        <f>IF(I310="","",IF(I310="201 十種競技","",VLOOKUP(I310,大学記録!$A$3:$H$5,6,FALSE)))</f>
        <v/>
      </c>
      <c r="AI310" s="261" t="s">
        <v>241</v>
      </c>
      <c r="AJ310" s="251" t="str">
        <f>IF(I310="","",IF(I310="201 十種競技","",VLOOKUP(I310,大学記録!$A$3:$H$5,8,FALSE)))</f>
        <v/>
      </c>
      <c r="AK310" s="253" t="str">
        <f>IF(I310="","",IF(I310="201 十種競技",大学記録!#REF!,""))</f>
        <v/>
      </c>
      <c r="AL310" s="12" t="str">
        <f>IF(AT310="",ASC(AM310&amp;IF(AO310&lt;&gt;"",TEXT(AO310,"00"),"")&amp;IF(AQ310&lt;&gt;"",TEXT(AQ310,"00"),"")&amp;IF(AS310&lt;&gt;"",TEXT(AS310,"00"),"")),ASC(AT310))</f>
        <v/>
      </c>
      <c r="AM310" s="205"/>
      <c r="AN310" s="255" t="s">
        <v>239</v>
      </c>
      <c r="AO310" s="237"/>
      <c r="AP310" s="255" t="s">
        <v>240</v>
      </c>
      <c r="AQ310" s="237"/>
      <c r="AR310" s="239" t="s">
        <v>241</v>
      </c>
      <c r="AS310" s="241"/>
      <c r="AT310" s="243"/>
      <c r="AV310" s="5" t="str">
        <f>IF(AND(I310&lt;&gt;"107 ハーフマラソン",I310&lt;&gt;"062 10000mW"),D310 &amp; "-" &amp; I310,D310 &amp; "-" &amp; I310 &amp; J310)</f>
        <v>-</v>
      </c>
      <c r="AW310" s="5" t="str">
        <f>IF(ISERROR(VLOOKUP(記入方法!$AV310,登録者リスト!#REF!,4,FALSE)),"○","")</f>
        <v>○</v>
      </c>
      <c r="AX310" s="5" t="e">
        <f>IF(AND(I310&lt;&gt;"107 ハーフマラソン",I310&lt;&gt;"062 10000mW"),#REF! &amp; "-" &amp; I310,#REF! &amp; "-" &amp; I310 &amp; J310)</f>
        <v>#REF!</v>
      </c>
      <c r="AY310" s="5" t="str">
        <f>IF(ISERROR(VLOOKUP(AX310,突破者リスト外資格記録入力シート!$D$7:$M$106,2,FALSE)),"○","")</f>
        <v>○</v>
      </c>
      <c r="AZ310" s="5" t="str">
        <f>IF(C310="○","整理番号","登録番号")</f>
        <v>登録番号</v>
      </c>
      <c r="BA310" s="5" t="str">
        <f>IF(I310="107 ハーフマラソン","H",IF(I310="062 10000mW","W",""))</f>
        <v/>
      </c>
      <c r="BB310" s="5" t="e">
        <f>VLOOKUP($I310 &amp; $J310,標準記録!$A$1:$D$26,2,FALSE)</f>
        <v>#N/A</v>
      </c>
      <c r="BC310" s="5" t="e">
        <f>VLOOKUP($I310 &amp; $J310,標準記録!$A$1:$D$26,3,FALSE)</f>
        <v>#N/A</v>
      </c>
      <c r="BD310" s="5" t="e">
        <f>VLOOKUP($I310 &amp; $J310,標準記録!$A$1:$D$26,4,FALSE)</f>
        <v>#N/A</v>
      </c>
      <c r="BE310" s="5" t="str">
        <f>IF(BF310="","",A310)</f>
        <v/>
      </c>
      <c r="BF310" s="5" t="str">
        <f>IF(OR(I310="201 十種競技",I310="202 七種競技"),#REF!,"")</f>
        <v/>
      </c>
      <c r="BG310" s="5" t="str">
        <f>IF(I310="107 ハーフマラソン",#REF!,"")</f>
        <v/>
      </c>
      <c r="BH310" s="5" t="str">
        <f>I310 &amp; K310</f>
        <v/>
      </c>
      <c r="BI310" s="5">
        <f>I310</f>
        <v>0</v>
      </c>
      <c r="BJ310" s="5">
        <f>COUNTIF($BI$5:$BI$401,I310)</f>
        <v>160</v>
      </c>
      <c r="BK310" s="5">
        <f>COUNTIF($BH$5:$BH$401,I310 &amp; "B標準")</f>
        <v>0</v>
      </c>
      <c r="BL310" s="5" t="str">
        <f>D308 &amp; D310</f>
        <v>登録番号</v>
      </c>
    </row>
    <row r="311" spans="1:64" ht="14.25" thickBot="1" x14ac:dyDescent="0.2">
      <c r="A311" s="203"/>
      <c r="B311" s="206"/>
      <c r="C311" s="208"/>
      <c r="D311" s="206"/>
      <c r="E311" s="128" t="str">
        <f>IF(C310="○",IF($D310&lt;&gt;"",VLOOKUP($D310,新規学連登録者入力シート!$A$2:$U$101,7,FALSE),""),IF($D310&lt;&gt;"",IF(VLOOKUP(記入方法!$D310,登録者リスト!$A$1:$F$43729,4,FALSE)=基本情報!$D$6,VLOOKUP(記入方法!$D310,登録者リスト!$A$1:$F$43729,2,FALSE),""),""))</f>
        <v/>
      </c>
      <c r="F311" s="210"/>
      <c r="G311" s="128" t="str">
        <f>IF(C310="○",IF($D310&lt;&gt;"",VLOOKUP($D310,新規学連登録者入力シート!$A$2:$U$101,19,FALSE),""),IF($D310&lt;&gt;"",IF(VLOOKUP(記入方法!$D310,登録者リスト!$A$1:$F$43729,4,FALSE)=基本情報!$D$6,VLOOKUP(記入方法!$D310,登録者リスト!$A$1:$F$43729,6,FALSE),""),""))</f>
        <v/>
      </c>
      <c r="H311" s="212"/>
      <c r="I311" s="268"/>
      <c r="J311" s="268"/>
      <c r="K311" s="270"/>
      <c r="L311" s="106"/>
      <c r="M311" s="14" t="str">
        <f>IF(U311="",ASC(N311&amp;IF(P311&lt;&gt;"",TEXT(P311,"00"),"")&amp;IF(R311&lt;&gt;"",TEXT(R311,"00"),"")&amp;IF(T311&lt;&gt;"",TEXT(T311,"00"),"")),ASC(U311))</f>
        <v/>
      </c>
      <c r="N311" s="212"/>
      <c r="O311" s="256"/>
      <c r="P311" s="264"/>
      <c r="Q311" s="256"/>
      <c r="R311" s="264"/>
      <c r="S311" s="240"/>
      <c r="T311" s="266"/>
      <c r="U311" s="212"/>
      <c r="V311" s="9"/>
      <c r="W311" s="10" t="s">
        <v>23</v>
      </c>
      <c r="X311" s="9"/>
      <c r="Y311" s="10" t="s">
        <v>25</v>
      </c>
      <c r="Z311" s="9"/>
      <c r="AA311" s="10" t="s">
        <v>26</v>
      </c>
      <c r="AB311" s="210"/>
      <c r="AC311" s="102" t="str">
        <f>IF(AK311="",ASC(AD310&amp;IF(AF311&lt;&gt;"",TEXT(AF311,"00"),"")&amp;IF(AH311&lt;&gt;"",TEXT(AH311,"00"),"")&amp;IF(AJ311&lt;&gt;"",TEXT(AJ311,"00"),"")),ASC(AK311))</f>
        <v/>
      </c>
      <c r="AD311" s="254"/>
      <c r="AE311" s="258"/>
      <c r="AF311" s="260"/>
      <c r="AG311" s="258"/>
      <c r="AH311" s="260"/>
      <c r="AI311" s="262"/>
      <c r="AJ311" s="252"/>
      <c r="AK311" s="254"/>
      <c r="AL311" s="14" t="str">
        <f>IF(AT311="",ASC(AM311&amp;IF(AO311&lt;&gt;"",TEXT(AO311,"00"),"")&amp;IF(AQ311&lt;&gt;"",TEXT(AQ311,"00"),"")&amp;IF(AS311&lt;&gt;"",TEXT(AS311,"00"),"")),ASC(AT311))</f>
        <v/>
      </c>
      <c r="AM311" s="206"/>
      <c r="AN311" s="256"/>
      <c r="AO311" s="238"/>
      <c r="AP311" s="256"/>
      <c r="AQ311" s="238"/>
      <c r="AR311" s="240"/>
      <c r="AS311" s="242"/>
      <c r="AT311" s="244"/>
      <c r="AV311" s="5" t="str">
        <f>IF(AND(I311&lt;&gt;"107 ハーフマラソン",I311&lt;&gt;"062 10000mW"),D310 &amp; "-" &amp; I311,D310 &amp; "-" &amp; I311 &amp; J311)</f>
        <v>-</v>
      </c>
      <c r="AW311" s="5" t="str">
        <f>IF(ISERROR(VLOOKUP(記入方法!$AV311,登録者リスト!#REF!,4,FALSE)),"○","")</f>
        <v>○</v>
      </c>
      <c r="AX311" s="5" t="e">
        <f>IF(AND(I311&lt;&gt;"107 ハーフマラソン",I311&lt;&gt;"062 10000mW"),#REF! &amp; "-" &amp; I311,#REF! &amp; "-" &amp; I311 &amp; J311)</f>
        <v>#REF!</v>
      </c>
      <c r="AY311" s="5" t="str">
        <f>IF(ISERROR(VLOOKUP(AX311,突破者リスト外資格記録入力シート!$D$7:$M$106,2,FALSE)),"○","")</f>
        <v>○</v>
      </c>
      <c r="BA311" s="5" t="str">
        <f>IF(I311="107 ハーフマラソン","H",IF(I311="062 10000mW","W",""))</f>
        <v/>
      </c>
      <c r="BB311" s="5" t="e">
        <f>VLOOKUP($I311 &amp; $J311,標準記録!$A$1:$D$26,2,FALSE)</f>
        <v>#N/A</v>
      </c>
      <c r="BC311" s="5" t="e">
        <f>VLOOKUP($I311 &amp; $J311,標準記録!$A$1:$D$26,3,FALSE)</f>
        <v>#N/A</v>
      </c>
      <c r="BD311" s="5" t="e">
        <f>VLOOKUP($I311 &amp; $J311,標準記録!$A$1:$D$26,4,FALSE)</f>
        <v>#N/A</v>
      </c>
      <c r="BE311" s="5" t="str">
        <f>IF(BF311="","",A310)</f>
        <v/>
      </c>
      <c r="BF311" s="5" t="str">
        <f>IF(OR(I311="201 十種競技",I311="202 七種競技"),#REF!,"")</f>
        <v/>
      </c>
      <c r="BG311" s="5" t="str">
        <f>IF(I311="107 ハーフマラソン",#REF!,"")</f>
        <v/>
      </c>
      <c r="BH311" s="5" t="str">
        <f>I311 &amp; K311</f>
        <v/>
      </c>
      <c r="BI311" s="5">
        <f>I311</f>
        <v>0</v>
      </c>
      <c r="BJ311" s="5">
        <f>COUNTIF($BI$5:$BI$401,I311)</f>
        <v>160</v>
      </c>
      <c r="BK311" s="5">
        <f>COUNTIF($BH$5:$BH$401,I311 &amp; "B標準")</f>
        <v>0</v>
      </c>
    </row>
    <row r="312" spans="1:64" ht="15" thickTop="1" thickBot="1" x14ac:dyDescent="0.2">
      <c r="A312" s="204"/>
      <c r="B312" s="245" t="s">
        <v>128</v>
      </c>
      <c r="C312" s="246"/>
      <c r="D312" s="246"/>
      <c r="E312" s="246"/>
      <c r="F312" s="246"/>
      <c r="G312" s="247"/>
      <c r="H312" s="125"/>
      <c r="I312" s="248"/>
      <c r="J312" s="249"/>
      <c r="K312" s="249"/>
      <c r="L312" s="249"/>
      <c r="M312" s="249"/>
      <c r="N312" s="249"/>
      <c r="O312" s="249"/>
      <c r="P312" s="249"/>
      <c r="Q312" s="249"/>
      <c r="R312" s="249"/>
      <c r="S312" s="249"/>
      <c r="T312" s="249"/>
      <c r="U312" s="249"/>
      <c r="V312" s="249"/>
      <c r="W312" s="249"/>
      <c r="X312" s="249"/>
      <c r="Y312" s="249"/>
      <c r="Z312" s="249"/>
      <c r="AA312" s="249"/>
      <c r="AB312" s="249"/>
      <c r="AC312" s="249"/>
      <c r="AD312" s="249"/>
      <c r="AE312" s="249"/>
      <c r="AF312" s="249"/>
      <c r="AG312" s="249"/>
      <c r="AH312" s="249"/>
      <c r="AI312" s="249"/>
      <c r="AJ312" s="249"/>
      <c r="AK312" s="249"/>
      <c r="AL312" s="249"/>
      <c r="AM312" s="249"/>
      <c r="AN312" s="249"/>
      <c r="AO312" s="249"/>
      <c r="AP312" s="249"/>
      <c r="AQ312" s="249"/>
      <c r="AR312" s="249"/>
      <c r="AS312" s="249"/>
      <c r="AT312" s="250"/>
    </row>
    <row r="313" spans="1:64" ht="13.5" customHeight="1" x14ac:dyDescent="0.15">
      <c r="A313" s="227"/>
      <c r="B313" s="229" t="s">
        <v>0</v>
      </c>
      <c r="C313" s="231" t="s">
        <v>242</v>
      </c>
      <c r="D313" s="231" t="str">
        <f>IF(C315="○","整理番号","登録番号")</f>
        <v>登録番号</v>
      </c>
      <c r="E313" s="124" t="s">
        <v>13550</v>
      </c>
      <c r="F313" s="229" t="s">
        <v>275</v>
      </c>
      <c r="G313" s="104" t="s">
        <v>1</v>
      </c>
      <c r="H313" s="233" t="s">
        <v>13551</v>
      </c>
      <c r="I313" s="271" t="s">
        <v>2</v>
      </c>
      <c r="J313" s="233" t="s">
        <v>284</v>
      </c>
      <c r="K313" s="233" t="s">
        <v>3</v>
      </c>
      <c r="L313" s="114" t="s">
        <v>243</v>
      </c>
      <c r="M313" s="107" t="s">
        <v>16</v>
      </c>
      <c r="N313" s="213" t="s">
        <v>4</v>
      </c>
      <c r="O313" s="214"/>
      <c r="P313" s="214"/>
      <c r="Q313" s="214"/>
      <c r="R313" s="214"/>
      <c r="S313" s="214"/>
      <c r="T313" s="214"/>
      <c r="U313" s="214"/>
      <c r="V313" s="214"/>
      <c r="W313" s="214"/>
      <c r="X313" s="214"/>
      <c r="Y313" s="214"/>
      <c r="Z313" s="214"/>
      <c r="AA313" s="214"/>
      <c r="AB313" s="215"/>
      <c r="AC313" s="109" t="s">
        <v>16</v>
      </c>
      <c r="AD313" s="216" t="s">
        <v>448</v>
      </c>
      <c r="AE313" s="217"/>
      <c r="AF313" s="217"/>
      <c r="AG313" s="217"/>
      <c r="AH313" s="217"/>
      <c r="AI313" s="217"/>
      <c r="AJ313" s="217"/>
      <c r="AK313" s="218"/>
      <c r="AL313" s="107" t="s">
        <v>16</v>
      </c>
      <c r="AM313" s="213" t="s">
        <v>445</v>
      </c>
      <c r="AN313" s="214"/>
      <c r="AO313" s="214"/>
      <c r="AP313" s="214"/>
      <c r="AQ313" s="214"/>
      <c r="AR313" s="214"/>
      <c r="AS313" s="214"/>
      <c r="AT313" s="219"/>
    </row>
    <row r="314" spans="1:64" ht="14.25" thickBot="1" x14ac:dyDescent="0.2">
      <c r="A314" s="228"/>
      <c r="B314" s="230"/>
      <c r="C314" s="232"/>
      <c r="D314" s="232"/>
      <c r="E314" s="129" t="s">
        <v>6</v>
      </c>
      <c r="F314" s="230"/>
      <c r="G314" s="6" t="s">
        <v>7</v>
      </c>
      <c r="H314" s="230"/>
      <c r="I314" s="272"/>
      <c r="J314" s="236"/>
      <c r="K314" s="236"/>
      <c r="L314" s="115"/>
      <c r="M314" s="108"/>
      <c r="N314" s="220" t="s">
        <v>8</v>
      </c>
      <c r="O314" s="221"/>
      <c r="P314" s="221"/>
      <c r="Q314" s="221"/>
      <c r="R314" s="221"/>
      <c r="S314" s="221"/>
      <c r="T314" s="222"/>
      <c r="U314" s="129" t="s">
        <v>9</v>
      </c>
      <c r="V314" s="111" t="s">
        <v>10</v>
      </c>
      <c r="W314" s="112"/>
      <c r="X314" s="112"/>
      <c r="Y314" s="112"/>
      <c r="Z314" s="112"/>
      <c r="AA314" s="113"/>
      <c r="AB314" s="92" t="s">
        <v>11</v>
      </c>
      <c r="AC314" s="110"/>
      <c r="AD314" s="223" t="s">
        <v>8</v>
      </c>
      <c r="AE314" s="224"/>
      <c r="AF314" s="224"/>
      <c r="AG314" s="224"/>
      <c r="AH314" s="224"/>
      <c r="AI314" s="224"/>
      <c r="AJ314" s="225"/>
      <c r="AK314" s="100" t="s">
        <v>9</v>
      </c>
      <c r="AL314" s="108"/>
      <c r="AM314" s="220" t="s">
        <v>8</v>
      </c>
      <c r="AN314" s="221"/>
      <c r="AO314" s="221"/>
      <c r="AP314" s="221"/>
      <c r="AQ314" s="221"/>
      <c r="AR314" s="221"/>
      <c r="AS314" s="222"/>
      <c r="AT314" s="93" t="s">
        <v>9</v>
      </c>
    </row>
    <row r="315" spans="1:64" x14ac:dyDescent="0.15">
      <c r="A315" s="202">
        <v>63</v>
      </c>
      <c r="B315" s="205"/>
      <c r="C315" s="207"/>
      <c r="D315" s="205"/>
      <c r="E315" s="126" t="str">
        <f>IF(C315="○",IF($D315&lt;&gt;"",VLOOKUP($D315,新規学連登録者入力シート!$A$2:$U$101,8,FALSE),""),IF($D315&lt;&gt;"",IF(VLOOKUP(記入方法!$D315,登録者リスト!$A$1:$F$43729,4,FALSE)=基本情報!$D$6,VLOOKUP(記入方法!$D315,登録者リスト!$A$1:$F$43729,3,FALSE),""),""))</f>
        <v/>
      </c>
      <c r="F315" s="209" t="str">
        <f>IF(C315="○",IF($D315&lt;&gt;"",VLOOKUP($D315,新規学連登録者入力シート!$A$2:$U$101,9,FALSE),""),IF($D315&lt;&gt;"",IF(VLOOKUP(記入方法!$D315,登録者リスト!$A$1:$G$43729,4,FALSE)=基本情報!$D$6,VLOOKUP(記入方法!$D315,登録者リスト!$A$1:$G$43729,7,FALSE),""),""))</f>
        <v/>
      </c>
      <c r="G315" s="127" t="str">
        <f>IF(C315="○",IF($D315&lt;&gt;"",VLOOKUP($D315,新規学連登録者入力シート!$A$2:$U$101,14,FALSE),""),IF($D315&lt;&gt;"",IF(VLOOKUP(記入方法!$D315,登録者リスト!$A$1:$F$43729,4,FALSE)=基本情報!$D$6,VLOOKUP(記入方法!$D315,登録者リスト!$A$1:$F$43729,5,FALSE),""),""))</f>
        <v/>
      </c>
      <c r="H315" s="211" t="str">
        <f>IF(C315="○",IF($D315&lt;&gt;"",VLOOKUP($D315,新規学連登録者入力シート!$A$2:$U$101,19,FALSE),""),IF($D315&lt;&gt;"",IF(VLOOKUP(記入方法!$D315,登録者リスト!$A$1:$H$43729,4,FALSE)=基本情報!$D$6,VLOOKUP(記入方法!$D315,登録者リスト!$A$1:$H$43729,8,FALSE),""),""))</f>
        <v/>
      </c>
      <c r="I315" s="267"/>
      <c r="J315" s="267"/>
      <c r="K315" s="269" t="str">
        <f>IFERROR(IF(I315="","",IF(AND(I315&lt;&gt;"107 ハーフマラソン",I315&lt;&gt;"062 10000mW"),IF(BD315="T",IF(VALUE(M315)&lt;=BB315,"A標準",IF(VALUE(M315)&lt;=BC315,"B標準","未突破")),IF(VALUE(M315)&gt;=BB315,"A標準",IF(VALUE(M315)&gt;=BC315,"B標準","未突破"))),IF(VALUE(M315)&lt;=BC315,"","未突破"))),"")</f>
        <v/>
      </c>
      <c r="L315" s="105"/>
      <c r="M315" s="12" t="str">
        <f>IF(U315="",ASC(N315&amp;IF(P315&lt;&gt;"",TEXT(P315,"00"),"")&amp;IF(R315&lt;&gt;"",TEXT(R315,"00"),"")&amp;IF(T315&lt;&gt;"",TEXT(T315,"00"),"")),ASC(U315))</f>
        <v/>
      </c>
      <c r="N315" s="211"/>
      <c r="O315" s="255" t="s">
        <v>239</v>
      </c>
      <c r="P315" s="263"/>
      <c r="Q315" s="255" t="s">
        <v>240</v>
      </c>
      <c r="R315" s="263"/>
      <c r="S315" s="239" t="s">
        <v>241</v>
      </c>
      <c r="T315" s="265"/>
      <c r="U315" s="211"/>
      <c r="V315" s="7"/>
      <c r="W315" s="8" t="s">
        <v>23</v>
      </c>
      <c r="X315" s="7"/>
      <c r="Y315" s="8" t="s">
        <v>24</v>
      </c>
      <c r="Z315" s="7"/>
      <c r="AA315" s="8" t="s">
        <v>26</v>
      </c>
      <c r="AB315" s="209"/>
      <c r="AC315" s="101" t="str">
        <f>IF(AK315="",ASC(AD315&amp;IF(AF315&lt;&gt;"",TEXT(AF315,"00"),"")&amp;IF(AH315&lt;&gt;"",TEXT(AH315,"00"),"")&amp;IF(AJ315&lt;&gt;"",TEXT(AJ315,"00"),"")),ASC(AK315))</f>
        <v/>
      </c>
      <c r="AD315" s="253" t="str">
        <f>IF(I315="","",IF(I315="201 十種競技","",VLOOKUP(I315,大学記録!$A$3:$H$5,2,FALSE)))</f>
        <v/>
      </c>
      <c r="AE315" s="257" t="s">
        <v>239</v>
      </c>
      <c r="AF315" s="259" t="str">
        <f>IF(I315="","",IF(I315="201 十種競技","",VLOOKUP(I315,大学記録!$A$3:$H$5,4,FALSE)))</f>
        <v/>
      </c>
      <c r="AG315" s="257" t="s">
        <v>240</v>
      </c>
      <c r="AH315" s="259" t="str">
        <f>IF(I315="","",IF(I315="201 十種競技","",VLOOKUP(I315,大学記録!$A$3:$H$5,6,FALSE)))</f>
        <v/>
      </c>
      <c r="AI315" s="261" t="s">
        <v>241</v>
      </c>
      <c r="AJ315" s="251" t="str">
        <f>IF(I315="","",IF(I315="201 十種競技","",VLOOKUP(I315,大学記録!$A$3:$H$5,8,FALSE)))</f>
        <v/>
      </c>
      <c r="AK315" s="253" t="str">
        <f>IF(I315="","",IF(I315="201 十種競技",大学記録!#REF!,""))</f>
        <v/>
      </c>
      <c r="AL315" s="12" t="str">
        <f>IF(AT315="",ASC(AM315&amp;IF(AO315&lt;&gt;"",TEXT(AO315,"00"),"")&amp;IF(AQ315&lt;&gt;"",TEXT(AQ315,"00"),"")&amp;IF(AS315&lt;&gt;"",TEXT(AS315,"00"),"")),ASC(AT315))</f>
        <v/>
      </c>
      <c r="AM315" s="205"/>
      <c r="AN315" s="255" t="s">
        <v>239</v>
      </c>
      <c r="AO315" s="237"/>
      <c r="AP315" s="255" t="s">
        <v>240</v>
      </c>
      <c r="AQ315" s="237"/>
      <c r="AR315" s="239" t="s">
        <v>241</v>
      </c>
      <c r="AS315" s="241"/>
      <c r="AT315" s="243"/>
      <c r="AV315" s="5" t="str">
        <f>IF(AND(I315&lt;&gt;"107 ハーフマラソン",I315&lt;&gt;"062 10000mW"),D315 &amp; "-" &amp; I315,D315 &amp; "-" &amp; I315 &amp; J315)</f>
        <v>-</v>
      </c>
      <c r="AW315" s="5" t="str">
        <f>IF(ISERROR(VLOOKUP(記入方法!$AV315,登録者リスト!#REF!,4,FALSE)),"○","")</f>
        <v>○</v>
      </c>
      <c r="AX315" s="5" t="e">
        <f>IF(AND(I315&lt;&gt;"107 ハーフマラソン",I315&lt;&gt;"062 10000mW"),#REF! &amp; "-" &amp; I315,#REF! &amp; "-" &amp; I315 &amp; J315)</f>
        <v>#REF!</v>
      </c>
      <c r="AY315" s="5" t="str">
        <f>IF(ISERROR(VLOOKUP(AX315,突破者リスト外資格記録入力シート!$D$7:$M$106,2,FALSE)),"○","")</f>
        <v>○</v>
      </c>
      <c r="AZ315" s="5" t="str">
        <f>IF(C315="○","整理番号","登録番号")</f>
        <v>登録番号</v>
      </c>
      <c r="BA315" s="5" t="str">
        <f>IF(I315="107 ハーフマラソン","H",IF(I315="062 10000mW","W",""))</f>
        <v/>
      </c>
      <c r="BB315" s="5" t="e">
        <f>VLOOKUP($I315 &amp; $J315,標準記録!$A$1:$D$26,2,FALSE)</f>
        <v>#N/A</v>
      </c>
      <c r="BC315" s="5" t="e">
        <f>VLOOKUP($I315 &amp; $J315,標準記録!$A$1:$D$26,3,FALSE)</f>
        <v>#N/A</v>
      </c>
      <c r="BD315" s="5" t="e">
        <f>VLOOKUP($I315 &amp; $J315,標準記録!$A$1:$D$26,4,FALSE)</f>
        <v>#N/A</v>
      </c>
      <c r="BE315" s="5" t="str">
        <f>IF(BF315="","",A315)</f>
        <v/>
      </c>
      <c r="BF315" s="5" t="str">
        <f>IF(OR(I315="201 十種競技",I315="202 七種競技"),#REF!,"")</f>
        <v/>
      </c>
      <c r="BG315" s="5" t="str">
        <f>IF(I315="107 ハーフマラソン",#REF!,"")</f>
        <v/>
      </c>
      <c r="BH315" s="5" t="str">
        <f>I315 &amp; K315</f>
        <v/>
      </c>
      <c r="BI315" s="5">
        <f>I315</f>
        <v>0</v>
      </c>
      <c r="BJ315" s="5">
        <f>COUNTIF($BI$5:$BI$401,I315)</f>
        <v>160</v>
      </c>
      <c r="BK315" s="5">
        <f>COUNTIF($BH$5:$BH$401,I315 &amp; "B標準")</f>
        <v>0</v>
      </c>
      <c r="BL315" s="5" t="str">
        <f>D313 &amp; D315</f>
        <v>登録番号</v>
      </c>
    </row>
    <row r="316" spans="1:64" ht="14.25" thickBot="1" x14ac:dyDescent="0.2">
      <c r="A316" s="203"/>
      <c r="B316" s="206"/>
      <c r="C316" s="208"/>
      <c r="D316" s="206"/>
      <c r="E316" s="128" t="str">
        <f>IF(C315="○",IF($D315&lt;&gt;"",VLOOKUP($D315,新規学連登録者入力シート!$A$2:$U$101,7,FALSE),""),IF($D315&lt;&gt;"",IF(VLOOKUP(記入方法!$D315,登録者リスト!$A$1:$F$43729,4,FALSE)=基本情報!$D$6,VLOOKUP(記入方法!$D315,登録者リスト!$A$1:$F$43729,2,FALSE),""),""))</f>
        <v/>
      </c>
      <c r="F316" s="210"/>
      <c r="G316" s="128" t="str">
        <f>IF(C315="○",IF($D315&lt;&gt;"",VLOOKUP($D315,新規学連登録者入力シート!$A$2:$U$101,19,FALSE),""),IF($D315&lt;&gt;"",IF(VLOOKUP(記入方法!$D315,登録者リスト!$A$1:$F$43729,4,FALSE)=基本情報!$D$6,VLOOKUP(記入方法!$D315,登録者リスト!$A$1:$F$43729,6,FALSE),""),""))</f>
        <v/>
      </c>
      <c r="H316" s="212"/>
      <c r="I316" s="268"/>
      <c r="J316" s="268"/>
      <c r="K316" s="270"/>
      <c r="L316" s="106"/>
      <c r="M316" s="14" t="str">
        <f>IF(U316="",ASC(N316&amp;IF(P316&lt;&gt;"",TEXT(P316,"00"),"")&amp;IF(R316&lt;&gt;"",TEXT(R316,"00"),"")&amp;IF(T316&lt;&gt;"",TEXT(T316,"00"),"")),ASC(U316))</f>
        <v/>
      </c>
      <c r="N316" s="212"/>
      <c r="O316" s="256"/>
      <c r="P316" s="264"/>
      <c r="Q316" s="256"/>
      <c r="R316" s="264"/>
      <c r="S316" s="240"/>
      <c r="T316" s="266"/>
      <c r="U316" s="212"/>
      <c r="V316" s="9"/>
      <c r="W316" s="10" t="s">
        <v>23</v>
      </c>
      <c r="X316" s="9"/>
      <c r="Y316" s="10" t="s">
        <v>25</v>
      </c>
      <c r="Z316" s="9"/>
      <c r="AA316" s="10" t="s">
        <v>26</v>
      </c>
      <c r="AB316" s="210"/>
      <c r="AC316" s="102" t="str">
        <f>IF(AK316="",ASC(AD315&amp;IF(AF316&lt;&gt;"",TEXT(AF316,"00"),"")&amp;IF(AH316&lt;&gt;"",TEXT(AH316,"00"),"")&amp;IF(AJ316&lt;&gt;"",TEXT(AJ316,"00"),"")),ASC(AK316))</f>
        <v/>
      </c>
      <c r="AD316" s="254"/>
      <c r="AE316" s="258"/>
      <c r="AF316" s="260"/>
      <c r="AG316" s="258"/>
      <c r="AH316" s="260"/>
      <c r="AI316" s="262"/>
      <c r="AJ316" s="252"/>
      <c r="AK316" s="254"/>
      <c r="AL316" s="14" t="str">
        <f>IF(AT316="",ASC(AM316&amp;IF(AO316&lt;&gt;"",TEXT(AO316,"00"),"")&amp;IF(AQ316&lt;&gt;"",TEXT(AQ316,"00"),"")&amp;IF(AS316&lt;&gt;"",TEXT(AS316,"00"),"")),ASC(AT316))</f>
        <v/>
      </c>
      <c r="AM316" s="206"/>
      <c r="AN316" s="256"/>
      <c r="AO316" s="238"/>
      <c r="AP316" s="256"/>
      <c r="AQ316" s="238"/>
      <c r="AR316" s="240"/>
      <c r="AS316" s="242"/>
      <c r="AT316" s="244"/>
      <c r="AV316" s="5" t="str">
        <f>IF(AND(I316&lt;&gt;"107 ハーフマラソン",I316&lt;&gt;"062 10000mW"),D315 &amp; "-" &amp; I316,D315 &amp; "-" &amp; I316 &amp; J316)</f>
        <v>-</v>
      </c>
      <c r="AW316" s="5" t="str">
        <f>IF(ISERROR(VLOOKUP(記入方法!$AV316,登録者リスト!#REF!,4,FALSE)),"○","")</f>
        <v>○</v>
      </c>
      <c r="AX316" s="5" t="e">
        <f>IF(AND(I316&lt;&gt;"107 ハーフマラソン",I316&lt;&gt;"062 10000mW"),#REF! &amp; "-" &amp; I316,#REF! &amp; "-" &amp; I316 &amp; J316)</f>
        <v>#REF!</v>
      </c>
      <c r="AY316" s="5" t="str">
        <f>IF(ISERROR(VLOOKUP(AX316,突破者リスト外資格記録入力シート!$D$7:$M$106,2,FALSE)),"○","")</f>
        <v>○</v>
      </c>
      <c r="BA316" s="5" t="str">
        <f>IF(I316="107 ハーフマラソン","H",IF(I316="062 10000mW","W",""))</f>
        <v/>
      </c>
      <c r="BB316" s="5" t="e">
        <f>VLOOKUP($I316 &amp; $J316,標準記録!$A$1:$D$26,2,FALSE)</f>
        <v>#N/A</v>
      </c>
      <c r="BC316" s="5" t="e">
        <f>VLOOKUP($I316 &amp; $J316,標準記録!$A$1:$D$26,3,FALSE)</f>
        <v>#N/A</v>
      </c>
      <c r="BD316" s="5" t="e">
        <f>VLOOKUP($I316 &amp; $J316,標準記録!$A$1:$D$26,4,FALSE)</f>
        <v>#N/A</v>
      </c>
      <c r="BE316" s="5" t="str">
        <f>IF(BF316="","",A315)</f>
        <v/>
      </c>
      <c r="BF316" s="5" t="str">
        <f>IF(OR(I316="201 十種競技",I316="202 七種競技"),#REF!,"")</f>
        <v/>
      </c>
      <c r="BG316" s="5" t="str">
        <f>IF(I316="107 ハーフマラソン",#REF!,"")</f>
        <v/>
      </c>
      <c r="BH316" s="5" t="str">
        <f>I316 &amp; K316</f>
        <v/>
      </c>
      <c r="BI316" s="5">
        <f>I316</f>
        <v>0</v>
      </c>
      <c r="BJ316" s="5">
        <f>COUNTIF($BI$5:$BI$401,I316)</f>
        <v>160</v>
      </c>
      <c r="BK316" s="5">
        <f>COUNTIF($BH$5:$BH$401,I316 &amp; "B標準")</f>
        <v>0</v>
      </c>
    </row>
    <row r="317" spans="1:64" ht="15" thickTop="1" thickBot="1" x14ac:dyDescent="0.2">
      <c r="A317" s="204"/>
      <c r="B317" s="245" t="s">
        <v>128</v>
      </c>
      <c r="C317" s="246"/>
      <c r="D317" s="246"/>
      <c r="E317" s="246"/>
      <c r="F317" s="246"/>
      <c r="G317" s="247"/>
      <c r="H317" s="125"/>
      <c r="I317" s="248"/>
      <c r="J317" s="249"/>
      <c r="K317" s="249"/>
      <c r="L317" s="249"/>
      <c r="M317" s="249"/>
      <c r="N317" s="249"/>
      <c r="O317" s="249"/>
      <c r="P317" s="249"/>
      <c r="Q317" s="249"/>
      <c r="R317" s="249"/>
      <c r="S317" s="249"/>
      <c r="T317" s="249"/>
      <c r="U317" s="249"/>
      <c r="V317" s="249"/>
      <c r="W317" s="249"/>
      <c r="X317" s="249"/>
      <c r="Y317" s="249"/>
      <c r="Z317" s="249"/>
      <c r="AA317" s="249"/>
      <c r="AB317" s="249"/>
      <c r="AC317" s="249"/>
      <c r="AD317" s="249"/>
      <c r="AE317" s="249"/>
      <c r="AF317" s="249"/>
      <c r="AG317" s="249"/>
      <c r="AH317" s="249"/>
      <c r="AI317" s="249"/>
      <c r="AJ317" s="249"/>
      <c r="AK317" s="249"/>
      <c r="AL317" s="249"/>
      <c r="AM317" s="249"/>
      <c r="AN317" s="249"/>
      <c r="AO317" s="249"/>
      <c r="AP317" s="249"/>
      <c r="AQ317" s="249"/>
      <c r="AR317" s="249"/>
      <c r="AS317" s="249"/>
      <c r="AT317" s="250"/>
    </row>
    <row r="318" spans="1:64" ht="13.5" customHeight="1" x14ac:dyDescent="0.15">
      <c r="A318" s="227"/>
      <c r="B318" s="229" t="s">
        <v>0</v>
      </c>
      <c r="C318" s="231" t="s">
        <v>242</v>
      </c>
      <c r="D318" s="231" t="str">
        <f>IF(C320="○","整理番号","登録番号")</f>
        <v>登録番号</v>
      </c>
      <c r="E318" s="124" t="s">
        <v>13550</v>
      </c>
      <c r="F318" s="229" t="s">
        <v>275</v>
      </c>
      <c r="G318" s="104" t="s">
        <v>1</v>
      </c>
      <c r="H318" s="233" t="s">
        <v>13551</v>
      </c>
      <c r="I318" s="271" t="s">
        <v>2</v>
      </c>
      <c r="J318" s="233" t="s">
        <v>284</v>
      </c>
      <c r="K318" s="233" t="s">
        <v>3</v>
      </c>
      <c r="L318" s="114" t="s">
        <v>243</v>
      </c>
      <c r="M318" s="107" t="s">
        <v>16</v>
      </c>
      <c r="N318" s="213" t="s">
        <v>4</v>
      </c>
      <c r="O318" s="214"/>
      <c r="P318" s="214"/>
      <c r="Q318" s="214"/>
      <c r="R318" s="214"/>
      <c r="S318" s="214"/>
      <c r="T318" s="214"/>
      <c r="U318" s="214"/>
      <c r="V318" s="214"/>
      <c r="W318" s="214"/>
      <c r="X318" s="214"/>
      <c r="Y318" s="214"/>
      <c r="Z318" s="214"/>
      <c r="AA318" s="214"/>
      <c r="AB318" s="215"/>
      <c r="AC318" s="109" t="s">
        <v>16</v>
      </c>
      <c r="AD318" s="216" t="s">
        <v>448</v>
      </c>
      <c r="AE318" s="217"/>
      <c r="AF318" s="217"/>
      <c r="AG318" s="217"/>
      <c r="AH318" s="217"/>
      <c r="AI318" s="217"/>
      <c r="AJ318" s="217"/>
      <c r="AK318" s="218"/>
      <c r="AL318" s="107" t="s">
        <v>16</v>
      </c>
      <c r="AM318" s="213" t="s">
        <v>445</v>
      </c>
      <c r="AN318" s="214"/>
      <c r="AO318" s="214"/>
      <c r="AP318" s="214"/>
      <c r="AQ318" s="214"/>
      <c r="AR318" s="214"/>
      <c r="AS318" s="214"/>
      <c r="AT318" s="219"/>
    </row>
    <row r="319" spans="1:64" ht="14.25" thickBot="1" x14ac:dyDescent="0.2">
      <c r="A319" s="228"/>
      <c r="B319" s="230"/>
      <c r="C319" s="232"/>
      <c r="D319" s="232"/>
      <c r="E319" s="129" t="s">
        <v>6</v>
      </c>
      <c r="F319" s="230"/>
      <c r="G319" s="6" t="s">
        <v>7</v>
      </c>
      <c r="H319" s="230"/>
      <c r="I319" s="272"/>
      <c r="J319" s="236"/>
      <c r="K319" s="236"/>
      <c r="L319" s="115"/>
      <c r="M319" s="108"/>
      <c r="N319" s="220" t="s">
        <v>8</v>
      </c>
      <c r="O319" s="221"/>
      <c r="P319" s="221"/>
      <c r="Q319" s="221"/>
      <c r="R319" s="221"/>
      <c r="S319" s="221"/>
      <c r="T319" s="222"/>
      <c r="U319" s="129" t="s">
        <v>9</v>
      </c>
      <c r="V319" s="111" t="s">
        <v>10</v>
      </c>
      <c r="W319" s="112"/>
      <c r="X319" s="112"/>
      <c r="Y319" s="112"/>
      <c r="Z319" s="112"/>
      <c r="AA319" s="113"/>
      <c r="AB319" s="92" t="s">
        <v>11</v>
      </c>
      <c r="AC319" s="110"/>
      <c r="AD319" s="223" t="s">
        <v>8</v>
      </c>
      <c r="AE319" s="224"/>
      <c r="AF319" s="224"/>
      <c r="AG319" s="224"/>
      <c r="AH319" s="224"/>
      <c r="AI319" s="224"/>
      <c r="AJ319" s="225"/>
      <c r="AK319" s="100" t="s">
        <v>9</v>
      </c>
      <c r="AL319" s="108"/>
      <c r="AM319" s="220" t="s">
        <v>8</v>
      </c>
      <c r="AN319" s="221"/>
      <c r="AO319" s="221"/>
      <c r="AP319" s="221"/>
      <c r="AQ319" s="221"/>
      <c r="AR319" s="221"/>
      <c r="AS319" s="222"/>
      <c r="AT319" s="93" t="s">
        <v>9</v>
      </c>
    </row>
    <row r="320" spans="1:64" x14ac:dyDescent="0.15">
      <c r="A320" s="202">
        <v>64</v>
      </c>
      <c r="B320" s="205"/>
      <c r="C320" s="207"/>
      <c r="D320" s="205"/>
      <c r="E320" s="126" t="str">
        <f>IF(C320="○",IF($D320&lt;&gt;"",VLOOKUP($D320,新規学連登録者入力シート!$A$2:$U$101,8,FALSE),""),IF($D320&lt;&gt;"",IF(VLOOKUP(記入方法!$D320,登録者リスト!$A$1:$F$43729,4,FALSE)=基本情報!$D$6,VLOOKUP(記入方法!$D320,登録者リスト!$A$1:$F$43729,3,FALSE),""),""))</f>
        <v/>
      </c>
      <c r="F320" s="209" t="str">
        <f>IF(C320="○",IF($D320&lt;&gt;"",VLOOKUP($D320,新規学連登録者入力シート!$A$2:$U$101,9,FALSE),""),IF($D320&lt;&gt;"",IF(VLOOKUP(記入方法!$D320,登録者リスト!$A$1:$G$43729,4,FALSE)=基本情報!$D$6,VLOOKUP(記入方法!$D320,登録者リスト!$A$1:$G$43729,7,FALSE),""),""))</f>
        <v/>
      </c>
      <c r="G320" s="127" t="str">
        <f>IF(C320="○",IF($D320&lt;&gt;"",VLOOKUP($D320,新規学連登録者入力シート!$A$2:$U$101,14,FALSE),""),IF($D320&lt;&gt;"",IF(VLOOKUP(記入方法!$D320,登録者リスト!$A$1:$F$43729,4,FALSE)=基本情報!$D$6,VLOOKUP(記入方法!$D320,登録者リスト!$A$1:$F$43729,5,FALSE),""),""))</f>
        <v/>
      </c>
      <c r="H320" s="211" t="str">
        <f>IF(C320="○",IF($D320&lt;&gt;"",VLOOKUP($D320,新規学連登録者入力シート!$A$2:$U$101,19,FALSE),""),IF($D320&lt;&gt;"",IF(VLOOKUP(記入方法!$D320,登録者リスト!$A$1:$H$43729,4,FALSE)=基本情報!$D$6,VLOOKUP(記入方法!$D320,登録者リスト!$A$1:$H$43729,8,FALSE),""),""))</f>
        <v/>
      </c>
      <c r="I320" s="267"/>
      <c r="J320" s="267"/>
      <c r="K320" s="269" t="str">
        <f>IFERROR(IF(I320="","",IF(AND(I320&lt;&gt;"107 ハーフマラソン",I320&lt;&gt;"062 10000mW"),IF(BD320="T",IF(VALUE(M320)&lt;=BB320,"A標準",IF(VALUE(M320)&lt;=BC320,"B標準","未突破")),IF(VALUE(M320)&gt;=BB320,"A標準",IF(VALUE(M320)&gt;=BC320,"B標準","未突破"))),IF(VALUE(M320)&lt;=BC320,"","未突破"))),"")</f>
        <v/>
      </c>
      <c r="L320" s="105"/>
      <c r="M320" s="12" t="str">
        <f>IF(U320="",ASC(N320&amp;IF(P320&lt;&gt;"",TEXT(P320,"00"),"")&amp;IF(R320&lt;&gt;"",TEXT(R320,"00"),"")&amp;IF(T320&lt;&gt;"",TEXT(T320,"00"),"")),ASC(U320))</f>
        <v/>
      </c>
      <c r="N320" s="211"/>
      <c r="O320" s="255" t="s">
        <v>239</v>
      </c>
      <c r="P320" s="263"/>
      <c r="Q320" s="255" t="s">
        <v>240</v>
      </c>
      <c r="R320" s="263"/>
      <c r="S320" s="239" t="s">
        <v>241</v>
      </c>
      <c r="T320" s="265"/>
      <c r="U320" s="211"/>
      <c r="V320" s="7"/>
      <c r="W320" s="8" t="s">
        <v>23</v>
      </c>
      <c r="X320" s="7"/>
      <c r="Y320" s="8" t="s">
        <v>24</v>
      </c>
      <c r="Z320" s="7"/>
      <c r="AA320" s="8" t="s">
        <v>26</v>
      </c>
      <c r="AB320" s="209"/>
      <c r="AC320" s="101" t="str">
        <f>IF(AK320="",ASC(AD320&amp;IF(AF320&lt;&gt;"",TEXT(AF320,"00"),"")&amp;IF(AH320&lt;&gt;"",TEXT(AH320,"00"),"")&amp;IF(AJ320&lt;&gt;"",TEXT(AJ320,"00"),"")),ASC(AK320))</f>
        <v/>
      </c>
      <c r="AD320" s="253" t="str">
        <f>IF(I320="","",IF(I320="201 十種競技","",VLOOKUP(I320,大学記録!$A$3:$H$5,2,FALSE)))</f>
        <v/>
      </c>
      <c r="AE320" s="257" t="s">
        <v>239</v>
      </c>
      <c r="AF320" s="259" t="str">
        <f>IF(I320="","",IF(I320="201 十種競技","",VLOOKUP(I320,大学記録!$A$3:$H$5,4,FALSE)))</f>
        <v/>
      </c>
      <c r="AG320" s="257" t="s">
        <v>240</v>
      </c>
      <c r="AH320" s="259" t="str">
        <f>IF(I320="","",IF(I320="201 十種競技","",VLOOKUP(I320,大学記録!$A$3:$H$5,6,FALSE)))</f>
        <v/>
      </c>
      <c r="AI320" s="261" t="s">
        <v>241</v>
      </c>
      <c r="AJ320" s="251" t="str">
        <f>IF(I320="","",IF(I320="201 十種競技","",VLOOKUP(I320,大学記録!$A$3:$H$5,8,FALSE)))</f>
        <v/>
      </c>
      <c r="AK320" s="253" t="str">
        <f>IF(I320="","",IF(I320="201 十種競技",大学記録!#REF!,""))</f>
        <v/>
      </c>
      <c r="AL320" s="12" t="str">
        <f>IF(AT320="",ASC(AM320&amp;IF(AO320&lt;&gt;"",TEXT(AO320,"00"),"")&amp;IF(AQ320&lt;&gt;"",TEXT(AQ320,"00"),"")&amp;IF(AS320&lt;&gt;"",TEXT(AS320,"00"),"")),ASC(AT320))</f>
        <v/>
      </c>
      <c r="AM320" s="205"/>
      <c r="AN320" s="255" t="s">
        <v>239</v>
      </c>
      <c r="AO320" s="237"/>
      <c r="AP320" s="255" t="s">
        <v>240</v>
      </c>
      <c r="AQ320" s="237"/>
      <c r="AR320" s="239" t="s">
        <v>241</v>
      </c>
      <c r="AS320" s="241"/>
      <c r="AT320" s="243"/>
      <c r="AV320" s="5" t="str">
        <f>IF(AND(I320&lt;&gt;"107 ハーフマラソン",I320&lt;&gt;"062 10000mW"),D320 &amp; "-" &amp; I320,D320 &amp; "-" &amp; I320 &amp; J320)</f>
        <v>-</v>
      </c>
      <c r="AW320" s="5" t="str">
        <f>IF(ISERROR(VLOOKUP(記入方法!$AV320,登録者リスト!#REF!,4,FALSE)),"○","")</f>
        <v>○</v>
      </c>
      <c r="AX320" s="5" t="e">
        <f>IF(AND(I320&lt;&gt;"107 ハーフマラソン",I320&lt;&gt;"062 10000mW"),#REF! &amp; "-" &amp; I320,#REF! &amp; "-" &amp; I320 &amp; J320)</f>
        <v>#REF!</v>
      </c>
      <c r="AY320" s="5" t="str">
        <f>IF(ISERROR(VLOOKUP(AX320,突破者リスト外資格記録入力シート!$D$7:$M$106,2,FALSE)),"○","")</f>
        <v>○</v>
      </c>
      <c r="AZ320" s="5" t="str">
        <f>IF(C320="○","整理番号","登録番号")</f>
        <v>登録番号</v>
      </c>
      <c r="BA320" s="5" t="str">
        <f>IF(I320="107 ハーフマラソン","H",IF(I320="062 10000mW","W",""))</f>
        <v/>
      </c>
      <c r="BB320" s="5" t="e">
        <f>VLOOKUP($I320 &amp; $J320,標準記録!$A$1:$D$26,2,FALSE)</f>
        <v>#N/A</v>
      </c>
      <c r="BC320" s="5" t="e">
        <f>VLOOKUP($I320 &amp; $J320,標準記録!$A$1:$D$26,3,FALSE)</f>
        <v>#N/A</v>
      </c>
      <c r="BD320" s="5" t="e">
        <f>VLOOKUP($I320 &amp; $J320,標準記録!$A$1:$D$26,4,FALSE)</f>
        <v>#N/A</v>
      </c>
      <c r="BE320" s="5" t="str">
        <f>IF(BF320="","",A320)</f>
        <v/>
      </c>
      <c r="BF320" s="5" t="str">
        <f>IF(OR(I320="201 十種競技",I320="202 七種競技"),#REF!,"")</f>
        <v/>
      </c>
      <c r="BG320" s="5" t="str">
        <f>IF(I320="107 ハーフマラソン",#REF!,"")</f>
        <v/>
      </c>
      <c r="BH320" s="5" t="str">
        <f>I320 &amp; K320</f>
        <v/>
      </c>
      <c r="BI320" s="5">
        <f>I320</f>
        <v>0</v>
      </c>
      <c r="BJ320" s="5">
        <f>COUNTIF($BI$5:$BI$401,I320)</f>
        <v>160</v>
      </c>
      <c r="BK320" s="5">
        <f>COUNTIF($BH$5:$BH$401,I320 &amp; "B標準")</f>
        <v>0</v>
      </c>
      <c r="BL320" s="5" t="str">
        <f>D318 &amp; D320</f>
        <v>登録番号</v>
      </c>
    </row>
    <row r="321" spans="1:64" ht="14.25" thickBot="1" x14ac:dyDescent="0.2">
      <c r="A321" s="203"/>
      <c r="B321" s="206"/>
      <c r="C321" s="208"/>
      <c r="D321" s="206"/>
      <c r="E321" s="128" t="str">
        <f>IF(C320="○",IF($D320&lt;&gt;"",VLOOKUP($D320,新規学連登録者入力シート!$A$2:$U$101,7,FALSE),""),IF($D320&lt;&gt;"",IF(VLOOKUP(記入方法!$D320,登録者リスト!$A$1:$F$43729,4,FALSE)=基本情報!$D$6,VLOOKUP(記入方法!$D320,登録者リスト!$A$1:$F$43729,2,FALSE),""),""))</f>
        <v/>
      </c>
      <c r="F321" s="210"/>
      <c r="G321" s="128" t="str">
        <f>IF(C320="○",IF($D320&lt;&gt;"",VLOOKUP($D320,新規学連登録者入力シート!$A$2:$U$101,19,FALSE),""),IF($D320&lt;&gt;"",IF(VLOOKUP(記入方法!$D320,登録者リスト!$A$1:$F$43729,4,FALSE)=基本情報!$D$6,VLOOKUP(記入方法!$D320,登録者リスト!$A$1:$F$43729,6,FALSE),""),""))</f>
        <v/>
      </c>
      <c r="H321" s="212"/>
      <c r="I321" s="268"/>
      <c r="J321" s="268"/>
      <c r="K321" s="270"/>
      <c r="L321" s="106"/>
      <c r="M321" s="14" t="str">
        <f>IF(U321="",ASC(N321&amp;IF(P321&lt;&gt;"",TEXT(P321,"00"),"")&amp;IF(R321&lt;&gt;"",TEXT(R321,"00"),"")&amp;IF(T321&lt;&gt;"",TEXT(T321,"00"),"")),ASC(U321))</f>
        <v/>
      </c>
      <c r="N321" s="212"/>
      <c r="O321" s="256"/>
      <c r="P321" s="264"/>
      <c r="Q321" s="256"/>
      <c r="R321" s="264"/>
      <c r="S321" s="240"/>
      <c r="T321" s="266"/>
      <c r="U321" s="212"/>
      <c r="V321" s="9"/>
      <c r="W321" s="10" t="s">
        <v>23</v>
      </c>
      <c r="X321" s="9"/>
      <c r="Y321" s="10" t="s">
        <v>25</v>
      </c>
      <c r="Z321" s="9"/>
      <c r="AA321" s="10" t="s">
        <v>26</v>
      </c>
      <c r="AB321" s="210"/>
      <c r="AC321" s="102" t="str">
        <f>IF(AK321="",ASC(AD320&amp;IF(AF321&lt;&gt;"",TEXT(AF321,"00"),"")&amp;IF(AH321&lt;&gt;"",TEXT(AH321,"00"),"")&amp;IF(AJ321&lt;&gt;"",TEXT(AJ321,"00"),"")),ASC(AK321))</f>
        <v/>
      </c>
      <c r="AD321" s="254"/>
      <c r="AE321" s="258"/>
      <c r="AF321" s="260"/>
      <c r="AG321" s="258"/>
      <c r="AH321" s="260"/>
      <c r="AI321" s="262"/>
      <c r="AJ321" s="252"/>
      <c r="AK321" s="254"/>
      <c r="AL321" s="14" t="str">
        <f>IF(AT321="",ASC(AM321&amp;IF(AO321&lt;&gt;"",TEXT(AO321,"00"),"")&amp;IF(AQ321&lt;&gt;"",TEXT(AQ321,"00"),"")&amp;IF(AS321&lt;&gt;"",TEXT(AS321,"00"),"")),ASC(AT321))</f>
        <v/>
      </c>
      <c r="AM321" s="206"/>
      <c r="AN321" s="256"/>
      <c r="AO321" s="238"/>
      <c r="AP321" s="256"/>
      <c r="AQ321" s="238"/>
      <c r="AR321" s="240"/>
      <c r="AS321" s="242"/>
      <c r="AT321" s="244"/>
      <c r="AV321" s="5" t="str">
        <f>IF(AND(I321&lt;&gt;"107 ハーフマラソン",I321&lt;&gt;"062 10000mW"),D320 &amp; "-" &amp; I321,D320 &amp; "-" &amp; I321 &amp; J321)</f>
        <v>-</v>
      </c>
      <c r="AW321" s="5" t="str">
        <f>IF(ISERROR(VLOOKUP(記入方法!$AV321,登録者リスト!#REF!,4,FALSE)),"○","")</f>
        <v>○</v>
      </c>
      <c r="AX321" s="5" t="e">
        <f>IF(AND(I321&lt;&gt;"107 ハーフマラソン",I321&lt;&gt;"062 10000mW"),#REF! &amp; "-" &amp; I321,#REF! &amp; "-" &amp; I321 &amp; J321)</f>
        <v>#REF!</v>
      </c>
      <c r="AY321" s="5" t="str">
        <f>IF(ISERROR(VLOOKUP(AX321,突破者リスト外資格記録入力シート!$D$7:$M$106,2,FALSE)),"○","")</f>
        <v>○</v>
      </c>
      <c r="BA321" s="5" t="str">
        <f>IF(I321="107 ハーフマラソン","H",IF(I321="062 10000mW","W",""))</f>
        <v/>
      </c>
      <c r="BB321" s="5" t="e">
        <f>VLOOKUP($I321 &amp; $J321,標準記録!$A$1:$D$26,2,FALSE)</f>
        <v>#N/A</v>
      </c>
      <c r="BC321" s="5" t="e">
        <f>VLOOKUP($I321 &amp; $J321,標準記録!$A$1:$D$26,3,FALSE)</f>
        <v>#N/A</v>
      </c>
      <c r="BD321" s="5" t="e">
        <f>VLOOKUP($I321 &amp; $J321,標準記録!$A$1:$D$26,4,FALSE)</f>
        <v>#N/A</v>
      </c>
      <c r="BE321" s="5" t="str">
        <f>IF(BF321="","",A320)</f>
        <v/>
      </c>
      <c r="BF321" s="5" t="str">
        <f>IF(OR(I321="201 十種競技",I321="202 七種競技"),#REF!,"")</f>
        <v/>
      </c>
      <c r="BG321" s="5" t="str">
        <f>IF(I321="107 ハーフマラソン",#REF!,"")</f>
        <v/>
      </c>
      <c r="BH321" s="5" t="str">
        <f>I321 &amp; K321</f>
        <v/>
      </c>
      <c r="BI321" s="5">
        <f>I321</f>
        <v>0</v>
      </c>
      <c r="BJ321" s="5">
        <f>COUNTIF($BI$5:$BI$401,I321)</f>
        <v>160</v>
      </c>
      <c r="BK321" s="5">
        <f>COUNTIF($BH$5:$BH$401,I321 &amp; "B標準")</f>
        <v>0</v>
      </c>
    </row>
    <row r="322" spans="1:64" ht="15" thickTop="1" thickBot="1" x14ac:dyDescent="0.2">
      <c r="A322" s="204"/>
      <c r="B322" s="245" t="s">
        <v>128</v>
      </c>
      <c r="C322" s="246"/>
      <c r="D322" s="246"/>
      <c r="E322" s="246"/>
      <c r="F322" s="246"/>
      <c r="G322" s="247"/>
      <c r="H322" s="125"/>
      <c r="I322" s="248"/>
      <c r="J322" s="249"/>
      <c r="K322" s="249"/>
      <c r="L322" s="249"/>
      <c r="M322" s="249"/>
      <c r="N322" s="249"/>
      <c r="O322" s="249"/>
      <c r="P322" s="249"/>
      <c r="Q322" s="249"/>
      <c r="R322" s="249"/>
      <c r="S322" s="249"/>
      <c r="T322" s="249"/>
      <c r="U322" s="249"/>
      <c r="V322" s="249"/>
      <c r="W322" s="249"/>
      <c r="X322" s="249"/>
      <c r="Y322" s="249"/>
      <c r="Z322" s="249"/>
      <c r="AA322" s="249"/>
      <c r="AB322" s="249"/>
      <c r="AC322" s="249"/>
      <c r="AD322" s="249"/>
      <c r="AE322" s="249"/>
      <c r="AF322" s="249"/>
      <c r="AG322" s="249"/>
      <c r="AH322" s="249"/>
      <c r="AI322" s="249"/>
      <c r="AJ322" s="249"/>
      <c r="AK322" s="249"/>
      <c r="AL322" s="249"/>
      <c r="AM322" s="249"/>
      <c r="AN322" s="249"/>
      <c r="AO322" s="249"/>
      <c r="AP322" s="249"/>
      <c r="AQ322" s="249"/>
      <c r="AR322" s="249"/>
      <c r="AS322" s="249"/>
      <c r="AT322" s="250"/>
    </row>
    <row r="323" spans="1:64" ht="13.5" customHeight="1" x14ac:dyDescent="0.15">
      <c r="A323" s="227"/>
      <c r="B323" s="229" t="s">
        <v>0</v>
      </c>
      <c r="C323" s="231" t="s">
        <v>242</v>
      </c>
      <c r="D323" s="231" t="str">
        <f>IF(C325="○","整理番号","登録番号")</f>
        <v>登録番号</v>
      </c>
      <c r="E323" s="124" t="s">
        <v>13550</v>
      </c>
      <c r="F323" s="229" t="s">
        <v>275</v>
      </c>
      <c r="G323" s="104" t="s">
        <v>1</v>
      </c>
      <c r="H323" s="233" t="s">
        <v>13551</v>
      </c>
      <c r="I323" s="271" t="s">
        <v>2</v>
      </c>
      <c r="J323" s="233" t="s">
        <v>284</v>
      </c>
      <c r="K323" s="233" t="s">
        <v>3</v>
      </c>
      <c r="L323" s="114" t="s">
        <v>243</v>
      </c>
      <c r="M323" s="107" t="s">
        <v>16</v>
      </c>
      <c r="N323" s="213" t="s">
        <v>4</v>
      </c>
      <c r="O323" s="214"/>
      <c r="P323" s="214"/>
      <c r="Q323" s="214"/>
      <c r="R323" s="214"/>
      <c r="S323" s="214"/>
      <c r="T323" s="214"/>
      <c r="U323" s="214"/>
      <c r="V323" s="214"/>
      <c r="W323" s="214"/>
      <c r="X323" s="214"/>
      <c r="Y323" s="214"/>
      <c r="Z323" s="214"/>
      <c r="AA323" s="214"/>
      <c r="AB323" s="215"/>
      <c r="AC323" s="109" t="s">
        <v>16</v>
      </c>
      <c r="AD323" s="216" t="s">
        <v>448</v>
      </c>
      <c r="AE323" s="217"/>
      <c r="AF323" s="217"/>
      <c r="AG323" s="217"/>
      <c r="AH323" s="217"/>
      <c r="AI323" s="217"/>
      <c r="AJ323" s="217"/>
      <c r="AK323" s="218"/>
      <c r="AL323" s="107" t="s">
        <v>16</v>
      </c>
      <c r="AM323" s="213" t="s">
        <v>445</v>
      </c>
      <c r="AN323" s="214"/>
      <c r="AO323" s="214"/>
      <c r="AP323" s="214"/>
      <c r="AQ323" s="214"/>
      <c r="AR323" s="214"/>
      <c r="AS323" s="214"/>
      <c r="AT323" s="219"/>
    </row>
    <row r="324" spans="1:64" ht="14.25" thickBot="1" x14ac:dyDescent="0.2">
      <c r="A324" s="228"/>
      <c r="B324" s="230"/>
      <c r="C324" s="232"/>
      <c r="D324" s="232"/>
      <c r="E324" s="129" t="s">
        <v>6</v>
      </c>
      <c r="F324" s="230"/>
      <c r="G324" s="6" t="s">
        <v>7</v>
      </c>
      <c r="H324" s="230"/>
      <c r="I324" s="272"/>
      <c r="J324" s="236"/>
      <c r="K324" s="236"/>
      <c r="L324" s="115"/>
      <c r="M324" s="108"/>
      <c r="N324" s="220" t="s">
        <v>8</v>
      </c>
      <c r="O324" s="221"/>
      <c r="P324" s="221"/>
      <c r="Q324" s="221"/>
      <c r="R324" s="221"/>
      <c r="S324" s="221"/>
      <c r="T324" s="222"/>
      <c r="U324" s="129" t="s">
        <v>9</v>
      </c>
      <c r="V324" s="111" t="s">
        <v>10</v>
      </c>
      <c r="W324" s="112"/>
      <c r="X324" s="112"/>
      <c r="Y324" s="112"/>
      <c r="Z324" s="112"/>
      <c r="AA324" s="113"/>
      <c r="AB324" s="92" t="s">
        <v>11</v>
      </c>
      <c r="AC324" s="110"/>
      <c r="AD324" s="223" t="s">
        <v>8</v>
      </c>
      <c r="AE324" s="224"/>
      <c r="AF324" s="224"/>
      <c r="AG324" s="224"/>
      <c r="AH324" s="224"/>
      <c r="AI324" s="224"/>
      <c r="AJ324" s="225"/>
      <c r="AK324" s="100" t="s">
        <v>9</v>
      </c>
      <c r="AL324" s="108"/>
      <c r="AM324" s="220" t="s">
        <v>8</v>
      </c>
      <c r="AN324" s="221"/>
      <c r="AO324" s="221"/>
      <c r="AP324" s="221"/>
      <c r="AQ324" s="221"/>
      <c r="AR324" s="221"/>
      <c r="AS324" s="222"/>
      <c r="AT324" s="93" t="s">
        <v>9</v>
      </c>
    </row>
    <row r="325" spans="1:64" x14ac:dyDescent="0.15">
      <c r="A325" s="202">
        <v>65</v>
      </c>
      <c r="B325" s="205"/>
      <c r="C325" s="207"/>
      <c r="D325" s="205"/>
      <c r="E325" s="126" t="str">
        <f>IF(C325="○",IF($D325&lt;&gt;"",VLOOKUP($D325,新規学連登録者入力シート!$A$2:$U$101,8,FALSE),""),IF($D325&lt;&gt;"",IF(VLOOKUP(記入方法!$D325,登録者リスト!$A$1:$F$43729,4,FALSE)=基本情報!$D$6,VLOOKUP(記入方法!$D325,登録者リスト!$A$1:$F$43729,3,FALSE),""),""))</f>
        <v/>
      </c>
      <c r="F325" s="209" t="str">
        <f>IF(C325="○",IF($D325&lt;&gt;"",VLOOKUP($D325,新規学連登録者入力シート!$A$2:$U$101,9,FALSE),""),IF($D325&lt;&gt;"",IF(VLOOKUP(記入方法!$D325,登録者リスト!$A$1:$G$43729,4,FALSE)=基本情報!$D$6,VLOOKUP(記入方法!$D325,登録者リスト!$A$1:$G$43729,7,FALSE),""),""))</f>
        <v/>
      </c>
      <c r="G325" s="127" t="str">
        <f>IF(C325="○",IF($D325&lt;&gt;"",VLOOKUP($D325,新規学連登録者入力シート!$A$2:$U$101,14,FALSE),""),IF($D325&lt;&gt;"",IF(VLOOKUP(記入方法!$D325,登録者リスト!$A$1:$F$43729,4,FALSE)=基本情報!$D$6,VLOOKUP(記入方法!$D325,登録者リスト!$A$1:$F$43729,5,FALSE),""),""))</f>
        <v/>
      </c>
      <c r="H325" s="211" t="str">
        <f>IF(C325="○",IF($D325&lt;&gt;"",VLOOKUP($D325,新規学連登録者入力シート!$A$2:$U$101,19,FALSE),""),IF($D325&lt;&gt;"",IF(VLOOKUP(記入方法!$D325,登録者リスト!$A$1:$H$43729,4,FALSE)=基本情報!$D$6,VLOOKUP(記入方法!$D325,登録者リスト!$A$1:$H$43729,8,FALSE),""),""))</f>
        <v/>
      </c>
      <c r="I325" s="267"/>
      <c r="J325" s="267"/>
      <c r="K325" s="269" t="str">
        <f>IFERROR(IF(I325="","",IF(AND(I325&lt;&gt;"107 ハーフマラソン",I325&lt;&gt;"062 10000mW"),IF(BD325="T",IF(VALUE(M325)&lt;=BB325,"A標準",IF(VALUE(M325)&lt;=BC325,"B標準","未突破")),IF(VALUE(M325)&gt;=BB325,"A標準",IF(VALUE(M325)&gt;=BC325,"B標準","未突破"))),IF(VALUE(M325)&lt;=BC325,"","未突破"))),"")</f>
        <v/>
      </c>
      <c r="L325" s="105"/>
      <c r="M325" s="12" t="str">
        <f>IF(U325="",ASC(N325&amp;IF(P325&lt;&gt;"",TEXT(P325,"00"),"")&amp;IF(R325&lt;&gt;"",TEXT(R325,"00"),"")&amp;IF(T325&lt;&gt;"",TEXT(T325,"00"),"")),ASC(U325))</f>
        <v/>
      </c>
      <c r="N325" s="211"/>
      <c r="O325" s="255" t="s">
        <v>239</v>
      </c>
      <c r="P325" s="263"/>
      <c r="Q325" s="255" t="s">
        <v>240</v>
      </c>
      <c r="R325" s="263"/>
      <c r="S325" s="239" t="s">
        <v>241</v>
      </c>
      <c r="T325" s="265"/>
      <c r="U325" s="211"/>
      <c r="V325" s="7"/>
      <c r="W325" s="8" t="s">
        <v>23</v>
      </c>
      <c r="X325" s="7"/>
      <c r="Y325" s="8" t="s">
        <v>24</v>
      </c>
      <c r="Z325" s="7"/>
      <c r="AA325" s="8" t="s">
        <v>26</v>
      </c>
      <c r="AB325" s="209"/>
      <c r="AC325" s="101" t="str">
        <f>IF(AK325="",ASC(AD325&amp;IF(AF325&lt;&gt;"",TEXT(AF325,"00"),"")&amp;IF(AH325&lt;&gt;"",TEXT(AH325,"00"),"")&amp;IF(AJ325&lt;&gt;"",TEXT(AJ325,"00"),"")),ASC(AK325))</f>
        <v/>
      </c>
      <c r="AD325" s="253" t="str">
        <f>IF(I325="","",IF(I325="201 十種競技","",VLOOKUP(I325,大学記録!$A$3:$H$5,2,FALSE)))</f>
        <v/>
      </c>
      <c r="AE325" s="257" t="s">
        <v>239</v>
      </c>
      <c r="AF325" s="259" t="str">
        <f>IF(I325="","",IF(I325="201 十種競技","",VLOOKUP(I325,大学記録!$A$3:$H$5,4,FALSE)))</f>
        <v/>
      </c>
      <c r="AG325" s="257" t="s">
        <v>240</v>
      </c>
      <c r="AH325" s="259" t="str">
        <f>IF(I325="","",IF(I325="201 十種競技","",VLOOKUP(I325,大学記録!$A$3:$H$5,6,FALSE)))</f>
        <v/>
      </c>
      <c r="AI325" s="261" t="s">
        <v>241</v>
      </c>
      <c r="AJ325" s="251" t="str">
        <f>IF(I325="","",IF(I325="201 十種競技","",VLOOKUP(I325,大学記録!$A$3:$H$5,8,FALSE)))</f>
        <v/>
      </c>
      <c r="AK325" s="253" t="str">
        <f>IF(I325="","",IF(I325="201 十種競技",大学記録!#REF!,""))</f>
        <v/>
      </c>
      <c r="AL325" s="12" t="str">
        <f>IF(AT325="",ASC(AM325&amp;IF(AO325&lt;&gt;"",TEXT(AO325,"00"),"")&amp;IF(AQ325&lt;&gt;"",TEXT(AQ325,"00"),"")&amp;IF(AS325&lt;&gt;"",TEXT(AS325,"00"),"")),ASC(AT325))</f>
        <v/>
      </c>
      <c r="AM325" s="205"/>
      <c r="AN325" s="255" t="s">
        <v>239</v>
      </c>
      <c r="AO325" s="237"/>
      <c r="AP325" s="255" t="s">
        <v>240</v>
      </c>
      <c r="AQ325" s="237"/>
      <c r="AR325" s="239" t="s">
        <v>241</v>
      </c>
      <c r="AS325" s="241"/>
      <c r="AT325" s="243"/>
      <c r="AV325" s="5" t="str">
        <f>IF(AND(I325&lt;&gt;"107 ハーフマラソン",I325&lt;&gt;"062 10000mW"),D325 &amp; "-" &amp; I325,D325 &amp; "-" &amp; I325 &amp; J325)</f>
        <v>-</v>
      </c>
      <c r="AW325" s="5" t="str">
        <f>IF(ISERROR(VLOOKUP(記入方法!$AV325,登録者リスト!#REF!,4,FALSE)),"○","")</f>
        <v>○</v>
      </c>
      <c r="AX325" s="5" t="e">
        <f>IF(AND(I325&lt;&gt;"107 ハーフマラソン",I325&lt;&gt;"062 10000mW"),#REF! &amp; "-" &amp; I325,#REF! &amp; "-" &amp; I325 &amp; J325)</f>
        <v>#REF!</v>
      </c>
      <c r="AY325" s="5" t="str">
        <f>IF(ISERROR(VLOOKUP(AX325,突破者リスト外資格記録入力シート!$D$7:$M$106,2,FALSE)),"○","")</f>
        <v>○</v>
      </c>
      <c r="AZ325" s="5" t="str">
        <f>IF(C325="○","整理番号","登録番号")</f>
        <v>登録番号</v>
      </c>
      <c r="BA325" s="5" t="str">
        <f>IF(I325="107 ハーフマラソン","H",IF(I325="062 10000mW","W",""))</f>
        <v/>
      </c>
      <c r="BB325" s="5" t="e">
        <f>VLOOKUP($I325 &amp; $J325,標準記録!$A$1:$D$26,2,FALSE)</f>
        <v>#N/A</v>
      </c>
      <c r="BC325" s="5" t="e">
        <f>VLOOKUP($I325 &amp; $J325,標準記録!$A$1:$D$26,3,FALSE)</f>
        <v>#N/A</v>
      </c>
      <c r="BD325" s="5" t="e">
        <f>VLOOKUP($I325 &amp; $J325,標準記録!$A$1:$D$26,4,FALSE)</f>
        <v>#N/A</v>
      </c>
      <c r="BE325" s="5" t="str">
        <f>IF(BF325="","",A325)</f>
        <v/>
      </c>
      <c r="BF325" s="5" t="str">
        <f>IF(OR(I325="201 十種競技",I325="202 七種競技"),#REF!,"")</f>
        <v/>
      </c>
      <c r="BG325" s="5" t="str">
        <f>IF(I325="107 ハーフマラソン",#REF!,"")</f>
        <v/>
      </c>
      <c r="BH325" s="5" t="str">
        <f>I325 &amp; K325</f>
        <v/>
      </c>
      <c r="BI325" s="5">
        <f>I325</f>
        <v>0</v>
      </c>
      <c r="BJ325" s="5">
        <f>COUNTIF($BI$5:$BI$401,I325)</f>
        <v>160</v>
      </c>
      <c r="BK325" s="5">
        <f>COUNTIF($BH$5:$BH$401,I325 &amp; "B標準")</f>
        <v>0</v>
      </c>
      <c r="BL325" s="5" t="str">
        <f>D323 &amp; D325</f>
        <v>登録番号</v>
      </c>
    </row>
    <row r="326" spans="1:64" ht="14.25" thickBot="1" x14ac:dyDescent="0.2">
      <c r="A326" s="203"/>
      <c r="B326" s="206"/>
      <c r="C326" s="208"/>
      <c r="D326" s="206"/>
      <c r="E326" s="128" t="str">
        <f>IF(C325="○",IF($D325&lt;&gt;"",VLOOKUP($D325,新規学連登録者入力シート!$A$2:$U$101,7,FALSE),""),IF($D325&lt;&gt;"",IF(VLOOKUP(記入方法!$D325,登録者リスト!$A$1:$F$43729,4,FALSE)=基本情報!$D$6,VLOOKUP(記入方法!$D325,登録者リスト!$A$1:$F$43729,2,FALSE),""),""))</f>
        <v/>
      </c>
      <c r="F326" s="210"/>
      <c r="G326" s="128" t="str">
        <f>IF(C325="○",IF($D325&lt;&gt;"",VLOOKUP($D325,新規学連登録者入力シート!$A$2:$U$101,19,FALSE),""),IF($D325&lt;&gt;"",IF(VLOOKUP(記入方法!$D325,登録者リスト!$A$1:$F$43729,4,FALSE)=基本情報!$D$6,VLOOKUP(記入方法!$D325,登録者リスト!$A$1:$F$43729,6,FALSE),""),""))</f>
        <v/>
      </c>
      <c r="H326" s="212"/>
      <c r="I326" s="268"/>
      <c r="J326" s="268"/>
      <c r="K326" s="270"/>
      <c r="L326" s="106"/>
      <c r="M326" s="14" t="str">
        <f>IF(U326="",ASC(N326&amp;IF(P326&lt;&gt;"",TEXT(P326,"00"),"")&amp;IF(R326&lt;&gt;"",TEXT(R326,"00"),"")&amp;IF(T326&lt;&gt;"",TEXT(T326,"00"),"")),ASC(U326))</f>
        <v/>
      </c>
      <c r="N326" s="212"/>
      <c r="O326" s="256"/>
      <c r="P326" s="264"/>
      <c r="Q326" s="256"/>
      <c r="R326" s="264"/>
      <c r="S326" s="240"/>
      <c r="T326" s="266"/>
      <c r="U326" s="212"/>
      <c r="V326" s="9"/>
      <c r="W326" s="10" t="s">
        <v>23</v>
      </c>
      <c r="X326" s="9"/>
      <c r="Y326" s="10" t="s">
        <v>25</v>
      </c>
      <c r="Z326" s="9"/>
      <c r="AA326" s="10" t="s">
        <v>26</v>
      </c>
      <c r="AB326" s="210"/>
      <c r="AC326" s="102" t="str">
        <f>IF(AK326="",ASC(AD325&amp;IF(AF326&lt;&gt;"",TEXT(AF326,"00"),"")&amp;IF(AH326&lt;&gt;"",TEXT(AH326,"00"),"")&amp;IF(AJ326&lt;&gt;"",TEXT(AJ326,"00"),"")),ASC(AK326))</f>
        <v/>
      </c>
      <c r="AD326" s="254"/>
      <c r="AE326" s="258"/>
      <c r="AF326" s="260"/>
      <c r="AG326" s="258"/>
      <c r="AH326" s="260"/>
      <c r="AI326" s="262"/>
      <c r="AJ326" s="252"/>
      <c r="AK326" s="254"/>
      <c r="AL326" s="14" t="str">
        <f>IF(AT326="",ASC(AM326&amp;IF(AO326&lt;&gt;"",TEXT(AO326,"00"),"")&amp;IF(AQ326&lt;&gt;"",TEXT(AQ326,"00"),"")&amp;IF(AS326&lt;&gt;"",TEXT(AS326,"00"),"")),ASC(AT326))</f>
        <v/>
      </c>
      <c r="AM326" s="206"/>
      <c r="AN326" s="256"/>
      <c r="AO326" s="238"/>
      <c r="AP326" s="256"/>
      <c r="AQ326" s="238"/>
      <c r="AR326" s="240"/>
      <c r="AS326" s="242"/>
      <c r="AT326" s="244"/>
      <c r="AV326" s="5" t="str">
        <f>IF(AND(I326&lt;&gt;"107 ハーフマラソン",I326&lt;&gt;"062 10000mW"),D325 &amp; "-" &amp; I326,D325 &amp; "-" &amp; I326 &amp; J326)</f>
        <v>-</v>
      </c>
      <c r="AW326" s="5" t="str">
        <f>IF(ISERROR(VLOOKUP(記入方法!$AV326,登録者リスト!#REF!,4,FALSE)),"○","")</f>
        <v>○</v>
      </c>
      <c r="AX326" s="5" t="e">
        <f>IF(AND(I326&lt;&gt;"107 ハーフマラソン",I326&lt;&gt;"062 10000mW"),#REF! &amp; "-" &amp; I326,#REF! &amp; "-" &amp; I326 &amp; J326)</f>
        <v>#REF!</v>
      </c>
      <c r="AY326" s="5" t="str">
        <f>IF(ISERROR(VLOOKUP(AX326,突破者リスト外資格記録入力シート!$D$7:$M$106,2,FALSE)),"○","")</f>
        <v>○</v>
      </c>
      <c r="BA326" s="5" t="str">
        <f>IF(I326="107 ハーフマラソン","H",IF(I326="062 10000mW","W",""))</f>
        <v/>
      </c>
      <c r="BB326" s="5" t="e">
        <f>VLOOKUP($I326 &amp; $J326,標準記録!$A$1:$D$26,2,FALSE)</f>
        <v>#N/A</v>
      </c>
      <c r="BC326" s="5" t="e">
        <f>VLOOKUP($I326 &amp; $J326,標準記録!$A$1:$D$26,3,FALSE)</f>
        <v>#N/A</v>
      </c>
      <c r="BD326" s="5" t="e">
        <f>VLOOKUP($I326 &amp; $J326,標準記録!$A$1:$D$26,4,FALSE)</f>
        <v>#N/A</v>
      </c>
      <c r="BE326" s="5" t="str">
        <f>IF(BF326="","",A325)</f>
        <v/>
      </c>
      <c r="BF326" s="5" t="str">
        <f>IF(OR(I326="201 十種競技",I326="202 七種競技"),#REF!,"")</f>
        <v/>
      </c>
      <c r="BG326" s="5" t="str">
        <f>IF(I326="107 ハーフマラソン",#REF!,"")</f>
        <v/>
      </c>
      <c r="BH326" s="5" t="str">
        <f>I326 &amp; K326</f>
        <v/>
      </c>
      <c r="BI326" s="5">
        <f>I326</f>
        <v>0</v>
      </c>
      <c r="BJ326" s="5">
        <f>COUNTIF($BI$5:$BI$401,I326)</f>
        <v>160</v>
      </c>
      <c r="BK326" s="5">
        <f>COUNTIF($BH$5:$BH$401,I326 &amp; "B標準")</f>
        <v>0</v>
      </c>
    </row>
    <row r="327" spans="1:64" ht="15" thickTop="1" thickBot="1" x14ac:dyDescent="0.2">
      <c r="A327" s="204"/>
      <c r="B327" s="245" t="s">
        <v>128</v>
      </c>
      <c r="C327" s="246"/>
      <c r="D327" s="246"/>
      <c r="E327" s="246"/>
      <c r="F327" s="246"/>
      <c r="G327" s="247"/>
      <c r="H327" s="125"/>
      <c r="I327" s="248"/>
      <c r="J327" s="249"/>
      <c r="K327" s="249"/>
      <c r="L327" s="249"/>
      <c r="M327" s="249"/>
      <c r="N327" s="249"/>
      <c r="O327" s="249"/>
      <c r="P327" s="249"/>
      <c r="Q327" s="249"/>
      <c r="R327" s="249"/>
      <c r="S327" s="249"/>
      <c r="T327" s="249"/>
      <c r="U327" s="249"/>
      <c r="V327" s="249"/>
      <c r="W327" s="249"/>
      <c r="X327" s="249"/>
      <c r="Y327" s="249"/>
      <c r="Z327" s="249"/>
      <c r="AA327" s="249"/>
      <c r="AB327" s="249"/>
      <c r="AC327" s="249"/>
      <c r="AD327" s="249"/>
      <c r="AE327" s="249"/>
      <c r="AF327" s="249"/>
      <c r="AG327" s="249"/>
      <c r="AH327" s="249"/>
      <c r="AI327" s="249"/>
      <c r="AJ327" s="249"/>
      <c r="AK327" s="249"/>
      <c r="AL327" s="249"/>
      <c r="AM327" s="249"/>
      <c r="AN327" s="249"/>
      <c r="AO327" s="249"/>
      <c r="AP327" s="249"/>
      <c r="AQ327" s="249"/>
      <c r="AR327" s="249"/>
      <c r="AS327" s="249"/>
      <c r="AT327" s="250"/>
    </row>
    <row r="328" spans="1:64" ht="13.5" customHeight="1" x14ac:dyDescent="0.15">
      <c r="A328" s="227"/>
      <c r="B328" s="229" t="s">
        <v>0</v>
      </c>
      <c r="C328" s="231" t="s">
        <v>242</v>
      </c>
      <c r="D328" s="231" t="str">
        <f>IF(C330="○","整理番号","登録番号")</f>
        <v>登録番号</v>
      </c>
      <c r="E328" s="124" t="s">
        <v>13550</v>
      </c>
      <c r="F328" s="229" t="s">
        <v>275</v>
      </c>
      <c r="G328" s="104" t="s">
        <v>1</v>
      </c>
      <c r="H328" s="233" t="s">
        <v>13551</v>
      </c>
      <c r="I328" s="271" t="s">
        <v>2</v>
      </c>
      <c r="J328" s="233" t="s">
        <v>284</v>
      </c>
      <c r="K328" s="233" t="s">
        <v>3</v>
      </c>
      <c r="L328" s="114" t="s">
        <v>243</v>
      </c>
      <c r="M328" s="107" t="s">
        <v>16</v>
      </c>
      <c r="N328" s="213" t="s">
        <v>4</v>
      </c>
      <c r="O328" s="214"/>
      <c r="P328" s="214"/>
      <c r="Q328" s="214"/>
      <c r="R328" s="214"/>
      <c r="S328" s="214"/>
      <c r="T328" s="214"/>
      <c r="U328" s="214"/>
      <c r="V328" s="214"/>
      <c r="W328" s="214"/>
      <c r="X328" s="214"/>
      <c r="Y328" s="214"/>
      <c r="Z328" s="214"/>
      <c r="AA328" s="214"/>
      <c r="AB328" s="215"/>
      <c r="AC328" s="109" t="s">
        <v>16</v>
      </c>
      <c r="AD328" s="216" t="s">
        <v>448</v>
      </c>
      <c r="AE328" s="217"/>
      <c r="AF328" s="217"/>
      <c r="AG328" s="217"/>
      <c r="AH328" s="217"/>
      <c r="AI328" s="217"/>
      <c r="AJ328" s="217"/>
      <c r="AK328" s="218"/>
      <c r="AL328" s="107" t="s">
        <v>16</v>
      </c>
      <c r="AM328" s="213" t="s">
        <v>445</v>
      </c>
      <c r="AN328" s="214"/>
      <c r="AO328" s="214"/>
      <c r="AP328" s="214"/>
      <c r="AQ328" s="214"/>
      <c r="AR328" s="214"/>
      <c r="AS328" s="214"/>
      <c r="AT328" s="219"/>
    </row>
    <row r="329" spans="1:64" ht="14.25" thickBot="1" x14ac:dyDescent="0.2">
      <c r="A329" s="228"/>
      <c r="B329" s="230"/>
      <c r="C329" s="232"/>
      <c r="D329" s="232"/>
      <c r="E329" s="129" t="s">
        <v>6</v>
      </c>
      <c r="F329" s="230"/>
      <c r="G329" s="6" t="s">
        <v>7</v>
      </c>
      <c r="H329" s="230"/>
      <c r="I329" s="272"/>
      <c r="J329" s="236"/>
      <c r="K329" s="236"/>
      <c r="L329" s="115"/>
      <c r="M329" s="108"/>
      <c r="N329" s="220" t="s">
        <v>8</v>
      </c>
      <c r="O329" s="221"/>
      <c r="P329" s="221"/>
      <c r="Q329" s="221"/>
      <c r="R329" s="221"/>
      <c r="S329" s="221"/>
      <c r="T329" s="222"/>
      <c r="U329" s="129" t="s">
        <v>9</v>
      </c>
      <c r="V329" s="111" t="s">
        <v>10</v>
      </c>
      <c r="W329" s="112"/>
      <c r="X329" s="112"/>
      <c r="Y329" s="112"/>
      <c r="Z329" s="112"/>
      <c r="AA329" s="113"/>
      <c r="AB329" s="92" t="s">
        <v>11</v>
      </c>
      <c r="AC329" s="110"/>
      <c r="AD329" s="223" t="s">
        <v>8</v>
      </c>
      <c r="AE329" s="224"/>
      <c r="AF329" s="224"/>
      <c r="AG329" s="224"/>
      <c r="AH329" s="224"/>
      <c r="AI329" s="224"/>
      <c r="AJ329" s="225"/>
      <c r="AK329" s="100" t="s">
        <v>9</v>
      </c>
      <c r="AL329" s="108"/>
      <c r="AM329" s="220" t="s">
        <v>8</v>
      </c>
      <c r="AN329" s="221"/>
      <c r="AO329" s="221"/>
      <c r="AP329" s="221"/>
      <c r="AQ329" s="221"/>
      <c r="AR329" s="221"/>
      <c r="AS329" s="222"/>
      <c r="AT329" s="93" t="s">
        <v>9</v>
      </c>
    </row>
    <row r="330" spans="1:64" x14ac:dyDescent="0.15">
      <c r="A330" s="202">
        <v>66</v>
      </c>
      <c r="B330" s="205"/>
      <c r="C330" s="207"/>
      <c r="D330" s="205"/>
      <c r="E330" s="126" t="str">
        <f>IF(C330="○",IF($D330&lt;&gt;"",VLOOKUP($D330,新規学連登録者入力シート!$A$2:$U$101,8,FALSE),""),IF($D330&lt;&gt;"",IF(VLOOKUP(記入方法!$D330,登録者リスト!$A$1:$F$43729,4,FALSE)=基本情報!$D$6,VLOOKUP(記入方法!$D330,登録者リスト!$A$1:$F$43729,3,FALSE),""),""))</f>
        <v/>
      </c>
      <c r="F330" s="209" t="str">
        <f>IF(C330="○",IF($D330&lt;&gt;"",VLOOKUP($D330,新規学連登録者入力シート!$A$2:$U$101,9,FALSE),""),IF($D330&lt;&gt;"",IF(VLOOKUP(記入方法!$D330,登録者リスト!$A$1:$G$43729,4,FALSE)=基本情報!$D$6,VLOOKUP(記入方法!$D330,登録者リスト!$A$1:$G$43729,7,FALSE),""),""))</f>
        <v/>
      </c>
      <c r="G330" s="127" t="str">
        <f>IF(C330="○",IF($D330&lt;&gt;"",VLOOKUP($D330,新規学連登録者入力シート!$A$2:$U$101,14,FALSE),""),IF($D330&lt;&gt;"",IF(VLOOKUP(記入方法!$D330,登録者リスト!$A$1:$F$43729,4,FALSE)=基本情報!$D$6,VLOOKUP(記入方法!$D330,登録者リスト!$A$1:$F$43729,5,FALSE),""),""))</f>
        <v/>
      </c>
      <c r="H330" s="211" t="str">
        <f>IF(C330="○",IF($D330&lt;&gt;"",VLOOKUP($D330,新規学連登録者入力シート!$A$2:$U$101,19,FALSE),""),IF($D330&lt;&gt;"",IF(VLOOKUP(記入方法!$D330,登録者リスト!$A$1:$H$43729,4,FALSE)=基本情報!$D$6,VLOOKUP(記入方法!$D330,登録者リスト!$A$1:$H$43729,8,FALSE),""),""))</f>
        <v/>
      </c>
      <c r="I330" s="267"/>
      <c r="J330" s="267"/>
      <c r="K330" s="269" t="str">
        <f>IFERROR(IF(I330="","",IF(AND(I330&lt;&gt;"107 ハーフマラソン",I330&lt;&gt;"062 10000mW"),IF(BD330="T",IF(VALUE(M330)&lt;=BB330,"A標準",IF(VALUE(M330)&lt;=BC330,"B標準","未突破")),IF(VALUE(M330)&gt;=BB330,"A標準",IF(VALUE(M330)&gt;=BC330,"B標準","未突破"))),IF(VALUE(M330)&lt;=BC330,"","未突破"))),"")</f>
        <v/>
      </c>
      <c r="L330" s="105"/>
      <c r="M330" s="12" t="str">
        <f>IF(U330="",ASC(N330&amp;IF(P330&lt;&gt;"",TEXT(P330,"00"),"")&amp;IF(R330&lt;&gt;"",TEXT(R330,"00"),"")&amp;IF(T330&lt;&gt;"",TEXT(T330,"00"),"")),ASC(U330))</f>
        <v/>
      </c>
      <c r="N330" s="211"/>
      <c r="O330" s="255" t="s">
        <v>239</v>
      </c>
      <c r="P330" s="263"/>
      <c r="Q330" s="255" t="s">
        <v>240</v>
      </c>
      <c r="R330" s="263"/>
      <c r="S330" s="239" t="s">
        <v>241</v>
      </c>
      <c r="T330" s="265"/>
      <c r="U330" s="211"/>
      <c r="V330" s="7"/>
      <c r="W330" s="8" t="s">
        <v>23</v>
      </c>
      <c r="X330" s="7"/>
      <c r="Y330" s="8" t="s">
        <v>24</v>
      </c>
      <c r="Z330" s="7"/>
      <c r="AA330" s="8" t="s">
        <v>26</v>
      </c>
      <c r="AB330" s="209"/>
      <c r="AC330" s="101" t="str">
        <f>IF(AK330="",ASC(AD330&amp;IF(AF330&lt;&gt;"",TEXT(AF330,"00"),"")&amp;IF(AH330&lt;&gt;"",TEXT(AH330,"00"),"")&amp;IF(AJ330&lt;&gt;"",TEXT(AJ330,"00"),"")),ASC(AK330))</f>
        <v/>
      </c>
      <c r="AD330" s="253" t="str">
        <f>IF(I330="","",IF(I330="201 十種競技","",VLOOKUP(I330,大学記録!$A$3:$H$5,2,FALSE)))</f>
        <v/>
      </c>
      <c r="AE330" s="257" t="s">
        <v>239</v>
      </c>
      <c r="AF330" s="259" t="str">
        <f>IF(I330="","",IF(I330="201 十種競技","",VLOOKUP(I330,大学記録!$A$3:$H$5,4,FALSE)))</f>
        <v/>
      </c>
      <c r="AG330" s="257" t="s">
        <v>240</v>
      </c>
      <c r="AH330" s="259" t="str">
        <f>IF(I330="","",IF(I330="201 十種競技","",VLOOKUP(I330,大学記録!$A$3:$H$5,6,FALSE)))</f>
        <v/>
      </c>
      <c r="AI330" s="261" t="s">
        <v>241</v>
      </c>
      <c r="AJ330" s="251" t="str">
        <f>IF(I330="","",IF(I330="201 十種競技","",VLOOKUP(I330,大学記録!$A$3:$H$5,8,FALSE)))</f>
        <v/>
      </c>
      <c r="AK330" s="253" t="str">
        <f>IF(I330="","",IF(I330="201 十種競技",大学記録!#REF!,""))</f>
        <v/>
      </c>
      <c r="AL330" s="12" t="str">
        <f>IF(AT330="",ASC(AM330&amp;IF(AO330&lt;&gt;"",TEXT(AO330,"00"),"")&amp;IF(AQ330&lt;&gt;"",TEXT(AQ330,"00"),"")&amp;IF(AS330&lt;&gt;"",TEXT(AS330,"00"),"")),ASC(AT330))</f>
        <v/>
      </c>
      <c r="AM330" s="205"/>
      <c r="AN330" s="255" t="s">
        <v>239</v>
      </c>
      <c r="AO330" s="237"/>
      <c r="AP330" s="255" t="s">
        <v>240</v>
      </c>
      <c r="AQ330" s="237"/>
      <c r="AR330" s="239" t="s">
        <v>241</v>
      </c>
      <c r="AS330" s="241"/>
      <c r="AT330" s="243"/>
      <c r="AV330" s="5" t="str">
        <f>IF(AND(I330&lt;&gt;"107 ハーフマラソン",I330&lt;&gt;"062 10000mW"),D330 &amp; "-" &amp; I330,D330 &amp; "-" &amp; I330 &amp; J330)</f>
        <v>-</v>
      </c>
      <c r="AW330" s="5" t="str">
        <f>IF(ISERROR(VLOOKUP(記入方法!$AV330,登録者リスト!#REF!,4,FALSE)),"○","")</f>
        <v>○</v>
      </c>
      <c r="AX330" s="5" t="e">
        <f>IF(AND(I330&lt;&gt;"107 ハーフマラソン",I330&lt;&gt;"062 10000mW"),#REF! &amp; "-" &amp; I330,#REF! &amp; "-" &amp; I330 &amp; J330)</f>
        <v>#REF!</v>
      </c>
      <c r="AY330" s="5" t="str">
        <f>IF(ISERROR(VLOOKUP(AX330,突破者リスト外資格記録入力シート!$D$7:$M$106,2,FALSE)),"○","")</f>
        <v>○</v>
      </c>
      <c r="AZ330" s="5" t="str">
        <f>IF(C330="○","整理番号","登録番号")</f>
        <v>登録番号</v>
      </c>
      <c r="BA330" s="5" t="str">
        <f>IF(I330="107 ハーフマラソン","H",IF(I330="062 10000mW","W",""))</f>
        <v/>
      </c>
      <c r="BB330" s="5" t="e">
        <f>VLOOKUP($I330 &amp; $J330,標準記録!$A$1:$D$26,2,FALSE)</f>
        <v>#N/A</v>
      </c>
      <c r="BC330" s="5" t="e">
        <f>VLOOKUP($I330 &amp; $J330,標準記録!$A$1:$D$26,3,FALSE)</f>
        <v>#N/A</v>
      </c>
      <c r="BD330" s="5" t="e">
        <f>VLOOKUP($I330 &amp; $J330,標準記録!$A$1:$D$26,4,FALSE)</f>
        <v>#N/A</v>
      </c>
      <c r="BE330" s="5" t="str">
        <f>IF(BF330="","",A330)</f>
        <v/>
      </c>
      <c r="BF330" s="5" t="str">
        <f>IF(OR(I330="201 十種競技",I330="202 七種競技"),#REF!,"")</f>
        <v/>
      </c>
      <c r="BG330" s="5" t="str">
        <f>IF(I330="107 ハーフマラソン",#REF!,"")</f>
        <v/>
      </c>
      <c r="BH330" s="5" t="str">
        <f>I330 &amp; K330</f>
        <v/>
      </c>
      <c r="BI330" s="5">
        <f>I330</f>
        <v>0</v>
      </c>
      <c r="BJ330" s="5">
        <f>COUNTIF($BI$5:$BI$401,I330)</f>
        <v>160</v>
      </c>
      <c r="BK330" s="5">
        <f>COUNTIF($BH$5:$BH$401,I330 &amp; "B標準")</f>
        <v>0</v>
      </c>
      <c r="BL330" s="5" t="str">
        <f>D328 &amp; D330</f>
        <v>登録番号</v>
      </c>
    </row>
    <row r="331" spans="1:64" ht="14.25" thickBot="1" x14ac:dyDescent="0.2">
      <c r="A331" s="203"/>
      <c r="B331" s="206"/>
      <c r="C331" s="208"/>
      <c r="D331" s="206"/>
      <c r="E331" s="128" t="str">
        <f>IF(C330="○",IF($D330&lt;&gt;"",VLOOKUP($D330,新規学連登録者入力シート!$A$2:$U$101,7,FALSE),""),IF($D330&lt;&gt;"",IF(VLOOKUP(記入方法!$D330,登録者リスト!$A$1:$F$43729,4,FALSE)=基本情報!$D$6,VLOOKUP(記入方法!$D330,登録者リスト!$A$1:$F$43729,2,FALSE),""),""))</f>
        <v/>
      </c>
      <c r="F331" s="210"/>
      <c r="G331" s="128" t="str">
        <f>IF(C330="○",IF($D330&lt;&gt;"",VLOOKUP($D330,新規学連登録者入力シート!$A$2:$U$101,19,FALSE),""),IF($D330&lt;&gt;"",IF(VLOOKUP(記入方法!$D330,登録者リスト!$A$1:$F$43729,4,FALSE)=基本情報!$D$6,VLOOKUP(記入方法!$D330,登録者リスト!$A$1:$F$43729,6,FALSE),""),""))</f>
        <v/>
      </c>
      <c r="H331" s="212"/>
      <c r="I331" s="268"/>
      <c r="J331" s="268"/>
      <c r="K331" s="270"/>
      <c r="L331" s="106"/>
      <c r="M331" s="14" t="str">
        <f>IF(U331="",ASC(N331&amp;IF(P331&lt;&gt;"",TEXT(P331,"00"),"")&amp;IF(R331&lt;&gt;"",TEXT(R331,"00"),"")&amp;IF(T331&lt;&gt;"",TEXT(T331,"00"),"")),ASC(U331))</f>
        <v/>
      </c>
      <c r="N331" s="212"/>
      <c r="O331" s="256"/>
      <c r="P331" s="264"/>
      <c r="Q331" s="256"/>
      <c r="R331" s="264"/>
      <c r="S331" s="240"/>
      <c r="T331" s="266"/>
      <c r="U331" s="212"/>
      <c r="V331" s="9"/>
      <c r="W331" s="10" t="s">
        <v>23</v>
      </c>
      <c r="X331" s="9"/>
      <c r="Y331" s="10" t="s">
        <v>25</v>
      </c>
      <c r="Z331" s="9"/>
      <c r="AA331" s="10" t="s">
        <v>26</v>
      </c>
      <c r="AB331" s="210"/>
      <c r="AC331" s="102" t="str">
        <f>IF(AK331="",ASC(AD330&amp;IF(AF331&lt;&gt;"",TEXT(AF331,"00"),"")&amp;IF(AH331&lt;&gt;"",TEXT(AH331,"00"),"")&amp;IF(AJ331&lt;&gt;"",TEXT(AJ331,"00"),"")),ASC(AK331))</f>
        <v/>
      </c>
      <c r="AD331" s="254"/>
      <c r="AE331" s="258"/>
      <c r="AF331" s="260"/>
      <c r="AG331" s="258"/>
      <c r="AH331" s="260"/>
      <c r="AI331" s="262"/>
      <c r="AJ331" s="252"/>
      <c r="AK331" s="254"/>
      <c r="AL331" s="14" t="str">
        <f>IF(AT331="",ASC(AM331&amp;IF(AO331&lt;&gt;"",TEXT(AO331,"00"),"")&amp;IF(AQ331&lt;&gt;"",TEXT(AQ331,"00"),"")&amp;IF(AS331&lt;&gt;"",TEXT(AS331,"00"),"")),ASC(AT331))</f>
        <v/>
      </c>
      <c r="AM331" s="206"/>
      <c r="AN331" s="256"/>
      <c r="AO331" s="238"/>
      <c r="AP331" s="256"/>
      <c r="AQ331" s="238"/>
      <c r="AR331" s="240"/>
      <c r="AS331" s="242"/>
      <c r="AT331" s="244"/>
      <c r="AV331" s="5" t="str">
        <f>IF(AND(I331&lt;&gt;"107 ハーフマラソン",I331&lt;&gt;"062 10000mW"),D330 &amp; "-" &amp; I331,D330 &amp; "-" &amp; I331 &amp; J331)</f>
        <v>-</v>
      </c>
      <c r="AW331" s="5" t="str">
        <f>IF(ISERROR(VLOOKUP(記入方法!$AV331,登録者リスト!#REF!,4,FALSE)),"○","")</f>
        <v>○</v>
      </c>
      <c r="AX331" s="5" t="e">
        <f>IF(AND(I331&lt;&gt;"107 ハーフマラソン",I331&lt;&gt;"062 10000mW"),#REF! &amp; "-" &amp; I331,#REF! &amp; "-" &amp; I331 &amp; J331)</f>
        <v>#REF!</v>
      </c>
      <c r="AY331" s="5" t="str">
        <f>IF(ISERROR(VLOOKUP(AX331,突破者リスト外資格記録入力シート!$D$7:$M$106,2,FALSE)),"○","")</f>
        <v>○</v>
      </c>
      <c r="BA331" s="5" t="str">
        <f>IF(I331="107 ハーフマラソン","H",IF(I331="062 10000mW","W",""))</f>
        <v/>
      </c>
      <c r="BB331" s="5" t="e">
        <f>VLOOKUP($I331 &amp; $J331,標準記録!$A$1:$D$26,2,FALSE)</f>
        <v>#N/A</v>
      </c>
      <c r="BC331" s="5" t="e">
        <f>VLOOKUP($I331 &amp; $J331,標準記録!$A$1:$D$26,3,FALSE)</f>
        <v>#N/A</v>
      </c>
      <c r="BD331" s="5" t="e">
        <f>VLOOKUP($I331 &amp; $J331,標準記録!$A$1:$D$26,4,FALSE)</f>
        <v>#N/A</v>
      </c>
      <c r="BE331" s="5" t="str">
        <f>IF(BF331="","",A330)</f>
        <v/>
      </c>
      <c r="BF331" s="5" t="str">
        <f>IF(OR(I331="201 十種競技",I331="202 七種競技"),#REF!,"")</f>
        <v/>
      </c>
      <c r="BG331" s="5" t="str">
        <f>IF(I331="107 ハーフマラソン",#REF!,"")</f>
        <v/>
      </c>
      <c r="BH331" s="5" t="str">
        <f>I331 &amp; K331</f>
        <v/>
      </c>
      <c r="BI331" s="5">
        <f>I331</f>
        <v>0</v>
      </c>
      <c r="BJ331" s="5">
        <f>COUNTIF($BI$5:$BI$401,I331)</f>
        <v>160</v>
      </c>
      <c r="BK331" s="5">
        <f>COUNTIF($BH$5:$BH$401,I331 &amp; "B標準")</f>
        <v>0</v>
      </c>
    </row>
    <row r="332" spans="1:64" ht="15" thickTop="1" thickBot="1" x14ac:dyDescent="0.2">
      <c r="A332" s="204"/>
      <c r="B332" s="245" t="s">
        <v>128</v>
      </c>
      <c r="C332" s="246"/>
      <c r="D332" s="246"/>
      <c r="E332" s="246"/>
      <c r="F332" s="246"/>
      <c r="G332" s="247"/>
      <c r="H332" s="125"/>
      <c r="I332" s="248"/>
      <c r="J332" s="249"/>
      <c r="K332" s="249"/>
      <c r="L332" s="249"/>
      <c r="M332" s="249"/>
      <c r="N332" s="249"/>
      <c r="O332" s="249"/>
      <c r="P332" s="249"/>
      <c r="Q332" s="249"/>
      <c r="R332" s="249"/>
      <c r="S332" s="249"/>
      <c r="T332" s="249"/>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c r="AR332" s="249"/>
      <c r="AS332" s="249"/>
      <c r="AT332" s="250"/>
    </row>
    <row r="333" spans="1:64" ht="13.5" customHeight="1" x14ac:dyDescent="0.15">
      <c r="A333" s="227"/>
      <c r="B333" s="229" t="s">
        <v>0</v>
      </c>
      <c r="C333" s="231" t="s">
        <v>242</v>
      </c>
      <c r="D333" s="231" t="str">
        <f>IF(C335="○","整理番号","登録番号")</f>
        <v>登録番号</v>
      </c>
      <c r="E333" s="124" t="s">
        <v>13550</v>
      </c>
      <c r="F333" s="229" t="s">
        <v>275</v>
      </c>
      <c r="G333" s="104" t="s">
        <v>1</v>
      </c>
      <c r="H333" s="233" t="s">
        <v>13551</v>
      </c>
      <c r="I333" s="271" t="s">
        <v>2</v>
      </c>
      <c r="J333" s="233" t="s">
        <v>284</v>
      </c>
      <c r="K333" s="233" t="s">
        <v>3</v>
      </c>
      <c r="L333" s="114" t="s">
        <v>243</v>
      </c>
      <c r="M333" s="107" t="s">
        <v>16</v>
      </c>
      <c r="N333" s="213" t="s">
        <v>4</v>
      </c>
      <c r="O333" s="214"/>
      <c r="P333" s="214"/>
      <c r="Q333" s="214"/>
      <c r="R333" s="214"/>
      <c r="S333" s="214"/>
      <c r="T333" s="214"/>
      <c r="U333" s="214"/>
      <c r="V333" s="214"/>
      <c r="W333" s="214"/>
      <c r="X333" s="214"/>
      <c r="Y333" s="214"/>
      <c r="Z333" s="214"/>
      <c r="AA333" s="214"/>
      <c r="AB333" s="215"/>
      <c r="AC333" s="109" t="s">
        <v>16</v>
      </c>
      <c r="AD333" s="216" t="s">
        <v>448</v>
      </c>
      <c r="AE333" s="217"/>
      <c r="AF333" s="217"/>
      <c r="AG333" s="217"/>
      <c r="AH333" s="217"/>
      <c r="AI333" s="217"/>
      <c r="AJ333" s="217"/>
      <c r="AK333" s="218"/>
      <c r="AL333" s="107" t="s">
        <v>16</v>
      </c>
      <c r="AM333" s="213" t="s">
        <v>445</v>
      </c>
      <c r="AN333" s="214"/>
      <c r="AO333" s="214"/>
      <c r="AP333" s="214"/>
      <c r="AQ333" s="214"/>
      <c r="AR333" s="214"/>
      <c r="AS333" s="214"/>
      <c r="AT333" s="219"/>
    </row>
    <row r="334" spans="1:64" ht="14.25" thickBot="1" x14ac:dyDescent="0.2">
      <c r="A334" s="228"/>
      <c r="B334" s="230"/>
      <c r="C334" s="232"/>
      <c r="D334" s="232"/>
      <c r="E334" s="129" t="s">
        <v>6</v>
      </c>
      <c r="F334" s="230"/>
      <c r="G334" s="6" t="s">
        <v>7</v>
      </c>
      <c r="H334" s="230"/>
      <c r="I334" s="272"/>
      <c r="J334" s="236"/>
      <c r="K334" s="236"/>
      <c r="L334" s="115"/>
      <c r="M334" s="108"/>
      <c r="N334" s="220" t="s">
        <v>8</v>
      </c>
      <c r="O334" s="221"/>
      <c r="P334" s="221"/>
      <c r="Q334" s="221"/>
      <c r="R334" s="221"/>
      <c r="S334" s="221"/>
      <c r="T334" s="222"/>
      <c r="U334" s="129" t="s">
        <v>9</v>
      </c>
      <c r="V334" s="111" t="s">
        <v>10</v>
      </c>
      <c r="W334" s="112"/>
      <c r="X334" s="112"/>
      <c r="Y334" s="112"/>
      <c r="Z334" s="112"/>
      <c r="AA334" s="113"/>
      <c r="AB334" s="92" t="s">
        <v>11</v>
      </c>
      <c r="AC334" s="110"/>
      <c r="AD334" s="223" t="s">
        <v>8</v>
      </c>
      <c r="AE334" s="224"/>
      <c r="AF334" s="224"/>
      <c r="AG334" s="224"/>
      <c r="AH334" s="224"/>
      <c r="AI334" s="224"/>
      <c r="AJ334" s="225"/>
      <c r="AK334" s="100" t="s">
        <v>9</v>
      </c>
      <c r="AL334" s="108"/>
      <c r="AM334" s="220" t="s">
        <v>8</v>
      </c>
      <c r="AN334" s="221"/>
      <c r="AO334" s="221"/>
      <c r="AP334" s="221"/>
      <c r="AQ334" s="221"/>
      <c r="AR334" s="221"/>
      <c r="AS334" s="222"/>
      <c r="AT334" s="93" t="s">
        <v>9</v>
      </c>
    </row>
    <row r="335" spans="1:64" x14ac:dyDescent="0.15">
      <c r="A335" s="202">
        <v>67</v>
      </c>
      <c r="B335" s="205"/>
      <c r="C335" s="207"/>
      <c r="D335" s="205"/>
      <c r="E335" s="126" t="str">
        <f>IF(C335="○",IF($D335&lt;&gt;"",VLOOKUP($D335,新規学連登録者入力シート!$A$2:$U$101,8,FALSE),""),IF($D335&lt;&gt;"",IF(VLOOKUP(記入方法!$D335,登録者リスト!$A$1:$F$43729,4,FALSE)=基本情報!$D$6,VLOOKUP(記入方法!$D335,登録者リスト!$A$1:$F$43729,3,FALSE),""),""))</f>
        <v/>
      </c>
      <c r="F335" s="209" t="str">
        <f>IF(C335="○",IF($D335&lt;&gt;"",VLOOKUP($D335,新規学連登録者入力シート!$A$2:$U$101,9,FALSE),""),IF($D335&lt;&gt;"",IF(VLOOKUP(記入方法!$D335,登録者リスト!$A$1:$G$43729,4,FALSE)=基本情報!$D$6,VLOOKUP(記入方法!$D335,登録者リスト!$A$1:$G$43729,7,FALSE),""),""))</f>
        <v/>
      </c>
      <c r="G335" s="127" t="str">
        <f>IF(C335="○",IF($D335&lt;&gt;"",VLOOKUP($D335,新規学連登録者入力シート!$A$2:$U$101,14,FALSE),""),IF($D335&lt;&gt;"",IF(VLOOKUP(記入方法!$D335,登録者リスト!$A$1:$F$43729,4,FALSE)=基本情報!$D$6,VLOOKUP(記入方法!$D335,登録者リスト!$A$1:$F$43729,5,FALSE),""),""))</f>
        <v/>
      </c>
      <c r="H335" s="211" t="str">
        <f>IF(C335="○",IF($D335&lt;&gt;"",VLOOKUP($D335,新規学連登録者入力シート!$A$2:$U$101,19,FALSE),""),IF($D335&lt;&gt;"",IF(VLOOKUP(記入方法!$D335,登録者リスト!$A$1:$H$43729,4,FALSE)=基本情報!$D$6,VLOOKUP(記入方法!$D335,登録者リスト!$A$1:$H$43729,8,FALSE),""),""))</f>
        <v/>
      </c>
      <c r="I335" s="267"/>
      <c r="J335" s="267"/>
      <c r="K335" s="269" t="str">
        <f>IFERROR(IF(I335="","",IF(AND(I335&lt;&gt;"107 ハーフマラソン",I335&lt;&gt;"062 10000mW"),IF(BD335="T",IF(VALUE(M335)&lt;=BB335,"A標準",IF(VALUE(M335)&lt;=BC335,"B標準","未突破")),IF(VALUE(M335)&gt;=BB335,"A標準",IF(VALUE(M335)&gt;=BC335,"B標準","未突破"))),IF(VALUE(M335)&lt;=BC335,"","未突破"))),"")</f>
        <v/>
      </c>
      <c r="L335" s="105"/>
      <c r="M335" s="12" t="str">
        <f>IF(U335="",ASC(N335&amp;IF(P335&lt;&gt;"",TEXT(P335,"00"),"")&amp;IF(R335&lt;&gt;"",TEXT(R335,"00"),"")&amp;IF(T335&lt;&gt;"",TEXT(T335,"00"),"")),ASC(U335))</f>
        <v/>
      </c>
      <c r="N335" s="211"/>
      <c r="O335" s="255" t="s">
        <v>239</v>
      </c>
      <c r="P335" s="263"/>
      <c r="Q335" s="255" t="s">
        <v>240</v>
      </c>
      <c r="R335" s="263"/>
      <c r="S335" s="239" t="s">
        <v>241</v>
      </c>
      <c r="T335" s="265"/>
      <c r="U335" s="211"/>
      <c r="V335" s="7"/>
      <c r="W335" s="8" t="s">
        <v>23</v>
      </c>
      <c r="X335" s="7"/>
      <c r="Y335" s="8" t="s">
        <v>24</v>
      </c>
      <c r="Z335" s="7"/>
      <c r="AA335" s="8" t="s">
        <v>26</v>
      </c>
      <c r="AB335" s="209"/>
      <c r="AC335" s="101" t="str">
        <f>IF(AK335="",ASC(AD335&amp;IF(AF335&lt;&gt;"",TEXT(AF335,"00"),"")&amp;IF(AH335&lt;&gt;"",TEXT(AH335,"00"),"")&amp;IF(AJ335&lt;&gt;"",TEXT(AJ335,"00"),"")),ASC(AK335))</f>
        <v/>
      </c>
      <c r="AD335" s="253" t="str">
        <f>IF(I335="","",IF(I335="201 十種競技","",VLOOKUP(I335,大学記録!$A$3:$H$5,2,FALSE)))</f>
        <v/>
      </c>
      <c r="AE335" s="257" t="s">
        <v>239</v>
      </c>
      <c r="AF335" s="259" t="str">
        <f>IF(I335="","",IF(I335="201 十種競技","",VLOOKUP(I335,大学記録!$A$3:$H$5,4,FALSE)))</f>
        <v/>
      </c>
      <c r="AG335" s="257" t="s">
        <v>240</v>
      </c>
      <c r="AH335" s="259" t="str">
        <f>IF(I335="","",IF(I335="201 十種競技","",VLOOKUP(I335,大学記録!$A$3:$H$5,6,FALSE)))</f>
        <v/>
      </c>
      <c r="AI335" s="261" t="s">
        <v>241</v>
      </c>
      <c r="AJ335" s="251" t="str">
        <f>IF(I335="","",IF(I335="201 十種競技","",VLOOKUP(I335,大学記録!$A$3:$H$5,8,FALSE)))</f>
        <v/>
      </c>
      <c r="AK335" s="253" t="str">
        <f>IF(I335="","",IF(I335="201 十種競技",大学記録!#REF!,""))</f>
        <v/>
      </c>
      <c r="AL335" s="12" t="str">
        <f>IF(AT335="",ASC(AM335&amp;IF(AO335&lt;&gt;"",TEXT(AO335,"00"),"")&amp;IF(AQ335&lt;&gt;"",TEXT(AQ335,"00"),"")&amp;IF(AS335&lt;&gt;"",TEXT(AS335,"00"),"")),ASC(AT335))</f>
        <v/>
      </c>
      <c r="AM335" s="205"/>
      <c r="AN335" s="255" t="s">
        <v>239</v>
      </c>
      <c r="AO335" s="237"/>
      <c r="AP335" s="255" t="s">
        <v>240</v>
      </c>
      <c r="AQ335" s="237"/>
      <c r="AR335" s="239" t="s">
        <v>241</v>
      </c>
      <c r="AS335" s="241"/>
      <c r="AT335" s="243"/>
      <c r="AV335" s="5" t="str">
        <f>IF(AND(I335&lt;&gt;"107 ハーフマラソン",I335&lt;&gt;"062 10000mW"),D335 &amp; "-" &amp; I335,D335 &amp; "-" &amp; I335 &amp; J335)</f>
        <v>-</v>
      </c>
      <c r="AW335" s="5" t="str">
        <f>IF(ISERROR(VLOOKUP(記入方法!$AV335,登録者リスト!#REF!,4,FALSE)),"○","")</f>
        <v>○</v>
      </c>
      <c r="AX335" s="5" t="e">
        <f>IF(AND(I335&lt;&gt;"107 ハーフマラソン",I335&lt;&gt;"062 10000mW"),#REF! &amp; "-" &amp; I335,#REF! &amp; "-" &amp; I335 &amp; J335)</f>
        <v>#REF!</v>
      </c>
      <c r="AY335" s="5" t="str">
        <f>IF(ISERROR(VLOOKUP(AX335,突破者リスト外資格記録入力シート!$D$7:$M$106,2,FALSE)),"○","")</f>
        <v>○</v>
      </c>
      <c r="AZ335" s="5" t="str">
        <f>IF(C335="○","整理番号","登録番号")</f>
        <v>登録番号</v>
      </c>
      <c r="BA335" s="5" t="str">
        <f>IF(I335="107 ハーフマラソン","H",IF(I335="062 10000mW","W",""))</f>
        <v/>
      </c>
      <c r="BB335" s="5" t="e">
        <f>VLOOKUP($I335 &amp; $J335,標準記録!$A$1:$D$26,2,FALSE)</f>
        <v>#N/A</v>
      </c>
      <c r="BC335" s="5" t="e">
        <f>VLOOKUP($I335 &amp; $J335,標準記録!$A$1:$D$26,3,FALSE)</f>
        <v>#N/A</v>
      </c>
      <c r="BD335" s="5" t="e">
        <f>VLOOKUP($I335 &amp; $J335,標準記録!$A$1:$D$26,4,FALSE)</f>
        <v>#N/A</v>
      </c>
      <c r="BE335" s="5" t="str">
        <f>IF(BF335="","",A335)</f>
        <v/>
      </c>
      <c r="BF335" s="5" t="str">
        <f>IF(OR(I335="201 十種競技",I335="202 七種競技"),#REF!,"")</f>
        <v/>
      </c>
      <c r="BG335" s="5" t="str">
        <f>IF(I335="107 ハーフマラソン",#REF!,"")</f>
        <v/>
      </c>
      <c r="BH335" s="5" t="str">
        <f>I335 &amp; K335</f>
        <v/>
      </c>
      <c r="BI335" s="5">
        <f>I335</f>
        <v>0</v>
      </c>
      <c r="BJ335" s="5">
        <f>COUNTIF($BI$5:$BI$401,I335)</f>
        <v>160</v>
      </c>
      <c r="BK335" s="5">
        <f>COUNTIF($BH$5:$BH$401,I335 &amp; "B標準")</f>
        <v>0</v>
      </c>
      <c r="BL335" s="5" t="str">
        <f>D333 &amp; D335</f>
        <v>登録番号</v>
      </c>
    </row>
    <row r="336" spans="1:64" ht="14.25" thickBot="1" x14ac:dyDescent="0.2">
      <c r="A336" s="203"/>
      <c r="B336" s="206"/>
      <c r="C336" s="208"/>
      <c r="D336" s="206"/>
      <c r="E336" s="128" t="str">
        <f>IF(C335="○",IF($D335&lt;&gt;"",VLOOKUP($D335,新規学連登録者入力シート!$A$2:$U$101,7,FALSE),""),IF($D335&lt;&gt;"",IF(VLOOKUP(記入方法!$D335,登録者リスト!$A$1:$F$43729,4,FALSE)=基本情報!$D$6,VLOOKUP(記入方法!$D335,登録者リスト!$A$1:$F$43729,2,FALSE),""),""))</f>
        <v/>
      </c>
      <c r="F336" s="210"/>
      <c r="G336" s="128" t="str">
        <f>IF(C335="○",IF($D335&lt;&gt;"",VLOOKUP($D335,新規学連登録者入力シート!$A$2:$U$101,19,FALSE),""),IF($D335&lt;&gt;"",IF(VLOOKUP(記入方法!$D335,登録者リスト!$A$1:$F$43729,4,FALSE)=基本情報!$D$6,VLOOKUP(記入方法!$D335,登録者リスト!$A$1:$F$43729,6,FALSE),""),""))</f>
        <v/>
      </c>
      <c r="H336" s="212"/>
      <c r="I336" s="268"/>
      <c r="J336" s="268"/>
      <c r="K336" s="270"/>
      <c r="L336" s="106"/>
      <c r="M336" s="14" t="str">
        <f>IF(U336="",ASC(N336&amp;IF(P336&lt;&gt;"",TEXT(P336,"00"),"")&amp;IF(R336&lt;&gt;"",TEXT(R336,"00"),"")&amp;IF(T336&lt;&gt;"",TEXT(T336,"00"),"")),ASC(U336))</f>
        <v/>
      </c>
      <c r="N336" s="212"/>
      <c r="O336" s="256"/>
      <c r="P336" s="264"/>
      <c r="Q336" s="256"/>
      <c r="R336" s="264"/>
      <c r="S336" s="240"/>
      <c r="T336" s="266"/>
      <c r="U336" s="212"/>
      <c r="V336" s="9"/>
      <c r="W336" s="10" t="s">
        <v>23</v>
      </c>
      <c r="X336" s="9"/>
      <c r="Y336" s="10" t="s">
        <v>25</v>
      </c>
      <c r="Z336" s="9"/>
      <c r="AA336" s="10" t="s">
        <v>26</v>
      </c>
      <c r="AB336" s="210"/>
      <c r="AC336" s="102" t="str">
        <f>IF(AK336="",ASC(AD335&amp;IF(AF336&lt;&gt;"",TEXT(AF336,"00"),"")&amp;IF(AH336&lt;&gt;"",TEXT(AH336,"00"),"")&amp;IF(AJ336&lt;&gt;"",TEXT(AJ336,"00"),"")),ASC(AK336))</f>
        <v/>
      </c>
      <c r="AD336" s="254"/>
      <c r="AE336" s="258"/>
      <c r="AF336" s="260"/>
      <c r="AG336" s="258"/>
      <c r="AH336" s="260"/>
      <c r="AI336" s="262"/>
      <c r="AJ336" s="252"/>
      <c r="AK336" s="254"/>
      <c r="AL336" s="14" t="str">
        <f>IF(AT336="",ASC(AM336&amp;IF(AO336&lt;&gt;"",TEXT(AO336,"00"),"")&amp;IF(AQ336&lt;&gt;"",TEXT(AQ336,"00"),"")&amp;IF(AS336&lt;&gt;"",TEXT(AS336,"00"),"")),ASC(AT336))</f>
        <v/>
      </c>
      <c r="AM336" s="206"/>
      <c r="AN336" s="256"/>
      <c r="AO336" s="238"/>
      <c r="AP336" s="256"/>
      <c r="AQ336" s="238"/>
      <c r="AR336" s="240"/>
      <c r="AS336" s="242"/>
      <c r="AT336" s="244"/>
      <c r="AV336" s="5" t="str">
        <f>IF(AND(I336&lt;&gt;"107 ハーフマラソン",I336&lt;&gt;"062 10000mW"),D335 &amp; "-" &amp; I336,D335 &amp; "-" &amp; I336 &amp; J336)</f>
        <v>-</v>
      </c>
      <c r="AW336" s="5" t="str">
        <f>IF(ISERROR(VLOOKUP(記入方法!$AV336,登録者リスト!#REF!,4,FALSE)),"○","")</f>
        <v>○</v>
      </c>
      <c r="AX336" s="5" t="e">
        <f>IF(AND(I336&lt;&gt;"107 ハーフマラソン",I336&lt;&gt;"062 10000mW"),#REF! &amp; "-" &amp; I336,#REF! &amp; "-" &amp; I336 &amp; J336)</f>
        <v>#REF!</v>
      </c>
      <c r="AY336" s="5" t="str">
        <f>IF(ISERROR(VLOOKUP(AX336,突破者リスト外資格記録入力シート!$D$7:$M$106,2,FALSE)),"○","")</f>
        <v>○</v>
      </c>
      <c r="BA336" s="5" t="str">
        <f>IF(I336="107 ハーフマラソン","H",IF(I336="062 10000mW","W",""))</f>
        <v/>
      </c>
      <c r="BB336" s="5" t="e">
        <f>VLOOKUP($I336 &amp; $J336,標準記録!$A$1:$D$26,2,FALSE)</f>
        <v>#N/A</v>
      </c>
      <c r="BC336" s="5" t="e">
        <f>VLOOKUP($I336 &amp; $J336,標準記録!$A$1:$D$26,3,FALSE)</f>
        <v>#N/A</v>
      </c>
      <c r="BD336" s="5" t="e">
        <f>VLOOKUP($I336 &amp; $J336,標準記録!$A$1:$D$26,4,FALSE)</f>
        <v>#N/A</v>
      </c>
      <c r="BE336" s="5" t="str">
        <f>IF(BF336="","",A335)</f>
        <v/>
      </c>
      <c r="BF336" s="5" t="str">
        <f>IF(OR(I336="201 十種競技",I336="202 七種競技"),#REF!,"")</f>
        <v/>
      </c>
      <c r="BG336" s="5" t="str">
        <f>IF(I336="107 ハーフマラソン",#REF!,"")</f>
        <v/>
      </c>
      <c r="BH336" s="5" t="str">
        <f>I336 &amp; K336</f>
        <v/>
      </c>
      <c r="BI336" s="5">
        <f>I336</f>
        <v>0</v>
      </c>
      <c r="BJ336" s="5">
        <f>COUNTIF($BI$5:$BI$401,I336)</f>
        <v>160</v>
      </c>
      <c r="BK336" s="5">
        <f>COUNTIF($BH$5:$BH$401,I336 &amp; "B標準")</f>
        <v>0</v>
      </c>
    </row>
    <row r="337" spans="1:64" ht="15" thickTop="1" thickBot="1" x14ac:dyDescent="0.2">
      <c r="A337" s="204"/>
      <c r="B337" s="245" t="s">
        <v>128</v>
      </c>
      <c r="C337" s="246"/>
      <c r="D337" s="246"/>
      <c r="E337" s="246"/>
      <c r="F337" s="246"/>
      <c r="G337" s="247"/>
      <c r="H337" s="125"/>
      <c r="I337" s="248"/>
      <c r="J337" s="249"/>
      <c r="K337" s="249"/>
      <c r="L337" s="249"/>
      <c r="M337" s="249"/>
      <c r="N337" s="249"/>
      <c r="O337" s="249"/>
      <c r="P337" s="249"/>
      <c r="Q337" s="249"/>
      <c r="R337" s="249"/>
      <c r="S337" s="249"/>
      <c r="T337" s="249"/>
      <c r="U337" s="249"/>
      <c r="V337" s="249"/>
      <c r="W337" s="249"/>
      <c r="X337" s="249"/>
      <c r="Y337" s="249"/>
      <c r="Z337" s="249"/>
      <c r="AA337" s="249"/>
      <c r="AB337" s="249"/>
      <c r="AC337" s="249"/>
      <c r="AD337" s="249"/>
      <c r="AE337" s="249"/>
      <c r="AF337" s="249"/>
      <c r="AG337" s="249"/>
      <c r="AH337" s="249"/>
      <c r="AI337" s="249"/>
      <c r="AJ337" s="249"/>
      <c r="AK337" s="249"/>
      <c r="AL337" s="249"/>
      <c r="AM337" s="249"/>
      <c r="AN337" s="249"/>
      <c r="AO337" s="249"/>
      <c r="AP337" s="249"/>
      <c r="AQ337" s="249"/>
      <c r="AR337" s="249"/>
      <c r="AS337" s="249"/>
      <c r="AT337" s="250"/>
    </row>
    <row r="338" spans="1:64" ht="13.5" customHeight="1" x14ac:dyDescent="0.15">
      <c r="A338" s="227"/>
      <c r="B338" s="229" t="s">
        <v>0</v>
      </c>
      <c r="C338" s="231" t="s">
        <v>242</v>
      </c>
      <c r="D338" s="231" t="str">
        <f>IF(C340="○","整理番号","登録番号")</f>
        <v>登録番号</v>
      </c>
      <c r="E338" s="124" t="s">
        <v>13550</v>
      </c>
      <c r="F338" s="229" t="s">
        <v>275</v>
      </c>
      <c r="G338" s="104" t="s">
        <v>1</v>
      </c>
      <c r="H338" s="233" t="s">
        <v>13551</v>
      </c>
      <c r="I338" s="271" t="s">
        <v>2</v>
      </c>
      <c r="J338" s="233" t="s">
        <v>284</v>
      </c>
      <c r="K338" s="233" t="s">
        <v>3</v>
      </c>
      <c r="L338" s="114" t="s">
        <v>243</v>
      </c>
      <c r="M338" s="107" t="s">
        <v>16</v>
      </c>
      <c r="N338" s="213" t="s">
        <v>4</v>
      </c>
      <c r="O338" s="214"/>
      <c r="P338" s="214"/>
      <c r="Q338" s="214"/>
      <c r="R338" s="214"/>
      <c r="S338" s="214"/>
      <c r="T338" s="214"/>
      <c r="U338" s="214"/>
      <c r="V338" s="214"/>
      <c r="W338" s="214"/>
      <c r="X338" s="214"/>
      <c r="Y338" s="214"/>
      <c r="Z338" s="214"/>
      <c r="AA338" s="214"/>
      <c r="AB338" s="215"/>
      <c r="AC338" s="109" t="s">
        <v>16</v>
      </c>
      <c r="AD338" s="216" t="s">
        <v>448</v>
      </c>
      <c r="AE338" s="217"/>
      <c r="AF338" s="217"/>
      <c r="AG338" s="217"/>
      <c r="AH338" s="217"/>
      <c r="AI338" s="217"/>
      <c r="AJ338" s="217"/>
      <c r="AK338" s="218"/>
      <c r="AL338" s="107" t="s">
        <v>16</v>
      </c>
      <c r="AM338" s="213" t="s">
        <v>445</v>
      </c>
      <c r="AN338" s="214"/>
      <c r="AO338" s="214"/>
      <c r="AP338" s="214"/>
      <c r="AQ338" s="214"/>
      <c r="AR338" s="214"/>
      <c r="AS338" s="214"/>
      <c r="AT338" s="219"/>
    </row>
    <row r="339" spans="1:64" ht="14.25" thickBot="1" x14ac:dyDescent="0.2">
      <c r="A339" s="228"/>
      <c r="B339" s="230"/>
      <c r="C339" s="232"/>
      <c r="D339" s="232"/>
      <c r="E339" s="129" t="s">
        <v>6</v>
      </c>
      <c r="F339" s="230"/>
      <c r="G339" s="6" t="s">
        <v>7</v>
      </c>
      <c r="H339" s="230"/>
      <c r="I339" s="272"/>
      <c r="J339" s="236"/>
      <c r="K339" s="236"/>
      <c r="L339" s="115"/>
      <c r="M339" s="108"/>
      <c r="N339" s="220" t="s">
        <v>8</v>
      </c>
      <c r="O339" s="221"/>
      <c r="P339" s="221"/>
      <c r="Q339" s="221"/>
      <c r="R339" s="221"/>
      <c r="S339" s="221"/>
      <c r="T339" s="222"/>
      <c r="U339" s="129" t="s">
        <v>9</v>
      </c>
      <c r="V339" s="111" t="s">
        <v>10</v>
      </c>
      <c r="W339" s="112"/>
      <c r="X339" s="112"/>
      <c r="Y339" s="112"/>
      <c r="Z339" s="112"/>
      <c r="AA339" s="113"/>
      <c r="AB339" s="92" t="s">
        <v>11</v>
      </c>
      <c r="AC339" s="110"/>
      <c r="AD339" s="223" t="s">
        <v>8</v>
      </c>
      <c r="AE339" s="224"/>
      <c r="AF339" s="224"/>
      <c r="AG339" s="224"/>
      <c r="AH339" s="224"/>
      <c r="AI339" s="224"/>
      <c r="AJ339" s="225"/>
      <c r="AK339" s="100" t="s">
        <v>9</v>
      </c>
      <c r="AL339" s="108"/>
      <c r="AM339" s="220" t="s">
        <v>8</v>
      </c>
      <c r="AN339" s="221"/>
      <c r="AO339" s="221"/>
      <c r="AP339" s="221"/>
      <c r="AQ339" s="221"/>
      <c r="AR339" s="221"/>
      <c r="AS339" s="222"/>
      <c r="AT339" s="93" t="s">
        <v>9</v>
      </c>
    </row>
    <row r="340" spans="1:64" x14ac:dyDescent="0.15">
      <c r="A340" s="202">
        <v>68</v>
      </c>
      <c r="B340" s="205"/>
      <c r="C340" s="207"/>
      <c r="D340" s="205"/>
      <c r="E340" s="126" t="str">
        <f>IF(C340="○",IF($D340&lt;&gt;"",VLOOKUP($D340,新規学連登録者入力シート!$A$2:$U$101,8,FALSE),""),IF($D340&lt;&gt;"",IF(VLOOKUP(記入方法!$D340,登録者リスト!$A$1:$F$43729,4,FALSE)=基本情報!$D$6,VLOOKUP(記入方法!$D340,登録者リスト!$A$1:$F$43729,3,FALSE),""),""))</f>
        <v/>
      </c>
      <c r="F340" s="209" t="str">
        <f>IF(C340="○",IF($D340&lt;&gt;"",VLOOKUP($D340,新規学連登録者入力シート!$A$2:$U$101,9,FALSE),""),IF($D340&lt;&gt;"",IF(VLOOKUP(記入方法!$D340,登録者リスト!$A$1:$G$43729,4,FALSE)=基本情報!$D$6,VLOOKUP(記入方法!$D340,登録者リスト!$A$1:$G$43729,7,FALSE),""),""))</f>
        <v/>
      </c>
      <c r="G340" s="127" t="str">
        <f>IF(C340="○",IF($D340&lt;&gt;"",VLOOKUP($D340,新規学連登録者入力シート!$A$2:$U$101,14,FALSE),""),IF($D340&lt;&gt;"",IF(VLOOKUP(記入方法!$D340,登録者リスト!$A$1:$F$43729,4,FALSE)=基本情報!$D$6,VLOOKUP(記入方法!$D340,登録者リスト!$A$1:$F$43729,5,FALSE),""),""))</f>
        <v/>
      </c>
      <c r="H340" s="211" t="str">
        <f>IF(C340="○",IF($D340&lt;&gt;"",VLOOKUP($D340,新規学連登録者入力シート!$A$2:$U$101,19,FALSE),""),IF($D340&lt;&gt;"",IF(VLOOKUP(記入方法!$D340,登録者リスト!$A$1:$H$43729,4,FALSE)=基本情報!$D$6,VLOOKUP(記入方法!$D340,登録者リスト!$A$1:$H$43729,8,FALSE),""),""))</f>
        <v/>
      </c>
      <c r="I340" s="267"/>
      <c r="J340" s="267"/>
      <c r="K340" s="269" t="str">
        <f>IFERROR(IF(I340="","",IF(AND(I340&lt;&gt;"107 ハーフマラソン",I340&lt;&gt;"062 10000mW"),IF(BD340="T",IF(VALUE(M340)&lt;=BB340,"A標準",IF(VALUE(M340)&lt;=BC340,"B標準","未突破")),IF(VALUE(M340)&gt;=BB340,"A標準",IF(VALUE(M340)&gt;=BC340,"B標準","未突破"))),IF(VALUE(M340)&lt;=BC340,"","未突破"))),"")</f>
        <v/>
      </c>
      <c r="L340" s="105"/>
      <c r="M340" s="12" t="str">
        <f>IF(U340="",ASC(N340&amp;IF(P340&lt;&gt;"",TEXT(P340,"00"),"")&amp;IF(R340&lt;&gt;"",TEXT(R340,"00"),"")&amp;IF(T340&lt;&gt;"",TEXT(T340,"00"),"")),ASC(U340))</f>
        <v/>
      </c>
      <c r="N340" s="211"/>
      <c r="O340" s="255" t="s">
        <v>239</v>
      </c>
      <c r="P340" s="263"/>
      <c r="Q340" s="255" t="s">
        <v>240</v>
      </c>
      <c r="R340" s="263"/>
      <c r="S340" s="239" t="s">
        <v>241</v>
      </c>
      <c r="T340" s="265"/>
      <c r="U340" s="211"/>
      <c r="V340" s="7"/>
      <c r="W340" s="8" t="s">
        <v>23</v>
      </c>
      <c r="X340" s="7"/>
      <c r="Y340" s="8" t="s">
        <v>24</v>
      </c>
      <c r="Z340" s="7"/>
      <c r="AA340" s="8" t="s">
        <v>26</v>
      </c>
      <c r="AB340" s="209"/>
      <c r="AC340" s="101" t="str">
        <f>IF(AK340="",ASC(AD340&amp;IF(AF340&lt;&gt;"",TEXT(AF340,"00"),"")&amp;IF(AH340&lt;&gt;"",TEXT(AH340,"00"),"")&amp;IF(AJ340&lt;&gt;"",TEXT(AJ340,"00"),"")),ASC(AK340))</f>
        <v/>
      </c>
      <c r="AD340" s="253" t="str">
        <f>IF(I340="","",IF(I340="201 十種競技","",VLOOKUP(I340,大学記録!$A$3:$H$5,2,FALSE)))</f>
        <v/>
      </c>
      <c r="AE340" s="257" t="s">
        <v>239</v>
      </c>
      <c r="AF340" s="259" t="str">
        <f>IF(I340="","",IF(I340="201 十種競技","",VLOOKUP(I340,大学記録!$A$3:$H$5,4,FALSE)))</f>
        <v/>
      </c>
      <c r="AG340" s="257" t="s">
        <v>240</v>
      </c>
      <c r="AH340" s="259" t="str">
        <f>IF(I340="","",IF(I340="201 十種競技","",VLOOKUP(I340,大学記録!$A$3:$H$5,6,FALSE)))</f>
        <v/>
      </c>
      <c r="AI340" s="261" t="s">
        <v>241</v>
      </c>
      <c r="AJ340" s="251" t="str">
        <f>IF(I340="","",IF(I340="201 十種競技","",VLOOKUP(I340,大学記録!$A$3:$H$5,8,FALSE)))</f>
        <v/>
      </c>
      <c r="AK340" s="253" t="str">
        <f>IF(I340="","",IF(I340="201 十種競技",大学記録!#REF!,""))</f>
        <v/>
      </c>
      <c r="AL340" s="12" t="str">
        <f>IF(AT340="",ASC(AM340&amp;IF(AO340&lt;&gt;"",TEXT(AO340,"00"),"")&amp;IF(AQ340&lt;&gt;"",TEXT(AQ340,"00"),"")&amp;IF(AS340&lt;&gt;"",TEXT(AS340,"00"),"")),ASC(AT340))</f>
        <v/>
      </c>
      <c r="AM340" s="205"/>
      <c r="AN340" s="255" t="s">
        <v>239</v>
      </c>
      <c r="AO340" s="237"/>
      <c r="AP340" s="255" t="s">
        <v>240</v>
      </c>
      <c r="AQ340" s="237"/>
      <c r="AR340" s="239" t="s">
        <v>241</v>
      </c>
      <c r="AS340" s="241"/>
      <c r="AT340" s="243"/>
      <c r="AV340" s="5" t="str">
        <f>IF(AND(I340&lt;&gt;"107 ハーフマラソン",I340&lt;&gt;"062 10000mW"),D340 &amp; "-" &amp; I340,D340 &amp; "-" &amp; I340 &amp; J340)</f>
        <v>-</v>
      </c>
      <c r="AW340" s="5" t="str">
        <f>IF(ISERROR(VLOOKUP(記入方法!$AV340,登録者リスト!#REF!,4,FALSE)),"○","")</f>
        <v>○</v>
      </c>
      <c r="AX340" s="5" t="e">
        <f>IF(AND(I340&lt;&gt;"107 ハーフマラソン",I340&lt;&gt;"062 10000mW"),#REF! &amp; "-" &amp; I340,#REF! &amp; "-" &amp; I340 &amp; J340)</f>
        <v>#REF!</v>
      </c>
      <c r="AY340" s="5" t="str">
        <f>IF(ISERROR(VLOOKUP(AX340,突破者リスト外資格記録入力シート!$D$7:$M$106,2,FALSE)),"○","")</f>
        <v>○</v>
      </c>
      <c r="AZ340" s="5" t="str">
        <f>IF(C340="○","整理番号","登録番号")</f>
        <v>登録番号</v>
      </c>
      <c r="BA340" s="5" t="str">
        <f>IF(I340="107 ハーフマラソン","H",IF(I340="062 10000mW","W",""))</f>
        <v/>
      </c>
      <c r="BB340" s="5" t="e">
        <f>VLOOKUP($I340 &amp; $J340,標準記録!$A$1:$D$26,2,FALSE)</f>
        <v>#N/A</v>
      </c>
      <c r="BC340" s="5" t="e">
        <f>VLOOKUP($I340 &amp; $J340,標準記録!$A$1:$D$26,3,FALSE)</f>
        <v>#N/A</v>
      </c>
      <c r="BD340" s="5" t="e">
        <f>VLOOKUP($I340 &amp; $J340,標準記録!$A$1:$D$26,4,FALSE)</f>
        <v>#N/A</v>
      </c>
      <c r="BE340" s="5" t="str">
        <f>IF(BF340="","",A340)</f>
        <v/>
      </c>
      <c r="BF340" s="5" t="str">
        <f>IF(OR(I340="201 十種競技",I340="202 七種競技"),#REF!,"")</f>
        <v/>
      </c>
      <c r="BG340" s="5" t="str">
        <f>IF(I340="107 ハーフマラソン",#REF!,"")</f>
        <v/>
      </c>
      <c r="BH340" s="5" t="str">
        <f>I340 &amp; K340</f>
        <v/>
      </c>
      <c r="BI340" s="5">
        <f>I340</f>
        <v>0</v>
      </c>
      <c r="BJ340" s="5">
        <f>COUNTIF($BI$5:$BI$401,I340)</f>
        <v>160</v>
      </c>
      <c r="BK340" s="5">
        <f>COUNTIF($BH$5:$BH$401,I340 &amp; "B標準")</f>
        <v>0</v>
      </c>
      <c r="BL340" s="5" t="str">
        <f>D338 &amp; D340</f>
        <v>登録番号</v>
      </c>
    </row>
    <row r="341" spans="1:64" ht="14.25" thickBot="1" x14ac:dyDescent="0.2">
      <c r="A341" s="203"/>
      <c r="B341" s="206"/>
      <c r="C341" s="208"/>
      <c r="D341" s="206"/>
      <c r="E341" s="128" t="str">
        <f>IF(C340="○",IF($D340&lt;&gt;"",VLOOKUP($D340,新規学連登録者入力シート!$A$2:$U$101,7,FALSE),""),IF($D340&lt;&gt;"",IF(VLOOKUP(記入方法!$D340,登録者リスト!$A$1:$F$43729,4,FALSE)=基本情報!$D$6,VLOOKUP(記入方法!$D340,登録者リスト!$A$1:$F$43729,2,FALSE),""),""))</f>
        <v/>
      </c>
      <c r="F341" s="210"/>
      <c r="G341" s="128" t="str">
        <f>IF(C340="○",IF($D340&lt;&gt;"",VLOOKUP($D340,新規学連登録者入力シート!$A$2:$U$101,19,FALSE),""),IF($D340&lt;&gt;"",IF(VLOOKUP(記入方法!$D340,登録者リスト!$A$1:$F$43729,4,FALSE)=基本情報!$D$6,VLOOKUP(記入方法!$D340,登録者リスト!$A$1:$F$43729,6,FALSE),""),""))</f>
        <v/>
      </c>
      <c r="H341" s="212"/>
      <c r="I341" s="268"/>
      <c r="J341" s="268"/>
      <c r="K341" s="270"/>
      <c r="L341" s="106"/>
      <c r="M341" s="14" t="str">
        <f>IF(U341="",ASC(N341&amp;IF(P341&lt;&gt;"",TEXT(P341,"00"),"")&amp;IF(R341&lt;&gt;"",TEXT(R341,"00"),"")&amp;IF(T341&lt;&gt;"",TEXT(T341,"00"),"")),ASC(U341))</f>
        <v/>
      </c>
      <c r="N341" s="212"/>
      <c r="O341" s="256"/>
      <c r="P341" s="264"/>
      <c r="Q341" s="256"/>
      <c r="R341" s="264"/>
      <c r="S341" s="240"/>
      <c r="T341" s="266"/>
      <c r="U341" s="212"/>
      <c r="V341" s="9"/>
      <c r="W341" s="10" t="s">
        <v>23</v>
      </c>
      <c r="X341" s="9"/>
      <c r="Y341" s="10" t="s">
        <v>25</v>
      </c>
      <c r="Z341" s="9"/>
      <c r="AA341" s="10" t="s">
        <v>26</v>
      </c>
      <c r="AB341" s="210"/>
      <c r="AC341" s="102" t="str">
        <f>IF(AK341="",ASC(AD340&amp;IF(AF341&lt;&gt;"",TEXT(AF341,"00"),"")&amp;IF(AH341&lt;&gt;"",TEXT(AH341,"00"),"")&amp;IF(AJ341&lt;&gt;"",TEXT(AJ341,"00"),"")),ASC(AK341))</f>
        <v/>
      </c>
      <c r="AD341" s="254"/>
      <c r="AE341" s="258"/>
      <c r="AF341" s="260"/>
      <c r="AG341" s="258"/>
      <c r="AH341" s="260"/>
      <c r="AI341" s="262"/>
      <c r="AJ341" s="252"/>
      <c r="AK341" s="254"/>
      <c r="AL341" s="14" t="str">
        <f>IF(AT341="",ASC(AM341&amp;IF(AO341&lt;&gt;"",TEXT(AO341,"00"),"")&amp;IF(AQ341&lt;&gt;"",TEXT(AQ341,"00"),"")&amp;IF(AS341&lt;&gt;"",TEXT(AS341,"00"),"")),ASC(AT341))</f>
        <v/>
      </c>
      <c r="AM341" s="206"/>
      <c r="AN341" s="256"/>
      <c r="AO341" s="238"/>
      <c r="AP341" s="256"/>
      <c r="AQ341" s="238"/>
      <c r="AR341" s="240"/>
      <c r="AS341" s="242"/>
      <c r="AT341" s="244"/>
      <c r="AV341" s="5" t="str">
        <f>IF(AND(I341&lt;&gt;"107 ハーフマラソン",I341&lt;&gt;"062 10000mW"),D340 &amp; "-" &amp; I341,D340 &amp; "-" &amp; I341 &amp; J341)</f>
        <v>-</v>
      </c>
      <c r="AW341" s="5" t="str">
        <f>IF(ISERROR(VLOOKUP(記入方法!$AV341,登録者リスト!#REF!,4,FALSE)),"○","")</f>
        <v>○</v>
      </c>
      <c r="AX341" s="5" t="e">
        <f>IF(AND(I341&lt;&gt;"107 ハーフマラソン",I341&lt;&gt;"062 10000mW"),#REF! &amp; "-" &amp; I341,#REF! &amp; "-" &amp; I341 &amp; J341)</f>
        <v>#REF!</v>
      </c>
      <c r="AY341" s="5" t="str">
        <f>IF(ISERROR(VLOOKUP(AX341,突破者リスト外資格記録入力シート!$D$7:$M$106,2,FALSE)),"○","")</f>
        <v>○</v>
      </c>
      <c r="BA341" s="5" t="str">
        <f>IF(I341="107 ハーフマラソン","H",IF(I341="062 10000mW","W",""))</f>
        <v/>
      </c>
      <c r="BB341" s="5" t="e">
        <f>VLOOKUP($I341 &amp; $J341,標準記録!$A$1:$D$26,2,FALSE)</f>
        <v>#N/A</v>
      </c>
      <c r="BC341" s="5" t="e">
        <f>VLOOKUP($I341 &amp; $J341,標準記録!$A$1:$D$26,3,FALSE)</f>
        <v>#N/A</v>
      </c>
      <c r="BD341" s="5" t="e">
        <f>VLOOKUP($I341 &amp; $J341,標準記録!$A$1:$D$26,4,FALSE)</f>
        <v>#N/A</v>
      </c>
      <c r="BE341" s="5" t="str">
        <f>IF(BF341="","",A340)</f>
        <v/>
      </c>
      <c r="BF341" s="5" t="str">
        <f>IF(OR(I341="201 十種競技",I341="202 七種競技"),#REF!,"")</f>
        <v/>
      </c>
      <c r="BG341" s="5" t="str">
        <f>IF(I341="107 ハーフマラソン",#REF!,"")</f>
        <v/>
      </c>
      <c r="BH341" s="5" t="str">
        <f>I341 &amp; K341</f>
        <v/>
      </c>
      <c r="BI341" s="5">
        <f>I341</f>
        <v>0</v>
      </c>
      <c r="BJ341" s="5">
        <f>COUNTIF($BI$5:$BI$401,I341)</f>
        <v>160</v>
      </c>
      <c r="BK341" s="5">
        <f>COUNTIF($BH$5:$BH$401,I341 &amp; "B標準")</f>
        <v>0</v>
      </c>
    </row>
    <row r="342" spans="1:64" ht="15" thickTop="1" thickBot="1" x14ac:dyDescent="0.2">
      <c r="A342" s="204"/>
      <c r="B342" s="245" t="s">
        <v>128</v>
      </c>
      <c r="C342" s="246"/>
      <c r="D342" s="246"/>
      <c r="E342" s="246"/>
      <c r="F342" s="246"/>
      <c r="G342" s="247"/>
      <c r="H342" s="125"/>
      <c r="I342" s="248"/>
      <c r="J342" s="249"/>
      <c r="K342" s="249"/>
      <c r="L342" s="249"/>
      <c r="M342" s="249"/>
      <c r="N342" s="249"/>
      <c r="O342" s="249"/>
      <c r="P342" s="249"/>
      <c r="Q342" s="249"/>
      <c r="R342" s="249"/>
      <c r="S342" s="249"/>
      <c r="T342" s="249"/>
      <c r="U342" s="249"/>
      <c r="V342" s="249"/>
      <c r="W342" s="249"/>
      <c r="X342" s="249"/>
      <c r="Y342" s="249"/>
      <c r="Z342" s="249"/>
      <c r="AA342" s="249"/>
      <c r="AB342" s="249"/>
      <c r="AC342" s="249"/>
      <c r="AD342" s="249"/>
      <c r="AE342" s="249"/>
      <c r="AF342" s="249"/>
      <c r="AG342" s="249"/>
      <c r="AH342" s="249"/>
      <c r="AI342" s="249"/>
      <c r="AJ342" s="249"/>
      <c r="AK342" s="249"/>
      <c r="AL342" s="249"/>
      <c r="AM342" s="249"/>
      <c r="AN342" s="249"/>
      <c r="AO342" s="249"/>
      <c r="AP342" s="249"/>
      <c r="AQ342" s="249"/>
      <c r="AR342" s="249"/>
      <c r="AS342" s="249"/>
      <c r="AT342" s="250"/>
    </row>
    <row r="343" spans="1:64" ht="13.5" customHeight="1" x14ac:dyDescent="0.15">
      <c r="A343" s="227"/>
      <c r="B343" s="229" t="s">
        <v>0</v>
      </c>
      <c r="C343" s="231" t="s">
        <v>242</v>
      </c>
      <c r="D343" s="231" t="str">
        <f>IF(C345="○","整理番号","登録番号")</f>
        <v>登録番号</v>
      </c>
      <c r="E343" s="124" t="s">
        <v>13550</v>
      </c>
      <c r="F343" s="229" t="s">
        <v>275</v>
      </c>
      <c r="G343" s="104" t="s">
        <v>1</v>
      </c>
      <c r="H343" s="233" t="s">
        <v>13551</v>
      </c>
      <c r="I343" s="271" t="s">
        <v>2</v>
      </c>
      <c r="J343" s="233" t="s">
        <v>284</v>
      </c>
      <c r="K343" s="233" t="s">
        <v>3</v>
      </c>
      <c r="L343" s="114" t="s">
        <v>243</v>
      </c>
      <c r="M343" s="107" t="s">
        <v>16</v>
      </c>
      <c r="N343" s="213" t="s">
        <v>4</v>
      </c>
      <c r="O343" s="214"/>
      <c r="P343" s="214"/>
      <c r="Q343" s="214"/>
      <c r="R343" s="214"/>
      <c r="S343" s="214"/>
      <c r="T343" s="214"/>
      <c r="U343" s="214"/>
      <c r="V343" s="214"/>
      <c r="W343" s="214"/>
      <c r="X343" s="214"/>
      <c r="Y343" s="214"/>
      <c r="Z343" s="214"/>
      <c r="AA343" s="214"/>
      <c r="AB343" s="215"/>
      <c r="AC343" s="109" t="s">
        <v>16</v>
      </c>
      <c r="AD343" s="216" t="s">
        <v>448</v>
      </c>
      <c r="AE343" s="217"/>
      <c r="AF343" s="217"/>
      <c r="AG343" s="217"/>
      <c r="AH343" s="217"/>
      <c r="AI343" s="217"/>
      <c r="AJ343" s="217"/>
      <c r="AK343" s="218"/>
      <c r="AL343" s="107" t="s">
        <v>16</v>
      </c>
      <c r="AM343" s="213" t="s">
        <v>445</v>
      </c>
      <c r="AN343" s="214"/>
      <c r="AO343" s="214"/>
      <c r="AP343" s="214"/>
      <c r="AQ343" s="214"/>
      <c r="AR343" s="214"/>
      <c r="AS343" s="214"/>
      <c r="AT343" s="219"/>
    </row>
    <row r="344" spans="1:64" ht="14.25" thickBot="1" x14ac:dyDescent="0.2">
      <c r="A344" s="228"/>
      <c r="B344" s="230"/>
      <c r="C344" s="232"/>
      <c r="D344" s="232"/>
      <c r="E344" s="129" t="s">
        <v>6</v>
      </c>
      <c r="F344" s="230"/>
      <c r="G344" s="6" t="s">
        <v>7</v>
      </c>
      <c r="H344" s="230"/>
      <c r="I344" s="272"/>
      <c r="J344" s="236"/>
      <c r="K344" s="236"/>
      <c r="L344" s="115"/>
      <c r="M344" s="108"/>
      <c r="N344" s="220" t="s">
        <v>8</v>
      </c>
      <c r="O344" s="221"/>
      <c r="P344" s="221"/>
      <c r="Q344" s="221"/>
      <c r="R344" s="221"/>
      <c r="S344" s="221"/>
      <c r="T344" s="222"/>
      <c r="U344" s="129" t="s">
        <v>9</v>
      </c>
      <c r="V344" s="111" t="s">
        <v>10</v>
      </c>
      <c r="W344" s="112"/>
      <c r="X344" s="112"/>
      <c r="Y344" s="112"/>
      <c r="Z344" s="112"/>
      <c r="AA344" s="113"/>
      <c r="AB344" s="92" t="s">
        <v>11</v>
      </c>
      <c r="AC344" s="110"/>
      <c r="AD344" s="223" t="s">
        <v>8</v>
      </c>
      <c r="AE344" s="224"/>
      <c r="AF344" s="224"/>
      <c r="AG344" s="224"/>
      <c r="AH344" s="224"/>
      <c r="AI344" s="224"/>
      <c r="AJ344" s="225"/>
      <c r="AK344" s="100" t="s">
        <v>9</v>
      </c>
      <c r="AL344" s="108"/>
      <c r="AM344" s="220" t="s">
        <v>8</v>
      </c>
      <c r="AN344" s="221"/>
      <c r="AO344" s="221"/>
      <c r="AP344" s="221"/>
      <c r="AQ344" s="221"/>
      <c r="AR344" s="221"/>
      <c r="AS344" s="222"/>
      <c r="AT344" s="93" t="s">
        <v>9</v>
      </c>
    </row>
    <row r="345" spans="1:64" x14ac:dyDescent="0.15">
      <c r="A345" s="202">
        <v>69</v>
      </c>
      <c r="B345" s="205"/>
      <c r="C345" s="207"/>
      <c r="D345" s="205"/>
      <c r="E345" s="126" t="str">
        <f>IF(C345="○",IF($D345&lt;&gt;"",VLOOKUP($D345,新規学連登録者入力シート!$A$2:$U$101,8,FALSE),""),IF($D345&lt;&gt;"",IF(VLOOKUP(記入方法!$D345,登録者リスト!$A$1:$F$43729,4,FALSE)=基本情報!$D$6,VLOOKUP(記入方法!$D345,登録者リスト!$A$1:$F$43729,3,FALSE),""),""))</f>
        <v/>
      </c>
      <c r="F345" s="209" t="str">
        <f>IF(C345="○",IF($D345&lt;&gt;"",VLOOKUP($D345,新規学連登録者入力シート!$A$2:$U$101,9,FALSE),""),IF($D345&lt;&gt;"",IF(VLOOKUP(記入方法!$D345,登録者リスト!$A$1:$G$43729,4,FALSE)=基本情報!$D$6,VLOOKUP(記入方法!$D345,登録者リスト!$A$1:$G$43729,7,FALSE),""),""))</f>
        <v/>
      </c>
      <c r="G345" s="127" t="str">
        <f>IF(C345="○",IF($D345&lt;&gt;"",VLOOKUP($D345,新規学連登録者入力シート!$A$2:$U$101,14,FALSE),""),IF($D345&lt;&gt;"",IF(VLOOKUP(記入方法!$D345,登録者リスト!$A$1:$F$43729,4,FALSE)=基本情報!$D$6,VLOOKUP(記入方法!$D345,登録者リスト!$A$1:$F$43729,5,FALSE),""),""))</f>
        <v/>
      </c>
      <c r="H345" s="211" t="str">
        <f>IF(C345="○",IF($D345&lt;&gt;"",VLOOKUP($D345,新規学連登録者入力シート!$A$2:$U$101,19,FALSE),""),IF($D345&lt;&gt;"",IF(VLOOKUP(記入方法!$D345,登録者リスト!$A$1:$H$43729,4,FALSE)=基本情報!$D$6,VLOOKUP(記入方法!$D345,登録者リスト!$A$1:$H$43729,8,FALSE),""),""))</f>
        <v/>
      </c>
      <c r="I345" s="267"/>
      <c r="J345" s="267"/>
      <c r="K345" s="269" t="str">
        <f>IFERROR(IF(I345="","",IF(AND(I345&lt;&gt;"107 ハーフマラソン",I345&lt;&gt;"062 10000mW"),IF(BD345="T",IF(VALUE(M345)&lt;=BB345,"A標準",IF(VALUE(M345)&lt;=BC345,"B標準","未突破")),IF(VALUE(M345)&gt;=BB345,"A標準",IF(VALUE(M345)&gt;=BC345,"B標準","未突破"))),IF(VALUE(M345)&lt;=BC345,"","未突破"))),"")</f>
        <v/>
      </c>
      <c r="L345" s="105"/>
      <c r="M345" s="12" t="str">
        <f>IF(U345="",ASC(N345&amp;IF(P345&lt;&gt;"",TEXT(P345,"00"),"")&amp;IF(R345&lt;&gt;"",TEXT(R345,"00"),"")&amp;IF(T345&lt;&gt;"",TEXT(T345,"00"),"")),ASC(U345))</f>
        <v/>
      </c>
      <c r="N345" s="211"/>
      <c r="O345" s="255" t="s">
        <v>239</v>
      </c>
      <c r="P345" s="263"/>
      <c r="Q345" s="255" t="s">
        <v>240</v>
      </c>
      <c r="R345" s="263"/>
      <c r="S345" s="239" t="s">
        <v>241</v>
      </c>
      <c r="T345" s="265"/>
      <c r="U345" s="211"/>
      <c r="V345" s="7"/>
      <c r="W345" s="8" t="s">
        <v>23</v>
      </c>
      <c r="X345" s="7"/>
      <c r="Y345" s="8" t="s">
        <v>24</v>
      </c>
      <c r="Z345" s="7"/>
      <c r="AA345" s="8" t="s">
        <v>26</v>
      </c>
      <c r="AB345" s="209"/>
      <c r="AC345" s="101" t="str">
        <f>IF(AK345="",ASC(AD345&amp;IF(AF345&lt;&gt;"",TEXT(AF345,"00"),"")&amp;IF(AH345&lt;&gt;"",TEXT(AH345,"00"),"")&amp;IF(AJ345&lt;&gt;"",TEXT(AJ345,"00"),"")),ASC(AK345))</f>
        <v/>
      </c>
      <c r="AD345" s="253" t="str">
        <f>IF(I345="","",IF(I345="201 十種競技","",VLOOKUP(I345,大学記録!$A$3:$H$5,2,FALSE)))</f>
        <v/>
      </c>
      <c r="AE345" s="257" t="s">
        <v>239</v>
      </c>
      <c r="AF345" s="259" t="str">
        <f>IF(I345="","",IF(I345="201 十種競技","",VLOOKUP(I345,大学記録!$A$3:$H$5,4,FALSE)))</f>
        <v/>
      </c>
      <c r="AG345" s="257" t="s">
        <v>240</v>
      </c>
      <c r="AH345" s="259" t="str">
        <f>IF(I345="","",IF(I345="201 十種競技","",VLOOKUP(I345,大学記録!$A$3:$H$5,6,FALSE)))</f>
        <v/>
      </c>
      <c r="AI345" s="261" t="s">
        <v>241</v>
      </c>
      <c r="AJ345" s="251" t="str">
        <f>IF(I345="","",IF(I345="201 十種競技","",VLOOKUP(I345,大学記録!$A$3:$H$5,8,FALSE)))</f>
        <v/>
      </c>
      <c r="AK345" s="253" t="str">
        <f>IF(I345="","",IF(I345="201 十種競技",大学記録!#REF!,""))</f>
        <v/>
      </c>
      <c r="AL345" s="12" t="str">
        <f>IF(AT345="",ASC(AM345&amp;IF(AO345&lt;&gt;"",TEXT(AO345,"00"),"")&amp;IF(AQ345&lt;&gt;"",TEXT(AQ345,"00"),"")&amp;IF(AS345&lt;&gt;"",TEXT(AS345,"00"),"")),ASC(AT345))</f>
        <v/>
      </c>
      <c r="AM345" s="205"/>
      <c r="AN345" s="255" t="s">
        <v>239</v>
      </c>
      <c r="AO345" s="237"/>
      <c r="AP345" s="255" t="s">
        <v>240</v>
      </c>
      <c r="AQ345" s="237"/>
      <c r="AR345" s="239" t="s">
        <v>241</v>
      </c>
      <c r="AS345" s="241"/>
      <c r="AT345" s="243"/>
      <c r="AV345" s="5" t="str">
        <f>IF(AND(I345&lt;&gt;"107 ハーフマラソン",I345&lt;&gt;"062 10000mW"),D345 &amp; "-" &amp; I345,D345 &amp; "-" &amp; I345 &amp; J345)</f>
        <v>-</v>
      </c>
      <c r="AW345" s="5" t="str">
        <f>IF(ISERROR(VLOOKUP(記入方法!$AV345,登録者リスト!#REF!,4,FALSE)),"○","")</f>
        <v>○</v>
      </c>
      <c r="AX345" s="5" t="e">
        <f>IF(AND(I345&lt;&gt;"107 ハーフマラソン",I345&lt;&gt;"062 10000mW"),#REF! &amp; "-" &amp; I345,#REF! &amp; "-" &amp; I345 &amp; J345)</f>
        <v>#REF!</v>
      </c>
      <c r="AY345" s="5" t="str">
        <f>IF(ISERROR(VLOOKUP(AX345,突破者リスト外資格記録入力シート!$D$7:$M$106,2,FALSE)),"○","")</f>
        <v>○</v>
      </c>
      <c r="AZ345" s="5" t="str">
        <f>IF(C345="○","整理番号","登録番号")</f>
        <v>登録番号</v>
      </c>
      <c r="BA345" s="5" t="str">
        <f>IF(I345="107 ハーフマラソン","H",IF(I345="062 10000mW","W",""))</f>
        <v/>
      </c>
      <c r="BB345" s="5" t="e">
        <f>VLOOKUP($I345 &amp; $J345,標準記録!$A$1:$D$26,2,FALSE)</f>
        <v>#N/A</v>
      </c>
      <c r="BC345" s="5" t="e">
        <f>VLOOKUP($I345 &amp; $J345,標準記録!$A$1:$D$26,3,FALSE)</f>
        <v>#N/A</v>
      </c>
      <c r="BD345" s="5" t="e">
        <f>VLOOKUP($I345 &amp; $J345,標準記録!$A$1:$D$26,4,FALSE)</f>
        <v>#N/A</v>
      </c>
      <c r="BE345" s="5" t="str">
        <f>IF(BF345="","",A345)</f>
        <v/>
      </c>
      <c r="BF345" s="5" t="str">
        <f>IF(OR(I345="201 十種競技",I345="202 七種競技"),#REF!,"")</f>
        <v/>
      </c>
      <c r="BG345" s="5" t="str">
        <f>IF(I345="107 ハーフマラソン",#REF!,"")</f>
        <v/>
      </c>
      <c r="BH345" s="5" t="str">
        <f>I345 &amp; K345</f>
        <v/>
      </c>
      <c r="BI345" s="5">
        <f>I345</f>
        <v>0</v>
      </c>
      <c r="BJ345" s="5">
        <f>COUNTIF($BI$5:$BI$401,I345)</f>
        <v>160</v>
      </c>
      <c r="BK345" s="5">
        <f>COUNTIF($BH$5:$BH$401,I345 &amp; "B標準")</f>
        <v>0</v>
      </c>
      <c r="BL345" s="5" t="str">
        <f>D343 &amp; D345</f>
        <v>登録番号</v>
      </c>
    </row>
    <row r="346" spans="1:64" ht="14.25" thickBot="1" x14ac:dyDescent="0.2">
      <c r="A346" s="203"/>
      <c r="B346" s="206"/>
      <c r="C346" s="208"/>
      <c r="D346" s="206"/>
      <c r="E346" s="128" t="str">
        <f>IF(C345="○",IF($D345&lt;&gt;"",VLOOKUP($D345,新規学連登録者入力シート!$A$2:$U$101,7,FALSE),""),IF($D345&lt;&gt;"",IF(VLOOKUP(記入方法!$D345,登録者リスト!$A$1:$F$43729,4,FALSE)=基本情報!$D$6,VLOOKUP(記入方法!$D345,登録者リスト!$A$1:$F$43729,2,FALSE),""),""))</f>
        <v/>
      </c>
      <c r="F346" s="210"/>
      <c r="G346" s="128" t="str">
        <f>IF(C345="○",IF($D345&lt;&gt;"",VLOOKUP($D345,新規学連登録者入力シート!$A$2:$U$101,19,FALSE),""),IF($D345&lt;&gt;"",IF(VLOOKUP(記入方法!$D345,登録者リスト!$A$1:$F$43729,4,FALSE)=基本情報!$D$6,VLOOKUP(記入方法!$D345,登録者リスト!$A$1:$F$43729,6,FALSE),""),""))</f>
        <v/>
      </c>
      <c r="H346" s="212"/>
      <c r="I346" s="268"/>
      <c r="J346" s="268"/>
      <c r="K346" s="270"/>
      <c r="L346" s="106"/>
      <c r="M346" s="14" t="str">
        <f>IF(U346="",ASC(N346&amp;IF(P346&lt;&gt;"",TEXT(P346,"00"),"")&amp;IF(R346&lt;&gt;"",TEXT(R346,"00"),"")&amp;IF(T346&lt;&gt;"",TEXT(T346,"00"),"")),ASC(U346))</f>
        <v/>
      </c>
      <c r="N346" s="212"/>
      <c r="O346" s="256"/>
      <c r="P346" s="264"/>
      <c r="Q346" s="256"/>
      <c r="R346" s="264"/>
      <c r="S346" s="240"/>
      <c r="T346" s="266"/>
      <c r="U346" s="212"/>
      <c r="V346" s="9"/>
      <c r="W346" s="10" t="s">
        <v>23</v>
      </c>
      <c r="X346" s="9"/>
      <c r="Y346" s="10" t="s">
        <v>25</v>
      </c>
      <c r="Z346" s="9"/>
      <c r="AA346" s="10" t="s">
        <v>26</v>
      </c>
      <c r="AB346" s="210"/>
      <c r="AC346" s="102" t="str">
        <f>IF(AK346="",ASC(AD345&amp;IF(AF346&lt;&gt;"",TEXT(AF346,"00"),"")&amp;IF(AH346&lt;&gt;"",TEXT(AH346,"00"),"")&amp;IF(AJ346&lt;&gt;"",TEXT(AJ346,"00"),"")),ASC(AK346))</f>
        <v/>
      </c>
      <c r="AD346" s="254"/>
      <c r="AE346" s="258"/>
      <c r="AF346" s="260"/>
      <c r="AG346" s="258"/>
      <c r="AH346" s="260"/>
      <c r="AI346" s="262"/>
      <c r="AJ346" s="252"/>
      <c r="AK346" s="254"/>
      <c r="AL346" s="14" t="str">
        <f>IF(AT346="",ASC(AM346&amp;IF(AO346&lt;&gt;"",TEXT(AO346,"00"),"")&amp;IF(AQ346&lt;&gt;"",TEXT(AQ346,"00"),"")&amp;IF(AS346&lt;&gt;"",TEXT(AS346,"00"),"")),ASC(AT346))</f>
        <v/>
      </c>
      <c r="AM346" s="206"/>
      <c r="AN346" s="256"/>
      <c r="AO346" s="238"/>
      <c r="AP346" s="256"/>
      <c r="AQ346" s="238"/>
      <c r="AR346" s="240"/>
      <c r="AS346" s="242"/>
      <c r="AT346" s="244"/>
      <c r="AV346" s="5" t="str">
        <f>IF(AND(I346&lt;&gt;"107 ハーフマラソン",I346&lt;&gt;"062 10000mW"),D345 &amp; "-" &amp; I346,D345 &amp; "-" &amp; I346 &amp; J346)</f>
        <v>-</v>
      </c>
      <c r="AW346" s="5" t="str">
        <f>IF(ISERROR(VLOOKUP(記入方法!$AV346,登録者リスト!#REF!,4,FALSE)),"○","")</f>
        <v>○</v>
      </c>
      <c r="AX346" s="5" t="e">
        <f>IF(AND(I346&lt;&gt;"107 ハーフマラソン",I346&lt;&gt;"062 10000mW"),#REF! &amp; "-" &amp; I346,#REF! &amp; "-" &amp; I346 &amp; J346)</f>
        <v>#REF!</v>
      </c>
      <c r="AY346" s="5" t="str">
        <f>IF(ISERROR(VLOOKUP(AX346,突破者リスト外資格記録入力シート!$D$7:$M$106,2,FALSE)),"○","")</f>
        <v>○</v>
      </c>
      <c r="BA346" s="5" t="str">
        <f>IF(I346="107 ハーフマラソン","H",IF(I346="062 10000mW","W",""))</f>
        <v/>
      </c>
      <c r="BB346" s="5" t="e">
        <f>VLOOKUP($I346 &amp; $J346,標準記録!$A$1:$D$26,2,FALSE)</f>
        <v>#N/A</v>
      </c>
      <c r="BC346" s="5" t="e">
        <f>VLOOKUP($I346 &amp; $J346,標準記録!$A$1:$D$26,3,FALSE)</f>
        <v>#N/A</v>
      </c>
      <c r="BD346" s="5" t="e">
        <f>VLOOKUP($I346 &amp; $J346,標準記録!$A$1:$D$26,4,FALSE)</f>
        <v>#N/A</v>
      </c>
      <c r="BE346" s="5" t="str">
        <f>IF(BF346="","",A345)</f>
        <v/>
      </c>
      <c r="BF346" s="5" t="str">
        <f>IF(OR(I346="201 十種競技",I346="202 七種競技"),#REF!,"")</f>
        <v/>
      </c>
      <c r="BG346" s="5" t="str">
        <f>IF(I346="107 ハーフマラソン",#REF!,"")</f>
        <v/>
      </c>
      <c r="BH346" s="5" t="str">
        <f>I346 &amp; K346</f>
        <v/>
      </c>
      <c r="BI346" s="5">
        <f>I346</f>
        <v>0</v>
      </c>
      <c r="BJ346" s="5">
        <f>COUNTIF($BI$5:$BI$401,I346)</f>
        <v>160</v>
      </c>
      <c r="BK346" s="5">
        <f>COUNTIF($BH$5:$BH$401,I346 &amp; "B標準")</f>
        <v>0</v>
      </c>
    </row>
    <row r="347" spans="1:64" ht="15" thickTop="1" thickBot="1" x14ac:dyDescent="0.2">
      <c r="A347" s="204"/>
      <c r="B347" s="245" t="s">
        <v>128</v>
      </c>
      <c r="C347" s="246"/>
      <c r="D347" s="246"/>
      <c r="E347" s="246"/>
      <c r="F347" s="246"/>
      <c r="G347" s="247"/>
      <c r="H347" s="125"/>
      <c r="I347" s="248"/>
      <c r="J347" s="249"/>
      <c r="K347" s="249"/>
      <c r="L347" s="249"/>
      <c r="M347" s="249"/>
      <c r="N347" s="249"/>
      <c r="O347" s="249"/>
      <c r="P347" s="249"/>
      <c r="Q347" s="249"/>
      <c r="R347" s="249"/>
      <c r="S347" s="249"/>
      <c r="T347" s="249"/>
      <c r="U347" s="249"/>
      <c r="V347" s="249"/>
      <c r="W347" s="249"/>
      <c r="X347" s="249"/>
      <c r="Y347" s="249"/>
      <c r="Z347" s="249"/>
      <c r="AA347" s="249"/>
      <c r="AB347" s="249"/>
      <c r="AC347" s="249"/>
      <c r="AD347" s="249"/>
      <c r="AE347" s="249"/>
      <c r="AF347" s="249"/>
      <c r="AG347" s="249"/>
      <c r="AH347" s="249"/>
      <c r="AI347" s="249"/>
      <c r="AJ347" s="249"/>
      <c r="AK347" s="249"/>
      <c r="AL347" s="249"/>
      <c r="AM347" s="249"/>
      <c r="AN347" s="249"/>
      <c r="AO347" s="249"/>
      <c r="AP347" s="249"/>
      <c r="AQ347" s="249"/>
      <c r="AR347" s="249"/>
      <c r="AS347" s="249"/>
      <c r="AT347" s="250"/>
    </row>
    <row r="348" spans="1:64" ht="13.5" customHeight="1" x14ac:dyDescent="0.15">
      <c r="A348" s="227"/>
      <c r="B348" s="229" t="s">
        <v>0</v>
      </c>
      <c r="C348" s="231" t="s">
        <v>242</v>
      </c>
      <c r="D348" s="231" t="str">
        <f>IF(C350="○","整理番号","登録番号")</f>
        <v>登録番号</v>
      </c>
      <c r="E348" s="124" t="s">
        <v>13550</v>
      </c>
      <c r="F348" s="229" t="s">
        <v>275</v>
      </c>
      <c r="G348" s="104" t="s">
        <v>1</v>
      </c>
      <c r="H348" s="233" t="s">
        <v>13551</v>
      </c>
      <c r="I348" s="271" t="s">
        <v>2</v>
      </c>
      <c r="J348" s="233" t="s">
        <v>284</v>
      </c>
      <c r="K348" s="233" t="s">
        <v>3</v>
      </c>
      <c r="L348" s="114" t="s">
        <v>243</v>
      </c>
      <c r="M348" s="107" t="s">
        <v>16</v>
      </c>
      <c r="N348" s="213" t="s">
        <v>4</v>
      </c>
      <c r="O348" s="214"/>
      <c r="P348" s="214"/>
      <c r="Q348" s="214"/>
      <c r="R348" s="214"/>
      <c r="S348" s="214"/>
      <c r="T348" s="214"/>
      <c r="U348" s="214"/>
      <c r="V348" s="214"/>
      <c r="W348" s="214"/>
      <c r="X348" s="214"/>
      <c r="Y348" s="214"/>
      <c r="Z348" s="214"/>
      <c r="AA348" s="214"/>
      <c r="AB348" s="215"/>
      <c r="AC348" s="109" t="s">
        <v>16</v>
      </c>
      <c r="AD348" s="216" t="s">
        <v>448</v>
      </c>
      <c r="AE348" s="217"/>
      <c r="AF348" s="217"/>
      <c r="AG348" s="217"/>
      <c r="AH348" s="217"/>
      <c r="AI348" s="217"/>
      <c r="AJ348" s="217"/>
      <c r="AK348" s="218"/>
      <c r="AL348" s="107" t="s">
        <v>16</v>
      </c>
      <c r="AM348" s="213" t="s">
        <v>445</v>
      </c>
      <c r="AN348" s="214"/>
      <c r="AO348" s="214"/>
      <c r="AP348" s="214"/>
      <c r="AQ348" s="214"/>
      <c r="AR348" s="214"/>
      <c r="AS348" s="214"/>
      <c r="AT348" s="219"/>
    </row>
    <row r="349" spans="1:64" ht="14.25" thickBot="1" x14ac:dyDescent="0.2">
      <c r="A349" s="228"/>
      <c r="B349" s="230"/>
      <c r="C349" s="232"/>
      <c r="D349" s="232"/>
      <c r="E349" s="129" t="s">
        <v>6</v>
      </c>
      <c r="F349" s="230"/>
      <c r="G349" s="6" t="s">
        <v>7</v>
      </c>
      <c r="H349" s="230"/>
      <c r="I349" s="272"/>
      <c r="J349" s="236"/>
      <c r="K349" s="236"/>
      <c r="L349" s="115"/>
      <c r="M349" s="108"/>
      <c r="N349" s="220" t="s">
        <v>8</v>
      </c>
      <c r="O349" s="221"/>
      <c r="P349" s="221"/>
      <c r="Q349" s="221"/>
      <c r="R349" s="221"/>
      <c r="S349" s="221"/>
      <c r="T349" s="222"/>
      <c r="U349" s="129" t="s">
        <v>9</v>
      </c>
      <c r="V349" s="111" t="s">
        <v>10</v>
      </c>
      <c r="W349" s="112"/>
      <c r="X349" s="112"/>
      <c r="Y349" s="112"/>
      <c r="Z349" s="112"/>
      <c r="AA349" s="113"/>
      <c r="AB349" s="92" t="s">
        <v>11</v>
      </c>
      <c r="AC349" s="110"/>
      <c r="AD349" s="223" t="s">
        <v>8</v>
      </c>
      <c r="AE349" s="224"/>
      <c r="AF349" s="224"/>
      <c r="AG349" s="224"/>
      <c r="AH349" s="224"/>
      <c r="AI349" s="224"/>
      <c r="AJ349" s="225"/>
      <c r="AK349" s="100" t="s">
        <v>9</v>
      </c>
      <c r="AL349" s="108"/>
      <c r="AM349" s="220" t="s">
        <v>8</v>
      </c>
      <c r="AN349" s="221"/>
      <c r="AO349" s="221"/>
      <c r="AP349" s="221"/>
      <c r="AQ349" s="221"/>
      <c r="AR349" s="221"/>
      <c r="AS349" s="222"/>
      <c r="AT349" s="93" t="s">
        <v>9</v>
      </c>
    </row>
    <row r="350" spans="1:64" x14ac:dyDescent="0.15">
      <c r="A350" s="202">
        <v>70</v>
      </c>
      <c r="B350" s="205"/>
      <c r="C350" s="207"/>
      <c r="D350" s="205"/>
      <c r="E350" s="126" t="str">
        <f>IF(C350="○",IF($D350&lt;&gt;"",VLOOKUP($D350,新規学連登録者入力シート!$A$2:$U$101,8,FALSE),""),IF($D350&lt;&gt;"",IF(VLOOKUP(記入方法!$D350,登録者リスト!$A$1:$F$43729,4,FALSE)=基本情報!$D$6,VLOOKUP(記入方法!$D350,登録者リスト!$A$1:$F$43729,3,FALSE),""),""))</f>
        <v/>
      </c>
      <c r="F350" s="209" t="str">
        <f>IF(C350="○",IF($D350&lt;&gt;"",VLOOKUP($D350,新規学連登録者入力シート!$A$2:$U$101,9,FALSE),""),IF($D350&lt;&gt;"",IF(VLOOKUP(記入方法!$D350,登録者リスト!$A$1:$G$43729,4,FALSE)=基本情報!$D$6,VLOOKUP(記入方法!$D350,登録者リスト!$A$1:$G$43729,7,FALSE),""),""))</f>
        <v/>
      </c>
      <c r="G350" s="127" t="str">
        <f>IF(C350="○",IF($D350&lt;&gt;"",VLOOKUP($D350,新規学連登録者入力シート!$A$2:$U$101,14,FALSE),""),IF($D350&lt;&gt;"",IF(VLOOKUP(記入方法!$D350,登録者リスト!$A$1:$F$43729,4,FALSE)=基本情報!$D$6,VLOOKUP(記入方法!$D350,登録者リスト!$A$1:$F$43729,5,FALSE),""),""))</f>
        <v/>
      </c>
      <c r="H350" s="211" t="str">
        <f>IF(C350="○",IF($D350&lt;&gt;"",VLOOKUP($D350,新規学連登録者入力シート!$A$2:$U$101,19,FALSE),""),IF($D350&lt;&gt;"",IF(VLOOKUP(記入方法!$D350,登録者リスト!$A$1:$H$43729,4,FALSE)=基本情報!$D$6,VLOOKUP(記入方法!$D350,登録者リスト!$A$1:$H$43729,8,FALSE),""),""))</f>
        <v/>
      </c>
      <c r="I350" s="267"/>
      <c r="J350" s="267"/>
      <c r="K350" s="269" t="str">
        <f>IFERROR(IF(I350="","",IF(AND(I350&lt;&gt;"107 ハーフマラソン",I350&lt;&gt;"062 10000mW"),IF(BD350="T",IF(VALUE(M350)&lt;=BB350,"A標準",IF(VALUE(M350)&lt;=BC350,"B標準","未突破")),IF(VALUE(M350)&gt;=BB350,"A標準",IF(VALUE(M350)&gt;=BC350,"B標準","未突破"))),IF(VALUE(M350)&lt;=BC350,"","未突破"))),"")</f>
        <v/>
      </c>
      <c r="L350" s="105"/>
      <c r="M350" s="12" t="str">
        <f>IF(U350="",ASC(N350&amp;IF(P350&lt;&gt;"",TEXT(P350,"00"),"")&amp;IF(R350&lt;&gt;"",TEXT(R350,"00"),"")&amp;IF(T350&lt;&gt;"",TEXT(T350,"00"),"")),ASC(U350))</f>
        <v/>
      </c>
      <c r="N350" s="211"/>
      <c r="O350" s="255" t="s">
        <v>239</v>
      </c>
      <c r="P350" s="263"/>
      <c r="Q350" s="255" t="s">
        <v>240</v>
      </c>
      <c r="R350" s="263"/>
      <c r="S350" s="239" t="s">
        <v>241</v>
      </c>
      <c r="T350" s="265"/>
      <c r="U350" s="211"/>
      <c r="V350" s="7"/>
      <c r="W350" s="8" t="s">
        <v>23</v>
      </c>
      <c r="X350" s="7"/>
      <c r="Y350" s="8" t="s">
        <v>24</v>
      </c>
      <c r="Z350" s="7"/>
      <c r="AA350" s="8" t="s">
        <v>26</v>
      </c>
      <c r="AB350" s="209"/>
      <c r="AC350" s="101" t="str">
        <f>IF(AK350="",ASC(AD350&amp;IF(AF350&lt;&gt;"",TEXT(AF350,"00"),"")&amp;IF(AH350&lt;&gt;"",TEXT(AH350,"00"),"")&amp;IF(AJ350&lt;&gt;"",TEXT(AJ350,"00"),"")),ASC(AK350))</f>
        <v/>
      </c>
      <c r="AD350" s="253" t="str">
        <f>IF(I350="","",IF(I350="201 十種競技","",VLOOKUP(I350,大学記録!$A$3:$H$5,2,FALSE)))</f>
        <v/>
      </c>
      <c r="AE350" s="257" t="s">
        <v>239</v>
      </c>
      <c r="AF350" s="259" t="str">
        <f>IF(I350="","",IF(I350="201 十種競技","",VLOOKUP(I350,大学記録!$A$3:$H$5,4,FALSE)))</f>
        <v/>
      </c>
      <c r="AG350" s="257" t="s">
        <v>240</v>
      </c>
      <c r="AH350" s="259" t="str">
        <f>IF(I350="","",IF(I350="201 十種競技","",VLOOKUP(I350,大学記録!$A$3:$H$5,6,FALSE)))</f>
        <v/>
      </c>
      <c r="AI350" s="261" t="s">
        <v>241</v>
      </c>
      <c r="AJ350" s="251" t="str">
        <f>IF(I350="","",IF(I350="201 十種競技","",VLOOKUP(I350,大学記録!$A$3:$H$5,8,FALSE)))</f>
        <v/>
      </c>
      <c r="AK350" s="253" t="str">
        <f>IF(I350="","",IF(I350="201 十種競技",大学記録!#REF!,""))</f>
        <v/>
      </c>
      <c r="AL350" s="12" t="str">
        <f>IF(AT350="",ASC(AM350&amp;IF(AO350&lt;&gt;"",TEXT(AO350,"00"),"")&amp;IF(AQ350&lt;&gt;"",TEXT(AQ350,"00"),"")&amp;IF(AS350&lt;&gt;"",TEXT(AS350,"00"),"")),ASC(AT350))</f>
        <v/>
      </c>
      <c r="AM350" s="205"/>
      <c r="AN350" s="255" t="s">
        <v>239</v>
      </c>
      <c r="AO350" s="237"/>
      <c r="AP350" s="255" t="s">
        <v>240</v>
      </c>
      <c r="AQ350" s="237"/>
      <c r="AR350" s="239" t="s">
        <v>241</v>
      </c>
      <c r="AS350" s="241"/>
      <c r="AT350" s="243"/>
      <c r="AV350" s="5" t="str">
        <f>IF(AND(I350&lt;&gt;"107 ハーフマラソン",I350&lt;&gt;"062 10000mW"),D350 &amp; "-" &amp; I350,D350 &amp; "-" &amp; I350 &amp; J350)</f>
        <v>-</v>
      </c>
      <c r="AW350" s="5" t="str">
        <f>IF(ISERROR(VLOOKUP(記入方法!$AV350,登録者リスト!#REF!,4,FALSE)),"○","")</f>
        <v>○</v>
      </c>
      <c r="AX350" s="5" t="e">
        <f>IF(AND(I350&lt;&gt;"107 ハーフマラソン",I350&lt;&gt;"062 10000mW"),#REF! &amp; "-" &amp; I350,#REF! &amp; "-" &amp; I350 &amp; J350)</f>
        <v>#REF!</v>
      </c>
      <c r="AY350" s="5" t="str">
        <f>IF(ISERROR(VLOOKUP(AX350,突破者リスト外資格記録入力シート!$D$7:$M$106,2,FALSE)),"○","")</f>
        <v>○</v>
      </c>
      <c r="AZ350" s="5" t="str">
        <f>IF(C350="○","整理番号","登録番号")</f>
        <v>登録番号</v>
      </c>
      <c r="BA350" s="5" t="str">
        <f>IF(I350="107 ハーフマラソン","H",IF(I350="062 10000mW","W",""))</f>
        <v/>
      </c>
      <c r="BB350" s="5" t="e">
        <f>VLOOKUP($I350 &amp; $J350,標準記録!$A$1:$D$26,2,FALSE)</f>
        <v>#N/A</v>
      </c>
      <c r="BC350" s="5" t="e">
        <f>VLOOKUP($I350 &amp; $J350,標準記録!$A$1:$D$26,3,FALSE)</f>
        <v>#N/A</v>
      </c>
      <c r="BD350" s="5" t="e">
        <f>VLOOKUP($I350 &amp; $J350,標準記録!$A$1:$D$26,4,FALSE)</f>
        <v>#N/A</v>
      </c>
      <c r="BE350" s="5" t="str">
        <f>IF(BF350="","",A350)</f>
        <v/>
      </c>
      <c r="BF350" s="5" t="str">
        <f>IF(OR(I350="201 十種競技",I350="202 七種競技"),#REF!,"")</f>
        <v/>
      </c>
      <c r="BG350" s="5" t="str">
        <f>IF(I350="107 ハーフマラソン",#REF!,"")</f>
        <v/>
      </c>
      <c r="BH350" s="5" t="str">
        <f>I350 &amp; K350</f>
        <v/>
      </c>
      <c r="BI350" s="5">
        <f>I350</f>
        <v>0</v>
      </c>
      <c r="BJ350" s="5">
        <f>COUNTIF($BI$5:$BI$401,I350)</f>
        <v>160</v>
      </c>
      <c r="BK350" s="5">
        <f>COUNTIF($BH$5:$BH$401,I350 &amp; "B標準")</f>
        <v>0</v>
      </c>
      <c r="BL350" s="5" t="str">
        <f>D348 &amp; D350</f>
        <v>登録番号</v>
      </c>
    </row>
    <row r="351" spans="1:64" ht="14.25" thickBot="1" x14ac:dyDescent="0.2">
      <c r="A351" s="203"/>
      <c r="B351" s="206"/>
      <c r="C351" s="208"/>
      <c r="D351" s="206"/>
      <c r="E351" s="128" t="str">
        <f>IF(C350="○",IF($D350&lt;&gt;"",VLOOKUP($D350,新規学連登録者入力シート!$A$2:$U$101,7,FALSE),""),IF($D350&lt;&gt;"",IF(VLOOKUP(記入方法!$D350,登録者リスト!$A$1:$F$43729,4,FALSE)=基本情報!$D$6,VLOOKUP(記入方法!$D350,登録者リスト!$A$1:$F$43729,2,FALSE),""),""))</f>
        <v/>
      </c>
      <c r="F351" s="210"/>
      <c r="G351" s="128" t="str">
        <f>IF(C350="○",IF($D350&lt;&gt;"",VLOOKUP($D350,新規学連登録者入力シート!$A$2:$U$101,19,FALSE),""),IF($D350&lt;&gt;"",IF(VLOOKUP(記入方法!$D350,登録者リスト!$A$1:$F$43729,4,FALSE)=基本情報!$D$6,VLOOKUP(記入方法!$D350,登録者リスト!$A$1:$F$43729,6,FALSE),""),""))</f>
        <v/>
      </c>
      <c r="H351" s="212"/>
      <c r="I351" s="268"/>
      <c r="J351" s="268"/>
      <c r="K351" s="270"/>
      <c r="L351" s="106"/>
      <c r="M351" s="14" t="str">
        <f>IF(U351="",ASC(N351&amp;IF(P351&lt;&gt;"",TEXT(P351,"00"),"")&amp;IF(R351&lt;&gt;"",TEXT(R351,"00"),"")&amp;IF(T351&lt;&gt;"",TEXT(T351,"00"),"")),ASC(U351))</f>
        <v/>
      </c>
      <c r="N351" s="212"/>
      <c r="O351" s="256"/>
      <c r="P351" s="264"/>
      <c r="Q351" s="256"/>
      <c r="R351" s="264"/>
      <c r="S351" s="240"/>
      <c r="T351" s="266"/>
      <c r="U351" s="212"/>
      <c r="V351" s="9"/>
      <c r="W351" s="10" t="s">
        <v>23</v>
      </c>
      <c r="X351" s="9"/>
      <c r="Y351" s="10" t="s">
        <v>25</v>
      </c>
      <c r="Z351" s="9"/>
      <c r="AA351" s="10" t="s">
        <v>26</v>
      </c>
      <c r="AB351" s="210"/>
      <c r="AC351" s="102" t="str">
        <f>IF(AK351="",ASC(AD350&amp;IF(AF351&lt;&gt;"",TEXT(AF351,"00"),"")&amp;IF(AH351&lt;&gt;"",TEXT(AH351,"00"),"")&amp;IF(AJ351&lt;&gt;"",TEXT(AJ351,"00"),"")),ASC(AK351))</f>
        <v/>
      </c>
      <c r="AD351" s="254"/>
      <c r="AE351" s="258"/>
      <c r="AF351" s="260"/>
      <c r="AG351" s="258"/>
      <c r="AH351" s="260"/>
      <c r="AI351" s="262"/>
      <c r="AJ351" s="252"/>
      <c r="AK351" s="254"/>
      <c r="AL351" s="14" t="str">
        <f>IF(AT351="",ASC(AM351&amp;IF(AO351&lt;&gt;"",TEXT(AO351,"00"),"")&amp;IF(AQ351&lt;&gt;"",TEXT(AQ351,"00"),"")&amp;IF(AS351&lt;&gt;"",TEXT(AS351,"00"),"")),ASC(AT351))</f>
        <v/>
      </c>
      <c r="AM351" s="206"/>
      <c r="AN351" s="256"/>
      <c r="AO351" s="238"/>
      <c r="AP351" s="256"/>
      <c r="AQ351" s="238"/>
      <c r="AR351" s="240"/>
      <c r="AS351" s="242"/>
      <c r="AT351" s="244"/>
      <c r="AV351" s="5" t="str">
        <f>IF(AND(I351&lt;&gt;"107 ハーフマラソン",I351&lt;&gt;"062 10000mW"),D350 &amp; "-" &amp; I351,D350 &amp; "-" &amp; I351 &amp; J351)</f>
        <v>-</v>
      </c>
      <c r="AW351" s="5" t="str">
        <f>IF(ISERROR(VLOOKUP(記入方法!$AV351,登録者リスト!#REF!,4,FALSE)),"○","")</f>
        <v>○</v>
      </c>
      <c r="AX351" s="5" t="e">
        <f>IF(AND(I351&lt;&gt;"107 ハーフマラソン",I351&lt;&gt;"062 10000mW"),#REF! &amp; "-" &amp; I351,#REF! &amp; "-" &amp; I351 &amp; J351)</f>
        <v>#REF!</v>
      </c>
      <c r="AY351" s="5" t="str">
        <f>IF(ISERROR(VLOOKUP(AX351,突破者リスト外資格記録入力シート!$D$7:$M$106,2,FALSE)),"○","")</f>
        <v>○</v>
      </c>
      <c r="BA351" s="5" t="str">
        <f>IF(I351="107 ハーフマラソン","H",IF(I351="062 10000mW","W",""))</f>
        <v/>
      </c>
      <c r="BB351" s="5" t="e">
        <f>VLOOKUP($I351 &amp; $J351,標準記録!$A$1:$D$26,2,FALSE)</f>
        <v>#N/A</v>
      </c>
      <c r="BC351" s="5" t="e">
        <f>VLOOKUP($I351 &amp; $J351,標準記録!$A$1:$D$26,3,FALSE)</f>
        <v>#N/A</v>
      </c>
      <c r="BD351" s="5" t="e">
        <f>VLOOKUP($I351 &amp; $J351,標準記録!$A$1:$D$26,4,FALSE)</f>
        <v>#N/A</v>
      </c>
      <c r="BE351" s="5" t="str">
        <f>IF(BF351="","",A350)</f>
        <v/>
      </c>
      <c r="BF351" s="5" t="str">
        <f>IF(OR(I351="201 十種競技",I351="202 七種競技"),#REF!,"")</f>
        <v/>
      </c>
      <c r="BG351" s="5" t="str">
        <f>IF(I351="107 ハーフマラソン",#REF!,"")</f>
        <v/>
      </c>
      <c r="BH351" s="5" t="str">
        <f>I351 &amp; K351</f>
        <v/>
      </c>
      <c r="BI351" s="5">
        <f>I351</f>
        <v>0</v>
      </c>
      <c r="BJ351" s="5">
        <f>COUNTIF($BI$5:$BI$401,I351)</f>
        <v>160</v>
      </c>
      <c r="BK351" s="5">
        <f>COUNTIF($BH$5:$BH$401,I351 &amp; "B標準")</f>
        <v>0</v>
      </c>
    </row>
    <row r="352" spans="1:64" ht="15" thickTop="1" thickBot="1" x14ac:dyDescent="0.2">
      <c r="A352" s="204"/>
      <c r="B352" s="245" t="s">
        <v>128</v>
      </c>
      <c r="C352" s="246"/>
      <c r="D352" s="246"/>
      <c r="E352" s="246"/>
      <c r="F352" s="246"/>
      <c r="G352" s="247"/>
      <c r="H352" s="125"/>
      <c r="I352" s="248"/>
      <c r="J352" s="249"/>
      <c r="K352" s="249"/>
      <c r="L352" s="249"/>
      <c r="M352" s="249"/>
      <c r="N352" s="249"/>
      <c r="O352" s="249"/>
      <c r="P352" s="249"/>
      <c r="Q352" s="249"/>
      <c r="R352" s="249"/>
      <c r="S352" s="249"/>
      <c r="T352" s="249"/>
      <c r="U352" s="249"/>
      <c r="V352" s="249"/>
      <c r="W352" s="249"/>
      <c r="X352" s="249"/>
      <c r="Y352" s="249"/>
      <c r="Z352" s="249"/>
      <c r="AA352" s="249"/>
      <c r="AB352" s="249"/>
      <c r="AC352" s="249"/>
      <c r="AD352" s="249"/>
      <c r="AE352" s="249"/>
      <c r="AF352" s="249"/>
      <c r="AG352" s="249"/>
      <c r="AH352" s="249"/>
      <c r="AI352" s="249"/>
      <c r="AJ352" s="249"/>
      <c r="AK352" s="249"/>
      <c r="AL352" s="249"/>
      <c r="AM352" s="249"/>
      <c r="AN352" s="249"/>
      <c r="AO352" s="249"/>
      <c r="AP352" s="249"/>
      <c r="AQ352" s="249"/>
      <c r="AR352" s="249"/>
      <c r="AS352" s="249"/>
      <c r="AT352" s="250"/>
    </row>
    <row r="353" spans="1:64" ht="13.5" customHeight="1" x14ac:dyDescent="0.15">
      <c r="A353" s="227"/>
      <c r="B353" s="229" t="s">
        <v>0</v>
      </c>
      <c r="C353" s="231" t="s">
        <v>242</v>
      </c>
      <c r="D353" s="231" t="str">
        <f>IF(C355="○","整理番号","登録番号")</f>
        <v>登録番号</v>
      </c>
      <c r="E353" s="124" t="s">
        <v>13550</v>
      </c>
      <c r="F353" s="229" t="s">
        <v>275</v>
      </c>
      <c r="G353" s="104" t="s">
        <v>1</v>
      </c>
      <c r="H353" s="233" t="s">
        <v>13551</v>
      </c>
      <c r="I353" s="271" t="s">
        <v>2</v>
      </c>
      <c r="J353" s="233" t="s">
        <v>284</v>
      </c>
      <c r="K353" s="233" t="s">
        <v>3</v>
      </c>
      <c r="L353" s="114" t="s">
        <v>243</v>
      </c>
      <c r="M353" s="107" t="s">
        <v>16</v>
      </c>
      <c r="N353" s="213" t="s">
        <v>4</v>
      </c>
      <c r="O353" s="214"/>
      <c r="P353" s="214"/>
      <c r="Q353" s="214"/>
      <c r="R353" s="214"/>
      <c r="S353" s="214"/>
      <c r="T353" s="214"/>
      <c r="U353" s="214"/>
      <c r="V353" s="214"/>
      <c r="W353" s="214"/>
      <c r="X353" s="214"/>
      <c r="Y353" s="214"/>
      <c r="Z353" s="214"/>
      <c r="AA353" s="214"/>
      <c r="AB353" s="215"/>
      <c r="AC353" s="109" t="s">
        <v>16</v>
      </c>
      <c r="AD353" s="216" t="s">
        <v>448</v>
      </c>
      <c r="AE353" s="217"/>
      <c r="AF353" s="217"/>
      <c r="AG353" s="217"/>
      <c r="AH353" s="217"/>
      <c r="AI353" s="217"/>
      <c r="AJ353" s="217"/>
      <c r="AK353" s="218"/>
      <c r="AL353" s="107" t="s">
        <v>16</v>
      </c>
      <c r="AM353" s="213" t="s">
        <v>445</v>
      </c>
      <c r="AN353" s="214"/>
      <c r="AO353" s="214"/>
      <c r="AP353" s="214"/>
      <c r="AQ353" s="214"/>
      <c r="AR353" s="214"/>
      <c r="AS353" s="214"/>
      <c r="AT353" s="219"/>
    </row>
    <row r="354" spans="1:64" ht="14.25" thickBot="1" x14ac:dyDescent="0.2">
      <c r="A354" s="228"/>
      <c r="B354" s="230"/>
      <c r="C354" s="232"/>
      <c r="D354" s="232"/>
      <c r="E354" s="129" t="s">
        <v>6</v>
      </c>
      <c r="F354" s="230"/>
      <c r="G354" s="6" t="s">
        <v>7</v>
      </c>
      <c r="H354" s="230"/>
      <c r="I354" s="272"/>
      <c r="J354" s="236"/>
      <c r="K354" s="236"/>
      <c r="L354" s="115"/>
      <c r="M354" s="108"/>
      <c r="N354" s="220" t="s">
        <v>8</v>
      </c>
      <c r="O354" s="221"/>
      <c r="P354" s="221"/>
      <c r="Q354" s="221"/>
      <c r="R354" s="221"/>
      <c r="S354" s="221"/>
      <c r="T354" s="222"/>
      <c r="U354" s="129" t="s">
        <v>9</v>
      </c>
      <c r="V354" s="111" t="s">
        <v>10</v>
      </c>
      <c r="W354" s="112"/>
      <c r="X354" s="112"/>
      <c r="Y354" s="112"/>
      <c r="Z354" s="112"/>
      <c r="AA354" s="113"/>
      <c r="AB354" s="92" t="s">
        <v>11</v>
      </c>
      <c r="AC354" s="110"/>
      <c r="AD354" s="223" t="s">
        <v>8</v>
      </c>
      <c r="AE354" s="224"/>
      <c r="AF354" s="224"/>
      <c r="AG354" s="224"/>
      <c r="AH354" s="224"/>
      <c r="AI354" s="224"/>
      <c r="AJ354" s="225"/>
      <c r="AK354" s="100" t="s">
        <v>9</v>
      </c>
      <c r="AL354" s="108"/>
      <c r="AM354" s="220" t="s">
        <v>8</v>
      </c>
      <c r="AN354" s="221"/>
      <c r="AO354" s="221"/>
      <c r="AP354" s="221"/>
      <c r="AQ354" s="221"/>
      <c r="AR354" s="221"/>
      <c r="AS354" s="222"/>
      <c r="AT354" s="93" t="s">
        <v>9</v>
      </c>
    </row>
    <row r="355" spans="1:64" x14ac:dyDescent="0.15">
      <c r="A355" s="202">
        <v>71</v>
      </c>
      <c r="B355" s="205"/>
      <c r="C355" s="207"/>
      <c r="D355" s="205"/>
      <c r="E355" s="126" t="str">
        <f>IF(C355="○",IF($D355&lt;&gt;"",VLOOKUP($D355,新規学連登録者入力シート!$A$2:$U$101,8,FALSE),""),IF($D355&lt;&gt;"",IF(VLOOKUP(記入方法!$D355,登録者リスト!$A$1:$F$43729,4,FALSE)=基本情報!$D$6,VLOOKUP(記入方法!$D355,登録者リスト!$A$1:$F$43729,3,FALSE),""),""))</f>
        <v/>
      </c>
      <c r="F355" s="209" t="str">
        <f>IF(C355="○",IF($D355&lt;&gt;"",VLOOKUP($D355,新規学連登録者入力シート!$A$2:$U$101,9,FALSE),""),IF($D355&lt;&gt;"",IF(VLOOKUP(記入方法!$D355,登録者リスト!$A$1:$G$43729,4,FALSE)=基本情報!$D$6,VLOOKUP(記入方法!$D355,登録者リスト!$A$1:$G$43729,7,FALSE),""),""))</f>
        <v/>
      </c>
      <c r="G355" s="127" t="str">
        <f>IF(C355="○",IF($D355&lt;&gt;"",VLOOKUP($D355,新規学連登録者入力シート!$A$2:$U$101,14,FALSE),""),IF($D355&lt;&gt;"",IF(VLOOKUP(記入方法!$D355,登録者リスト!$A$1:$F$43729,4,FALSE)=基本情報!$D$6,VLOOKUP(記入方法!$D355,登録者リスト!$A$1:$F$43729,5,FALSE),""),""))</f>
        <v/>
      </c>
      <c r="H355" s="211" t="str">
        <f>IF(C355="○",IF($D355&lt;&gt;"",VLOOKUP($D355,新規学連登録者入力シート!$A$2:$U$101,19,FALSE),""),IF($D355&lt;&gt;"",IF(VLOOKUP(記入方法!$D355,登録者リスト!$A$1:$H$43729,4,FALSE)=基本情報!$D$6,VLOOKUP(記入方法!$D355,登録者リスト!$A$1:$H$43729,8,FALSE),""),""))</f>
        <v/>
      </c>
      <c r="I355" s="267"/>
      <c r="J355" s="267"/>
      <c r="K355" s="269" t="str">
        <f>IFERROR(IF(I355="","",IF(AND(I355&lt;&gt;"107 ハーフマラソン",I355&lt;&gt;"062 10000mW"),IF(BD355="T",IF(VALUE(M355)&lt;=BB355,"A標準",IF(VALUE(M355)&lt;=BC355,"B標準","未突破")),IF(VALUE(M355)&gt;=BB355,"A標準",IF(VALUE(M355)&gt;=BC355,"B標準","未突破"))),IF(VALUE(M355)&lt;=BC355,"","未突破"))),"")</f>
        <v/>
      </c>
      <c r="L355" s="105"/>
      <c r="M355" s="12" t="str">
        <f>IF(U355="",ASC(N355&amp;IF(P355&lt;&gt;"",TEXT(P355,"00"),"")&amp;IF(R355&lt;&gt;"",TEXT(R355,"00"),"")&amp;IF(T355&lt;&gt;"",TEXT(T355,"00"),"")),ASC(U355))</f>
        <v/>
      </c>
      <c r="N355" s="211"/>
      <c r="O355" s="255" t="s">
        <v>239</v>
      </c>
      <c r="P355" s="263"/>
      <c r="Q355" s="255" t="s">
        <v>240</v>
      </c>
      <c r="R355" s="263"/>
      <c r="S355" s="239" t="s">
        <v>241</v>
      </c>
      <c r="T355" s="265"/>
      <c r="U355" s="211"/>
      <c r="V355" s="7"/>
      <c r="W355" s="8" t="s">
        <v>23</v>
      </c>
      <c r="X355" s="7"/>
      <c r="Y355" s="8" t="s">
        <v>24</v>
      </c>
      <c r="Z355" s="7"/>
      <c r="AA355" s="8" t="s">
        <v>26</v>
      </c>
      <c r="AB355" s="209"/>
      <c r="AC355" s="101" t="str">
        <f>IF(AK355="",ASC(AD355&amp;IF(AF355&lt;&gt;"",TEXT(AF355,"00"),"")&amp;IF(AH355&lt;&gt;"",TEXT(AH355,"00"),"")&amp;IF(AJ355&lt;&gt;"",TEXT(AJ355,"00"),"")),ASC(AK355))</f>
        <v/>
      </c>
      <c r="AD355" s="253" t="str">
        <f>IF(I355="","",IF(I355="201 十種競技","",VLOOKUP(I355,大学記録!$A$3:$H$5,2,FALSE)))</f>
        <v/>
      </c>
      <c r="AE355" s="257" t="s">
        <v>239</v>
      </c>
      <c r="AF355" s="259" t="str">
        <f>IF(I355="","",IF(I355="201 十種競技","",VLOOKUP(I355,大学記録!$A$3:$H$5,4,FALSE)))</f>
        <v/>
      </c>
      <c r="AG355" s="257" t="s">
        <v>240</v>
      </c>
      <c r="AH355" s="259" t="str">
        <f>IF(I355="","",IF(I355="201 十種競技","",VLOOKUP(I355,大学記録!$A$3:$H$5,6,FALSE)))</f>
        <v/>
      </c>
      <c r="AI355" s="261" t="s">
        <v>241</v>
      </c>
      <c r="AJ355" s="251" t="str">
        <f>IF(I355="","",IF(I355="201 十種競技","",VLOOKUP(I355,大学記録!$A$3:$H$5,8,FALSE)))</f>
        <v/>
      </c>
      <c r="AK355" s="253" t="str">
        <f>IF(I355="","",IF(I355="201 十種競技",大学記録!#REF!,""))</f>
        <v/>
      </c>
      <c r="AL355" s="12" t="str">
        <f>IF(AT355="",ASC(AM355&amp;IF(AO355&lt;&gt;"",TEXT(AO355,"00"),"")&amp;IF(AQ355&lt;&gt;"",TEXT(AQ355,"00"),"")&amp;IF(AS355&lt;&gt;"",TEXT(AS355,"00"),"")),ASC(AT355))</f>
        <v/>
      </c>
      <c r="AM355" s="205"/>
      <c r="AN355" s="255" t="s">
        <v>239</v>
      </c>
      <c r="AO355" s="237"/>
      <c r="AP355" s="255" t="s">
        <v>240</v>
      </c>
      <c r="AQ355" s="237"/>
      <c r="AR355" s="239" t="s">
        <v>241</v>
      </c>
      <c r="AS355" s="241"/>
      <c r="AT355" s="243"/>
      <c r="AV355" s="5" t="str">
        <f>IF(AND(I355&lt;&gt;"107 ハーフマラソン",I355&lt;&gt;"062 10000mW"),D355 &amp; "-" &amp; I355,D355 &amp; "-" &amp; I355 &amp; J355)</f>
        <v>-</v>
      </c>
      <c r="AW355" s="5" t="str">
        <f>IF(ISERROR(VLOOKUP(記入方法!$AV355,登録者リスト!#REF!,4,FALSE)),"○","")</f>
        <v>○</v>
      </c>
      <c r="AX355" s="5" t="e">
        <f>IF(AND(I355&lt;&gt;"107 ハーフマラソン",I355&lt;&gt;"062 10000mW"),#REF! &amp; "-" &amp; I355,#REF! &amp; "-" &amp; I355 &amp; J355)</f>
        <v>#REF!</v>
      </c>
      <c r="AY355" s="5" t="str">
        <f>IF(ISERROR(VLOOKUP(AX355,突破者リスト外資格記録入力シート!$D$7:$M$106,2,FALSE)),"○","")</f>
        <v>○</v>
      </c>
      <c r="AZ355" s="5" t="str">
        <f>IF(C355="○","整理番号","登録番号")</f>
        <v>登録番号</v>
      </c>
      <c r="BA355" s="5" t="str">
        <f>IF(I355="107 ハーフマラソン","H",IF(I355="062 10000mW","W",""))</f>
        <v/>
      </c>
      <c r="BB355" s="5" t="e">
        <f>VLOOKUP($I355 &amp; $J355,標準記録!$A$1:$D$26,2,FALSE)</f>
        <v>#N/A</v>
      </c>
      <c r="BC355" s="5" t="e">
        <f>VLOOKUP($I355 &amp; $J355,標準記録!$A$1:$D$26,3,FALSE)</f>
        <v>#N/A</v>
      </c>
      <c r="BD355" s="5" t="e">
        <f>VLOOKUP($I355 &amp; $J355,標準記録!$A$1:$D$26,4,FALSE)</f>
        <v>#N/A</v>
      </c>
      <c r="BE355" s="5" t="str">
        <f>IF(BF355="","",A355)</f>
        <v/>
      </c>
      <c r="BF355" s="5" t="str">
        <f>IF(OR(I355="201 十種競技",I355="202 七種競技"),#REF!,"")</f>
        <v/>
      </c>
      <c r="BG355" s="5" t="str">
        <f>IF(I355="107 ハーフマラソン",#REF!,"")</f>
        <v/>
      </c>
      <c r="BH355" s="5" t="str">
        <f>I355 &amp; K355</f>
        <v/>
      </c>
      <c r="BI355" s="5">
        <f>I355</f>
        <v>0</v>
      </c>
      <c r="BJ355" s="5">
        <f>COUNTIF($BI$5:$BI$401,I355)</f>
        <v>160</v>
      </c>
      <c r="BK355" s="5">
        <f>COUNTIF($BH$5:$BH$401,I355 &amp; "B標準")</f>
        <v>0</v>
      </c>
      <c r="BL355" s="5" t="str">
        <f>D353 &amp; D355</f>
        <v>登録番号</v>
      </c>
    </row>
    <row r="356" spans="1:64" ht="14.25" thickBot="1" x14ac:dyDescent="0.2">
      <c r="A356" s="203"/>
      <c r="B356" s="206"/>
      <c r="C356" s="208"/>
      <c r="D356" s="206"/>
      <c r="E356" s="128" t="str">
        <f>IF(C355="○",IF($D355&lt;&gt;"",VLOOKUP($D355,新規学連登録者入力シート!$A$2:$U$101,7,FALSE),""),IF($D355&lt;&gt;"",IF(VLOOKUP(記入方法!$D355,登録者リスト!$A$1:$F$43729,4,FALSE)=基本情報!$D$6,VLOOKUP(記入方法!$D355,登録者リスト!$A$1:$F$43729,2,FALSE),""),""))</f>
        <v/>
      </c>
      <c r="F356" s="210"/>
      <c r="G356" s="128" t="str">
        <f>IF(C355="○",IF($D355&lt;&gt;"",VLOOKUP($D355,新規学連登録者入力シート!$A$2:$U$101,19,FALSE),""),IF($D355&lt;&gt;"",IF(VLOOKUP(記入方法!$D355,登録者リスト!$A$1:$F$43729,4,FALSE)=基本情報!$D$6,VLOOKUP(記入方法!$D355,登録者リスト!$A$1:$F$43729,6,FALSE),""),""))</f>
        <v/>
      </c>
      <c r="H356" s="212"/>
      <c r="I356" s="268"/>
      <c r="J356" s="268"/>
      <c r="K356" s="270"/>
      <c r="L356" s="106"/>
      <c r="M356" s="14" t="str">
        <f>IF(U356="",ASC(N356&amp;IF(P356&lt;&gt;"",TEXT(P356,"00"),"")&amp;IF(R356&lt;&gt;"",TEXT(R356,"00"),"")&amp;IF(T356&lt;&gt;"",TEXT(T356,"00"),"")),ASC(U356))</f>
        <v/>
      </c>
      <c r="N356" s="212"/>
      <c r="O356" s="256"/>
      <c r="P356" s="264"/>
      <c r="Q356" s="256"/>
      <c r="R356" s="264"/>
      <c r="S356" s="240"/>
      <c r="T356" s="266"/>
      <c r="U356" s="212"/>
      <c r="V356" s="9"/>
      <c r="W356" s="10" t="s">
        <v>23</v>
      </c>
      <c r="X356" s="9"/>
      <c r="Y356" s="10" t="s">
        <v>25</v>
      </c>
      <c r="Z356" s="9"/>
      <c r="AA356" s="10" t="s">
        <v>26</v>
      </c>
      <c r="AB356" s="210"/>
      <c r="AC356" s="102" t="str">
        <f>IF(AK356="",ASC(AD355&amp;IF(AF356&lt;&gt;"",TEXT(AF356,"00"),"")&amp;IF(AH356&lt;&gt;"",TEXT(AH356,"00"),"")&amp;IF(AJ356&lt;&gt;"",TEXT(AJ356,"00"),"")),ASC(AK356))</f>
        <v/>
      </c>
      <c r="AD356" s="254"/>
      <c r="AE356" s="258"/>
      <c r="AF356" s="260"/>
      <c r="AG356" s="258"/>
      <c r="AH356" s="260"/>
      <c r="AI356" s="262"/>
      <c r="AJ356" s="252"/>
      <c r="AK356" s="254"/>
      <c r="AL356" s="14" t="str">
        <f>IF(AT356="",ASC(AM356&amp;IF(AO356&lt;&gt;"",TEXT(AO356,"00"),"")&amp;IF(AQ356&lt;&gt;"",TEXT(AQ356,"00"),"")&amp;IF(AS356&lt;&gt;"",TEXT(AS356,"00"),"")),ASC(AT356))</f>
        <v/>
      </c>
      <c r="AM356" s="206"/>
      <c r="AN356" s="256"/>
      <c r="AO356" s="238"/>
      <c r="AP356" s="256"/>
      <c r="AQ356" s="238"/>
      <c r="AR356" s="240"/>
      <c r="AS356" s="242"/>
      <c r="AT356" s="244"/>
      <c r="AV356" s="5" t="str">
        <f>IF(AND(I356&lt;&gt;"107 ハーフマラソン",I356&lt;&gt;"062 10000mW"),D355 &amp; "-" &amp; I356,D355 &amp; "-" &amp; I356 &amp; J356)</f>
        <v>-</v>
      </c>
      <c r="AW356" s="5" t="str">
        <f>IF(ISERROR(VLOOKUP(記入方法!$AV356,登録者リスト!#REF!,4,FALSE)),"○","")</f>
        <v>○</v>
      </c>
      <c r="AX356" s="5" t="e">
        <f>IF(AND(I356&lt;&gt;"107 ハーフマラソン",I356&lt;&gt;"062 10000mW"),#REF! &amp; "-" &amp; I356,#REF! &amp; "-" &amp; I356 &amp; J356)</f>
        <v>#REF!</v>
      </c>
      <c r="AY356" s="5" t="str">
        <f>IF(ISERROR(VLOOKUP(AX356,突破者リスト外資格記録入力シート!$D$7:$M$106,2,FALSE)),"○","")</f>
        <v>○</v>
      </c>
      <c r="BA356" s="5" t="str">
        <f>IF(I356="107 ハーフマラソン","H",IF(I356="062 10000mW","W",""))</f>
        <v/>
      </c>
      <c r="BB356" s="5" t="e">
        <f>VLOOKUP($I356 &amp; $J356,標準記録!$A$1:$D$26,2,FALSE)</f>
        <v>#N/A</v>
      </c>
      <c r="BC356" s="5" t="e">
        <f>VLOOKUP($I356 &amp; $J356,標準記録!$A$1:$D$26,3,FALSE)</f>
        <v>#N/A</v>
      </c>
      <c r="BD356" s="5" t="e">
        <f>VLOOKUP($I356 &amp; $J356,標準記録!$A$1:$D$26,4,FALSE)</f>
        <v>#N/A</v>
      </c>
      <c r="BE356" s="5" t="str">
        <f>IF(BF356="","",A355)</f>
        <v/>
      </c>
      <c r="BF356" s="5" t="str">
        <f>IF(OR(I356="201 十種競技",I356="202 七種競技"),#REF!,"")</f>
        <v/>
      </c>
      <c r="BG356" s="5" t="str">
        <f>IF(I356="107 ハーフマラソン",#REF!,"")</f>
        <v/>
      </c>
      <c r="BH356" s="5" t="str">
        <f>I356 &amp; K356</f>
        <v/>
      </c>
      <c r="BI356" s="5">
        <f>I356</f>
        <v>0</v>
      </c>
      <c r="BJ356" s="5">
        <f>COUNTIF($BI$5:$BI$401,I356)</f>
        <v>160</v>
      </c>
      <c r="BK356" s="5">
        <f>COUNTIF($BH$5:$BH$401,I356 &amp; "B標準")</f>
        <v>0</v>
      </c>
    </row>
    <row r="357" spans="1:64" ht="15" thickTop="1" thickBot="1" x14ac:dyDescent="0.2">
      <c r="A357" s="204"/>
      <c r="B357" s="245" t="s">
        <v>128</v>
      </c>
      <c r="C357" s="246"/>
      <c r="D357" s="246"/>
      <c r="E357" s="246"/>
      <c r="F357" s="246"/>
      <c r="G357" s="247"/>
      <c r="H357" s="125"/>
      <c r="I357" s="248"/>
      <c r="J357" s="249"/>
      <c r="K357" s="249"/>
      <c r="L357" s="249"/>
      <c r="M357" s="249"/>
      <c r="N357" s="249"/>
      <c r="O357" s="249"/>
      <c r="P357" s="249"/>
      <c r="Q357" s="249"/>
      <c r="R357" s="249"/>
      <c r="S357" s="249"/>
      <c r="T357" s="249"/>
      <c r="U357" s="249"/>
      <c r="V357" s="249"/>
      <c r="W357" s="249"/>
      <c r="X357" s="249"/>
      <c r="Y357" s="249"/>
      <c r="Z357" s="249"/>
      <c r="AA357" s="249"/>
      <c r="AB357" s="249"/>
      <c r="AC357" s="249"/>
      <c r="AD357" s="249"/>
      <c r="AE357" s="249"/>
      <c r="AF357" s="249"/>
      <c r="AG357" s="249"/>
      <c r="AH357" s="249"/>
      <c r="AI357" s="249"/>
      <c r="AJ357" s="249"/>
      <c r="AK357" s="249"/>
      <c r="AL357" s="249"/>
      <c r="AM357" s="249"/>
      <c r="AN357" s="249"/>
      <c r="AO357" s="249"/>
      <c r="AP357" s="249"/>
      <c r="AQ357" s="249"/>
      <c r="AR357" s="249"/>
      <c r="AS357" s="249"/>
      <c r="AT357" s="250"/>
    </row>
    <row r="358" spans="1:64" ht="13.5" customHeight="1" x14ac:dyDescent="0.15">
      <c r="A358" s="227"/>
      <c r="B358" s="229" t="s">
        <v>0</v>
      </c>
      <c r="C358" s="231" t="s">
        <v>242</v>
      </c>
      <c r="D358" s="231" t="str">
        <f>IF(C360="○","整理番号","登録番号")</f>
        <v>登録番号</v>
      </c>
      <c r="E358" s="124" t="s">
        <v>13550</v>
      </c>
      <c r="F358" s="229" t="s">
        <v>275</v>
      </c>
      <c r="G358" s="104" t="s">
        <v>1</v>
      </c>
      <c r="H358" s="233" t="s">
        <v>13551</v>
      </c>
      <c r="I358" s="271" t="s">
        <v>2</v>
      </c>
      <c r="J358" s="233" t="s">
        <v>284</v>
      </c>
      <c r="K358" s="233" t="s">
        <v>3</v>
      </c>
      <c r="L358" s="114" t="s">
        <v>243</v>
      </c>
      <c r="M358" s="107" t="s">
        <v>16</v>
      </c>
      <c r="N358" s="213" t="s">
        <v>4</v>
      </c>
      <c r="O358" s="214"/>
      <c r="P358" s="214"/>
      <c r="Q358" s="214"/>
      <c r="R358" s="214"/>
      <c r="S358" s="214"/>
      <c r="T358" s="214"/>
      <c r="U358" s="214"/>
      <c r="V358" s="214"/>
      <c r="W358" s="214"/>
      <c r="X358" s="214"/>
      <c r="Y358" s="214"/>
      <c r="Z358" s="214"/>
      <c r="AA358" s="214"/>
      <c r="AB358" s="215"/>
      <c r="AC358" s="109" t="s">
        <v>16</v>
      </c>
      <c r="AD358" s="216" t="s">
        <v>448</v>
      </c>
      <c r="AE358" s="217"/>
      <c r="AF358" s="217"/>
      <c r="AG358" s="217"/>
      <c r="AH358" s="217"/>
      <c r="AI358" s="217"/>
      <c r="AJ358" s="217"/>
      <c r="AK358" s="218"/>
      <c r="AL358" s="107" t="s">
        <v>16</v>
      </c>
      <c r="AM358" s="213" t="s">
        <v>445</v>
      </c>
      <c r="AN358" s="214"/>
      <c r="AO358" s="214"/>
      <c r="AP358" s="214"/>
      <c r="AQ358" s="214"/>
      <c r="AR358" s="214"/>
      <c r="AS358" s="214"/>
      <c r="AT358" s="219"/>
    </row>
    <row r="359" spans="1:64" ht="14.25" thickBot="1" x14ac:dyDescent="0.2">
      <c r="A359" s="228"/>
      <c r="B359" s="230"/>
      <c r="C359" s="232"/>
      <c r="D359" s="232"/>
      <c r="E359" s="129" t="s">
        <v>6</v>
      </c>
      <c r="F359" s="230"/>
      <c r="G359" s="6" t="s">
        <v>7</v>
      </c>
      <c r="H359" s="230"/>
      <c r="I359" s="272"/>
      <c r="J359" s="236"/>
      <c r="K359" s="236"/>
      <c r="L359" s="115"/>
      <c r="M359" s="108"/>
      <c r="N359" s="220" t="s">
        <v>8</v>
      </c>
      <c r="O359" s="221"/>
      <c r="P359" s="221"/>
      <c r="Q359" s="221"/>
      <c r="R359" s="221"/>
      <c r="S359" s="221"/>
      <c r="T359" s="222"/>
      <c r="U359" s="129" t="s">
        <v>9</v>
      </c>
      <c r="V359" s="111" t="s">
        <v>10</v>
      </c>
      <c r="W359" s="112"/>
      <c r="X359" s="112"/>
      <c r="Y359" s="112"/>
      <c r="Z359" s="112"/>
      <c r="AA359" s="113"/>
      <c r="AB359" s="92" t="s">
        <v>11</v>
      </c>
      <c r="AC359" s="110"/>
      <c r="AD359" s="223" t="s">
        <v>8</v>
      </c>
      <c r="AE359" s="224"/>
      <c r="AF359" s="224"/>
      <c r="AG359" s="224"/>
      <c r="AH359" s="224"/>
      <c r="AI359" s="224"/>
      <c r="AJ359" s="225"/>
      <c r="AK359" s="100" t="s">
        <v>9</v>
      </c>
      <c r="AL359" s="108"/>
      <c r="AM359" s="220" t="s">
        <v>8</v>
      </c>
      <c r="AN359" s="221"/>
      <c r="AO359" s="221"/>
      <c r="AP359" s="221"/>
      <c r="AQ359" s="221"/>
      <c r="AR359" s="221"/>
      <c r="AS359" s="222"/>
      <c r="AT359" s="93" t="s">
        <v>9</v>
      </c>
    </row>
    <row r="360" spans="1:64" x14ac:dyDescent="0.15">
      <c r="A360" s="202">
        <v>72</v>
      </c>
      <c r="B360" s="205"/>
      <c r="C360" s="207"/>
      <c r="D360" s="205"/>
      <c r="E360" s="126" t="str">
        <f>IF(C360="○",IF($D360&lt;&gt;"",VLOOKUP($D360,新規学連登録者入力シート!$A$2:$U$101,8,FALSE),""),IF($D360&lt;&gt;"",IF(VLOOKUP(記入方法!$D360,登録者リスト!$A$1:$F$43729,4,FALSE)=基本情報!$D$6,VLOOKUP(記入方法!$D360,登録者リスト!$A$1:$F$43729,3,FALSE),""),""))</f>
        <v/>
      </c>
      <c r="F360" s="209" t="str">
        <f>IF(C360="○",IF($D360&lt;&gt;"",VLOOKUP($D360,新規学連登録者入力シート!$A$2:$U$101,9,FALSE),""),IF($D360&lt;&gt;"",IF(VLOOKUP(記入方法!$D360,登録者リスト!$A$1:$G$43729,4,FALSE)=基本情報!$D$6,VLOOKUP(記入方法!$D360,登録者リスト!$A$1:$G$43729,7,FALSE),""),""))</f>
        <v/>
      </c>
      <c r="G360" s="127" t="str">
        <f>IF(C360="○",IF($D360&lt;&gt;"",VLOOKUP($D360,新規学連登録者入力シート!$A$2:$U$101,14,FALSE),""),IF($D360&lt;&gt;"",IF(VLOOKUP(記入方法!$D360,登録者リスト!$A$1:$F$43729,4,FALSE)=基本情報!$D$6,VLOOKUP(記入方法!$D360,登録者リスト!$A$1:$F$43729,5,FALSE),""),""))</f>
        <v/>
      </c>
      <c r="H360" s="211" t="str">
        <f>IF(C360="○",IF($D360&lt;&gt;"",VLOOKUP($D360,新規学連登録者入力シート!$A$2:$U$101,19,FALSE),""),IF($D360&lt;&gt;"",IF(VLOOKUP(記入方法!$D360,登録者リスト!$A$1:$H$43729,4,FALSE)=基本情報!$D$6,VLOOKUP(記入方法!$D360,登録者リスト!$A$1:$H$43729,8,FALSE),""),""))</f>
        <v/>
      </c>
      <c r="I360" s="267"/>
      <c r="J360" s="267"/>
      <c r="K360" s="269" t="str">
        <f>IFERROR(IF(I360="","",IF(AND(I360&lt;&gt;"107 ハーフマラソン",I360&lt;&gt;"062 10000mW"),IF(BD360="T",IF(VALUE(M360)&lt;=BB360,"A標準",IF(VALUE(M360)&lt;=BC360,"B標準","未突破")),IF(VALUE(M360)&gt;=BB360,"A標準",IF(VALUE(M360)&gt;=BC360,"B標準","未突破"))),IF(VALUE(M360)&lt;=BC360,"","未突破"))),"")</f>
        <v/>
      </c>
      <c r="L360" s="105"/>
      <c r="M360" s="12" t="str">
        <f>IF(U360="",ASC(N360&amp;IF(P360&lt;&gt;"",TEXT(P360,"00"),"")&amp;IF(R360&lt;&gt;"",TEXT(R360,"00"),"")&amp;IF(T360&lt;&gt;"",TEXT(T360,"00"),"")),ASC(U360))</f>
        <v/>
      </c>
      <c r="N360" s="211"/>
      <c r="O360" s="255" t="s">
        <v>239</v>
      </c>
      <c r="P360" s="263"/>
      <c r="Q360" s="255" t="s">
        <v>240</v>
      </c>
      <c r="R360" s="263"/>
      <c r="S360" s="239" t="s">
        <v>241</v>
      </c>
      <c r="T360" s="265"/>
      <c r="U360" s="211"/>
      <c r="V360" s="7"/>
      <c r="W360" s="8" t="s">
        <v>23</v>
      </c>
      <c r="X360" s="7"/>
      <c r="Y360" s="8" t="s">
        <v>24</v>
      </c>
      <c r="Z360" s="7"/>
      <c r="AA360" s="8" t="s">
        <v>26</v>
      </c>
      <c r="AB360" s="209"/>
      <c r="AC360" s="101" t="str">
        <f>IF(AK360="",ASC(AD360&amp;IF(AF360&lt;&gt;"",TEXT(AF360,"00"),"")&amp;IF(AH360&lt;&gt;"",TEXT(AH360,"00"),"")&amp;IF(AJ360&lt;&gt;"",TEXT(AJ360,"00"),"")),ASC(AK360))</f>
        <v/>
      </c>
      <c r="AD360" s="253" t="str">
        <f>IF(I360="","",IF(I360="201 十種競技","",VLOOKUP(I360,大学記録!$A$3:$H$5,2,FALSE)))</f>
        <v/>
      </c>
      <c r="AE360" s="257" t="s">
        <v>239</v>
      </c>
      <c r="AF360" s="259" t="str">
        <f>IF(I360="","",IF(I360="201 十種競技","",VLOOKUP(I360,大学記録!$A$3:$H$5,4,FALSE)))</f>
        <v/>
      </c>
      <c r="AG360" s="257" t="s">
        <v>240</v>
      </c>
      <c r="AH360" s="259" t="str">
        <f>IF(I360="","",IF(I360="201 十種競技","",VLOOKUP(I360,大学記録!$A$3:$H$5,6,FALSE)))</f>
        <v/>
      </c>
      <c r="AI360" s="261" t="s">
        <v>241</v>
      </c>
      <c r="AJ360" s="251" t="str">
        <f>IF(I360="","",IF(I360="201 十種競技","",VLOOKUP(I360,大学記録!$A$3:$H$5,8,FALSE)))</f>
        <v/>
      </c>
      <c r="AK360" s="253" t="str">
        <f>IF(I360="","",IF(I360="201 十種競技",大学記録!#REF!,""))</f>
        <v/>
      </c>
      <c r="AL360" s="12" t="str">
        <f>IF(AT360="",ASC(AM360&amp;IF(AO360&lt;&gt;"",TEXT(AO360,"00"),"")&amp;IF(AQ360&lt;&gt;"",TEXT(AQ360,"00"),"")&amp;IF(AS360&lt;&gt;"",TEXT(AS360,"00"),"")),ASC(AT360))</f>
        <v/>
      </c>
      <c r="AM360" s="205"/>
      <c r="AN360" s="255" t="s">
        <v>239</v>
      </c>
      <c r="AO360" s="237"/>
      <c r="AP360" s="255" t="s">
        <v>240</v>
      </c>
      <c r="AQ360" s="237"/>
      <c r="AR360" s="239" t="s">
        <v>241</v>
      </c>
      <c r="AS360" s="241"/>
      <c r="AT360" s="243"/>
      <c r="AV360" s="5" t="str">
        <f>IF(AND(I360&lt;&gt;"107 ハーフマラソン",I360&lt;&gt;"062 10000mW"),D360 &amp; "-" &amp; I360,D360 &amp; "-" &amp; I360 &amp; J360)</f>
        <v>-</v>
      </c>
      <c r="AW360" s="5" t="str">
        <f>IF(ISERROR(VLOOKUP(記入方法!$AV360,登録者リスト!#REF!,4,FALSE)),"○","")</f>
        <v>○</v>
      </c>
      <c r="AX360" s="5" t="e">
        <f>IF(AND(I360&lt;&gt;"107 ハーフマラソン",I360&lt;&gt;"062 10000mW"),#REF! &amp; "-" &amp; I360,#REF! &amp; "-" &amp; I360 &amp; J360)</f>
        <v>#REF!</v>
      </c>
      <c r="AY360" s="5" t="str">
        <f>IF(ISERROR(VLOOKUP(AX360,突破者リスト外資格記録入力シート!$D$7:$M$106,2,FALSE)),"○","")</f>
        <v>○</v>
      </c>
      <c r="AZ360" s="5" t="str">
        <f>IF(C360="○","整理番号","登録番号")</f>
        <v>登録番号</v>
      </c>
      <c r="BA360" s="5" t="str">
        <f>IF(I360="107 ハーフマラソン","H",IF(I360="062 10000mW","W",""))</f>
        <v/>
      </c>
      <c r="BB360" s="5" t="e">
        <f>VLOOKUP($I360 &amp; $J360,標準記録!$A$1:$D$26,2,FALSE)</f>
        <v>#N/A</v>
      </c>
      <c r="BC360" s="5" t="e">
        <f>VLOOKUP($I360 &amp; $J360,標準記録!$A$1:$D$26,3,FALSE)</f>
        <v>#N/A</v>
      </c>
      <c r="BD360" s="5" t="e">
        <f>VLOOKUP($I360 &amp; $J360,標準記録!$A$1:$D$26,4,FALSE)</f>
        <v>#N/A</v>
      </c>
      <c r="BE360" s="5" t="str">
        <f>IF(BF360="","",A360)</f>
        <v/>
      </c>
      <c r="BF360" s="5" t="str">
        <f>IF(OR(I360="201 十種競技",I360="202 七種競技"),#REF!,"")</f>
        <v/>
      </c>
      <c r="BG360" s="5" t="str">
        <f>IF(I360="107 ハーフマラソン",#REF!,"")</f>
        <v/>
      </c>
      <c r="BH360" s="5" t="str">
        <f>I360 &amp; K360</f>
        <v/>
      </c>
      <c r="BI360" s="5">
        <f>I360</f>
        <v>0</v>
      </c>
      <c r="BJ360" s="5">
        <f>COUNTIF($BI$5:$BI$401,I360)</f>
        <v>160</v>
      </c>
      <c r="BK360" s="5">
        <f>COUNTIF($BH$5:$BH$401,I360 &amp; "B標準")</f>
        <v>0</v>
      </c>
      <c r="BL360" s="5" t="str">
        <f>D358 &amp; D360</f>
        <v>登録番号</v>
      </c>
    </row>
    <row r="361" spans="1:64" ht="14.25" thickBot="1" x14ac:dyDescent="0.2">
      <c r="A361" s="203"/>
      <c r="B361" s="206"/>
      <c r="C361" s="208"/>
      <c r="D361" s="206"/>
      <c r="E361" s="128" t="str">
        <f>IF(C360="○",IF($D360&lt;&gt;"",VLOOKUP($D360,新規学連登録者入力シート!$A$2:$U$101,7,FALSE),""),IF($D360&lt;&gt;"",IF(VLOOKUP(記入方法!$D360,登録者リスト!$A$1:$F$43729,4,FALSE)=基本情報!$D$6,VLOOKUP(記入方法!$D360,登録者リスト!$A$1:$F$43729,2,FALSE),""),""))</f>
        <v/>
      </c>
      <c r="F361" s="210"/>
      <c r="G361" s="128" t="str">
        <f>IF(C360="○",IF($D360&lt;&gt;"",VLOOKUP($D360,新規学連登録者入力シート!$A$2:$U$101,19,FALSE),""),IF($D360&lt;&gt;"",IF(VLOOKUP(記入方法!$D360,登録者リスト!$A$1:$F$43729,4,FALSE)=基本情報!$D$6,VLOOKUP(記入方法!$D360,登録者リスト!$A$1:$F$43729,6,FALSE),""),""))</f>
        <v/>
      </c>
      <c r="H361" s="212"/>
      <c r="I361" s="268"/>
      <c r="J361" s="268"/>
      <c r="K361" s="270"/>
      <c r="L361" s="106"/>
      <c r="M361" s="14" t="str">
        <f>IF(U361="",ASC(N361&amp;IF(P361&lt;&gt;"",TEXT(P361,"00"),"")&amp;IF(R361&lt;&gt;"",TEXT(R361,"00"),"")&amp;IF(T361&lt;&gt;"",TEXT(T361,"00"),"")),ASC(U361))</f>
        <v/>
      </c>
      <c r="N361" s="212"/>
      <c r="O361" s="256"/>
      <c r="P361" s="264"/>
      <c r="Q361" s="256"/>
      <c r="R361" s="264"/>
      <c r="S361" s="240"/>
      <c r="T361" s="266"/>
      <c r="U361" s="212"/>
      <c r="V361" s="9"/>
      <c r="W361" s="10" t="s">
        <v>23</v>
      </c>
      <c r="X361" s="9"/>
      <c r="Y361" s="10" t="s">
        <v>25</v>
      </c>
      <c r="Z361" s="9"/>
      <c r="AA361" s="10" t="s">
        <v>26</v>
      </c>
      <c r="AB361" s="210"/>
      <c r="AC361" s="102" t="str">
        <f>IF(AK361="",ASC(AD360&amp;IF(AF361&lt;&gt;"",TEXT(AF361,"00"),"")&amp;IF(AH361&lt;&gt;"",TEXT(AH361,"00"),"")&amp;IF(AJ361&lt;&gt;"",TEXT(AJ361,"00"),"")),ASC(AK361))</f>
        <v/>
      </c>
      <c r="AD361" s="254"/>
      <c r="AE361" s="258"/>
      <c r="AF361" s="260"/>
      <c r="AG361" s="258"/>
      <c r="AH361" s="260"/>
      <c r="AI361" s="262"/>
      <c r="AJ361" s="252"/>
      <c r="AK361" s="254"/>
      <c r="AL361" s="14" t="str">
        <f>IF(AT361="",ASC(AM361&amp;IF(AO361&lt;&gt;"",TEXT(AO361,"00"),"")&amp;IF(AQ361&lt;&gt;"",TEXT(AQ361,"00"),"")&amp;IF(AS361&lt;&gt;"",TEXT(AS361,"00"),"")),ASC(AT361))</f>
        <v/>
      </c>
      <c r="AM361" s="206"/>
      <c r="AN361" s="256"/>
      <c r="AO361" s="238"/>
      <c r="AP361" s="256"/>
      <c r="AQ361" s="238"/>
      <c r="AR361" s="240"/>
      <c r="AS361" s="242"/>
      <c r="AT361" s="244"/>
      <c r="AV361" s="5" t="str">
        <f>IF(AND(I361&lt;&gt;"107 ハーフマラソン",I361&lt;&gt;"062 10000mW"),D360 &amp; "-" &amp; I361,D360 &amp; "-" &amp; I361 &amp; J361)</f>
        <v>-</v>
      </c>
      <c r="AW361" s="5" t="str">
        <f>IF(ISERROR(VLOOKUP(記入方法!$AV361,登録者リスト!#REF!,4,FALSE)),"○","")</f>
        <v>○</v>
      </c>
      <c r="AX361" s="5" t="e">
        <f>IF(AND(I361&lt;&gt;"107 ハーフマラソン",I361&lt;&gt;"062 10000mW"),#REF! &amp; "-" &amp; I361,#REF! &amp; "-" &amp; I361 &amp; J361)</f>
        <v>#REF!</v>
      </c>
      <c r="AY361" s="5" t="str">
        <f>IF(ISERROR(VLOOKUP(AX361,突破者リスト外資格記録入力シート!$D$7:$M$106,2,FALSE)),"○","")</f>
        <v>○</v>
      </c>
      <c r="BA361" s="5" t="str">
        <f>IF(I361="107 ハーフマラソン","H",IF(I361="062 10000mW","W",""))</f>
        <v/>
      </c>
      <c r="BB361" s="5" t="e">
        <f>VLOOKUP($I361 &amp; $J361,標準記録!$A$1:$D$26,2,FALSE)</f>
        <v>#N/A</v>
      </c>
      <c r="BC361" s="5" t="e">
        <f>VLOOKUP($I361 &amp; $J361,標準記録!$A$1:$D$26,3,FALSE)</f>
        <v>#N/A</v>
      </c>
      <c r="BD361" s="5" t="e">
        <f>VLOOKUP($I361 &amp; $J361,標準記録!$A$1:$D$26,4,FALSE)</f>
        <v>#N/A</v>
      </c>
      <c r="BE361" s="5" t="str">
        <f>IF(BF361="","",A360)</f>
        <v/>
      </c>
      <c r="BF361" s="5" t="str">
        <f>IF(OR(I361="201 十種競技",I361="202 七種競技"),#REF!,"")</f>
        <v/>
      </c>
      <c r="BG361" s="5" t="str">
        <f>IF(I361="107 ハーフマラソン",#REF!,"")</f>
        <v/>
      </c>
      <c r="BH361" s="5" t="str">
        <f>I361 &amp; K361</f>
        <v/>
      </c>
      <c r="BI361" s="5">
        <f>I361</f>
        <v>0</v>
      </c>
      <c r="BJ361" s="5">
        <f>COUNTIF($BI$5:$BI$401,I361)</f>
        <v>160</v>
      </c>
      <c r="BK361" s="5">
        <f>COUNTIF($BH$5:$BH$401,I361 &amp; "B標準")</f>
        <v>0</v>
      </c>
    </row>
    <row r="362" spans="1:64" ht="15" thickTop="1" thickBot="1" x14ac:dyDescent="0.2">
      <c r="A362" s="204"/>
      <c r="B362" s="245" t="s">
        <v>128</v>
      </c>
      <c r="C362" s="246"/>
      <c r="D362" s="246"/>
      <c r="E362" s="246"/>
      <c r="F362" s="246"/>
      <c r="G362" s="247"/>
      <c r="H362" s="125"/>
      <c r="I362" s="248"/>
      <c r="J362" s="249"/>
      <c r="K362" s="249"/>
      <c r="L362" s="249"/>
      <c r="M362" s="249"/>
      <c r="N362" s="249"/>
      <c r="O362" s="249"/>
      <c r="P362" s="249"/>
      <c r="Q362" s="249"/>
      <c r="R362" s="249"/>
      <c r="S362" s="249"/>
      <c r="T362" s="249"/>
      <c r="U362" s="249"/>
      <c r="V362" s="249"/>
      <c r="W362" s="249"/>
      <c r="X362" s="249"/>
      <c r="Y362" s="249"/>
      <c r="Z362" s="249"/>
      <c r="AA362" s="249"/>
      <c r="AB362" s="249"/>
      <c r="AC362" s="249"/>
      <c r="AD362" s="249"/>
      <c r="AE362" s="249"/>
      <c r="AF362" s="249"/>
      <c r="AG362" s="249"/>
      <c r="AH362" s="249"/>
      <c r="AI362" s="249"/>
      <c r="AJ362" s="249"/>
      <c r="AK362" s="249"/>
      <c r="AL362" s="249"/>
      <c r="AM362" s="249"/>
      <c r="AN362" s="249"/>
      <c r="AO362" s="249"/>
      <c r="AP362" s="249"/>
      <c r="AQ362" s="249"/>
      <c r="AR362" s="249"/>
      <c r="AS362" s="249"/>
      <c r="AT362" s="250"/>
    </row>
    <row r="363" spans="1:64" ht="13.5" customHeight="1" x14ac:dyDescent="0.15">
      <c r="A363" s="227"/>
      <c r="B363" s="229" t="s">
        <v>0</v>
      </c>
      <c r="C363" s="231" t="s">
        <v>242</v>
      </c>
      <c r="D363" s="231" t="str">
        <f>IF(C365="○","整理番号","登録番号")</f>
        <v>登録番号</v>
      </c>
      <c r="E363" s="124" t="s">
        <v>13550</v>
      </c>
      <c r="F363" s="229" t="s">
        <v>275</v>
      </c>
      <c r="G363" s="104" t="s">
        <v>1</v>
      </c>
      <c r="H363" s="233" t="s">
        <v>13551</v>
      </c>
      <c r="I363" s="271" t="s">
        <v>2</v>
      </c>
      <c r="J363" s="233" t="s">
        <v>284</v>
      </c>
      <c r="K363" s="233" t="s">
        <v>3</v>
      </c>
      <c r="L363" s="114" t="s">
        <v>243</v>
      </c>
      <c r="M363" s="107" t="s">
        <v>16</v>
      </c>
      <c r="N363" s="213" t="s">
        <v>4</v>
      </c>
      <c r="O363" s="214"/>
      <c r="P363" s="214"/>
      <c r="Q363" s="214"/>
      <c r="R363" s="214"/>
      <c r="S363" s="214"/>
      <c r="T363" s="214"/>
      <c r="U363" s="214"/>
      <c r="V363" s="214"/>
      <c r="W363" s="214"/>
      <c r="X363" s="214"/>
      <c r="Y363" s="214"/>
      <c r="Z363" s="214"/>
      <c r="AA363" s="214"/>
      <c r="AB363" s="215"/>
      <c r="AC363" s="109" t="s">
        <v>16</v>
      </c>
      <c r="AD363" s="216" t="s">
        <v>448</v>
      </c>
      <c r="AE363" s="217"/>
      <c r="AF363" s="217"/>
      <c r="AG363" s="217"/>
      <c r="AH363" s="217"/>
      <c r="AI363" s="217"/>
      <c r="AJ363" s="217"/>
      <c r="AK363" s="218"/>
      <c r="AL363" s="107" t="s">
        <v>16</v>
      </c>
      <c r="AM363" s="213" t="s">
        <v>445</v>
      </c>
      <c r="AN363" s="214"/>
      <c r="AO363" s="214"/>
      <c r="AP363" s="214"/>
      <c r="AQ363" s="214"/>
      <c r="AR363" s="214"/>
      <c r="AS363" s="214"/>
      <c r="AT363" s="219"/>
    </row>
    <row r="364" spans="1:64" ht="14.25" thickBot="1" x14ac:dyDescent="0.2">
      <c r="A364" s="228"/>
      <c r="B364" s="230"/>
      <c r="C364" s="232"/>
      <c r="D364" s="232"/>
      <c r="E364" s="129" t="s">
        <v>6</v>
      </c>
      <c r="F364" s="230"/>
      <c r="G364" s="6" t="s">
        <v>7</v>
      </c>
      <c r="H364" s="230"/>
      <c r="I364" s="272"/>
      <c r="J364" s="236"/>
      <c r="K364" s="236"/>
      <c r="L364" s="115"/>
      <c r="M364" s="108"/>
      <c r="N364" s="220" t="s">
        <v>8</v>
      </c>
      <c r="O364" s="221"/>
      <c r="P364" s="221"/>
      <c r="Q364" s="221"/>
      <c r="R364" s="221"/>
      <c r="S364" s="221"/>
      <c r="T364" s="222"/>
      <c r="U364" s="129" t="s">
        <v>9</v>
      </c>
      <c r="V364" s="111" t="s">
        <v>10</v>
      </c>
      <c r="W364" s="112"/>
      <c r="X364" s="112"/>
      <c r="Y364" s="112"/>
      <c r="Z364" s="112"/>
      <c r="AA364" s="113"/>
      <c r="AB364" s="92" t="s">
        <v>11</v>
      </c>
      <c r="AC364" s="110"/>
      <c r="AD364" s="223" t="s">
        <v>8</v>
      </c>
      <c r="AE364" s="224"/>
      <c r="AF364" s="224"/>
      <c r="AG364" s="224"/>
      <c r="AH364" s="224"/>
      <c r="AI364" s="224"/>
      <c r="AJ364" s="225"/>
      <c r="AK364" s="100" t="s">
        <v>9</v>
      </c>
      <c r="AL364" s="108"/>
      <c r="AM364" s="220" t="s">
        <v>8</v>
      </c>
      <c r="AN364" s="221"/>
      <c r="AO364" s="221"/>
      <c r="AP364" s="221"/>
      <c r="AQ364" s="221"/>
      <c r="AR364" s="221"/>
      <c r="AS364" s="222"/>
      <c r="AT364" s="93" t="s">
        <v>9</v>
      </c>
    </row>
    <row r="365" spans="1:64" x14ac:dyDescent="0.15">
      <c r="A365" s="202">
        <v>73</v>
      </c>
      <c r="B365" s="205"/>
      <c r="C365" s="207"/>
      <c r="D365" s="205"/>
      <c r="E365" s="126" t="str">
        <f>IF(C365="○",IF($D365&lt;&gt;"",VLOOKUP($D365,新規学連登録者入力シート!$A$2:$U$101,8,FALSE),""),IF($D365&lt;&gt;"",IF(VLOOKUP(記入方法!$D365,登録者リスト!$A$1:$F$43729,4,FALSE)=基本情報!$D$6,VLOOKUP(記入方法!$D365,登録者リスト!$A$1:$F$43729,3,FALSE),""),""))</f>
        <v/>
      </c>
      <c r="F365" s="209" t="str">
        <f>IF(C365="○",IF($D365&lt;&gt;"",VLOOKUP($D365,新規学連登録者入力シート!$A$2:$U$101,9,FALSE),""),IF($D365&lt;&gt;"",IF(VLOOKUP(記入方法!$D365,登録者リスト!$A$1:$G$43729,4,FALSE)=基本情報!$D$6,VLOOKUP(記入方法!$D365,登録者リスト!$A$1:$G$43729,7,FALSE),""),""))</f>
        <v/>
      </c>
      <c r="G365" s="127" t="str">
        <f>IF(C365="○",IF($D365&lt;&gt;"",VLOOKUP($D365,新規学連登録者入力シート!$A$2:$U$101,14,FALSE),""),IF($D365&lt;&gt;"",IF(VLOOKUP(記入方法!$D365,登録者リスト!$A$1:$F$43729,4,FALSE)=基本情報!$D$6,VLOOKUP(記入方法!$D365,登録者リスト!$A$1:$F$43729,5,FALSE),""),""))</f>
        <v/>
      </c>
      <c r="H365" s="211" t="str">
        <f>IF(C365="○",IF($D365&lt;&gt;"",VLOOKUP($D365,新規学連登録者入力シート!$A$2:$U$101,19,FALSE),""),IF($D365&lt;&gt;"",IF(VLOOKUP(記入方法!$D365,登録者リスト!$A$1:$H$43729,4,FALSE)=基本情報!$D$6,VLOOKUP(記入方法!$D365,登録者リスト!$A$1:$H$43729,8,FALSE),""),""))</f>
        <v/>
      </c>
      <c r="I365" s="267"/>
      <c r="J365" s="267"/>
      <c r="K365" s="269" t="str">
        <f>IFERROR(IF(I365="","",IF(AND(I365&lt;&gt;"107 ハーフマラソン",I365&lt;&gt;"062 10000mW"),IF(BD365="T",IF(VALUE(M365)&lt;=BB365,"A標準",IF(VALUE(M365)&lt;=BC365,"B標準","未突破")),IF(VALUE(M365)&gt;=BB365,"A標準",IF(VALUE(M365)&gt;=BC365,"B標準","未突破"))),IF(VALUE(M365)&lt;=BC365,"","未突破"))),"")</f>
        <v/>
      </c>
      <c r="L365" s="105"/>
      <c r="M365" s="12" t="str">
        <f>IF(U365="",ASC(N365&amp;IF(P365&lt;&gt;"",TEXT(P365,"00"),"")&amp;IF(R365&lt;&gt;"",TEXT(R365,"00"),"")&amp;IF(T365&lt;&gt;"",TEXT(T365,"00"),"")),ASC(U365))</f>
        <v/>
      </c>
      <c r="N365" s="211"/>
      <c r="O365" s="255" t="s">
        <v>239</v>
      </c>
      <c r="P365" s="263"/>
      <c r="Q365" s="255" t="s">
        <v>240</v>
      </c>
      <c r="R365" s="263"/>
      <c r="S365" s="239" t="s">
        <v>241</v>
      </c>
      <c r="T365" s="265"/>
      <c r="U365" s="211"/>
      <c r="V365" s="7"/>
      <c r="W365" s="8" t="s">
        <v>23</v>
      </c>
      <c r="X365" s="7"/>
      <c r="Y365" s="8" t="s">
        <v>24</v>
      </c>
      <c r="Z365" s="7"/>
      <c r="AA365" s="8" t="s">
        <v>26</v>
      </c>
      <c r="AB365" s="209"/>
      <c r="AC365" s="101" t="str">
        <f>IF(AK365="",ASC(AD365&amp;IF(AF365&lt;&gt;"",TEXT(AF365,"00"),"")&amp;IF(AH365&lt;&gt;"",TEXT(AH365,"00"),"")&amp;IF(AJ365&lt;&gt;"",TEXT(AJ365,"00"),"")),ASC(AK365))</f>
        <v/>
      </c>
      <c r="AD365" s="253" t="str">
        <f>IF(I365="","",IF(I365="201 十種競技","",VLOOKUP(I365,大学記録!$A$3:$H$5,2,FALSE)))</f>
        <v/>
      </c>
      <c r="AE365" s="257" t="s">
        <v>239</v>
      </c>
      <c r="AF365" s="259" t="str">
        <f>IF(I365="","",IF(I365="201 十種競技","",VLOOKUP(I365,大学記録!$A$3:$H$5,4,FALSE)))</f>
        <v/>
      </c>
      <c r="AG365" s="257" t="s">
        <v>240</v>
      </c>
      <c r="AH365" s="259" t="str">
        <f>IF(I365="","",IF(I365="201 十種競技","",VLOOKUP(I365,大学記録!$A$3:$H$5,6,FALSE)))</f>
        <v/>
      </c>
      <c r="AI365" s="261" t="s">
        <v>241</v>
      </c>
      <c r="AJ365" s="251" t="str">
        <f>IF(I365="","",IF(I365="201 十種競技","",VLOOKUP(I365,大学記録!$A$3:$H$5,8,FALSE)))</f>
        <v/>
      </c>
      <c r="AK365" s="253" t="str">
        <f>IF(I365="","",IF(I365="201 十種競技",大学記録!#REF!,""))</f>
        <v/>
      </c>
      <c r="AL365" s="12" t="str">
        <f>IF(AT365="",ASC(AM365&amp;IF(AO365&lt;&gt;"",TEXT(AO365,"00"),"")&amp;IF(AQ365&lt;&gt;"",TEXT(AQ365,"00"),"")&amp;IF(AS365&lt;&gt;"",TEXT(AS365,"00"),"")),ASC(AT365))</f>
        <v/>
      </c>
      <c r="AM365" s="205"/>
      <c r="AN365" s="255" t="s">
        <v>239</v>
      </c>
      <c r="AO365" s="237"/>
      <c r="AP365" s="255" t="s">
        <v>240</v>
      </c>
      <c r="AQ365" s="237"/>
      <c r="AR365" s="239" t="s">
        <v>241</v>
      </c>
      <c r="AS365" s="241"/>
      <c r="AT365" s="243"/>
      <c r="AV365" s="5" t="str">
        <f>IF(AND(I365&lt;&gt;"107 ハーフマラソン",I365&lt;&gt;"062 10000mW"),D365 &amp; "-" &amp; I365,D365 &amp; "-" &amp; I365 &amp; J365)</f>
        <v>-</v>
      </c>
      <c r="AW365" s="5" t="str">
        <f>IF(ISERROR(VLOOKUP(記入方法!$AV365,登録者リスト!#REF!,4,FALSE)),"○","")</f>
        <v>○</v>
      </c>
      <c r="AX365" s="5" t="e">
        <f>IF(AND(I365&lt;&gt;"107 ハーフマラソン",I365&lt;&gt;"062 10000mW"),#REF! &amp; "-" &amp; I365,#REF! &amp; "-" &amp; I365 &amp; J365)</f>
        <v>#REF!</v>
      </c>
      <c r="AY365" s="5" t="str">
        <f>IF(ISERROR(VLOOKUP(AX365,突破者リスト外資格記録入力シート!$D$7:$M$106,2,FALSE)),"○","")</f>
        <v>○</v>
      </c>
      <c r="AZ365" s="5" t="str">
        <f>IF(C365="○","整理番号","登録番号")</f>
        <v>登録番号</v>
      </c>
      <c r="BA365" s="5" t="str">
        <f>IF(I365="107 ハーフマラソン","H",IF(I365="062 10000mW","W",""))</f>
        <v/>
      </c>
      <c r="BB365" s="5" t="e">
        <f>VLOOKUP($I365 &amp; $J365,標準記録!$A$1:$D$26,2,FALSE)</f>
        <v>#N/A</v>
      </c>
      <c r="BC365" s="5" t="e">
        <f>VLOOKUP($I365 &amp; $J365,標準記録!$A$1:$D$26,3,FALSE)</f>
        <v>#N/A</v>
      </c>
      <c r="BD365" s="5" t="e">
        <f>VLOOKUP($I365 &amp; $J365,標準記録!$A$1:$D$26,4,FALSE)</f>
        <v>#N/A</v>
      </c>
      <c r="BE365" s="5" t="str">
        <f>IF(BF365="","",A365)</f>
        <v/>
      </c>
      <c r="BF365" s="5" t="str">
        <f>IF(OR(I365="201 十種競技",I365="202 七種競技"),#REF!,"")</f>
        <v/>
      </c>
      <c r="BG365" s="5" t="str">
        <f>IF(I365="107 ハーフマラソン",#REF!,"")</f>
        <v/>
      </c>
      <c r="BH365" s="5" t="str">
        <f>I365 &amp; K365</f>
        <v/>
      </c>
      <c r="BI365" s="5">
        <f>I365</f>
        <v>0</v>
      </c>
      <c r="BJ365" s="5">
        <f>COUNTIF($BI$5:$BI$401,I365)</f>
        <v>160</v>
      </c>
      <c r="BK365" s="5">
        <f>COUNTIF($BH$5:$BH$401,I365 &amp; "B標準")</f>
        <v>0</v>
      </c>
      <c r="BL365" s="5" t="str">
        <f>D363 &amp; D365</f>
        <v>登録番号</v>
      </c>
    </row>
    <row r="366" spans="1:64" ht="14.25" thickBot="1" x14ac:dyDescent="0.2">
      <c r="A366" s="203"/>
      <c r="B366" s="206"/>
      <c r="C366" s="208"/>
      <c r="D366" s="206"/>
      <c r="E366" s="128" t="str">
        <f>IF(C365="○",IF($D365&lt;&gt;"",VLOOKUP($D365,新規学連登録者入力シート!$A$2:$U$101,7,FALSE),""),IF($D365&lt;&gt;"",IF(VLOOKUP(記入方法!$D365,登録者リスト!$A$1:$F$43729,4,FALSE)=基本情報!$D$6,VLOOKUP(記入方法!$D365,登録者リスト!$A$1:$F$43729,2,FALSE),""),""))</f>
        <v/>
      </c>
      <c r="F366" s="210"/>
      <c r="G366" s="128" t="str">
        <f>IF(C365="○",IF($D365&lt;&gt;"",VLOOKUP($D365,新規学連登録者入力シート!$A$2:$U$101,19,FALSE),""),IF($D365&lt;&gt;"",IF(VLOOKUP(記入方法!$D365,登録者リスト!$A$1:$F$43729,4,FALSE)=基本情報!$D$6,VLOOKUP(記入方法!$D365,登録者リスト!$A$1:$F$43729,6,FALSE),""),""))</f>
        <v/>
      </c>
      <c r="H366" s="212"/>
      <c r="I366" s="268"/>
      <c r="J366" s="268"/>
      <c r="K366" s="270"/>
      <c r="L366" s="106"/>
      <c r="M366" s="14" t="str">
        <f>IF(U366="",ASC(N366&amp;IF(P366&lt;&gt;"",TEXT(P366,"00"),"")&amp;IF(R366&lt;&gt;"",TEXT(R366,"00"),"")&amp;IF(T366&lt;&gt;"",TEXT(T366,"00"),"")),ASC(U366))</f>
        <v/>
      </c>
      <c r="N366" s="212"/>
      <c r="O366" s="256"/>
      <c r="P366" s="264"/>
      <c r="Q366" s="256"/>
      <c r="R366" s="264"/>
      <c r="S366" s="240"/>
      <c r="T366" s="266"/>
      <c r="U366" s="212"/>
      <c r="V366" s="9"/>
      <c r="W366" s="10" t="s">
        <v>23</v>
      </c>
      <c r="X366" s="9"/>
      <c r="Y366" s="10" t="s">
        <v>25</v>
      </c>
      <c r="Z366" s="9"/>
      <c r="AA366" s="10" t="s">
        <v>26</v>
      </c>
      <c r="AB366" s="210"/>
      <c r="AC366" s="102" t="str">
        <f>IF(AK366="",ASC(AD365&amp;IF(AF366&lt;&gt;"",TEXT(AF366,"00"),"")&amp;IF(AH366&lt;&gt;"",TEXT(AH366,"00"),"")&amp;IF(AJ366&lt;&gt;"",TEXT(AJ366,"00"),"")),ASC(AK366))</f>
        <v/>
      </c>
      <c r="AD366" s="254"/>
      <c r="AE366" s="258"/>
      <c r="AF366" s="260"/>
      <c r="AG366" s="258"/>
      <c r="AH366" s="260"/>
      <c r="AI366" s="262"/>
      <c r="AJ366" s="252"/>
      <c r="AK366" s="254"/>
      <c r="AL366" s="14" t="str">
        <f>IF(AT366="",ASC(AM366&amp;IF(AO366&lt;&gt;"",TEXT(AO366,"00"),"")&amp;IF(AQ366&lt;&gt;"",TEXT(AQ366,"00"),"")&amp;IF(AS366&lt;&gt;"",TEXT(AS366,"00"),"")),ASC(AT366))</f>
        <v/>
      </c>
      <c r="AM366" s="206"/>
      <c r="AN366" s="256"/>
      <c r="AO366" s="238"/>
      <c r="AP366" s="256"/>
      <c r="AQ366" s="238"/>
      <c r="AR366" s="240"/>
      <c r="AS366" s="242"/>
      <c r="AT366" s="244"/>
      <c r="AV366" s="5" t="str">
        <f>IF(AND(I366&lt;&gt;"107 ハーフマラソン",I366&lt;&gt;"062 10000mW"),D365 &amp; "-" &amp; I366,D365 &amp; "-" &amp; I366 &amp; J366)</f>
        <v>-</v>
      </c>
      <c r="AW366" s="5" t="str">
        <f>IF(ISERROR(VLOOKUP(記入方法!$AV366,登録者リスト!#REF!,4,FALSE)),"○","")</f>
        <v>○</v>
      </c>
      <c r="AX366" s="5" t="e">
        <f>IF(AND(I366&lt;&gt;"107 ハーフマラソン",I366&lt;&gt;"062 10000mW"),#REF! &amp; "-" &amp; I366,#REF! &amp; "-" &amp; I366 &amp; J366)</f>
        <v>#REF!</v>
      </c>
      <c r="AY366" s="5" t="str">
        <f>IF(ISERROR(VLOOKUP(AX366,突破者リスト外資格記録入力シート!$D$7:$M$106,2,FALSE)),"○","")</f>
        <v>○</v>
      </c>
      <c r="BA366" s="5" t="str">
        <f>IF(I366="107 ハーフマラソン","H",IF(I366="062 10000mW","W",""))</f>
        <v/>
      </c>
      <c r="BB366" s="5" t="e">
        <f>VLOOKUP($I366 &amp; $J366,標準記録!$A$1:$D$26,2,FALSE)</f>
        <v>#N/A</v>
      </c>
      <c r="BC366" s="5" t="e">
        <f>VLOOKUP($I366 &amp; $J366,標準記録!$A$1:$D$26,3,FALSE)</f>
        <v>#N/A</v>
      </c>
      <c r="BD366" s="5" t="e">
        <f>VLOOKUP($I366 &amp; $J366,標準記録!$A$1:$D$26,4,FALSE)</f>
        <v>#N/A</v>
      </c>
      <c r="BE366" s="5" t="str">
        <f>IF(BF366="","",A365)</f>
        <v/>
      </c>
      <c r="BF366" s="5" t="str">
        <f>IF(OR(I366="201 十種競技",I366="202 七種競技"),#REF!,"")</f>
        <v/>
      </c>
      <c r="BG366" s="5" t="str">
        <f>IF(I366="107 ハーフマラソン",#REF!,"")</f>
        <v/>
      </c>
      <c r="BH366" s="5" t="str">
        <f>I366 &amp; K366</f>
        <v/>
      </c>
      <c r="BI366" s="5">
        <f>I366</f>
        <v>0</v>
      </c>
      <c r="BJ366" s="5">
        <f>COUNTIF($BI$5:$BI$401,I366)</f>
        <v>160</v>
      </c>
      <c r="BK366" s="5">
        <f>COUNTIF($BH$5:$BH$401,I366 &amp; "B標準")</f>
        <v>0</v>
      </c>
    </row>
    <row r="367" spans="1:64" ht="15" thickTop="1" thickBot="1" x14ac:dyDescent="0.2">
      <c r="A367" s="204"/>
      <c r="B367" s="245" t="s">
        <v>128</v>
      </c>
      <c r="C367" s="246"/>
      <c r="D367" s="246"/>
      <c r="E367" s="246"/>
      <c r="F367" s="246"/>
      <c r="G367" s="247"/>
      <c r="H367" s="125"/>
      <c r="I367" s="248"/>
      <c r="J367" s="249"/>
      <c r="K367" s="249"/>
      <c r="L367" s="249"/>
      <c r="M367" s="249"/>
      <c r="N367" s="249"/>
      <c r="O367" s="249"/>
      <c r="P367" s="249"/>
      <c r="Q367" s="249"/>
      <c r="R367" s="249"/>
      <c r="S367" s="249"/>
      <c r="T367" s="249"/>
      <c r="U367" s="249"/>
      <c r="V367" s="249"/>
      <c r="W367" s="249"/>
      <c r="X367" s="249"/>
      <c r="Y367" s="249"/>
      <c r="Z367" s="249"/>
      <c r="AA367" s="249"/>
      <c r="AB367" s="249"/>
      <c r="AC367" s="249"/>
      <c r="AD367" s="249"/>
      <c r="AE367" s="249"/>
      <c r="AF367" s="249"/>
      <c r="AG367" s="249"/>
      <c r="AH367" s="249"/>
      <c r="AI367" s="249"/>
      <c r="AJ367" s="249"/>
      <c r="AK367" s="249"/>
      <c r="AL367" s="249"/>
      <c r="AM367" s="249"/>
      <c r="AN367" s="249"/>
      <c r="AO367" s="249"/>
      <c r="AP367" s="249"/>
      <c r="AQ367" s="249"/>
      <c r="AR367" s="249"/>
      <c r="AS367" s="249"/>
      <c r="AT367" s="250"/>
    </row>
    <row r="368" spans="1:64" ht="13.5" customHeight="1" x14ac:dyDescent="0.15">
      <c r="A368" s="227"/>
      <c r="B368" s="229" t="s">
        <v>0</v>
      </c>
      <c r="C368" s="231" t="s">
        <v>242</v>
      </c>
      <c r="D368" s="231" t="str">
        <f>IF(C370="○","整理番号","登録番号")</f>
        <v>登録番号</v>
      </c>
      <c r="E368" s="124" t="s">
        <v>13550</v>
      </c>
      <c r="F368" s="229" t="s">
        <v>275</v>
      </c>
      <c r="G368" s="104" t="s">
        <v>1</v>
      </c>
      <c r="H368" s="233" t="s">
        <v>13551</v>
      </c>
      <c r="I368" s="271" t="s">
        <v>2</v>
      </c>
      <c r="J368" s="233" t="s">
        <v>284</v>
      </c>
      <c r="K368" s="233" t="s">
        <v>3</v>
      </c>
      <c r="L368" s="114" t="s">
        <v>243</v>
      </c>
      <c r="M368" s="107" t="s">
        <v>16</v>
      </c>
      <c r="N368" s="213" t="s">
        <v>4</v>
      </c>
      <c r="O368" s="214"/>
      <c r="P368" s="214"/>
      <c r="Q368" s="214"/>
      <c r="R368" s="214"/>
      <c r="S368" s="214"/>
      <c r="T368" s="214"/>
      <c r="U368" s="214"/>
      <c r="V368" s="214"/>
      <c r="W368" s="214"/>
      <c r="X368" s="214"/>
      <c r="Y368" s="214"/>
      <c r="Z368" s="214"/>
      <c r="AA368" s="214"/>
      <c r="AB368" s="215"/>
      <c r="AC368" s="109" t="s">
        <v>16</v>
      </c>
      <c r="AD368" s="216" t="s">
        <v>448</v>
      </c>
      <c r="AE368" s="217"/>
      <c r="AF368" s="217"/>
      <c r="AG368" s="217"/>
      <c r="AH368" s="217"/>
      <c r="AI368" s="217"/>
      <c r="AJ368" s="217"/>
      <c r="AK368" s="218"/>
      <c r="AL368" s="107" t="s">
        <v>16</v>
      </c>
      <c r="AM368" s="213" t="s">
        <v>445</v>
      </c>
      <c r="AN368" s="214"/>
      <c r="AO368" s="214"/>
      <c r="AP368" s="214"/>
      <c r="AQ368" s="214"/>
      <c r="AR368" s="214"/>
      <c r="AS368" s="214"/>
      <c r="AT368" s="219"/>
    </row>
    <row r="369" spans="1:64" ht="14.25" thickBot="1" x14ac:dyDescent="0.2">
      <c r="A369" s="228"/>
      <c r="B369" s="230"/>
      <c r="C369" s="232"/>
      <c r="D369" s="232"/>
      <c r="E369" s="129" t="s">
        <v>6</v>
      </c>
      <c r="F369" s="230"/>
      <c r="G369" s="6" t="s">
        <v>7</v>
      </c>
      <c r="H369" s="230"/>
      <c r="I369" s="272"/>
      <c r="J369" s="236"/>
      <c r="K369" s="236"/>
      <c r="L369" s="115"/>
      <c r="M369" s="108"/>
      <c r="N369" s="220" t="s">
        <v>8</v>
      </c>
      <c r="O369" s="221"/>
      <c r="P369" s="221"/>
      <c r="Q369" s="221"/>
      <c r="R369" s="221"/>
      <c r="S369" s="221"/>
      <c r="T369" s="222"/>
      <c r="U369" s="129" t="s">
        <v>9</v>
      </c>
      <c r="V369" s="111" t="s">
        <v>10</v>
      </c>
      <c r="W369" s="112"/>
      <c r="X369" s="112"/>
      <c r="Y369" s="112"/>
      <c r="Z369" s="112"/>
      <c r="AA369" s="113"/>
      <c r="AB369" s="92" t="s">
        <v>11</v>
      </c>
      <c r="AC369" s="110"/>
      <c r="AD369" s="223" t="s">
        <v>8</v>
      </c>
      <c r="AE369" s="224"/>
      <c r="AF369" s="224"/>
      <c r="AG369" s="224"/>
      <c r="AH369" s="224"/>
      <c r="AI369" s="224"/>
      <c r="AJ369" s="225"/>
      <c r="AK369" s="100" t="s">
        <v>9</v>
      </c>
      <c r="AL369" s="108"/>
      <c r="AM369" s="220" t="s">
        <v>8</v>
      </c>
      <c r="AN369" s="221"/>
      <c r="AO369" s="221"/>
      <c r="AP369" s="221"/>
      <c r="AQ369" s="221"/>
      <c r="AR369" s="221"/>
      <c r="AS369" s="222"/>
      <c r="AT369" s="93" t="s">
        <v>9</v>
      </c>
    </row>
    <row r="370" spans="1:64" x14ac:dyDescent="0.15">
      <c r="A370" s="202">
        <v>74</v>
      </c>
      <c r="B370" s="205"/>
      <c r="C370" s="207"/>
      <c r="D370" s="205"/>
      <c r="E370" s="126" t="str">
        <f>IF(C370="○",IF($D370&lt;&gt;"",VLOOKUP($D370,新規学連登録者入力シート!$A$2:$U$101,8,FALSE),""),IF($D370&lt;&gt;"",IF(VLOOKUP(記入方法!$D370,登録者リスト!$A$1:$F$43729,4,FALSE)=基本情報!$D$6,VLOOKUP(記入方法!$D370,登録者リスト!$A$1:$F$43729,3,FALSE),""),""))</f>
        <v/>
      </c>
      <c r="F370" s="209" t="str">
        <f>IF(C370="○",IF($D370&lt;&gt;"",VLOOKUP($D370,新規学連登録者入力シート!$A$2:$U$101,9,FALSE),""),IF($D370&lt;&gt;"",IF(VLOOKUP(記入方法!$D370,登録者リスト!$A$1:$G$43729,4,FALSE)=基本情報!$D$6,VLOOKUP(記入方法!$D370,登録者リスト!$A$1:$G$43729,7,FALSE),""),""))</f>
        <v/>
      </c>
      <c r="G370" s="127" t="str">
        <f>IF(C370="○",IF($D370&lt;&gt;"",VLOOKUP($D370,新規学連登録者入力シート!$A$2:$U$101,14,FALSE),""),IF($D370&lt;&gt;"",IF(VLOOKUP(記入方法!$D370,登録者リスト!$A$1:$F$43729,4,FALSE)=基本情報!$D$6,VLOOKUP(記入方法!$D370,登録者リスト!$A$1:$F$43729,5,FALSE),""),""))</f>
        <v/>
      </c>
      <c r="H370" s="211" t="str">
        <f>IF(C370="○",IF($D370&lt;&gt;"",VLOOKUP($D370,新規学連登録者入力シート!$A$2:$U$101,19,FALSE),""),IF($D370&lt;&gt;"",IF(VLOOKUP(記入方法!$D370,登録者リスト!$A$1:$H$43729,4,FALSE)=基本情報!$D$6,VLOOKUP(記入方法!$D370,登録者リスト!$A$1:$H$43729,8,FALSE),""),""))</f>
        <v/>
      </c>
      <c r="I370" s="267"/>
      <c r="J370" s="267"/>
      <c r="K370" s="269" t="str">
        <f>IFERROR(IF(I370="","",IF(AND(I370&lt;&gt;"107 ハーフマラソン",I370&lt;&gt;"062 10000mW"),IF(BD370="T",IF(VALUE(M370)&lt;=BB370,"A標準",IF(VALUE(M370)&lt;=BC370,"B標準","未突破")),IF(VALUE(M370)&gt;=BB370,"A標準",IF(VALUE(M370)&gt;=BC370,"B標準","未突破"))),IF(VALUE(M370)&lt;=BC370,"","未突破"))),"")</f>
        <v/>
      </c>
      <c r="L370" s="105"/>
      <c r="M370" s="12" t="str">
        <f>IF(U370="",ASC(N370&amp;IF(P370&lt;&gt;"",TEXT(P370,"00"),"")&amp;IF(R370&lt;&gt;"",TEXT(R370,"00"),"")&amp;IF(T370&lt;&gt;"",TEXT(T370,"00"),"")),ASC(U370))</f>
        <v/>
      </c>
      <c r="N370" s="211"/>
      <c r="O370" s="255" t="s">
        <v>239</v>
      </c>
      <c r="P370" s="263"/>
      <c r="Q370" s="255" t="s">
        <v>240</v>
      </c>
      <c r="R370" s="263"/>
      <c r="S370" s="239" t="s">
        <v>241</v>
      </c>
      <c r="T370" s="265"/>
      <c r="U370" s="211"/>
      <c r="V370" s="7"/>
      <c r="W370" s="8" t="s">
        <v>23</v>
      </c>
      <c r="X370" s="7"/>
      <c r="Y370" s="8" t="s">
        <v>24</v>
      </c>
      <c r="Z370" s="7"/>
      <c r="AA370" s="8" t="s">
        <v>26</v>
      </c>
      <c r="AB370" s="209"/>
      <c r="AC370" s="101" t="str">
        <f>IF(AK370="",ASC(AD370&amp;IF(AF370&lt;&gt;"",TEXT(AF370,"00"),"")&amp;IF(AH370&lt;&gt;"",TEXT(AH370,"00"),"")&amp;IF(AJ370&lt;&gt;"",TEXT(AJ370,"00"),"")),ASC(AK370))</f>
        <v/>
      </c>
      <c r="AD370" s="253" t="str">
        <f>IF(I370="","",IF(I370="201 十種競技","",VLOOKUP(I370,大学記録!$A$3:$H$5,2,FALSE)))</f>
        <v/>
      </c>
      <c r="AE370" s="257" t="s">
        <v>239</v>
      </c>
      <c r="AF370" s="259" t="str">
        <f>IF(I370="","",IF(I370="201 十種競技","",VLOOKUP(I370,大学記録!$A$3:$H$5,4,FALSE)))</f>
        <v/>
      </c>
      <c r="AG370" s="257" t="s">
        <v>240</v>
      </c>
      <c r="AH370" s="259" t="str">
        <f>IF(I370="","",IF(I370="201 十種競技","",VLOOKUP(I370,大学記録!$A$3:$H$5,6,FALSE)))</f>
        <v/>
      </c>
      <c r="AI370" s="261" t="s">
        <v>241</v>
      </c>
      <c r="AJ370" s="251" t="str">
        <f>IF(I370="","",IF(I370="201 十種競技","",VLOOKUP(I370,大学記録!$A$3:$H$5,8,FALSE)))</f>
        <v/>
      </c>
      <c r="AK370" s="253" t="str">
        <f>IF(I370="","",IF(I370="201 十種競技",大学記録!#REF!,""))</f>
        <v/>
      </c>
      <c r="AL370" s="12" t="str">
        <f>IF(AT370="",ASC(AM370&amp;IF(AO370&lt;&gt;"",TEXT(AO370,"00"),"")&amp;IF(AQ370&lt;&gt;"",TEXT(AQ370,"00"),"")&amp;IF(AS370&lt;&gt;"",TEXT(AS370,"00"),"")),ASC(AT370))</f>
        <v/>
      </c>
      <c r="AM370" s="205"/>
      <c r="AN370" s="255" t="s">
        <v>239</v>
      </c>
      <c r="AO370" s="237"/>
      <c r="AP370" s="255" t="s">
        <v>240</v>
      </c>
      <c r="AQ370" s="237"/>
      <c r="AR370" s="239" t="s">
        <v>241</v>
      </c>
      <c r="AS370" s="241"/>
      <c r="AT370" s="243"/>
      <c r="AV370" s="5" t="str">
        <f>IF(AND(I370&lt;&gt;"107 ハーフマラソン",I370&lt;&gt;"062 10000mW"),D370 &amp; "-" &amp; I370,D370 &amp; "-" &amp; I370 &amp; J370)</f>
        <v>-</v>
      </c>
      <c r="AW370" s="5" t="str">
        <f>IF(ISERROR(VLOOKUP(記入方法!$AV370,登録者リスト!#REF!,4,FALSE)),"○","")</f>
        <v>○</v>
      </c>
      <c r="AX370" s="5" t="e">
        <f>IF(AND(I370&lt;&gt;"107 ハーフマラソン",I370&lt;&gt;"062 10000mW"),#REF! &amp; "-" &amp; I370,#REF! &amp; "-" &amp; I370 &amp; J370)</f>
        <v>#REF!</v>
      </c>
      <c r="AY370" s="5" t="str">
        <f>IF(ISERROR(VLOOKUP(AX370,突破者リスト外資格記録入力シート!$D$7:$M$106,2,FALSE)),"○","")</f>
        <v>○</v>
      </c>
      <c r="AZ370" s="5" t="str">
        <f>IF(C370="○","整理番号","登録番号")</f>
        <v>登録番号</v>
      </c>
      <c r="BA370" s="5" t="str">
        <f>IF(I370="107 ハーフマラソン","H",IF(I370="062 10000mW","W",""))</f>
        <v/>
      </c>
      <c r="BB370" s="5" t="e">
        <f>VLOOKUP($I370 &amp; $J370,標準記録!$A$1:$D$26,2,FALSE)</f>
        <v>#N/A</v>
      </c>
      <c r="BC370" s="5" t="e">
        <f>VLOOKUP($I370 &amp; $J370,標準記録!$A$1:$D$26,3,FALSE)</f>
        <v>#N/A</v>
      </c>
      <c r="BD370" s="5" t="e">
        <f>VLOOKUP($I370 &amp; $J370,標準記録!$A$1:$D$26,4,FALSE)</f>
        <v>#N/A</v>
      </c>
      <c r="BE370" s="5" t="str">
        <f>IF(BF370="","",A370)</f>
        <v/>
      </c>
      <c r="BF370" s="5" t="str">
        <f>IF(OR(I370="201 十種競技",I370="202 七種競技"),#REF!,"")</f>
        <v/>
      </c>
      <c r="BG370" s="5" t="str">
        <f>IF(I370="107 ハーフマラソン",#REF!,"")</f>
        <v/>
      </c>
      <c r="BH370" s="5" t="str">
        <f>I370 &amp; K370</f>
        <v/>
      </c>
      <c r="BI370" s="5">
        <f>I370</f>
        <v>0</v>
      </c>
      <c r="BJ370" s="5">
        <f>COUNTIF($BI$5:$BI$401,I370)</f>
        <v>160</v>
      </c>
      <c r="BK370" s="5">
        <f>COUNTIF($BH$5:$BH$401,I370 &amp; "B標準")</f>
        <v>0</v>
      </c>
      <c r="BL370" s="5" t="str">
        <f>D368 &amp; D370</f>
        <v>登録番号</v>
      </c>
    </row>
    <row r="371" spans="1:64" ht="14.25" thickBot="1" x14ac:dyDescent="0.2">
      <c r="A371" s="203"/>
      <c r="B371" s="206"/>
      <c r="C371" s="208"/>
      <c r="D371" s="206"/>
      <c r="E371" s="128" t="str">
        <f>IF(C370="○",IF($D370&lt;&gt;"",VLOOKUP($D370,新規学連登録者入力シート!$A$2:$U$101,7,FALSE),""),IF($D370&lt;&gt;"",IF(VLOOKUP(記入方法!$D370,登録者リスト!$A$1:$F$43729,4,FALSE)=基本情報!$D$6,VLOOKUP(記入方法!$D370,登録者リスト!$A$1:$F$43729,2,FALSE),""),""))</f>
        <v/>
      </c>
      <c r="F371" s="210"/>
      <c r="G371" s="128" t="str">
        <f>IF(C370="○",IF($D370&lt;&gt;"",VLOOKUP($D370,新規学連登録者入力シート!$A$2:$U$101,19,FALSE),""),IF($D370&lt;&gt;"",IF(VLOOKUP(記入方法!$D370,登録者リスト!$A$1:$F$43729,4,FALSE)=基本情報!$D$6,VLOOKUP(記入方法!$D370,登録者リスト!$A$1:$F$43729,6,FALSE),""),""))</f>
        <v/>
      </c>
      <c r="H371" s="212"/>
      <c r="I371" s="268"/>
      <c r="J371" s="268"/>
      <c r="K371" s="270"/>
      <c r="L371" s="106"/>
      <c r="M371" s="14" t="str">
        <f>IF(U371="",ASC(N371&amp;IF(P371&lt;&gt;"",TEXT(P371,"00"),"")&amp;IF(R371&lt;&gt;"",TEXT(R371,"00"),"")&amp;IF(T371&lt;&gt;"",TEXT(T371,"00"),"")),ASC(U371))</f>
        <v/>
      </c>
      <c r="N371" s="212"/>
      <c r="O371" s="256"/>
      <c r="P371" s="264"/>
      <c r="Q371" s="256"/>
      <c r="R371" s="264"/>
      <c r="S371" s="240"/>
      <c r="T371" s="266"/>
      <c r="U371" s="212"/>
      <c r="V371" s="9"/>
      <c r="W371" s="10" t="s">
        <v>23</v>
      </c>
      <c r="X371" s="9"/>
      <c r="Y371" s="10" t="s">
        <v>25</v>
      </c>
      <c r="Z371" s="9"/>
      <c r="AA371" s="10" t="s">
        <v>26</v>
      </c>
      <c r="AB371" s="210"/>
      <c r="AC371" s="102" t="str">
        <f>IF(AK371="",ASC(AD370&amp;IF(AF371&lt;&gt;"",TEXT(AF371,"00"),"")&amp;IF(AH371&lt;&gt;"",TEXT(AH371,"00"),"")&amp;IF(AJ371&lt;&gt;"",TEXT(AJ371,"00"),"")),ASC(AK371))</f>
        <v/>
      </c>
      <c r="AD371" s="254"/>
      <c r="AE371" s="258"/>
      <c r="AF371" s="260"/>
      <c r="AG371" s="258"/>
      <c r="AH371" s="260"/>
      <c r="AI371" s="262"/>
      <c r="AJ371" s="252"/>
      <c r="AK371" s="254"/>
      <c r="AL371" s="14" t="str">
        <f>IF(AT371="",ASC(AM371&amp;IF(AO371&lt;&gt;"",TEXT(AO371,"00"),"")&amp;IF(AQ371&lt;&gt;"",TEXT(AQ371,"00"),"")&amp;IF(AS371&lt;&gt;"",TEXT(AS371,"00"),"")),ASC(AT371))</f>
        <v/>
      </c>
      <c r="AM371" s="206"/>
      <c r="AN371" s="256"/>
      <c r="AO371" s="238"/>
      <c r="AP371" s="256"/>
      <c r="AQ371" s="238"/>
      <c r="AR371" s="240"/>
      <c r="AS371" s="242"/>
      <c r="AT371" s="244"/>
      <c r="AV371" s="5" t="str">
        <f>IF(AND(I371&lt;&gt;"107 ハーフマラソン",I371&lt;&gt;"062 10000mW"),D370 &amp; "-" &amp; I371,D370 &amp; "-" &amp; I371 &amp; J371)</f>
        <v>-</v>
      </c>
      <c r="AW371" s="5" t="str">
        <f>IF(ISERROR(VLOOKUP(記入方法!$AV371,登録者リスト!#REF!,4,FALSE)),"○","")</f>
        <v>○</v>
      </c>
      <c r="AX371" s="5" t="e">
        <f>IF(AND(I371&lt;&gt;"107 ハーフマラソン",I371&lt;&gt;"062 10000mW"),#REF! &amp; "-" &amp; I371,#REF! &amp; "-" &amp; I371 &amp; J371)</f>
        <v>#REF!</v>
      </c>
      <c r="AY371" s="5" t="str">
        <f>IF(ISERROR(VLOOKUP(AX371,突破者リスト外資格記録入力シート!$D$7:$M$106,2,FALSE)),"○","")</f>
        <v>○</v>
      </c>
      <c r="BA371" s="5" t="str">
        <f>IF(I371="107 ハーフマラソン","H",IF(I371="062 10000mW","W",""))</f>
        <v/>
      </c>
      <c r="BB371" s="5" t="e">
        <f>VLOOKUP($I371 &amp; $J371,標準記録!$A$1:$D$26,2,FALSE)</f>
        <v>#N/A</v>
      </c>
      <c r="BC371" s="5" t="e">
        <f>VLOOKUP($I371 &amp; $J371,標準記録!$A$1:$D$26,3,FALSE)</f>
        <v>#N/A</v>
      </c>
      <c r="BD371" s="5" t="e">
        <f>VLOOKUP($I371 &amp; $J371,標準記録!$A$1:$D$26,4,FALSE)</f>
        <v>#N/A</v>
      </c>
      <c r="BE371" s="5" t="str">
        <f>IF(BF371="","",A370)</f>
        <v/>
      </c>
      <c r="BF371" s="5" t="str">
        <f>IF(OR(I371="201 十種競技",I371="202 七種競技"),#REF!,"")</f>
        <v/>
      </c>
      <c r="BG371" s="5" t="str">
        <f>IF(I371="107 ハーフマラソン",#REF!,"")</f>
        <v/>
      </c>
      <c r="BH371" s="5" t="str">
        <f>I371 &amp; K371</f>
        <v/>
      </c>
      <c r="BI371" s="5">
        <f>I371</f>
        <v>0</v>
      </c>
      <c r="BJ371" s="5">
        <f>COUNTIF($BI$5:$BI$401,I371)</f>
        <v>160</v>
      </c>
      <c r="BK371" s="5">
        <f>COUNTIF($BH$5:$BH$401,I371 &amp; "B標準")</f>
        <v>0</v>
      </c>
    </row>
    <row r="372" spans="1:64" ht="15" thickTop="1" thickBot="1" x14ac:dyDescent="0.2">
      <c r="A372" s="204"/>
      <c r="B372" s="245" t="s">
        <v>128</v>
      </c>
      <c r="C372" s="246"/>
      <c r="D372" s="246"/>
      <c r="E372" s="246"/>
      <c r="F372" s="246"/>
      <c r="G372" s="247"/>
      <c r="H372" s="125"/>
      <c r="I372" s="248"/>
      <c r="J372" s="249"/>
      <c r="K372" s="249"/>
      <c r="L372" s="249"/>
      <c r="M372" s="249"/>
      <c r="N372" s="249"/>
      <c r="O372" s="249"/>
      <c r="P372" s="249"/>
      <c r="Q372" s="249"/>
      <c r="R372" s="249"/>
      <c r="S372" s="249"/>
      <c r="T372" s="249"/>
      <c r="U372" s="249"/>
      <c r="V372" s="249"/>
      <c r="W372" s="249"/>
      <c r="X372" s="249"/>
      <c r="Y372" s="249"/>
      <c r="Z372" s="249"/>
      <c r="AA372" s="249"/>
      <c r="AB372" s="249"/>
      <c r="AC372" s="249"/>
      <c r="AD372" s="249"/>
      <c r="AE372" s="249"/>
      <c r="AF372" s="249"/>
      <c r="AG372" s="249"/>
      <c r="AH372" s="249"/>
      <c r="AI372" s="249"/>
      <c r="AJ372" s="249"/>
      <c r="AK372" s="249"/>
      <c r="AL372" s="249"/>
      <c r="AM372" s="249"/>
      <c r="AN372" s="249"/>
      <c r="AO372" s="249"/>
      <c r="AP372" s="249"/>
      <c r="AQ372" s="249"/>
      <c r="AR372" s="249"/>
      <c r="AS372" s="249"/>
      <c r="AT372" s="250"/>
    </row>
    <row r="373" spans="1:64" ht="13.5" customHeight="1" x14ac:dyDescent="0.15">
      <c r="A373" s="227"/>
      <c r="B373" s="229" t="s">
        <v>0</v>
      </c>
      <c r="C373" s="231" t="s">
        <v>242</v>
      </c>
      <c r="D373" s="231" t="str">
        <f>IF(C375="○","整理番号","登録番号")</f>
        <v>登録番号</v>
      </c>
      <c r="E373" s="124" t="s">
        <v>13550</v>
      </c>
      <c r="F373" s="229" t="s">
        <v>275</v>
      </c>
      <c r="G373" s="104" t="s">
        <v>1</v>
      </c>
      <c r="H373" s="233" t="s">
        <v>13551</v>
      </c>
      <c r="I373" s="271" t="s">
        <v>2</v>
      </c>
      <c r="J373" s="233" t="s">
        <v>284</v>
      </c>
      <c r="K373" s="233" t="s">
        <v>3</v>
      </c>
      <c r="L373" s="114" t="s">
        <v>243</v>
      </c>
      <c r="M373" s="107" t="s">
        <v>16</v>
      </c>
      <c r="N373" s="213" t="s">
        <v>4</v>
      </c>
      <c r="O373" s="214"/>
      <c r="P373" s="214"/>
      <c r="Q373" s="214"/>
      <c r="R373" s="214"/>
      <c r="S373" s="214"/>
      <c r="T373" s="214"/>
      <c r="U373" s="214"/>
      <c r="V373" s="214"/>
      <c r="W373" s="214"/>
      <c r="X373" s="214"/>
      <c r="Y373" s="214"/>
      <c r="Z373" s="214"/>
      <c r="AA373" s="214"/>
      <c r="AB373" s="215"/>
      <c r="AC373" s="109" t="s">
        <v>16</v>
      </c>
      <c r="AD373" s="216" t="s">
        <v>448</v>
      </c>
      <c r="AE373" s="217"/>
      <c r="AF373" s="217"/>
      <c r="AG373" s="217"/>
      <c r="AH373" s="217"/>
      <c r="AI373" s="217"/>
      <c r="AJ373" s="217"/>
      <c r="AK373" s="218"/>
      <c r="AL373" s="107" t="s">
        <v>16</v>
      </c>
      <c r="AM373" s="213" t="s">
        <v>445</v>
      </c>
      <c r="AN373" s="214"/>
      <c r="AO373" s="214"/>
      <c r="AP373" s="214"/>
      <c r="AQ373" s="214"/>
      <c r="AR373" s="214"/>
      <c r="AS373" s="214"/>
      <c r="AT373" s="219"/>
    </row>
    <row r="374" spans="1:64" ht="14.25" thickBot="1" x14ac:dyDescent="0.2">
      <c r="A374" s="228"/>
      <c r="B374" s="230"/>
      <c r="C374" s="232"/>
      <c r="D374" s="232"/>
      <c r="E374" s="129" t="s">
        <v>6</v>
      </c>
      <c r="F374" s="230"/>
      <c r="G374" s="6" t="s">
        <v>7</v>
      </c>
      <c r="H374" s="230"/>
      <c r="I374" s="272"/>
      <c r="J374" s="236"/>
      <c r="K374" s="236"/>
      <c r="L374" s="115"/>
      <c r="M374" s="108"/>
      <c r="N374" s="220" t="s">
        <v>8</v>
      </c>
      <c r="O374" s="221"/>
      <c r="P374" s="221"/>
      <c r="Q374" s="221"/>
      <c r="R374" s="221"/>
      <c r="S374" s="221"/>
      <c r="T374" s="222"/>
      <c r="U374" s="129" t="s">
        <v>9</v>
      </c>
      <c r="V374" s="111" t="s">
        <v>10</v>
      </c>
      <c r="W374" s="112"/>
      <c r="X374" s="112"/>
      <c r="Y374" s="112"/>
      <c r="Z374" s="112"/>
      <c r="AA374" s="113"/>
      <c r="AB374" s="92" t="s">
        <v>11</v>
      </c>
      <c r="AC374" s="110"/>
      <c r="AD374" s="223" t="s">
        <v>8</v>
      </c>
      <c r="AE374" s="224"/>
      <c r="AF374" s="224"/>
      <c r="AG374" s="224"/>
      <c r="AH374" s="224"/>
      <c r="AI374" s="224"/>
      <c r="AJ374" s="225"/>
      <c r="AK374" s="100" t="s">
        <v>9</v>
      </c>
      <c r="AL374" s="108"/>
      <c r="AM374" s="220" t="s">
        <v>8</v>
      </c>
      <c r="AN374" s="221"/>
      <c r="AO374" s="221"/>
      <c r="AP374" s="221"/>
      <c r="AQ374" s="221"/>
      <c r="AR374" s="221"/>
      <c r="AS374" s="222"/>
      <c r="AT374" s="93" t="s">
        <v>9</v>
      </c>
    </row>
    <row r="375" spans="1:64" x14ac:dyDescent="0.15">
      <c r="A375" s="202">
        <v>75</v>
      </c>
      <c r="B375" s="205"/>
      <c r="C375" s="207"/>
      <c r="D375" s="205"/>
      <c r="E375" s="126" t="str">
        <f>IF(C375="○",IF($D375&lt;&gt;"",VLOOKUP($D375,新規学連登録者入力シート!$A$2:$U$101,8,FALSE),""),IF($D375&lt;&gt;"",IF(VLOOKUP(記入方法!$D375,登録者リスト!$A$1:$F$43729,4,FALSE)=基本情報!$D$6,VLOOKUP(記入方法!$D375,登録者リスト!$A$1:$F$43729,3,FALSE),""),""))</f>
        <v/>
      </c>
      <c r="F375" s="209" t="str">
        <f>IF(C375="○",IF($D375&lt;&gt;"",VLOOKUP($D375,新規学連登録者入力シート!$A$2:$U$101,9,FALSE),""),IF($D375&lt;&gt;"",IF(VLOOKUP(記入方法!$D375,登録者リスト!$A$1:$G$43729,4,FALSE)=基本情報!$D$6,VLOOKUP(記入方法!$D375,登録者リスト!$A$1:$G$43729,7,FALSE),""),""))</f>
        <v/>
      </c>
      <c r="G375" s="127" t="str">
        <f>IF(C375="○",IF($D375&lt;&gt;"",VLOOKUP($D375,新規学連登録者入力シート!$A$2:$U$101,14,FALSE),""),IF($D375&lt;&gt;"",IF(VLOOKUP(記入方法!$D375,登録者リスト!$A$1:$F$43729,4,FALSE)=基本情報!$D$6,VLOOKUP(記入方法!$D375,登録者リスト!$A$1:$F$43729,5,FALSE),""),""))</f>
        <v/>
      </c>
      <c r="H375" s="211" t="str">
        <f>IF(C375="○",IF($D375&lt;&gt;"",VLOOKUP($D375,新規学連登録者入力シート!$A$2:$U$101,19,FALSE),""),IF($D375&lt;&gt;"",IF(VLOOKUP(記入方法!$D375,登録者リスト!$A$1:$H$43729,4,FALSE)=基本情報!$D$6,VLOOKUP(記入方法!$D375,登録者リスト!$A$1:$H$43729,8,FALSE),""),""))</f>
        <v/>
      </c>
      <c r="I375" s="267"/>
      <c r="J375" s="267"/>
      <c r="K375" s="269" t="str">
        <f>IFERROR(IF(I375="","",IF(AND(I375&lt;&gt;"107 ハーフマラソン",I375&lt;&gt;"062 10000mW"),IF(BD375="T",IF(VALUE(M375)&lt;=BB375,"A標準",IF(VALUE(M375)&lt;=BC375,"B標準","未突破")),IF(VALUE(M375)&gt;=BB375,"A標準",IF(VALUE(M375)&gt;=BC375,"B標準","未突破"))),IF(VALUE(M375)&lt;=BC375,"","未突破"))),"")</f>
        <v/>
      </c>
      <c r="L375" s="105"/>
      <c r="M375" s="12" t="str">
        <f>IF(U375="",ASC(N375&amp;IF(P375&lt;&gt;"",TEXT(P375,"00"),"")&amp;IF(R375&lt;&gt;"",TEXT(R375,"00"),"")&amp;IF(T375&lt;&gt;"",TEXT(T375,"00"),"")),ASC(U375))</f>
        <v/>
      </c>
      <c r="N375" s="211"/>
      <c r="O375" s="255" t="s">
        <v>239</v>
      </c>
      <c r="P375" s="263"/>
      <c r="Q375" s="255" t="s">
        <v>240</v>
      </c>
      <c r="R375" s="263"/>
      <c r="S375" s="239" t="s">
        <v>241</v>
      </c>
      <c r="T375" s="265"/>
      <c r="U375" s="211"/>
      <c r="V375" s="7"/>
      <c r="W375" s="8" t="s">
        <v>23</v>
      </c>
      <c r="X375" s="7"/>
      <c r="Y375" s="8" t="s">
        <v>24</v>
      </c>
      <c r="Z375" s="7"/>
      <c r="AA375" s="8" t="s">
        <v>26</v>
      </c>
      <c r="AB375" s="209"/>
      <c r="AC375" s="101" t="str">
        <f>IF(AK375="",ASC(AD375&amp;IF(AF375&lt;&gt;"",TEXT(AF375,"00"),"")&amp;IF(AH375&lt;&gt;"",TEXT(AH375,"00"),"")&amp;IF(AJ375&lt;&gt;"",TEXT(AJ375,"00"),"")),ASC(AK375))</f>
        <v/>
      </c>
      <c r="AD375" s="253" t="str">
        <f>IF(I375="","",IF(I375="201 十種競技","",VLOOKUP(I375,大学記録!$A$3:$H$5,2,FALSE)))</f>
        <v/>
      </c>
      <c r="AE375" s="257" t="s">
        <v>239</v>
      </c>
      <c r="AF375" s="259" t="str">
        <f>IF(I375="","",IF(I375="201 十種競技","",VLOOKUP(I375,大学記録!$A$3:$H$5,4,FALSE)))</f>
        <v/>
      </c>
      <c r="AG375" s="257" t="s">
        <v>240</v>
      </c>
      <c r="AH375" s="259" t="str">
        <f>IF(I375="","",IF(I375="201 十種競技","",VLOOKUP(I375,大学記録!$A$3:$H$5,6,FALSE)))</f>
        <v/>
      </c>
      <c r="AI375" s="261" t="s">
        <v>241</v>
      </c>
      <c r="AJ375" s="251" t="str">
        <f>IF(I375="","",IF(I375="201 十種競技","",VLOOKUP(I375,大学記録!$A$3:$H$5,8,FALSE)))</f>
        <v/>
      </c>
      <c r="AK375" s="253" t="str">
        <f>IF(I375="","",IF(I375="201 十種競技",大学記録!#REF!,""))</f>
        <v/>
      </c>
      <c r="AL375" s="12" t="str">
        <f>IF(AT375="",ASC(AM375&amp;IF(AO375&lt;&gt;"",TEXT(AO375,"00"),"")&amp;IF(AQ375&lt;&gt;"",TEXT(AQ375,"00"),"")&amp;IF(AS375&lt;&gt;"",TEXT(AS375,"00"),"")),ASC(AT375))</f>
        <v/>
      </c>
      <c r="AM375" s="205"/>
      <c r="AN375" s="255" t="s">
        <v>239</v>
      </c>
      <c r="AO375" s="237"/>
      <c r="AP375" s="255" t="s">
        <v>240</v>
      </c>
      <c r="AQ375" s="237"/>
      <c r="AR375" s="239" t="s">
        <v>241</v>
      </c>
      <c r="AS375" s="241"/>
      <c r="AT375" s="243"/>
      <c r="AV375" s="5" t="str">
        <f>IF(AND(I375&lt;&gt;"107 ハーフマラソン",I375&lt;&gt;"062 10000mW"),D375 &amp; "-" &amp; I375,D375 &amp; "-" &amp; I375 &amp; J375)</f>
        <v>-</v>
      </c>
      <c r="AW375" s="5" t="str">
        <f>IF(ISERROR(VLOOKUP(記入方法!$AV375,登録者リスト!#REF!,4,FALSE)),"○","")</f>
        <v>○</v>
      </c>
      <c r="AX375" s="5" t="e">
        <f>IF(AND(I375&lt;&gt;"107 ハーフマラソン",I375&lt;&gt;"062 10000mW"),#REF! &amp; "-" &amp; I375,#REF! &amp; "-" &amp; I375 &amp; J375)</f>
        <v>#REF!</v>
      </c>
      <c r="AY375" s="5" t="str">
        <f>IF(ISERROR(VLOOKUP(AX375,突破者リスト外資格記録入力シート!$D$7:$M$106,2,FALSE)),"○","")</f>
        <v>○</v>
      </c>
      <c r="AZ375" s="5" t="str">
        <f>IF(C375="○","整理番号","登録番号")</f>
        <v>登録番号</v>
      </c>
      <c r="BA375" s="5" t="str">
        <f>IF(I375="107 ハーフマラソン","H",IF(I375="062 10000mW","W",""))</f>
        <v/>
      </c>
      <c r="BB375" s="5" t="e">
        <f>VLOOKUP($I375 &amp; $J375,標準記録!$A$1:$D$26,2,FALSE)</f>
        <v>#N/A</v>
      </c>
      <c r="BC375" s="5" t="e">
        <f>VLOOKUP($I375 &amp; $J375,標準記録!$A$1:$D$26,3,FALSE)</f>
        <v>#N/A</v>
      </c>
      <c r="BD375" s="5" t="e">
        <f>VLOOKUP($I375 &amp; $J375,標準記録!$A$1:$D$26,4,FALSE)</f>
        <v>#N/A</v>
      </c>
      <c r="BE375" s="5" t="str">
        <f>IF(BF375="","",A375)</f>
        <v/>
      </c>
      <c r="BF375" s="5" t="str">
        <f>IF(OR(I375="201 十種競技",I375="202 七種競技"),#REF!,"")</f>
        <v/>
      </c>
      <c r="BG375" s="5" t="str">
        <f>IF(I375="107 ハーフマラソン",#REF!,"")</f>
        <v/>
      </c>
      <c r="BH375" s="5" t="str">
        <f>I375 &amp; K375</f>
        <v/>
      </c>
      <c r="BI375" s="5">
        <f>I375</f>
        <v>0</v>
      </c>
      <c r="BJ375" s="5">
        <f>COUNTIF($BI$5:$BI$401,I375)</f>
        <v>160</v>
      </c>
      <c r="BK375" s="5">
        <f>COUNTIF($BH$5:$BH$401,I375 &amp; "B標準")</f>
        <v>0</v>
      </c>
      <c r="BL375" s="5" t="str">
        <f>D373 &amp; D375</f>
        <v>登録番号</v>
      </c>
    </row>
    <row r="376" spans="1:64" ht="14.25" thickBot="1" x14ac:dyDescent="0.2">
      <c r="A376" s="203"/>
      <c r="B376" s="206"/>
      <c r="C376" s="208"/>
      <c r="D376" s="206"/>
      <c r="E376" s="128" t="str">
        <f>IF(C375="○",IF($D375&lt;&gt;"",VLOOKUP($D375,新規学連登録者入力シート!$A$2:$U$101,7,FALSE),""),IF($D375&lt;&gt;"",IF(VLOOKUP(記入方法!$D375,登録者リスト!$A$1:$F$43729,4,FALSE)=基本情報!$D$6,VLOOKUP(記入方法!$D375,登録者リスト!$A$1:$F$43729,2,FALSE),""),""))</f>
        <v/>
      </c>
      <c r="F376" s="210"/>
      <c r="G376" s="128" t="str">
        <f>IF(C375="○",IF($D375&lt;&gt;"",VLOOKUP($D375,新規学連登録者入力シート!$A$2:$U$101,19,FALSE),""),IF($D375&lt;&gt;"",IF(VLOOKUP(記入方法!$D375,登録者リスト!$A$1:$F$43729,4,FALSE)=基本情報!$D$6,VLOOKUP(記入方法!$D375,登録者リスト!$A$1:$F$43729,6,FALSE),""),""))</f>
        <v/>
      </c>
      <c r="H376" s="212"/>
      <c r="I376" s="268"/>
      <c r="J376" s="268"/>
      <c r="K376" s="270"/>
      <c r="L376" s="106"/>
      <c r="M376" s="14" t="str">
        <f>IF(U376="",ASC(N376&amp;IF(P376&lt;&gt;"",TEXT(P376,"00"),"")&amp;IF(R376&lt;&gt;"",TEXT(R376,"00"),"")&amp;IF(T376&lt;&gt;"",TEXT(T376,"00"),"")),ASC(U376))</f>
        <v/>
      </c>
      <c r="N376" s="212"/>
      <c r="O376" s="256"/>
      <c r="P376" s="264"/>
      <c r="Q376" s="256"/>
      <c r="R376" s="264"/>
      <c r="S376" s="240"/>
      <c r="T376" s="266"/>
      <c r="U376" s="212"/>
      <c r="V376" s="9"/>
      <c r="W376" s="10" t="s">
        <v>23</v>
      </c>
      <c r="X376" s="9"/>
      <c r="Y376" s="10" t="s">
        <v>25</v>
      </c>
      <c r="Z376" s="9"/>
      <c r="AA376" s="10" t="s">
        <v>26</v>
      </c>
      <c r="AB376" s="210"/>
      <c r="AC376" s="102" t="str">
        <f>IF(AK376="",ASC(AD375&amp;IF(AF376&lt;&gt;"",TEXT(AF376,"00"),"")&amp;IF(AH376&lt;&gt;"",TEXT(AH376,"00"),"")&amp;IF(AJ376&lt;&gt;"",TEXT(AJ376,"00"),"")),ASC(AK376))</f>
        <v/>
      </c>
      <c r="AD376" s="254"/>
      <c r="AE376" s="258"/>
      <c r="AF376" s="260"/>
      <c r="AG376" s="258"/>
      <c r="AH376" s="260"/>
      <c r="AI376" s="262"/>
      <c r="AJ376" s="252"/>
      <c r="AK376" s="254"/>
      <c r="AL376" s="14" t="str">
        <f>IF(AT376="",ASC(AM376&amp;IF(AO376&lt;&gt;"",TEXT(AO376,"00"),"")&amp;IF(AQ376&lt;&gt;"",TEXT(AQ376,"00"),"")&amp;IF(AS376&lt;&gt;"",TEXT(AS376,"00"),"")),ASC(AT376))</f>
        <v/>
      </c>
      <c r="AM376" s="206"/>
      <c r="AN376" s="256"/>
      <c r="AO376" s="238"/>
      <c r="AP376" s="256"/>
      <c r="AQ376" s="238"/>
      <c r="AR376" s="240"/>
      <c r="AS376" s="242"/>
      <c r="AT376" s="244"/>
      <c r="AV376" s="5" t="str">
        <f>IF(AND(I376&lt;&gt;"107 ハーフマラソン",I376&lt;&gt;"062 10000mW"),D375 &amp; "-" &amp; I376,D375 &amp; "-" &amp; I376 &amp; J376)</f>
        <v>-</v>
      </c>
      <c r="AW376" s="5" t="str">
        <f>IF(ISERROR(VLOOKUP(記入方法!$AV376,登録者リスト!#REF!,4,FALSE)),"○","")</f>
        <v>○</v>
      </c>
      <c r="AX376" s="5" t="e">
        <f>IF(AND(I376&lt;&gt;"107 ハーフマラソン",I376&lt;&gt;"062 10000mW"),#REF! &amp; "-" &amp; I376,#REF! &amp; "-" &amp; I376 &amp; J376)</f>
        <v>#REF!</v>
      </c>
      <c r="AY376" s="5" t="str">
        <f>IF(ISERROR(VLOOKUP(AX376,突破者リスト外資格記録入力シート!$D$7:$M$106,2,FALSE)),"○","")</f>
        <v>○</v>
      </c>
      <c r="BA376" s="5" t="str">
        <f>IF(I376="107 ハーフマラソン","H",IF(I376="062 10000mW","W",""))</f>
        <v/>
      </c>
      <c r="BB376" s="5" t="e">
        <f>VLOOKUP($I376 &amp; $J376,標準記録!$A$1:$D$26,2,FALSE)</f>
        <v>#N/A</v>
      </c>
      <c r="BC376" s="5" t="e">
        <f>VLOOKUP($I376 &amp; $J376,標準記録!$A$1:$D$26,3,FALSE)</f>
        <v>#N/A</v>
      </c>
      <c r="BD376" s="5" t="e">
        <f>VLOOKUP($I376 &amp; $J376,標準記録!$A$1:$D$26,4,FALSE)</f>
        <v>#N/A</v>
      </c>
      <c r="BE376" s="5" t="str">
        <f>IF(BF376="","",A375)</f>
        <v/>
      </c>
      <c r="BF376" s="5" t="str">
        <f>IF(OR(I376="201 十種競技",I376="202 七種競技"),#REF!,"")</f>
        <v/>
      </c>
      <c r="BG376" s="5" t="str">
        <f>IF(I376="107 ハーフマラソン",#REF!,"")</f>
        <v/>
      </c>
      <c r="BH376" s="5" t="str">
        <f>I376 &amp; K376</f>
        <v/>
      </c>
      <c r="BI376" s="5">
        <f>I376</f>
        <v>0</v>
      </c>
      <c r="BJ376" s="5">
        <f>COUNTIF($BI$5:$BI$401,I376)</f>
        <v>160</v>
      </c>
      <c r="BK376" s="5">
        <f>COUNTIF($BH$5:$BH$401,I376 &amp; "B標準")</f>
        <v>0</v>
      </c>
    </row>
    <row r="377" spans="1:64" ht="15" thickTop="1" thickBot="1" x14ac:dyDescent="0.2">
      <c r="A377" s="204"/>
      <c r="B377" s="245" t="s">
        <v>128</v>
      </c>
      <c r="C377" s="246"/>
      <c r="D377" s="246"/>
      <c r="E377" s="246"/>
      <c r="F377" s="246"/>
      <c r="G377" s="247"/>
      <c r="H377" s="125"/>
      <c r="I377" s="248"/>
      <c r="J377" s="249"/>
      <c r="K377" s="249"/>
      <c r="L377" s="249"/>
      <c r="M377" s="249"/>
      <c r="N377" s="249"/>
      <c r="O377" s="249"/>
      <c r="P377" s="249"/>
      <c r="Q377" s="249"/>
      <c r="R377" s="249"/>
      <c r="S377" s="249"/>
      <c r="T377" s="249"/>
      <c r="U377" s="249"/>
      <c r="V377" s="249"/>
      <c r="W377" s="249"/>
      <c r="X377" s="249"/>
      <c r="Y377" s="249"/>
      <c r="Z377" s="249"/>
      <c r="AA377" s="249"/>
      <c r="AB377" s="249"/>
      <c r="AC377" s="249"/>
      <c r="AD377" s="249"/>
      <c r="AE377" s="249"/>
      <c r="AF377" s="249"/>
      <c r="AG377" s="249"/>
      <c r="AH377" s="249"/>
      <c r="AI377" s="249"/>
      <c r="AJ377" s="249"/>
      <c r="AK377" s="249"/>
      <c r="AL377" s="249"/>
      <c r="AM377" s="249"/>
      <c r="AN377" s="249"/>
      <c r="AO377" s="249"/>
      <c r="AP377" s="249"/>
      <c r="AQ377" s="249"/>
      <c r="AR377" s="249"/>
      <c r="AS377" s="249"/>
      <c r="AT377" s="250"/>
    </row>
    <row r="378" spans="1:64" ht="13.5" customHeight="1" x14ac:dyDescent="0.15">
      <c r="A378" s="227"/>
      <c r="B378" s="229" t="s">
        <v>0</v>
      </c>
      <c r="C378" s="231" t="s">
        <v>242</v>
      </c>
      <c r="D378" s="231" t="str">
        <f>IF(C380="○","整理番号","登録番号")</f>
        <v>登録番号</v>
      </c>
      <c r="E378" s="124" t="s">
        <v>13550</v>
      </c>
      <c r="F378" s="229" t="s">
        <v>275</v>
      </c>
      <c r="G378" s="104" t="s">
        <v>1</v>
      </c>
      <c r="H378" s="233" t="s">
        <v>13551</v>
      </c>
      <c r="I378" s="271" t="s">
        <v>2</v>
      </c>
      <c r="J378" s="233" t="s">
        <v>284</v>
      </c>
      <c r="K378" s="233" t="s">
        <v>3</v>
      </c>
      <c r="L378" s="114" t="s">
        <v>243</v>
      </c>
      <c r="M378" s="107" t="s">
        <v>16</v>
      </c>
      <c r="N378" s="213" t="s">
        <v>4</v>
      </c>
      <c r="O378" s="214"/>
      <c r="P378" s="214"/>
      <c r="Q378" s="214"/>
      <c r="R378" s="214"/>
      <c r="S378" s="214"/>
      <c r="T378" s="214"/>
      <c r="U378" s="214"/>
      <c r="V378" s="214"/>
      <c r="W378" s="214"/>
      <c r="X378" s="214"/>
      <c r="Y378" s="214"/>
      <c r="Z378" s="214"/>
      <c r="AA378" s="214"/>
      <c r="AB378" s="215"/>
      <c r="AC378" s="109" t="s">
        <v>16</v>
      </c>
      <c r="AD378" s="216" t="s">
        <v>448</v>
      </c>
      <c r="AE378" s="217"/>
      <c r="AF378" s="217"/>
      <c r="AG378" s="217"/>
      <c r="AH378" s="217"/>
      <c r="AI378" s="217"/>
      <c r="AJ378" s="217"/>
      <c r="AK378" s="218"/>
      <c r="AL378" s="107" t="s">
        <v>16</v>
      </c>
      <c r="AM378" s="213" t="s">
        <v>445</v>
      </c>
      <c r="AN378" s="214"/>
      <c r="AO378" s="214"/>
      <c r="AP378" s="214"/>
      <c r="AQ378" s="214"/>
      <c r="AR378" s="214"/>
      <c r="AS378" s="214"/>
      <c r="AT378" s="219"/>
    </row>
    <row r="379" spans="1:64" ht="14.25" thickBot="1" x14ac:dyDescent="0.2">
      <c r="A379" s="228"/>
      <c r="B379" s="230"/>
      <c r="C379" s="232"/>
      <c r="D379" s="232"/>
      <c r="E379" s="129" t="s">
        <v>6</v>
      </c>
      <c r="F379" s="230"/>
      <c r="G379" s="6" t="s">
        <v>7</v>
      </c>
      <c r="H379" s="230"/>
      <c r="I379" s="272"/>
      <c r="J379" s="236"/>
      <c r="K379" s="236"/>
      <c r="L379" s="115"/>
      <c r="M379" s="108"/>
      <c r="N379" s="220" t="s">
        <v>8</v>
      </c>
      <c r="O379" s="221"/>
      <c r="P379" s="221"/>
      <c r="Q379" s="221"/>
      <c r="R379" s="221"/>
      <c r="S379" s="221"/>
      <c r="T379" s="222"/>
      <c r="U379" s="129" t="s">
        <v>9</v>
      </c>
      <c r="V379" s="111" t="s">
        <v>10</v>
      </c>
      <c r="W379" s="112"/>
      <c r="X379" s="112"/>
      <c r="Y379" s="112"/>
      <c r="Z379" s="112"/>
      <c r="AA379" s="113"/>
      <c r="AB379" s="92" t="s">
        <v>11</v>
      </c>
      <c r="AC379" s="110"/>
      <c r="AD379" s="223" t="s">
        <v>8</v>
      </c>
      <c r="AE379" s="224"/>
      <c r="AF379" s="224"/>
      <c r="AG379" s="224"/>
      <c r="AH379" s="224"/>
      <c r="AI379" s="224"/>
      <c r="AJ379" s="225"/>
      <c r="AK379" s="100" t="s">
        <v>9</v>
      </c>
      <c r="AL379" s="108"/>
      <c r="AM379" s="220" t="s">
        <v>8</v>
      </c>
      <c r="AN379" s="221"/>
      <c r="AO379" s="221"/>
      <c r="AP379" s="221"/>
      <c r="AQ379" s="221"/>
      <c r="AR379" s="221"/>
      <c r="AS379" s="222"/>
      <c r="AT379" s="93" t="s">
        <v>9</v>
      </c>
    </row>
    <row r="380" spans="1:64" x14ac:dyDescent="0.15">
      <c r="A380" s="202">
        <v>76</v>
      </c>
      <c r="B380" s="205"/>
      <c r="C380" s="207"/>
      <c r="D380" s="205"/>
      <c r="E380" s="126" t="str">
        <f>IF(C380="○",IF($D380&lt;&gt;"",VLOOKUP($D380,新規学連登録者入力シート!$A$2:$U$101,8,FALSE),""),IF($D380&lt;&gt;"",IF(VLOOKUP(記入方法!$D380,登録者リスト!$A$1:$F$43729,4,FALSE)=基本情報!$D$6,VLOOKUP(記入方法!$D380,登録者リスト!$A$1:$F$43729,3,FALSE),""),""))</f>
        <v/>
      </c>
      <c r="F380" s="209" t="str">
        <f>IF(C380="○",IF($D380&lt;&gt;"",VLOOKUP($D380,新規学連登録者入力シート!$A$2:$U$101,9,FALSE),""),IF($D380&lt;&gt;"",IF(VLOOKUP(記入方法!$D380,登録者リスト!$A$1:$G$43729,4,FALSE)=基本情報!$D$6,VLOOKUP(記入方法!$D380,登録者リスト!$A$1:$G$43729,7,FALSE),""),""))</f>
        <v/>
      </c>
      <c r="G380" s="127" t="str">
        <f>IF(C380="○",IF($D380&lt;&gt;"",VLOOKUP($D380,新規学連登録者入力シート!$A$2:$U$101,14,FALSE),""),IF($D380&lt;&gt;"",IF(VLOOKUP(記入方法!$D380,登録者リスト!$A$1:$F$43729,4,FALSE)=基本情報!$D$6,VLOOKUP(記入方法!$D380,登録者リスト!$A$1:$F$43729,5,FALSE),""),""))</f>
        <v/>
      </c>
      <c r="H380" s="211" t="str">
        <f>IF(C380="○",IF($D380&lt;&gt;"",VLOOKUP($D380,新規学連登録者入力シート!$A$2:$U$101,19,FALSE),""),IF($D380&lt;&gt;"",IF(VLOOKUP(記入方法!$D380,登録者リスト!$A$1:$H$43729,4,FALSE)=基本情報!$D$6,VLOOKUP(記入方法!$D380,登録者リスト!$A$1:$H$43729,8,FALSE),""),""))</f>
        <v/>
      </c>
      <c r="I380" s="267"/>
      <c r="J380" s="267"/>
      <c r="K380" s="269" t="str">
        <f>IFERROR(IF(I380="","",IF(AND(I380&lt;&gt;"107 ハーフマラソン",I380&lt;&gt;"062 10000mW"),IF(BD380="T",IF(VALUE(M380)&lt;=BB380,"A標準",IF(VALUE(M380)&lt;=BC380,"B標準","未突破")),IF(VALUE(M380)&gt;=BB380,"A標準",IF(VALUE(M380)&gt;=BC380,"B標準","未突破"))),IF(VALUE(M380)&lt;=BC380,"","未突破"))),"")</f>
        <v/>
      </c>
      <c r="L380" s="105"/>
      <c r="M380" s="12" t="str">
        <f>IF(U380="",ASC(N380&amp;IF(P380&lt;&gt;"",TEXT(P380,"00"),"")&amp;IF(R380&lt;&gt;"",TEXT(R380,"00"),"")&amp;IF(T380&lt;&gt;"",TEXT(T380,"00"),"")),ASC(U380))</f>
        <v/>
      </c>
      <c r="N380" s="211"/>
      <c r="O380" s="255" t="s">
        <v>239</v>
      </c>
      <c r="P380" s="263"/>
      <c r="Q380" s="255" t="s">
        <v>240</v>
      </c>
      <c r="R380" s="263"/>
      <c r="S380" s="239" t="s">
        <v>241</v>
      </c>
      <c r="T380" s="265"/>
      <c r="U380" s="211"/>
      <c r="V380" s="7"/>
      <c r="W380" s="8" t="s">
        <v>23</v>
      </c>
      <c r="X380" s="7"/>
      <c r="Y380" s="8" t="s">
        <v>24</v>
      </c>
      <c r="Z380" s="7"/>
      <c r="AA380" s="8" t="s">
        <v>26</v>
      </c>
      <c r="AB380" s="209"/>
      <c r="AC380" s="101" t="str">
        <f>IF(AK380="",ASC(AD380&amp;IF(AF380&lt;&gt;"",TEXT(AF380,"00"),"")&amp;IF(AH380&lt;&gt;"",TEXT(AH380,"00"),"")&amp;IF(AJ380&lt;&gt;"",TEXT(AJ380,"00"),"")),ASC(AK380))</f>
        <v/>
      </c>
      <c r="AD380" s="253" t="str">
        <f>IF(I380="","",IF(I380="201 十種競技","",VLOOKUP(I380,大学記録!$A$3:$H$5,2,FALSE)))</f>
        <v/>
      </c>
      <c r="AE380" s="257" t="s">
        <v>239</v>
      </c>
      <c r="AF380" s="259" t="str">
        <f>IF(I380="","",IF(I380="201 十種競技","",VLOOKUP(I380,大学記録!$A$3:$H$5,4,FALSE)))</f>
        <v/>
      </c>
      <c r="AG380" s="257" t="s">
        <v>240</v>
      </c>
      <c r="AH380" s="259" t="str">
        <f>IF(I380="","",IF(I380="201 十種競技","",VLOOKUP(I380,大学記録!$A$3:$H$5,6,FALSE)))</f>
        <v/>
      </c>
      <c r="AI380" s="261" t="s">
        <v>241</v>
      </c>
      <c r="AJ380" s="251" t="str">
        <f>IF(I380="","",IF(I380="201 十種競技","",VLOOKUP(I380,大学記録!$A$3:$H$5,8,FALSE)))</f>
        <v/>
      </c>
      <c r="AK380" s="253" t="str">
        <f>IF(I380="","",IF(I380="201 十種競技",大学記録!#REF!,""))</f>
        <v/>
      </c>
      <c r="AL380" s="12" t="str">
        <f>IF(AT380="",ASC(AM380&amp;IF(AO380&lt;&gt;"",TEXT(AO380,"00"),"")&amp;IF(AQ380&lt;&gt;"",TEXT(AQ380,"00"),"")&amp;IF(AS380&lt;&gt;"",TEXT(AS380,"00"),"")),ASC(AT380))</f>
        <v/>
      </c>
      <c r="AM380" s="205"/>
      <c r="AN380" s="255" t="s">
        <v>239</v>
      </c>
      <c r="AO380" s="237"/>
      <c r="AP380" s="255" t="s">
        <v>240</v>
      </c>
      <c r="AQ380" s="237"/>
      <c r="AR380" s="239" t="s">
        <v>241</v>
      </c>
      <c r="AS380" s="241"/>
      <c r="AT380" s="243"/>
      <c r="AV380" s="5" t="str">
        <f>IF(AND(I380&lt;&gt;"107 ハーフマラソン",I380&lt;&gt;"062 10000mW"),D380 &amp; "-" &amp; I380,D380 &amp; "-" &amp; I380 &amp; J380)</f>
        <v>-</v>
      </c>
      <c r="AW380" s="5" t="str">
        <f>IF(ISERROR(VLOOKUP(記入方法!$AV380,登録者リスト!#REF!,4,FALSE)),"○","")</f>
        <v>○</v>
      </c>
      <c r="AX380" s="5" t="e">
        <f>IF(AND(I380&lt;&gt;"107 ハーフマラソン",I380&lt;&gt;"062 10000mW"),#REF! &amp; "-" &amp; I380,#REF! &amp; "-" &amp; I380 &amp; J380)</f>
        <v>#REF!</v>
      </c>
      <c r="AY380" s="5" t="str">
        <f>IF(ISERROR(VLOOKUP(AX380,突破者リスト外資格記録入力シート!$D$7:$M$106,2,FALSE)),"○","")</f>
        <v>○</v>
      </c>
      <c r="AZ380" s="5" t="str">
        <f>IF(C380="○","整理番号","登録番号")</f>
        <v>登録番号</v>
      </c>
      <c r="BA380" s="5" t="str">
        <f>IF(I380="107 ハーフマラソン","H",IF(I380="062 10000mW","W",""))</f>
        <v/>
      </c>
      <c r="BB380" s="5" t="e">
        <f>VLOOKUP($I380 &amp; $J380,標準記録!$A$1:$D$26,2,FALSE)</f>
        <v>#N/A</v>
      </c>
      <c r="BC380" s="5" t="e">
        <f>VLOOKUP($I380 &amp; $J380,標準記録!$A$1:$D$26,3,FALSE)</f>
        <v>#N/A</v>
      </c>
      <c r="BD380" s="5" t="e">
        <f>VLOOKUP($I380 &amp; $J380,標準記録!$A$1:$D$26,4,FALSE)</f>
        <v>#N/A</v>
      </c>
      <c r="BE380" s="5" t="str">
        <f>IF(BF380="","",A380)</f>
        <v/>
      </c>
      <c r="BF380" s="5" t="str">
        <f>IF(OR(I380="201 十種競技",I380="202 七種競技"),#REF!,"")</f>
        <v/>
      </c>
      <c r="BG380" s="5" t="str">
        <f>IF(I380="107 ハーフマラソン",#REF!,"")</f>
        <v/>
      </c>
      <c r="BH380" s="5" t="str">
        <f>I380 &amp; K380</f>
        <v/>
      </c>
      <c r="BI380" s="5">
        <f>I380</f>
        <v>0</v>
      </c>
      <c r="BJ380" s="5">
        <f>COUNTIF($BI$5:$BI$401,I380)</f>
        <v>160</v>
      </c>
      <c r="BK380" s="5">
        <f>COUNTIF($BH$5:$BH$401,I380 &amp; "B標準")</f>
        <v>0</v>
      </c>
      <c r="BL380" s="5" t="str">
        <f>D378 &amp; D380</f>
        <v>登録番号</v>
      </c>
    </row>
    <row r="381" spans="1:64" ht="14.25" thickBot="1" x14ac:dyDescent="0.2">
      <c r="A381" s="203"/>
      <c r="B381" s="206"/>
      <c r="C381" s="208"/>
      <c r="D381" s="206"/>
      <c r="E381" s="128" t="str">
        <f>IF(C380="○",IF($D380&lt;&gt;"",VLOOKUP($D380,新規学連登録者入力シート!$A$2:$U$101,7,FALSE),""),IF($D380&lt;&gt;"",IF(VLOOKUP(記入方法!$D380,登録者リスト!$A$1:$F$43729,4,FALSE)=基本情報!$D$6,VLOOKUP(記入方法!$D380,登録者リスト!$A$1:$F$43729,2,FALSE),""),""))</f>
        <v/>
      </c>
      <c r="F381" s="210"/>
      <c r="G381" s="128" t="str">
        <f>IF(C380="○",IF($D380&lt;&gt;"",VLOOKUP($D380,新規学連登録者入力シート!$A$2:$U$101,19,FALSE),""),IF($D380&lt;&gt;"",IF(VLOOKUP(記入方法!$D380,登録者リスト!$A$1:$F$43729,4,FALSE)=基本情報!$D$6,VLOOKUP(記入方法!$D380,登録者リスト!$A$1:$F$43729,6,FALSE),""),""))</f>
        <v/>
      </c>
      <c r="H381" s="212"/>
      <c r="I381" s="268"/>
      <c r="J381" s="268"/>
      <c r="K381" s="270"/>
      <c r="L381" s="106"/>
      <c r="M381" s="14" t="str">
        <f>IF(U381="",ASC(N381&amp;IF(P381&lt;&gt;"",TEXT(P381,"00"),"")&amp;IF(R381&lt;&gt;"",TEXT(R381,"00"),"")&amp;IF(T381&lt;&gt;"",TEXT(T381,"00"),"")),ASC(U381))</f>
        <v/>
      </c>
      <c r="N381" s="212"/>
      <c r="O381" s="256"/>
      <c r="P381" s="264"/>
      <c r="Q381" s="256"/>
      <c r="R381" s="264"/>
      <c r="S381" s="240"/>
      <c r="T381" s="266"/>
      <c r="U381" s="212"/>
      <c r="V381" s="9"/>
      <c r="W381" s="10" t="s">
        <v>23</v>
      </c>
      <c r="X381" s="9"/>
      <c r="Y381" s="10" t="s">
        <v>25</v>
      </c>
      <c r="Z381" s="9"/>
      <c r="AA381" s="10" t="s">
        <v>26</v>
      </c>
      <c r="AB381" s="210"/>
      <c r="AC381" s="102" t="str">
        <f>IF(AK381="",ASC(AD380&amp;IF(AF381&lt;&gt;"",TEXT(AF381,"00"),"")&amp;IF(AH381&lt;&gt;"",TEXT(AH381,"00"),"")&amp;IF(AJ381&lt;&gt;"",TEXT(AJ381,"00"),"")),ASC(AK381))</f>
        <v/>
      </c>
      <c r="AD381" s="254"/>
      <c r="AE381" s="258"/>
      <c r="AF381" s="260"/>
      <c r="AG381" s="258"/>
      <c r="AH381" s="260"/>
      <c r="AI381" s="262"/>
      <c r="AJ381" s="252"/>
      <c r="AK381" s="254"/>
      <c r="AL381" s="14" t="str">
        <f>IF(AT381="",ASC(AM381&amp;IF(AO381&lt;&gt;"",TEXT(AO381,"00"),"")&amp;IF(AQ381&lt;&gt;"",TEXT(AQ381,"00"),"")&amp;IF(AS381&lt;&gt;"",TEXT(AS381,"00"),"")),ASC(AT381))</f>
        <v/>
      </c>
      <c r="AM381" s="206"/>
      <c r="AN381" s="256"/>
      <c r="AO381" s="238"/>
      <c r="AP381" s="256"/>
      <c r="AQ381" s="238"/>
      <c r="AR381" s="240"/>
      <c r="AS381" s="242"/>
      <c r="AT381" s="244"/>
      <c r="AV381" s="5" t="str">
        <f>IF(AND(I381&lt;&gt;"107 ハーフマラソン",I381&lt;&gt;"062 10000mW"),D380 &amp; "-" &amp; I381,D380 &amp; "-" &amp; I381 &amp; J381)</f>
        <v>-</v>
      </c>
      <c r="AW381" s="5" t="str">
        <f>IF(ISERROR(VLOOKUP(記入方法!$AV381,登録者リスト!#REF!,4,FALSE)),"○","")</f>
        <v>○</v>
      </c>
      <c r="AX381" s="5" t="e">
        <f>IF(AND(I381&lt;&gt;"107 ハーフマラソン",I381&lt;&gt;"062 10000mW"),#REF! &amp; "-" &amp; I381,#REF! &amp; "-" &amp; I381 &amp; J381)</f>
        <v>#REF!</v>
      </c>
      <c r="AY381" s="5" t="str">
        <f>IF(ISERROR(VLOOKUP(AX381,突破者リスト外資格記録入力シート!$D$7:$M$106,2,FALSE)),"○","")</f>
        <v>○</v>
      </c>
      <c r="BA381" s="5" t="str">
        <f>IF(I381="107 ハーフマラソン","H",IF(I381="062 10000mW","W",""))</f>
        <v/>
      </c>
      <c r="BB381" s="5" t="e">
        <f>VLOOKUP($I381 &amp; $J381,標準記録!$A$1:$D$26,2,FALSE)</f>
        <v>#N/A</v>
      </c>
      <c r="BC381" s="5" t="e">
        <f>VLOOKUP($I381 &amp; $J381,標準記録!$A$1:$D$26,3,FALSE)</f>
        <v>#N/A</v>
      </c>
      <c r="BD381" s="5" t="e">
        <f>VLOOKUP($I381 &amp; $J381,標準記録!$A$1:$D$26,4,FALSE)</f>
        <v>#N/A</v>
      </c>
      <c r="BE381" s="5" t="str">
        <f>IF(BF381="","",A380)</f>
        <v/>
      </c>
      <c r="BF381" s="5" t="str">
        <f>IF(OR(I381="201 十種競技",I381="202 七種競技"),#REF!,"")</f>
        <v/>
      </c>
      <c r="BG381" s="5" t="str">
        <f>IF(I381="107 ハーフマラソン",#REF!,"")</f>
        <v/>
      </c>
      <c r="BH381" s="5" t="str">
        <f>I381 &amp; K381</f>
        <v/>
      </c>
      <c r="BI381" s="5">
        <f>I381</f>
        <v>0</v>
      </c>
      <c r="BJ381" s="5">
        <f>COUNTIF($BI$5:$BI$401,I381)</f>
        <v>160</v>
      </c>
      <c r="BK381" s="5">
        <f>COUNTIF($BH$5:$BH$401,I381 &amp; "B標準")</f>
        <v>0</v>
      </c>
    </row>
    <row r="382" spans="1:64" ht="15" thickTop="1" thickBot="1" x14ac:dyDescent="0.2">
      <c r="A382" s="204"/>
      <c r="B382" s="245" t="s">
        <v>128</v>
      </c>
      <c r="C382" s="246"/>
      <c r="D382" s="246"/>
      <c r="E382" s="246"/>
      <c r="F382" s="246"/>
      <c r="G382" s="247"/>
      <c r="H382" s="125"/>
      <c r="I382" s="248"/>
      <c r="J382" s="249"/>
      <c r="K382" s="249"/>
      <c r="L382" s="249"/>
      <c r="M382" s="249"/>
      <c r="N382" s="249"/>
      <c r="O382" s="249"/>
      <c r="P382" s="249"/>
      <c r="Q382" s="249"/>
      <c r="R382" s="249"/>
      <c r="S382" s="249"/>
      <c r="T382" s="249"/>
      <c r="U382" s="249"/>
      <c r="V382" s="249"/>
      <c r="W382" s="249"/>
      <c r="X382" s="249"/>
      <c r="Y382" s="249"/>
      <c r="Z382" s="249"/>
      <c r="AA382" s="249"/>
      <c r="AB382" s="249"/>
      <c r="AC382" s="249"/>
      <c r="AD382" s="249"/>
      <c r="AE382" s="249"/>
      <c r="AF382" s="249"/>
      <c r="AG382" s="249"/>
      <c r="AH382" s="249"/>
      <c r="AI382" s="249"/>
      <c r="AJ382" s="249"/>
      <c r="AK382" s="249"/>
      <c r="AL382" s="249"/>
      <c r="AM382" s="249"/>
      <c r="AN382" s="249"/>
      <c r="AO382" s="249"/>
      <c r="AP382" s="249"/>
      <c r="AQ382" s="249"/>
      <c r="AR382" s="249"/>
      <c r="AS382" s="249"/>
      <c r="AT382" s="250"/>
    </row>
    <row r="383" spans="1:64" ht="13.5" customHeight="1" x14ac:dyDescent="0.15">
      <c r="A383" s="227"/>
      <c r="B383" s="229" t="s">
        <v>0</v>
      </c>
      <c r="C383" s="231" t="s">
        <v>242</v>
      </c>
      <c r="D383" s="231" t="str">
        <f>IF(C385="○","整理番号","登録番号")</f>
        <v>登録番号</v>
      </c>
      <c r="E383" s="124" t="s">
        <v>13550</v>
      </c>
      <c r="F383" s="229" t="s">
        <v>275</v>
      </c>
      <c r="G383" s="104" t="s">
        <v>1</v>
      </c>
      <c r="H383" s="233" t="s">
        <v>13551</v>
      </c>
      <c r="I383" s="271" t="s">
        <v>2</v>
      </c>
      <c r="J383" s="233" t="s">
        <v>284</v>
      </c>
      <c r="K383" s="233" t="s">
        <v>3</v>
      </c>
      <c r="L383" s="114" t="s">
        <v>243</v>
      </c>
      <c r="M383" s="107" t="s">
        <v>16</v>
      </c>
      <c r="N383" s="213" t="s">
        <v>4</v>
      </c>
      <c r="O383" s="214"/>
      <c r="P383" s="214"/>
      <c r="Q383" s="214"/>
      <c r="R383" s="214"/>
      <c r="S383" s="214"/>
      <c r="T383" s="214"/>
      <c r="U383" s="214"/>
      <c r="V383" s="214"/>
      <c r="W383" s="214"/>
      <c r="X383" s="214"/>
      <c r="Y383" s="214"/>
      <c r="Z383" s="214"/>
      <c r="AA383" s="214"/>
      <c r="AB383" s="215"/>
      <c r="AC383" s="109" t="s">
        <v>16</v>
      </c>
      <c r="AD383" s="216" t="s">
        <v>448</v>
      </c>
      <c r="AE383" s="217"/>
      <c r="AF383" s="217"/>
      <c r="AG383" s="217"/>
      <c r="AH383" s="217"/>
      <c r="AI383" s="217"/>
      <c r="AJ383" s="217"/>
      <c r="AK383" s="218"/>
      <c r="AL383" s="107" t="s">
        <v>16</v>
      </c>
      <c r="AM383" s="213" t="s">
        <v>445</v>
      </c>
      <c r="AN383" s="214"/>
      <c r="AO383" s="214"/>
      <c r="AP383" s="214"/>
      <c r="AQ383" s="214"/>
      <c r="AR383" s="214"/>
      <c r="AS383" s="214"/>
      <c r="AT383" s="219"/>
    </row>
    <row r="384" spans="1:64" ht="14.25" thickBot="1" x14ac:dyDescent="0.2">
      <c r="A384" s="228"/>
      <c r="B384" s="230"/>
      <c r="C384" s="232"/>
      <c r="D384" s="232"/>
      <c r="E384" s="129" t="s">
        <v>6</v>
      </c>
      <c r="F384" s="230"/>
      <c r="G384" s="6" t="s">
        <v>7</v>
      </c>
      <c r="H384" s="230"/>
      <c r="I384" s="272"/>
      <c r="J384" s="236"/>
      <c r="K384" s="236"/>
      <c r="L384" s="115"/>
      <c r="M384" s="108"/>
      <c r="N384" s="220" t="s">
        <v>8</v>
      </c>
      <c r="O384" s="221"/>
      <c r="P384" s="221"/>
      <c r="Q384" s="221"/>
      <c r="R384" s="221"/>
      <c r="S384" s="221"/>
      <c r="T384" s="222"/>
      <c r="U384" s="129" t="s">
        <v>9</v>
      </c>
      <c r="V384" s="111" t="s">
        <v>10</v>
      </c>
      <c r="W384" s="112"/>
      <c r="X384" s="112"/>
      <c r="Y384" s="112"/>
      <c r="Z384" s="112"/>
      <c r="AA384" s="113"/>
      <c r="AB384" s="92" t="s">
        <v>11</v>
      </c>
      <c r="AC384" s="110"/>
      <c r="AD384" s="223" t="s">
        <v>8</v>
      </c>
      <c r="AE384" s="224"/>
      <c r="AF384" s="224"/>
      <c r="AG384" s="224"/>
      <c r="AH384" s="224"/>
      <c r="AI384" s="224"/>
      <c r="AJ384" s="225"/>
      <c r="AK384" s="100" t="s">
        <v>9</v>
      </c>
      <c r="AL384" s="108"/>
      <c r="AM384" s="220" t="s">
        <v>8</v>
      </c>
      <c r="AN384" s="221"/>
      <c r="AO384" s="221"/>
      <c r="AP384" s="221"/>
      <c r="AQ384" s="221"/>
      <c r="AR384" s="221"/>
      <c r="AS384" s="222"/>
      <c r="AT384" s="93" t="s">
        <v>9</v>
      </c>
    </row>
    <row r="385" spans="1:64" x14ac:dyDescent="0.15">
      <c r="A385" s="202">
        <v>77</v>
      </c>
      <c r="B385" s="205"/>
      <c r="C385" s="207"/>
      <c r="D385" s="205"/>
      <c r="E385" s="126" t="str">
        <f>IF(C385="○",IF($D385&lt;&gt;"",VLOOKUP($D385,新規学連登録者入力シート!$A$2:$U$101,8,FALSE),""),IF($D385&lt;&gt;"",IF(VLOOKUP(記入方法!$D385,登録者リスト!$A$1:$F$43729,4,FALSE)=基本情報!$D$6,VLOOKUP(記入方法!$D385,登録者リスト!$A$1:$F$43729,3,FALSE),""),""))</f>
        <v/>
      </c>
      <c r="F385" s="209" t="str">
        <f>IF(C385="○",IF($D385&lt;&gt;"",VLOOKUP($D385,新規学連登録者入力シート!$A$2:$U$101,9,FALSE),""),IF($D385&lt;&gt;"",IF(VLOOKUP(記入方法!$D385,登録者リスト!$A$1:$G$43729,4,FALSE)=基本情報!$D$6,VLOOKUP(記入方法!$D385,登録者リスト!$A$1:$G$43729,7,FALSE),""),""))</f>
        <v/>
      </c>
      <c r="G385" s="127" t="str">
        <f>IF(C385="○",IF($D385&lt;&gt;"",VLOOKUP($D385,新規学連登録者入力シート!$A$2:$U$101,14,FALSE),""),IF($D385&lt;&gt;"",IF(VLOOKUP(記入方法!$D385,登録者リスト!$A$1:$F$43729,4,FALSE)=基本情報!$D$6,VLOOKUP(記入方法!$D385,登録者リスト!$A$1:$F$43729,5,FALSE),""),""))</f>
        <v/>
      </c>
      <c r="H385" s="211" t="str">
        <f>IF(C385="○",IF($D385&lt;&gt;"",VLOOKUP($D385,新規学連登録者入力シート!$A$2:$U$101,19,FALSE),""),IF($D385&lt;&gt;"",IF(VLOOKUP(記入方法!$D385,登録者リスト!$A$1:$H$43729,4,FALSE)=基本情報!$D$6,VLOOKUP(記入方法!$D385,登録者リスト!$A$1:$H$43729,8,FALSE),""),""))</f>
        <v/>
      </c>
      <c r="I385" s="267"/>
      <c r="J385" s="267"/>
      <c r="K385" s="269" t="str">
        <f>IFERROR(IF(I385="","",IF(AND(I385&lt;&gt;"107 ハーフマラソン",I385&lt;&gt;"062 10000mW"),IF(BD385="T",IF(VALUE(M385)&lt;=BB385,"A標準",IF(VALUE(M385)&lt;=BC385,"B標準","未突破")),IF(VALUE(M385)&gt;=BB385,"A標準",IF(VALUE(M385)&gt;=BC385,"B標準","未突破"))),IF(VALUE(M385)&lt;=BC385,"","未突破"))),"")</f>
        <v/>
      </c>
      <c r="L385" s="105"/>
      <c r="M385" s="12" t="str">
        <f>IF(U385="",ASC(N385&amp;IF(P385&lt;&gt;"",TEXT(P385,"00"),"")&amp;IF(R385&lt;&gt;"",TEXT(R385,"00"),"")&amp;IF(T385&lt;&gt;"",TEXT(T385,"00"),"")),ASC(U385))</f>
        <v/>
      </c>
      <c r="N385" s="211"/>
      <c r="O385" s="255" t="s">
        <v>239</v>
      </c>
      <c r="P385" s="263"/>
      <c r="Q385" s="255" t="s">
        <v>240</v>
      </c>
      <c r="R385" s="263"/>
      <c r="S385" s="239" t="s">
        <v>241</v>
      </c>
      <c r="T385" s="265"/>
      <c r="U385" s="211"/>
      <c r="V385" s="7"/>
      <c r="W385" s="8" t="s">
        <v>23</v>
      </c>
      <c r="X385" s="7"/>
      <c r="Y385" s="8" t="s">
        <v>24</v>
      </c>
      <c r="Z385" s="7"/>
      <c r="AA385" s="8" t="s">
        <v>26</v>
      </c>
      <c r="AB385" s="209"/>
      <c r="AC385" s="101" t="str">
        <f>IF(AK385="",ASC(AD385&amp;IF(AF385&lt;&gt;"",TEXT(AF385,"00"),"")&amp;IF(AH385&lt;&gt;"",TEXT(AH385,"00"),"")&amp;IF(AJ385&lt;&gt;"",TEXT(AJ385,"00"),"")),ASC(AK385))</f>
        <v/>
      </c>
      <c r="AD385" s="253" t="str">
        <f>IF(I385="","",IF(I385="201 十種競技","",VLOOKUP(I385,大学記録!$A$3:$H$5,2,FALSE)))</f>
        <v/>
      </c>
      <c r="AE385" s="257" t="s">
        <v>239</v>
      </c>
      <c r="AF385" s="259" t="str">
        <f>IF(I385="","",IF(I385="201 十種競技","",VLOOKUP(I385,大学記録!$A$3:$H$5,4,FALSE)))</f>
        <v/>
      </c>
      <c r="AG385" s="257" t="s">
        <v>240</v>
      </c>
      <c r="AH385" s="259" t="str">
        <f>IF(I385="","",IF(I385="201 十種競技","",VLOOKUP(I385,大学記録!$A$3:$H$5,6,FALSE)))</f>
        <v/>
      </c>
      <c r="AI385" s="261" t="s">
        <v>241</v>
      </c>
      <c r="AJ385" s="251" t="str">
        <f>IF(I385="","",IF(I385="201 十種競技","",VLOOKUP(I385,大学記録!$A$3:$H$5,8,FALSE)))</f>
        <v/>
      </c>
      <c r="AK385" s="253" t="str">
        <f>IF(I385="","",IF(I385="201 十種競技",大学記録!#REF!,""))</f>
        <v/>
      </c>
      <c r="AL385" s="12" t="str">
        <f>IF(AT385="",ASC(AM385&amp;IF(AO385&lt;&gt;"",TEXT(AO385,"00"),"")&amp;IF(AQ385&lt;&gt;"",TEXT(AQ385,"00"),"")&amp;IF(AS385&lt;&gt;"",TEXT(AS385,"00"),"")),ASC(AT385))</f>
        <v/>
      </c>
      <c r="AM385" s="205"/>
      <c r="AN385" s="255" t="s">
        <v>239</v>
      </c>
      <c r="AO385" s="237"/>
      <c r="AP385" s="255" t="s">
        <v>240</v>
      </c>
      <c r="AQ385" s="237"/>
      <c r="AR385" s="239" t="s">
        <v>241</v>
      </c>
      <c r="AS385" s="241"/>
      <c r="AT385" s="243"/>
      <c r="AV385" s="5" t="str">
        <f>IF(AND(I385&lt;&gt;"107 ハーフマラソン",I385&lt;&gt;"062 10000mW"),D385 &amp; "-" &amp; I385,D385 &amp; "-" &amp; I385 &amp; J385)</f>
        <v>-</v>
      </c>
      <c r="AW385" s="5" t="str">
        <f>IF(ISERROR(VLOOKUP(記入方法!$AV385,登録者リスト!#REF!,4,FALSE)),"○","")</f>
        <v>○</v>
      </c>
      <c r="AX385" s="5" t="e">
        <f>IF(AND(I385&lt;&gt;"107 ハーフマラソン",I385&lt;&gt;"062 10000mW"),#REF! &amp; "-" &amp; I385,#REF! &amp; "-" &amp; I385 &amp; J385)</f>
        <v>#REF!</v>
      </c>
      <c r="AY385" s="5" t="str">
        <f>IF(ISERROR(VLOOKUP(AX385,突破者リスト外資格記録入力シート!$D$7:$M$106,2,FALSE)),"○","")</f>
        <v>○</v>
      </c>
      <c r="AZ385" s="5" t="str">
        <f>IF(C385="○","整理番号","登録番号")</f>
        <v>登録番号</v>
      </c>
      <c r="BA385" s="5" t="str">
        <f>IF(I385="107 ハーフマラソン","H",IF(I385="062 10000mW","W",""))</f>
        <v/>
      </c>
      <c r="BB385" s="5" t="e">
        <f>VLOOKUP($I385 &amp; $J385,標準記録!$A$1:$D$26,2,FALSE)</f>
        <v>#N/A</v>
      </c>
      <c r="BC385" s="5" t="e">
        <f>VLOOKUP($I385 &amp; $J385,標準記録!$A$1:$D$26,3,FALSE)</f>
        <v>#N/A</v>
      </c>
      <c r="BD385" s="5" t="e">
        <f>VLOOKUP($I385 &amp; $J385,標準記録!$A$1:$D$26,4,FALSE)</f>
        <v>#N/A</v>
      </c>
      <c r="BE385" s="5" t="str">
        <f>IF(BF385="","",A385)</f>
        <v/>
      </c>
      <c r="BF385" s="5" t="str">
        <f>IF(OR(I385="201 十種競技",I385="202 七種競技"),#REF!,"")</f>
        <v/>
      </c>
      <c r="BG385" s="5" t="str">
        <f>IF(I385="107 ハーフマラソン",#REF!,"")</f>
        <v/>
      </c>
      <c r="BH385" s="5" t="str">
        <f>I385 &amp; K385</f>
        <v/>
      </c>
      <c r="BI385" s="5">
        <f>I385</f>
        <v>0</v>
      </c>
      <c r="BJ385" s="5">
        <f>COUNTIF($BI$5:$BI$401,I385)</f>
        <v>160</v>
      </c>
      <c r="BK385" s="5">
        <f>COUNTIF($BH$5:$BH$401,I385 &amp; "B標準")</f>
        <v>0</v>
      </c>
      <c r="BL385" s="5" t="str">
        <f>D383 &amp; D385</f>
        <v>登録番号</v>
      </c>
    </row>
    <row r="386" spans="1:64" ht="14.25" thickBot="1" x14ac:dyDescent="0.2">
      <c r="A386" s="203"/>
      <c r="B386" s="206"/>
      <c r="C386" s="208"/>
      <c r="D386" s="206"/>
      <c r="E386" s="128" t="str">
        <f>IF(C385="○",IF($D385&lt;&gt;"",VLOOKUP($D385,新規学連登録者入力シート!$A$2:$U$101,7,FALSE),""),IF($D385&lt;&gt;"",IF(VLOOKUP(記入方法!$D385,登録者リスト!$A$1:$F$43729,4,FALSE)=基本情報!$D$6,VLOOKUP(記入方法!$D385,登録者リスト!$A$1:$F$43729,2,FALSE),""),""))</f>
        <v/>
      </c>
      <c r="F386" s="210"/>
      <c r="G386" s="128" t="str">
        <f>IF(C385="○",IF($D385&lt;&gt;"",VLOOKUP($D385,新規学連登録者入力シート!$A$2:$U$101,19,FALSE),""),IF($D385&lt;&gt;"",IF(VLOOKUP(記入方法!$D385,登録者リスト!$A$1:$F$43729,4,FALSE)=基本情報!$D$6,VLOOKUP(記入方法!$D385,登録者リスト!$A$1:$F$43729,6,FALSE),""),""))</f>
        <v/>
      </c>
      <c r="H386" s="212"/>
      <c r="I386" s="268"/>
      <c r="J386" s="268"/>
      <c r="K386" s="270"/>
      <c r="L386" s="106"/>
      <c r="M386" s="14" t="str">
        <f>IF(U386="",ASC(N386&amp;IF(P386&lt;&gt;"",TEXT(P386,"00"),"")&amp;IF(R386&lt;&gt;"",TEXT(R386,"00"),"")&amp;IF(T386&lt;&gt;"",TEXT(T386,"00"),"")),ASC(U386))</f>
        <v/>
      </c>
      <c r="N386" s="212"/>
      <c r="O386" s="256"/>
      <c r="P386" s="264"/>
      <c r="Q386" s="256"/>
      <c r="R386" s="264"/>
      <c r="S386" s="240"/>
      <c r="T386" s="266"/>
      <c r="U386" s="212"/>
      <c r="V386" s="9"/>
      <c r="W386" s="10" t="s">
        <v>23</v>
      </c>
      <c r="X386" s="9"/>
      <c r="Y386" s="10" t="s">
        <v>25</v>
      </c>
      <c r="Z386" s="9"/>
      <c r="AA386" s="10" t="s">
        <v>26</v>
      </c>
      <c r="AB386" s="210"/>
      <c r="AC386" s="102" t="str">
        <f>IF(AK386="",ASC(AD385&amp;IF(AF386&lt;&gt;"",TEXT(AF386,"00"),"")&amp;IF(AH386&lt;&gt;"",TEXT(AH386,"00"),"")&amp;IF(AJ386&lt;&gt;"",TEXT(AJ386,"00"),"")),ASC(AK386))</f>
        <v/>
      </c>
      <c r="AD386" s="254"/>
      <c r="AE386" s="258"/>
      <c r="AF386" s="260"/>
      <c r="AG386" s="258"/>
      <c r="AH386" s="260"/>
      <c r="AI386" s="262"/>
      <c r="AJ386" s="252"/>
      <c r="AK386" s="254"/>
      <c r="AL386" s="14" t="str">
        <f>IF(AT386="",ASC(AM386&amp;IF(AO386&lt;&gt;"",TEXT(AO386,"00"),"")&amp;IF(AQ386&lt;&gt;"",TEXT(AQ386,"00"),"")&amp;IF(AS386&lt;&gt;"",TEXT(AS386,"00"),"")),ASC(AT386))</f>
        <v/>
      </c>
      <c r="AM386" s="206"/>
      <c r="AN386" s="256"/>
      <c r="AO386" s="238"/>
      <c r="AP386" s="256"/>
      <c r="AQ386" s="238"/>
      <c r="AR386" s="240"/>
      <c r="AS386" s="242"/>
      <c r="AT386" s="244"/>
      <c r="AV386" s="5" t="str">
        <f>IF(AND(I386&lt;&gt;"107 ハーフマラソン",I386&lt;&gt;"062 10000mW"),D385 &amp; "-" &amp; I386,D385 &amp; "-" &amp; I386 &amp; J386)</f>
        <v>-</v>
      </c>
      <c r="AW386" s="5" t="str">
        <f>IF(ISERROR(VLOOKUP(記入方法!$AV386,登録者リスト!#REF!,4,FALSE)),"○","")</f>
        <v>○</v>
      </c>
      <c r="AX386" s="5" t="e">
        <f>IF(AND(I386&lt;&gt;"107 ハーフマラソン",I386&lt;&gt;"062 10000mW"),#REF! &amp; "-" &amp; I386,#REF! &amp; "-" &amp; I386 &amp; J386)</f>
        <v>#REF!</v>
      </c>
      <c r="AY386" s="5" t="str">
        <f>IF(ISERROR(VLOOKUP(AX386,突破者リスト外資格記録入力シート!$D$7:$M$106,2,FALSE)),"○","")</f>
        <v>○</v>
      </c>
      <c r="BA386" s="5" t="str">
        <f>IF(I386="107 ハーフマラソン","H",IF(I386="062 10000mW","W",""))</f>
        <v/>
      </c>
      <c r="BB386" s="5" t="e">
        <f>VLOOKUP($I386 &amp; $J386,標準記録!$A$1:$D$26,2,FALSE)</f>
        <v>#N/A</v>
      </c>
      <c r="BC386" s="5" t="e">
        <f>VLOOKUP($I386 &amp; $J386,標準記録!$A$1:$D$26,3,FALSE)</f>
        <v>#N/A</v>
      </c>
      <c r="BD386" s="5" t="e">
        <f>VLOOKUP($I386 &amp; $J386,標準記録!$A$1:$D$26,4,FALSE)</f>
        <v>#N/A</v>
      </c>
      <c r="BE386" s="5" t="str">
        <f>IF(BF386="","",A385)</f>
        <v/>
      </c>
      <c r="BF386" s="5" t="str">
        <f>IF(OR(I386="201 十種競技",I386="202 七種競技"),#REF!,"")</f>
        <v/>
      </c>
      <c r="BG386" s="5" t="str">
        <f>IF(I386="107 ハーフマラソン",#REF!,"")</f>
        <v/>
      </c>
      <c r="BH386" s="5" t="str">
        <f>I386 &amp; K386</f>
        <v/>
      </c>
      <c r="BI386" s="5">
        <f>I386</f>
        <v>0</v>
      </c>
      <c r="BJ386" s="5">
        <f>COUNTIF($BI$5:$BI$401,I386)</f>
        <v>160</v>
      </c>
      <c r="BK386" s="5">
        <f>COUNTIF($BH$5:$BH$401,I386 &amp; "B標準")</f>
        <v>0</v>
      </c>
    </row>
    <row r="387" spans="1:64" ht="15" thickTop="1" thickBot="1" x14ac:dyDescent="0.2">
      <c r="A387" s="204"/>
      <c r="B387" s="245" t="s">
        <v>128</v>
      </c>
      <c r="C387" s="246"/>
      <c r="D387" s="246"/>
      <c r="E387" s="246"/>
      <c r="F387" s="246"/>
      <c r="G387" s="247"/>
      <c r="H387" s="125"/>
      <c r="I387" s="248"/>
      <c r="J387" s="249"/>
      <c r="K387" s="249"/>
      <c r="L387" s="249"/>
      <c r="M387" s="249"/>
      <c r="N387" s="249"/>
      <c r="O387" s="249"/>
      <c r="P387" s="249"/>
      <c r="Q387" s="249"/>
      <c r="R387" s="249"/>
      <c r="S387" s="249"/>
      <c r="T387" s="249"/>
      <c r="U387" s="249"/>
      <c r="V387" s="249"/>
      <c r="W387" s="249"/>
      <c r="X387" s="249"/>
      <c r="Y387" s="249"/>
      <c r="Z387" s="249"/>
      <c r="AA387" s="249"/>
      <c r="AB387" s="249"/>
      <c r="AC387" s="249"/>
      <c r="AD387" s="249"/>
      <c r="AE387" s="249"/>
      <c r="AF387" s="249"/>
      <c r="AG387" s="249"/>
      <c r="AH387" s="249"/>
      <c r="AI387" s="249"/>
      <c r="AJ387" s="249"/>
      <c r="AK387" s="249"/>
      <c r="AL387" s="249"/>
      <c r="AM387" s="249"/>
      <c r="AN387" s="249"/>
      <c r="AO387" s="249"/>
      <c r="AP387" s="249"/>
      <c r="AQ387" s="249"/>
      <c r="AR387" s="249"/>
      <c r="AS387" s="249"/>
      <c r="AT387" s="250"/>
    </row>
    <row r="388" spans="1:64" ht="13.5" customHeight="1" x14ac:dyDescent="0.15">
      <c r="A388" s="227"/>
      <c r="B388" s="229" t="s">
        <v>0</v>
      </c>
      <c r="C388" s="231" t="s">
        <v>242</v>
      </c>
      <c r="D388" s="231" t="str">
        <f>IF(C390="○","整理番号","登録番号")</f>
        <v>登録番号</v>
      </c>
      <c r="E388" s="124" t="s">
        <v>13550</v>
      </c>
      <c r="F388" s="229" t="s">
        <v>275</v>
      </c>
      <c r="G388" s="104" t="s">
        <v>1</v>
      </c>
      <c r="H388" s="233" t="s">
        <v>13551</v>
      </c>
      <c r="I388" s="271" t="s">
        <v>2</v>
      </c>
      <c r="J388" s="233" t="s">
        <v>284</v>
      </c>
      <c r="K388" s="233" t="s">
        <v>3</v>
      </c>
      <c r="L388" s="114" t="s">
        <v>243</v>
      </c>
      <c r="M388" s="107" t="s">
        <v>16</v>
      </c>
      <c r="N388" s="213" t="s">
        <v>4</v>
      </c>
      <c r="O388" s="214"/>
      <c r="P388" s="214"/>
      <c r="Q388" s="214"/>
      <c r="R388" s="214"/>
      <c r="S388" s="214"/>
      <c r="T388" s="214"/>
      <c r="U388" s="214"/>
      <c r="V388" s="214"/>
      <c r="W388" s="214"/>
      <c r="X388" s="214"/>
      <c r="Y388" s="214"/>
      <c r="Z388" s="214"/>
      <c r="AA388" s="214"/>
      <c r="AB388" s="215"/>
      <c r="AC388" s="109" t="s">
        <v>16</v>
      </c>
      <c r="AD388" s="216" t="s">
        <v>448</v>
      </c>
      <c r="AE388" s="217"/>
      <c r="AF388" s="217"/>
      <c r="AG388" s="217"/>
      <c r="AH388" s="217"/>
      <c r="AI388" s="217"/>
      <c r="AJ388" s="217"/>
      <c r="AK388" s="218"/>
      <c r="AL388" s="107" t="s">
        <v>16</v>
      </c>
      <c r="AM388" s="213" t="s">
        <v>445</v>
      </c>
      <c r="AN388" s="214"/>
      <c r="AO388" s="214"/>
      <c r="AP388" s="214"/>
      <c r="AQ388" s="214"/>
      <c r="AR388" s="214"/>
      <c r="AS388" s="214"/>
      <c r="AT388" s="219"/>
    </row>
    <row r="389" spans="1:64" ht="14.25" thickBot="1" x14ac:dyDescent="0.2">
      <c r="A389" s="228"/>
      <c r="B389" s="230"/>
      <c r="C389" s="232"/>
      <c r="D389" s="232"/>
      <c r="E389" s="129" t="s">
        <v>6</v>
      </c>
      <c r="F389" s="230"/>
      <c r="G389" s="6" t="s">
        <v>7</v>
      </c>
      <c r="H389" s="230"/>
      <c r="I389" s="272"/>
      <c r="J389" s="236"/>
      <c r="K389" s="236"/>
      <c r="L389" s="115"/>
      <c r="M389" s="108"/>
      <c r="N389" s="220" t="s">
        <v>8</v>
      </c>
      <c r="O389" s="221"/>
      <c r="P389" s="221"/>
      <c r="Q389" s="221"/>
      <c r="R389" s="221"/>
      <c r="S389" s="221"/>
      <c r="T389" s="222"/>
      <c r="U389" s="129" t="s">
        <v>9</v>
      </c>
      <c r="V389" s="111" t="s">
        <v>10</v>
      </c>
      <c r="W389" s="112"/>
      <c r="X389" s="112"/>
      <c r="Y389" s="112"/>
      <c r="Z389" s="112"/>
      <c r="AA389" s="113"/>
      <c r="AB389" s="92" t="s">
        <v>11</v>
      </c>
      <c r="AC389" s="110"/>
      <c r="AD389" s="223" t="s">
        <v>8</v>
      </c>
      <c r="AE389" s="224"/>
      <c r="AF389" s="224"/>
      <c r="AG389" s="224"/>
      <c r="AH389" s="224"/>
      <c r="AI389" s="224"/>
      <c r="AJ389" s="225"/>
      <c r="AK389" s="100" t="s">
        <v>9</v>
      </c>
      <c r="AL389" s="108"/>
      <c r="AM389" s="220" t="s">
        <v>8</v>
      </c>
      <c r="AN389" s="221"/>
      <c r="AO389" s="221"/>
      <c r="AP389" s="221"/>
      <c r="AQ389" s="221"/>
      <c r="AR389" s="221"/>
      <c r="AS389" s="222"/>
      <c r="AT389" s="93" t="s">
        <v>9</v>
      </c>
    </row>
    <row r="390" spans="1:64" x14ac:dyDescent="0.15">
      <c r="A390" s="202">
        <v>78</v>
      </c>
      <c r="B390" s="205"/>
      <c r="C390" s="207"/>
      <c r="D390" s="205"/>
      <c r="E390" s="126" t="str">
        <f>IF(C390="○",IF($D390&lt;&gt;"",VLOOKUP($D390,新規学連登録者入力シート!$A$2:$U$101,8,FALSE),""),IF($D390&lt;&gt;"",IF(VLOOKUP(記入方法!$D390,登録者リスト!$A$1:$F$43729,4,FALSE)=基本情報!$D$6,VLOOKUP(記入方法!$D390,登録者リスト!$A$1:$F$43729,3,FALSE),""),""))</f>
        <v/>
      </c>
      <c r="F390" s="209" t="str">
        <f>IF(C390="○",IF($D390&lt;&gt;"",VLOOKUP($D390,新規学連登録者入力シート!$A$2:$U$101,9,FALSE),""),IF($D390&lt;&gt;"",IF(VLOOKUP(記入方法!$D390,登録者リスト!$A$1:$G$43729,4,FALSE)=基本情報!$D$6,VLOOKUP(記入方法!$D390,登録者リスト!$A$1:$G$43729,7,FALSE),""),""))</f>
        <v/>
      </c>
      <c r="G390" s="127" t="str">
        <f>IF(C390="○",IF($D390&lt;&gt;"",VLOOKUP($D390,新規学連登録者入力シート!$A$2:$U$101,14,FALSE),""),IF($D390&lt;&gt;"",IF(VLOOKUP(記入方法!$D390,登録者リスト!$A$1:$F$43729,4,FALSE)=基本情報!$D$6,VLOOKUP(記入方法!$D390,登録者リスト!$A$1:$F$43729,5,FALSE),""),""))</f>
        <v/>
      </c>
      <c r="H390" s="211" t="str">
        <f>IF(C390="○",IF($D390&lt;&gt;"",VLOOKUP($D390,新規学連登録者入力シート!$A$2:$U$101,19,FALSE),""),IF($D390&lt;&gt;"",IF(VLOOKUP(記入方法!$D390,登録者リスト!$A$1:$H$43729,4,FALSE)=基本情報!$D$6,VLOOKUP(記入方法!$D390,登録者リスト!$A$1:$H$43729,8,FALSE),""),""))</f>
        <v/>
      </c>
      <c r="I390" s="267"/>
      <c r="J390" s="267"/>
      <c r="K390" s="269" t="str">
        <f>IFERROR(IF(I390="","",IF(AND(I390&lt;&gt;"107 ハーフマラソン",I390&lt;&gt;"062 10000mW"),IF(BD390="T",IF(VALUE(M390)&lt;=BB390,"A標準",IF(VALUE(M390)&lt;=BC390,"B標準","未突破")),IF(VALUE(M390)&gt;=BB390,"A標準",IF(VALUE(M390)&gt;=BC390,"B標準","未突破"))),IF(VALUE(M390)&lt;=BC390,"","未突破"))),"")</f>
        <v/>
      </c>
      <c r="L390" s="105"/>
      <c r="M390" s="12" t="str">
        <f>IF(U390="",ASC(N390&amp;IF(P390&lt;&gt;"",TEXT(P390,"00"),"")&amp;IF(R390&lt;&gt;"",TEXT(R390,"00"),"")&amp;IF(T390&lt;&gt;"",TEXT(T390,"00"),"")),ASC(U390))</f>
        <v/>
      </c>
      <c r="N390" s="211"/>
      <c r="O390" s="255" t="s">
        <v>239</v>
      </c>
      <c r="P390" s="263"/>
      <c r="Q390" s="255" t="s">
        <v>240</v>
      </c>
      <c r="R390" s="263"/>
      <c r="S390" s="239" t="s">
        <v>241</v>
      </c>
      <c r="T390" s="265"/>
      <c r="U390" s="211"/>
      <c r="V390" s="7"/>
      <c r="W390" s="8" t="s">
        <v>23</v>
      </c>
      <c r="X390" s="7"/>
      <c r="Y390" s="8" t="s">
        <v>24</v>
      </c>
      <c r="Z390" s="7"/>
      <c r="AA390" s="8" t="s">
        <v>26</v>
      </c>
      <c r="AB390" s="209"/>
      <c r="AC390" s="101" t="str">
        <f>IF(AK390="",ASC(AD390&amp;IF(AF390&lt;&gt;"",TEXT(AF390,"00"),"")&amp;IF(AH390&lt;&gt;"",TEXT(AH390,"00"),"")&amp;IF(AJ390&lt;&gt;"",TEXT(AJ390,"00"),"")),ASC(AK390))</f>
        <v/>
      </c>
      <c r="AD390" s="253" t="str">
        <f>IF(I390="","",IF(I390="201 十種競技","",VLOOKUP(I390,大学記録!$A$3:$H$5,2,FALSE)))</f>
        <v/>
      </c>
      <c r="AE390" s="257" t="s">
        <v>239</v>
      </c>
      <c r="AF390" s="259" t="str">
        <f>IF(I390="","",IF(I390="201 十種競技","",VLOOKUP(I390,大学記録!$A$3:$H$5,4,FALSE)))</f>
        <v/>
      </c>
      <c r="AG390" s="257" t="s">
        <v>240</v>
      </c>
      <c r="AH390" s="259" t="str">
        <f>IF(I390="","",IF(I390="201 十種競技","",VLOOKUP(I390,大学記録!$A$3:$H$5,6,FALSE)))</f>
        <v/>
      </c>
      <c r="AI390" s="261" t="s">
        <v>241</v>
      </c>
      <c r="AJ390" s="251" t="str">
        <f>IF(I390="","",IF(I390="201 十種競技","",VLOOKUP(I390,大学記録!$A$3:$H$5,8,FALSE)))</f>
        <v/>
      </c>
      <c r="AK390" s="253" t="str">
        <f>IF(I390="","",IF(I390="201 十種競技",大学記録!#REF!,""))</f>
        <v/>
      </c>
      <c r="AL390" s="12" t="str">
        <f>IF(AT390="",ASC(AM390&amp;IF(AO390&lt;&gt;"",TEXT(AO390,"00"),"")&amp;IF(AQ390&lt;&gt;"",TEXT(AQ390,"00"),"")&amp;IF(AS390&lt;&gt;"",TEXT(AS390,"00"),"")),ASC(AT390))</f>
        <v/>
      </c>
      <c r="AM390" s="205"/>
      <c r="AN390" s="255" t="s">
        <v>239</v>
      </c>
      <c r="AO390" s="237"/>
      <c r="AP390" s="255" t="s">
        <v>240</v>
      </c>
      <c r="AQ390" s="237"/>
      <c r="AR390" s="239" t="s">
        <v>241</v>
      </c>
      <c r="AS390" s="241"/>
      <c r="AT390" s="243"/>
      <c r="AV390" s="5" t="str">
        <f>IF(AND(I390&lt;&gt;"107 ハーフマラソン",I390&lt;&gt;"062 10000mW"),D390 &amp; "-" &amp; I390,D390 &amp; "-" &amp; I390 &amp; J390)</f>
        <v>-</v>
      </c>
      <c r="AW390" s="5" t="str">
        <f>IF(ISERROR(VLOOKUP(記入方法!$AV390,登録者リスト!#REF!,4,FALSE)),"○","")</f>
        <v>○</v>
      </c>
      <c r="AX390" s="5" t="e">
        <f>IF(AND(I390&lt;&gt;"107 ハーフマラソン",I390&lt;&gt;"062 10000mW"),#REF! &amp; "-" &amp; I390,#REF! &amp; "-" &amp; I390 &amp; J390)</f>
        <v>#REF!</v>
      </c>
      <c r="AY390" s="5" t="str">
        <f>IF(ISERROR(VLOOKUP(AX390,突破者リスト外資格記録入力シート!$D$7:$M$106,2,FALSE)),"○","")</f>
        <v>○</v>
      </c>
      <c r="AZ390" s="5" t="str">
        <f>IF(C390="○","整理番号","登録番号")</f>
        <v>登録番号</v>
      </c>
      <c r="BA390" s="5" t="str">
        <f>IF(I390="107 ハーフマラソン","H",IF(I390="062 10000mW","W",""))</f>
        <v/>
      </c>
      <c r="BB390" s="5" t="e">
        <f>VLOOKUP($I390 &amp; $J390,標準記録!$A$1:$D$26,2,FALSE)</f>
        <v>#N/A</v>
      </c>
      <c r="BC390" s="5" t="e">
        <f>VLOOKUP($I390 &amp; $J390,標準記録!$A$1:$D$26,3,FALSE)</f>
        <v>#N/A</v>
      </c>
      <c r="BD390" s="5" t="e">
        <f>VLOOKUP($I390 &amp; $J390,標準記録!$A$1:$D$26,4,FALSE)</f>
        <v>#N/A</v>
      </c>
      <c r="BE390" s="5" t="str">
        <f>IF(BF390="","",A390)</f>
        <v/>
      </c>
      <c r="BF390" s="5" t="str">
        <f>IF(OR(I390="201 十種競技",I390="202 七種競技"),#REF!,"")</f>
        <v/>
      </c>
      <c r="BG390" s="5" t="str">
        <f>IF(I390="107 ハーフマラソン",#REF!,"")</f>
        <v/>
      </c>
      <c r="BH390" s="5" t="str">
        <f>I390 &amp; K390</f>
        <v/>
      </c>
      <c r="BI390" s="5">
        <f>I390</f>
        <v>0</v>
      </c>
      <c r="BJ390" s="5">
        <f>COUNTIF($BI$5:$BI$401,I390)</f>
        <v>160</v>
      </c>
      <c r="BK390" s="5">
        <f>COUNTIF($BH$5:$BH$401,I390 &amp; "B標準")</f>
        <v>0</v>
      </c>
      <c r="BL390" s="5" t="str">
        <f>D388 &amp; D390</f>
        <v>登録番号</v>
      </c>
    </row>
    <row r="391" spans="1:64" ht="14.25" thickBot="1" x14ac:dyDescent="0.2">
      <c r="A391" s="203"/>
      <c r="B391" s="206"/>
      <c r="C391" s="208"/>
      <c r="D391" s="206"/>
      <c r="E391" s="128" t="str">
        <f>IF(C390="○",IF($D390&lt;&gt;"",VLOOKUP($D390,新規学連登録者入力シート!$A$2:$U$101,7,FALSE),""),IF($D390&lt;&gt;"",IF(VLOOKUP(記入方法!$D390,登録者リスト!$A$1:$F$43729,4,FALSE)=基本情報!$D$6,VLOOKUP(記入方法!$D390,登録者リスト!$A$1:$F$43729,2,FALSE),""),""))</f>
        <v/>
      </c>
      <c r="F391" s="210"/>
      <c r="G391" s="128" t="str">
        <f>IF(C390="○",IF($D390&lt;&gt;"",VLOOKUP($D390,新規学連登録者入力シート!$A$2:$U$101,19,FALSE),""),IF($D390&lt;&gt;"",IF(VLOOKUP(記入方法!$D390,登録者リスト!$A$1:$F$43729,4,FALSE)=基本情報!$D$6,VLOOKUP(記入方法!$D390,登録者リスト!$A$1:$F$43729,6,FALSE),""),""))</f>
        <v/>
      </c>
      <c r="H391" s="212"/>
      <c r="I391" s="268"/>
      <c r="J391" s="268"/>
      <c r="K391" s="270"/>
      <c r="L391" s="106"/>
      <c r="M391" s="14" t="str">
        <f>IF(U391="",ASC(N391&amp;IF(P391&lt;&gt;"",TEXT(P391,"00"),"")&amp;IF(R391&lt;&gt;"",TEXT(R391,"00"),"")&amp;IF(T391&lt;&gt;"",TEXT(T391,"00"),"")),ASC(U391))</f>
        <v/>
      </c>
      <c r="N391" s="212"/>
      <c r="O391" s="256"/>
      <c r="P391" s="264"/>
      <c r="Q391" s="256"/>
      <c r="R391" s="264"/>
      <c r="S391" s="240"/>
      <c r="T391" s="266"/>
      <c r="U391" s="212"/>
      <c r="V391" s="9"/>
      <c r="W391" s="10" t="s">
        <v>23</v>
      </c>
      <c r="X391" s="9"/>
      <c r="Y391" s="10" t="s">
        <v>25</v>
      </c>
      <c r="Z391" s="9"/>
      <c r="AA391" s="10" t="s">
        <v>26</v>
      </c>
      <c r="AB391" s="210"/>
      <c r="AC391" s="102" t="str">
        <f>IF(AK391="",ASC(AD390&amp;IF(AF391&lt;&gt;"",TEXT(AF391,"00"),"")&amp;IF(AH391&lt;&gt;"",TEXT(AH391,"00"),"")&amp;IF(AJ391&lt;&gt;"",TEXT(AJ391,"00"),"")),ASC(AK391))</f>
        <v/>
      </c>
      <c r="AD391" s="254"/>
      <c r="AE391" s="258"/>
      <c r="AF391" s="260"/>
      <c r="AG391" s="258"/>
      <c r="AH391" s="260"/>
      <c r="AI391" s="262"/>
      <c r="AJ391" s="252"/>
      <c r="AK391" s="254"/>
      <c r="AL391" s="14" t="str">
        <f>IF(AT391="",ASC(AM391&amp;IF(AO391&lt;&gt;"",TEXT(AO391,"00"),"")&amp;IF(AQ391&lt;&gt;"",TEXT(AQ391,"00"),"")&amp;IF(AS391&lt;&gt;"",TEXT(AS391,"00"),"")),ASC(AT391))</f>
        <v/>
      </c>
      <c r="AM391" s="206"/>
      <c r="AN391" s="256"/>
      <c r="AO391" s="238"/>
      <c r="AP391" s="256"/>
      <c r="AQ391" s="238"/>
      <c r="AR391" s="240"/>
      <c r="AS391" s="242"/>
      <c r="AT391" s="244"/>
      <c r="AV391" s="5" t="str">
        <f>IF(AND(I391&lt;&gt;"107 ハーフマラソン",I391&lt;&gt;"062 10000mW"),D390 &amp; "-" &amp; I391,D390 &amp; "-" &amp; I391 &amp; J391)</f>
        <v>-</v>
      </c>
      <c r="AW391" s="5" t="str">
        <f>IF(ISERROR(VLOOKUP(記入方法!$AV391,登録者リスト!#REF!,4,FALSE)),"○","")</f>
        <v>○</v>
      </c>
      <c r="AX391" s="5" t="e">
        <f>IF(AND(I391&lt;&gt;"107 ハーフマラソン",I391&lt;&gt;"062 10000mW"),#REF! &amp; "-" &amp; I391,#REF! &amp; "-" &amp; I391 &amp; J391)</f>
        <v>#REF!</v>
      </c>
      <c r="AY391" s="5" t="str">
        <f>IF(ISERROR(VLOOKUP(AX391,突破者リスト外資格記録入力シート!$D$7:$M$106,2,FALSE)),"○","")</f>
        <v>○</v>
      </c>
      <c r="BA391" s="5" t="str">
        <f>IF(I391="107 ハーフマラソン","H",IF(I391="062 10000mW","W",""))</f>
        <v/>
      </c>
      <c r="BB391" s="5" t="e">
        <f>VLOOKUP($I391 &amp; $J391,標準記録!$A$1:$D$26,2,FALSE)</f>
        <v>#N/A</v>
      </c>
      <c r="BC391" s="5" t="e">
        <f>VLOOKUP($I391 &amp; $J391,標準記録!$A$1:$D$26,3,FALSE)</f>
        <v>#N/A</v>
      </c>
      <c r="BD391" s="5" t="e">
        <f>VLOOKUP($I391 &amp; $J391,標準記録!$A$1:$D$26,4,FALSE)</f>
        <v>#N/A</v>
      </c>
      <c r="BE391" s="5" t="str">
        <f>IF(BF391="","",A390)</f>
        <v/>
      </c>
      <c r="BF391" s="5" t="str">
        <f>IF(OR(I391="201 十種競技",I391="202 七種競技"),#REF!,"")</f>
        <v/>
      </c>
      <c r="BG391" s="5" t="str">
        <f>IF(I391="107 ハーフマラソン",#REF!,"")</f>
        <v/>
      </c>
      <c r="BH391" s="5" t="str">
        <f>I391 &amp; K391</f>
        <v/>
      </c>
      <c r="BI391" s="5">
        <f>I391</f>
        <v>0</v>
      </c>
      <c r="BJ391" s="5">
        <f>COUNTIF($BI$5:$BI$401,I391)</f>
        <v>160</v>
      </c>
      <c r="BK391" s="5">
        <f>COUNTIF($BH$5:$BH$401,I391 &amp; "B標準")</f>
        <v>0</v>
      </c>
    </row>
    <row r="392" spans="1:64" ht="15" thickTop="1" thickBot="1" x14ac:dyDescent="0.2">
      <c r="A392" s="204"/>
      <c r="B392" s="245" t="s">
        <v>128</v>
      </c>
      <c r="C392" s="246"/>
      <c r="D392" s="246"/>
      <c r="E392" s="246"/>
      <c r="F392" s="246"/>
      <c r="G392" s="247"/>
      <c r="H392" s="125"/>
      <c r="I392" s="248"/>
      <c r="J392" s="249"/>
      <c r="K392" s="249"/>
      <c r="L392" s="249"/>
      <c r="M392" s="249"/>
      <c r="N392" s="249"/>
      <c r="O392" s="249"/>
      <c r="P392" s="249"/>
      <c r="Q392" s="249"/>
      <c r="R392" s="249"/>
      <c r="S392" s="249"/>
      <c r="T392" s="249"/>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49"/>
      <c r="AR392" s="249"/>
      <c r="AS392" s="249"/>
      <c r="AT392" s="250"/>
    </row>
    <row r="393" spans="1:64" ht="13.5" customHeight="1" x14ac:dyDescent="0.15">
      <c r="A393" s="227"/>
      <c r="B393" s="229" t="s">
        <v>0</v>
      </c>
      <c r="C393" s="231" t="s">
        <v>242</v>
      </c>
      <c r="D393" s="231" t="str">
        <f>IF(C395="○","整理番号","登録番号")</f>
        <v>登録番号</v>
      </c>
      <c r="E393" s="124" t="s">
        <v>13550</v>
      </c>
      <c r="F393" s="229" t="s">
        <v>275</v>
      </c>
      <c r="G393" s="104" t="s">
        <v>1</v>
      </c>
      <c r="H393" s="233" t="s">
        <v>13551</v>
      </c>
      <c r="I393" s="271" t="s">
        <v>2</v>
      </c>
      <c r="J393" s="233" t="s">
        <v>284</v>
      </c>
      <c r="K393" s="233" t="s">
        <v>3</v>
      </c>
      <c r="L393" s="114" t="s">
        <v>243</v>
      </c>
      <c r="M393" s="107" t="s">
        <v>16</v>
      </c>
      <c r="N393" s="213" t="s">
        <v>4</v>
      </c>
      <c r="O393" s="214"/>
      <c r="P393" s="214"/>
      <c r="Q393" s="214"/>
      <c r="R393" s="214"/>
      <c r="S393" s="214"/>
      <c r="T393" s="214"/>
      <c r="U393" s="214"/>
      <c r="V393" s="214"/>
      <c r="W393" s="214"/>
      <c r="X393" s="214"/>
      <c r="Y393" s="214"/>
      <c r="Z393" s="214"/>
      <c r="AA393" s="214"/>
      <c r="AB393" s="215"/>
      <c r="AC393" s="109" t="s">
        <v>16</v>
      </c>
      <c r="AD393" s="216" t="s">
        <v>448</v>
      </c>
      <c r="AE393" s="217"/>
      <c r="AF393" s="217"/>
      <c r="AG393" s="217"/>
      <c r="AH393" s="217"/>
      <c r="AI393" s="217"/>
      <c r="AJ393" s="217"/>
      <c r="AK393" s="218"/>
      <c r="AL393" s="107" t="s">
        <v>16</v>
      </c>
      <c r="AM393" s="213" t="s">
        <v>445</v>
      </c>
      <c r="AN393" s="214"/>
      <c r="AO393" s="214"/>
      <c r="AP393" s="214"/>
      <c r="AQ393" s="214"/>
      <c r="AR393" s="214"/>
      <c r="AS393" s="214"/>
      <c r="AT393" s="219"/>
    </row>
    <row r="394" spans="1:64" ht="14.25" thickBot="1" x14ac:dyDescent="0.2">
      <c r="A394" s="228"/>
      <c r="B394" s="230"/>
      <c r="C394" s="232"/>
      <c r="D394" s="232"/>
      <c r="E394" s="129" t="s">
        <v>6</v>
      </c>
      <c r="F394" s="230"/>
      <c r="G394" s="6" t="s">
        <v>7</v>
      </c>
      <c r="H394" s="230"/>
      <c r="I394" s="272"/>
      <c r="J394" s="236"/>
      <c r="K394" s="236"/>
      <c r="L394" s="115"/>
      <c r="M394" s="108"/>
      <c r="N394" s="220" t="s">
        <v>8</v>
      </c>
      <c r="O394" s="221"/>
      <c r="P394" s="221"/>
      <c r="Q394" s="221"/>
      <c r="R394" s="221"/>
      <c r="S394" s="221"/>
      <c r="T394" s="222"/>
      <c r="U394" s="129" t="s">
        <v>9</v>
      </c>
      <c r="V394" s="111" t="s">
        <v>10</v>
      </c>
      <c r="W394" s="112"/>
      <c r="X394" s="112"/>
      <c r="Y394" s="112"/>
      <c r="Z394" s="112"/>
      <c r="AA394" s="113"/>
      <c r="AB394" s="92" t="s">
        <v>11</v>
      </c>
      <c r="AC394" s="110"/>
      <c r="AD394" s="223" t="s">
        <v>8</v>
      </c>
      <c r="AE394" s="224"/>
      <c r="AF394" s="224"/>
      <c r="AG394" s="224"/>
      <c r="AH394" s="224"/>
      <c r="AI394" s="224"/>
      <c r="AJ394" s="225"/>
      <c r="AK394" s="100" t="s">
        <v>9</v>
      </c>
      <c r="AL394" s="108"/>
      <c r="AM394" s="220" t="s">
        <v>8</v>
      </c>
      <c r="AN394" s="221"/>
      <c r="AO394" s="221"/>
      <c r="AP394" s="221"/>
      <c r="AQ394" s="221"/>
      <c r="AR394" s="221"/>
      <c r="AS394" s="222"/>
      <c r="AT394" s="93" t="s">
        <v>9</v>
      </c>
    </row>
    <row r="395" spans="1:64" x14ac:dyDescent="0.15">
      <c r="A395" s="202">
        <v>79</v>
      </c>
      <c r="B395" s="205"/>
      <c r="C395" s="207"/>
      <c r="D395" s="205"/>
      <c r="E395" s="126" t="str">
        <f>IF(C395="○",IF($D395&lt;&gt;"",VLOOKUP($D395,新規学連登録者入力シート!$A$2:$U$101,8,FALSE),""),IF($D395&lt;&gt;"",IF(VLOOKUP(記入方法!$D395,登録者リスト!$A$1:$F$43729,4,FALSE)=基本情報!$D$6,VLOOKUP(記入方法!$D395,登録者リスト!$A$1:$F$43729,3,FALSE),""),""))</f>
        <v/>
      </c>
      <c r="F395" s="209" t="str">
        <f>IF(C395="○",IF($D395&lt;&gt;"",VLOOKUP($D395,新規学連登録者入力シート!$A$2:$U$101,9,FALSE),""),IF($D395&lt;&gt;"",IF(VLOOKUP(記入方法!$D395,登録者リスト!$A$1:$G$43729,4,FALSE)=基本情報!$D$6,VLOOKUP(記入方法!$D395,登録者リスト!$A$1:$G$43729,7,FALSE),""),""))</f>
        <v/>
      </c>
      <c r="G395" s="127" t="str">
        <f>IF(C395="○",IF($D395&lt;&gt;"",VLOOKUP($D395,新規学連登録者入力シート!$A$2:$U$101,14,FALSE),""),IF($D395&lt;&gt;"",IF(VLOOKUP(記入方法!$D395,登録者リスト!$A$1:$F$43729,4,FALSE)=基本情報!$D$6,VLOOKUP(記入方法!$D395,登録者リスト!$A$1:$F$43729,5,FALSE),""),""))</f>
        <v/>
      </c>
      <c r="H395" s="211" t="str">
        <f>IF(C395="○",IF($D395&lt;&gt;"",VLOOKUP($D395,新規学連登録者入力シート!$A$2:$U$101,19,FALSE),""),IF($D395&lt;&gt;"",IF(VLOOKUP(記入方法!$D395,登録者リスト!$A$1:$H$43729,4,FALSE)=基本情報!$D$6,VLOOKUP(記入方法!$D395,登録者リスト!$A$1:$H$43729,8,FALSE),""),""))</f>
        <v/>
      </c>
      <c r="I395" s="267"/>
      <c r="J395" s="267"/>
      <c r="K395" s="269" t="str">
        <f>IFERROR(IF(I395="","",IF(AND(I395&lt;&gt;"107 ハーフマラソン",I395&lt;&gt;"062 10000mW"),IF(BD395="T",IF(VALUE(M395)&lt;=BB395,"A標準",IF(VALUE(M395)&lt;=BC395,"B標準","未突破")),IF(VALUE(M395)&gt;=BB395,"A標準",IF(VALUE(M395)&gt;=BC395,"B標準","未突破"))),IF(VALUE(M395)&lt;=BC395,"","未突破"))),"")</f>
        <v/>
      </c>
      <c r="L395" s="105"/>
      <c r="M395" s="12" t="str">
        <f>IF(U395="",ASC(N395&amp;IF(P395&lt;&gt;"",TEXT(P395,"00"),"")&amp;IF(R395&lt;&gt;"",TEXT(R395,"00"),"")&amp;IF(T395&lt;&gt;"",TEXT(T395,"00"),"")),ASC(U395))</f>
        <v/>
      </c>
      <c r="N395" s="211"/>
      <c r="O395" s="255" t="s">
        <v>239</v>
      </c>
      <c r="P395" s="263"/>
      <c r="Q395" s="255" t="s">
        <v>240</v>
      </c>
      <c r="R395" s="263"/>
      <c r="S395" s="239" t="s">
        <v>241</v>
      </c>
      <c r="T395" s="265"/>
      <c r="U395" s="211"/>
      <c r="V395" s="7"/>
      <c r="W395" s="8" t="s">
        <v>23</v>
      </c>
      <c r="X395" s="7"/>
      <c r="Y395" s="8" t="s">
        <v>24</v>
      </c>
      <c r="Z395" s="7"/>
      <c r="AA395" s="8" t="s">
        <v>26</v>
      </c>
      <c r="AB395" s="209"/>
      <c r="AC395" s="101" t="str">
        <f>IF(AK395="",ASC(AD395&amp;IF(AF395&lt;&gt;"",TEXT(AF395,"00"),"")&amp;IF(AH395&lt;&gt;"",TEXT(AH395,"00"),"")&amp;IF(AJ395&lt;&gt;"",TEXT(AJ395,"00"),"")),ASC(AK395))</f>
        <v/>
      </c>
      <c r="AD395" s="253" t="str">
        <f>IF(I395="","",IF(I395="201 十種競技","",VLOOKUP(I395,大学記録!$A$3:$H$5,2,FALSE)))</f>
        <v/>
      </c>
      <c r="AE395" s="257" t="s">
        <v>239</v>
      </c>
      <c r="AF395" s="259" t="str">
        <f>IF(I395="","",IF(I395="201 十種競技","",VLOOKUP(I395,大学記録!$A$3:$H$5,4,FALSE)))</f>
        <v/>
      </c>
      <c r="AG395" s="257" t="s">
        <v>240</v>
      </c>
      <c r="AH395" s="259" t="str">
        <f>IF(I395="","",IF(I395="201 十種競技","",VLOOKUP(I395,大学記録!$A$3:$H$5,6,FALSE)))</f>
        <v/>
      </c>
      <c r="AI395" s="261" t="s">
        <v>241</v>
      </c>
      <c r="AJ395" s="251" t="str">
        <f>IF(I395="","",IF(I395="201 十種競技","",VLOOKUP(I395,大学記録!$A$3:$H$5,8,FALSE)))</f>
        <v/>
      </c>
      <c r="AK395" s="253" t="str">
        <f>IF(I395="","",IF(I395="201 十種競技",大学記録!#REF!,""))</f>
        <v/>
      </c>
      <c r="AL395" s="12" t="str">
        <f>IF(AT395="",ASC(AM395&amp;IF(AO395&lt;&gt;"",TEXT(AO395,"00"),"")&amp;IF(AQ395&lt;&gt;"",TEXT(AQ395,"00"),"")&amp;IF(AS395&lt;&gt;"",TEXT(AS395,"00"),"")),ASC(AT395))</f>
        <v/>
      </c>
      <c r="AM395" s="205"/>
      <c r="AN395" s="255" t="s">
        <v>239</v>
      </c>
      <c r="AO395" s="237"/>
      <c r="AP395" s="255" t="s">
        <v>240</v>
      </c>
      <c r="AQ395" s="237"/>
      <c r="AR395" s="239" t="s">
        <v>241</v>
      </c>
      <c r="AS395" s="241"/>
      <c r="AT395" s="243"/>
      <c r="AV395" s="5" t="str">
        <f>IF(AND(I395&lt;&gt;"107 ハーフマラソン",I395&lt;&gt;"062 10000mW"),D395 &amp; "-" &amp; I395,D395 &amp; "-" &amp; I395 &amp; J395)</f>
        <v>-</v>
      </c>
      <c r="AW395" s="5" t="str">
        <f>IF(ISERROR(VLOOKUP(記入方法!$AV395,登録者リスト!#REF!,4,FALSE)),"○","")</f>
        <v>○</v>
      </c>
      <c r="AX395" s="5" t="e">
        <f>IF(AND(I395&lt;&gt;"107 ハーフマラソン",I395&lt;&gt;"062 10000mW"),#REF! &amp; "-" &amp; I395,#REF! &amp; "-" &amp; I395 &amp; J395)</f>
        <v>#REF!</v>
      </c>
      <c r="AY395" s="5" t="str">
        <f>IF(ISERROR(VLOOKUP(AX395,突破者リスト外資格記録入力シート!$D$7:$M$106,2,FALSE)),"○","")</f>
        <v>○</v>
      </c>
      <c r="AZ395" s="5" t="str">
        <f>IF(C395="○","整理番号","登録番号")</f>
        <v>登録番号</v>
      </c>
      <c r="BA395" s="5" t="str">
        <f>IF(I395="107 ハーフマラソン","H",IF(I395="062 10000mW","W",""))</f>
        <v/>
      </c>
      <c r="BB395" s="5" t="e">
        <f>VLOOKUP($I395 &amp; $J395,標準記録!$A$1:$D$26,2,FALSE)</f>
        <v>#N/A</v>
      </c>
      <c r="BC395" s="5" t="e">
        <f>VLOOKUP($I395 &amp; $J395,標準記録!$A$1:$D$26,3,FALSE)</f>
        <v>#N/A</v>
      </c>
      <c r="BD395" s="5" t="e">
        <f>VLOOKUP($I395 &amp; $J395,標準記録!$A$1:$D$26,4,FALSE)</f>
        <v>#N/A</v>
      </c>
      <c r="BE395" s="5" t="str">
        <f>IF(BF395="","",A395)</f>
        <v/>
      </c>
      <c r="BF395" s="5" t="str">
        <f>IF(OR(I395="201 十種競技",I395="202 七種競技"),#REF!,"")</f>
        <v/>
      </c>
      <c r="BG395" s="5" t="str">
        <f>IF(I395="107 ハーフマラソン",#REF!,"")</f>
        <v/>
      </c>
      <c r="BH395" s="5" t="str">
        <f>I395 &amp; K395</f>
        <v/>
      </c>
      <c r="BI395" s="5">
        <f>I395</f>
        <v>0</v>
      </c>
      <c r="BJ395" s="5">
        <f>COUNTIF($BI$5:$BI$401,I395)</f>
        <v>160</v>
      </c>
      <c r="BK395" s="5">
        <f>COUNTIF($BH$5:$BH$401,I395 &amp; "B標準")</f>
        <v>0</v>
      </c>
      <c r="BL395" s="5" t="str">
        <f>D393 &amp; D395</f>
        <v>登録番号</v>
      </c>
    </row>
    <row r="396" spans="1:64" ht="14.25" thickBot="1" x14ac:dyDescent="0.2">
      <c r="A396" s="203"/>
      <c r="B396" s="206"/>
      <c r="C396" s="208"/>
      <c r="D396" s="206"/>
      <c r="E396" s="128" t="str">
        <f>IF(C395="○",IF($D395&lt;&gt;"",VLOOKUP($D395,新規学連登録者入力シート!$A$2:$U$101,7,FALSE),""),IF($D395&lt;&gt;"",IF(VLOOKUP(記入方法!$D395,登録者リスト!$A$1:$F$43729,4,FALSE)=基本情報!$D$6,VLOOKUP(記入方法!$D395,登録者リスト!$A$1:$F$43729,2,FALSE),""),""))</f>
        <v/>
      </c>
      <c r="F396" s="210"/>
      <c r="G396" s="128" t="str">
        <f>IF(C395="○",IF($D395&lt;&gt;"",VLOOKUP($D395,新規学連登録者入力シート!$A$2:$U$101,19,FALSE),""),IF($D395&lt;&gt;"",IF(VLOOKUP(記入方法!$D395,登録者リスト!$A$1:$F$43729,4,FALSE)=基本情報!$D$6,VLOOKUP(記入方法!$D395,登録者リスト!$A$1:$F$43729,6,FALSE),""),""))</f>
        <v/>
      </c>
      <c r="H396" s="212"/>
      <c r="I396" s="268"/>
      <c r="J396" s="268"/>
      <c r="K396" s="270"/>
      <c r="L396" s="106"/>
      <c r="M396" s="14" t="str">
        <f>IF(U396="",ASC(N396&amp;IF(P396&lt;&gt;"",TEXT(P396,"00"),"")&amp;IF(R396&lt;&gt;"",TEXT(R396,"00"),"")&amp;IF(T396&lt;&gt;"",TEXT(T396,"00"),"")),ASC(U396))</f>
        <v/>
      </c>
      <c r="N396" s="212"/>
      <c r="O396" s="256"/>
      <c r="P396" s="264"/>
      <c r="Q396" s="256"/>
      <c r="R396" s="264"/>
      <c r="S396" s="240"/>
      <c r="T396" s="266"/>
      <c r="U396" s="212"/>
      <c r="V396" s="9"/>
      <c r="W396" s="10" t="s">
        <v>23</v>
      </c>
      <c r="X396" s="9"/>
      <c r="Y396" s="10" t="s">
        <v>25</v>
      </c>
      <c r="Z396" s="9"/>
      <c r="AA396" s="10" t="s">
        <v>26</v>
      </c>
      <c r="AB396" s="210"/>
      <c r="AC396" s="102" t="str">
        <f>IF(AK396="",ASC(AD395&amp;IF(AF396&lt;&gt;"",TEXT(AF396,"00"),"")&amp;IF(AH396&lt;&gt;"",TEXT(AH396,"00"),"")&amp;IF(AJ396&lt;&gt;"",TEXT(AJ396,"00"),"")),ASC(AK396))</f>
        <v/>
      </c>
      <c r="AD396" s="254"/>
      <c r="AE396" s="258"/>
      <c r="AF396" s="260"/>
      <c r="AG396" s="258"/>
      <c r="AH396" s="260"/>
      <c r="AI396" s="262"/>
      <c r="AJ396" s="252"/>
      <c r="AK396" s="254"/>
      <c r="AL396" s="14" t="str">
        <f>IF(AT396="",ASC(AM396&amp;IF(AO396&lt;&gt;"",TEXT(AO396,"00"),"")&amp;IF(AQ396&lt;&gt;"",TEXT(AQ396,"00"),"")&amp;IF(AS396&lt;&gt;"",TEXT(AS396,"00"),"")),ASC(AT396))</f>
        <v/>
      </c>
      <c r="AM396" s="206"/>
      <c r="AN396" s="256"/>
      <c r="AO396" s="238"/>
      <c r="AP396" s="256"/>
      <c r="AQ396" s="238"/>
      <c r="AR396" s="240"/>
      <c r="AS396" s="242"/>
      <c r="AT396" s="244"/>
      <c r="AV396" s="5" t="str">
        <f>IF(AND(I396&lt;&gt;"107 ハーフマラソン",I396&lt;&gt;"062 10000mW"),D395 &amp; "-" &amp; I396,D395 &amp; "-" &amp; I396 &amp; J396)</f>
        <v>-</v>
      </c>
      <c r="AW396" s="5" t="str">
        <f>IF(ISERROR(VLOOKUP(記入方法!$AV396,登録者リスト!#REF!,4,FALSE)),"○","")</f>
        <v>○</v>
      </c>
      <c r="AX396" s="5" t="e">
        <f>IF(AND(I396&lt;&gt;"107 ハーフマラソン",I396&lt;&gt;"062 10000mW"),#REF! &amp; "-" &amp; I396,#REF! &amp; "-" &amp; I396 &amp; J396)</f>
        <v>#REF!</v>
      </c>
      <c r="AY396" s="5" t="str">
        <f>IF(ISERROR(VLOOKUP(AX396,突破者リスト外資格記録入力シート!$D$7:$M$106,2,FALSE)),"○","")</f>
        <v>○</v>
      </c>
      <c r="BA396" s="5" t="str">
        <f>IF(I396="107 ハーフマラソン","H",IF(I396="062 10000mW","W",""))</f>
        <v/>
      </c>
      <c r="BB396" s="5" t="e">
        <f>VLOOKUP($I396 &amp; $J396,標準記録!$A$1:$D$26,2,FALSE)</f>
        <v>#N/A</v>
      </c>
      <c r="BC396" s="5" t="e">
        <f>VLOOKUP($I396 &amp; $J396,標準記録!$A$1:$D$26,3,FALSE)</f>
        <v>#N/A</v>
      </c>
      <c r="BD396" s="5" t="e">
        <f>VLOOKUP($I396 &amp; $J396,標準記録!$A$1:$D$26,4,FALSE)</f>
        <v>#N/A</v>
      </c>
      <c r="BE396" s="5" t="str">
        <f>IF(BF396="","",A395)</f>
        <v/>
      </c>
      <c r="BF396" s="5" t="str">
        <f>IF(OR(I396="201 十種競技",I396="202 七種競技"),#REF!,"")</f>
        <v/>
      </c>
      <c r="BG396" s="5" t="str">
        <f>IF(I396="107 ハーフマラソン",#REF!,"")</f>
        <v/>
      </c>
      <c r="BH396" s="5" t="str">
        <f>I396 &amp; K396</f>
        <v/>
      </c>
      <c r="BI396" s="5">
        <f>I396</f>
        <v>0</v>
      </c>
      <c r="BJ396" s="5">
        <f>COUNTIF($BI$5:$BI$401,I396)</f>
        <v>160</v>
      </c>
      <c r="BK396" s="5">
        <f>COUNTIF($BH$5:$BH$401,I396 &amp; "B標準")</f>
        <v>0</v>
      </c>
    </row>
    <row r="397" spans="1:64" ht="15" thickTop="1" thickBot="1" x14ac:dyDescent="0.2">
      <c r="A397" s="204"/>
      <c r="B397" s="245" t="s">
        <v>128</v>
      </c>
      <c r="C397" s="246"/>
      <c r="D397" s="246"/>
      <c r="E397" s="246"/>
      <c r="F397" s="246"/>
      <c r="G397" s="247"/>
      <c r="H397" s="125"/>
      <c r="I397" s="248"/>
      <c r="J397" s="249"/>
      <c r="K397" s="249"/>
      <c r="L397" s="249"/>
      <c r="M397" s="249"/>
      <c r="N397" s="249"/>
      <c r="O397" s="249"/>
      <c r="P397" s="249"/>
      <c r="Q397" s="249"/>
      <c r="R397" s="249"/>
      <c r="S397" s="249"/>
      <c r="T397" s="249"/>
      <c r="U397" s="249"/>
      <c r="V397" s="249"/>
      <c r="W397" s="249"/>
      <c r="X397" s="249"/>
      <c r="Y397" s="249"/>
      <c r="Z397" s="249"/>
      <c r="AA397" s="249"/>
      <c r="AB397" s="249"/>
      <c r="AC397" s="249"/>
      <c r="AD397" s="249"/>
      <c r="AE397" s="249"/>
      <c r="AF397" s="249"/>
      <c r="AG397" s="249"/>
      <c r="AH397" s="249"/>
      <c r="AI397" s="249"/>
      <c r="AJ397" s="249"/>
      <c r="AK397" s="249"/>
      <c r="AL397" s="249"/>
      <c r="AM397" s="249"/>
      <c r="AN397" s="249"/>
      <c r="AO397" s="249"/>
      <c r="AP397" s="249"/>
      <c r="AQ397" s="249"/>
      <c r="AR397" s="249"/>
      <c r="AS397" s="249"/>
      <c r="AT397" s="250"/>
    </row>
    <row r="398" spans="1:64" ht="13.5" customHeight="1" x14ac:dyDescent="0.15">
      <c r="A398" s="227"/>
      <c r="B398" s="229" t="s">
        <v>0</v>
      </c>
      <c r="C398" s="231" t="s">
        <v>242</v>
      </c>
      <c r="D398" s="231" t="str">
        <f>IF(C400="○","整理番号","登録番号")</f>
        <v>登録番号</v>
      </c>
      <c r="E398" s="124" t="s">
        <v>13550</v>
      </c>
      <c r="F398" s="229" t="s">
        <v>275</v>
      </c>
      <c r="G398" s="104" t="s">
        <v>1</v>
      </c>
      <c r="H398" s="233" t="s">
        <v>13551</v>
      </c>
      <c r="I398" s="271" t="s">
        <v>2</v>
      </c>
      <c r="J398" s="233" t="s">
        <v>284</v>
      </c>
      <c r="K398" s="233" t="s">
        <v>3</v>
      </c>
      <c r="L398" s="114" t="s">
        <v>243</v>
      </c>
      <c r="M398" s="107" t="s">
        <v>16</v>
      </c>
      <c r="N398" s="213" t="s">
        <v>4</v>
      </c>
      <c r="O398" s="214"/>
      <c r="P398" s="214"/>
      <c r="Q398" s="214"/>
      <c r="R398" s="214"/>
      <c r="S398" s="214"/>
      <c r="T398" s="214"/>
      <c r="U398" s="214"/>
      <c r="V398" s="214"/>
      <c r="W398" s="214"/>
      <c r="X398" s="214"/>
      <c r="Y398" s="214"/>
      <c r="Z398" s="214"/>
      <c r="AA398" s="214"/>
      <c r="AB398" s="215"/>
      <c r="AC398" s="109" t="s">
        <v>16</v>
      </c>
      <c r="AD398" s="216" t="s">
        <v>448</v>
      </c>
      <c r="AE398" s="217"/>
      <c r="AF398" s="217"/>
      <c r="AG398" s="217"/>
      <c r="AH398" s="217"/>
      <c r="AI398" s="217"/>
      <c r="AJ398" s="217"/>
      <c r="AK398" s="218"/>
      <c r="AL398" s="107" t="s">
        <v>16</v>
      </c>
      <c r="AM398" s="213" t="s">
        <v>445</v>
      </c>
      <c r="AN398" s="214"/>
      <c r="AO398" s="214"/>
      <c r="AP398" s="214"/>
      <c r="AQ398" s="214"/>
      <c r="AR398" s="214"/>
      <c r="AS398" s="214"/>
      <c r="AT398" s="219"/>
    </row>
    <row r="399" spans="1:64" ht="14.25" thickBot="1" x14ac:dyDescent="0.2">
      <c r="A399" s="228"/>
      <c r="B399" s="230"/>
      <c r="C399" s="232"/>
      <c r="D399" s="232"/>
      <c r="E399" s="129" t="s">
        <v>6</v>
      </c>
      <c r="F399" s="230"/>
      <c r="G399" s="6" t="s">
        <v>7</v>
      </c>
      <c r="H399" s="230"/>
      <c r="I399" s="272"/>
      <c r="J399" s="236"/>
      <c r="K399" s="236"/>
      <c r="L399" s="115"/>
      <c r="M399" s="108"/>
      <c r="N399" s="220" t="s">
        <v>8</v>
      </c>
      <c r="O399" s="221"/>
      <c r="P399" s="221"/>
      <c r="Q399" s="221"/>
      <c r="R399" s="221"/>
      <c r="S399" s="221"/>
      <c r="T399" s="222"/>
      <c r="U399" s="129" t="s">
        <v>9</v>
      </c>
      <c r="V399" s="111" t="s">
        <v>10</v>
      </c>
      <c r="W399" s="112"/>
      <c r="X399" s="112"/>
      <c r="Y399" s="112"/>
      <c r="Z399" s="112"/>
      <c r="AA399" s="113"/>
      <c r="AB399" s="92" t="s">
        <v>11</v>
      </c>
      <c r="AC399" s="110"/>
      <c r="AD399" s="223" t="s">
        <v>8</v>
      </c>
      <c r="AE399" s="224"/>
      <c r="AF399" s="224"/>
      <c r="AG399" s="224"/>
      <c r="AH399" s="224"/>
      <c r="AI399" s="224"/>
      <c r="AJ399" s="225"/>
      <c r="AK399" s="100" t="s">
        <v>9</v>
      </c>
      <c r="AL399" s="108"/>
      <c r="AM399" s="220" t="s">
        <v>8</v>
      </c>
      <c r="AN399" s="221"/>
      <c r="AO399" s="221"/>
      <c r="AP399" s="221"/>
      <c r="AQ399" s="221"/>
      <c r="AR399" s="221"/>
      <c r="AS399" s="222"/>
      <c r="AT399" s="93" t="s">
        <v>9</v>
      </c>
    </row>
    <row r="400" spans="1:64" x14ac:dyDescent="0.15">
      <c r="A400" s="202">
        <v>80</v>
      </c>
      <c r="B400" s="205"/>
      <c r="C400" s="207"/>
      <c r="D400" s="205"/>
      <c r="E400" s="126" t="str">
        <f>IF(C400="○",IF($D400&lt;&gt;"",VLOOKUP($D400,新規学連登録者入力シート!$A$2:$U$101,8,FALSE),""),IF($D400&lt;&gt;"",IF(VLOOKUP(記入方法!$D400,登録者リスト!$A$1:$F$43729,4,FALSE)=基本情報!$D$6,VLOOKUP(記入方法!$D400,登録者リスト!$A$1:$F$43729,3,FALSE),""),""))</f>
        <v/>
      </c>
      <c r="F400" s="209" t="str">
        <f>IF(C400="○",IF($D400&lt;&gt;"",VLOOKUP($D400,新規学連登録者入力シート!$A$2:$U$101,9,FALSE),""),IF($D400&lt;&gt;"",IF(VLOOKUP(記入方法!$D400,登録者リスト!$A$1:$G$43729,4,FALSE)=基本情報!$D$6,VLOOKUP(記入方法!$D400,登録者リスト!$A$1:$G$43729,7,FALSE),""),""))</f>
        <v/>
      </c>
      <c r="G400" s="127" t="str">
        <f>IF(C400="○",IF($D400&lt;&gt;"",VLOOKUP($D400,新規学連登録者入力シート!$A$2:$U$101,14,FALSE),""),IF($D400&lt;&gt;"",IF(VLOOKUP(記入方法!$D400,登録者リスト!$A$1:$F$43729,4,FALSE)=基本情報!$D$6,VLOOKUP(記入方法!$D400,登録者リスト!$A$1:$F$43729,5,FALSE),""),""))</f>
        <v/>
      </c>
      <c r="H400" s="211" t="str">
        <f>IF(C400="○",IF($D400&lt;&gt;"",VLOOKUP($D400,新規学連登録者入力シート!$A$2:$U$101,19,FALSE),""),IF($D400&lt;&gt;"",IF(VLOOKUP(記入方法!$D400,登録者リスト!$A$1:$H$43729,4,FALSE)=基本情報!$D$6,VLOOKUP(記入方法!$D400,登録者リスト!$A$1:$H$43729,8,FALSE),""),""))</f>
        <v/>
      </c>
      <c r="I400" s="267"/>
      <c r="J400" s="267"/>
      <c r="K400" s="269" t="str">
        <f>IFERROR(IF(I400="","",IF(AND(I400&lt;&gt;"107 ハーフマラソン",I400&lt;&gt;"062 10000mW"),IF(BD400="T",IF(VALUE(M400)&lt;=BB400,"A標準",IF(VALUE(M400)&lt;=BC400,"B標準","未突破")),IF(VALUE(M400)&gt;=BB400,"A標準",IF(VALUE(M400)&gt;=BC400,"B標準","未突破"))),IF(VALUE(M400)&lt;=BC400,"","未突破"))),"")</f>
        <v/>
      </c>
      <c r="L400" s="105"/>
      <c r="M400" s="12" t="str">
        <f>IF(U400="",ASC(N400&amp;IF(P400&lt;&gt;"",TEXT(P400,"00"),"")&amp;IF(R400&lt;&gt;"",TEXT(R400,"00"),"")&amp;IF(T400&lt;&gt;"",TEXT(T400,"00"),"")),ASC(U400))</f>
        <v/>
      </c>
      <c r="N400" s="211"/>
      <c r="O400" s="255" t="s">
        <v>239</v>
      </c>
      <c r="P400" s="263"/>
      <c r="Q400" s="255" t="s">
        <v>240</v>
      </c>
      <c r="R400" s="263"/>
      <c r="S400" s="239" t="s">
        <v>241</v>
      </c>
      <c r="T400" s="265"/>
      <c r="U400" s="211"/>
      <c r="V400" s="7"/>
      <c r="W400" s="8" t="s">
        <v>23</v>
      </c>
      <c r="X400" s="7"/>
      <c r="Y400" s="8" t="s">
        <v>24</v>
      </c>
      <c r="Z400" s="7"/>
      <c r="AA400" s="8" t="s">
        <v>26</v>
      </c>
      <c r="AB400" s="209"/>
      <c r="AC400" s="101" t="str">
        <f>IF(AK400="",ASC(AD400&amp;IF(AF400&lt;&gt;"",TEXT(AF400,"00"),"")&amp;IF(AH400&lt;&gt;"",TEXT(AH400,"00"),"")&amp;IF(AJ400&lt;&gt;"",TEXT(AJ400,"00"),"")),ASC(AK400))</f>
        <v/>
      </c>
      <c r="AD400" s="253" t="str">
        <f>IF(I400="","",IF(I400="201 十種競技","",VLOOKUP(I400,大学記録!$A$3:$H$5,2,FALSE)))</f>
        <v/>
      </c>
      <c r="AE400" s="257" t="s">
        <v>239</v>
      </c>
      <c r="AF400" s="259" t="str">
        <f>IF(I400="","",IF(I400="201 十種競技","",VLOOKUP(I400,大学記録!$A$3:$H$5,4,FALSE)))</f>
        <v/>
      </c>
      <c r="AG400" s="257" t="s">
        <v>240</v>
      </c>
      <c r="AH400" s="259" t="str">
        <f>IF(I400="","",IF(I400="201 十種競技","",VLOOKUP(I400,大学記録!$A$3:$H$5,6,FALSE)))</f>
        <v/>
      </c>
      <c r="AI400" s="261" t="s">
        <v>241</v>
      </c>
      <c r="AJ400" s="251" t="str">
        <f>IF(I400="","",IF(I400="201 十種競技","",VLOOKUP(I400,大学記録!$A$3:$H$5,8,FALSE)))</f>
        <v/>
      </c>
      <c r="AK400" s="253" t="str">
        <f>IF(I400="","",IF(I400="201 十種競技",大学記録!#REF!,""))</f>
        <v/>
      </c>
      <c r="AL400" s="12" t="str">
        <f>IF(AT400="",ASC(AM400&amp;IF(AO400&lt;&gt;"",TEXT(AO400,"00"),"")&amp;IF(AQ400&lt;&gt;"",TEXT(AQ400,"00"),"")&amp;IF(AS400&lt;&gt;"",TEXT(AS400,"00"),"")),ASC(AT400))</f>
        <v/>
      </c>
      <c r="AM400" s="205"/>
      <c r="AN400" s="255" t="s">
        <v>239</v>
      </c>
      <c r="AO400" s="237"/>
      <c r="AP400" s="255" t="s">
        <v>240</v>
      </c>
      <c r="AQ400" s="237"/>
      <c r="AR400" s="239" t="s">
        <v>241</v>
      </c>
      <c r="AS400" s="241"/>
      <c r="AT400" s="243"/>
      <c r="AV400" s="5" t="str">
        <f>IF(AND(I400&lt;&gt;"107 ハーフマラソン",I400&lt;&gt;"062 10000mW"),D400 &amp; "-" &amp; I400,D400 &amp; "-" &amp; I400 &amp; J400)</f>
        <v>-</v>
      </c>
      <c r="AW400" s="5" t="str">
        <f>IF(ISERROR(VLOOKUP(記入方法!$AV400,登録者リスト!#REF!,4,FALSE)),"○","")</f>
        <v>○</v>
      </c>
      <c r="AX400" s="5" t="e">
        <f>IF(AND(I400&lt;&gt;"107 ハーフマラソン",I400&lt;&gt;"062 10000mW"),#REF! &amp; "-" &amp; I400,#REF! &amp; "-" &amp; I400 &amp; J400)</f>
        <v>#REF!</v>
      </c>
      <c r="AY400" s="5" t="str">
        <f>IF(ISERROR(VLOOKUP(AX400,突破者リスト外資格記録入力シート!$D$7:$M$106,2,FALSE)),"○","")</f>
        <v>○</v>
      </c>
      <c r="AZ400" s="5" t="str">
        <f>IF(C400="○","整理番号","登録番号")</f>
        <v>登録番号</v>
      </c>
      <c r="BA400" s="5" t="str">
        <f>IF(I400="107 ハーフマラソン","H",IF(I400="062 10000mW","W",""))</f>
        <v/>
      </c>
      <c r="BB400" s="5" t="e">
        <f>VLOOKUP($I400 &amp; $J400,標準記録!$A$1:$D$26,2,FALSE)</f>
        <v>#N/A</v>
      </c>
      <c r="BC400" s="5" t="e">
        <f>VLOOKUP($I400 &amp; $J400,標準記録!$A$1:$D$26,3,FALSE)</f>
        <v>#N/A</v>
      </c>
      <c r="BD400" s="5" t="e">
        <f>VLOOKUP($I400 &amp; $J400,標準記録!$A$1:$D$26,4,FALSE)</f>
        <v>#N/A</v>
      </c>
      <c r="BE400" s="5" t="str">
        <f>IF(BF400="","",A400)</f>
        <v/>
      </c>
      <c r="BF400" s="5" t="str">
        <f>IF(OR(I400="201 十種競技",I400="202 七種競技"),#REF!,"")</f>
        <v/>
      </c>
      <c r="BG400" s="5" t="str">
        <f>IF(I400="107 ハーフマラソン",#REF!,"")</f>
        <v/>
      </c>
      <c r="BH400" s="5" t="str">
        <f>I400 &amp; K400</f>
        <v/>
      </c>
      <c r="BI400" s="5">
        <f>I400</f>
        <v>0</v>
      </c>
      <c r="BJ400" s="5">
        <f>COUNTIF($BI$5:$BI$401,I400)</f>
        <v>160</v>
      </c>
      <c r="BK400" s="5">
        <f>COUNTIF($BH$5:$BH$401,I400 &amp; "B標準")</f>
        <v>0</v>
      </c>
      <c r="BL400" s="5" t="str">
        <f>D398 &amp; D400</f>
        <v>登録番号</v>
      </c>
    </row>
    <row r="401" spans="1:63" ht="14.25" thickBot="1" x14ac:dyDescent="0.2">
      <c r="A401" s="203"/>
      <c r="B401" s="206"/>
      <c r="C401" s="208"/>
      <c r="D401" s="206"/>
      <c r="E401" s="128" t="str">
        <f>IF(C400="○",IF($D400&lt;&gt;"",VLOOKUP($D400,新規学連登録者入力シート!$A$2:$U$101,7,FALSE),""),IF($D400&lt;&gt;"",IF(VLOOKUP(記入方法!$D400,登録者リスト!$A$1:$F$43729,4,FALSE)=基本情報!$D$6,VLOOKUP(記入方法!$D400,登録者リスト!$A$1:$F$43729,2,FALSE),""),""))</f>
        <v/>
      </c>
      <c r="F401" s="210"/>
      <c r="G401" s="128" t="str">
        <f>IF(C400="○",IF($D400&lt;&gt;"",VLOOKUP($D400,新規学連登録者入力シート!$A$2:$U$101,19,FALSE),""),IF($D400&lt;&gt;"",IF(VLOOKUP(記入方法!$D400,登録者リスト!$A$1:$F$43729,4,FALSE)=基本情報!$D$6,VLOOKUP(記入方法!$D400,登録者リスト!$A$1:$F$43729,6,FALSE),""),""))</f>
        <v/>
      </c>
      <c r="H401" s="212"/>
      <c r="I401" s="268"/>
      <c r="J401" s="268"/>
      <c r="K401" s="270"/>
      <c r="L401" s="106"/>
      <c r="M401" s="14" t="str">
        <f>IF(U401="",ASC(N401&amp;IF(P401&lt;&gt;"",TEXT(P401,"00"),"")&amp;IF(R401&lt;&gt;"",TEXT(R401,"00"),"")&amp;IF(T401&lt;&gt;"",TEXT(T401,"00"),"")),ASC(U401))</f>
        <v/>
      </c>
      <c r="N401" s="212"/>
      <c r="O401" s="256"/>
      <c r="P401" s="264"/>
      <c r="Q401" s="256"/>
      <c r="R401" s="264"/>
      <c r="S401" s="240"/>
      <c r="T401" s="266"/>
      <c r="U401" s="212"/>
      <c r="V401" s="9"/>
      <c r="W401" s="10" t="s">
        <v>23</v>
      </c>
      <c r="X401" s="9"/>
      <c r="Y401" s="10" t="s">
        <v>25</v>
      </c>
      <c r="Z401" s="9"/>
      <c r="AA401" s="10" t="s">
        <v>26</v>
      </c>
      <c r="AB401" s="210"/>
      <c r="AC401" s="102" t="str">
        <f>IF(AK401="",ASC(AD400&amp;IF(AF401&lt;&gt;"",TEXT(AF401,"00"),"")&amp;IF(AH401&lt;&gt;"",TEXT(AH401,"00"),"")&amp;IF(AJ401&lt;&gt;"",TEXT(AJ401,"00"),"")),ASC(AK401))</f>
        <v/>
      </c>
      <c r="AD401" s="254"/>
      <c r="AE401" s="258"/>
      <c r="AF401" s="260"/>
      <c r="AG401" s="258"/>
      <c r="AH401" s="260"/>
      <c r="AI401" s="262"/>
      <c r="AJ401" s="252"/>
      <c r="AK401" s="254"/>
      <c r="AL401" s="14" t="str">
        <f>IF(AT401="",ASC(AM401&amp;IF(AO401&lt;&gt;"",TEXT(AO401,"00"),"")&amp;IF(AQ401&lt;&gt;"",TEXT(AQ401,"00"),"")&amp;IF(AS401&lt;&gt;"",TEXT(AS401,"00"),"")),ASC(AT401))</f>
        <v/>
      </c>
      <c r="AM401" s="206"/>
      <c r="AN401" s="256"/>
      <c r="AO401" s="238"/>
      <c r="AP401" s="256"/>
      <c r="AQ401" s="238"/>
      <c r="AR401" s="240"/>
      <c r="AS401" s="242"/>
      <c r="AT401" s="244"/>
      <c r="AV401" s="5" t="str">
        <f>IF(AND(I401&lt;&gt;"107 ハーフマラソン",I401&lt;&gt;"062 10000mW"),D400 &amp; "-" &amp; I401,D400 &amp; "-" &amp; I401 &amp; J401)</f>
        <v>-</v>
      </c>
      <c r="AW401" s="5" t="str">
        <f>IF(ISERROR(VLOOKUP(記入方法!$AV401,登録者リスト!#REF!,4,FALSE)),"○","")</f>
        <v>○</v>
      </c>
      <c r="AX401" s="5" t="e">
        <f>IF(AND(I401&lt;&gt;"107 ハーフマラソン",I401&lt;&gt;"062 10000mW"),#REF! &amp; "-" &amp; I401,#REF! &amp; "-" &amp; I401 &amp; J401)</f>
        <v>#REF!</v>
      </c>
      <c r="AY401" s="5" t="str">
        <f>IF(ISERROR(VLOOKUP(AX401,突破者リスト外資格記録入力シート!$D$7:$M$106,2,FALSE)),"○","")</f>
        <v>○</v>
      </c>
      <c r="BA401" s="5" t="str">
        <f t="shared" ref="BA401" si="0">IF(I401="107 ハーフマラソン","H",IF(I401="062 10000mW","W",""))</f>
        <v/>
      </c>
      <c r="BB401" s="5" t="e">
        <f>VLOOKUP($I401 &amp; $J401,標準記録!$A$1:$D$26,2,FALSE)</f>
        <v>#N/A</v>
      </c>
      <c r="BC401" s="5" t="e">
        <f>VLOOKUP($I401 &amp; $J401,標準記録!$A$1:$D$26,3,FALSE)</f>
        <v>#N/A</v>
      </c>
      <c r="BD401" s="5" t="e">
        <f>VLOOKUP($I401 &amp; $J401,標準記録!$A$1:$D$26,4,FALSE)</f>
        <v>#N/A</v>
      </c>
      <c r="BE401" s="5" t="str">
        <f>IF(BF401="","",A400)</f>
        <v/>
      </c>
      <c r="BF401" s="5" t="str">
        <f>IF(OR(I401="201 十種競技",I401="202 七種競技"),#REF!,"")</f>
        <v/>
      </c>
      <c r="BG401" s="5" t="str">
        <f>IF(I401="107 ハーフマラソン",#REF!,"")</f>
        <v/>
      </c>
      <c r="BH401" s="5" t="str">
        <f t="shared" ref="BH401" si="1">I401 &amp; K401</f>
        <v/>
      </c>
      <c r="BI401" s="5">
        <f t="shared" ref="BI401" si="2">I401</f>
        <v>0</v>
      </c>
      <c r="BJ401" s="5">
        <f>COUNTIF($BI$5:$BI$401,I401)</f>
        <v>160</v>
      </c>
      <c r="BK401" s="5">
        <f>COUNTIF($BH$5:$BH$401,I401 &amp; "B標準")</f>
        <v>0</v>
      </c>
    </row>
    <row r="402" spans="1:63" ht="15" thickTop="1" thickBot="1" x14ac:dyDescent="0.2">
      <c r="A402" s="204"/>
      <c r="B402" s="245" t="s">
        <v>128</v>
      </c>
      <c r="C402" s="246"/>
      <c r="D402" s="246"/>
      <c r="E402" s="246"/>
      <c r="F402" s="246"/>
      <c r="G402" s="247"/>
      <c r="H402" s="125"/>
      <c r="I402" s="248"/>
      <c r="J402" s="249"/>
      <c r="K402" s="249"/>
      <c r="L402" s="249"/>
      <c r="M402" s="249"/>
      <c r="N402" s="249"/>
      <c r="O402" s="249"/>
      <c r="P402" s="249"/>
      <c r="Q402" s="249"/>
      <c r="R402" s="249"/>
      <c r="S402" s="249"/>
      <c r="T402" s="249"/>
      <c r="U402" s="249"/>
      <c r="V402" s="249"/>
      <c r="W402" s="249"/>
      <c r="X402" s="249"/>
      <c r="Y402" s="249"/>
      <c r="Z402" s="249"/>
      <c r="AA402" s="249"/>
      <c r="AB402" s="249"/>
      <c r="AC402" s="249"/>
      <c r="AD402" s="249"/>
      <c r="AE402" s="249"/>
      <c r="AF402" s="249"/>
      <c r="AG402" s="249"/>
      <c r="AH402" s="249"/>
      <c r="AI402" s="249"/>
      <c r="AJ402" s="249"/>
      <c r="AK402" s="249"/>
      <c r="AL402" s="249"/>
      <c r="AM402" s="249"/>
      <c r="AN402" s="249"/>
      <c r="AO402" s="249"/>
      <c r="AP402" s="249"/>
      <c r="AQ402" s="249"/>
      <c r="AR402" s="249"/>
      <c r="AS402" s="249"/>
      <c r="AT402" s="250"/>
    </row>
    <row r="404" spans="1:63" x14ac:dyDescent="0.15">
      <c r="E404" s="116"/>
      <c r="G404" s="116"/>
    </row>
    <row r="405" spans="1:63" x14ac:dyDescent="0.15">
      <c r="E405" s="116"/>
      <c r="G405" s="116"/>
    </row>
    <row r="411" spans="1:63" x14ac:dyDescent="0.15">
      <c r="E411" s="116"/>
      <c r="G411" s="116"/>
    </row>
    <row r="412" spans="1:63" x14ac:dyDescent="0.15">
      <c r="E412" s="116"/>
      <c r="G412" s="116"/>
    </row>
    <row r="418" spans="5:7" ht="13.5" customHeight="1" x14ac:dyDescent="0.15">
      <c r="E418" s="116"/>
      <c r="G418" s="116"/>
    </row>
    <row r="419" spans="5:7" x14ac:dyDescent="0.15">
      <c r="E419" s="116"/>
      <c r="G419" s="116"/>
    </row>
    <row r="425" spans="5:7" x14ac:dyDescent="0.15">
      <c r="E425" s="116"/>
      <c r="G425" s="116"/>
    </row>
    <row r="426" spans="5:7" x14ac:dyDescent="0.15">
      <c r="E426" s="116"/>
      <c r="G426" s="116"/>
    </row>
    <row r="432" spans="5:7" x14ac:dyDescent="0.15">
      <c r="E432" s="116"/>
      <c r="G432" s="116"/>
    </row>
    <row r="433" spans="5:7" ht="13.5" customHeight="1" x14ac:dyDescent="0.15">
      <c r="E433" s="116"/>
      <c r="G433" s="116"/>
    </row>
    <row r="439" spans="5:7" x14ac:dyDescent="0.15">
      <c r="E439" s="116"/>
      <c r="G439" s="116"/>
    </row>
    <row r="440" spans="5:7" x14ac:dyDescent="0.15">
      <c r="E440" s="116"/>
      <c r="G440" s="116"/>
    </row>
    <row r="446" spans="5:7" x14ac:dyDescent="0.15">
      <c r="E446" s="116"/>
      <c r="G446" s="116"/>
    </row>
    <row r="447" spans="5:7" x14ac:dyDescent="0.15">
      <c r="E447" s="116"/>
      <c r="G447" s="116"/>
    </row>
    <row r="451" spans="5:7" x14ac:dyDescent="0.15">
      <c r="E451" s="116"/>
      <c r="G451" s="116"/>
    </row>
    <row r="452" spans="5:7" x14ac:dyDescent="0.15">
      <c r="E452" s="116"/>
      <c r="G452" s="116"/>
    </row>
    <row r="453" spans="5:7" ht="13.5" customHeight="1" x14ac:dyDescent="0.15">
      <c r="E453" s="116"/>
      <c r="G453" s="116"/>
    </row>
    <row r="454" spans="5:7" x14ac:dyDescent="0.15">
      <c r="E454" s="116"/>
      <c r="G454" s="116"/>
    </row>
    <row r="460" spans="5:7" x14ac:dyDescent="0.15">
      <c r="E460" s="116"/>
      <c r="G460" s="116"/>
    </row>
    <row r="461" spans="5:7" x14ac:dyDescent="0.15">
      <c r="E461" s="116"/>
      <c r="G461" s="116"/>
    </row>
  </sheetData>
  <sheetProtection algorithmName="SHA-512" hashValue="24EDWGOQtj9sO+2aN29vwYy6QXuCNfGfkT3BkyFSlZMafC5cFRQNa3xxvtaMq35izlO7Jd3iXrbxr/eDKyhBKg==" saltValue="n9zFv+bXmqDw1hINMu40Ig==" spinCount="100000" sheet="1" objects="1" scenarios="1" selectLockedCells="1" selectUnlockedCells="1"/>
  <mergeCells count="4081">
    <mergeCell ref="AP400:AP401"/>
    <mergeCell ref="AD400:AD401"/>
    <mergeCell ref="AE400:AE401"/>
    <mergeCell ref="AF400:AF401"/>
    <mergeCell ref="AG400:AG401"/>
    <mergeCell ref="AH400:AH401"/>
    <mergeCell ref="AI400:AI401"/>
    <mergeCell ref="Q400:Q401"/>
    <mergeCell ref="R400:R401"/>
    <mergeCell ref="S400:S401"/>
    <mergeCell ref="T400:T401"/>
    <mergeCell ref="U400:U401"/>
    <mergeCell ref="AB400:AB401"/>
    <mergeCell ref="I400:I401"/>
    <mergeCell ref="J400:J401"/>
    <mergeCell ref="K400:K401"/>
    <mergeCell ref="N400:N401"/>
    <mergeCell ref="O400:O401"/>
    <mergeCell ref="P400:P401"/>
    <mergeCell ref="A400:A402"/>
    <mergeCell ref="B400:B401"/>
    <mergeCell ref="C400:C401"/>
    <mergeCell ref="D400:D401"/>
    <mergeCell ref="F400:F401"/>
    <mergeCell ref="H400:H401"/>
    <mergeCell ref="I398:I399"/>
    <mergeCell ref="J398:J399"/>
    <mergeCell ref="K398:K399"/>
    <mergeCell ref="N398:AB398"/>
    <mergeCell ref="AD398:AK398"/>
    <mergeCell ref="AM398:AT398"/>
    <mergeCell ref="N399:T399"/>
    <mergeCell ref="AD399:AJ399"/>
    <mergeCell ref="AM399:AS399"/>
    <mergeCell ref="A398:A399"/>
    <mergeCell ref="B398:B399"/>
    <mergeCell ref="C398:C399"/>
    <mergeCell ref="D398:D399"/>
    <mergeCell ref="F398:F399"/>
    <mergeCell ref="H398:H399"/>
    <mergeCell ref="AQ400:AQ401"/>
    <mergeCell ref="AR400:AR401"/>
    <mergeCell ref="AS400:AS401"/>
    <mergeCell ref="AT400:AT401"/>
    <mergeCell ref="B402:G402"/>
    <mergeCell ref="I402:AT402"/>
    <mergeCell ref="AJ400:AJ401"/>
    <mergeCell ref="AK400:AK401"/>
    <mergeCell ref="AM400:AM401"/>
    <mergeCell ref="AN400:AN401"/>
    <mergeCell ref="AO400:AO401"/>
    <mergeCell ref="AP395:AP396"/>
    <mergeCell ref="AD395:AD396"/>
    <mergeCell ref="AE395:AE396"/>
    <mergeCell ref="AF395:AF396"/>
    <mergeCell ref="AG395:AG396"/>
    <mergeCell ref="AH395:AH396"/>
    <mergeCell ref="AI395:AI396"/>
    <mergeCell ref="Q395:Q396"/>
    <mergeCell ref="R395:R396"/>
    <mergeCell ref="S395:S396"/>
    <mergeCell ref="T395:T396"/>
    <mergeCell ref="U395:U396"/>
    <mergeCell ref="AB395:AB396"/>
    <mergeCell ref="I395:I396"/>
    <mergeCell ref="J395:J396"/>
    <mergeCell ref="K395:K396"/>
    <mergeCell ref="N395:N396"/>
    <mergeCell ref="O395:O396"/>
    <mergeCell ref="P395:P396"/>
    <mergeCell ref="A395:A397"/>
    <mergeCell ref="B395:B396"/>
    <mergeCell ref="C395:C396"/>
    <mergeCell ref="D395:D396"/>
    <mergeCell ref="F395:F396"/>
    <mergeCell ref="H395:H396"/>
    <mergeCell ref="I393:I394"/>
    <mergeCell ref="J393:J394"/>
    <mergeCell ref="K393:K394"/>
    <mergeCell ref="N393:AB393"/>
    <mergeCell ref="AD393:AK393"/>
    <mergeCell ref="AM393:AT393"/>
    <mergeCell ref="N394:T394"/>
    <mergeCell ref="AD394:AJ394"/>
    <mergeCell ref="AM394:AS394"/>
    <mergeCell ref="A393:A394"/>
    <mergeCell ref="B393:B394"/>
    <mergeCell ref="C393:C394"/>
    <mergeCell ref="D393:D394"/>
    <mergeCell ref="F393:F394"/>
    <mergeCell ref="H393:H394"/>
    <mergeCell ref="AQ395:AQ396"/>
    <mergeCell ref="AR395:AR396"/>
    <mergeCell ref="AS395:AS396"/>
    <mergeCell ref="AT395:AT396"/>
    <mergeCell ref="B397:G397"/>
    <mergeCell ref="I397:AT397"/>
    <mergeCell ref="AJ395:AJ396"/>
    <mergeCell ref="AK395:AK396"/>
    <mergeCell ref="AM395:AM396"/>
    <mergeCell ref="AN395:AN396"/>
    <mergeCell ref="AO395:AO396"/>
    <mergeCell ref="AP390:AP391"/>
    <mergeCell ref="AD390:AD391"/>
    <mergeCell ref="AE390:AE391"/>
    <mergeCell ref="AF390:AF391"/>
    <mergeCell ref="AG390:AG391"/>
    <mergeCell ref="AH390:AH391"/>
    <mergeCell ref="AI390:AI391"/>
    <mergeCell ref="Q390:Q391"/>
    <mergeCell ref="R390:R391"/>
    <mergeCell ref="S390:S391"/>
    <mergeCell ref="T390:T391"/>
    <mergeCell ref="U390:U391"/>
    <mergeCell ref="AB390:AB391"/>
    <mergeCell ref="I390:I391"/>
    <mergeCell ref="J390:J391"/>
    <mergeCell ref="K390:K391"/>
    <mergeCell ref="N390:N391"/>
    <mergeCell ref="O390:O391"/>
    <mergeCell ref="P390:P391"/>
    <mergeCell ref="A390:A392"/>
    <mergeCell ref="B390:B391"/>
    <mergeCell ref="C390:C391"/>
    <mergeCell ref="D390:D391"/>
    <mergeCell ref="F390:F391"/>
    <mergeCell ref="H390:H391"/>
    <mergeCell ref="I388:I389"/>
    <mergeCell ref="J388:J389"/>
    <mergeCell ref="K388:K389"/>
    <mergeCell ref="N388:AB388"/>
    <mergeCell ref="AD388:AK388"/>
    <mergeCell ref="AM388:AT388"/>
    <mergeCell ref="N389:T389"/>
    <mergeCell ref="AD389:AJ389"/>
    <mergeCell ref="AM389:AS389"/>
    <mergeCell ref="A388:A389"/>
    <mergeCell ref="B388:B389"/>
    <mergeCell ref="C388:C389"/>
    <mergeCell ref="D388:D389"/>
    <mergeCell ref="F388:F389"/>
    <mergeCell ref="H388:H389"/>
    <mergeCell ref="AQ390:AQ391"/>
    <mergeCell ref="AR390:AR391"/>
    <mergeCell ref="AS390:AS391"/>
    <mergeCell ref="AT390:AT391"/>
    <mergeCell ref="B392:G392"/>
    <mergeCell ref="I392:AT392"/>
    <mergeCell ref="AJ390:AJ391"/>
    <mergeCell ref="AK390:AK391"/>
    <mergeCell ref="AM390:AM391"/>
    <mergeCell ref="AN390:AN391"/>
    <mergeCell ref="AO390:AO391"/>
    <mergeCell ref="AP385:AP386"/>
    <mergeCell ref="AD385:AD386"/>
    <mergeCell ref="AE385:AE386"/>
    <mergeCell ref="AF385:AF386"/>
    <mergeCell ref="AG385:AG386"/>
    <mergeCell ref="AH385:AH386"/>
    <mergeCell ref="AI385:AI386"/>
    <mergeCell ref="Q385:Q386"/>
    <mergeCell ref="R385:R386"/>
    <mergeCell ref="S385:S386"/>
    <mergeCell ref="T385:T386"/>
    <mergeCell ref="U385:U386"/>
    <mergeCell ref="AB385:AB386"/>
    <mergeCell ref="I385:I386"/>
    <mergeCell ref="J385:J386"/>
    <mergeCell ref="K385:K386"/>
    <mergeCell ref="N385:N386"/>
    <mergeCell ref="O385:O386"/>
    <mergeCell ref="P385:P386"/>
    <mergeCell ref="A385:A387"/>
    <mergeCell ref="B385:B386"/>
    <mergeCell ref="C385:C386"/>
    <mergeCell ref="D385:D386"/>
    <mergeCell ref="F385:F386"/>
    <mergeCell ref="H385:H386"/>
    <mergeCell ref="I383:I384"/>
    <mergeCell ref="J383:J384"/>
    <mergeCell ref="K383:K384"/>
    <mergeCell ref="N383:AB383"/>
    <mergeCell ref="AD383:AK383"/>
    <mergeCell ref="AM383:AT383"/>
    <mergeCell ref="N384:T384"/>
    <mergeCell ref="AD384:AJ384"/>
    <mergeCell ref="AM384:AS384"/>
    <mergeCell ref="A383:A384"/>
    <mergeCell ref="B383:B384"/>
    <mergeCell ref="C383:C384"/>
    <mergeCell ref="D383:D384"/>
    <mergeCell ref="F383:F384"/>
    <mergeCell ref="H383:H384"/>
    <mergeCell ref="AQ385:AQ386"/>
    <mergeCell ref="AR385:AR386"/>
    <mergeCell ref="AS385:AS386"/>
    <mergeCell ref="AT385:AT386"/>
    <mergeCell ref="B387:G387"/>
    <mergeCell ref="I387:AT387"/>
    <mergeCell ref="AJ385:AJ386"/>
    <mergeCell ref="AK385:AK386"/>
    <mergeCell ref="AM385:AM386"/>
    <mergeCell ref="AN385:AN386"/>
    <mergeCell ref="AO385:AO386"/>
    <mergeCell ref="AP380:AP381"/>
    <mergeCell ref="AD380:AD381"/>
    <mergeCell ref="AE380:AE381"/>
    <mergeCell ref="AF380:AF381"/>
    <mergeCell ref="AG380:AG381"/>
    <mergeCell ref="AH380:AH381"/>
    <mergeCell ref="AI380:AI381"/>
    <mergeCell ref="Q380:Q381"/>
    <mergeCell ref="R380:R381"/>
    <mergeCell ref="S380:S381"/>
    <mergeCell ref="T380:T381"/>
    <mergeCell ref="U380:U381"/>
    <mergeCell ref="AB380:AB381"/>
    <mergeCell ref="I380:I381"/>
    <mergeCell ref="J380:J381"/>
    <mergeCell ref="K380:K381"/>
    <mergeCell ref="N380:N381"/>
    <mergeCell ref="O380:O381"/>
    <mergeCell ref="P380:P381"/>
    <mergeCell ref="A380:A382"/>
    <mergeCell ref="B380:B381"/>
    <mergeCell ref="C380:C381"/>
    <mergeCell ref="D380:D381"/>
    <mergeCell ref="F380:F381"/>
    <mergeCell ref="H380:H381"/>
    <mergeCell ref="I378:I379"/>
    <mergeCell ref="J378:J379"/>
    <mergeCell ref="K378:K379"/>
    <mergeCell ref="N378:AB378"/>
    <mergeCell ref="AD378:AK378"/>
    <mergeCell ref="AM378:AT378"/>
    <mergeCell ref="N379:T379"/>
    <mergeCell ref="AD379:AJ379"/>
    <mergeCell ref="AM379:AS379"/>
    <mergeCell ref="A378:A379"/>
    <mergeCell ref="B378:B379"/>
    <mergeCell ref="C378:C379"/>
    <mergeCell ref="D378:D379"/>
    <mergeCell ref="F378:F379"/>
    <mergeCell ref="H378:H379"/>
    <mergeCell ref="AQ380:AQ381"/>
    <mergeCell ref="AR380:AR381"/>
    <mergeCell ref="AS380:AS381"/>
    <mergeCell ref="AT380:AT381"/>
    <mergeCell ref="B382:G382"/>
    <mergeCell ref="I382:AT382"/>
    <mergeCell ref="AJ380:AJ381"/>
    <mergeCell ref="AK380:AK381"/>
    <mergeCell ref="AM380:AM381"/>
    <mergeCell ref="AN380:AN381"/>
    <mergeCell ref="AO380:AO381"/>
    <mergeCell ref="AP375:AP376"/>
    <mergeCell ref="AD375:AD376"/>
    <mergeCell ref="AE375:AE376"/>
    <mergeCell ref="AF375:AF376"/>
    <mergeCell ref="AG375:AG376"/>
    <mergeCell ref="AH375:AH376"/>
    <mergeCell ref="AI375:AI376"/>
    <mergeCell ref="Q375:Q376"/>
    <mergeCell ref="R375:R376"/>
    <mergeCell ref="S375:S376"/>
    <mergeCell ref="T375:T376"/>
    <mergeCell ref="U375:U376"/>
    <mergeCell ref="AB375:AB376"/>
    <mergeCell ref="I375:I376"/>
    <mergeCell ref="J375:J376"/>
    <mergeCell ref="K375:K376"/>
    <mergeCell ref="N375:N376"/>
    <mergeCell ref="O375:O376"/>
    <mergeCell ref="P375:P376"/>
    <mergeCell ref="A375:A377"/>
    <mergeCell ref="B375:B376"/>
    <mergeCell ref="C375:C376"/>
    <mergeCell ref="D375:D376"/>
    <mergeCell ref="F375:F376"/>
    <mergeCell ref="H375:H376"/>
    <mergeCell ref="I373:I374"/>
    <mergeCell ref="J373:J374"/>
    <mergeCell ref="K373:K374"/>
    <mergeCell ref="N373:AB373"/>
    <mergeCell ref="AD373:AK373"/>
    <mergeCell ref="AM373:AT373"/>
    <mergeCell ref="N374:T374"/>
    <mergeCell ref="AD374:AJ374"/>
    <mergeCell ref="AM374:AS374"/>
    <mergeCell ref="A373:A374"/>
    <mergeCell ref="B373:B374"/>
    <mergeCell ref="C373:C374"/>
    <mergeCell ref="D373:D374"/>
    <mergeCell ref="F373:F374"/>
    <mergeCell ref="H373:H374"/>
    <mergeCell ref="AQ375:AQ376"/>
    <mergeCell ref="AR375:AR376"/>
    <mergeCell ref="AS375:AS376"/>
    <mergeCell ref="AT375:AT376"/>
    <mergeCell ref="B377:G377"/>
    <mergeCell ref="I377:AT377"/>
    <mergeCell ref="AJ375:AJ376"/>
    <mergeCell ref="AK375:AK376"/>
    <mergeCell ref="AM375:AM376"/>
    <mergeCell ref="AN375:AN376"/>
    <mergeCell ref="AO375:AO376"/>
    <mergeCell ref="AP370:AP371"/>
    <mergeCell ref="AD370:AD371"/>
    <mergeCell ref="AE370:AE371"/>
    <mergeCell ref="AF370:AF371"/>
    <mergeCell ref="AG370:AG371"/>
    <mergeCell ref="AH370:AH371"/>
    <mergeCell ref="AI370:AI371"/>
    <mergeCell ref="Q370:Q371"/>
    <mergeCell ref="R370:R371"/>
    <mergeCell ref="S370:S371"/>
    <mergeCell ref="T370:T371"/>
    <mergeCell ref="U370:U371"/>
    <mergeCell ref="AB370:AB371"/>
    <mergeCell ref="I370:I371"/>
    <mergeCell ref="J370:J371"/>
    <mergeCell ref="K370:K371"/>
    <mergeCell ref="N370:N371"/>
    <mergeCell ref="O370:O371"/>
    <mergeCell ref="P370:P371"/>
    <mergeCell ref="A370:A372"/>
    <mergeCell ref="B370:B371"/>
    <mergeCell ref="C370:C371"/>
    <mergeCell ref="D370:D371"/>
    <mergeCell ref="F370:F371"/>
    <mergeCell ref="H370:H371"/>
    <mergeCell ref="I368:I369"/>
    <mergeCell ref="J368:J369"/>
    <mergeCell ref="K368:K369"/>
    <mergeCell ref="N368:AB368"/>
    <mergeCell ref="AD368:AK368"/>
    <mergeCell ref="AM368:AT368"/>
    <mergeCell ref="N369:T369"/>
    <mergeCell ref="AD369:AJ369"/>
    <mergeCell ref="AM369:AS369"/>
    <mergeCell ref="A368:A369"/>
    <mergeCell ref="B368:B369"/>
    <mergeCell ref="C368:C369"/>
    <mergeCell ref="D368:D369"/>
    <mergeCell ref="F368:F369"/>
    <mergeCell ref="H368:H369"/>
    <mergeCell ref="AQ370:AQ371"/>
    <mergeCell ref="AR370:AR371"/>
    <mergeCell ref="AS370:AS371"/>
    <mergeCell ref="AT370:AT371"/>
    <mergeCell ref="B372:G372"/>
    <mergeCell ref="I372:AT372"/>
    <mergeCell ref="AJ370:AJ371"/>
    <mergeCell ref="AK370:AK371"/>
    <mergeCell ref="AM370:AM371"/>
    <mergeCell ref="AN370:AN371"/>
    <mergeCell ref="AO370:AO371"/>
    <mergeCell ref="AP365:AP366"/>
    <mergeCell ref="AD365:AD366"/>
    <mergeCell ref="AE365:AE366"/>
    <mergeCell ref="AF365:AF366"/>
    <mergeCell ref="AG365:AG366"/>
    <mergeCell ref="AH365:AH366"/>
    <mergeCell ref="AI365:AI366"/>
    <mergeCell ref="Q365:Q366"/>
    <mergeCell ref="R365:R366"/>
    <mergeCell ref="S365:S366"/>
    <mergeCell ref="T365:T366"/>
    <mergeCell ref="U365:U366"/>
    <mergeCell ref="AB365:AB366"/>
    <mergeCell ref="I365:I366"/>
    <mergeCell ref="J365:J366"/>
    <mergeCell ref="K365:K366"/>
    <mergeCell ref="N365:N366"/>
    <mergeCell ref="O365:O366"/>
    <mergeCell ref="P365:P366"/>
    <mergeCell ref="A365:A367"/>
    <mergeCell ref="B365:B366"/>
    <mergeCell ref="C365:C366"/>
    <mergeCell ref="D365:D366"/>
    <mergeCell ref="F365:F366"/>
    <mergeCell ref="H365:H366"/>
    <mergeCell ref="I363:I364"/>
    <mergeCell ref="J363:J364"/>
    <mergeCell ref="K363:K364"/>
    <mergeCell ref="N363:AB363"/>
    <mergeCell ref="AD363:AK363"/>
    <mergeCell ref="AM363:AT363"/>
    <mergeCell ref="N364:T364"/>
    <mergeCell ref="AD364:AJ364"/>
    <mergeCell ref="AM364:AS364"/>
    <mergeCell ref="A363:A364"/>
    <mergeCell ref="B363:B364"/>
    <mergeCell ref="C363:C364"/>
    <mergeCell ref="D363:D364"/>
    <mergeCell ref="F363:F364"/>
    <mergeCell ref="H363:H364"/>
    <mergeCell ref="AQ365:AQ366"/>
    <mergeCell ref="AR365:AR366"/>
    <mergeCell ref="AS365:AS366"/>
    <mergeCell ref="AT365:AT366"/>
    <mergeCell ref="B367:G367"/>
    <mergeCell ref="I367:AT367"/>
    <mergeCell ref="AJ365:AJ366"/>
    <mergeCell ref="AK365:AK366"/>
    <mergeCell ref="AM365:AM366"/>
    <mergeCell ref="AN365:AN366"/>
    <mergeCell ref="AO365:AO366"/>
    <mergeCell ref="AP360:AP361"/>
    <mergeCell ref="AD360:AD361"/>
    <mergeCell ref="AE360:AE361"/>
    <mergeCell ref="AF360:AF361"/>
    <mergeCell ref="AG360:AG361"/>
    <mergeCell ref="AH360:AH361"/>
    <mergeCell ref="AI360:AI361"/>
    <mergeCell ref="Q360:Q361"/>
    <mergeCell ref="R360:R361"/>
    <mergeCell ref="S360:S361"/>
    <mergeCell ref="T360:T361"/>
    <mergeCell ref="U360:U361"/>
    <mergeCell ref="AB360:AB361"/>
    <mergeCell ref="I360:I361"/>
    <mergeCell ref="J360:J361"/>
    <mergeCell ref="K360:K361"/>
    <mergeCell ref="N360:N361"/>
    <mergeCell ref="O360:O361"/>
    <mergeCell ref="P360:P361"/>
    <mergeCell ref="A360:A362"/>
    <mergeCell ref="B360:B361"/>
    <mergeCell ref="C360:C361"/>
    <mergeCell ref="D360:D361"/>
    <mergeCell ref="F360:F361"/>
    <mergeCell ref="H360:H361"/>
    <mergeCell ref="I358:I359"/>
    <mergeCell ref="J358:J359"/>
    <mergeCell ref="K358:K359"/>
    <mergeCell ref="N358:AB358"/>
    <mergeCell ref="AD358:AK358"/>
    <mergeCell ref="AM358:AT358"/>
    <mergeCell ref="N359:T359"/>
    <mergeCell ref="AD359:AJ359"/>
    <mergeCell ref="AM359:AS359"/>
    <mergeCell ref="A358:A359"/>
    <mergeCell ref="B358:B359"/>
    <mergeCell ref="C358:C359"/>
    <mergeCell ref="D358:D359"/>
    <mergeCell ref="F358:F359"/>
    <mergeCell ref="H358:H359"/>
    <mergeCell ref="AQ360:AQ361"/>
    <mergeCell ref="AR360:AR361"/>
    <mergeCell ref="AS360:AS361"/>
    <mergeCell ref="AT360:AT361"/>
    <mergeCell ref="B362:G362"/>
    <mergeCell ref="I362:AT362"/>
    <mergeCell ref="AJ360:AJ361"/>
    <mergeCell ref="AK360:AK361"/>
    <mergeCell ref="AM360:AM361"/>
    <mergeCell ref="AN360:AN361"/>
    <mergeCell ref="AO360:AO361"/>
    <mergeCell ref="AP355:AP356"/>
    <mergeCell ref="AD355:AD356"/>
    <mergeCell ref="AE355:AE356"/>
    <mergeCell ref="AF355:AF356"/>
    <mergeCell ref="AG355:AG356"/>
    <mergeCell ref="AH355:AH356"/>
    <mergeCell ref="AI355:AI356"/>
    <mergeCell ref="Q355:Q356"/>
    <mergeCell ref="R355:R356"/>
    <mergeCell ref="S355:S356"/>
    <mergeCell ref="T355:T356"/>
    <mergeCell ref="U355:U356"/>
    <mergeCell ref="AB355:AB356"/>
    <mergeCell ref="I355:I356"/>
    <mergeCell ref="J355:J356"/>
    <mergeCell ref="K355:K356"/>
    <mergeCell ref="N355:N356"/>
    <mergeCell ref="O355:O356"/>
    <mergeCell ref="P355:P356"/>
    <mergeCell ref="A355:A357"/>
    <mergeCell ref="B355:B356"/>
    <mergeCell ref="C355:C356"/>
    <mergeCell ref="D355:D356"/>
    <mergeCell ref="F355:F356"/>
    <mergeCell ref="H355:H356"/>
    <mergeCell ref="I353:I354"/>
    <mergeCell ref="J353:J354"/>
    <mergeCell ref="K353:K354"/>
    <mergeCell ref="N353:AB353"/>
    <mergeCell ref="AD353:AK353"/>
    <mergeCell ref="AM353:AT353"/>
    <mergeCell ref="N354:T354"/>
    <mergeCell ref="AD354:AJ354"/>
    <mergeCell ref="AM354:AS354"/>
    <mergeCell ref="A353:A354"/>
    <mergeCell ref="B353:B354"/>
    <mergeCell ref="C353:C354"/>
    <mergeCell ref="D353:D354"/>
    <mergeCell ref="F353:F354"/>
    <mergeCell ref="H353:H354"/>
    <mergeCell ref="AQ355:AQ356"/>
    <mergeCell ref="AR355:AR356"/>
    <mergeCell ref="AS355:AS356"/>
    <mergeCell ref="AT355:AT356"/>
    <mergeCell ref="B357:G357"/>
    <mergeCell ref="I357:AT357"/>
    <mergeCell ref="AJ355:AJ356"/>
    <mergeCell ref="AK355:AK356"/>
    <mergeCell ref="AM355:AM356"/>
    <mergeCell ref="AN355:AN356"/>
    <mergeCell ref="AO355:AO356"/>
    <mergeCell ref="AP350:AP351"/>
    <mergeCell ref="AD350:AD351"/>
    <mergeCell ref="AE350:AE351"/>
    <mergeCell ref="AF350:AF351"/>
    <mergeCell ref="AG350:AG351"/>
    <mergeCell ref="AH350:AH351"/>
    <mergeCell ref="AI350:AI351"/>
    <mergeCell ref="Q350:Q351"/>
    <mergeCell ref="R350:R351"/>
    <mergeCell ref="S350:S351"/>
    <mergeCell ref="T350:T351"/>
    <mergeCell ref="U350:U351"/>
    <mergeCell ref="AB350:AB351"/>
    <mergeCell ref="I350:I351"/>
    <mergeCell ref="J350:J351"/>
    <mergeCell ref="K350:K351"/>
    <mergeCell ref="N350:N351"/>
    <mergeCell ref="O350:O351"/>
    <mergeCell ref="P350:P351"/>
    <mergeCell ref="A350:A352"/>
    <mergeCell ref="B350:B351"/>
    <mergeCell ref="C350:C351"/>
    <mergeCell ref="D350:D351"/>
    <mergeCell ref="F350:F351"/>
    <mergeCell ref="H350:H351"/>
    <mergeCell ref="I348:I349"/>
    <mergeCell ref="J348:J349"/>
    <mergeCell ref="K348:K349"/>
    <mergeCell ref="N348:AB348"/>
    <mergeCell ref="AD348:AK348"/>
    <mergeCell ref="AM348:AT348"/>
    <mergeCell ref="N349:T349"/>
    <mergeCell ref="AD349:AJ349"/>
    <mergeCell ref="AM349:AS349"/>
    <mergeCell ref="A348:A349"/>
    <mergeCell ref="B348:B349"/>
    <mergeCell ref="C348:C349"/>
    <mergeCell ref="D348:D349"/>
    <mergeCell ref="F348:F349"/>
    <mergeCell ref="H348:H349"/>
    <mergeCell ref="AQ350:AQ351"/>
    <mergeCell ref="AR350:AR351"/>
    <mergeCell ref="AS350:AS351"/>
    <mergeCell ref="AT350:AT351"/>
    <mergeCell ref="B352:G352"/>
    <mergeCell ref="I352:AT352"/>
    <mergeCell ref="AJ350:AJ351"/>
    <mergeCell ref="AK350:AK351"/>
    <mergeCell ref="AM350:AM351"/>
    <mergeCell ref="AN350:AN351"/>
    <mergeCell ref="AO350:AO351"/>
    <mergeCell ref="AP345:AP346"/>
    <mergeCell ref="AD345:AD346"/>
    <mergeCell ref="AE345:AE346"/>
    <mergeCell ref="AF345:AF346"/>
    <mergeCell ref="AG345:AG346"/>
    <mergeCell ref="AH345:AH346"/>
    <mergeCell ref="AI345:AI346"/>
    <mergeCell ref="Q345:Q346"/>
    <mergeCell ref="R345:R346"/>
    <mergeCell ref="S345:S346"/>
    <mergeCell ref="T345:T346"/>
    <mergeCell ref="U345:U346"/>
    <mergeCell ref="AB345:AB346"/>
    <mergeCell ref="I345:I346"/>
    <mergeCell ref="J345:J346"/>
    <mergeCell ref="K345:K346"/>
    <mergeCell ref="N345:N346"/>
    <mergeCell ref="O345:O346"/>
    <mergeCell ref="P345:P346"/>
    <mergeCell ref="A345:A347"/>
    <mergeCell ref="B345:B346"/>
    <mergeCell ref="C345:C346"/>
    <mergeCell ref="D345:D346"/>
    <mergeCell ref="F345:F346"/>
    <mergeCell ref="H345:H346"/>
    <mergeCell ref="I343:I344"/>
    <mergeCell ref="J343:J344"/>
    <mergeCell ref="K343:K344"/>
    <mergeCell ref="N343:AB343"/>
    <mergeCell ref="AD343:AK343"/>
    <mergeCell ref="AM343:AT343"/>
    <mergeCell ref="N344:T344"/>
    <mergeCell ref="AD344:AJ344"/>
    <mergeCell ref="AM344:AS344"/>
    <mergeCell ref="A343:A344"/>
    <mergeCell ref="B343:B344"/>
    <mergeCell ref="C343:C344"/>
    <mergeCell ref="D343:D344"/>
    <mergeCell ref="F343:F344"/>
    <mergeCell ref="H343:H344"/>
    <mergeCell ref="AQ345:AQ346"/>
    <mergeCell ref="AR345:AR346"/>
    <mergeCell ref="AS345:AS346"/>
    <mergeCell ref="AT345:AT346"/>
    <mergeCell ref="B347:G347"/>
    <mergeCell ref="I347:AT347"/>
    <mergeCell ref="AJ345:AJ346"/>
    <mergeCell ref="AK345:AK346"/>
    <mergeCell ref="AM345:AM346"/>
    <mergeCell ref="AN345:AN346"/>
    <mergeCell ref="AO345:AO346"/>
    <mergeCell ref="AP340:AP341"/>
    <mergeCell ref="AD340:AD341"/>
    <mergeCell ref="AE340:AE341"/>
    <mergeCell ref="AF340:AF341"/>
    <mergeCell ref="AG340:AG341"/>
    <mergeCell ref="AH340:AH341"/>
    <mergeCell ref="AI340:AI341"/>
    <mergeCell ref="Q340:Q341"/>
    <mergeCell ref="R340:R341"/>
    <mergeCell ref="S340:S341"/>
    <mergeCell ref="T340:T341"/>
    <mergeCell ref="U340:U341"/>
    <mergeCell ref="AB340:AB341"/>
    <mergeCell ref="I340:I341"/>
    <mergeCell ref="J340:J341"/>
    <mergeCell ref="K340:K341"/>
    <mergeCell ref="N340:N341"/>
    <mergeCell ref="O340:O341"/>
    <mergeCell ref="P340:P341"/>
    <mergeCell ref="A340:A342"/>
    <mergeCell ref="B340:B341"/>
    <mergeCell ref="C340:C341"/>
    <mergeCell ref="D340:D341"/>
    <mergeCell ref="F340:F341"/>
    <mergeCell ref="H340:H341"/>
    <mergeCell ref="I338:I339"/>
    <mergeCell ref="J338:J339"/>
    <mergeCell ref="K338:K339"/>
    <mergeCell ref="N338:AB338"/>
    <mergeCell ref="AD338:AK338"/>
    <mergeCell ref="AM338:AT338"/>
    <mergeCell ref="N339:T339"/>
    <mergeCell ref="AD339:AJ339"/>
    <mergeCell ref="AM339:AS339"/>
    <mergeCell ref="A338:A339"/>
    <mergeCell ref="B338:B339"/>
    <mergeCell ref="C338:C339"/>
    <mergeCell ref="D338:D339"/>
    <mergeCell ref="F338:F339"/>
    <mergeCell ref="H338:H339"/>
    <mergeCell ref="AQ340:AQ341"/>
    <mergeCell ref="AR340:AR341"/>
    <mergeCell ref="AS340:AS341"/>
    <mergeCell ref="AT340:AT341"/>
    <mergeCell ref="B342:G342"/>
    <mergeCell ref="I342:AT342"/>
    <mergeCell ref="AJ340:AJ341"/>
    <mergeCell ref="AK340:AK341"/>
    <mergeCell ref="AM340:AM341"/>
    <mergeCell ref="AN340:AN341"/>
    <mergeCell ref="AO340:AO341"/>
    <mergeCell ref="AP335:AP336"/>
    <mergeCell ref="AD335:AD336"/>
    <mergeCell ref="AE335:AE336"/>
    <mergeCell ref="AF335:AF336"/>
    <mergeCell ref="AG335:AG336"/>
    <mergeCell ref="AH335:AH336"/>
    <mergeCell ref="AI335:AI336"/>
    <mergeCell ref="Q335:Q336"/>
    <mergeCell ref="R335:R336"/>
    <mergeCell ref="S335:S336"/>
    <mergeCell ref="T335:T336"/>
    <mergeCell ref="U335:U336"/>
    <mergeCell ref="AB335:AB336"/>
    <mergeCell ref="I335:I336"/>
    <mergeCell ref="J335:J336"/>
    <mergeCell ref="K335:K336"/>
    <mergeCell ref="N335:N336"/>
    <mergeCell ref="O335:O336"/>
    <mergeCell ref="P335:P336"/>
    <mergeCell ref="A335:A337"/>
    <mergeCell ref="B335:B336"/>
    <mergeCell ref="C335:C336"/>
    <mergeCell ref="D335:D336"/>
    <mergeCell ref="F335:F336"/>
    <mergeCell ref="H335:H336"/>
    <mergeCell ref="I333:I334"/>
    <mergeCell ref="J333:J334"/>
    <mergeCell ref="K333:K334"/>
    <mergeCell ref="N333:AB333"/>
    <mergeCell ref="AD333:AK333"/>
    <mergeCell ref="AM333:AT333"/>
    <mergeCell ref="N334:T334"/>
    <mergeCell ref="AD334:AJ334"/>
    <mergeCell ref="AM334:AS334"/>
    <mergeCell ref="A333:A334"/>
    <mergeCell ref="B333:B334"/>
    <mergeCell ref="C333:C334"/>
    <mergeCell ref="D333:D334"/>
    <mergeCell ref="F333:F334"/>
    <mergeCell ref="H333:H334"/>
    <mergeCell ref="AQ335:AQ336"/>
    <mergeCell ref="AR335:AR336"/>
    <mergeCell ref="AS335:AS336"/>
    <mergeCell ref="AT335:AT336"/>
    <mergeCell ref="B337:G337"/>
    <mergeCell ref="I337:AT337"/>
    <mergeCell ref="AJ335:AJ336"/>
    <mergeCell ref="AK335:AK336"/>
    <mergeCell ref="AM335:AM336"/>
    <mergeCell ref="AN335:AN336"/>
    <mergeCell ref="AO335:AO336"/>
    <mergeCell ref="AP330:AP331"/>
    <mergeCell ref="AD330:AD331"/>
    <mergeCell ref="AE330:AE331"/>
    <mergeCell ref="AF330:AF331"/>
    <mergeCell ref="AG330:AG331"/>
    <mergeCell ref="AH330:AH331"/>
    <mergeCell ref="AI330:AI331"/>
    <mergeCell ref="Q330:Q331"/>
    <mergeCell ref="R330:R331"/>
    <mergeCell ref="S330:S331"/>
    <mergeCell ref="T330:T331"/>
    <mergeCell ref="U330:U331"/>
    <mergeCell ref="AB330:AB331"/>
    <mergeCell ref="I330:I331"/>
    <mergeCell ref="J330:J331"/>
    <mergeCell ref="K330:K331"/>
    <mergeCell ref="N330:N331"/>
    <mergeCell ref="O330:O331"/>
    <mergeCell ref="P330:P331"/>
    <mergeCell ref="A330:A332"/>
    <mergeCell ref="B330:B331"/>
    <mergeCell ref="C330:C331"/>
    <mergeCell ref="D330:D331"/>
    <mergeCell ref="F330:F331"/>
    <mergeCell ref="H330:H331"/>
    <mergeCell ref="I328:I329"/>
    <mergeCell ref="J328:J329"/>
    <mergeCell ref="K328:K329"/>
    <mergeCell ref="N328:AB328"/>
    <mergeCell ref="AD328:AK328"/>
    <mergeCell ref="AM328:AT328"/>
    <mergeCell ref="N329:T329"/>
    <mergeCell ref="AD329:AJ329"/>
    <mergeCell ref="AM329:AS329"/>
    <mergeCell ref="A328:A329"/>
    <mergeCell ref="B328:B329"/>
    <mergeCell ref="C328:C329"/>
    <mergeCell ref="D328:D329"/>
    <mergeCell ref="F328:F329"/>
    <mergeCell ref="H328:H329"/>
    <mergeCell ref="AQ330:AQ331"/>
    <mergeCell ref="AR330:AR331"/>
    <mergeCell ref="AS330:AS331"/>
    <mergeCell ref="AT330:AT331"/>
    <mergeCell ref="B332:G332"/>
    <mergeCell ref="I332:AT332"/>
    <mergeCell ref="AJ330:AJ331"/>
    <mergeCell ref="AK330:AK331"/>
    <mergeCell ref="AM330:AM331"/>
    <mergeCell ref="AN330:AN331"/>
    <mergeCell ref="AO330:AO331"/>
    <mergeCell ref="AP325:AP326"/>
    <mergeCell ref="AD325:AD326"/>
    <mergeCell ref="AE325:AE326"/>
    <mergeCell ref="AF325:AF326"/>
    <mergeCell ref="AG325:AG326"/>
    <mergeCell ref="AH325:AH326"/>
    <mergeCell ref="AI325:AI326"/>
    <mergeCell ref="Q325:Q326"/>
    <mergeCell ref="R325:R326"/>
    <mergeCell ref="S325:S326"/>
    <mergeCell ref="T325:T326"/>
    <mergeCell ref="U325:U326"/>
    <mergeCell ref="AB325:AB326"/>
    <mergeCell ref="I325:I326"/>
    <mergeCell ref="J325:J326"/>
    <mergeCell ref="K325:K326"/>
    <mergeCell ref="N325:N326"/>
    <mergeCell ref="O325:O326"/>
    <mergeCell ref="P325:P326"/>
    <mergeCell ref="A325:A327"/>
    <mergeCell ref="B325:B326"/>
    <mergeCell ref="C325:C326"/>
    <mergeCell ref="D325:D326"/>
    <mergeCell ref="F325:F326"/>
    <mergeCell ref="H325:H326"/>
    <mergeCell ref="I323:I324"/>
    <mergeCell ref="J323:J324"/>
    <mergeCell ref="K323:K324"/>
    <mergeCell ref="N323:AB323"/>
    <mergeCell ref="AD323:AK323"/>
    <mergeCell ref="AM323:AT323"/>
    <mergeCell ref="N324:T324"/>
    <mergeCell ref="AD324:AJ324"/>
    <mergeCell ref="AM324:AS324"/>
    <mergeCell ref="A323:A324"/>
    <mergeCell ref="B323:B324"/>
    <mergeCell ref="C323:C324"/>
    <mergeCell ref="D323:D324"/>
    <mergeCell ref="F323:F324"/>
    <mergeCell ref="H323:H324"/>
    <mergeCell ref="AQ325:AQ326"/>
    <mergeCell ref="AR325:AR326"/>
    <mergeCell ref="AS325:AS326"/>
    <mergeCell ref="AT325:AT326"/>
    <mergeCell ref="B327:G327"/>
    <mergeCell ref="I327:AT327"/>
    <mergeCell ref="AJ325:AJ326"/>
    <mergeCell ref="AK325:AK326"/>
    <mergeCell ref="AM325:AM326"/>
    <mergeCell ref="AN325:AN326"/>
    <mergeCell ref="AO325:AO326"/>
    <mergeCell ref="AP320:AP321"/>
    <mergeCell ref="AD320:AD321"/>
    <mergeCell ref="AE320:AE321"/>
    <mergeCell ref="AF320:AF321"/>
    <mergeCell ref="AG320:AG321"/>
    <mergeCell ref="AH320:AH321"/>
    <mergeCell ref="AI320:AI321"/>
    <mergeCell ref="Q320:Q321"/>
    <mergeCell ref="R320:R321"/>
    <mergeCell ref="S320:S321"/>
    <mergeCell ref="T320:T321"/>
    <mergeCell ref="U320:U321"/>
    <mergeCell ref="AB320:AB321"/>
    <mergeCell ref="I320:I321"/>
    <mergeCell ref="J320:J321"/>
    <mergeCell ref="K320:K321"/>
    <mergeCell ref="N320:N321"/>
    <mergeCell ref="O320:O321"/>
    <mergeCell ref="P320:P321"/>
    <mergeCell ref="A320:A322"/>
    <mergeCell ref="B320:B321"/>
    <mergeCell ref="C320:C321"/>
    <mergeCell ref="D320:D321"/>
    <mergeCell ref="F320:F321"/>
    <mergeCell ref="H320:H321"/>
    <mergeCell ref="I318:I319"/>
    <mergeCell ref="J318:J319"/>
    <mergeCell ref="K318:K319"/>
    <mergeCell ref="N318:AB318"/>
    <mergeCell ref="AD318:AK318"/>
    <mergeCell ref="AM318:AT318"/>
    <mergeCell ref="N319:T319"/>
    <mergeCell ref="AD319:AJ319"/>
    <mergeCell ref="AM319:AS319"/>
    <mergeCell ref="A318:A319"/>
    <mergeCell ref="B318:B319"/>
    <mergeCell ref="C318:C319"/>
    <mergeCell ref="D318:D319"/>
    <mergeCell ref="F318:F319"/>
    <mergeCell ref="H318:H319"/>
    <mergeCell ref="AQ320:AQ321"/>
    <mergeCell ref="AR320:AR321"/>
    <mergeCell ref="AS320:AS321"/>
    <mergeCell ref="AT320:AT321"/>
    <mergeCell ref="B322:G322"/>
    <mergeCell ref="I322:AT322"/>
    <mergeCell ref="AJ320:AJ321"/>
    <mergeCell ref="AK320:AK321"/>
    <mergeCell ref="AM320:AM321"/>
    <mergeCell ref="AN320:AN321"/>
    <mergeCell ref="AO320:AO321"/>
    <mergeCell ref="AP315:AP316"/>
    <mergeCell ref="AD315:AD316"/>
    <mergeCell ref="AE315:AE316"/>
    <mergeCell ref="AF315:AF316"/>
    <mergeCell ref="AG315:AG316"/>
    <mergeCell ref="AH315:AH316"/>
    <mergeCell ref="AI315:AI316"/>
    <mergeCell ref="Q315:Q316"/>
    <mergeCell ref="R315:R316"/>
    <mergeCell ref="S315:S316"/>
    <mergeCell ref="T315:T316"/>
    <mergeCell ref="U315:U316"/>
    <mergeCell ref="AB315:AB316"/>
    <mergeCell ref="I315:I316"/>
    <mergeCell ref="J315:J316"/>
    <mergeCell ref="K315:K316"/>
    <mergeCell ref="N315:N316"/>
    <mergeCell ref="O315:O316"/>
    <mergeCell ref="P315:P316"/>
    <mergeCell ref="A315:A317"/>
    <mergeCell ref="B315:B316"/>
    <mergeCell ref="C315:C316"/>
    <mergeCell ref="D315:D316"/>
    <mergeCell ref="F315:F316"/>
    <mergeCell ref="H315:H316"/>
    <mergeCell ref="I313:I314"/>
    <mergeCell ref="J313:J314"/>
    <mergeCell ref="K313:K314"/>
    <mergeCell ref="N313:AB313"/>
    <mergeCell ref="AD313:AK313"/>
    <mergeCell ref="AM313:AT313"/>
    <mergeCell ref="N314:T314"/>
    <mergeCell ref="AD314:AJ314"/>
    <mergeCell ref="AM314:AS314"/>
    <mergeCell ref="A313:A314"/>
    <mergeCell ref="B313:B314"/>
    <mergeCell ref="C313:C314"/>
    <mergeCell ref="D313:D314"/>
    <mergeCell ref="F313:F314"/>
    <mergeCell ref="H313:H314"/>
    <mergeCell ref="AQ315:AQ316"/>
    <mergeCell ref="AR315:AR316"/>
    <mergeCell ref="AS315:AS316"/>
    <mergeCell ref="AT315:AT316"/>
    <mergeCell ref="B317:G317"/>
    <mergeCell ref="I317:AT317"/>
    <mergeCell ref="AJ315:AJ316"/>
    <mergeCell ref="AK315:AK316"/>
    <mergeCell ref="AM315:AM316"/>
    <mergeCell ref="AN315:AN316"/>
    <mergeCell ref="AO315:AO316"/>
    <mergeCell ref="AP310:AP311"/>
    <mergeCell ref="AD310:AD311"/>
    <mergeCell ref="AE310:AE311"/>
    <mergeCell ref="AF310:AF311"/>
    <mergeCell ref="AG310:AG311"/>
    <mergeCell ref="AH310:AH311"/>
    <mergeCell ref="AI310:AI311"/>
    <mergeCell ref="Q310:Q311"/>
    <mergeCell ref="R310:R311"/>
    <mergeCell ref="S310:S311"/>
    <mergeCell ref="T310:T311"/>
    <mergeCell ref="U310:U311"/>
    <mergeCell ref="AB310:AB311"/>
    <mergeCell ref="I310:I311"/>
    <mergeCell ref="J310:J311"/>
    <mergeCell ref="K310:K311"/>
    <mergeCell ref="N310:N311"/>
    <mergeCell ref="O310:O311"/>
    <mergeCell ref="P310:P311"/>
    <mergeCell ref="A310:A312"/>
    <mergeCell ref="B310:B311"/>
    <mergeCell ref="C310:C311"/>
    <mergeCell ref="D310:D311"/>
    <mergeCell ref="F310:F311"/>
    <mergeCell ref="H310:H311"/>
    <mergeCell ref="I308:I309"/>
    <mergeCell ref="J308:J309"/>
    <mergeCell ref="K308:K309"/>
    <mergeCell ref="N308:AB308"/>
    <mergeCell ref="AD308:AK308"/>
    <mergeCell ref="AM308:AT308"/>
    <mergeCell ref="N309:T309"/>
    <mergeCell ref="AD309:AJ309"/>
    <mergeCell ref="AM309:AS309"/>
    <mergeCell ref="A308:A309"/>
    <mergeCell ref="B308:B309"/>
    <mergeCell ref="C308:C309"/>
    <mergeCell ref="D308:D309"/>
    <mergeCell ref="F308:F309"/>
    <mergeCell ref="H308:H309"/>
    <mergeCell ref="AQ310:AQ311"/>
    <mergeCell ref="AR310:AR311"/>
    <mergeCell ref="AS310:AS311"/>
    <mergeCell ref="AT310:AT311"/>
    <mergeCell ref="B312:G312"/>
    <mergeCell ref="I312:AT312"/>
    <mergeCell ref="AJ310:AJ311"/>
    <mergeCell ref="AK310:AK311"/>
    <mergeCell ref="AM310:AM311"/>
    <mergeCell ref="AN310:AN311"/>
    <mergeCell ref="AO310:AO311"/>
    <mergeCell ref="AP305:AP306"/>
    <mergeCell ref="AD305:AD306"/>
    <mergeCell ref="AE305:AE306"/>
    <mergeCell ref="AF305:AF306"/>
    <mergeCell ref="AG305:AG306"/>
    <mergeCell ref="AH305:AH306"/>
    <mergeCell ref="AI305:AI306"/>
    <mergeCell ref="Q305:Q306"/>
    <mergeCell ref="R305:R306"/>
    <mergeCell ref="S305:S306"/>
    <mergeCell ref="T305:T306"/>
    <mergeCell ref="U305:U306"/>
    <mergeCell ref="AB305:AB306"/>
    <mergeCell ref="I305:I306"/>
    <mergeCell ref="J305:J306"/>
    <mergeCell ref="K305:K306"/>
    <mergeCell ref="N305:N306"/>
    <mergeCell ref="O305:O306"/>
    <mergeCell ref="P305:P306"/>
    <mergeCell ref="A305:A307"/>
    <mergeCell ref="B305:B306"/>
    <mergeCell ref="C305:C306"/>
    <mergeCell ref="D305:D306"/>
    <mergeCell ref="F305:F306"/>
    <mergeCell ref="H305:H306"/>
    <mergeCell ref="I303:I304"/>
    <mergeCell ref="J303:J304"/>
    <mergeCell ref="K303:K304"/>
    <mergeCell ref="N303:AB303"/>
    <mergeCell ref="AD303:AK303"/>
    <mergeCell ref="AM303:AT303"/>
    <mergeCell ref="N304:T304"/>
    <mergeCell ref="AD304:AJ304"/>
    <mergeCell ref="AM304:AS304"/>
    <mergeCell ref="A303:A304"/>
    <mergeCell ref="B303:B304"/>
    <mergeCell ref="C303:C304"/>
    <mergeCell ref="D303:D304"/>
    <mergeCell ref="F303:F304"/>
    <mergeCell ref="H303:H304"/>
    <mergeCell ref="AQ305:AQ306"/>
    <mergeCell ref="AR305:AR306"/>
    <mergeCell ref="AS305:AS306"/>
    <mergeCell ref="AT305:AT306"/>
    <mergeCell ref="B307:G307"/>
    <mergeCell ref="I307:AT307"/>
    <mergeCell ref="AJ305:AJ306"/>
    <mergeCell ref="AK305:AK306"/>
    <mergeCell ref="AM305:AM306"/>
    <mergeCell ref="AN305:AN306"/>
    <mergeCell ref="AO305:AO306"/>
    <mergeCell ref="AP300:AP301"/>
    <mergeCell ref="AD300:AD301"/>
    <mergeCell ref="AE300:AE301"/>
    <mergeCell ref="AF300:AF301"/>
    <mergeCell ref="AG300:AG301"/>
    <mergeCell ref="AH300:AH301"/>
    <mergeCell ref="AI300:AI301"/>
    <mergeCell ref="Q300:Q301"/>
    <mergeCell ref="R300:R301"/>
    <mergeCell ref="S300:S301"/>
    <mergeCell ref="T300:T301"/>
    <mergeCell ref="U300:U301"/>
    <mergeCell ref="AB300:AB301"/>
    <mergeCell ref="I300:I301"/>
    <mergeCell ref="J300:J301"/>
    <mergeCell ref="K300:K301"/>
    <mergeCell ref="N300:N301"/>
    <mergeCell ref="O300:O301"/>
    <mergeCell ref="P300:P301"/>
    <mergeCell ref="A300:A302"/>
    <mergeCell ref="B300:B301"/>
    <mergeCell ref="C300:C301"/>
    <mergeCell ref="D300:D301"/>
    <mergeCell ref="F300:F301"/>
    <mergeCell ref="H300:H301"/>
    <mergeCell ref="I298:I299"/>
    <mergeCell ref="J298:J299"/>
    <mergeCell ref="K298:K299"/>
    <mergeCell ref="N298:AB298"/>
    <mergeCell ref="AD298:AK298"/>
    <mergeCell ref="AM298:AT298"/>
    <mergeCell ref="N299:T299"/>
    <mergeCell ref="AD299:AJ299"/>
    <mergeCell ref="AM299:AS299"/>
    <mergeCell ref="A298:A299"/>
    <mergeCell ref="B298:B299"/>
    <mergeCell ref="C298:C299"/>
    <mergeCell ref="D298:D299"/>
    <mergeCell ref="F298:F299"/>
    <mergeCell ref="H298:H299"/>
    <mergeCell ref="AQ300:AQ301"/>
    <mergeCell ref="AR300:AR301"/>
    <mergeCell ref="AS300:AS301"/>
    <mergeCell ref="AT300:AT301"/>
    <mergeCell ref="B302:G302"/>
    <mergeCell ref="I302:AT302"/>
    <mergeCell ref="AJ300:AJ301"/>
    <mergeCell ref="AK300:AK301"/>
    <mergeCell ref="AM300:AM301"/>
    <mergeCell ref="AN300:AN301"/>
    <mergeCell ref="AO300:AO301"/>
    <mergeCell ref="AP295:AP296"/>
    <mergeCell ref="AD295:AD296"/>
    <mergeCell ref="AE295:AE296"/>
    <mergeCell ref="AF295:AF296"/>
    <mergeCell ref="AG295:AG296"/>
    <mergeCell ref="AH295:AH296"/>
    <mergeCell ref="AI295:AI296"/>
    <mergeCell ref="Q295:Q296"/>
    <mergeCell ref="R295:R296"/>
    <mergeCell ref="S295:S296"/>
    <mergeCell ref="T295:T296"/>
    <mergeCell ref="U295:U296"/>
    <mergeCell ref="AB295:AB296"/>
    <mergeCell ref="I295:I296"/>
    <mergeCell ref="J295:J296"/>
    <mergeCell ref="K295:K296"/>
    <mergeCell ref="N295:N296"/>
    <mergeCell ref="O295:O296"/>
    <mergeCell ref="P295:P296"/>
    <mergeCell ref="A295:A297"/>
    <mergeCell ref="B295:B296"/>
    <mergeCell ref="C295:C296"/>
    <mergeCell ref="D295:D296"/>
    <mergeCell ref="F295:F296"/>
    <mergeCell ref="H295:H296"/>
    <mergeCell ref="I293:I294"/>
    <mergeCell ref="J293:J294"/>
    <mergeCell ref="K293:K294"/>
    <mergeCell ref="N293:AB293"/>
    <mergeCell ref="AD293:AK293"/>
    <mergeCell ref="AM293:AT293"/>
    <mergeCell ref="N294:T294"/>
    <mergeCell ref="AD294:AJ294"/>
    <mergeCell ref="AM294:AS294"/>
    <mergeCell ref="A293:A294"/>
    <mergeCell ref="B293:B294"/>
    <mergeCell ref="C293:C294"/>
    <mergeCell ref="D293:D294"/>
    <mergeCell ref="F293:F294"/>
    <mergeCell ref="H293:H294"/>
    <mergeCell ref="AQ295:AQ296"/>
    <mergeCell ref="AR295:AR296"/>
    <mergeCell ref="AS295:AS296"/>
    <mergeCell ref="AT295:AT296"/>
    <mergeCell ref="B297:G297"/>
    <mergeCell ref="I297:AT297"/>
    <mergeCell ref="AJ295:AJ296"/>
    <mergeCell ref="AK295:AK296"/>
    <mergeCell ref="AM295:AM296"/>
    <mergeCell ref="AN295:AN296"/>
    <mergeCell ref="AO295:AO296"/>
    <mergeCell ref="AP290:AP291"/>
    <mergeCell ref="AD290:AD291"/>
    <mergeCell ref="AE290:AE291"/>
    <mergeCell ref="AF290:AF291"/>
    <mergeCell ref="AG290:AG291"/>
    <mergeCell ref="AH290:AH291"/>
    <mergeCell ref="AI290:AI291"/>
    <mergeCell ref="Q290:Q291"/>
    <mergeCell ref="R290:R291"/>
    <mergeCell ref="S290:S291"/>
    <mergeCell ref="T290:T291"/>
    <mergeCell ref="U290:U291"/>
    <mergeCell ref="AB290:AB291"/>
    <mergeCell ref="I290:I291"/>
    <mergeCell ref="J290:J291"/>
    <mergeCell ref="K290:K291"/>
    <mergeCell ref="N290:N291"/>
    <mergeCell ref="O290:O291"/>
    <mergeCell ref="P290:P291"/>
    <mergeCell ref="A290:A292"/>
    <mergeCell ref="B290:B291"/>
    <mergeCell ref="C290:C291"/>
    <mergeCell ref="D290:D291"/>
    <mergeCell ref="F290:F291"/>
    <mergeCell ref="H290:H291"/>
    <mergeCell ref="I288:I289"/>
    <mergeCell ref="J288:J289"/>
    <mergeCell ref="K288:K289"/>
    <mergeCell ref="N288:AB288"/>
    <mergeCell ref="AD288:AK288"/>
    <mergeCell ref="AM288:AT288"/>
    <mergeCell ref="N289:T289"/>
    <mergeCell ref="AD289:AJ289"/>
    <mergeCell ref="AM289:AS289"/>
    <mergeCell ref="A288:A289"/>
    <mergeCell ref="B288:B289"/>
    <mergeCell ref="C288:C289"/>
    <mergeCell ref="D288:D289"/>
    <mergeCell ref="F288:F289"/>
    <mergeCell ref="H288:H289"/>
    <mergeCell ref="AQ290:AQ291"/>
    <mergeCell ref="AR290:AR291"/>
    <mergeCell ref="AS290:AS291"/>
    <mergeCell ref="AT290:AT291"/>
    <mergeCell ref="B292:G292"/>
    <mergeCell ref="I292:AT292"/>
    <mergeCell ref="AJ290:AJ291"/>
    <mergeCell ref="AK290:AK291"/>
    <mergeCell ref="AM290:AM291"/>
    <mergeCell ref="AN290:AN291"/>
    <mergeCell ref="AO290:AO291"/>
    <mergeCell ref="AP285:AP286"/>
    <mergeCell ref="AD285:AD286"/>
    <mergeCell ref="AE285:AE286"/>
    <mergeCell ref="AF285:AF286"/>
    <mergeCell ref="AG285:AG286"/>
    <mergeCell ref="AH285:AH286"/>
    <mergeCell ref="AI285:AI286"/>
    <mergeCell ref="Q285:Q286"/>
    <mergeCell ref="R285:R286"/>
    <mergeCell ref="S285:S286"/>
    <mergeCell ref="T285:T286"/>
    <mergeCell ref="U285:U286"/>
    <mergeCell ref="AB285:AB286"/>
    <mergeCell ref="I285:I286"/>
    <mergeCell ref="J285:J286"/>
    <mergeCell ref="K285:K286"/>
    <mergeCell ref="N285:N286"/>
    <mergeCell ref="O285:O286"/>
    <mergeCell ref="P285:P286"/>
    <mergeCell ref="A285:A287"/>
    <mergeCell ref="B285:B286"/>
    <mergeCell ref="C285:C286"/>
    <mergeCell ref="D285:D286"/>
    <mergeCell ref="F285:F286"/>
    <mergeCell ref="H285:H286"/>
    <mergeCell ref="I283:I284"/>
    <mergeCell ref="J283:J284"/>
    <mergeCell ref="K283:K284"/>
    <mergeCell ref="N283:AB283"/>
    <mergeCell ref="AD283:AK283"/>
    <mergeCell ref="AM283:AT283"/>
    <mergeCell ref="N284:T284"/>
    <mergeCell ref="AD284:AJ284"/>
    <mergeCell ref="AM284:AS284"/>
    <mergeCell ref="A283:A284"/>
    <mergeCell ref="B283:B284"/>
    <mergeCell ref="C283:C284"/>
    <mergeCell ref="D283:D284"/>
    <mergeCell ref="F283:F284"/>
    <mergeCell ref="H283:H284"/>
    <mergeCell ref="AQ285:AQ286"/>
    <mergeCell ref="AR285:AR286"/>
    <mergeCell ref="AS285:AS286"/>
    <mergeCell ref="AT285:AT286"/>
    <mergeCell ref="B287:G287"/>
    <mergeCell ref="I287:AT287"/>
    <mergeCell ref="AJ285:AJ286"/>
    <mergeCell ref="AK285:AK286"/>
    <mergeCell ref="AM285:AM286"/>
    <mergeCell ref="AN285:AN286"/>
    <mergeCell ref="AO285:AO286"/>
    <mergeCell ref="AP280:AP281"/>
    <mergeCell ref="AD280:AD281"/>
    <mergeCell ref="AE280:AE281"/>
    <mergeCell ref="AF280:AF281"/>
    <mergeCell ref="AG280:AG281"/>
    <mergeCell ref="AH280:AH281"/>
    <mergeCell ref="AI280:AI281"/>
    <mergeCell ref="Q280:Q281"/>
    <mergeCell ref="R280:R281"/>
    <mergeCell ref="S280:S281"/>
    <mergeCell ref="T280:T281"/>
    <mergeCell ref="U280:U281"/>
    <mergeCell ref="AB280:AB281"/>
    <mergeCell ref="I280:I281"/>
    <mergeCell ref="J280:J281"/>
    <mergeCell ref="K280:K281"/>
    <mergeCell ref="N280:N281"/>
    <mergeCell ref="O280:O281"/>
    <mergeCell ref="P280:P281"/>
    <mergeCell ref="A280:A282"/>
    <mergeCell ref="B280:B281"/>
    <mergeCell ref="C280:C281"/>
    <mergeCell ref="D280:D281"/>
    <mergeCell ref="F280:F281"/>
    <mergeCell ref="H280:H281"/>
    <mergeCell ref="I278:I279"/>
    <mergeCell ref="J278:J279"/>
    <mergeCell ref="K278:K279"/>
    <mergeCell ref="N278:AB278"/>
    <mergeCell ref="AD278:AK278"/>
    <mergeCell ref="AM278:AT278"/>
    <mergeCell ref="N279:T279"/>
    <mergeCell ref="AD279:AJ279"/>
    <mergeCell ref="AM279:AS279"/>
    <mergeCell ref="A278:A279"/>
    <mergeCell ref="B278:B279"/>
    <mergeCell ref="C278:C279"/>
    <mergeCell ref="D278:D279"/>
    <mergeCell ref="F278:F279"/>
    <mergeCell ref="H278:H279"/>
    <mergeCell ref="AQ280:AQ281"/>
    <mergeCell ref="AR280:AR281"/>
    <mergeCell ref="AS280:AS281"/>
    <mergeCell ref="AT280:AT281"/>
    <mergeCell ref="B282:G282"/>
    <mergeCell ref="I282:AT282"/>
    <mergeCell ref="AJ280:AJ281"/>
    <mergeCell ref="AK280:AK281"/>
    <mergeCell ref="AM280:AM281"/>
    <mergeCell ref="AN280:AN281"/>
    <mergeCell ref="AO280:AO281"/>
    <mergeCell ref="AP275:AP276"/>
    <mergeCell ref="AD275:AD276"/>
    <mergeCell ref="AE275:AE276"/>
    <mergeCell ref="AF275:AF276"/>
    <mergeCell ref="AG275:AG276"/>
    <mergeCell ref="AH275:AH276"/>
    <mergeCell ref="AI275:AI276"/>
    <mergeCell ref="Q275:Q276"/>
    <mergeCell ref="R275:R276"/>
    <mergeCell ref="S275:S276"/>
    <mergeCell ref="T275:T276"/>
    <mergeCell ref="U275:U276"/>
    <mergeCell ref="AB275:AB276"/>
    <mergeCell ref="I275:I276"/>
    <mergeCell ref="J275:J276"/>
    <mergeCell ref="K275:K276"/>
    <mergeCell ref="N275:N276"/>
    <mergeCell ref="O275:O276"/>
    <mergeCell ref="P275:P276"/>
    <mergeCell ref="A275:A277"/>
    <mergeCell ref="B275:B276"/>
    <mergeCell ref="C275:C276"/>
    <mergeCell ref="D275:D276"/>
    <mergeCell ref="F275:F276"/>
    <mergeCell ref="H275:H276"/>
    <mergeCell ref="I273:I274"/>
    <mergeCell ref="J273:J274"/>
    <mergeCell ref="K273:K274"/>
    <mergeCell ref="N273:AB273"/>
    <mergeCell ref="AD273:AK273"/>
    <mergeCell ref="AM273:AT273"/>
    <mergeCell ref="N274:T274"/>
    <mergeCell ref="AD274:AJ274"/>
    <mergeCell ref="AM274:AS274"/>
    <mergeCell ref="A273:A274"/>
    <mergeCell ref="B273:B274"/>
    <mergeCell ref="C273:C274"/>
    <mergeCell ref="D273:D274"/>
    <mergeCell ref="F273:F274"/>
    <mergeCell ref="H273:H274"/>
    <mergeCell ref="AQ275:AQ276"/>
    <mergeCell ref="AR275:AR276"/>
    <mergeCell ref="AS275:AS276"/>
    <mergeCell ref="AT275:AT276"/>
    <mergeCell ref="B277:G277"/>
    <mergeCell ref="I277:AT277"/>
    <mergeCell ref="AJ275:AJ276"/>
    <mergeCell ref="AK275:AK276"/>
    <mergeCell ref="AM275:AM276"/>
    <mergeCell ref="AN275:AN276"/>
    <mergeCell ref="AO275:AO276"/>
    <mergeCell ref="AP270:AP271"/>
    <mergeCell ref="AD270:AD271"/>
    <mergeCell ref="AE270:AE271"/>
    <mergeCell ref="AF270:AF271"/>
    <mergeCell ref="AG270:AG271"/>
    <mergeCell ref="AH270:AH271"/>
    <mergeCell ref="AI270:AI271"/>
    <mergeCell ref="Q270:Q271"/>
    <mergeCell ref="R270:R271"/>
    <mergeCell ref="S270:S271"/>
    <mergeCell ref="T270:T271"/>
    <mergeCell ref="U270:U271"/>
    <mergeCell ref="AB270:AB271"/>
    <mergeCell ref="I270:I271"/>
    <mergeCell ref="J270:J271"/>
    <mergeCell ref="K270:K271"/>
    <mergeCell ref="N270:N271"/>
    <mergeCell ref="O270:O271"/>
    <mergeCell ref="P270:P271"/>
    <mergeCell ref="A270:A272"/>
    <mergeCell ref="B270:B271"/>
    <mergeCell ref="C270:C271"/>
    <mergeCell ref="D270:D271"/>
    <mergeCell ref="F270:F271"/>
    <mergeCell ref="H270:H271"/>
    <mergeCell ref="I268:I269"/>
    <mergeCell ref="J268:J269"/>
    <mergeCell ref="K268:K269"/>
    <mergeCell ref="N268:AB268"/>
    <mergeCell ref="AD268:AK268"/>
    <mergeCell ref="AM268:AT268"/>
    <mergeCell ref="N269:T269"/>
    <mergeCell ref="AD269:AJ269"/>
    <mergeCell ref="AM269:AS269"/>
    <mergeCell ref="A268:A269"/>
    <mergeCell ref="B268:B269"/>
    <mergeCell ref="C268:C269"/>
    <mergeCell ref="D268:D269"/>
    <mergeCell ref="F268:F269"/>
    <mergeCell ref="H268:H269"/>
    <mergeCell ref="AQ270:AQ271"/>
    <mergeCell ref="AR270:AR271"/>
    <mergeCell ref="AS270:AS271"/>
    <mergeCell ref="AT270:AT271"/>
    <mergeCell ref="B272:G272"/>
    <mergeCell ref="I272:AT272"/>
    <mergeCell ref="AJ270:AJ271"/>
    <mergeCell ref="AK270:AK271"/>
    <mergeCell ref="AM270:AM271"/>
    <mergeCell ref="AN270:AN271"/>
    <mergeCell ref="AO270:AO271"/>
    <mergeCell ref="AP265:AP266"/>
    <mergeCell ref="AD265:AD266"/>
    <mergeCell ref="AE265:AE266"/>
    <mergeCell ref="AF265:AF266"/>
    <mergeCell ref="AG265:AG266"/>
    <mergeCell ref="AH265:AH266"/>
    <mergeCell ref="AI265:AI266"/>
    <mergeCell ref="Q265:Q266"/>
    <mergeCell ref="R265:R266"/>
    <mergeCell ref="S265:S266"/>
    <mergeCell ref="T265:T266"/>
    <mergeCell ref="U265:U266"/>
    <mergeCell ref="AB265:AB266"/>
    <mergeCell ref="I265:I266"/>
    <mergeCell ref="J265:J266"/>
    <mergeCell ref="K265:K266"/>
    <mergeCell ref="N265:N266"/>
    <mergeCell ref="O265:O266"/>
    <mergeCell ref="P265:P266"/>
    <mergeCell ref="A265:A267"/>
    <mergeCell ref="B265:B266"/>
    <mergeCell ref="C265:C266"/>
    <mergeCell ref="D265:D266"/>
    <mergeCell ref="F265:F266"/>
    <mergeCell ref="H265:H266"/>
    <mergeCell ref="I263:I264"/>
    <mergeCell ref="J263:J264"/>
    <mergeCell ref="K263:K264"/>
    <mergeCell ref="N263:AB263"/>
    <mergeCell ref="AD263:AK263"/>
    <mergeCell ref="AM263:AT263"/>
    <mergeCell ref="N264:T264"/>
    <mergeCell ref="AD264:AJ264"/>
    <mergeCell ref="AM264:AS264"/>
    <mergeCell ref="A263:A264"/>
    <mergeCell ref="B263:B264"/>
    <mergeCell ref="C263:C264"/>
    <mergeCell ref="D263:D264"/>
    <mergeCell ref="F263:F264"/>
    <mergeCell ref="H263:H264"/>
    <mergeCell ref="AQ265:AQ266"/>
    <mergeCell ref="AR265:AR266"/>
    <mergeCell ref="AS265:AS266"/>
    <mergeCell ref="AT265:AT266"/>
    <mergeCell ref="B267:G267"/>
    <mergeCell ref="I267:AT267"/>
    <mergeCell ref="AJ265:AJ266"/>
    <mergeCell ref="AK265:AK266"/>
    <mergeCell ref="AM265:AM266"/>
    <mergeCell ref="AN265:AN266"/>
    <mergeCell ref="AO265:AO266"/>
    <mergeCell ref="AP260:AP261"/>
    <mergeCell ref="AD260:AD261"/>
    <mergeCell ref="AE260:AE261"/>
    <mergeCell ref="AF260:AF261"/>
    <mergeCell ref="AG260:AG261"/>
    <mergeCell ref="AH260:AH261"/>
    <mergeCell ref="AI260:AI261"/>
    <mergeCell ref="Q260:Q261"/>
    <mergeCell ref="R260:R261"/>
    <mergeCell ref="S260:S261"/>
    <mergeCell ref="T260:T261"/>
    <mergeCell ref="U260:U261"/>
    <mergeCell ref="AB260:AB261"/>
    <mergeCell ref="I260:I261"/>
    <mergeCell ref="J260:J261"/>
    <mergeCell ref="K260:K261"/>
    <mergeCell ref="N260:N261"/>
    <mergeCell ref="O260:O261"/>
    <mergeCell ref="P260:P261"/>
    <mergeCell ref="A260:A262"/>
    <mergeCell ref="B260:B261"/>
    <mergeCell ref="C260:C261"/>
    <mergeCell ref="D260:D261"/>
    <mergeCell ref="F260:F261"/>
    <mergeCell ref="H260:H261"/>
    <mergeCell ref="I258:I259"/>
    <mergeCell ref="J258:J259"/>
    <mergeCell ref="K258:K259"/>
    <mergeCell ref="N258:AB258"/>
    <mergeCell ref="AD258:AK258"/>
    <mergeCell ref="AM258:AT258"/>
    <mergeCell ref="N259:T259"/>
    <mergeCell ref="AD259:AJ259"/>
    <mergeCell ref="AM259:AS259"/>
    <mergeCell ref="A258:A259"/>
    <mergeCell ref="B258:B259"/>
    <mergeCell ref="C258:C259"/>
    <mergeCell ref="D258:D259"/>
    <mergeCell ref="F258:F259"/>
    <mergeCell ref="H258:H259"/>
    <mergeCell ref="AQ260:AQ261"/>
    <mergeCell ref="AR260:AR261"/>
    <mergeCell ref="AS260:AS261"/>
    <mergeCell ref="AT260:AT261"/>
    <mergeCell ref="B262:G262"/>
    <mergeCell ref="I262:AT262"/>
    <mergeCell ref="AJ260:AJ261"/>
    <mergeCell ref="AK260:AK261"/>
    <mergeCell ref="AM260:AM261"/>
    <mergeCell ref="AN260:AN261"/>
    <mergeCell ref="AO260:AO261"/>
    <mergeCell ref="AP255:AP256"/>
    <mergeCell ref="AD255:AD256"/>
    <mergeCell ref="AE255:AE256"/>
    <mergeCell ref="AF255:AF256"/>
    <mergeCell ref="AG255:AG256"/>
    <mergeCell ref="AH255:AH256"/>
    <mergeCell ref="AI255:AI256"/>
    <mergeCell ref="Q255:Q256"/>
    <mergeCell ref="R255:R256"/>
    <mergeCell ref="S255:S256"/>
    <mergeCell ref="T255:T256"/>
    <mergeCell ref="U255:U256"/>
    <mergeCell ref="AB255:AB256"/>
    <mergeCell ref="I255:I256"/>
    <mergeCell ref="J255:J256"/>
    <mergeCell ref="K255:K256"/>
    <mergeCell ref="N255:N256"/>
    <mergeCell ref="O255:O256"/>
    <mergeCell ref="P255:P256"/>
    <mergeCell ref="A255:A257"/>
    <mergeCell ref="B255:B256"/>
    <mergeCell ref="C255:C256"/>
    <mergeCell ref="D255:D256"/>
    <mergeCell ref="F255:F256"/>
    <mergeCell ref="H255:H256"/>
    <mergeCell ref="I253:I254"/>
    <mergeCell ref="J253:J254"/>
    <mergeCell ref="K253:K254"/>
    <mergeCell ref="N253:AB253"/>
    <mergeCell ref="AD253:AK253"/>
    <mergeCell ref="AM253:AT253"/>
    <mergeCell ref="N254:T254"/>
    <mergeCell ref="AD254:AJ254"/>
    <mergeCell ref="AM254:AS254"/>
    <mergeCell ref="A253:A254"/>
    <mergeCell ref="B253:B254"/>
    <mergeCell ref="C253:C254"/>
    <mergeCell ref="D253:D254"/>
    <mergeCell ref="F253:F254"/>
    <mergeCell ref="H253:H254"/>
    <mergeCell ref="AQ255:AQ256"/>
    <mergeCell ref="AR255:AR256"/>
    <mergeCell ref="AS255:AS256"/>
    <mergeCell ref="AT255:AT256"/>
    <mergeCell ref="B257:G257"/>
    <mergeCell ref="I257:AT257"/>
    <mergeCell ref="AJ255:AJ256"/>
    <mergeCell ref="AK255:AK256"/>
    <mergeCell ref="AM255:AM256"/>
    <mergeCell ref="AN255:AN256"/>
    <mergeCell ref="AO255:AO256"/>
    <mergeCell ref="AP250:AP251"/>
    <mergeCell ref="AD250:AD251"/>
    <mergeCell ref="AE250:AE251"/>
    <mergeCell ref="AF250:AF251"/>
    <mergeCell ref="AG250:AG251"/>
    <mergeCell ref="AH250:AH251"/>
    <mergeCell ref="AI250:AI251"/>
    <mergeCell ref="Q250:Q251"/>
    <mergeCell ref="R250:R251"/>
    <mergeCell ref="S250:S251"/>
    <mergeCell ref="T250:T251"/>
    <mergeCell ref="U250:U251"/>
    <mergeCell ref="AB250:AB251"/>
    <mergeCell ref="I250:I251"/>
    <mergeCell ref="J250:J251"/>
    <mergeCell ref="K250:K251"/>
    <mergeCell ref="N250:N251"/>
    <mergeCell ref="O250:O251"/>
    <mergeCell ref="P250:P251"/>
    <mergeCell ref="A250:A252"/>
    <mergeCell ref="B250:B251"/>
    <mergeCell ref="C250:C251"/>
    <mergeCell ref="D250:D251"/>
    <mergeCell ref="F250:F251"/>
    <mergeCell ref="H250:H251"/>
    <mergeCell ref="I248:I249"/>
    <mergeCell ref="J248:J249"/>
    <mergeCell ref="K248:K249"/>
    <mergeCell ref="N248:AB248"/>
    <mergeCell ref="AD248:AK248"/>
    <mergeCell ref="AM248:AT248"/>
    <mergeCell ref="N249:T249"/>
    <mergeCell ref="AD249:AJ249"/>
    <mergeCell ref="AM249:AS249"/>
    <mergeCell ref="A248:A249"/>
    <mergeCell ref="B248:B249"/>
    <mergeCell ref="C248:C249"/>
    <mergeCell ref="D248:D249"/>
    <mergeCell ref="F248:F249"/>
    <mergeCell ref="H248:H249"/>
    <mergeCell ref="AQ250:AQ251"/>
    <mergeCell ref="AR250:AR251"/>
    <mergeCell ref="AS250:AS251"/>
    <mergeCell ref="AT250:AT251"/>
    <mergeCell ref="B252:G252"/>
    <mergeCell ref="I252:AT252"/>
    <mergeCell ref="AJ250:AJ251"/>
    <mergeCell ref="AK250:AK251"/>
    <mergeCell ref="AM250:AM251"/>
    <mergeCell ref="AN250:AN251"/>
    <mergeCell ref="AO250:AO251"/>
    <mergeCell ref="AP245:AP246"/>
    <mergeCell ref="AD245:AD246"/>
    <mergeCell ref="AE245:AE246"/>
    <mergeCell ref="AF245:AF246"/>
    <mergeCell ref="AG245:AG246"/>
    <mergeCell ref="AH245:AH246"/>
    <mergeCell ref="AI245:AI246"/>
    <mergeCell ref="Q245:Q246"/>
    <mergeCell ref="R245:R246"/>
    <mergeCell ref="S245:S246"/>
    <mergeCell ref="T245:T246"/>
    <mergeCell ref="U245:U246"/>
    <mergeCell ref="AB245:AB246"/>
    <mergeCell ref="I245:I246"/>
    <mergeCell ref="J245:J246"/>
    <mergeCell ref="K245:K246"/>
    <mergeCell ref="N245:N246"/>
    <mergeCell ref="O245:O246"/>
    <mergeCell ref="P245:P246"/>
    <mergeCell ref="A245:A247"/>
    <mergeCell ref="B245:B246"/>
    <mergeCell ref="C245:C246"/>
    <mergeCell ref="D245:D246"/>
    <mergeCell ref="F245:F246"/>
    <mergeCell ref="H245:H246"/>
    <mergeCell ref="I243:I244"/>
    <mergeCell ref="J243:J244"/>
    <mergeCell ref="K243:K244"/>
    <mergeCell ref="N243:AB243"/>
    <mergeCell ref="AD243:AK243"/>
    <mergeCell ref="AM243:AT243"/>
    <mergeCell ref="N244:T244"/>
    <mergeCell ref="AD244:AJ244"/>
    <mergeCell ref="AM244:AS244"/>
    <mergeCell ref="A243:A244"/>
    <mergeCell ref="B243:B244"/>
    <mergeCell ref="C243:C244"/>
    <mergeCell ref="D243:D244"/>
    <mergeCell ref="F243:F244"/>
    <mergeCell ref="H243:H244"/>
    <mergeCell ref="AQ245:AQ246"/>
    <mergeCell ref="AR245:AR246"/>
    <mergeCell ref="AS245:AS246"/>
    <mergeCell ref="AT245:AT246"/>
    <mergeCell ref="B247:G247"/>
    <mergeCell ref="I247:AT247"/>
    <mergeCell ref="AJ245:AJ246"/>
    <mergeCell ref="AK245:AK246"/>
    <mergeCell ref="AM245:AM246"/>
    <mergeCell ref="AN245:AN246"/>
    <mergeCell ref="AO245:AO246"/>
    <mergeCell ref="AP240:AP241"/>
    <mergeCell ref="AD240:AD241"/>
    <mergeCell ref="AE240:AE241"/>
    <mergeCell ref="AF240:AF241"/>
    <mergeCell ref="AG240:AG241"/>
    <mergeCell ref="AH240:AH241"/>
    <mergeCell ref="AI240:AI241"/>
    <mergeCell ref="Q240:Q241"/>
    <mergeCell ref="R240:R241"/>
    <mergeCell ref="S240:S241"/>
    <mergeCell ref="T240:T241"/>
    <mergeCell ref="U240:U241"/>
    <mergeCell ref="AB240:AB241"/>
    <mergeCell ref="I240:I241"/>
    <mergeCell ref="J240:J241"/>
    <mergeCell ref="K240:K241"/>
    <mergeCell ref="N240:N241"/>
    <mergeCell ref="O240:O241"/>
    <mergeCell ref="P240:P241"/>
    <mergeCell ref="A240:A242"/>
    <mergeCell ref="B240:B241"/>
    <mergeCell ref="C240:C241"/>
    <mergeCell ref="D240:D241"/>
    <mergeCell ref="F240:F241"/>
    <mergeCell ref="H240:H241"/>
    <mergeCell ref="I238:I239"/>
    <mergeCell ref="J238:J239"/>
    <mergeCell ref="K238:K239"/>
    <mergeCell ref="N238:AB238"/>
    <mergeCell ref="AD238:AK238"/>
    <mergeCell ref="AM238:AT238"/>
    <mergeCell ref="N239:T239"/>
    <mergeCell ref="AD239:AJ239"/>
    <mergeCell ref="AM239:AS239"/>
    <mergeCell ref="A238:A239"/>
    <mergeCell ref="B238:B239"/>
    <mergeCell ref="C238:C239"/>
    <mergeCell ref="D238:D239"/>
    <mergeCell ref="F238:F239"/>
    <mergeCell ref="H238:H239"/>
    <mergeCell ref="AQ240:AQ241"/>
    <mergeCell ref="AR240:AR241"/>
    <mergeCell ref="AS240:AS241"/>
    <mergeCell ref="AT240:AT241"/>
    <mergeCell ref="B242:G242"/>
    <mergeCell ref="I242:AT242"/>
    <mergeCell ref="AJ240:AJ241"/>
    <mergeCell ref="AK240:AK241"/>
    <mergeCell ref="AM240:AM241"/>
    <mergeCell ref="AN240:AN241"/>
    <mergeCell ref="AO240:AO241"/>
    <mergeCell ref="AP235:AP236"/>
    <mergeCell ref="AD235:AD236"/>
    <mergeCell ref="AE235:AE236"/>
    <mergeCell ref="AF235:AF236"/>
    <mergeCell ref="AG235:AG236"/>
    <mergeCell ref="AH235:AH236"/>
    <mergeCell ref="AI235:AI236"/>
    <mergeCell ref="Q235:Q236"/>
    <mergeCell ref="R235:R236"/>
    <mergeCell ref="S235:S236"/>
    <mergeCell ref="T235:T236"/>
    <mergeCell ref="U235:U236"/>
    <mergeCell ref="AB235:AB236"/>
    <mergeCell ref="I235:I236"/>
    <mergeCell ref="J235:J236"/>
    <mergeCell ref="K235:K236"/>
    <mergeCell ref="N235:N236"/>
    <mergeCell ref="O235:O236"/>
    <mergeCell ref="P235:P236"/>
    <mergeCell ref="A235:A237"/>
    <mergeCell ref="B235:B236"/>
    <mergeCell ref="C235:C236"/>
    <mergeCell ref="D235:D236"/>
    <mergeCell ref="F235:F236"/>
    <mergeCell ref="H235:H236"/>
    <mergeCell ref="I233:I234"/>
    <mergeCell ref="J233:J234"/>
    <mergeCell ref="K233:K234"/>
    <mergeCell ref="N233:AB233"/>
    <mergeCell ref="AD233:AK233"/>
    <mergeCell ref="AM233:AT233"/>
    <mergeCell ref="N234:T234"/>
    <mergeCell ref="AD234:AJ234"/>
    <mergeCell ref="AM234:AS234"/>
    <mergeCell ref="A233:A234"/>
    <mergeCell ref="B233:B234"/>
    <mergeCell ref="C233:C234"/>
    <mergeCell ref="D233:D234"/>
    <mergeCell ref="F233:F234"/>
    <mergeCell ref="H233:H234"/>
    <mergeCell ref="AQ235:AQ236"/>
    <mergeCell ref="AR235:AR236"/>
    <mergeCell ref="AS235:AS236"/>
    <mergeCell ref="AT235:AT236"/>
    <mergeCell ref="B237:G237"/>
    <mergeCell ref="I237:AT237"/>
    <mergeCell ref="AJ235:AJ236"/>
    <mergeCell ref="AK235:AK236"/>
    <mergeCell ref="AM235:AM236"/>
    <mergeCell ref="AN235:AN236"/>
    <mergeCell ref="AO235:AO236"/>
    <mergeCell ref="AP230:AP231"/>
    <mergeCell ref="AD230:AD231"/>
    <mergeCell ref="AE230:AE231"/>
    <mergeCell ref="AF230:AF231"/>
    <mergeCell ref="AG230:AG231"/>
    <mergeCell ref="AH230:AH231"/>
    <mergeCell ref="AI230:AI231"/>
    <mergeCell ref="Q230:Q231"/>
    <mergeCell ref="R230:R231"/>
    <mergeCell ref="S230:S231"/>
    <mergeCell ref="T230:T231"/>
    <mergeCell ref="U230:U231"/>
    <mergeCell ref="AB230:AB231"/>
    <mergeCell ref="I230:I231"/>
    <mergeCell ref="J230:J231"/>
    <mergeCell ref="K230:K231"/>
    <mergeCell ref="N230:N231"/>
    <mergeCell ref="O230:O231"/>
    <mergeCell ref="P230:P231"/>
    <mergeCell ref="A230:A232"/>
    <mergeCell ref="B230:B231"/>
    <mergeCell ref="C230:C231"/>
    <mergeCell ref="D230:D231"/>
    <mergeCell ref="F230:F231"/>
    <mergeCell ref="H230:H231"/>
    <mergeCell ref="I228:I229"/>
    <mergeCell ref="J228:J229"/>
    <mergeCell ref="K228:K229"/>
    <mergeCell ref="N228:AB228"/>
    <mergeCell ref="AD228:AK228"/>
    <mergeCell ref="AM228:AT228"/>
    <mergeCell ref="N229:T229"/>
    <mergeCell ref="AD229:AJ229"/>
    <mergeCell ref="AM229:AS229"/>
    <mergeCell ref="A228:A229"/>
    <mergeCell ref="B228:B229"/>
    <mergeCell ref="C228:C229"/>
    <mergeCell ref="D228:D229"/>
    <mergeCell ref="F228:F229"/>
    <mergeCell ref="H228:H229"/>
    <mergeCell ref="AQ230:AQ231"/>
    <mergeCell ref="AR230:AR231"/>
    <mergeCell ref="AS230:AS231"/>
    <mergeCell ref="AT230:AT231"/>
    <mergeCell ref="B232:G232"/>
    <mergeCell ref="I232:AT232"/>
    <mergeCell ref="AJ230:AJ231"/>
    <mergeCell ref="AK230:AK231"/>
    <mergeCell ref="AM230:AM231"/>
    <mergeCell ref="AN230:AN231"/>
    <mergeCell ref="AO230:AO231"/>
    <mergeCell ref="AP225:AP226"/>
    <mergeCell ref="AD225:AD226"/>
    <mergeCell ref="AE225:AE226"/>
    <mergeCell ref="AF225:AF226"/>
    <mergeCell ref="AG225:AG226"/>
    <mergeCell ref="AH225:AH226"/>
    <mergeCell ref="AI225:AI226"/>
    <mergeCell ref="Q225:Q226"/>
    <mergeCell ref="R225:R226"/>
    <mergeCell ref="S225:S226"/>
    <mergeCell ref="T225:T226"/>
    <mergeCell ref="U225:U226"/>
    <mergeCell ref="AB225:AB226"/>
    <mergeCell ref="I225:I226"/>
    <mergeCell ref="J225:J226"/>
    <mergeCell ref="K225:K226"/>
    <mergeCell ref="N225:N226"/>
    <mergeCell ref="O225:O226"/>
    <mergeCell ref="P225:P226"/>
    <mergeCell ref="A225:A227"/>
    <mergeCell ref="B225:B226"/>
    <mergeCell ref="C225:C226"/>
    <mergeCell ref="D225:D226"/>
    <mergeCell ref="F225:F226"/>
    <mergeCell ref="H225:H226"/>
    <mergeCell ref="I223:I224"/>
    <mergeCell ref="J223:J224"/>
    <mergeCell ref="K223:K224"/>
    <mergeCell ref="N223:AB223"/>
    <mergeCell ref="AD223:AK223"/>
    <mergeCell ref="AM223:AT223"/>
    <mergeCell ref="N224:T224"/>
    <mergeCell ref="AD224:AJ224"/>
    <mergeCell ref="AM224:AS224"/>
    <mergeCell ref="A223:A224"/>
    <mergeCell ref="B223:B224"/>
    <mergeCell ref="C223:C224"/>
    <mergeCell ref="D223:D224"/>
    <mergeCell ref="F223:F224"/>
    <mergeCell ref="H223:H224"/>
    <mergeCell ref="AQ225:AQ226"/>
    <mergeCell ref="AR225:AR226"/>
    <mergeCell ref="AS225:AS226"/>
    <mergeCell ref="AT225:AT226"/>
    <mergeCell ref="B227:G227"/>
    <mergeCell ref="I227:AT227"/>
    <mergeCell ref="AJ225:AJ226"/>
    <mergeCell ref="AK225:AK226"/>
    <mergeCell ref="AM225:AM226"/>
    <mergeCell ref="AN225:AN226"/>
    <mergeCell ref="AO225:AO226"/>
    <mergeCell ref="AP220:AP221"/>
    <mergeCell ref="AD220:AD221"/>
    <mergeCell ref="AE220:AE221"/>
    <mergeCell ref="AF220:AF221"/>
    <mergeCell ref="AG220:AG221"/>
    <mergeCell ref="AH220:AH221"/>
    <mergeCell ref="AI220:AI221"/>
    <mergeCell ref="Q220:Q221"/>
    <mergeCell ref="R220:R221"/>
    <mergeCell ref="S220:S221"/>
    <mergeCell ref="T220:T221"/>
    <mergeCell ref="U220:U221"/>
    <mergeCell ref="AB220:AB221"/>
    <mergeCell ref="I220:I221"/>
    <mergeCell ref="J220:J221"/>
    <mergeCell ref="K220:K221"/>
    <mergeCell ref="N220:N221"/>
    <mergeCell ref="O220:O221"/>
    <mergeCell ref="P220:P221"/>
    <mergeCell ref="A220:A222"/>
    <mergeCell ref="B220:B221"/>
    <mergeCell ref="C220:C221"/>
    <mergeCell ref="D220:D221"/>
    <mergeCell ref="F220:F221"/>
    <mergeCell ref="H220:H221"/>
    <mergeCell ref="I218:I219"/>
    <mergeCell ref="J218:J219"/>
    <mergeCell ref="K218:K219"/>
    <mergeCell ref="N218:AB218"/>
    <mergeCell ref="AD218:AK218"/>
    <mergeCell ref="AM218:AT218"/>
    <mergeCell ref="N219:T219"/>
    <mergeCell ref="AD219:AJ219"/>
    <mergeCell ref="AM219:AS219"/>
    <mergeCell ref="A218:A219"/>
    <mergeCell ref="B218:B219"/>
    <mergeCell ref="C218:C219"/>
    <mergeCell ref="D218:D219"/>
    <mergeCell ref="F218:F219"/>
    <mergeCell ref="H218:H219"/>
    <mergeCell ref="AQ220:AQ221"/>
    <mergeCell ref="AR220:AR221"/>
    <mergeCell ref="AS220:AS221"/>
    <mergeCell ref="AT220:AT221"/>
    <mergeCell ref="B222:G222"/>
    <mergeCell ref="I222:AT222"/>
    <mergeCell ref="AJ220:AJ221"/>
    <mergeCell ref="AK220:AK221"/>
    <mergeCell ref="AM220:AM221"/>
    <mergeCell ref="AN220:AN221"/>
    <mergeCell ref="AO220:AO221"/>
    <mergeCell ref="AP215:AP216"/>
    <mergeCell ref="AD215:AD216"/>
    <mergeCell ref="AE215:AE216"/>
    <mergeCell ref="AF215:AF216"/>
    <mergeCell ref="AG215:AG216"/>
    <mergeCell ref="AH215:AH216"/>
    <mergeCell ref="AI215:AI216"/>
    <mergeCell ref="Q215:Q216"/>
    <mergeCell ref="R215:R216"/>
    <mergeCell ref="S215:S216"/>
    <mergeCell ref="T215:T216"/>
    <mergeCell ref="U215:U216"/>
    <mergeCell ref="AB215:AB216"/>
    <mergeCell ref="I215:I216"/>
    <mergeCell ref="J215:J216"/>
    <mergeCell ref="K215:K216"/>
    <mergeCell ref="N215:N216"/>
    <mergeCell ref="O215:O216"/>
    <mergeCell ref="P215:P216"/>
    <mergeCell ref="A215:A217"/>
    <mergeCell ref="B215:B216"/>
    <mergeCell ref="C215:C216"/>
    <mergeCell ref="D215:D216"/>
    <mergeCell ref="F215:F216"/>
    <mergeCell ref="H215:H216"/>
    <mergeCell ref="I213:I214"/>
    <mergeCell ref="J213:J214"/>
    <mergeCell ref="K213:K214"/>
    <mergeCell ref="N213:AB213"/>
    <mergeCell ref="AD213:AK213"/>
    <mergeCell ref="AM213:AT213"/>
    <mergeCell ref="N214:T214"/>
    <mergeCell ref="AD214:AJ214"/>
    <mergeCell ref="AM214:AS214"/>
    <mergeCell ref="A213:A214"/>
    <mergeCell ref="B213:B214"/>
    <mergeCell ref="C213:C214"/>
    <mergeCell ref="D213:D214"/>
    <mergeCell ref="F213:F214"/>
    <mergeCell ref="H213:H214"/>
    <mergeCell ref="AQ215:AQ216"/>
    <mergeCell ref="AR215:AR216"/>
    <mergeCell ref="AS215:AS216"/>
    <mergeCell ref="AT215:AT216"/>
    <mergeCell ref="B217:G217"/>
    <mergeCell ref="I217:AT217"/>
    <mergeCell ref="AJ215:AJ216"/>
    <mergeCell ref="AK215:AK216"/>
    <mergeCell ref="AM215:AM216"/>
    <mergeCell ref="AN215:AN216"/>
    <mergeCell ref="AO215:AO216"/>
    <mergeCell ref="AP210:AP211"/>
    <mergeCell ref="AD210:AD211"/>
    <mergeCell ref="AE210:AE211"/>
    <mergeCell ref="AF210:AF211"/>
    <mergeCell ref="AG210:AG211"/>
    <mergeCell ref="AH210:AH211"/>
    <mergeCell ref="AI210:AI211"/>
    <mergeCell ref="Q210:Q211"/>
    <mergeCell ref="R210:R211"/>
    <mergeCell ref="S210:S211"/>
    <mergeCell ref="T210:T211"/>
    <mergeCell ref="U210:U211"/>
    <mergeCell ref="AB210:AB211"/>
    <mergeCell ref="I210:I211"/>
    <mergeCell ref="J210:J211"/>
    <mergeCell ref="K210:K211"/>
    <mergeCell ref="N210:N211"/>
    <mergeCell ref="O210:O211"/>
    <mergeCell ref="P210:P211"/>
    <mergeCell ref="A210:A212"/>
    <mergeCell ref="B210:B211"/>
    <mergeCell ref="C210:C211"/>
    <mergeCell ref="D210:D211"/>
    <mergeCell ref="F210:F211"/>
    <mergeCell ref="H210:H211"/>
    <mergeCell ref="I208:I209"/>
    <mergeCell ref="J208:J209"/>
    <mergeCell ref="K208:K209"/>
    <mergeCell ref="N208:AB208"/>
    <mergeCell ref="AD208:AK208"/>
    <mergeCell ref="AM208:AT208"/>
    <mergeCell ref="N209:T209"/>
    <mergeCell ref="AD209:AJ209"/>
    <mergeCell ref="AM209:AS209"/>
    <mergeCell ref="A208:A209"/>
    <mergeCell ref="B208:B209"/>
    <mergeCell ref="C208:C209"/>
    <mergeCell ref="D208:D209"/>
    <mergeCell ref="F208:F209"/>
    <mergeCell ref="H208:H209"/>
    <mergeCell ref="AQ210:AQ211"/>
    <mergeCell ref="AR210:AR211"/>
    <mergeCell ref="AS210:AS211"/>
    <mergeCell ref="AT210:AT211"/>
    <mergeCell ref="B212:G212"/>
    <mergeCell ref="I212:AT212"/>
    <mergeCell ref="AJ210:AJ211"/>
    <mergeCell ref="AK210:AK211"/>
    <mergeCell ref="AM210:AM211"/>
    <mergeCell ref="AN210:AN211"/>
    <mergeCell ref="AO210:AO211"/>
    <mergeCell ref="AP205:AP206"/>
    <mergeCell ref="AD205:AD206"/>
    <mergeCell ref="AE205:AE206"/>
    <mergeCell ref="AF205:AF206"/>
    <mergeCell ref="AG205:AG206"/>
    <mergeCell ref="AH205:AH206"/>
    <mergeCell ref="AI205:AI206"/>
    <mergeCell ref="Q205:Q206"/>
    <mergeCell ref="R205:R206"/>
    <mergeCell ref="S205:S206"/>
    <mergeCell ref="T205:T206"/>
    <mergeCell ref="U205:U206"/>
    <mergeCell ref="AB205:AB206"/>
    <mergeCell ref="I205:I206"/>
    <mergeCell ref="J205:J206"/>
    <mergeCell ref="K205:K206"/>
    <mergeCell ref="N205:N206"/>
    <mergeCell ref="O205:O206"/>
    <mergeCell ref="P205:P206"/>
    <mergeCell ref="A205:A207"/>
    <mergeCell ref="B205:B206"/>
    <mergeCell ref="C205:C206"/>
    <mergeCell ref="D205:D206"/>
    <mergeCell ref="F205:F206"/>
    <mergeCell ref="H205:H206"/>
    <mergeCell ref="I203:I204"/>
    <mergeCell ref="J203:J204"/>
    <mergeCell ref="K203:K204"/>
    <mergeCell ref="N203:AB203"/>
    <mergeCell ref="AD203:AK203"/>
    <mergeCell ref="AM203:AT203"/>
    <mergeCell ref="N204:T204"/>
    <mergeCell ref="AD204:AJ204"/>
    <mergeCell ref="AM204:AS204"/>
    <mergeCell ref="A203:A204"/>
    <mergeCell ref="B203:B204"/>
    <mergeCell ref="C203:C204"/>
    <mergeCell ref="D203:D204"/>
    <mergeCell ref="F203:F204"/>
    <mergeCell ref="H203:H204"/>
    <mergeCell ref="AQ205:AQ206"/>
    <mergeCell ref="AR205:AR206"/>
    <mergeCell ref="AS205:AS206"/>
    <mergeCell ref="AT205:AT206"/>
    <mergeCell ref="B207:G207"/>
    <mergeCell ref="I207:AT207"/>
    <mergeCell ref="AJ205:AJ206"/>
    <mergeCell ref="AK205:AK206"/>
    <mergeCell ref="AM205:AM206"/>
    <mergeCell ref="AN205:AN206"/>
    <mergeCell ref="AO205:AO206"/>
    <mergeCell ref="AP200:AP201"/>
    <mergeCell ref="AD200:AD201"/>
    <mergeCell ref="AE200:AE201"/>
    <mergeCell ref="AF200:AF201"/>
    <mergeCell ref="AG200:AG201"/>
    <mergeCell ref="AH200:AH201"/>
    <mergeCell ref="AI200:AI201"/>
    <mergeCell ref="Q200:Q201"/>
    <mergeCell ref="R200:R201"/>
    <mergeCell ref="S200:S201"/>
    <mergeCell ref="T200:T201"/>
    <mergeCell ref="U200:U201"/>
    <mergeCell ref="AB200:AB201"/>
    <mergeCell ref="I200:I201"/>
    <mergeCell ref="J200:J201"/>
    <mergeCell ref="K200:K201"/>
    <mergeCell ref="N200:N201"/>
    <mergeCell ref="O200:O201"/>
    <mergeCell ref="P200:P201"/>
    <mergeCell ref="A200:A202"/>
    <mergeCell ref="B200:B201"/>
    <mergeCell ref="C200:C201"/>
    <mergeCell ref="D200:D201"/>
    <mergeCell ref="F200:F201"/>
    <mergeCell ref="H200:H201"/>
    <mergeCell ref="I198:I199"/>
    <mergeCell ref="J198:J199"/>
    <mergeCell ref="K198:K199"/>
    <mergeCell ref="N198:AB198"/>
    <mergeCell ref="AD198:AK198"/>
    <mergeCell ref="AM198:AT198"/>
    <mergeCell ref="N199:T199"/>
    <mergeCell ref="AD199:AJ199"/>
    <mergeCell ref="AM199:AS199"/>
    <mergeCell ref="A198:A199"/>
    <mergeCell ref="B198:B199"/>
    <mergeCell ref="C198:C199"/>
    <mergeCell ref="D198:D199"/>
    <mergeCell ref="F198:F199"/>
    <mergeCell ref="H198:H199"/>
    <mergeCell ref="AQ200:AQ201"/>
    <mergeCell ref="AR200:AR201"/>
    <mergeCell ref="AS200:AS201"/>
    <mergeCell ref="AT200:AT201"/>
    <mergeCell ref="B202:G202"/>
    <mergeCell ref="I202:AT202"/>
    <mergeCell ref="AJ200:AJ201"/>
    <mergeCell ref="AK200:AK201"/>
    <mergeCell ref="AM200:AM201"/>
    <mergeCell ref="AN200:AN201"/>
    <mergeCell ref="AO200:AO201"/>
    <mergeCell ref="AP195:AP196"/>
    <mergeCell ref="AD195:AD196"/>
    <mergeCell ref="AE195:AE196"/>
    <mergeCell ref="AF195:AF196"/>
    <mergeCell ref="AG195:AG196"/>
    <mergeCell ref="AH195:AH196"/>
    <mergeCell ref="AI195:AI196"/>
    <mergeCell ref="Q195:Q196"/>
    <mergeCell ref="R195:R196"/>
    <mergeCell ref="S195:S196"/>
    <mergeCell ref="T195:T196"/>
    <mergeCell ref="U195:U196"/>
    <mergeCell ref="AB195:AB196"/>
    <mergeCell ref="I195:I196"/>
    <mergeCell ref="J195:J196"/>
    <mergeCell ref="K195:K196"/>
    <mergeCell ref="N195:N196"/>
    <mergeCell ref="O195:O196"/>
    <mergeCell ref="P195:P196"/>
    <mergeCell ref="A195:A197"/>
    <mergeCell ref="B195:B196"/>
    <mergeCell ref="C195:C196"/>
    <mergeCell ref="D195:D196"/>
    <mergeCell ref="F195:F196"/>
    <mergeCell ref="H195:H196"/>
    <mergeCell ref="I193:I194"/>
    <mergeCell ref="J193:J194"/>
    <mergeCell ref="K193:K194"/>
    <mergeCell ref="N193:AB193"/>
    <mergeCell ref="AD193:AK193"/>
    <mergeCell ref="AM193:AT193"/>
    <mergeCell ref="N194:T194"/>
    <mergeCell ref="AD194:AJ194"/>
    <mergeCell ref="AM194:AS194"/>
    <mergeCell ref="A193:A194"/>
    <mergeCell ref="B193:B194"/>
    <mergeCell ref="C193:C194"/>
    <mergeCell ref="D193:D194"/>
    <mergeCell ref="F193:F194"/>
    <mergeCell ref="H193:H194"/>
    <mergeCell ref="AQ195:AQ196"/>
    <mergeCell ref="AR195:AR196"/>
    <mergeCell ref="AS195:AS196"/>
    <mergeCell ref="AT195:AT196"/>
    <mergeCell ref="B197:G197"/>
    <mergeCell ref="I197:AT197"/>
    <mergeCell ref="AJ195:AJ196"/>
    <mergeCell ref="AK195:AK196"/>
    <mergeCell ref="AM195:AM196"/>
    <mergeCell ref="AN195:AN196"/>
    <mergeCell ref="AO195:AO196"/>
    <mergeCell ref="AP190:AP191"/>
    <mergeCell ref="AD190:AD191"/>
    <mergeCell ref="AE190:AE191"/>
    <mergeCell ref="AF190:AF191"/>
    <mergeCell ref="AG190:AG191"/>
    <mergeCell ref="AH190:AH191"/>
    <mergeCell ref="AI190:AI191"/>
    <mergeCell ref="Q190:Q191"/>
    <mergeCell ref="R190:R191"/>
    <mergeCell ref="S190:S191"/>
    <mergeCell ref="T190:T191"/>
    <mergeCell ref="U190:U191"/>
    <mergeCell ref="AB190:AB191"/>
    <mergeCell ref="I190:I191"/>
    <mergeCell ref="J190:J191"/>
    <mergeCell ref="K190:K191"/>
    <mergeCell ref="N190:N191"/>
    <mergeCell ref="O190:O191"/>
    <mergeCell ref="P190:P191"/>
    <mergeCell ref="A190:A192"/>
    <mergeCell ref="B190:B191"/>
    <mergeCell ref="C190:C191"/>
    <mergeCell ref="D190:D191"/>
    <mergeCell ref="F190:F191"/>
    <mergeCell ref="H190:H191"/>
    <mergeCell ref="I188:I189"/>
    <mergeCell ref="J188:J189"/>
    <mergeCell ref="K188:K189"/>
    <mergeCell ref="N188:AB188"/>
    <mergeCell ref="AD188:AK188"/>
    <mergeCell ref="AM188:AT188"/>
    <mergeCell ref="N189:T189"/>
    <mergeCell ref="AD189:AJ189"/>
    <mergeCell ref="AM189:AS189"/>
    <mergeCell ref="A188:A189"/>
    <mergeCell ref="B188:B189"/>
    <mergeCell ref="C188:C189"/>
    <mergeCell ref="D188:D189"/>
    <mergeCell ref="F188:F189"/>
    <mergeCell ref="H188:H189"/>
    <mergeCell ref="AQ190:AQ191"/>
    <mergeCell ref="AR190:AR191"/>
    <mergeCell ref="AS190:AS191"/>
    <mergeCell ref="AT190:AT191"/>
    <mergeCell ref="B192:G192"/>
    <mergeCell ref="I192:AT192"/>
    <mergeCell ref="AJ190:AJ191"/>
    <mergeCell ref="AK190:AK191"/>
    <mergeCell ref="AM190:AM191"/>
    <mergeCell ref="AN190:AN191"/>
    <mergeCell ref="AO190:AO191"/>
    <mergeCell ref="AP185:AP186"/>
    <mergeCell ref="AD185:AD186"/>
    <mergeCell ref="AE185:AE186"/>
    <mergeCell ref="AF185:AF186"/>
    <mergeCell ref="AG185:AG186"/>
    <mergeCell ref="AH185:AH186"/>
    <mergeCell ref="AI185:AI186"/>
    <mergeCell ref="Q185:Q186"/>
    <mergeCell ref="R185:R186"/>
    <mergeCell ref="S185:S186"/>
    <mergeCell ref="T185:T186"/>
    <mergeCell ref="U185:U186"/>
    <mergeCell ref="AB185:AB186"/>
    <mergeCell ref="I185:I186"/>
    <mergeCell ref="J185:J186"/>
    <mergeCell ref="K185:K186"/>
    <mergeCell ref="N185:N186"/>
    <mergeCell ref="O185:O186"/>
    <mergeCell ref="P185:P186"/>
    <mergeCell ref="A185:A187"/>
    <mergeCell ref="B185:B186"/>
    <mergeCell ref="C185:C186"/>
    <mergeCell ref="D185:D186"/>
    <mergeCell ref="F185:F186"/>
    <mergeCell ref="H185:H186"/>
    <mergeCell ref="I183:I184"/>
    <mergeCell ref="J183:J184"/>
    <mergeCell ref="K183:K184"/>
    <mergeCell ref="N183:AB183"/>
    <mergeCell ref="AD183:AK183"/>
    <mergeCell ref="AM183:AT183"/>
    <mergeCell ref="N184:T184"/>
    <mergeCell ref="AD184:AJ184"/>
    <mergeCell ref="AM184:AS184"/>
    <mergeCell ref="A183:A184"/>
    <mergeCell ref="B183:B184"/>
    <mergeCell ref="C183:C184"/>
    <mergeCell ref="D183:D184"/>
    <mergeCell ref="F183:F184"/>
    <mergeCell ref="H183:H184"/>
    <mergeCell ref="AQ185:AQ186"/>
    <mergeCell ref="AR185:AR186"/>
    <mergeCell ref="AS185:AS186"/>
    <mergeCell ref="AT185:AT186"/>
    <mergeCell ref="B187:G187"/>
    <mergeCell ref="I187:AT187"/>
    <mergeCell ref="AJ185:AJ186"/>
    <mergeCell ref="AK185:AK186"/>
    <mergeCell ref="AM185:AM186"/>
    <mergeCell ref="AN185:AN186"/>
    <mergeCell ref="AO185:AO186"/>
    <mergeCell ref="AP180:AP181"/>
    <mergeCell ref="AD180:AD181"/>
    <mergeCell ref="AE180:AE181"/>
    <mergeCell ref="AF180:AF181"/>
    <mergeCell ref="AG180:AG181"/>
    <mergeCell ref="AH180:AH181"/>
    <mergeCell ref="AI180:AI181"/>
    <mergeCell ref="Q180:Q181"/>
    <mergeCell ref="R180:R181"/>
    <mergeCell ref="S180:S181"/>
    <mergeCell ref="T180:T181"/>
    <mergeCell ref="U180:U181"/>
    <mergeCell ref="AB180:AB181"/>
    <mergeCell ref="I180:I181"/>
    <mergeCell ref="J180:J181"/>
    <mergeCell ref="K180:K181"/>
    <mergeCell ref="N180:N181"/>
    <mergeCell ref="O180:O181"/>
    <mergeCell ref="P180:P181"/>
    <mergeCell ref="A180:A182"/>
    <mergeCell ref="B180:B181"/>
    <mergeCell ref="C180:C181"/>
    <mergeCell ref="D180:D181"/>
    <mergeCell ref="F180:F181"/>
    <mergeCell ref="H180:H181"/>
    <mergeCell ref="I178:I179"/>
    <mergeCell ref="J178:J179"/>
    <mergeCell ref="K178:K179"/>
    <mergeCell ref="N178:AB178"/>
    <mergeCell ref="AD178:AK178"/>
    <mergeCell ref="AM178:AT178"/>
    <mergeCell ref="N179:T179"/>
    <mergeCell ref="AD179:AJ179"/>
    <mergeCell ref="AM179:AS179"/>
    <mergeCell ref="A178:A179"/>
    <mergeCell ref="B178:B179"/>
    <mergeCell ref="C178:C179"/>
    <mergeCell ref="D178:D179"/>
    <mergeCell ref="F178:F179"/>
    <mergeCell ref="H178:H179"/>
    <mergeCell ref="AQ180:AQ181"/>
    <mergeCell ref="AR180:AR181"/>
    <mergeCell ref="AS180:AS181"/>
    <mergeCell ref="AT180:AT181"/>
    <mergeCell ref="B182:G182"/>
    <mergeCell ref="I182:AT182"/>
    <mergeCell ref="AJ180:AJ181"/>
    <mergeCell ref="AK180:AK181"/>
    <mergeCell ref="AM180:AM181"/>
    <mergeCell ref="AN180:AN181"/>
    <mergeCell ref="AO180:AO181"/>
    <mergeCell ref="AP175:AP176"/>
    <mergeCell ref="AD175:AD176"/>
    <mergeCell ref="AE175:AE176"/>
    <mergeCell ref="AF175:AF176"/>
    <mergeCell ref="AG175:AG176"/>
    <mergeCell ref="AH175:AH176"/>
    <mergeCell ref="AI175:AI176"/>
    <mergeCell ref="Q175:Q176"/>
    <mergeCell ref="R175:R176"/>
    <mergeCell ref="S175:S176"/>
    <mergeCell ref="T175:T176"/>
    <mergeCell ref="U175:U176"/>
    <mergeCell ref="AB175:AB176"/>
    <mergeCell ref="I175:I176"/>
    <mergeCell ref="J175:J176"/>
    <mergeCell ref="K175:K176"/>
    <mergeCell ref="N175:N176"/>
    <mergeCell ref="O175:O176"/>
    <mergeCell ref="P175:P176"/>
    <mergeCell ref="A175:A177"/>
    <mergeCell ref="B175:B176"/>
    <mergeCell ref="C175:C176"/>
    <mergeCell ref="D175:D176"/>
    <mergeCell ref="F175:F176"/>
    <mergeCell ref="H175:H176"/>
    <mergeCell ref="I173:I174"/>
    <mergeCell ref="J173:J174"/>
    <mergeCell ref="K173:K174"/>
    <mergeCell ref="N173:AB173"/>
    <mergeCell ref="AD173:AK173"/>
    <mergeCell ref="AM173:AT173"/>
    <mergeCell ref="N174:T174"/>
    <mergeCell ref="AD174:AJ174"/>
    <mergeCell ref="AM174:AS174"/>
    <mergeCell ref="A173:A174"/>
    <mergeCell ref="B173:B174"/>
    <mergeCell ref="C173:C174"/>
    <mergeCell ref="D173:D174"/>
    <mergeCell ref="F173:F174"/>
    <mergeCell ref="H173:H174"/>
    <mergeCell ref="AQ175:AQ176"/>
    <mergeCell ref="AR175:AR176"/>
    <mergeCell ref="AS175:AS176"/>
    <mergeCell ref="AT175:AT176"/>
    <mergeCell ref="B177:G177"/>
    <mergeCell ref="I177:AT177"/>
    <mergeCell ref="AJ175:AJ176"/>
    <mergeCell ref="AK175:AK176"/>
    <mergeCell ref="AM175:AM176"/>
    <mergeCell ref="AN175:AN176"/>
    <mergeCell ref="AO175:AO176"/>
    <mergeCell ref="AP170:AP171"/>
    <mergeCell ref="AD170:AD171"/>
    <mergeCell ref="AE170:AE171"/>
    <mergeCell ref="AF170:AF171"/>
    <mergeCell ref="AG170:AG171"/>
    <mergeCell ref="AH170:AH171"/>
    <mergeCell ref="AI170:AI171"/>
    <mergeCell ref="Q170:Q171"/>
    <mergeCell ref="R170:R171"/>
    <mergeCell ref="S170:S171"/>
    <mergeCell ref="T170:T171"/>
    <mergeCell ref="U170:U171"/>
    <mergeCell ref="AB170:AB171"/>
    <mergeCell ref="I170:I171"/>
    <mergeCell ref="J170:J171"/>
    <mergeCell ref="K170:K171"/>
    <mergeCell ref="N170:N171"/>
    <mergeCell ref="O170:O171"/>
    <mergeCell ref="P170:P171"/>
    <mergeCell ref="A170:A172"/>
    <mergeCell ref="B170:B171"/>
    <mergeCell ref="C170:C171"/>
    <mergeCell ref="D170:D171"/>
    <mergeCell ref="F170:F171"/>
    <mergeCell ref="H170:H171"/>
    <mergeCell ref="I168:I169"/>
    <mergeCell ref="J168:J169"/>
    <mergeCell ref="K168:K169"/>
    <mergeCell ref="N168:AB168"/>
    <mergeCell ref="AD168:AK168"/>
    <mergeCell ref="AM168:AT168"/>
    <mergeCell ref="N169:T169"/>
    <mergeCell ref="AD169:AJ169"/>
    <mergeCell ref="AM169:AS169"/>
    <mergeCell ref="A168:A169"/>
    <mergeCell ref="B168:B169"/>
    <mergeCell ref="C168:C169"/>
    <mergeCell ref="D168:D169"/>
    <mergeCell ref="F168:F169"/>
    <mergeCell ref="H168:H169"/>
    <mergeCell ref="AQ170:AQ171"/>
    <mergeCell ref="AR170:AR171"/>
    <mergeCell ref="AS170:AS171"/>
    <mergeCell ref="AT170:AT171"/>
    <mergeCell ref="B172:G172"/>
    <mergeCell ref="I172:AT172"/>
    <mergeCell ref="AJ170:AJ171"/>
    <mergeCell ref="AK170:AK171"/>
    <mergeCell ref="AM170:AM171"/>
    <mergeCell ref="AN170:AN171"/>
    <mergeCell ref="AO170:AO171"/>
    <mergeCell ref="AP165:AP166"/>
    <mergeCell ref="AD165:AD166"/>
    <mergeCell ref="AE165:AE166"/>
    <mergeCell ref="AF165:AF166"/>
    <mergeCell ref="AG165:AG166"/>
    <mergeCell ref="AH165:AH166"/>
    <mergeCell ref="AI165:AI166"/>
    <mergeCell ref="Q165:Q166"/>
    <mergeCell ref="R165:R166"/>
    <mergeCell ref="S165:S166"/>
    <mergeCell ref="T165:T166"/>
    <mergeCell ref="U165:U166"/>
    <mergeCell ref="AB165:AB166"/>
    <mergeCell ref="I165:I166"/>
    <mergeCell ref="J165:J166"/>
    <mergeCell ref="K165:K166"/>
    <mergeCell ref="N165:N166"/>
    <mergeCell ref="O165:O166"/>
    <mergeCell ref="P165:P166"/>
    <mergeCell ref="A165:A167"/>
    <mergeCell ref="B165:B166"/>
    <mergeCell ref="C165:C166"/>
    <mergeCell ref="D165:D166"/>
    <mergeCell ref="F165:F166"/>
    <mergeCell ref="H165:H166"/>
    <mergeCell ref="I163:I164"/>
    <mergeCell ref="J163:J164"/>
    <mergeCell ref="K163:K164"/>
    <mergeCell ref="N163:AB163"/>
    <mergeCell ref="AD163:AK163"/>
    <mergeCell ref="AM163:AT163"/>
    <mergeCell ref="N164:T164"/>
    <mergeCell ref="AD164:AJ164"/>
    <mergeCell ref="AM164:AS164"/>
    <mergeCell ref="A163:A164"/>
    <mergeCell ref="B163:B164"/>
    <mergeCell ref="C163:C164"/>
    <mergeCell ref="D163:D164"/>
    <mergeCell ref="F163:F164"/>
    <mergeCell ref="H163:H164"/>
    <mergeCell ref="AQ165:AQ166"/>
    <mergeCell ref="AR165:AR166"/>
    <mergeCell ref="AS165:AS166"/>
    <mergeCell ref="AT165:AT166"/>
    <mergeCell ref="B167:G167"/>
    <mergeCell ref="I167:AT167"/>
    <mergeCell ref="AJ165:AJ166"/>
    <mergeCell ref="AK165:AK166"/>
    <mergeCell ref="AM165:AM166"/>
    <mergeCell ref="AN165:AN166"/>
    <mergeCell ref="AO165:AO166"/>
    <mergeCell ref="AP160:AP161"/>
    <mergeCell ref="AD160:AD161"/>
    <mergeCell ref="AE160:AE161"/>
    <mergeCell ref="AF160:AF161"/>
    <mergeCell ref="AG160:AG161"/>
    <mergeCell ref="AH160:AH161"/>
    <mergeCell ref="AI160:AI161"/>
    <mergeCell ref="Q160:Q161"/>
    <mergeCell ref="R160:R161"/>
    <mergeCell ref="S160:S161"/>
    <mergeCell ref="T160:T161"/>
    <mergeCell ref="U160:U161"/>
    <mergeCell ref="AB160:AB161"/>
    <mergeCell ref="I160:I161"/>
    <mergeCell ref="J160:J161"/>
    <mergeCell ref="K160:K161"/>
    <mergeCell ref="N160:N161"/>
    <mergeCell ref="O160:O161"/>
    <mergeCell ref="P160:P161"/>
    <mergeCell ref="A160:A162"/>
    <mergeCell ref="B160:B161"/>
    <mergeCell ref="C160:C161"/>
    <mergeCell ref="D160:D161"/>
    <mergeCell ref="F160:F161"/>
    <mergeCell ref="H160:H161"/>
    <mergeCell ref="I158:I159"/>
    <mergeCell ref="J158:J159"/>
    <mergeCell ref="K158:K159"/>
    <mergeCell ref="N158:AB158"/>
    <mergeCell ref="AD158:AK158"/>
    <mergeCell ref="AM158:AT158"/>
    <mergeCell ref="N159:T159"/>
    <mergeCell ref="AD159:AJ159"/>
    <mergeCell ref="AM159:AS159"/>
    <mergeCell ref="A158:A159"/>
    <mergeCell ref="B158:B159"/>
    <mergeCell ref="C158:C159"/>
    <mergeCell ref="D158:D159"/>
    <mergeCell ref="F158:F159"/>
    <mergeCell ref="H158:H159"/>
    <mergeCell ref="AQ160:AQ161"/>
    <mergeCell ref="AR160:AR161"/>
    <mergeCell ref="AS160:AS161"/>
    <mergeCell ref="AT160:AT161"/>
    <mergeCell ref="B162:G162"/>
    <mergeCell ref="I162:AT162"/>
    <mergeCell ref="AJ160:AJ161"/>
    <mergeCell ref="AK160:AK161"/>
    <mergeCell ref="AM160:AM161"/>
    <mergeCell ref="AN160:AN161"/>
    <mergeCell ref="AO160:AO161"/>
    <mergeCell ref="AP155:AP156"/>
    <mergeCell ref="AD155:AD156"/>
    <mergeCell ref="AE155:AE156"/>
    <mergeCell ref="AF155:AF156"/>
    <mergeCell ref="AG155:AG156"/>
    <mergeCell ref="AH155:AH156"/>
    <mergeCell ref="AI155:AI156"/>
    <mergeCell ref="Q155:Q156"/>
    <mergeCell ref="R155:R156"/>
    <mergeCell ref="S155:S156"/>
    <mergeCell ref="T155:T156"/>
    <mergeCell ref="U155:U156"/>
    <mergeCell ref="AB155:AB156"/>
    <mergeCell ref="I155:I156"/>
    <mergeCell ref="J155:J156"/>
    <mergeCell ref="K155:K156"/>
    <mergeCell ref="N155:N156"/>
    <mergeCell ref="O155:O156"/>
    <mergeCell ref="P155:P156"/>
    <mergeCell ref="A155:A157"/>
    <mergeCell ref="B155:B156"/>
    <mergeCell ref="C155:C156"/>
    <mergeCell ref="D155:D156"/>
    <mergeCell ref="F155:F156"/>
    <mergeCell ref="H155:H156"/>
    <mergeCell ref="I153:I154"/>
    <mergeCell ref="J153:J154"/>
    <mergeCell ref="K153:K154"/>
    <mergeCell ref="N153:AB153"/>
    <mergeCell ref="AD153:AK153"/>
    <mergeCell ref="AM153:AT153"/>
    <mergeCell ref="N154:T154"/>
    <mergeCell ref="AD154:AJ154"/>
    <mergeCell ref="AM154:AS154"/>
    <mergeCell ref="A153:A154"/>
    <mergeCell ref="B153:B154"/>
    <mergeCell ref="C153:C154"/>
    <mergeCell ref="D153:D154"/>
    <mergeCell ref="F153:F154"/>
    <mergeCell ref="H153:H154"/>
    <mergeCell ref="AQ155:AQ156"/>
    <mergeCell ref="AR155:AR156"/>
    <mergeCell ref="AS155:AS156"/>
    <mergeCell ref="AT155:AT156"/>
    <mergeCell ref="B157:G157"/>
    <mergeCell ref="I157:AT157"/>
    <mergeCell ref="AJ155:AJ156"/>
    <mergeCell ref="AK155:AK156"/>
    <mergeCell ref="AM155:AM156"/>
    <mergeCell ref="AN155:AN156"/>
    <mergeCell ref="AO155:AO156"/>
    <mergeCell ref="AP150:AP151"/>
    <mergeCell ref="AD150:AD151"/>
    <mergeCell ref="AE150:AE151"/>
    <mergeCell ref="AF150:AF151"/>
    <mergeCell ref="AG150:AG151"/>
    <mergeCell ref="AH150:AH151"/>
    <mergeCell ref="AI150:AI151"/>
    <mergeCell ref="Q150:Q151"/>
    <mergeCell ref="R150:R151"/>
    <mergeCell ref="S150:S151"/>
    <mergeCell ref="T150:T151"/>
    <mergeCell ref="U150:U151"/>
    <mergeCell ref="AB150:AB151"/>
    <mergeCell ref="I150:I151"/>
    <mergeCell ref="J150:J151"/>
    <mergeCell ref="K150:K151"/>
    <mergeCell ref="N150:N151"/>
    <mergeCell ref="O150:O151"/>
    <mergeCell ref="P150:P151"/>
    <mergeCell ref="A150:A152"/>
    <mergeCell ref="B150:B151"/>
    <mergeCell ref="C150:C151"/>
    <mergeCell ref="D150:D151"/>
    <mergeCell ref="F150:F151"/>
    <mergeCell ref="H150:H151"/>
    <mergeCell ref="I148:I149"/>
    <mergeCell ref="J148:J149"/>
    <mergeCell ref="K148:K149"/>
    <mergeCell ref="N148:AB148"/>
    <mergeCell ref="AD148:AK148"/>
    <mergeCell ref="AM148:AT148"/>
    <mergeCell ref="N149:T149"/>
    <mergeCell ref="AD149:AJ149"/>
    <mergeCell ref="AM149:AS149"/>
    <mergeCell ref="A148:A149"/>
    <mergeCell ref="B148:B149"/>
    <mergeCell ref="C148:C149"/>
    <mergeCell ref="D148:D149"/>
    <mergeCell ref="F148:F149"/>
    <mergeCell ref="H148:H149"/>
    <mergeCell ref="AQ150:AQ151"/>
    <mergeCell ref="AR150:AR151"/>
    <mergeCell ref="AS150:AS151"/>
    <mergeCell ref="AT150:AT151"/>
    <mergeCell ref="B152:G152"/>
    <mergeCell ref="I152:AT152"/>
    <mergeCell ref="AJ150:AJ151"/>
    <mergeCell ref="AK150:AK151"/>
    <mergeCell ref="AM150:AM151"/>
    <mergeCell ref="AN150:AN151"/>
    <mergeCell ref="AO150:AO151"/>
    <mergeCell ref="AP145:AP146"/>
    <mergeCell ref="AD145:AD146"/>
    <mergeCell ref="AE145:AE146"/>
    <mergeCell ref="AF145:AF146"/>
    <mergeCell ref="AG145:AG146"/>
    <mergeCell ref="AH145:AH146"/>
    <mergeCell ref="AI145:AI146"/>
    <mergeCell ref="Q145:Q146"/>
    <mergeCell ref="R145:R146"/>
    <mergeCell ref="S145:S146"/>
    <mergeCell ref="T145:T146"/>
    <mergeCell ref="U145:U146"/>
    <mergeCell ref="AB145:AB146"/>
    <mergeCell ref="I145:I146"/>
    <mergeCell ref="J145:J146"/>
    <mergeCell ref="K145:K146"/>
    <mergeCell ref="N145:N146"/>
    <mergeCell ref="O145:O146"/>
    <mergeCell ref="P145:P146"/>
    <mergeCell ref="A145:A147"/>
    <mergeCell ref="B145:B146"/>
    <mergeCell ref="C145:C146"/>
    <mergeCell ref="D145:D146"/>
    <mergeCell ref="F145:F146"/>
    <mergeCell ref="H145:H146"/>
    <mergeCell ref="I143:I144"/>
    <mergeCell ref="J143:J144"/>
    <mergeCell ref="K143:K144"/>
    <mergeCell ref="N143:AB143"/>
    <mergeCell ref="AD143:AK143"/>
    <mergeCell ref="AM143:AT143"/>
    <mergeCell ref="N144:T144"/>
    <mergeCell ref="AD144:AJ144"/>
    <mergeCell ref="AM144:AS144"/>
    <mergeCell ref="A143:A144"/>
    <mergeCell ref="B143:B144"/>
    <mergeCell ref="C143:C144"/>
    <mergeCell ref="D143:D144"/>
    <mergeCell ref="F143:F144"/>
    <mergeCell ref="H143:H144"/>
    <mergeCell ref="AQ145:AQ146"/>
    <mergeCell ref="AR145:AR146"/>
    <mergeCell ref="AS145:AS146"/>
    <mergeCell ref="AT145:AT146"/>
    <mergeCell ref="B147:G147"/>
    <mergeCell ref="I147:AT147"/>
    <mergeCell ref="AJ145:AJ146"/>
    <mergeCell ref="AK145:AK146"/>
    <mergeCell ref="AM145:AM146"/>
    <mergeCell ref="AN145:AN146"/>
    <mergeCell ref="AO145:AO146"/>
    <mergeCell ref="AP140:AP141"/>
    <mergeCell ref="AD140:AD141"/>
    <mergeCell ref="AE140:AE141"/>
    <mergeCell ref="AF140:AF141"/>
    <mergeCell ref="AG140:AG141"/>
    <mergeCell ref="AH140:AH141"/>
    <mergeCell ref="AI140:AI141"/>
    <mergeCell ref="Q140:Q141"/>
    <mergeCell ref="R140:R141"/>
    <mergeCell ref="S140:S141"/>
    <mergeCell ref="T140:T141"/>
    <mergeCell ref="U140:U141"/>
    <mergeCell ref="AB140:AB141"/>
    <mergeCell ref="I140:I141"/>
    <mergeCell ref="J140:J141"/>
    <mergeCell ref="K140:K141"/>
    <mergeCell ref="N140:N141"/>
    <mergeCell ref="O140:O141"/>
    <mergeCell ref="P140:P141"/>
    <mergeCell ref="A140:A142"/>
    <mergeCell ref="B140:B141"/>
    <mergeCell ref="C140:C141"/>
    <mergeCell ref="D140:D141"/>
    <mergeCell ref="F140:F141"/>
    <mergeCell ref="H140:H141"/>
    <mergeCell ref="I138:I139"/>
    <mergeCell ref="J138:J139"/>
    <mergeCell ref="K138:K139"/>
    <mergeCell ref="N138:AB138"/>
    <mergeCell ref="AD138:AK138"/>
    <mergeCell ref="AM138:AT138"/>
    <mergeCell ref="N139:T139"/>
    <mergeCell ref="AD139:AJ139"/>
    <mergeCell ref="AM139:AS139"/>
    <mergeCell ref="A138:A139"/>
    <mergeCell ref="B138:B139"/>
    <mergeCell ref="C138:C139"/>
    <mergeCell ref="D138:D139"/>
    <mergeCell ref="F138:F139"/>
    <mergeCell ref="H138:H139"/>
    <mergeCell ref="AQ140:AQ141"/>
    <mergeCell ref="AR140:AR141"/>
    <mergeCell ref="AS140:AS141"/>
    <mergeCell ref="AT140:AT141"/>
    <mergeCell ref="B142:G142"/>
    <mergeCell ref="I142:AT142"/>
    <mergeCell ref="AJ140:AJ141"/>
    <mergeCell ref="AK140:AK141"/>
    <mergeCell ref="AM140:AM141"/>
    <mergeCell ref="AN140:AN141"/>
    <mergeCell ref="AO140:AO141"/>
    <mergeCell ref="AP135:AP136"/>
    <mergeCell ref="AD135:AD136"/>
    <mergeCell ref="AE135:AE136"/>
    <mergeCell ref="AF135:AF136"/>
    <mergeCell ref="AG135:AG136"/>
    <mergeCell ref="AH135:AH136"/>
    <mergeCell ref="AI135:AI136"/>
    <mergeCell ref="Q135:Q136"/>
    <mergeCell ref="R135:R136"/>
    <mergeCell ref="S135:S136"/>
    <mergeCell ref="T135:T136"/>
    <mergeCell ref="U135:U136"/>
    <mergeCell ref="AB135:AB136"/>
    <mergeCell ref="I135:I136"/>
    <mergeCell ref="J135:J136"/>
    <mergeCell ref="K135:K136"/>
    <mergeCell ref="N135:N136"/>
    <mergeCell ref="O135:O136"/>
    <mergeCell ref="P135:P136"/>
    <mergeCell ref="A135:A137"/>
    <mergeCell ref="B135:B136"/>
    <mergeCell ref="C135:C136"/>
    <mergeCell ref="D135:D136"/>
    <mergeCell ref="F135:F136"/>
    <mergeCell ref="H135:H136"/>
    <mergeCell ref="I133:I134"/>
    <mergeCell ref="J133:J134"/>
    <mergeCell ref="K133:K134"/>
    <mergeCell ref="N133:AB133"/>
    <mergeCell ref="AD133:AK133"/>
    <mergeCell ref="AM133:AT133"/>
    <mergeCell ref="N134:T134"/>
    <mergeCell ref="AD134:AJ134"/>
    <mergeCell ref="AM134:AS134"/>
    <mergeCell ref="A133:A134"/>
    <mergeCell ref="B133:B134"/>
    <mergeCell ref="C133:C134"/>
    <mergeCell ref="D133:D134"/>
    <mergeCell ref="F133:F134"/>
    <mergeCell ref="H133:H134"/>
    <mergeCell ref="AQ135:AQ136"/>
    <mergeCell ref="AR135:AR136"/>
    <mergeCell ref="AS135:AS136"/>
    <mergeCell ref="AT135:AT136"/>
    <mergeCell ref="B137:G137"/>
    <mergeCell ref="I137:AT137"/>
    <mergeCell ref="AJ135:AJ136"/>
    <mergeCell ref="AK135:AK136"/>
    <mergeCell ref="AM135:AM136"/>
    <mergeCell ref="AN135:AN136"/>
    <mergeCell ref="AO135:AO136"/>
    <mergeCell ref="AP130:AP131"/>
    <mergeCell ref="AD130:AD131"/>
    <mergeCell ref="AE130:AE131"/>
    <mergeCell ref="AF130:AF131"/>
    <mergeCell ref="AG130:AG131"/>
    <mergeCell ref="AH130:AH131"/>
    <mergeCell ref="AI130:AI131"/>
    <mergeCell ref="Q130:Q131"/>
    <mergeCell ref="R130:R131"/>
    <mergeCell ref="S130:S131"/>
    <mergeCell ref="T130:T131"/>
    <mergeCell ref="U130:U131"/>
    <mergeCell ref="AB130:AB131"/>
    <mergeCell ref="I130:I131"/>
    <mergeCell ref="J130:J131"/>
    <mergeCell ref="K130:K131"/>
    <mergeCell ref="N130:N131"/>
    <mergeCell ref="O130:O131"/>
    <mergeCell ref="P130:P131"/>
    <mergeCell ref="A130:A132"/>
    <mergeCell ref="B130:B131"/>
    <mergeCell ref="C130:C131"/>
    <mergeCell ref="D130:D131"/>
    <mergeCell ref="F130:F131"/>
    <mergeCell ref="H130:H131"/>
    <mergeCell ref="I128:I129"/>
    <mergeCell ref="J128:J129"/>
    <mergeCell ref="K128:K129"/>
    <mergeCell ref="N128:AB128"/>
    <mergeCell ref="AD128:AK128"/>
    <mergeCell ref="AM128:AT128"/>
    <mergeCell ref="N129:T129"/>
    <mergeCell ref="AD129:AJ129"/>
    <mergeCell ref="AM129:AS129"/>
    <mergeCell ref="A128:A129"/>
    <mergeCell ref="B128:B129"/>
    <mergeCell ref="C128:C129"/>
    <mergeCell ref="D128:D129"/>
    <mergeCell ref="F128:F129"/>
    <mergeCell ref="H128:H129"/>
    <mergeCell ref="AQ130:AQ131"/>
    <mergeCell ref="AR130:AR131"/>
    <mergeCell ref="AS130:AS131"/>
    <mergeCell ref="AT130:AT131"/>
    <mergeCell ref="B132:G132"/>
    <mergeCell ref="I132:AT132"/>
    <mergeCell ref="AJ130:AJ131"/>
    <mergeCell ref="AK130:AK131"/>
    <mergeCell ref="AM130:AM131"/>
    <mergeCell ref="AN130:AN131"/>
    <mergeCell ref="AO130:AO131"/>
    <mergeCell ref="AP125:AP126"/>
    <mergeCell ref="AD125:AD126"/>
    <mergeCell ref="AE125:AE126"/>
    <mergeCell ref="AF125:AF126"/>
    <mergeCell ref="AG125:AG126"/>
    <mergeCell ref="AH125:AH126"/>
    <mergeCell ref="AI125:AI126"/>
    <mergeCell ref="Q125:Q126"/>
    <mergeCell ref="R125:R126"/>
    <mergeCell ref="S125:S126"/>
    <mergeCell ref="T125:T126"/>
    <mergeCell ref="U125:U126"/>
    <mergeCell ref="AB125:AB126"/>
    <mergeCell ref="I125:I126"/>
    <mergeCell ref="J125:J126"/>
    <mergeCell ref="K125:K126"/>
    <mergeCell ref="N125:N126"/>
    <mergeCell ref="O125:O126"/>
    <mergeCell ref="P125:P126"/>
    <mergeCell ref="A125:A127"/>
    <mergeCell ref="B125:B126"/>
    <mergeCell ref="C125:C126"/>
    <mergeCell ref="D125:D126"/>
    <mergeCell ref="F125:F126"/>
    <mergeCell ref="H125:H126"/>
    <mergeCell ref="I123:I124"/>
    <mergeCell ref="J123:J124"/>
    <mergeCell ref="K123:K124"/>
    <mergeCell ref="N123:AB123"/>
    <mergeCell ref="AD123:AK123"/>
    <mergeCell ref="AM123:AT123"/>
    <mergeCell ref="N124:T124"/>
    <mergeCell ref="AD124:AJ124"/>
    <mergeCell ref="AM124:AS124"/>
    <mergeCell ref="A123:A124"/>
    <mergeCell ref="B123:B124"/>
    <mergeCell ref="C123:C124"/>
    <mergeCell ref="D123:D124"/>
    <mergeCell ref="F123:F124"/>
    <mergeCell ref="H123:H124"/>
    <mergeCell ref="AQ125:AQ126"/>
    <mergeCell ref="AR125:AR126"/>
    <mergeCell ref="AS125:AS126"/>
    <mergeCell ref="AT125:AT126"/>
    <mergeCell ref="B127:G127"/>
    <mergeCell ref="I127:AT127"/>
    <mergeCell ref="AJ125:AJ126"/>
    <mergeCell ref="AK125:AK126"/>
    <mergeCell ref="AM125:AM126"/>
    <mergeCell ref="AN125:AN126"/>
    <mergeCell ref="AO125:AO126"/>
    <mergeCell ref="AP120:AP121"/>
    <mergeCell ref="AD120:AD121"/>
    <mergeCell ref="AE120:AE121"/>
    <mergeCell ref="AF120:AF121"/>
    <mergeCell ref="AG120:AG121"/>
    <mergeCell ref="AH120:AH121"/>
    <mergeCell ref="AI120:AI121"/>
    <mergeCell ref="Q120:Q121"/>
    <mergeCell ref="R120:R121"/>
    <mergeCell ref="S120:S121"/>
    <mergeCell ref="T120:T121"/>
    <mergeCell ref="U120:U121"/>
    <mergeCell ref="AB120:AB121"/>
    <mergeCell ref="I120:I121"/>
    <mergeCell ref="J120:J121"/>
    <mergeCell ref="K120:K121"/>
    <mergeCell ref="N120:N121"/>
    <mergeCell ref="O120:O121"/>
    <mergeCell ref="P120:P121"/>
    <mergeCell ref="A120:A122"/>
    <mergeCell ref="B120:B121"/>
    <mergeCell ref="C120:C121"/>
    <mergeCell ref="D120:D121"/>
    <mergeCell ref="F120:F121"/>
    <mergeCell ref="H120:H121"/>
    <mergeCell ref="I118:I119"/>
    <mergeCell ref="J118:J119"/>
    <mergeCell ref="K118:K119"/>
    <mergeCell ref="N118:AB118"/>
    <mergeCell ref="AD118:AK118"/>
    <mergeCell ref="AM118:AT118"/>
    <mergeCell ref="N119:T119"/>
    <mergeCell ref="AD119:AJ119"/>
    <mergeCell ref="AM119:AS119"/>
    <mergeCell ref="A118:A119"/>
    <mergeCell ref="B118:B119"/>
    <mergeCell ref="C118:C119"/>
    <mergeCell ref="D118:D119"/>
    <mergeCell ref="F118:F119"/>
    <mergeCell ref="H118:H119"/>
    <mergeCell ref="AQ120:AQ121"/>
    <mergeCell ref="AR120:AR121"/>
    <mergeCell ref="AS120:AS121"/>
    <mergeCell ref="AT120:AT121"/>
    <mergeCell ref="B122:G122"/>
    <mergeCell ref="I122:AT122"/>
    <mergeCell ref="AJ120:AJ121"/>
    <mergeCell ref="AK120:AK121"/>
    <mergeCell ref="AM120:AM121"/>
    <mergeCell ref="AN120:AN121"/>
    <mergeCell ref="AO120:AO121"/>
    <mergeCell ref="AP115:AP116"/>
    <mergeCell ref="AD115:AD116"/>
    <mergeCell ref="AE115:AE116"/>
    <mergeCell ref="AF115:AF116"/>
    <mergeCell ref="AG115:AG116"/>
    <mergeCell ref="AH115:AH116"/>
    <mergeCell ref="AI115:AI116"/>
    <mergeCell ref="Q115:Q116"/>
    <mergeCell ref="R115:R116"/>
    <mergeCell ref="S115:S116"/>
    <mergeCell ref="T115:T116"/>
    <mergeCell ref="U115:U116"/>
    <mergeCell ref="AB115:AB116"/>
    <mergeCell ref="I115:I116"/>
    <mergeCell ref="J115:J116"/>
    <mergeCell ref="K115:K116"/>
    <mergeCell ref="N115:N116"/>
    <mergeCell ref="O115:O116"/>
    <mergeCell ref="P115:P116"/>
    <mergeCell ref="A115:A117"/>
    <mergeCell ref="B115:B116"/>
    <mergeCell ref="C115:C116"/>
    <mergeCell ref="D115:D116"/>
    <mergeCell ref="F115:F116"/>
    <mergeCell ref="H115:H116"/>
    <mergeCell ref="I113:I114"/>
    <mergeCell ref="J113:J114"/>
    <mergeCell ref="K113:K114"/>
    <mergeCell ref="N113:AB113"/>
    <mergeCell ref="AD113:AK113"/>
    <mergeCell ref="AM113:AT113"/>
    <mergeCell ref="N114:T114"/>
    <mergeCell ref="AD114:AJ114"/>
    <mergeCell ref="AM114:AS114"/>
    <mergeCell ref="A113:A114"/>
    <mergeCell ref="B113:B114"/>
    <mergeCell ref="C113:C114"/>
    <mergeCell ref="D113:D114"/>
    <mergeCell ref="F113:F114"/>
    <mergeCell ref="H113:H114"/>
    <mergeCell ref="AQ115:AQ116"/>
    <mergeCell ref="AR115:AR116"/>
    <mergeCell ref="AS115:AS116"/>
    <mergeCell ref="AT115:AT116"/>
    <mergeCell ref="B117:G117"/>
    <mergeCell ref="I117:AT117"/>
    <mergeCell ref="AJ115:AJ116"/>
    <mergeCell ref="AK115:AK116"/>
    <mergeCell ref="AM115:AM116"/>
    <mergeCell ref="AN115:AN116"/>
    <mergeCell ref="AO115:AO116"/>
    <mergeCell ref="AP110:AP111"/>
    <mergeCell ref="AD110:AD111"/>
    <mergeCell ref="AE110:AE111"/>
    <mergeCell ref="AF110:AF111"/>
    <mergeCell ref="AG110:AG111"/>
    <mergeCell ref="AH110:AH111"/>
    <mergeCell ref="AI110:AI111"/>
    <mergeCell ref="Q110:Q111"/>
    <mergeCell ref="R110:R111"/>
    <mergeCell ref="S110:S111"/>
    <mergeCell ref="T110:T111"/>
    <mergeCell ref="U110:U111"/>
    <mergeCell ref="AB110:AB111"/>
    <mergeCell ref="I110:I111"/>
    <mergeCell ref="J110:J111"/>
    <mergeCell ref="K110:K111"/>
    <mergeCell ref="N110:N111"/>
    <mergeCell ref="O110:O111"/>
    <mergeCell ref="P110:P111"/>
    <mergeCell ref="A110:A112"/>
    <mergeCell ref="B110:B111"/>
    <mergeCell ref="C110:C111"/>
    <mergeCell ref="D110:D111"/>
    <mergeCell ref="F110:F111"/>
    <mergeCell ref="H110:H111"/>
    <mergeCell ref="I108:I109"/>
    <mergeCell ref="J108:J109"/>
    <mergeCell ref="K108:K109"/>
    <mergeCell ref="N108:AB108"/>
    <mergeCell ref="AD108:AK108"/>
    <mergeCell ref="AM108:AT108"/>
    <mergeCell ref="N109:T109"/>
    <mergeCell ref="AD109:AJ109"/>
    <mergeCell ref="AM109:AS109"/>
    <mergeCell ref="A108:A109"/>
    <mergeCell ref="B108:B109"/>
    <mergeCell ref="C108:C109"/>
    <mergeCell ref="D108:D109"/>
    <mergeCell ref="F108:F109"/>
    <mergeCell ref="H108:H109"/>
    <mergeCell ref="AQ110:AQ111"/>
    <mergeCell ref="AR110:AR111"/>
    <mergeCell ref="AS110:AS111"/>
    <mergeCell ref="AT110:AT111"/>
    <mergeCell ref="B112:G112"/>
    <mergeCell ref="I112:AT112"/>
    <mergeCell ref="AJ110:AJ111"/>
    <mergeCell ref="AK110:AK111"/>
    <mergeCell ref="AM110:AM111"/>
    <mergeCell ref="AN110:AN111"/>
    <mergeCell ref="AO110:AO111"/>
    <mergeCell ref="AP105:AP106"/>
    <mergeCell ref="AD105:AD106"/>
    <mergeCell ref="AE105:AE106"/>
    <mergeCell ref="AF105:AF106"/>
    <mergeCell ref="AG105:AG106"/>
    <mergeCell ref="AH105:AH106"/>
    <mergeCell ref="AI105:AI106"/>
    <mergeCell ref="Q105:Q106"/>
    <mergeCell ref="R105:R106"/>
    <mergeCell ref="S105:S106"/>
    <mergeCell ref="T105:T106"/>
    <mergeCell ref="U105:U106"/>
    <mergeCell ref="AB105:AB106"/>
    <mergeCell ref="I105:I106"/>
    <mergeCell ref="J105:J106"/>
    <mergeCell ref="K105:K106"/>
    <mergeCell ref="N105:N106"/>
    <mergeCell ref="O105:O106"/>
    <mergeCell ref="P105:P106"/>
    <mergeCell ref="A105:A107"/>
    <mergeCell ref="B105:B106"/>
    <mergeCell ref="C105:C106"/>
    <mergeCell ref="D105:D106"/>
    <mergeCell ref="F105:F106"/>
    <mergeCell ref="H105:H106"/>
    <mergeCell ref="I103:I104"/>
    <mergeCell ref="J103:J104"/>
    <mergeCell ref="K103:K104"/>
    <mergeCell ref="N103:AB103"/>
    <mergeCell ref="AD103:AK103"/>
    <mergeCell ref="AM103:AT103"/>
    <mergeCell ref="N104:T104"/>
    <mergeCell ref="AD104:AJ104"/>
    <mergeCell ref="AM104:AS104"/>
    <mergeCell ref="A103:A104"/>
    <mergeCell ref="B103:B104"/>
    <mergeCell ref="C103:C104"/>
    <mergeCell ref="D103:D104"/>
    <mergeCell ref="F103:F104"/>
    <mergeCell ref="H103:H104"/>
    <mergeCell ref="AQ105:AQ106"/>
    <mergeCell ref="AR105:AR106"/>
    <mergeCell ref="AS105:AS106"/>
    <mergeCell ref="AT105:AT106"/>
    <mergeCell ref="B107:G107"/>
    <mergeCell ref="I107:AT107"/>
    <mergeCell ref="AJ105:AJ106"/>
    <mergeCell ref="AK105:AK106"/>
    <mergeCell ref="AM105:AM106"/>
    <mergeCell ref="AN105:AN106"/>
    <mergeCell ref="AO105:AO106"/>
    <mergeCell ref="AP100:AP101"/>
    <mergeCell ref="AD100:AD101"/>
    <mergeCell ref="AE100:AE101"/>
    <mergeCell ref="AF100:AF101"/>
    <mergeCell ref="AG100:AG101"/>
    <mergeCell ref="AH100:AH101"/>
    <mergeCell ref="AI100:AI101"/>
    <mergeCell ref="Q100:Q101"/>
    <mergeCell ref="R100:R101"/>
    <mergeCell ref="S100:S101"/>
    <mergeCell ref="T100:T101"/>
    <mergeCell ref="U100:U101"/>
    <mergeCell ref="AB100:AB101"/>
    <mergeCell ref="I100:I101"/>
    <mergeCell ref="J100:J101"/>
    <mergeCell ref="K100:K101"/>
    <mergeCell ref="N100:N101"/>
    <mergeCell ref="O100:O101"/>
    <mergeCell ref="P100:P101"/>
    <mergeCell ref="A100:A102"/>
    <mergeCell ref="B100:B101"/>
    <mergeCell ref="C100:C101"/>
    <mergeCell ref="D100:D101"/>
    <mergeCell ref="F100:F101"/>
    <mergeCell ref="H100:H101"/>
    <mergeCell ref="I98:I99"/>
    <mergeCell ref="J98:J99"/>
    <mergeCell ref="K98:K99"/>
    <mergeCell ref="N98:AB98"/>
    <mergeCell ref="AD98:AK98"/>
    <mergeCell ref="AM98:AT98"/>
    <mergeCell ref="N99:T99"/>
    <mergeCell ref="AD99:AJ99"/>
    <mergeCell ref="AM99:AS99"/>
    <mergeCell ref="A98:A99"/>
    <mergeCell ref="B98:B99"/>
    <mergeCell ref="C98:C99"/>
    <mergeCell ref="D98:D99"/>
    <mergeCell ref="F98:F99"/>
    <mergeCell ref="H98:H99"/>
    <mergeCell ref="AQ100:AQ101"/>
    <mergeCell ref="AR100:AR101"/>
    <mergeCell ref="AS100:AS101"/>
    <mergeCell ref="AT100:AT101"/>
    <mergeCell ref="B102:G102"/>
    <mergeCell ref="I102:AT102"/>
    <mergeCell ref="AJ100:AJ101"/>
    <mergeCell ref="AK100:AK101"/>
    <mergeCell ref="AM100:AM101"/>
    <mergeCell ref="AN100:AN101"/>
    <mergeCell ref="AO100:AO101"/>
    <mergeCell ref="AP95:AP96"/>
    <mergeCell ref="AD95:AD96"/>
    <mergeCell ref="AE95:AE96"/>
    <mergeCell ref="AF95:AF96"/>
    <mergeCell ref="AG95:AG96"/>
    <mergeCell ref="AH95:AH96"/>
    <mergeCell ref="AI95:AI96"/>
    <mergeCell ref="Q95:Q96"/>
    <mergeCell ref="R95:R96"/>
    <mergeCell ref="S95:S96"/>
    <mergeCell ref="T95:T96"/>
    <mergeCell ref="U95:U96"/>
    <mergeCell ref="AB95:AB96"/>
    <mergeCell ref="I95:I96"/>
    <mergeCell ref="J95:J96"/>
    <mergeCell ref="K95:K96"/>
    <mergeCell ref="N95:N96"/>
    <mergeCell ref="O95:O96"/>
    <mergeCell ref="P95:P96"/>
    <mergeCell ref="A95:A97"/>
    <mergeCell ref="B95:B96"/>
    <mergeCell ref="C95:C96"/>
    <mergeCell ref="D95:D96"/>
    <mergeCell ref="F95:F96"/>
    <mergeCell ref="H95:H96"/>
    <mergeCell ref="I93:I94"/>
    <mergeCell ref="J93:J94"/>
    <mergeCell ref="K93:K94"/>
    <mergeCell ref="N93:AB93"/>
    <mergeCell ref="AD93:AK93"/>
    <mergeCell ref="AM93:AT93"/>
    <mergeCell ref="N94:T94"/>
    <mergeCell ref="AD94:AJ94"/>
    <mergeCell ref="AM94:AS94"/>
    <mergeCell ref="A93:A94"/>
    <mergeCell ref="B93:B94"/>
    <mergeCell ref="C93:C94"/>
    <mergeCell ref="D93:D94"/>
    <mergeCell ref="F93:F94"/>
    <mergeCell ref="H93:H94"/>
    <mergeCell ref="AQ95:AQ96"/>
    <mergeCell ref="AR95:AR96"/>
    <mergeCell ref="AS95:AS96"/>
    <mergeCell ref="AT95:AT96"/>
    <mergeCell ref="B97:G97"/>
    <mergeCell ref="I97:AT97"/>
    <mergeCell ref="AJ95:AJ96"/>
    <mergeCell ref="AK95:AK96"/>
    <mergeCell ref="AM95:AM96"/>
    <mergeCell ref="AN95:AN96"/>
    <mergeCell ref="AO95:AO96"/>
    <mergeCell ref="AP90:AP91"/>
    <mergeCell ref="AD90:AD91"/>
    <mergeCell ref="AE90:AE91"/>
    <mergeCell ref="AF90:AF91"/>
    <mergeCell ref="AG90:AG91"/>
    <mergeCell ref="AH90:AH91"/>
    <mergeCell ref="AI90:AI91"/>
    <mergeCell ref="Q90:Q91"/>
    <mergeCell ref="R90:R91"/>
    <mergeCell ref="S90:S91"/>
    <mergeCell ref="T90:T91"/>
    <mergeCell ref="U90:U91"/>
    <mergeCell ref="AB90:AB91"/>
    <mergeCell ref="I90:I91"/>
    <mergeCell ref="J90:J91"/>
    <mergeCell ref="K90:K91"/>
    <mergeCell ref="N90:N91"/>
    <mergeCell ref="O90:O91"/>
    <mergeCell ref="P90:P91"/>
    <mergeCell ref="A90:A92"/>
    <mergeCell ref="B90:B91"/>
    <mergeCell ref="C90:C91"/>
    <mergeCell ref="D90:D91"/>
    <mergeCell ref="F90:F91"/>
    <mergeCell ref="H90:H91"/>
    <mergeCell ref="I88:I89"/>
    <mergeCell ref="J88:J89"/>
    <mergeCell ref="K88:K89"/>
    <mergeCell ref="N88:AB88"/>
    <mergeCell ref="AD88:AK88"/>
    <mergeCell ref="AM88:AT88"/>
    <mergeCell ref="N89:T89"/>
    <mergeCell ref="AD89:AJ89"/>
    <mergeCell ref="AM89:AS89"/>
    <mergeCell ref="A88:A89"/>
    <mergeCell ref="B88:B89"/>
    <mergeCell ref="C88:C89"/>
    <mergeCell ref="D88:D89"/>
    <mergeCell ref="F88:F89"/>
    <mergeCell ref="H88:H89"/>
    <mergeCell ref="AQ90:AQ91"/>
    <mergeCell ref="AR90:AR91"/>
    <mergeCell ref="AS90:AS91"/>
    <mergeCell ref="AT90:AT91"/>
    <mergeCell ref="B92:G92"/>
    <mergeCell ref="I92:AT92"/>
    <mergeCell ref="AJ90:AJ91"/>
    <mergeCell ref="AK90:AK91"/>
    <mergeCell ref="AM90:AM91"/>
    <mergeCell ref="AN90:AN91"/>
    <mergeCell ref="AO90:AO91"/>
    <mergeCell ref="AP85:AP86"/>
    <mergeCell ref="AD85:AD86"/>
    <mergeCell ref="AE85:AE86"/>
    <mergeCell ref="AF85:AF86"/>
    <mergeCell ref="AG85:AG86"/>
    <mergeCell ref="AH85:AH86"/>
    <mergeCell ref="AI85:AI86"/>
    <mergeCell ref="Q85:Q86"/>
    <mergeCell ref="R85:R86"/>
    <mergeCell ref="S85:S86"/>
    <mergeCell ref="T85:T86"/>
    <mergeCell ref="U85:U86"/>
    <mergeCell ref="AB85:AB86"/>
    <mergeCell ref="I85:I86"/>
    <mergeCell ref="J85:J86"/>
    <mergeCell ref="K85:K86"/>
    <mergeCell ref="N85:N86"/>
    <mergeCell ref="O85:O86"/>
    <mergeCell ref="P85:P86"/>
    <mergeCell ref="A85:A87"/>
    <mergeCell ref="B85:B86"/>
    <mergeCell ref="C85:C86"/>
    <mergeCell ref="D85:D86"/>
    <mergeCell ref="F85:F86"/>
    <mergeCell ref="H85:H86"/>
    <mergeCell ref="I83:I84"/>
    <mergeCell ref="J83:J84"/>
    <mergeCell ref="K83:K84"/>
    <mergeCell ref="N83:AB83"/>
    <mergeCell ref="AD83:AK83"/>
    <mergeCell ref="AM83:AT83"/>
    <mergeCell ref="N84:T84"/>
    <mergeCell ref="AD84:AJ84"/>
    <mergeCell ref="AM84:AS84"/>
    <mergeCell ref="A83:A84"/>
    <mergeCell ref="B83:B84"/>
    <mergeCell ref="C83:C84"/>
    <mergeCell ref="D83:D84"/>
    <mergeCell ref="F83:F84"/>
    <mergeCell ref="H83:H84"/>
    <mergeCell ref="AQ85:AQ86"/>
    <mergeCell ref="AR85:AR86"/>
    <mergeCell ref="AS85:AS86"/>
    <mergeCell ref="AT85:AT86"/>
    <mergeCell ref="B87:G87"/>
    <mergeCell ref="I87:AT87"/>
    <mergeCell ref="AJ85:AJ86"/>
    <mergeCell ref="AK85:AK86"/>
    <mergeCell ref="AM85:AM86"/>
    <mergeCell ref="AN85:AN86"/>
    <mergeCell ref="AO85:AO86"/>
    <mergeCell ref="AP80:AP81"/>
    <mergeCell ref="AD80:AD81"/>
    <mergeCell ref="AE80:AE81"/>
    <mergeCell ref="AF80:AF81"/>
    <mergeCell ref="AG80:AG81"/>
    <mergeCell ref="AH80:AH81"/>
    <mergeCell ref="AI80:AI81"/>
    <mergeCell ref="Q80:Q81"/>
    <mergeCell ref="R80:R81"/>
    <mergeCell ref="S80:S81"/>
    <mergeCell ref="T80:T81"/>
    <mergeCell ref="U80:U81"/>
    <mergeCell ref="AB80:AB81"/>
    <mergeCell ref="I80:I81"/>
    <mergeCell ref="J80:J81"/>
    <mergeCell ref="K80:K81"/>
    <mergeCell ref="N80:N81"/>
    <mergeCell ref="O80:O81"/>
    <mergeCell ref="P80:P81"/>
    <mergeCell ref="A80:A82"/>
    <mergeCell ref="B80:B81"/>
    <mergeCell ref="C80:C81"/>
    <mergeCell ref="D80:D81"/>
    <mergeCell ref="F80:F81"/>
    <mergeCell ref="H80:H81"/>
    <mergeCell ref="I78:I79"/>
    <mergeCell ref="J78:J79"/>
    <mergeCell ref="K78:K79"/>
    <mergeCell ref="N78:AB78"/>
    <mergeCell ref="AD78:AK78"/>
    <mergeCell ref="AM78:AT78"/>
    <mergeCell ref="N79:T79"/>
    <mergeCell ref="AD79:AJ79"/>
    <mergeCell ref="AM79:AS79"/>
    <mergeCell ref="A78:A79"/>
    <mergeCell ref="B78:B79"/>
    <mergeCell ref="C78:C79"/>
    <mergeCell ref="D78:D79"/>
    <mergeCell ref="F78:F79"/>
    <mergeCell ref="H78:H79"/>
    <mergeCell ref="AQ80:AQ81"/>
    <mergeCell ref="AR80:AR81"/>
    <mergeCell ref="AS80:AS81"/>
    <mergeCell ref="AT80:AT81"/>
    <mergeCell ref="B82:G82"/>
    <mergeCell ref="I82:AT82"/>
    <mergeCell ref="AJ80:AJ81"/>
    <mergeCell ref="AK80:AK81"/>
    <mergeCell ref="AM80:AM81"/>
    <mergeCell ref="AN80:AN81"/>
    <mergeCell ref="AO80:AO81"/>
    <mergeCell ref="AP75:AP76"/>
    <mergeCell ref="AD75:AD76"/>
    <mergeCell ref="AE75:AE76"/>
    <mergeCell ref="AF75:AF76"/>
    <mergeCell ref="AG75:AG76"/>
    <mergeCell ref="AH75:AH76"/>
    <mergeCell ref="AI75:AI76"/>
    <mergeCell ref="Q75:Q76"/>
    <mergeCell ref="R75:R76"/>
    <mergeCell ref="S75:S76"/>
    <mergeCell ref="T75:T76"/>
    <mergeCell ref="U75:U76"/>
    <mergeCell ref="AB75:AB76"/>
    <mergeCell ref="I75:I76"/>
    <mergeCell ref="J75:J76"/>
    <mergeCell ref="K75:K76"/>
    <mergeCell ref="N75:N76"/>
    <mergeCell ref="O75:O76"/>
    <mergeCell ref="P75:P76"/>
    <mergeCell ref="A75:A77"/>
    <mergeCell ref="B75:B76"/>
    <mergeCell ref="C75:C76"/>
    <mergeCell ref="D75:D76"/>
    <mergeCell ref="F75:F76"/>
    <mergeCell ref="H75:H76"/>
    <mergeCell ref="I73:I74"/>
    <mergeCell ref="J73:J74"/>
    <mergeCell ref="K73:K74"/>
    <mergeCell ref="N73:AB73"/>
    <mergeCell ref="AD73:AK73"/>
    <mergeCell ref="AM73:AT73"/>
    <mergeCell ref="N74:T74"/>
    <mergeCell ref="AD74:AJ74"/>
    <mergeCell ref="AM74:AS74"/>
    <mergeCell ref="A73:A74"/>
    <mergeCell ref="B73:B74"/>
    <mergeCell ref="C73:C74"/>
    <mergeCell ref="D73:D74"/>
    <mergeCell ref="F73:F74"/>
    <mergeCell ref="H73:H74"/>
    <mergeCell ref="AQ75:AQ76"/>
    <mergeCell ref="AR75:AR76"/>
    <mergeCell ref="AS75:AS76"/>
    <mergeCell ref="AT75:AT76"/>
    <mergeCell ref="B77:G77"/>
    <mergeCell ref="I77:AT77"/>
    <mergeCell ref="AJ75:AJ76"/>
    <mergeCell ref="AK75:AK76"/>
    <mergeCell ref="AM75:AM76"/>
    <mergeCell ref="AN75:AN76"/>
    <mergeCell ref="AO75:AO76"/>
    <mergeCell ref="AP70:AP71"/>
    <mergeCell ref="AD70:AD71"/>
    <mergeCell ref="AE70:AE71"/>
    <mergeCell ref="AF70:AF71"/>
    <mergeCell ref="AG70:AG71"/>
    <mergeCell ref="AH70:AH71"/>
    <mergeCell ref="AI70:AI71"/>
    <mergeCell ref="Q70:Q71"/>
    <mergeCell ref="R70:R71"/>
    <mergeCell ref="S70:S71"/>
    <mergeCell ref="T70:T71"/>
    <mergeCell ref="U70:U71"/>
    <mergeCell ref="AB70:AB71"/>
    <mergeCell ref="I70:I71"/>
    <mergeCell ref="J70:J71"/>
    <mergeCell ref="K70:K71"/>
    <mergeCell ref="N70:N71"/>
    <mergeCell ref="O70:O71"/>
    <mergeCell ref="P70:P71"/>
    <mergeCell ref="A70:A72"/>
    <mergeCell ref="B70:B71"/>
    <mergeCell ref="C70:C71"/>
    <mergeCell ref="D70:D71"/>
    <mergeCell ref="F70:F71"/>
    <mergeCell ref="H70:H71"/>
    <mergeCell ref="I68:I69"/>
    <mergeCell ref="J68:J69"/>
    <mergeCell ref="K68:K69"/>
    <mergeCell ref="N68:AB68"/>
    <mergeCell ref="AD68:AK68"/>
    <mergeCell ref="AM68:AT68"/>
    <mergeCell ref="N69:T69"/>
    <mergeCell ref="AD69:AJ69"/>
    <mergeCell ref="AM69:AS69"/>
    <mergeCell ref="A68:A69"/>
    <mergeCell ref="B68:B69"/>
    <mergeCell ref="C68:C69"/>
    <mergeCell ref="D68:D69"/>
    <mergeCell ref="F68:F69"/>
    <mergeCell ref="H68:H69"/>
    <mergeCell ref="AQ70:AQ71"/>
    <mergeCell ref="AR70:AR71"/>
    <mergeCell ref="AS70:AS71"/>
    <mergeCell ref="AT70:AT71"/>
    <mergeCell ref="B72:G72"/>
    <mergeCell ref="I72:AT72"/>
    <mergeCell ref="AJ70:AJ71"/>
    <mergeCell ref="AK70:AK71"/>
    <mergeCell ref="AM70:AM71"/>
    <mergeCell ref="AN70:AN71"/>
    <mergeCell ref="AO70:AO71"/>
    <mergeCell ref="AP65:AP66"/>
    <mergeCell ref="AD65:AD66"/>
    <mergeCell ref="AE65:AE66"/>
    <mergeCell ref="AF65:AF66"/>
    <mergeCell ref="AG65:AG66"/>
    <mergeCell ref="AH65:AH66"/>
    <mergeCell ref="AI65:AI66"/>
    <mergeCell ref="Q65:Q66"/>
    <mergeCell ref="R65:R66"/>
    <mergeCell ref="S65:S66"/>
    <mergeCell ref="T65:T66"/>
    <mergeCell ref="U65:U66"/>
    <mergeCell ref="AB65:AB66"/>
    <mergeCell ref="I65:I66"/>
    <mergeCell ref="J65:J66"/>
    <mergeCell ref="K65:K66"/>
    <mergeCell ref="N65:N66"/>
    <mergeCell ref="O65:O66"/>
    <mergeCell ref="P65:P66"/>
    <mergeCell ref="A65:A67"/>
    <mergeCell ref="B65:B66"/>
    <mergeCell ref="C65:C66"/>
    <mergeCell ref="D65:D66"/>
    <mergeCell ref="F65:F66"/>
    <mergeCell ref="H65:H66"/>
    <mergeCell ref="I63:I64"/>
    <mergeCell ref="J63:J64"/>
    <mergeCell ref="K63:K64"/>
    <mergeCell ref="N63:AB63"/>
    <mergeCell ref="AD63:AK63"/>
    <mergeCell ref="AM63:AT63"/>
    <mergeCell ref="N64:T64"/>
    <mergeCell ref="AD64:AJ64"/>
    <mergeCell ref="AM64:AS64"/>
    <mergeCell ref="A63:A64"/>
    <mergeCell ref="B63:B64"/>
    <mergeCell ref="C63:C64"/>
    <mergeCell ref="D63:D64"/>
    <mergeCell ref="F63:F64"/>
    <mergeCell ref="H63:H64"/>
    <mergeCell ref="AQ65:AQ66"/>
    <mergeCell ref="AR65:AR66"/>
    <mergeCell ref="AS65:AS66"/>
    <mergeCell ref="AT65:AT66"/>
    <mergeCell ref="B67:G67"/>
    <mergeCell ref="I67:AT67"/>
    <mergeCell ref="AJ65:AJ66"/>
    <mergeCell ref="AK65:AK66"/>
    <mergeCell ref="AM65:AM66"/>
    <mergeCell ref="AN65:AN66"/>
    <mergeCell ref="AO65:AO66"/>
    <mergeCell ref="AP60:AP61"/>
    <mergeCell ref="AD60:AD61"/>
    <mergeCell ref="AE60:AE61"/>
    <mergeCell ref="AF60:AF61"/>
    <mergeCell ref="AG60:AG61"/>
    <mergeCell ref="AH60:AH61"/>
    <mergeCell ref="AI60:AI61"/>
    <mergeCell ref="Q60:Q61"/>
    <mergeCell ref="R60:R61"/>
    <mergeCell ref="S60:S61"/>
    <mergeCell ref="T60:T61"/>
    <mergeCell ref="U60:U61"/>
    <mergeCell ref="AB60:AB61"/>
    <mergeCell ref="I60:I61"/>
    <mergeCell ref="J60:J61"/>
    <mergeCell ref="K60:K61"/>
    <mergeCell ref="N60:N61"/>
    <mergeCell ref="O60:O61"/>
    <mergeCell ref="P60:P61"/>
    <mergeCell ref="A60:A62"/>
    <mergeCell ref="B60:B61"/>
    <mergeCell ref="C60:C61"/>
    <mergeCell ref="D60:D61"/>
    <mergeCell ref="F60:F61"/>
    <mergeCell ref="H60:H61"/>
    <mergeCell ref="I58:I59"/>
    <mergeCell ref="J58:J59"/>
    <mergeCell ref="K58:K59"/>
    <mergeCell ref="N58:AB58"/>
    <mergeCell ref="AD58:AK58"/>
    <mergeCell ref="AM58:AT58"/>
    <mergeCell ref="N59:T59"/>
    <mergeCell ref="AD59:AJ59"/>
    <mergeCell ref="AM59:AS59"/>
    <mergeCell ref="A58:A59"/>
    <mergeCell ref="B58:B59"/>
    <mergeCell ref="C58:C59"/>
    <mergeCell ref="D58:D59"/>
    <mergeCell ref="F58:F59"/>
    <mergeCell ref="H58:H59"/>
    <mergeCell ref="AQ60:AQ61"/>
    <mergeCell ref="AR60:AR61"/>
    <mergeCell ref="AS60:AS61"/>
    <mergeCell ref="AT60:AT61"/>
    <mergeCell ref="B62:G62"/>
    <mergeCell ref="I62:AT62"/>
    <mergeCell ref="AJ60:AJ61"/>
    <mergeCell ref="AK60:AK61"/>
    <mergeCell ref="AM60:AM61"/>
    <mergeCell ref="AN60:AN61"/>
    <mergeCell ref="AO60:AO61"/>
    <mergeCell ref="AP55:AP56"/>
    <mergeCell ref="AD55:AD56"/>
    <mergeCell ref="AE55:AE56"/>
    <mergeCell ref="AF55:AF56"/>
    <mergeCell ref="AG55:AG56"/>
    <mergeCell ref="AH55:AH56"/>
    <mergeCell ref="AI55:AI56"/>
    <mergeCell ref="Q55:Q56"/>
    <mergeCell ref="R55:R56"/>
    <mergeCell ref="S55:S56"/>
    <mergeCell ref="T55:T56"/>
    <mergeCell ref="U55:U56"/>
    <mergeCell ref="AB55:AB56"/>
    <mergeCell ref="I55:I56"/>
    <mergeCell ref="J55:J56"/>
    <mergeCell ref="K55:K56"/>
    <mergeCell ref="N55:N56"/>
    <mergeCell ref="O55:O56"/>
    <mergeCell ref="P55:P56"/>
    <mergeCell ref="A55:A57"/>
    <mergeCell ref="B55:B56"/>
    <mergeCell ref="C55:C56"/>
    <mergeCell ref="D55:D56"/>
    <mergeCell ref="F55:F56"/>
    <mergeCell ref="H55:H56"/>
    <mergeCell ref="I53:I54"/>
    <mergeCell ref="J53:J54"/>
    <mergeCell ref="K53:K54"/>
    <mergeCell ref="N53:AB53"/>
    <mergeCell ref="AD53:AK53"/>
    <mergeCell ref="AM53:AT53"/>
    <mergeCell ref="N54:T54"/>
    <mergeCell ref="AD54:AJ54"/>
    <mergeCell ref="AM54:AS54"/>
    <mergeCell ref="A53:A54"/>
    <mergeCell ref="B53:B54"/>
    <mergeCell ref="C53:C54"/>
    <mergeCell ref="D53:D54"/>
    <mergeCell ref="F53:F54"/>
    <mergeCell ref="H53:H54"/>
    <mergeCell ref="AQ55:AQ56"/>
    <mergeCell ref="AR55:AR56"/>
    <mergeCell ref="AS55:AS56"/>
    <mergeCell ref="AT55:AT56"/>
    <mergeCell ref="B57:G57"/>
    <mergeCell ref="I57:AT57"/>
    <mergeCell ref="AJ55:AJ56"/>
    <mergeCell ref="AK55:AK56"/>
    <mergeCell ref="AM55:AM56"/>
    <mergeCell ref="AN55:AN56"/>
    <mergeCell ref="AO55:AO56"/>
    <mergeCell ref="AP50:AP51"/>
    <mergeCell ref="AD50:AD51"/>
    <mergeCell ref="AE50:AE51"/>
    <mergeCell ref="AF50:AF51"/>
    <mergeCell ref="AG50:AG51"/>
    <mergeCell ref="AH50:AH51"/>
    <mergeCell ref="AI50:AI51"/>
    <mergeCell ref="Q50:Q51"/>
    <mergeCell ref="R50:R51"/>
    <mergeCell ref="S50:S51"/>
    <mergeCell ref="T50:T51"/>
    <mergeCell ref="U50:U51"/>
    <mergeCell ref="AB50:AB51"/>
    <mergeCell ref="I50:I51"/>
    <mergeCell ref="J50:J51"/>
    <mergeCell ref="K50:K51"/>
    <mergeCell ref="N50:N51"/>
    <mergeCell ref="O50:O51"/>
    <mergeCell ref="P50:P51"/>
    <mergeCell ref="A50:A52"/>
    <mergeCell ref="B50:B51"/>
    <mergeCell ref="C50:C51"/>
    <mergeCell ref="D50:D51"/>
    <mergeCell ref="F50:F51"/>
    <mergeCell ref="H50:H51"/>
    <mergeCell ref="I48:I49"/>
    <mergeCell ref="J48:J49"/>
    <mergeCell ref="K48:K49"/>
    <mergeCell ref="N48:AB48"/>
    <mergeCell ref="AD48:AK48"/>
    <mergeCell ref="AM48:AT48"/>
    <mergeCell ref="N49:T49"/>
    <mergeCell ref="AD49:AJ49"/>
    <mergeCell ref="AM49:AS49"/>
    <mergeCell ref="A48:A49"/>
    <mergeCell ref="B48:B49"/>
    <mergeCell ref="C48:C49"/>
    <mergeCell ref="D48:D49"/>
    <mergeCell ref="F48:F49"/>
    <mergeCell ref="H48:H49"/>
    <mergeCell ref="AQ50:AQ51"/>
    <mergeCell ref="AR50:AR51"/>
    <mergeCell ref="AS50:AS51"/>
    <mergeCell ref="AT50:AT51"/>
    <mergeCell ref="B52:G52"/>
    <mergeCell ref="I52:AT52"/>
    <mergeCell ref="AJ50:AJ51"/>
    <mergeCell ref="AK50:AK51"/>
    <mergeCell ref="AM50:AM51"/>
    <mergeCell ref="AN50:AN51"/>
    <mergeCell ref="AO50:AO51"/>
    <mergeCell ref="AP45:AP46"/>
    <mergeCell ref="AD45:AD46"/>
    <mergeCell ref="AE45:AE46"/>
    <mergeCell ref="AF45:AF46"/>
    <mergeCell ref="AG45:AG46"/>
    <mergeCell ref="AH45:AH46"/>
    <mergeCell ref="AI45:AI46"/>
    <mergeCell ref="Q45:Q46"/>
    <mergeCell ref="R45:R46"/>
    <mergeCell ref="S45:S46"/>
    <mergeCell ref="T45:T46"/>
    <mergeCell ref="U45:U46"/>
    <mergeCell ref="AB45:AB46"/>
    <mergeCell ref="I45:I46"/>
    <mergeCell ref="J45:J46"/>
    <mergeCell ref="K45:K46"/>
    <mergeCell ref="N45:N46"/>
    <mergeCell ref="O45:O46"/>
    <mergeCell ref="P45:P46"/>
    <mergeCell ref="A45:A47"/>
    <mergeCell ref="B45:B46"/>
    <mergeCell ref="C45:C46"/>
    <mergeCell ref="D45:D46"/>
    <mergeCell ref="F45:F46"/>
    <mergeCell ref="H45:H46"/>
    <mergeCell ref="I43:I44"/>
    <mergeCell ref="J43:J44"/>
    <mergeCell ref="K43:K44"/>
    <mergeCell ref="N43:AB43"/>
    <mergeCell ref="AD43:AK43"/>
    <mergeCell ref="AM43:AT43"/>
    <mergeCell ref="N44:T44"/>
    <mergeCell ref="AD44:AJ44"/>
    <mergeCell ref="AM44:AS44"/>
    <mergeCell ref="A43:A44"/>
    <mergeCell ref="B43:B44"/>
    <mergeCell ref="C43:C44"/>
    <mergeCell ref="D43:D44"/>
    <mergeCell ref="F43:F44"/>
    <mergeCell ref="H43:H44"/>
    <mergeCell ref="AQ45:AQ46"/>
    <mergeCell ref="AR45:AR46"/>
    <mergeCell ref="AS45:AS46"/>
    <mergeCell ref="AT45:AT46"/>
    <mergeCell ref="B47:G47"/>
    <mergeCell ref="I47:AT47"/>
    <mergeCell ref="AJ45:AJ46"/>
    <mergeCell ref="AK45:AK46"/>
    <mergeCell ref="AM45:AM46"/>
    <mergeCell ref="AN45:AN46"/>
    <mergeCell ref="AO45:AO46"/>
    <mergeCell ref="AP40:AP41"/>
    <mergeCell ref="AD40:AD41"/>
    <mergeCell ref="AE40:AE41"/>
    <mergeCell ref="AF40:AF41"/>
    <mergeCell ref="AG40:AG41"/>
    <mergeCell ref="AH40:AH41"/>
    <mergeCell ref="AI40:AI41"/>
    <mergeCell ref="Q40:Q41"/>
    <mergeCell ref="R40:R41"/>
    <mergeCell ref="S40:S41"/>
    <mergeCell ref="T40:T41"/>
    <mergeCell ref="U40:U41"/>
    <mergeCell ref="AB40:AB41"/>
    <mergeCell ref="I40:I41"/>
    <mergeCell ref="J40:J41"/>
    <mergeCell ref="K40:K41"/>
    <mergeCell ref="N40:N41"/>
    <mergeCell ref="O40:O41"/>
    <mergeCell ref="P40:P41"/>
    <mergeCell ref="A40:A42"/>
    <mergeCell ref="B40:B41"/>
    <mergeCell ref="C40:C41"/>
    <mergeCell ref="D40:D41"/>
    <mergeCell ref="F40:F41"/>
    <mergeCell ref="H40:H41"/>
    <mergeCell ref="I38:I39"/>
    <mergeCell ref="J38:J39"/>
    <mergeCell ref="K38:K39"/>
    <mergeCell ref="N38:AB38"/>
    <mergeCell ref="AD38:AK38"/>
    <mergeCell ref="AM38:AT38"/>
    <mergeCell ref="N39:T39"/>
    <mergeCell ref="AD39:AJ39"/>
    <mergeCell ref="AM39:AS39"/>
    <mergeCell ref="A38:A39"/>
    <mergeCell ref="B38:B39"/>
    <mergeCell ref="C38:C39"/>
    <mergeCell ref="D38:D39"/>
    <mergeCell ref="F38:F39"/>
    <mergeCell ref="H38:H39"/>
    <mergeCell ref="AQ40:AQ41"/>
    <mergeCell ref="AR40:AR41"/>
    <mergeCell ref="AS40:AS41"/>
    <mergeCell ref="AT40:AT41"/>
    <mergeCell ref="B42:G42"/>
    <mergeCell ref="I42:AT42"/>
    <mergeCell ref="AJ40:AJ41"/>
    <mergeCell ref="AK40:AK41"/>
    <mergeCell ref="AM40:AM41"/>
    <mergeCell ref="AN40:AN41"/>
    <mergeCell ref="AO40:AO41"/>
    <mergeCell ref="AP35:AP36"/>
    <mergeCell ref="AD35:AD36"/>
    <mergeCell ref="AE35:AE36"/>
    <mergeCell ref="AF35:AF36"/>
    <mergeCell ref="AG35:AG36"/>
    <mergeCell ref="AH35:AH36"/>
    <mergeCell ref="AI35:AI36"/>
    <mergeCell ref="Q35:Q36"/>
    <mergeCell ref="R35:R36"/>
    <mergeCell ref="S35:S36"/>
    <mergeCell ref="T35:T36"/>
    <mergeCell ref="U35:U36"/>
    <mergeCell ref="AB35:AB36"/>
    <mergeCell ref="I35:I36"/>
    <mergeCell ref="J35:J36"/>
    <mergeCell ref="K35:K36"/>
    <mergeCell ref="N35:N36"/>
    <mergeCell ref="O35:O36"/>
    <mergeCell ref="P35:P36"/>
    <mergeCell ref="A35:A37"/>
    <mergeCell ref="B35:B36"/>
    <mergeCell ref="C35:C36"/>
    <mergeCell ref="D35:D36"/>
    <mergeCell ref="F35:F36"/>
    <mergeCell ref="H35:H36"/>
    <mergeCell ref="I33:I34"/>
    <mergeCell ref="J33:J34"/>
    <mergeCell ref="K33:K34"/>
    <mergeCell ref="N33:AB33"/>
    <mergeCell ref="AD33:AK33"/>
    <mergeCell ref="AM33:AT33"/>
    <mergeCell ref="N34:T34"/>
    <mergeCell ref="AD34:AJ34"/>
    <mergeCell ref="AM34:AS34"/>
    <mergeCell ref="A33:A34"/>
    <mergeCell ref="B33:B34"/>
    <mergeCell ref="C33:C34"/>
    <mergeCell ref="D33:D34"/>
    <mergeCell ref="F33:F34"/>
    <mergeCell ref="H33:H34"/>
    <mergeCell ref="AQ35:AQ36"/>
    <mergeCell ref="AR35:AR36"/>
    <mergeCell ref="AS35:AS36"/>
    <mergeCell ref="AT35:AT36"/>
    <mergeCell ref="B37:G37"/>
    <mergeCell ref="I37:AT37"/>
    <mergeCell ref="AJ35:AJ36"/>
    <mergeCell ref="AK35:AK36"/>
    <mergeCell ref="AM35:AM36"/>
    <mergeCell ref="AN35:AN36"/>
    <mergeCell ref="AO35:AO36"/>
    <mergeCell ref="AP30:AP31"/>
    <mergeCell ref="AD30:AD31"/>
    <mergeCell ref="AE30:AE31"/>
    <mergeCell ref="AF30:AF31"/>
    <mergeCell ref="AG30:AG31"/>
    <mergeCell ref="AH30:AH31"/>
    <mergeCell ref="AI30:AI31"/>
    <mergeCell ref="Q30:Q31"/>
    <mergeCell ref="R30:R31"/>
    <mergeCell ref="S30:S31"/>
    <mergeCell ref="T30:T31"/>
    <mergeCell ref="U30:U31"/>
    <mergeCell ref="AB30:AB31"/>
    <mergeCell ref="I30:I31"/>
    <mergeCell ref="J30:J31"/>
    <mergeCell ref="K30:K31"/>
    <mergeCell ref="N30:N31"/>
    <mergeCell ref="O30:O31"/>
    <mergeCell ref="P30:P31"/>
    <mergeCell ref="A30:A32"/>
    <mergeCell ref="B30:B31"/>
    <mergeCell ref="C30:C31"/>
    <mergeCell ref="D30:D31"/>
    <mergeCell ref="F30:F31"/>
    <mergeCell ref="H30:H31"/>
    <mergeCell ref="I28:I29"/>
    <mergeCell ref="J28:J29"/>
    <mergeCell ref="K28:K29"/>
    <mergeCell ref="N28:AB28"/>
    <mergeCell ref="AD28:AK28"/>
    <mergeCell ref="AM28:AT28"/>
    <mergeCell ref="N29:T29"/>
    <mergeCell ref="AD29:AJ29"/>
    <mergeCell ref="AM29:AS29"/>
    <mergeCell ref="A28:A29"/>
    <mergeCell ref="B28:B29"/>
    <mergeCell ref="C28:C29"/>
    <mergeCell ref="D28:D29"/>
    <mergeCell ref="F28:F29"/>
    <mergeCell ref="H28:H29"/>
    <mergeCell ref="AQ30:AQ31"/>
    <mergeCell ref="AR30:AR31"/>
    <mergeCell ref="AS30:AS31"/>
    <mergeCell ref="AT30:AT31"/>
    <mergeCell ref="B32:G32"/>
    <mergeCell ref="I32:AT32"/>
    <mergeCell ref="AJ30:AJ31"/>
    <mergeCell ref="AK30:AK31"/>
    <mergeCell ref="AM30:AM31"/>
    <mergeCell ref="AN30:AN31"/>
    <mergeCell ref="AO30:AO31"/>
    <mergeCell ref="AP25:AP26"/>
    <mergeCell ref="AD25:AD26"/>
    <mergeCell ref="AE25:AE26"/>
    <mergeCell ref="AF25:AF26"/>
    <mergeCell ref="AG25:AG26"/>
    <mergeCell ref="AH25:AH26"/>
    <mergeCell ref="AI25:AI26"/>
    <mergeCell ref="Q25:Q26"/>
    <mergeCell ref="R25:R26"/>
    <mergeCell ref="S25:S26"/>
    <mergeCell ref="T25:T26"/>
    <mergeCell ref="U25:U26"/>
    <mergeCell ref="AB25:AB26"/>
    <mergeCell ref="I25:I26"/>
    <mergeCell ref="J25:J26"/>
    <mergeCell ref="K25:K26"/>
    <mergeCell ref="N25:N26"/>
    <mergeCell ref="O25:O26"/>
    <mergeCell ref="P25:P26"/>
    <mergeCell ref="A25:A27"/>
    <mergeCell ref="B25:B26"/>
    <mergeCell ref="C25:C26"/>
    <mergeCell ref="D25:D26"/>
    <mergeCell ref="F25:F26"/>
    <mergeCell ref="H25:H26"/>
    <mergeCell ref="I23:I24"/>
    <mergeCell ref="J23:J24"/>
    <mergeCell ref="K23:K24"/>
    <mergeCell ref="N23:AB23"/>
    <mergeCell ref="AD23:AK23"/>
    <mergeCell ref="AM23:AT23"/>
    <mergeCell ref="N24:T24"/>
    <mergeCell ref="AD24:AJ24"/>
    <mergeCell ref="AM24:AS24"/>
    <mergeCell ref="A23:A24"/>
    <mergeCell ref="B23:B24"/>
    <mergeCell ref="C23:C24"/>
    <mergeCell ref="D23:D24"/>
    <mergeCell ref="F23:F24"/>
    <mergeCell ref="H23:H24"/>
    <mergeCell ref="AQ25:AQ26"/>
    <mergeCell ref="AR25:AR26"/>
    <mergeCell ref="AS25:AS26"/>
    <mergeCell ref="AT25:AT26"/>
    <mergeCell ref="B27:G27"/>
    <mergeCell ref="I27:AT27"/>
    <mergeCell ref="AJ25:AJ26"/>
    <mergeCell ref="AK25:AK26"/>
    <mergeCell ref="AM25:AM26"/>
    <mergeCell ref="AN25:AN26"/>
    <mergeCell ref="AO25:AO26"/>
    <mergeCell ref="AP20:AP21"/>
    <mergeCell ref="AD20:AD21"/>
    <mergeCell ref="AE20:AE21"/>
    <mergeCell ref="AF20:AF21"/>
    <mergeCell ref="AG20:AG21"/>
    <mergeCell ref="AH20:AH21"/>
    <mergeCell ref="AI20:AI21"/>
    <mergeCell ref="Q20:Q21"/>
    <mergeCell ref="R20:R21"/>
    <mergeCell ref="S20:S21"/>
    <mergeCell ref="T20:T21"/>
    <mergeCell ref="U20:U21"/>
    <mergeCell ref="AB20:AB21"/>
    <mergeCell ref="I20:I21"/>
    <mergeCell ref="J20:J21"/>
    <mergeCell ref="K20:K21"/>
    <mergeCell ref="N20:N21"/>
    <mergeCell ref="O20:O21"/>
    <mergeCell ref="P20:P21"/>
    <mergeCell ref="A20:A22"/>
    <mergeCell ref="B20:B21"/>
    <mergeCell ref="C20:C21"/>
    <mergeCell ref="D20:D21"/>
    <mergeCell ref="F20:F21"/>
    <mergeCell ref="H20:H21"/>
    <mergeCell ref="I18:I19"/>
    <mergeCell ref="J18:J19"/>
    <mergeCell ref="K18:K19"/>
    <mergeCell ref="N18:AB18"/>
    <mergeCell ref="AD18:AK18"/>
    <mergeCell ref="AM18:AT18"/>
    <mergeCell ref="N19:T19"/>
    <mergeCell ref="AD19:AJ19"/>
    <mergeCell ref="AM19:AS19"/>
    <mergeCell ref="A18:A19"/>
    <mergeCell ref="B18:B19"/>
    <mergeCell ref="C18:C19"/>
    <mergeCell ref="D18:D19"/>
    <mergeCell ref="F18:F19"/>
    <mergeCell ref="H18:H19"/>
    <mergeCell ref="AQ20:AQ21"/>
    <mergeCell ref="AR20:AR21"/>
    <mergeCell ref="AS20:AS21"/>
    <mergeCell ref="AT20:AT21"/>
    <mergeCell ref="B22:G22"/>
    <mergeCell ref="I22:AT22"/>
    <mergeCell ref="AJ20:AJ21"/>
    <mergeCell ref="AK20:AK21"/>
    <mergeCell ref="AM20:AM21"/>
    <mergeCell ref="AN20:AN21"/>
    <mergeCell ref="AO20:AO21"/>
    <mergeCell ref="AP15:AP16"/>
    <mergeCell ref="AD15:AD16"/>
    <mergeCell ref="AE15:AE16"/>
    <mergeCell ref="AF15:AF16"/>
    <mergeCell ref="AG15:AG16"/>
    <mergeCell ref="AH15:AH16"/>
    <mergeCell ref="AI15:AI16"/>
    <mergeCell ref="Q15:Q16"/>
    <mergeCell ref="R15:R16"/>
    <mergeCell ref="S15:S16"/>
    <mergeCell ref="T15:T16"/>
    <mergeCell ref="U15:U16"/>
    <mergeCell ref="AB15:AB16"/>
    <mergeCell ref="I15:I16"/>
    <mergeCell ref="J15:J16"/>
    <mergeCell ref="K15:K16"/>
    <mergeCell ref="N15:N16"/>
    <mergeCell ref="O15:O16"/>
    <mergeCell ref="P15:P16"/>
    <mergeCell ref="A15:A17"/>
    <mergeCell ref="B15:B16"/>
    <mergeCell ref="C15:C16"/>
    <mergeCell ref="D15:D16"/>
    <mergeCell ref="F15:F16"/>
    <mergeCell ref="H15:H16"/>
    <mergeCell ref="I13:I14"/>
    <mergeCell ref="J13:J14"/>
    <mergeCell ref="K13:K14"/>
    <mergeCell ref="N13:AB13"/>
    <mergeCell ref="AD13:AK13"/>
    <mergeCell ref="AM13:AT13"/>
    <mergeCell ref="N14:T14"/>
    <mergeCell ref="AD14:AJ14"/>
    <mergeCell ref="AM14:AS14"/>
    <mergeCell ref="A13:A14"/>
    <mergeCell ref="B13:B14"/>
    <mergeCell ref="C13:C14"/>
    <mergeCell ref="D13:D14"/>
    <mergeCell ref="F13:F14"/>
    <mergeCell ref="H13:H14"/>
    <mergeCell ref="AQ15:AQ16"/>
    <mergeCell ref="AR15:AR16"/>
    <mergeCell ref="AS15:AS16"/>
    <mergeCell ref="AT15:AT16"/>
    <mergeCell ref="B17:G17"/>
    <mergeCell ref="I17:AT17"/>
    <mergeCell ref="AJ15:AJ16"/>
    <mergeCell ref="AK15:AK16"/>
    <mergeCell ref="AM15:AM16"/>
    <mergeCell ref="AN15:AN16"/>
    <mergeCell ref="AO15:AO16"/>
    <mergeCell ref="AP10:AP11"/>
    <mergeCell ref="AD10:AD11"/>
    <mergeCell ref="AE10:AE11"/>
    <mergeCell ref="AF10:AF11"/>
    <mergeCell ref="AG10:AG11"/>
    <mergeCell ref="AH10:AH11"/>
    <mergeCell ref="AI10:AI11"/>
    <mergeCell ref="Q10:Q11"/>
    <mergeCell ref="R10:R11"/>
    <mergeCell ref="S10:S11"/>
    <mergeCell ref="T10:T11"/>
    <mergeCell ref="U10:U11"/>
    <mergeCell ref="AB10:AB11"/>
    <mergeCell ref="I10:I11"/>
    <mergeCell ref="J10:J11"/>
    <mergeCell ref="K10:K11"/>
    <mergeCell ref="N10:N11"/>
    <mergeCell ref="O10:O11"/>
    <mergeCell ref="P10:P11"/>
    <mergeCell ref="A10:A12"/>
    <mergeCell ref="B10:B11"/>
    <mergeCell ref="C10:C11"/>
    <mergeCell ref="D10:D11"/>
    <mergeCell ref="F10:F11"/>
    <mergeCell ref="H10:H11"/>
    <mergeCell ref="I8:I9"/>
    <mergeCell ref="J8:J9"/>
    <mergeCell ref="K8:K9"/>
    <mergeCell ref="N8:AB8"/>
    <mergeCell ref="AD8:AK8"/>
    <mergeCell ref="AM8:AT8"/>
    <mergeCell ref="N9:T9"/>
    <mergeCell ref="AD9:AJ9"/>
    <mergeCell ref="AM9:AS9"/>
    <mergeCell ref="A8:A9"/>
    <mergeCell ref="B8:B9"/>
    <mergeCell ref="C8:C9"/>
    <mergeCell ref="D8:D9"/>
    <mergeCell ref="F8:F9"/>
    <mergeCell ref="H8:H9"/>
    <mergeCell ref="AQ10:AQ11"/>
    <mergeCell ref="AR10:AR11"/>
    <mergeCell ref="AS10:AS11"/>
    <mergeCell ref="AT10:AT11"/>
    <mergeCell ref="B12:G12"/>
    <mergeCell ref="I12:AT12"/>
    <mergeCell ref="AJ10:AJ11"/>
    <mergeCell ref="AK10:AK11"/>
    <mergeCell ref="AM10:AM11"/>
    <mergeCell ref="AN10:AN11"/>
    <mergeCell ref="AO10:AO11"/>
    <mergeCell ref="AO5:AO6"/>
    <mergeCell ref="AP5:AP6"/>
    <mergeCell ref="AD5:AD6"/>
    <mergeCell ref="AE5:AE6"/>
    <mergeCell ref="AF5:AF6"/>
    <mergeCell ref="AG5:AG6"/>
    <mergeCell ref="AH5:AH6"/>
    <mergeCell ref="AI5:AI6"/>
    <mergeCell ref="Q5:Q6"/>
    <mergeCell ref="R5:R6"/>
    <mergeCell ref="S5:S6"/>
    <mergeCell ref="T5:T6"/>
    <mergeCell ref="U5:U6"/>
    <mergeCell ref="AB5:AB6"/>
    <mergeCell ref="I5:I6"/>
    <mergeCell ref="J5:J6"/>
    <mergeCell ref="K5:K6"/>
    <mergeCell ref="N5:N6"/>
    <mergeCell ref="O5:O6"/>
    <mergeCell ref="P5:P6"/>
    <mergeCell ref="A5:A7"/>
    <mergeCell ref="B5:B6"/>
    <mergeCell ref="C5:C6"/>
    <mergeCell ref="D5:D6"/>
    <mergeCell ref="F5:F6"/>
    <mergeCell ref="H5:H6"/>
    <mergeCell ref="N3:AB3"/>
    <mergeCell ref="AD3:AK3"/>
    <mergeCell ref="AM3:AT3"/>
    <mergeCell ref="N4:T4"/>
    <mergeCell ref="AD4:AJ4"/>
    <mergeCell ref="AM4:AS4"/>
    <mergeCell ref="A1:AT1"/>
    <mergeCell ref="A3:A4"/>
    <mergeCell ref="B3:B4"/>
    <mergeCell ref="C3:C4"/>
    <mergeCell ref="D3:D4"/>
    <mergeCell ref="F3:F4"/>
    <mergeCell ref="H3:H4"/>
    <mergeCell ref="I3:I4"/>
    <mergeCell ref="J3:J4"/>
    <mergeCell ref="K3:K4"/>
    <mergeCell ref="AQ5:AQ6"/>
    <mergeCell ref="AR5:AR6"/>
    <mergeCell ref="AS5:AS6"/>
    <mergeCell ref="AT5:AT6"/>
    <mergeCell ref="B7:G7"/>
    <mergeCell ref="I7:AT7"/>
    <mergeCell ref="AJ5:AJ6"/>
    <mergeCell ref="AK5:AK6"/>
    <mergeCell ref="AM5:AM6"/>
    <mergeCell ref="AN5:AN6"/>
  </mergeCells>
  <phoneticPr fontId="15"/>
  <conditionalFormatting sqref="J5">
    <cfRule type="expression" dxfId="883" priority="478">
      <formula>AND($I5&lt;&gt;"107 ハーフマラソン",$I5&lt;&gt;"062 10000mW")</formula>
    </cfRule>
  </conditionalFormatting>
  <conditionalFormatting sqref="K5">
    <cfRule type="containsText" dxfId="882" priority="475" operator="containsText" text="B標準">
      <formula>NOT(ISERROR(SEARCH("B標準",K5)))</formula>
    </cfRule>
    <cfRule type="containsText" dxfId="881" priority="476" operator="containsText" text="A標準">
      <formula>NOT(ISERROR(SEARCH("A標準",K5)))</formula>
    </cfRule>
    <cfRule type="containsText" dxfId="880" priority="477" operator="containsText" text="未突破">
      <formula>NOT(ISERROR(SEARCH("未突破",K5)))</formula>
    </cfRule>
  </conditionalFormatting>
  <conditionalFormatting sqref="I5">
    <cfRule type="expression" dxfId="879" priority="479">
      <formula>AND($I5&lt;&gt;"",OR($BJ5&gt;=4,$BK5&gt;=2))</formula>
    </cfRule>
  </conditionalFormatting>
  <conditionalFormatting sqref="I5:J5">
    <cfRule type="expression" dxfId="878" priority="480" stopIfTrue="1">
      <formula>AND($I5&lt;&gt;"",OR($I5=#REF!,$I5=$I6,$I5=#REF!))</formula>
    </cfRule>
  </conditionalFormatting>
  <conditionalFormatting sqref="K10">
    <cfRule type="containsText" dxfId="877" priority="469" operator="containsText" text="B標準">
      <formula>NOT(ISERROR(SEARCH("B標準",K10)))</formula>
    </cfRule>
    <cfRule type="containsText" dxfId="876" priority="470" operator="containsText" text="A標準">
      <formula>NOT(ISERROR(SEARCH("A標準",K10)))</formula>
    </cfRule>
    <cfRule type="containsText" dxfId="875" priority="471" operator="containsText" text="未突破">
      <formula>NOT(ISERROR(SEARCH("未突破",K10)))</formula>
    </cfRule>
  </conditionalFormatting>
  <conditionalFormatting sqref="K400">
    <cfRule type="containsText" dxfId="874" priority="1" operator="containsText" text="B標準">
      <formula>NOT(ISERROR(SEARCH("B標準",K400)))</formula>
    </cfRule>
    <cfRule type="containsText" dxfId="873" priority="2" operator="containsText" text="A標準">
      <formula>NOT(ISERROR(SEARCH("A標準",K400)))</formula>
    </cfRule>
    <cfRule type="containsText" dxfId="872" priority="3" operator="containsText" text="未突破">
      <formula>NOT(ISERROR(SEARCH("未突破",K400)))</formula>
    </cfRule>
  </conditionalFormatting>
  <conditionalFormatting sqref="J10">
    <cfRule type="expression" dxfId="871" priority="472">
      <formula>AND($I10&lt;&gt;"107 ハーフマラソン",$I10&lt;&gt;"062 10000mW")</formula>
    </cfRule>
  </conditionalFormatting>
  <conditionalFormatting sqref="I10">
    <cfRule type="expression" dxfId="870" priority="473">
      <formula>AND($I10&lt;&gt;"",OR($BJ10&gt;=4,$BK10&gt;=2))</formula>
    </cfRule>
  </conditionalFormatting>
  <conditionalFormatting sqref="I10:J10">
    <cfRule type="expression" dxfId="869" priority="474" stopIfTrue="1">
      <formula>AND($I10&lt;&gt;"",OR($I10=#REF!,$I10=$I11,$I10=#REF!))</formula>
    </cfRule>
  </conditionalFormatting>
  <conditionalFormatting sqref="J15">
    <cfRule type="expression" dxfId="868" priority="466">
      <formula>AND($I15&lt;&gt;"107 ハーフマラソン",$I15&lt;&gt;"062 10000mW")</formula>
    </cfRule>
  </conditionalFormatting>
  <conditionalFormatting sqref="K15">
    <cfRule type="containsText" dxfId="867" priority="463" operator="containsText" text="B標準">
      <formula>NOT(ISERROR(SEARCH("B標準",K15)))</formula>
    </cfRule>
    <cfRule type="containsText" dxfId="866" priority="464" operator="containsText" text="A標準">
      <formula>NOT(ISERROR(SEARCH("A標準",K15)))</formula>
    </cfRule>
    <cfRule type="containsText" dxfId="865" priority="465" operator="containsText" text="未突破">
      <formula>NOT(ISERROR(SEARCH("未突破",K15)))</formula>
    </cfRule>
  </conditionalFormatting>
  <conditionalFormatting sqref="I15">
    <cfRule type="expression" dxfId="864" priority="467">
      <formula>AND($I15&lt;&gt;"",OR($BJ15&gt;=4,$BK15&gt;=2))</formula>
    </cfRule>
  </conditionalFormatting>
  <conditionalFormatting sqref="I15:J15">
    <cfRule type="expression" dxfId="863" priority="468" stopIfTrue="1">
      <formula>AND($I15&lt;&gt;"",OR($I15=#REF!,$I15=$I16,$I15=#REF!))</formula>
    </cfRule>
  </conditionalFormatting>
  <conditionalFormatting sqref="J20">
    <cfRule type="expression" dxfId="862" priority="460">
      <formula>AND($I20&lt;&gt;"107 ハーフマラソン",$I20&lt;&gt;"062 10000mW")</formula>
    </cfRule>
  </conditionalFormatting>
  <conditionalFormatting sqref="K20">
    <cfRule type="containsText" dxfId="861" priority="457" operator="containsText" text="B標準">
      <formula>NOT(ISERROR(SEARCH("B標準",K20)))</formula>
    </cfRule>
    <cfRule type="containsText" dxfId="860" priority="458" operator="containsText" text="A標準">
      <formula>NOT(ISERROR(SEARCH("A標準",K20)))</formula>
    </cfRule>
    <cfRule type="containsText" dxfId="859" priority="459" operator="containsText" text="未突破">
      <formula>NOT(ISERROR(SEARCH("未突破",K20)))</formula>
    </cfRule>
  </conditionalFormatting>
  <conditionalFormatting sqref="I20">
    <cfRule type="expression" dxfId="858" priority="461">
      <formula>AND($I20&lt;&gt;"",OR($BJ20&gt;=4,$BK20&gt;=2))</formula>
    </cfRule>
  </conditionalFormatting>
  <conditionalFormatting sqref="I20:J20">
    <cfRule type="expression" dxfId="857" priority="462" stopIfTrue="1">
      <formula>AND($I20&lt;&gt;"",OR($I20=#REF!,$I20=$I21,$I20=#REF!))</formula>
    </cfRule>
  </conditionalFormatting>
  <conditionalFormatting sqref="J25">
    <cfRule type="expression" dxfId="856" priority="454">
      <formula>AND($I25&lt;&gt;"107 ハーフマラソン",$I25&lt;&gt;"062 10000mW")</formula>
    </cfRule>
  </conditionalFormatting>
  <conditionalFormatting sqref="K25">
    <cfRule type="containsText" dxfId="855" priority="451" operator="containsText" text="B標準">
      <formula>NOT(ISERROR(SEARCH("B標準",K25)))</formula>
    </cfRule>
    <cfRule type="containsText" dxfId="854" priority="452" operator="containsText" text="A標準">
      <formula>NOT(ISERROR(SEARCH("A標準",K25)))</formula>
    </cfRule>
    <cfRule type="containsText" dxfId="853" priority="453" operator="containsText" text="未突破">
      <formula>NOT(ISERROR(SEARCH("未突破",K25)))</formula>
    </cfRule>
  </conditionalFormatting>
  <conditionalFormatting sqref="I25">
    <cfRule type="expression" dxfId="852" priority="455">
      <formula>AND($I25&lt;&gt;"",OR($BJ25&gt;=4,$BK25&gt;=2))</formula>
    </cfRule>
  </conditionalFormatting>
  <conditionalFormatting sqref="I25:J25">
    <cfRule type="expression" dxfId="851" priority="456" stopIfTrue="1">
      <formula>AND($I25&lt;&gt;"",OR($I25=#REF!,$I25=$I26,$I25=#REF!))</formula>
    </cfRule>
  </conditionalFormatting>
  <conditionalFormatting sqref="J30">
    <cfRule type="expression" dxfId="850" priority="448">
      <formula>AND($I30&lt;&gt;"107 ハーフマラソン",$I30&lt;&gt;"062 10000mW")</formula>
    </cfRule>
  </conditionalFormatting>
  <conditionalFormatting sqref="K30">
    <cfRule type="containsText" dxfId="849" priority="445" operator="containsText" text="B標準">
      <formula>NOT(ISERROR(SEARCH("B標準",K30)))</formula>
    </cfRule>
    <cfRule type="containsText" dxfId="848" priority="446" operator="containsText" text="A標準">
      <formula>NOT(ISERROR(SEARCH("A標準",K30)))</formula>
    </cfRule>
    <cfRule type="containsText" dxfId="847" priority="447" operator="containsText" text="未突破">
      <formula>NOT(ISERROR(SEARCH("未突破",K30)))</formula>
    </cfRule>
  </conditionalFormatting>
  <conditionalFormatting sqref="I30">
    <cfRule type="expression" dxfId="846" priority="449">
      <formula>AND($I30&lt;&gt;"",OR($BJ30&gt;=4,$BK30&gt;=2))</formula>
    </cfRule>
  </conditionalFormatting>
  <conditionalFormatting sqref="I30:J30">
    <cfRule type="expression" dxfId="845" priority="450" stopIfTrue="1">
      <formula>AND($I30&lt;&gt;"",OR($I30=#REF!,$I30=$I31,$I30=#REF!))</formula>
    </cfRule>
  </conditionalFormatting>
  <conditionalFormatting sqref="J35">
    <cfRule type="expression" dxfId="844" priority="442">
      <formula>AND($I35&lt;&gt;"107 ハーフマラソン",$I35&lt;&gt;"062 10000mW")</formula>
    </cfRule>
  </conditionalFormatting>
  <conditionalFormatting sqref="K35">
    <cfRule type="containsText" dxfId="843" priority="439" operator="containsText" text="B標準">
      <formula>NOT(ISERROR(SEARCH("B標準",K35)))</formula>
    </cfRule>
    <cfRule type="containsText" dxfId="842" priority="440" operator="containsText" text="A標準">
      <formula>NOT(ISERROR(SEARCH("A標準",K35)))</formula>
    </cfRule>
    <cfRule type="containsText" dxfId="841" priority="441" operator="containsText" text="未突破">
      <formula>NOT(ISERROR(SEARCH("未突破",K35)))</formula>
    </cfRule>
  </conditionalFormatting>
  <conditionalFormatting sqref="I35">
    <cfRule type="expression" dxfId="840" priority="443">
      <formula>AND($I35&lt;&gt;"",OR($BJ35&gt;=4,$BK35&gt;=2))</formula>
    </cfRule>
  </conditionalFormatting>
  <conditionalFormatting sqref="I35:J35">
    <cfRule type="expression" dxfId="839" priority="444" stopIfTrue="1">
      <formula>AND($I35&lt;&gt;"",OR($I35=#REF!,$I35=$I36,$I35=#REF!))</formula>
    </cfRule>
  </conditionalFormatting>
  <conditionalFormatting sqref="J40">
    <cfRule type="expression" dxfId="838" priority="436">
      <formula>AND($I40&lt;&gt;"107 ハーフマラソン",$I40&lt;&gt;"062 10000mW")</formula>
    </cfRule>
  </conditionalFormatting>
  <conditionalFormatting sqref="K40">
    <cfRule type="containsText" dxfId="837" priority="433" operator="containsText" text="B標準">
      <formula>NOT(ISERROR(SEARCH("B標準",K40)))</formula>
    </cfRule>
    <cfRule type="containsText" dxfId="836" priority="434" operator="containsText" text="A標準">
      <formula>NOT(ISERROR(SEARCH("A標準",K40)))</formula>
    </cfRule>
    <cfRule type="containsText" dxfId="835" priority="435" operator="containsText" text="未突破">
      <formula>NOT(ISERROR(SEARCH("未突破",K40)))</formula>
    </cfRule>
  </conditionalFormatting>
  <conditionalFormatting sqref="I40">
    <cfRule type="expression" dxfId="834" priority="437">
      <formula>AND($I40&lt;&gt;"",OR($BJ40&gt;=4,$BK40&gt;=2))</formula>
    </cfRule>
  </conditionalFormatting>
  <conditionalFormatting sqref="I40:J40">
    <cfRule type="expression" dxfId="833" priority="438" stopIfTrue="1">
      <formula>AND($I40&lt;&gt;"",OR($I40=#REF!,$I40=$I41,$I40=#REF!))</formula>
    </cfRule>
  </conditionalFormatting>
  <conditionalFormatting sqref="J45">
    <cfRule type="expression" dxfId="832" priority="430">
      <formula>AND($I45&lt;&gt;"107 ハーフマラソン",$I45&lt;&gt;"062 10000mW")</formula>
    </cfRule>
  </conditionalFormatting>
  <conditionalFormatting sqref="K45">
    <cfRule type="containsText" dxfId="831" priority="427" operator="containsText" text="B標準">
      <formula>NOT(ISERROR(SEARCH("B標準",K45)))</formula>
    </cfRule>
    <cfRule type="containsText" dxfId="830" priority="428" operator="containsText" text="A標準">
      <formula>NOT(ISERROR(SEARCH("A標準",K45)))</formula>
    </cfRule>
    <cfRule type="containsText" dxfId="829" priority="429" operator="containsText" text="未突破">
      <formula>NOT(ISERROR(SEARCH("未突破",K45)))</formula>
    </cfRule>
  </conditionalFormatting>
  <conditionalFormatting sqref="I45">
    <cfRule type="expression" dxfId="828" priority="431">
      <formula>AND($I45&lt;&gt;"",OR($BJ45&gt;=4,$BK45&gt;=2))</formula>
    </cfRule>
  </conditionalFormatting>
  <conditionalFormatting sqref="I45:J45">
    <cfRule type="expression" dxfId="827" priority="432" stopIfTrue="1">
      <formula>AND($I45&lt;&gt;"",OR($I45=#REF!,$I45=$I46,$I45=#REF!))</formula>
    </cfRule>
  </conditionalFormatting>
  <conditionalFormatting sqref="J50">
    <cfRule type="expression" dxfId="826" priority="424">
      <formula>AND($I50&lt;&gt;"107 ハーフマラソン",$I50&lt;&gt;"062 10000mW")</formula>
    </cfRule>
  </conditionalFormatting>
  <conditionalFormatting sqref="K50">
    <cfRule type="containsText" dxfId="825" priority="421" operator="containsText" text="B標準">
      <formula>NOT(ISERROR(SEARCH("B標準",K50)))</formula>
    </cfRule>
    <cfRule type="containsText" dxfId="824" priority="422" operator="containsText" text="A標準">
      <formula>NOT(ISERROR(SEARCH("A標準",K50)))</formula>
    </cfRule>
    <cfRule type="containsText" dxfId="823" priority="423" operator="containsText" text="未突破">
      <formula>NOT(ISERROR(SEARCH("未突破",K50)))</formula>
    </cfRule>
  </conditionalFormatting>
  <conditionalFormatting sqref="I50">
    <cfRule type="expression" dxfId="822" priority="425">
      <formula>AND($I50&lt;&gt;"",OR($BJ50&gt;=4,$BK50&gt;=2))</formula>
    </cfRule>
  </conditionalFormatting>
  <conditionalFormatting sqref="I50:J50">
    <cfRule type="expression" dxfId="821" priority="426" stopIfTrue="1">
      <formula>AND($I50&lt;&gt;"",OR($I50=#REF!,$I50=$I51,$I50=#REF!))</formula>
    </cfRule>
  </conditionalFormatting>
  <conditionalFormatting sqref="J55">
    <cfRule type="expression" dxfId="820" priority="418">
      <formula>AND($I55&lt;&gt;"107 ハーフマラソン",$I55&lt;&gt;"062 10000mW")</formula>
    </cfRule>
  </conditionalFormatting>
  <conditionalFormatting sqref="K55">
    <cfRule type="containsText" dxfId="819" priority="415" operator="containsText" text="B標準">
      <formula>NOT(ISERROR(SEARCH("B標準",K55)))</formula>
    </cfRule>
    <cfRule type="containsText" dxfId="818" priority="416" operator="containsText" text="A標準">
      <formula>NOT(ISERROR(SEARCH("A標準",K55)))</formula>
    </cfRule>
    <cfRule type="containsText" dxfId="817" priority="417" operator="containsText" text="未突破">
      <formula>NOT(ISERROR(SEARCH("未突破",K55)))</formula>
    </cfRule>
  </conditionalFormatting>
  <conditionalFormatting sqref="I55">
    <cfRule type="expression" dxfId="816" priority="419">
      <formula>AND($I55&lt;&gt;"",OR($BJ55&gt;=4,$BK55&gt;=2))</formula>
    </cfRule>
  </conditionalFormatting>
  <conditionalFormatting sqref="I55:J55">
    <cfRule type="expression" dxfId="815" priority="420" stopIfTrue="1">
      <formula>AND($I55&lt;&gt;"",OR($I55=#REF!,$I55=$I56,$I55=#REF!))</formula>
    </cfRule>
  </conditionalFormatting>
  <conditionalFormatting sqref="J60">
    <cfRule type="expression" dxfId="814" priority="412">
      <formula>AND($I60&lt;&gt;"107 ハーフマラソン",$I60&lt;&gt;"062 10000mW")</formula>
    </cfRule>
  </conditionalFormatting>
  <conditionalFormatting sqref="K60">
    <cfRule type="containsText" dxfId="813" priority="409" operator="containsText" text="B標準">
      <formula>NOT(ISERROR(SEARCH("B標準",K60)))</formula>
    </cfRule>
    <cfRule type="containsText" dxfId="812" priority="410" operator="containsText" text="A標準">
      <formula>NOT(ISERROR(SEARCH("A標準",K60)))</formula>
    </cfRule>
    <cfRule type="containsText" dxfId="811" priority="411" operator="containsText" text="未突破">
      <formula>NOT(ISERROR(SEARCH("未突破",K60)))</formula>
    </cfRule>
  </conditionalFormatting>
  <conditionalFormatting sqref="I60">
    <cfRule type="expression" dxfId="810" priority="413">
      <formula>AND($I60&lt;&gt;"",OR($BJ60&gt;=4,$BK60&gt;=2))</formula>
    </cfRule>
  </conditionalFormatting>
  <conditionalFormatting sqref="I60:J60">
    <cfRule type="expression" dxfId="809" priority="414" stopIfTrue="1">
      <formula>AND($I60&lt;&gt;"",OR($I60=#REF!,$I60=$I61,$I60=#REF!))</formula>
    </cfRule>
  </conditionalFormatting>
  <conditionalFormatting sqref="J65">
    <cfRule type="expression" dxfId="808" priority="406">
      <formula>AND($I65&lt;&gt;"107 ハーフマラソン",$I65&lt;&gt;"062 10000mW")</formula>
    </cfRule>
  </conditionalFormatting>
  <conditionalFormatting sqref="K65">
    <cfRule type="containsText" dxfId="807" priority="403" operator="containsText" text="B標準">
      <formula>NOT(ISERROR(SEARCH("B標準",K65)))</formula>
    </cfRule>
    <cfRule type="containsText" dxfId="806" priority="404" operator="containsText" text="A標準">
      <formula>NOT(ISERROR(SEARCH("A標準",K65)))</formula>
    </cfRule>
    <cfRule type="containsText" dxfId="805" priority="405" operator="containsText" text="未突破">
      <formula>NOT(ISERROR(SEARCH("未突破",K65)))</formula>
    </cfRule>
  </conditionalFormatting>
  <conditionalFormatting sqref="I65">
    <cfRule type="expression" dxfId="804" priority="407">
      <formula>AND($I65&lt;&gt;"",OR($BJ65&gt;=4,$BK65&gt;=2))</formula>
    </cfRule>
  </conditionalFormatting>
  <conditionalFormatting sqref="I65:J65">
    <cfRule type="expression" dxfId="803" priority="408" stopIfTrue="1">
      <formula>AND($I65&lt;&gt;"",OR($I65=#REF!,$I65=$I66,$I65=#REF!))</formula>
    </cfRule>
  </conditionalFormatting>
  <conditionalFormatting sqref="J70">
    <cfRule type="expression" dxfId="802" priority="400">
      <formula>AND($I70&lt;&gt;"107 ハーフマラソン",$I70&lt;&gt;"062 10000mW")</formula>
    </cfRule>
  </conditionalFormatting>
  <conditionalFormatting sqref="K70">
    <cfRule type="containsText" dxfId="801" priority="397" operator="containsText" text="B標準">
      <formula>NOT(ISERROR(SEARCH("B標準",K70)))</formula>
    </cfRule>
    <cfRule type="containsText" dxfId="800" priority="398" operator="containsText" text="A標準">
      <formula>NOT(ISERROR(SEARCH("A標準",K70)))</formula>
    </cfRule>
    <cfRule type="containsText" dxfId="799" priority="399" operator="containsText" text="未突破">
      <formula>NOT(ISERROR(SEARCH("未突破",K70)))</formula>
    </cfRule>
  </conditionalFormatting>
  <conditionalFormatting sqref="I70">
    <cfRule type="expression" dxfId="798" priority="401">
      <formula>AND($I70&lt;&gt;"",OR($BJ70&gt;=4,$BK70&gt;=2))</formula>
    </cfRule>
  </conditionalFormatting>
  <conditionalFormatting sqref="I70:J70">
    <cfRule type="expression" dxfId="797" priority="402" stopIfTrue="1">
      <formula>AND($I70&lt;&gt;"",OR($I70=#REF!,$I70=$I71,$I70=#REF!))</formula>
    </cfRule>
  </conditionalFormatting>
  <conditionalFormatting sqref="J75">
    <cfRule type="expression" dxfId="796" priority="394">
      <formula>AND($I75&lt;&gt;"107 ハーフマラソン",$I75&lt;&gt;"062 10000mW")</formula>
    </cfRule>
  </conditionalFormatting>
  <conditionalFormatting sqref="K75">
    <cfRule type="containsText" dxfId="795" priority="391" operator="containsText" text="B標準">
      <formula>NOT(ISERROR(SEARCH("B標準",K75)))</formula>
    </cfRule>
    <cfRule type="containsText" dxfId="794" priority="392" operator="containsText" text="A標準">
      <formula>NOT(ISERROR(SEARCH("A標準",K75)))</formula>
    </cfRule>
    <cfRule type="containsText" dxfId="793" priority="393" operator="containsText" text="未突破">
      <formula>NOT(ISERROR(SEARCH("未突破",K75)))</formula>
    </cfRule>
  </conditionalFormatting>
  <conditionalFormatting sqref="I75">
    <cfRule type="expression" dxfId="792" priority="395">
      <formula>AND($I75&lt;&gt;"",OR($BJ75&gt;=4,$BK75&gt;=2))</formula>
    </cfRule>
  </conditionalFormatting>
  <conditionalFormatting sqref="I75:J75">
    <cfRule type="expression" dxfId="791" priority="396" stopIfTrue="1">
      <formula>AND($I75&lt;&gt;"",OR($I75=#REF!,$I75=$I76,$I75=#REF!))</formula>
    </cfRule>
  </conditionalFormatting>
  <conditionalFormatting sqref="J80">
    <cfRule type="expression" dxfId="790" priority="388">
      <formula>AND($I80&lt;&gt;"107 ハーフマラソン",$I80&lt;&gt;"062 10000mW")</formula>
    </cfRule>
  </conditionalFormatting>
  <conditionalFormatting sqref="K80">
    <cfRule type="containsText" dxfId="789" priority="385" operator="containsText" text="B標準">
      <formula>NOT(ISERROR(SEARCH("B標準",K80)))</formula>
    </cfRule>
    <cfRule type="containsText" dxfId="788" priority="386" operator="containsText" text="A標準">
      <formula>NOT(ISERROR(SEARCH("A標準",K80)))</formula>
    </cfRule>
    <cfRule type="containsText" dxfId="787" priority="387" operator="containsText" text="未突破">
      <formula>NOT(ISERROR(SEARCH("未突破",K80)))</formula>
    </cfRule>
  </conditionalFormatting>
  <conditionalFormatting sqref="I80">
    <cfRule type="expression" dxfId="786" priority="389">
      <formula>AND($I80&lt;&gt;"",OR($BJ80&gt;=4,$BK80&gt;=2))</formula>
    </cfRule>
  </conditionalFormatting>
  <conditionalFormatting sqref="I80:J80">
    <cfRule type="expression" dxfId="785" priority="390" stopIfTrue="1">
      <formula>AND($I80&lt;&gt;"",OR($I80=#REF!,$I80=$I81,$I80=#REF!))</formula>
    </cfRule>
  </conditionalFormatting>
  <conditionalFormatting sqref="J85">
    <cfRule type="expression" dxfId="784" priority="382">
      <formula>AND($I85&lt;&gt;"107 ハーフマラソン",$I85&lt;&gt;"062 10000mW")</formula>
    </cfRule>
  </conditionalFormatting>
  <conditionalFormatting sqref="K85">
    <cfRule type="containsText" dxfId="783" priority="379" operator="containsText" text="B標準">
      <formula>NOT(ISERROR(SEARCH("B標準",K85)))</formula>
    </cfRule>
    <cfRule type="containsText" dxfId="782" priority="380" operator="containsText" text="A標準">
      <formula>NOT(ISERROR(SEARCH("A標準",K85)))</formula>
    </cfRule>
    <cfRule type="containsText" dxfId="781" priority="381" operator="containsText" text="未突破">
      <formula>NOT(ISERROR(SEARCH("未突破",K85)))</formula>
    </cfRule>
  </conditionalFormatting>
  <conditionalFormatting sqref="I85">
    <cfRule type="expression" dxfId="780" priority="383">
      <formula>AND($I85&lt;&gt;"",OR($BJ85&gt;=4,$BK85&gt;=2))</formula>
    </cfRule>
  </conditionalFormatting>
  <conditionalFormatting sqref="I85:J85">
    <cfRule type="expression" dxfId="779" priority="384" stopIfTrue="1">
      <formula>AND($I85&lt;&gt;"",OR($I85=#REF!,$I85=$I86,$I85=#REF!))</formula>
    </cfRule>
  </conditionalFormatting>
  <conditionalFormatting sqref="J90">
    <cfRule type="expression" dxfId="778" priority="376">
      <formula>AND($I90&lt;&gt;"107 ハーフマラソン",$I90&lt;&gt;"062 10000mW")</formula>
    </cfRule>
  </conditionalFormatting>
  <conditionalFormatting sqref="K90">
    <cfRule type="containsText" dxfId="777" priority="373" operator="containsText" text="B標準">
      <formula>NOT(ISERROR(SEARCH("B標準",K90)))</formula>
    </cfRule>
    <cfRule type="containsText" dxfId="776" priority="374" operator="containsText" text="A標準">
      <formula>NOT(ISERROR(SEARCH("A標準",K90)))</formula>
    </cfRule>
    <cfRule type="containsText" dxfId="775" priority="375" operator="containsText" text="未突破">
      <formula>NOT(ISERROR(SEARCH("未突破",K90)))</formula>
    </cfRule>
  </conditionalFormatting>
  <conditionalFormatting sqref="I90">
    <cfRule type="expression" dxfId="774" priority="377">
      <formula>AND($I90&lt;&gt;"",OR($BJ90&gt;=4,$BK90&gt;=2))</formula>
    </cfRule>
  </conditionalFormatting>
  <conditionalFormatting sqref="I90:J90">
    <cfRule type="expression" dxfId="773" priority="378" stopIfTrue="1">
      <formula>AND($I90&lt;&gt;"",OR($I90=#REF!,$I90=$I91,$I90=#REF!))</formula>
    </cfRule>
  </conditionalFormatting>
  <conditionalFormatting sqref="J95">
    <cfRule type="expression" dxfId="772" priority="370">
      <formula>AND($I95&lt;&gt;"107 ハーフマラソン",$I95&lt;&gt;"062 10000mW")</formula>
    </cfRule>
  </conditionalFormatting>
  <conditionalFormatting sqref="K95">
    <cfRule type="containsText" dxfId="771" priority="367" operator="containsText" text="B標準">
      <formula>NOT(ISERROR(SEARCH("B標準",K95)))</formula>
    </cfRule>
    <cfRule type="containsText" dxfId="770" priority="368" operator="containsText" text="A標準">
      <formula>NOT(ISERROR(SEARCH("A標準",K95)))</formula>
    </cfRule>
    <cfRule type="containsText" dxfId="769" priority="369" operator="containsText" text="未突破">
      <formula>NOT(ISERROR(SEARCH("未突破",K95)))</formula>
    </cfRule>
  </conditionalFormatting>
  <conditionalFormatting sqref="I95">
    <cfRule type="expression" dxfId="768" priority="371">
      <formula>AND($I95&lt;&gt;"",OR($BJ95&gt;=4,$BK95&gt;=2))</formula>
    </cfRule>
  </conditionalFormatting>
  <conditionalFormatting sqref="I95:J95">
    <cfRule type="expression" dxfId="767" priority="372" stopIfTrue="1">
      <formula>AND($I95&lt;&gt;"",OR($I95=#REF!,$I95=$I96,$I95=#REF!))</formula>
    </cfRule>
  </conditionalFormatting>
  <conditionalFormatting sqref="J100">
    <cfRule type="expression" dxfId="766" priority="364">
      <formula>AND($I100&lt;&gt;"107 ハーフマラソン",$I100&lt;&gt;"062 10000mW")</formula>
    </cfRule>
  </conditionalFormatting>
  <conditionalFormatting sqref="K100">
    <cfRule type="containsText" dxfId="765" priority="361" operator="containsText" text="B標準">
      <formula>NOT(ISERROR(SEARCH("B標準",K100)))</formula>
    </cfRule>
    <cfRule type="containsText" dxfId="764" priority="362" operator="containsText" text="A標準">
      <formula>NOT(ISERROR(SEARCH("A標準",K100)))</formula>
    </cfRule>
    <cfRule type="containsText" dxfId="763" priority="363" operator="containsText" text="未突破">
      <formula>NOT(ISERROR(SEARCH("未突破",K100)))</formula>
    </cfRule>
  </conditionalFormatting>
  <conditionalFormatting sqref="I100">
    <cfRule type="expression" dxfId="762" priority="365">
      <formula>AND($I100&lt;&gt;"",OR($BJ100&gt;=4,$BK100&gt;=2))</formula>
    </cfRule>
  </conditionalFormatting>
  <conditionalFormatting sqref="I100:J100">
    <cfRule type="expression" dxfId="761" priority="366" stopIfTrue="1">
      <formula>AND($I100&lt;&gt;"",OR($I100=#REF!,$I100=$I101,$I100=#REF!))</formula>
    </cfRule>
  </conditionalFormatting>
  <conditionalFormatting sqref="J105">
    <cfRule type="expression" dxfId="760" priority="358">
      <formula>AND($I105&lt;&gt;"107 ハーフマラソン",$I105&lt;&gt;"062 10000mW")</formula>
    </cfRule>
  </conditionalFormatting>
  <conditionalFormatting sqref="K105">
    <cfRule type="containsText" dxfId="759" priority="355" operator="containsText" text="B標準">
      <formula>NOT(ISERROR(SEARCH("B標準",K105)))</formula>
    </cfRule>
    <cfRule type="containsText" dxfId="758" priority="356" operator="containsText" text="A標準">
      <formula>NOT(ISERROR(SEARCH("A標準",K105)))</formula>
    </cfRule>
    <cfRule type="containsText" dxfId="757" priority="357" operator="containsText" text="未突破">
      <formula>NOT(ISERROR(SEARCH("未突破",K105)))</formula>
    </cfRule>
  </conditionalFormatting>
  <conditionalFormatting sqref="I105">
    <cfRule type="expression" dxfId="756" priority="359">
      <formula>AND($I105&lt;&gt;"",OR($BJ105&gt;=4,$BK105&gt;=2))</formula>
    </cfRule>
  </conditionalFormatting>
  <conditionalFormatting sqref="I105:J105">
    <cfRule type="expression" dxfId="755" priority="360" stopIfTrue="1">
      <formula>AND($I105&lt;&gt;"",OR($I105=#REF!,$I105=$I106,$I105=#REF!))</formula>
    </cfRule>
  </conditionalFormatting>
  <conditionalFormatting sqref="J110">
    <cfRule type="expression" dxfId="754" priority="352">
      <formula>AND($I110&lt;&gt;"107 ハーフマラソン",$I110&lt;&gt;"062 10000mW")</formula>
    </cfRule>
  </conditionalFormatting>
  <conditionalFormatting sqref="K110">
    <cfRule type="containsText" dxfId="753" priority="349" operator="containsText" text="B標準">
      <formula>NOT(ISERROR(SEARCH("B標準",K110)))</formula>
    </cfRule>
    <cfRule type="containsText" dxfId="752" priority="350" operator="containsText" text="A標準">
      <formula>NOT(ISERROR(SEARCH("A標準",K110)))</formula>
    </cfRule>
    <cfRule type="containsText" dxfId="751" priority="351" operator="containsText" text="未突破">
      <formula>NOT(ISERROR(SEARCH("未突破",K110)))</formula>
    </cfRule>
  </conditionalFormatting>
  <conditionalFormatting sqref="I110">
    <cfRule type="expression" dxfId="750" priority="353">
      <formula>AND($I110&lt;&gt;"",OR($BJ110&gt;=4,$BK110&gt;=2))</formula>
    </cfRule>
  </conditionalFormatting>
  <conditionalFormatting sqref="I110:J110">
    <cfRule type="expression" dxfId="749" priority="354" stopIfTrue="1">
      <formula>AND($I110&lt;&gt;"",OR($I110=#REF!,$I110=$I111,$I110=#REF!))</formula>
    </cfRule>
  </conditionalFormatting>
  <conditionalFormatting sqref="J115">
    <cfRule type="expression" dxfId="748" priority="346">
      <formula>AND($I115&lt;&gt;"107 ハーフマラソン",$I115&lt;&gt;"062 10000mW")</formula>
    </cfRule>
  </conditionalFormatting>
  <conditionalFormatting sqref="K115">
    <cfRule type="containsText" dxfId="747" priority="343" operator="containsText" text="B標準">
      <formula>NOT(ISERROR(SEARCH("B標準",K115)))</formula>
    </cfRule>
    <cfRule type="containsText" dxfId="746" priority="344" operator="containsText" text="A標準">
      <formula>NOT(ISERROR(SEARCH("A標準",K115)))</formula>
    </cfRule>
    <cfRule type="containsText" dxfId="745" priority="345" operator="containsText" text="未突破">
      <formula>NOT(ISERROR(SEARCH("未突破",K115)))</formula>
    </cfRule>
  </conditionalFormatting>
  <conditionalFormatting sqref="I115">
    <cfRule type="expression" dxfId="744" priority="347">
      <formula>AND($I115&lt;&gt;"",OR($BJ115&gt;=4,$BK115&gt;=2))</formula>
    </cfRule>
  </conditionalFormatting>
  <conditionalFormatting sqref="I115:J115">
    <cfRule type="expression" dxfId="743" priority="348" stopIfTrue="1">
      <formula>AND($I115&lt;&gt;"",OR($I115=#REF!,$I115=$I116,$I115=#REF!))</formula>
    </cfRule>
  </conditionalFormatting>
  <conditionalFormatting sqref="J120">
    <cfRule type="expression" dxfId="742" priority="340">
      <formula>AND($I120&lt;&gt;"107 ハーフマラソン",$I120&lt;&gt;"062 10000mW")</formula>
    </cfRule>
  </conditionalFormatting>
  <conditionalFormatting sqref="K120">
    <cfRule type="containsText" dxfId="741" priority="337" operator="containsText" text="B標準">
      <formula>NOT(ISERROR(SEARCH("B標準",K120)))</formula>
    </cfRule>
    <cfRule type="containsText" dxfId="740" priority="338" operator="containsText" text="A標準">
      <formula>NOT(ISERROR(SEARCH("A標準",K120)))</formula>
    </cfRule>
    <cfRule type="containsText" dxfId="739" priority="339" operator="containsText" text="未突破">
      <formula>NOT(ISERROR(SEARCH("未突破",K120)))</formula>
    </cfRule>
  </conditionalFormatting>
  <conditionalFormatting sqref="I120">
    <cfRule type="expression" dxfId="738" priority="341">
      <formula>AND($I120&lt;&gt;"",OR($BJ120&gt;=4,$BK120&gt;=2))</formula>
    </cfRule>
  </conditionalFormatting>
  <conditionalFormatting sqref="I120:J120">
    <cfRule type="expression" dxfId="737" priority="342" stopIfTrue="1">
      <formula>AND($I120&lt;&gt;"",OR($I120=#REF!,$I120=$I121,$I120=#REF!))</formula>
    </cfRule>
  </conditionalFormatting>
  <conditionalFormatting sqref="J125">
    <cfRule type="expression" dxfId="736" priority="334">
      <formula>AND($I125&lt;&gt;"107 ハーフマラソン",$I125&lt;&gt;"062 10000mW")</formula>
    </cfRule>
  </conditionalFormatting>
  <conditionalFormatting sqref="K125">
    <cfRule type="containsText" dxfId="735" priority="331" operator="containsText" text="B標準">
      <formula>NOT(ISERROR(SEARCH("B標準",K125)))</formula>
    </cfRule>
    <cfRule type="containsText" dxfId="734" priority="332" operator="containsText" text="A標準">
      <formula>NOT(ISERROR(SEARCH("A標準",K125)))</formula>
    </cfRule>
    <cfRule type="containsText" dxfId="733" priority="333" operator="containsText" text="未突破">
      <formula>NOT(ISERROR(SEARCH("未突破",K125)))</formula>
    </cfRule>
  </conditionalFormatting>
  <conditionalFormatting sqref="I125">
    <cfRule type="expression" dxfId="732" priority="335">
      <formula>AND($I125&lt;&gt;"",OR($BJ125&gt;=4,$BK125&gt;=2))</formula>
    </cfRule>
  </conditionalFormatting>
  <conditionalFormatting sqref="I125:J125">
    <cfRule type="expression" dxfId="731" priority="336" stopIfTrue="1">
      <formula>AND($I125&lt;&gt;"",OR($I125=#REF!,$I125=$I126,$I125=#REF!))</formula>
    </cfRule>
  </conditionalFormatting>
  <conditionalFormatting sqref="J130">
    <cfRule type="expression" dxfId="730" priority="328">
      <formula>AND($I130&lt;&gt;"107 ハーフマラソン",$I130&lt;&gt;"062 10000mW")</formula>
    </cfRule>
  </conditionalFormatting>
  <conditionalFormatting sqref="K130">
    <cfRule type="containsText" dxfId="729" priority="325" operator="containsText" text="B標準">
      <formula>NOT(ISERROR(SEARCH("B標準",K130)))</formula>
    </cfRule>
    <cfRule type="containsText" dxfId="728" priority="326" operator="containsText" text="A標準">
      <formula>NOT(ISERROR(SEARCH("A標準",K130)))</formula>
    </cfRule>
    <cfRule type="containsText" dxfId="727" priority="327" operator="containsText" text="未突破">
      <formula>NOT(ISERROR(SEARCH("未突破",K130)))</formula>
    </cfRule>
  </conditionalFormatting>
  <conditionalFormatting sqref="I130">
    <cfRule type="expression" dxfId="726" priority="329">
      <formula>AND($I130&lt;&gt;"",OR($BJ130&gt;=4,$BK130&gt;=2))</formula>
    </cfRule>
  </conditionalFormatting>
  <conditionalFormatting sqref="I130:J130">
    <cfRule type="expression" dxfId="725" priority="330" stopIfTrue="1">
      <formula>AND($I130&lt;&gt;"",OR($I130=#REF!,$I130=$I131,$I130=#REF!))</formula>
    </cfRule>
  </conditionalFormatting>
  <conditionalFormatting sqref="J135">
    <cfRule type="expression" dxfId="724" priority="322">
      <formula>AND($I135&lt;&gt;"107 ハーフマラソン",$I135&lt;&gt;"062 10000mW")</formula>
    </cfRule>
  </conditionalFormatting>
  <conditionalFormatting sqref="K135">
    <cfRule type="containsText" dxfId="723" priority="319" operator="containsText" text="B標準">
      <formula>NOT(ISERROR(SEARCH("B標準",K135)))</formula>
    </cfRule>
    <cfRule type="containsText" dxfId="722" priority="320" operator="containsText" text="A標準">
      <formula>NOT(ISERROR(SEARCH("A標準",K135)))</formula>
    </cfRule>
    <cfRule type="containsText" dxfId="721" priority="321" operator="containsText" text="未突破">
      <formula>NOT(ISERROR(SEARCH("未突破",K135)))</formula>
    </cfRule>
  </conditionalFormatting>
  <conditionalFormatting sqref="I135">
    <cfRule type="expression" dxfId="720" priority="323">
      <formula>AND($I135&lt;&gt;"",OR($BJ135&gt;=4,$BK135&gt;=2))</formula>
    </cfRule>
  </conditionalFormatting>
  <conditionalFormatting sqref="I135:J135">
    <cfRule type="expression" dxfId="719" priority="324" stopIfTrue="1">
      <formula>AND($I135&lt;&gt;"",OR($I135=#REF!,$I135=$I136,$I135=#REF!))</formula>
    </cfRule>
  </conditionalFormatting>
  <conditionalFormatting sqref="J140">
    <cfRule type="expression" dxfId="718" priority="316">
      <formula>AND($I140&lt;&gt;"107 ハーフマラソン",$I140&lt;&gt;"062 10000mW")</formula>
    </cfRule>
  </conditionalFormatting>
  <conditionalFormatting sqref="K140">
    <cfRule type="containsText" dxfId="717" priority="313" operator="containsText" text="B標準">
      <formula>NOT(ISERROR(SEARCH("B標準",K140)))</formula>
    </cfRule>
    <cfRule type="containsText" dxfId="716" priority="314" operator="containsText" text="A標準">
      <formula>NOT(ISERROR(SEARCH("A標準",K140)))</formula>
    </cfRule>
    <cfRule type="containsText" dxfId="715" priority="315" operator="containsText" text="未突破">
      <formula>NOT(ISERROR(SEARCH("未突破",K140)))</formula>
    </cfRule>
  </conditionalFormatting>
  <conditionalFormatting sqref="I140">
    <cfRule type="expression" dxfId="714" priority="317">
      <formula>AND($I140&lt;&gt;"",OR($BJ140&gt;=4,$BK140&gt;=2))</formula>
    </cfRule>
  </conditionalFormatting>
  <conditionalFormatting sqref="I140:J140">
    <cfRule type="expression" dxfId="713" priority="318" stopIfTrue="1">
      <formula>AND($I140&lt;&gt;"",OR($I140=#REF!,$I140=$I141,$I140=#REF!))</formula>
    </cfRule>
  </conditionalFormatting>
  <conditionalFormatting sqref="J145">
    <cfRule type="expression" dxfId="712" priority="310">
      <formula>AND($I145&lt;&gt;"107 ハーフマラソン",$I145&lt;&gt;"062 10000mW")</formula>
    </cfRule>
  </conditionalFormatting>
  <conditionalFormatting sqref="K145">
    <cfRule type="containsText" dxfId="711" priority="307" operator="containsText" text="B標準">
      <formula>NOT(ISERROR(SEARCH("B標準",K145)))</formula>
    </cfRule>
    <cfRule type="containsText" dxfId="710" priority="308" operator="containsText" text="A標準">
      <formula>NOT(ISERROR(SEARCH("A標準",K145)))</formula>
    </cfRule>
    <cfRule type="containsText" dxfId="709" priority="309" operator="containsText" text="未突破">
      <formula>NOT(ISERROR(SEARCH("未突破",K145)))</formula>
    </cfRule>
  </conditionalFormatting>
  <conditionalFormatting sqref="I145">
    <cfRule type="expression" dxfId="708" priority="311">
      <formula>AND($I145&lt;&gt;"",OR($BJ145&gt;=4,$BK145&gt;=2))</formula>
    </cfRule>
  </conditionalFormatting>
  <conditionalFormatting sqref="I145:J145">
    <cfRule type="expression" dxfId="707" priority="312" stopIfTrue="1">
      <formula>AND($I145&lt;&gt;"",OR($I145=#REF!,$I145=$I146,$I145=#REF!))</formula>
    </cfRule>
  </conditionalFormatting>
  <conditionalFormatting sqref="J150">
    <cfRule type="expression" dxfId="706" priority="304">
      <formula>AND($I150&lt;&gt;"107 ハーフマラソン",$I150&lt;&gt;"062 10000mW")</formula>
    </cfRule>
  </conditionalFormatting>
  <conditionalFormatting sqref="K150">
    <cfRule type="containsText" dxfId="705" priority="301" operator="containsText" text="B標準">
      <formula>NOT(ISERROR(SEARCH("B標準",K150)))</formula>
    </cfRule>
    <cfRule type="containsText" dxfId="704" priority="302" operator="containsText" text="A標準">
      <formula>NOT(ISERROR(SEARCH("A標準",K150)))</formula>
    </cfRule>
    <cfRule type="containsText" dxfId="703" priority="303" operator="containsText" text="未突破">
      <formula>NOT(ISERROR(SEARCH("未突破",K150)))</formula>
    </cfRule>
  </conditionalFormatting>
  <conditionalFormatting sqref="I150">
    <cfRule type="expression" dxfId="702" priority="305">
      <formula>AND($I150&lt;&gt;"",OR($BJ150&gt;=4,$BK150&gt;=2))</formula>
    </cfRule>
  </conditionalFormatting>
  <conditionalFormatting sqref="I150:J150">
    <cfRule type="expression" dxfId="701" priority="306" stopIfTrue="1">
      <formula>AND($I150&lt;&gt;"",OR($I150=#REF!,$I150=$I151,$I150=#REF!))</formula>
    </cfRule>
  </conditionalFormatting>
  <conditionalFormatting sqref="J155">
    <cfRule type="expression" dxfId="700" priority="298">
      <formula>AND($I155&lt;&gt;"107 ハーフマラソン",$I155&lt;&gt;"062 10000mW")</formula>
    </cfRule>
  </conditionalFormatting>
  <conditionalFormatting sqref="K155">
    <cfRule type="containsText" dxfId="699" priority="295" operator="containsText" text="B標準">
      <formula>NOT(ISERROR(SEARCH("B標準",K155)))</formula>
    </cfRule>
    <cfRule type="containsText" dxfId="698" priority="296" operator="containsText" text="A標準">
      <formula>NOT(ISERROR(SEARCH("A標準",K155)))</formula>
    </cfRule>
    <cfRule type="containsText" dxfId="697" priority="297" operator="containsText" text="未突破">
      <formula>NOT(ISERROR(SEARCH("未突破",K155)))</formula>
    </cfRule>
  </conditionalFormatting>
  <conditionalFormatting sqref="I155">
    <cfRule type="expression" dxfId="696" priority="299">
      <formula>AND($I155&lt;&gt;"",OR($BJ155&gt;=4,$BK155&gt;=2))</formula>
    </cfRule>
  </conditionalFormatting>
  <conditionalFormatting sqref="I155:J155">
    <cfRule type="expression" dxfId="695" priority="300" stopIfTrue="1">
      <formula>AND($I155&lt;&gt;"",OR($I155=#REF!,$I155=$I156,$I155=#REF!))</formula>
    </cfRule>
  </conditionalFormatting>
  <conditionalFormatting sqref="J160">
    <cfRule type="expression" dxfId="694" priority="292">
      <formula>AND($I160&lt;&gt;"107 ハーフマラソン",$I160&lt;&gt;"062 10000mW")</formula>
    </cfRule>
  </conditionalFormatting>
  <conditionalFormatting sqref="K160">
    <cfRule type="containsText" dxfId="693" priority="289" operator="containsText" text="B標準">
      <formula>NOT(ISERROR(SEARCH("B標準",K160)))</formula>
    </cfRule>
    <cfRule type="containsText" dxfId="692" priority="290" operator="containsText" text="A標準">
      <formula>NOT(ISERROR(SEARCH("A標準",K160)))</formula>
    </cfRule>
    <cfRule type="containsText" dxfId="691" priority="291" operator="containsText" text="未突破">
      <formula>NOT(ISERROR(SEARCH("未突破",K160)))</formula>
    </cfRule>
  </conditionalFormatting>
  <conditionalFormatting sqref="I160">
    <cfRule type="expression" dxfId="690" priority="293">
      <formula>AND($I160&lt;&gt;"",OR($BJ160&gt;=4,$BK160&gt;=2))</formula>
    </cfRule>
  </conditionalFormatting>
  <conditionalFormatting sqref="I160:J160">
    <cfRule type="expression" dxfId="689" priority="294" stopIfTrue="1">
      <formula>AND($I160&lt;&gt;"",OR($I160=#REF!,$I160=$I161,$I160=#REF!))</formula>
    </cfRule>
  </conditionalFormatting>
  <conditionalFormatting sqref="J165">
    <cfRule type="expression" dxfId="688" priority="286">
      <formula>AND($I165&lt;&gt;"107 ハーフマラソン",$I165&lt;&gt;"062 10000mW")</formula>
    </cfRule>
  </conditionalFormatting>
  <conditionalFormatting sqref="K165">
    <cfRule type="containsText" dxfId="687" priority="283" operator="containsText" text="B標準">
      <formula>NOT(ISERROR(SEARCH("B標準",K165)))</formula>
    </cfRule>
    <cfRule type="containsText" dxfId="686" priority="284" operator="containsText" text="A標準">
      <formula>NOT(ISERROR(SEARCH("A標準",K165)))</formula>
    </cfRule>
    <cfRule type="containsText" dxfId="685" priority="285" operator="containsText" text="未突破">
      <formula>NOT(ISERROR(SEARCH("未突破",K165)))</formula>
    </cfRule>
  </conditionalFormatting>
  <conditionalFormatting sqref="I165">
    <cfRule type="expression" dxfId="684" priority="287">
      <formula>AND($I165&lt;&gt;"",OR($BJ165&gt;=4,$BK165&gt;=2))</formula>
    </cfRule>
  </conditionalFormatting>
  <conditionalFormatting sqref="I165:J165">
    <cfRule type="expression" dxfId="683" priority="288" stopIfTrue="1">
      <formula>AND($I165&lt;&gt;"",OR($I165=#REF!,$I165=$I166,$I165=#REF!))</formula>
    </cfRule>
  </conditionalFormatting>
  <conditionalFormatting sqref="J170">
    <cfRule type="expression" dxfId="682" priority="280">
      <formula>AND($I170&lt;&gt;"107 ハーフマラソン",$I170&lt;&gt;"062 10000mW")</formula>
    </cfRule>
  </conditionalFormatting>
  <conditionalFormatting sqref="K170">
    <cfRule type="containsText" dxfId="681" priority="277" operator="containsText" text="B標準">
      <formula>NOT(ISERROR(SEARCH("B標準",K170)))</formula>
    </cfRule>
    <cfRule type="containsText" dxfId="680" priority="278" operator="containsText" text="A標準">
      <formula>NOT(ISERROR(SEARCH("A標準",K170)))</formula>
    </cfRule>
    <cfRule type="containsText" dxfId="679" priority="279" operator="containsText" text="未突破">
      <formula>NOT(ISERROR(SEARCH("未突破",K170)))</formula>
    </cfRule>
  </conditionalFormatting>
  <conditionalFormatting sqref="I170">
    <cfRule type="expression" dxfId="678" priority="281">
      <formula>AND($I170&lt;&gt;"",OR($BJ170&gt;=4,$BK170&gt;=2))</formula>
    </cfRule>
  </conditionalFormatting>
  <conditionalFormatting sqref="I170:J170">
    <cfRule type="expression" dxfId="677" priority="282" stopIfTrue="1">
      <formula>AND($I170&lt;&gt;"",OR($I170=#REF!,$I170=$I171,$I170=#REF!))</formula>
    </cfRule>
  </conditionalFormatting>
  <conditionalFormatting sqref="J175">
    <cfRule type="expression" dxfId="676" priority="274">
      <formula>AND($I175&lt;&gt;"107 ハーフマラソン",$I175&lt;&gt;"062 10000mW")</formula>
    </cfRule>
  </conditionalFormatting>
  <conditionalFormatting sqref="K175">
    <cfRule type="containsText" dxfId="675" priority="271" operator="containsText" text="B標準">
      <formula>NOT(ISERROR(SEARCH("B標準",K175)))</formula>
    </cfRule>
    <cfRule type="containsText" dxfId="674" priority="272" operator="containsText" text="A標準">
      <formula>NOT(ISERROR(SEARCH("A標準",K175)))</formula>
    </cfRule>
    <cfRule type="containsText" dxfId="673" priority="273" operator="containsText" text="未突破">
      <formula>NOT(ISERROR(SEARCH("未突破",K175)))</formula>
    </cfRule>
  </conditionalFormatting>
  <conditionalFormatting sqref="I175">
    <cfRule type="expression" dxfId="672" priority="275">
      <formula>AND($I175&lt;&gt;"",OR($BJ175&gt;=4,$BK175&gt;=2))</formula>
    </cfRule>
  </conditionalFormatting>
  <conditionalFormatting sqref="I175:J175">
    <cfRule type="expression" dxfId="671" priority="276" stopIfTrue="1">
      <formula>AND($I175&lt;&gt;"",OR($I175=#REF!,$I175=$I176,$I175=#REF!))</formula>
    </cfRule>
  </conditionalFormatting>
  <conditionalFormatting sqref="J180">
    <cfRule type="expression" dxfId="670" priority="268">
      <formula>AND($I180&lt;&gt;"107 ハーフマラソン",$I180&lt;&gt;"062 10000mW")</formula>
    </cfRule>
  </conditionalFormatting>
  <conditionalFormatting sqref="K180">
    <cfRule type="containsText" dxfId="669" priority="265" operator="containsText" text="B標準">
      <formula>NOT(ISERROR(SEARCH("B標準",K180)))</formula>
    </cfRule>
    <cfRule type="containsText" dxfId="668" priority="266" operator="containsText" text="A標準">
      <formula>NOT(ISERROR(SEARCH("A標準",K180)))</formula>
    </cfRule>
    <cfRule type="containsText" dxfId="667" priority="267" operator="containsText" text="未突破">
      <formula>NOT(ISERROR(SEARCH("未突破",K180)))</formula>
    </cfRule>
  </conditionalFormatting>
  <conditionalFormatting sqref="I180">
    <cfRule type="expression" dxfId="666" priority="269">
      <formula>AND($I180&lt;&gt;"",OR($BJ180&gt;=4,$BK180&gt;=2))</formula>
    </cfRule>
  </conditionalFormatting>
  <conditionalFormatting sqref="I180:J180">
    <cfRule type="expression" dxfId="665" priority="270" stopIfTrue="1">
      <formula>AND($I180&lt;&gt;"",OR($I180=#REF!,$I180=$I181,$I180=#REF!))</formula>
    </cfRule>
  </conditionalFormatting>
  <conditionalFormatting sqref="J185">
    <cfRule type="expression" dxfId="664" priority="262">
      <formula>AND($I185&lt;&gt;"107 ハーフマラソン",$I185&lt;&gt;"062 10000mW")</formula>
    </cfRule>
  </conditionalFormatting>
  <conditionalFormatting sqref="K185">
    <cfRule type="containsText" dxfId="663" priority="259" operator="containsText" text="B標準">
      <formula>NOT(ISERROR(SEARCH("B標準",K185)))</formula>
    </cfRule>
    <cfRule type="containsText" dxfId="662" priority="260" operator="containsText" text="A標準">
      <formula>NOT(ISERROR(SEARCH("A標準",K185)))</formula>
    </cfRule>
    <cfRule type="containsText" dxfId="661" priority="261" operator="containsText" text="未突破">
      <formula>NOT(ISERROR(SEARCH("未突破",K185)))</formula>
    </cfRule>
  </conditionalFormatting>
  <conditionalFormatting sqref="I185">
    <cfRule type="expression" dxfId="660" priority="263">
      <formula>AND($I185&lt;&gt;"",OR($BJ185&gt;=4,$BK185&gt;=2))</formula>
    </cfRule>
  </conditionalFormatting>
  <conditionalFormatting sqref="I185:J185">
    <cfRule type="expression" dxfId="659" priority="264" stopIfTrue="1">
      <formula>AND($I185&lt;&gt;"",OR($I185=#REF!,$I185=$I186,$I185=#REF!))</formula>
    </cfRule>
  </conditionalFormatting>
  <conditionalFormatting sqref="J190">
    <cfRule type="expression" dxfId="658" priority="256">
      <formula>AND($I190&lt;&gt;"107 ハーフマラソン",$I190&lt;&gt;"062 10000mW")</formula>
    </cfRule>
  </conditionalFormatting>
  <conditionalFormatting sqref="K190">
    <cfRule type="containsText" dxfId="657" priority="253" operator="containsText" text="B標準">
      <formula>NOT(ISERROR(SEARCH("B標準",K190)))</formula>
    </cfRule>
    <cfRule type="containsText" dxfId="656" priority="254" operator="containsText" text="A標準">
      <formula>NOT(ISERROR(SEARCH("A標準",K190)))</formula>
    </cfRule>
    <cfRule type="containsText" dxfId="655" priority="255" operator="containsText" text="未突破">
      <formula>NOT(ISERROR(SEARCH("未突破",K190)))</formula>
    </cfRule>
  </conditionalFormatting>
  <conditionalFormatting sqref="I190">
    <cfRule type="expression" dxfId="654" priority="257">
      <formula>AND($I190&lt;&gt;"",OR($BJ190&gt;=4,$BK190&gt;=2))</formula>
    </cfRule>
  </conditionalFormatting>
  <conditionalFormatting sqref="I190:J190">
    <cfRule type="expression" dxfId="653" priority="258" stopIfTrue="1">
      <formula>AND($I190&lt;&gt;"",OR($I190=#REF!,$I190=$I191,$I190=#REF!))</formula>
    </cfRule>
  </conditionalFormatting>
  <conditionalFormatting sqref="J195">
    <cfRule type="expression" dxfId="652" priority="250">
      <formula>AND($I195&lt;&gt;"107 ハーフマラソン",$I195&lt;&gt;"062 10000mW")</formula>
    </cfRule>
  </conditionalFormatting>
  <conditionalFormatting sqref="K195">
    <cfRule type="containsText" dxfId="651" priority="247" operator="containsText" text="B標準">
      <formula>NOT(ISERROR(SEARCH("B標準",K195)))</formula>
    </cfRule>
    <cfRule type="containsText" dxfId="650" priority="248" operator="containsText" text="A標準">
      <formula>NOT(ISERROR(SEARCH("A標準",K195)))</formula>
    </cfRule>
    <cfRule type="containsText" dxfId="649" priority="249" operator="containsText" text="未突破">
      <formula>NOT(ISERROR(SEARCH("未突破",K195)))</formula>
    </cfRule>
  </conditionalFormatting>
  <conditionalFormatting sqref="I195">
    <cfRule type="expression" dxfId="648" priority="251">
      <formula>AND($I195&lt;&gt;"",OR($BJ195&gt;=4,$BK195&gt;=2))</formula>
    </cfRule>
  </conditionalFormatting>
  <conditionalFormatting sqref="I195:J195">
    <cfRule type="expression" dxfId="647" priority="252" stopIfTrue="1">
      <formula>AND($I195&lt;&gt;"",OR($I195=#REF!,$I195=$I196,$I195=#REF!))</formula>
    </cfRule>
  </conditionalFormatting>
  <conditionalFormatting sqref="J200">
    <cfRule type="expression" dxfId="646" priority="244">
      <formula>AND($I200&lt;&gt;"107 ハーフマラソン",$I200&lt;&gt;"062 10000mW")</formula>
    </cfRule>
  </conditionalFormatting>
  <conditionalFormatting sqref="K200">
    <cfRule type="containsText" dxfId="645" priority="241" operator="containsText" text="B標準">
      <formula>NOT(ISERROR(SEARCH("B標準",K200)))</formula>
    </cfRule>
    <cfRule type="containsText" dxfId="644" priority="242" operator="containsText" text="A標準">
      <formula>NOT(ISERROR(SEARCH("A標準",K200)))</formula>
    </cfRule>
    <cfRule type="containsText" dxfId="643" priority="243" operator="containsText" text="未突破">
      <formula>NOT(ISERROR(SEARCH("未突破",K200)))</formula>
    </cfRule>
  </conditionalFormatting>
  <conditionalFormatting sqref="I200">
    <cfRule type="expression" dxfId="642" priority="245">
      <formula>AND($I200&lt;&gt;"",OR($BJ200&gt;=4,$BK200&gt;=2))</formula>
    </cfRule>
  </conditionalFormatting>
  <conditionalFormatting sqref="I200:J200">
    <cfRule type="expression" dxfId="641" priority="246" stopIfTrue="1">
      <formula>AND($I200&lt;&gt;"",OR($I200=#REF!,$I200=$I201,$I200=#REF!))</formula>
    </cfRule>
  </conditionalFormatting>
  <conditionalFormatting sqref="J205">
    <cfRule type="expression" dxfId="640" priority="238">
      <formula>AND($I205&lt;&gt;"107 ハーフマラソン",$I205&lt;&gt;"062 10000mW")</formula>
    </cfRule>
  </conditionalFormatting>
  <conditionalFormatting sqref="K205">
    <cfRule type="containsText" dxfId="639" priority="235" operator="containsText" text="B標準">
      <formula>NOT(ISERROR(SEARCH("B標準",K205)))</formula>
    </cfRule>
    <cfRule type="containsText" dxfId="638" priority="236" operator="containsText" text="A標準">
      <formula>NOT(ISERROR(SEARCH("A標準",K205)))</formula>
    </cfRule>
    <cfRule type="containsText" dxfId="637" priority="237" operator="containsText" text="未突破">
      <formula>NOT(ISERROR(SEARCH("未突破",K205)))</formula>
    </cfRule>
  </conditionalFormatting>
  <conditionalFormatting sqref="I205">
    <cfRule type="expression" dxfId="636" priority="239">
      <formula>AND($I205&lt;&gt;"",OR($BJ205&gt;=4,$BK205&gt;=2))</formula>
    </cfRule>
  </conditionalFormatting>
  <conditionalFormatting sqref="I205:J205">
    <cfRule type="expression" dxfId="635" priority="240" stopIfTrue="1">
      <formula>AND($I205&lt;&gt;"",OR($I205=#REF!,$I205=$I206,$I205=#REF!))</formula>
    </cfRule>
  </conditionalFormatting>
  <conditionalFormatting sqref="J210">
    <cfRule type="expression" dxfId="634" priority="232">
      <formula>AND($I210&lt;&gt;"107 ハーフマラソン",$I210&lt;&gt;"062 10000mW")</formula>
    </cfRule>
  </conditionalFormatting>
  <conditionalFormatting sqref="K210">
    <cfRule type="containsText" dxfId="633" priority="229" operator="containsText" text="B標準">
      <formula>NOT(ISERROR(SEARCH("B標準",K210)))</formula>
    </cfRule>
    <cfRule type="containsText" dxfId="632" priority="230" operator="containsText" text="A標準">
      <formula>NOT(ISERROR(SEARCH("A標準",K210)))</formula>
    </cfRule>
    <cfRule type="containsText" dxfId="631" priority="231" operator="containsText" text="未突破">
      <formula>NOT(ISERROR(SEARCH("未突破",K210)))</formula>
    </cfRule>
  </conditionalFormatting>
  <conditionalFormatting sqref="I210">
    <cfRule type="expression" dxfId="630" priority="233">
      <formula>AND($I210&lt;&gt;"",OR($BJ210&gt;=4,$BK210&gt;=2))</formula>
    </cfRule>
  </conditionalFormatting>
  <conditionalFormatting sqref="I210:J210">
    <cfRule type="expression" dxfId="629" priority="234" stopIfTrue="1">
      <formula>AND($I210&lt;&gt;"",OR($I210=#REF!,$I210=$I211,$I210=#REF!))</formula>
    </cfRule>
  </conditionalFormatting>
  <conditionalFormatting sqref="J215">
    <cfRule type="expression" dxfId="628" priority="226">
      <formula>AND($I215&lt;&gt;"107 ハーフマラソン",$I215&lt;&gt;"062 10000mW")</formula>
    </cfRule>
  </conditionalFormatting>
  <conditionalFormatting sqref="K215">
    <cfRule type="containsText" dxfId="627" priority="223" operator="containsText" text="B標準">
      <formula>NOT(ISERROR(SEARCH("B標準",K215)))</formula>
    </cfRule>
    <cfRule type="containsText" dxfId="626" priority="224" operator="containsText" text="A標準">
      <formula>NOT(ISERROR(SEARCH("A標準",K215)))</formula>
    </cfRule>
    <cfRule type="containsText" dxfId="625" priority="225" operator="containsText" text="未突破">
      <formula>NOT(ISERROR(SEARCH("未突破",K215)))</formula>
    </cfRule>
  </conditionalFormatting>
  <conditionalFormatting sqref="I215">
    <cfRule type="expression" dxfId="624" priority="227">
      <formula>AND($I215&lt;&gt;"",OR($BJ215&gt;=4,$BK215&gt;=2))</formula>
    </cfRule>
  </conditionalFormatting>
  <conditionalFormatting sqref="I215:J215">
    <cfRule type="expression" dxfId="623" priority="228" stopIfTrue="1">
      <formula>AND($I215&lt;&gt;"",OR($I215=#REF!,$I215=$I216,$I215=#REF!))</formula>
    </cfRule>
  </conditionalFormatting>
  <conditionalFormatting sqref="J220">
    <cfRule type="expression" dxfId="622" priority="220">
      <formula>AND($I220&lt;&gt;"107 ハーフマラソン",$I220&lt;&gt;"062 10000mW")</formula>
    </cfRule>
  </conditionalFormatting>
  <conditionalFormatting sqref="K220">
    <cfRule type="containsText" dxfId="621" priority="217" operator="containsText" text="B標準">
      <formula>NOT(ISERROR(SEARCH("B標準",K220)))</formula>
    </cfRule>
    <cfRule type="containsText" dxfId="620" priority="218" operator="containsText" text="A標準">
      <formula>NOT(ISERROR(SEARCH("A標準",K220)))</formula>
    </cfRule>
    <cfRule type="containsText" dxfId="619" priority="219" operator="containsText" text="未突破">
      <formula>NOT(ISERROR(SEARCH("未突破",K220)))</formula>
    </cfRule>
  </conditionalFormatting>
  <conditionalFormatting sqref="I220">
    <cfRule type="expression" dxfId="618" priority="221">
      <formula>AND($I220&lt;&gt;"",OR($BJ220&gt;=4,$BK220&gt;=2))</formula>
    </cfRule>
  </conditionalFormatting>
  <conditionalFormatting sqref="I220:J220">
    <cfRule type="expression" dxfId="617" priority="222" stopIfTrue="1">
      <formula>AND($I220&lt;&gt;"",OR($I220=#REF!,$I220=$I221,$I220=#REF!))</formula>
    </cfRule>
  </conditionalFormatting>
  <conditionalFormatting sqref="J225">
    <cfRule type="expression" dxfId="616" priority="214">
      <formula>AND($I225&lt;&gt;"107 ハーフマラソン",$I225&lt;&gt;"062 10000mW")</formula>
    </cfRule>
  </conditionalFormatting>
  <conditionalFormatting sqref="K225">
    <cfRule type="containsText" dxfId="615" priority="211" operator="containsText" text="B標準">
      <formula>NOT(ISERROR(SEARCH("B標準",K225)))</formula>
    </cfRule>
    <cfRule type="containsText" dxfId="614" priority="212" operator="containsText" text="A標準">
      <formula>NOT(ISERROR(SEARCH("A標準",K225)))</formula>
    </cfRule>
    <cfRule type="containsText" dxfId="613" priority="213" operator="containsText" text="未突破">
      <formula>NOT(ISERROR(SEARCH("未突破",K225)))</formula>
    </cfRule>
  </conditionalFormatting>
  <conditionalFormatting sqref="I225">
    <cfRule type="expression" dxfId="612" priority="215">
      <formula>AND($I225&lt;&gt;"",OR($BJ225&gt;=4,$BK225&gt;=2))</formula>
    </cfRule>
  </conditionalFormatting>
  <conditionalFormatting sqref="I225:J225">
    <cfRule type="expression" dxfId="611" priority="216" stopIfTrue="1">
      <formula>AND($I225&lt;&gt;"",OR($I225=#REF!,$I225=$I226,$I225=#REF!))</formula>
    </cfRule>
  </conditionalFormatting>
  <conditionalFormatting sqref="J230">
    <cfRule type="expression" dxfId="610" priority="208">
      <formula>AND($I230&lt;&gt;"107 ハーフマラソン",$I230&lt;&gt;"062 10000mW")</formula>
    </cfRule>
  </conditionalFormatting>
  <conditionalFormatting sqref="K230">
    <cfRule type="containsText" dxfId="609" priority="205" operator="containsText" text="B標準">
      <formula>NOT(ISERROR(SEARCH("B標準",K230)))</formula>
    </cfRule>
    <cfRule type="containsText" dxfId="608" priority="206" operator="containsText" text="A標準">
      <formula>NOT(ISERROR(SEARCH("A標準",K230)))</formula>
    </cfRule>
    <cfRule type="containsText" dxfId="607" priority="207" operator="containsText" text="未突破">
      <formula>NOT(ISERROR(SEARCH("未突破",K230)))</formula>
    </cfRule>
  </conditionalFormatting>
  <conditionalFormatting sqref="I230">
    <cfRule type="expression" dxfId="606" priority="209">
      <formula>AND($I230&lt;&gt;"",OR($BJ230&gt;=4,$BK230&gt;=2))</formula>
    </cfRule>
  </conditionalFormatting>
  <conditionalFormatting sqref="I230:J230">
    <cfRule type="expression" dxfId="605" priority="210" stopIfTrue="1">
      <formula>AND($I230&lt;&gt;"",OR($I230=#REF!,$I230=$I231,$I230=#REF!))</formula>
    </cfRule>
  </conditionalFormatting>
  <conditionalFormatting sqref="J235">
    <cfRule type="expression" dxfId="604" priority="202">
      <formula>AND($I235&lt;&gt;"107 ハーフマラソン",$I235&lt;&gt;"062 10000mW")</formula>
    </cfRule>
  </conditionalFormatting>
  <conditionalFormatting sqref="K235">
    <cfRule type="containsText" dxfId="603" priority="199" operator="containsText" text="B標準">
      <formula>NOT(ISERROR(SEARCH("B標準",K235)))</formula>
    </cfRule>
    <cfRule type="containsText" dxfId="602" priority="200" operator="containsText" text="A標準">
      <formula>NOT(ISERROR(SEARCH("A標準",K235)))</formula>
    </cfRule>
    <cfRule type="containsText" dxfId="601" priority="201" operator="containsText" text="未突破">
      <formula>NOT(ISERROR(SEARCH("未突破",K235)))</formula>
    </cfRule>
  </conditionalFormatting>
  <conditionalFormatting sqref="I235">
    <cfRule type="expression" dxfId="600" priority="203">
      <formula>AND($I235&lt;&gt;"",OR($BJ235&gt;=4,$BK235&gt;=2))</formula>
    </cfRule>
  </conditionalFormatting>
  <conditionalFormatting sqref="I235:J235">
    <cfRule type="expression" dxfId="599" priority="204" stopIfTrue="1">
      <formula>AND($I235&lt;&gt;"",OR($I235=#REF!,$I235=$I236,$I235=#REF!))</formula>
    </cfRule>
  </conditionalFormatting>
  <conditionalFormatting sqref="J240">
    <cfRule type="expression" dxfId="598" priority="196">
      <formula>AND($I240&lt;&gt;"107 ハーフマラソン",$I240&lt;&gt;"062 10000mW")</formula>
    </cfRule>
  </conditionalFormatting>
  <conditionalFormatting sqref="K240">
    <cfRule type="containsText" dxfId="597" priority="193" operator="containsText" text="B標準">
      <formula>NOT(ISERROR(SEARCH("B標準",K240)))</formula>
    </cfRule>
    <cfRule type="containsText" dxfId="596" priority="194" operator="containsText" text="A標準">
      <formula>NOT(ISERROR(SEARCH("A標準",K240)))</formula>
    </cfRule>
    <cfRule type="containsText" dxfId="595" priority="195" operator="containsText" text="未突破">
      <formula>NOT(ISERROR(SEARCH("未突破",K240)))</formula>
    </cfRule>
  </conditionalFormatting>
  <conditionalFormatting sqref="I240">
    <cfRule type="expression" dxfId="594" priority="197">
      <formula>AND($I240&lt;&gt;"",OR($BJ240&gt;=4,$BK240&gt;=2))</formula>
    </cfRule>
  </conditionalFormatting>
  <conditionalFormatting sqref="I240:J240">
    <cfRule type="expression" dxfId="593" priority="198" stopIfTrue="1">
      <formula>AND($I240&lt;&gt;"",OR($I240=#REF!,$I240=$I241,$I240=#REF!))</formula>
    </cfRule>
  </conditionalFormatting>
  <conditionalFormatting sqref="J245">
    <cfRule type="expression" dxfId="592" priority="190">
      <formula>AND($I245&lt;&gt;"107 ハーフマラソン",$I245&lt;&gt;"062 10000mW")</formula>
    </cfRule>
  </conditionalFormatting>
  <conditionalFormatting sqref="K245">
    <cfRule type="containsText" dxfId="591" priority="187" operator="containsText" text="B標準">
      <formula>NOT(ISERROR(SEARCH("B標準",K245)))</formula>
    </cfRule>
    <cfRule type="containsText" dxfId="590" priority="188" operator="containsText" text="A標準">
      <formula>NOT(ISERROR(SEARCH("A標準",K245)))</formula>
    </cfRule>
    <cfRule type="containsText" dxfId="589" priority="189" operator="containsText" text="未突破">
      <formula>NOT(ISERROR(SEARCH("未突破",K245)))</formula>
    </cfRule>
  </conditionalFormatting>
  <conditionalFormatting sqref="I245">
    <cfRule type="expression" dxfId="588" priority="191">
      <formula>AND($I245&lt;&gt;"",OR($BJ245&gt;=4,$BK245&gt;=2))</formula>
    </cfRule>
  </conditionalFormatting>
  <conditionalFormatting sqref="I245:J245">
    <cfRule type="expression" dxfId="587" priority="192" stopIfTrue="1">
      <formula>AND($I245&lt;&gt;"",OR($I245=#REF!,$I245=$I246,$I245=#REF!))</formula>
    </cfRule>
  </conditionalFormatting>
  <conditionalFormatting sqref="J250">
    <cfRule type="expression" dxfId="586" priority="184">
      <formula>AND($I250&lt;&gt;"107 ハーフマラソン",$I250&lt;&gt;"062 10000mW")</formula>
    </cfRule>
  </conditionalFormatting>
  <conditionalFormatting sqref="K250">
    <cfRule type="containsText" dxfId="585" priority="181" operator="containsText" text="B標準">
      <formula>NOT(ISERROR(SEARCH("B標準",K250)))</formula>
    </cfRule>
    <cfRule type="containsText" dxfId="584" priority="182" operator="containsText" text="A標準">
      <formula>NOT(ISERROR(SEARCH("A標準",K250)))</formula>
    </cfRule>
    <cfRule type="containsText" dxfId="583" priority="183" operator="containsText" text="未突破">
      <formula>NOT(ISERROR(SEARCH("未突破",K250)))</formula>
    </cfRule>
  </conditionalFormatting>
  <conditionalFormatting sqref="I250">
    <cfRule type="expression" dxfId="582" priority="185">
      <formula>AND($I250&lt;&gt;"",OR($BJ250&gt;=4,$BK250&gt;=2))</formula>
    </cfRule>
  </conditionalFormatting>
  <conditionalFormatting sqref="I250:J250">
    <cfRule type="expression" dxfId="581" priority="186" stopIfTrue="1">
      <formula>AND($I250&lt;&gt;"",OR($I250=#REF!,$I250=$I251,$I250=#REF!))</formula>
    </cfRule>
  </conditionalFormatting>
  <conditionalFormatting sqref="J255">
    <cfRule type="expression" dxfId="580" priority="178">
      <formula>AND($I255&lt;&gt;"107 ハーフマラソン",$I255&lt;&gt;"062 10000mW")</formula>
    </cfRule>
  </conditionalFormatting>
  <conditionalFormatting sqref="K255">
    <cfRule type="containsText" dxfId="579" priority="175" operator="containsText" text="B標準">
      <formula>NOT(ISERROR(SEARCH("B標準",K255)))</formula>
    </cfRule>
    <cfRule type="containsText" dxfId="578" priority="176" operator="containsText" text="A標準">
      <formula>NOT(ISERROR(SEARCH("A標準",K255)))</formula>
    </cfRule>
    <cfRule type="containsText" dxfId="577" priority="177" operator="containsText" text="未突破">
      <formula>NOT(ISERROR(SEARCH("未突破",K255)))</formula>
    </cfRule>
  </conditionalFormatting>
  <conditionalFormatting sqref="I255">
    <cfRule type="expression" dxfId="576" priority="179">
      <formula>AND($I255&lt;&gt;"",OR($BJ255&gt;=4,$BK255&gt;=2))</formula>
    </cfRule>
  </conditionalFormatting>
  <conditionalFormatting sqref="I255:J255">
    <cfRule type="expression" dxfId="575" priority="180" stopIfTrue="1">
      <formula>AND($I255&lt;&gt;"",OR($I255=#REF!,$I255=$I256,$I255=#REF!))</formula>
    </cfRule>
  </conditionalFormatting>
  <conditionalFormatting sqref="J260">
    <cfRule type="expression" dxfId="574" priority="172">
      <formula>AND($I260&lt;&gt;"107 ハーフマラソン",$I260&lt;&gt;"062 10000mW")</formula>
    </cfRule>
  </conditionalFormatting>
  <conditionalFormatting sqref="K260">
    <cfRule type="containsText" dxfId="573" priority="169" operator="containsText" text="B標準">
      <formula>NOT(ISERROR(SEARCH("B標準",K260)))</formula>
    </cfRule>
    <cfRule type="containsText" dxfId="572" priority="170" operator="containsText" text="A標準">
      <formula>NOT(ISERROR(SEARCH("A標準",K260)))</formula>
    </cfRule>
    <cfRule type="containsText" dxfId="571" priority="171" operator="containsText" text="未突破">
      <formula>NOT(ISERROR(SEARCH("未突破",K260)))</formula>
    </cfRule>
  </conditionalFormatting>
  <conditionalFormatting sqref="I260">
    <cfRule type="expression" dxfId="570" priority="173">
      <formula>AND($I260&lt;&gt;"",OR($BJ260&gt;=4,$BK260&gt;=2))</formula>
    </cfRule>
  </conditionalFormatting>
  <conditionalFormatting sqref="I260:J260">
    <cfRule type="expression" dxfId="569" priority="174" stopIfTrue="1">
      <formula>AND($I260&lt;&gt;"",OR($I260=#REF!,$I260=$I261,$I260=#REF!))</formula>
    </cfRule>
  </conditionalFormatting>
  <conditionalFormatting sqref="J265">
    <cfRule type="expression" dxfId="568" priority="166">
      <formula>AND($I265&lt;&gt;"107 ハーフマラソン",$I265&lt;&gt;"062 10000mW")</formula>
    </cfRule>
  </conditionalFormatting>
  <conditionalFormatting sqref="K265">
    <cfRule type="containsText" dxfId="567" priority="163" operator="containsText" text="B標準">
      <formula>NOT(ISERROR(SEARCH("B標準",K265)))</formula>
    </cfRule>
    <cfRule type="containsText" dxfId="566" priority="164" operator="containsText" text="A標準">
      <formula>NOT(ISERROR(SEARCH("A標準",K265)))</formula>
    </cfRule>
    <cfRule type="containsText" dxfId="565" priority="165" operator="containsText" text="未突破">
      <formula>NOT(ISERROR(SEARCH("未突破",K265)))</formula>
    </cfRule>
  </conditionalFormatting>
  <conditionalFormatting sqref="I265">
    <cfRule type="expression" dxfId="564" priority="167">
      <formula>AND($I265&lt;&gt;"",OR($BJ265&gt;=4,$BK265&gt;=2))</formula>
    </cfRule>
  </conditionalFormatting>
  <conditionalFormatting sqref="I265:J265">
    <cfRule type="expression" dxfId="563" priority="168" stopIfTrue="1">
      <formula>AND($I265&lt;&gt;"",OR($I265=#REF!,$I265=$I266,$I265=#REF!))</formula>
    </cfRule>
  </conditionalFormatting>
  <conditionalFormatting sqref="J270">
    <cfRule type="expression" dxfId="562" priority="160">
      <formula>AND($I270&lt;&gt;"107 ハーフマラソン",$I270&lt;&gt;"062 10000mW")</formula>
    </cfRule>
  </conditionalFormatting>
  <conditionalFormatting sqref="K270">
    <cfRule type="containsText" dxfId="561" priority="157" operator="containsText" text="B標準">
      <formula>NOT(ISERROR(SEARCH("B標準",K270)))</formula>
    </cfRule>
    <cfRule type="containsText" dxfId="560" priority="158" operator="containsText" text="A標準">
      <formula>NOT(ISERROR(SEARCH("A標準",K270)))</formula>
    </cfRule>
    <cfRule type="containsText" dxfId="559" priority="159" operator="containsText" text="未突破">
      <formula>NOT(ISERROR(SEARCH("未突破",K270)))</formula>
    </cfRule>
  </conditionalFormatting>
  <conditionalFormatting sqref="I270">
    <cfRule type="expression" dxfId="558" priority="161">
      <formula>AND($I270&lt;&gt;"",OR($BJ270&gt;=4,$BK270&gt;=2))</formula>
    </cfRule>
  </conditionalFormatting>
  <conditionalFormatting sqref="I270:J270">
    <cfRule type="expression" dxfId="557" priority="162" stopIfTrue="1">
      <formula>AND($I270&lt;&gt;"",OR($I270=#REF!,$I270=$I271,$I270=#REF!))</formula>
    </cfRule>
  </conditionalFormatting>
  <conditionalFormatting sqref="J275">
    <cfRule type="expression" dxfId="556" priority="154">
      <formula>AND($I275&lt;&gt;"107 ハーフマラソン",$I275&lt;&gt;"062 10000mW")</formula>
    </cfRule>
  </conditionalFormatting>
  <conditionalFormatting sqref="K275">
    <cfRule type="containsText" dxfId="555" priority="151" operator="containsText" text="B標準">
      <formula>NOT(ISERROR(SEARCH("B標準",K275)))</formula>
    </cfRule>
    <cfRule type="containsText" dxfId="554" priority="152" operator="containsText" text="A標準">
      <formula>NOT(ISERROR(SEARCH("A標準",K275)))</formula>
    </cfRule>
    <cfRule type="containsText" dxfId="553" priority="153" operator="containsText" text="未突破">
      <formula>NOT(ISERROR(SEARCH("未突破",K275)))</formula>
    </cfRule>
  </conditionalFormatting>
  <conditionalFormatting sqref="I275">
    <cfRule type="expression" dxfId="552" priority="155">
      <formula>AND($I275&lt;&gt;"",OR($BJ275&gt;=4,$BK275&gt;=2))</formula>
    </cfRule>
  </conditionalFormatting>
  <conditionalFormatting sqref="I275:J275">
    <cfRule type="expression" dxfId="551" priority="156" stopIfTrue="1">
      <formula>AND($I275&lt;&gt;"",OR($I275=#REF!,$I275=$I276,$I275=#REF!))</formula>
    </cfRule>
  </conditionalFormatting>
  <conditionalFormatting sqref="J280">
    <cfRule type="expression" dxfId="550" priority="148">
      <formula>AND($I280&lt;&gt;"107 ハーフマラソン",$I280&lt;&gt;"062 10000mW")</formula>
    </cfRule>
  </conditionalFormatting>
  <conditionalFormatting sqref="K280">
    <cfRule type="containsText" dxfId="549" priority="145" operator="containsText" text="B標準">
      <formula>NOT(ISERROR(SEARCH("B標準",K280)))</formula>
    </cfRule>
    <cfRule type="containsText" dxfId="548" priority="146" operator="containsText" text="A標準">
      <formula>NOT(ISERROR(SEARCH("A標準",K280)))</formula>
    </cfRule>
    <cfRule type="containsText" dxfId="547" priority="147" operator="containsText" text="未突破">
      <formula>NOT(ISERROR(SEARCH("未突破",K280)))</formula>
    </cfRule>
  </conditionalFormatting>
  <conditionalFormatting sqref="I280">
    <cfRule type="expression" dxfId="546" priority="149">
      <formula>AND($I280&lt;&gt;"",OR($BJ280&gt;=4,$BK280&gt;=2))</formula>
    </cfRule>
  </conditionalFormatting>
  <conditionalFormatting sqref="I280:J280">
    <cfRule type="expression" dxfId="545" priority="150" stopIfTrue="1">
      <formula>AND($I280&lt;&gt;"",OR($I280=#REF!,$I280=$I281,$I280=#REF!))</formula>
    </cfRule>
  </conditionalFormatting>
  <conditionalFormatting sqref="J285">
    <cfRule type="expression" dxfId="544" priority="142">
      <formula>AND($I285&lt;&gt;"107 ハーフマラソン",$I285&lt;&gt;"062 10000mW")</formula>
    </cfRule>
  </conditionalFormatting>
  <conditionalFormatting sqref="K285">
    <cfRule type="containsText" dxfId="543" priority="139" operator="containsText" text="B標準">
      <formula>NOT(ISERROR(SEARCH("B標準",K285)))</formula>
    </cfRule>
    <cfRule type="containsText" dxfId="542" priority="140" operator="containsText" text="A標準">
      <formula>NOT(ISERROR(SEARCH("A標準",K285)))</formula>
    </cfRule>
    <cfRule type="containsText" dxfId="541" priority="141" operator="containsText" text="未突破">
      <formula>NOT(ISERROR(SEARCH("未突破",K285)))</formula>
    </cfRule>
  </conditionalFormatting>
  <conditionalFormatting sqref="I285">
    <cfRule type="expression" dxfId="540" priority="143">
      <formula>AND($I285&lt;&gt;"",OR($BJ285&gt;=4,$BK285&gt;=2))</formula>
    </cfRule>
  </conditionalFormatting>
  <conditionalFormatting sqref="I285:J285">
    <cfRule type="expression" dxfId="539" priority="144" stopIfTrue="1">
      <formula>AND($I285&lt;&gt;"",OR($I285=#REF!,$I285=$I286,$I285=#REF!))</formula>
    </cfRule>
  </conditionalFormatting>
  <conditionalFormatting sqref="J290">
    <cfRule type="expression" dxfId="538" priority="136">
      <formula>AND($I290&lt;&gt;"107 ハーフマラソン",$I290&lt;&gt;"062 10000mW")</formula>
    </cfRule>
  </conditionalFormatting>
  <conditionalFormatting sqref="K290">
    <cfRule type="containsText" dxfId="537" priority="133" operator="containsText" text="B標準">
      <formula>NOT(ISERROR(SEARCH("B標準",K290)))</formula>
    </cfRule>
    <cfRule type="containsText" dxfId="536" priority="134" operator="containsText" text="A標準">
      <formula>NOT(ISERROR(SEARCH("A標準",K290)))</formula>
    </cfRule>
    <cfRule type="containsText" dxfId="535" priority="135" operator="containsText" text="未突破">
      <formula>NOT(ISERROR(SEARCH("未突破",K290)))</formula>
    </cfRule>
  </conditionalFormatting>
  <conditionalFormatting sqref="I290">
    <cfRule type="expression" dxfId="534" priority="137">
      <formula>AND($I290&lt;&gt;"",OR($BJ290&gt;=4,$BK290&gt;=2))</formula>
    </cfRule>
  </conditionalFormatting>
  <conditionalFormatting sqref="I290:J290">
    <cfRule type="expression" dxfId="533" priority="138" stopIfTrue="1">
      <formula>AND($I290&lt;&gt;"",OR($I290=#REF!,$I290=$I291,$I290=#REF!))</formula>
    </cfRule>
  </conditionalFormatting>
  <conditionalFormatting sqref="J295">
    <cfRule type="expression" dxfId="532" priority="130">
      <formula>AND($I295&lt;&gt;"107 ハーフマラソン",$I295&lt;&gt;"062 10000mW")</formula>
    </cfRule>
  </conditionalFormatting>
  <conditionalFormatting sqref="K295">
    <cfRule type="containsText" dxfId="531" priority="127" operator="containsText" text="B標準">
      <formula>NOT(ISERROR(SEARCH("B標準",K295)))</formula>
    </cfRule>
    <cfRule type="containsText" dxfId="530" priority="128" operator="containsText" text="A標準">
      <formula>NOT(ISERROR(SEARCH("A標準",K295)))</formula>
    </cfRule>
    <cfRule type="containsText" dxfId="529" priority="129" operator="containsText" text="未突破">
      <formula>NOT(ISERROR(SEARCH("未突破",K295)))</formula>
    </cfRule>
  </conditionalFormatting>
  <conditionalFormatting sqref="I295">
    <cfRule type="expression" dxfId="528" priority="131">
      <formula>AND($I295&lt;&gt;"",OR($BJ295&gt;=4,$BK295&gt;=2))</formula>
    </cfRule>
  </conditionalFormatting>
  <conditionalFormatting sqref="I295:J295">
    <cfRule type="expression" dxfId="527" priority="132" stopIfTrue="1">
      <formula>AND($I295&lt;&gt;"",OR($I295=#REF!,$I295=$I296,$I295=#REF!))</formula>
    </cfRule>
  </conditionalFormatting>
  <conditionalFormatting sqref="J300">
    <cfRule type="expression" dxfId="526" priority="124">
      <formula>AND($I300&lt;&gt;"107 ハーフマラソン",$I300&lt;&gt;"062 10000mW")</formula>
    </cfRule>
  </conditionalFormatting>
  <conditionalFormatting sqref="K300">
    <cfRule type="containsText" dxfId="525" priority="121" operator="containsText" text="B標準">
      <formula>NOT(ISERROR(SEARCH("B標準",K300)))</formula>
    </cfRule>
    <cfRule type="containsText" dxfId="524" priority="122" operator="containsText" text="A標準">
      <formula>NOT(ISERROR(SEARCH("A標準",K300)))</formula>
    </cfRule>
    <cfRule type="containsText" dxfId="523" priority="123" operator="containsText" text="未突破">
      <formula>NOT(ISERROR(SEARCH("未突破",K300)))</formula>
    </cfRule>
  </conditionalFormatting>
  <conditionalFormatting sqref="I300">
    <cfRule type="expression" dxfId="522" priority="125">
      <formula>AND($I300&lt;&gt;"",OR($BJ300&gt;=4,$BK300&gt;=2))</formula>
    </cfRule>
  </conditionalFormatting>
  <conditionalFormatting sqref="I300:J300">
    <cfRule type="expression" dxfId="521" priority="126" stopIfTrue="1">
      <formula>AND($I300&lt;&gt;"",OR($I300=#REF!,$I300=$I301,$I300=#REF!))</formula>
    </cfRule>
  </conditionalFormatting>
  <conditionalFormatting sqref="J305">
    <cfRule type="expression" dxfId="520" priority="118">
      <formula>AND($I305&lt;&gt;"107 ハーフマラソン",$I305&lt;&gt;"062 10000mW")</formula>
    </cfRule>
  </conditionalFormatting>
  <conditionalFormatting sqref="K305">
    <cfRule type="containsText" dxfId="519" priority="115" operator="containsText" text="B標準">
      <formula>NOT(ISERROR(SEARCH("B標準",K305)))</formula>
    </cfRule>
    <cfRule type="containsText" dxfId="518" priority="116" operator="containsText" text="A標準">
      <formula>NOT(ISERROR(SEARCH("A標準",K305)))</formula>
    </cfRule>
    <cfRule type="containsText" dxfId="517" priority="117" operator="containsText" text="未突破">
      <formula>NOT(ISERROR(SEARCH("未突破",K305)))</formula>
    </cfRule>
  </conditionalFormatting>
  <conditionalFormatting sqref="I305">
    <cfRule type="expression" dxfId="516" priority="119">
      <formula>AND($I305&lt;&gt;"",OR($BJ305&gt;=4,$BK305&gt;=2))</formula>
    </cfRule>
  </conditionalFormatting>
  <conditionalFormatting sqref="I305:J305">
    <cfRule type="expression" dxfId="515" priority="120" stopIfTrue="1">
      <formula>AND($I305&lt;&gt;"",OR($I305=#REF!,$I305=$I306,$I305=#REF!))</formula>
    </cfRule>
  </conditionalFormatting>
  <conditionalFormatting sqref="J310">
    <cfRule type="expression" dxfId="514" priority="112">
      <formula>AND($I310&lt;&gt;"107 ハーフマラソン",$I310&lt;&gt;"062 10000mW")</formula>
    </cfRule>
  </conditionalFormatting>
  <conditionalFormatting sqref="K310">
    <cfRule type="containsText" dxfId="513" priority="109" operator="containsText" text="B標準">
      <formula>NOT(ISERROR(SEARCH("B標準",K310)))</formula>
    </cfRule>
    <cfRule type="containsText" dxfId="512" priority="110" operator="containsText" text="A標準">
      <formula>NOT(ISERROR(SEARCH("A標準",K310)))</formula>
    </cfRule>
    <cfRule type="containsText" dxfId="511" priority="111" operator="containsText" text="未突破">
      <formula>NOT(ISERROR(SEARCH("未突破",K310)))</formula>
    </cfRule>
  </conditionalFormatting>
  <conditionalFormatting sqref="I310">
    <cfRule type="expression" dxfId="510" priority="113">
      <formula>AND($I310&lt;&gt;"",OR($BJ310&gt;=4,$BK310&gt;=2))</formula>
    </cfRule>
  </conditionalFormatting>
  <conditionalFormatting sqref="I310:J310">
    <cfRule type="expression" dxfId="509" priority="114" stopIfTrue="1">
      <formula>AND($I310&lt;&gt;"",OR($I310=#REF!,$I310=$I311,$I310=#REF!))</formula>
    </cfRule>
  </conditionalFormatting>
  <conditionalFormatting sqref="J315">
    <cfRule type="expression" dxfId="508" priority="106">
      <formula>AND($I315&lt;&gt;"107 ハーフマラソン",$I315&lt;&gt;"062 10000mW")</formula>
    </cfRule>
  </conditionalFormatting>
  <conditionalFormatting sqref="K315">
    <cfRule type="containsText" dxfId="507" priority="103" operator="containsText" text="B標準">
      <formula>NOT(ISERROR(SEARCH("B標準",K315)))</formula>
    </cfRule>
    <cfRule type="containsText" dxfId="506" priority="104" operator="containsText" text="A標準">
      <formula>NOT(ISERROR(SEARCH("A標準",K315)))</formula>
    </cfRule>
    <cfRule type="containsText" dxfId="505" priority="105" operator="containsText" text="未突破">
      <formula>NOT(ISERROR(SEARCH("未突破",K315)))</formula>
    </cfRule>
  </conditionalFormatting>
  <conditionalFormatting sqref="I315">
    <cfRule type="expression" dxfId="504" priority="107">
      <formula>AND($I315&lt;&gt;"",OR($BJ315&gt;=4,$BK315&gt;=2))</formula>
    </cfRule>
  </conditionalFormatting>
  <conditionalFormatting sqref="I315:J315">
    <cfRule type="expression" dxfId="503" priority="108" stopIfTrue="1">
      <formula>AND($I315&lt;&gt;"",OR($I315=#REF!,$I315=$I316,$I315=#REF!))</formula>
    </cfRule>
  </conditionalFormatting>
  <conditionalFormatting sqref="J320">
    <cfRule type="expression" dxfId="502" priority="100">
      <formula>AND($I320&lt;&gt;"107 ハーフマラソン",$I320&lt;&gt;"062 10000mW")</formula>
    </cfRule>
  </conditionalFormatting>
  <conditionalFormatting sqref="K320">
    <cfRule type="containsText" dxfId="501" priority="97" operator="containsText" text="B標準">
      <formula>NOT(ISERROR(SEARCH("B標準",K320)))</formula>
    </cfRule>
    <cfRule type="containsText" dxfId="500" priority="98" operator="containsText" text="A標準">
      <formula>NOT(ISERROR(SEARCH("A標準",K320)))</formula>
    </cfRule>
    <cfRule type="containsText" dxfId="499" priority="99" operator="containsText" text="未突破">
      <formula>NOT(ISERROR(SEARCH("未突破",K320)))</formula>
    </cfRule>
  </conditionalFormatting>
  <conditionalFormatting sqref="I320">
    <cfRule type="expression" dxfId="498" priority="101">
      <formula>AND($I320&lt;&gt;"",OR($BJ320&gt;=4,$BK320&gt;=2))</formula>
    </cfRule>
  </conditionalFormatting>
  <conditionalFormatting sqref="I320:J320">
    <cfRule type="expression" dxfId="497" priority="102" stopIfTrue="1">
      <formula>AND($I320&lt;&gt;"",OR($I320=#REF!,$I320=$I321,$I320=#REF!))</formula>
    </cfRule>
  </conditionalFormatting>
  <conditionalFormatting sqref="J325">
    <cfRule type="expression" dxfId="496" priority="94">
      <formula>AND($I325&lt;&gt;"107 ハーフマラソン",$I325&lt;&gt;"062 10000mW")</formula>
    </cfRule>
  </conditionalFormatting>
  <conditionalFormatting sqref="K325">
    <cfRule type="containsText" dxfId="495" priority="91" operator="containsText" text="B標準">
      <formula>NOT(ISERROR(SEARCH("B標準",K325)))</formula>
    </cfRule>
    <cfRule type="containsText" dxfId="494" priority="92" operator="containsText" text="A標準">
      <formula>NOT(ISERROR(SEARCH("A標準",K325)))</formula>
    </cfRule>
    <cfRule type="containsText" dxfId="493" priority="93" operator="containsText" text="未突破">
      <formula>NOT(ISERROR(SEARCH("未突破",K325)))</formula>
    </cfRule>
  </conditionalFormatting>
  <conditionalFormatting sqref="I325">
    <cfRule type="expression" dxfId="492" priority="95">
      <formula>AND($I325&lt;&gt;"",OR($BJ325&gt;=4,$BK325&gt;=2))</formula>
    </cfRule>
  </conditionalFormatting>
  <conditionalFormatting sqref="I325:J325">
    <cfRule type="expression" dxfId="491" priority="96" stopIfTrue="1">
      <formula>AND($I325&lt;&gt;"",OR($I325=#REF!,$I325=$I326,$I325=#REF!))</formula>
    </cfRule>
  </conditionalFormatting>
  <conditionalFormatting sqref="J330">
    <cfRule type="expression" dxfId="490" priority="88">
      <formula>AND($I330&lt;&gt;"107 ハーフマラソン",$I330&lt;&gt;"062 10000mW")</formula>
    </cfRule>
  </conditionalFormatting>
  <conditionalFormatting sqref="K330">
    <cfRule type="containsText" dxfId="489" priority="85" operator="containsText" text="B標準">
      <formula>NOT(ISERROR(SEARCH("B標準",K330)))</formula>
    </cfRule>
    <cfRule type="containsText" dxfId="488" priority="86" operator="containsText" text="A標準">
      <formula>NOT(ISERROR(SEARCH("A標準",K330)))</formula>
    </cfRule>
    <cfRule type="containsText" dxfId="487" priority="87" operator="containsText" text="未突破">
      <formula>NOT(ISERROR(SEARCH("未突破",K330)))</formula>
    </cfRule>
  </conditionalFormatting>
  <conditionalFormatting sqref="I330">
    <cfRule type="expression" dxfId="486" priority="89">
      <formula>AND($I330&lt;&gt;"",OR($BJ330&gt;=4,$BK330&gt;=2))</formula>
    </cfRule>
  </conditionalFormatting>
  <conditionalFormatting sqref="I330:J330">
    <cfRule type="expression" dxfId="485" priority="90" stopIfTrue="1">
      <formula>AND($I330&lt;&gt;"",OR($I330=#REF!,$I330=$I331,$I330=#REF!))</formula>
    </cfRule>
  </conditionalFormatting>
  <conditionalFormatting sqref="J335">
    <cfRule type="expression" dxfId="484" priority="82">
      <formula>AND($I335&lt;&gt;"107 ハーフマラソン",$I335&lt;&gt;"062 10000mW")</formula>
    </cfRule>
  </conditionalFormatting>
  <conditionalFormatting sqref="K335">
    <cfRule type="containsText" dxfId="483" priority="79" operator="containsText" text="B標準">
      <formula>NOT(ISERROR(SEARCH("B標準",K335)))</formula>
    </cfRule>
    <cfRule type="containsText" dxfId="482" priority="80" operator="containsText" text="A標準">
      <formula>NOT(ISERROR(SEARCH("A標準",K335)))</formula>
    </cfRule>
    <cfRule type="containsText" dxfId="481" priority="81" operator="containsText" text="未突破">
      <formula>NOT(ISERROR(SEARCH("未突破",K335)))</formula>
    </cfRule>
  </conditionalFormatting>
  <conditionalFormatting sqref="I335">
    <cfRule type="expression" dxfId="480" priority="83">
      <formula>AND($I335&lt;&gt;"",OR($BJ335&gt;=4,$BK335&gt;=2))</formula>
    </cfRule>
  </conditionalFormatting>
  <conditionalFormatting sqref="I335:J335">
    <cfRule type="expression" dxfId="479" priority="84" stopIfTrue="1">
      <formula>AND($I335&lt;&gt;"",OR($I335=#REF!,$I335=$I336,$I335=#REF!))</formula>
    </cfRule>
  </conditionalFormatting>
  <conditionalFormatting sqref="J340">
    <cfRule type="expression" dxfId="478" priority="76">
      <formula>AND($I340&lt;&gt;"107 ハーフマラソン",$I340&lt;&gt;"062 10000mW")</formula>
    </cfRule>
  </conditionalFormatting>
  <conditionalFormatting sqref="K340">
    <cfRule type="containsText" dxfId="477" priority="73" operator="containsText" text="B標準">
      <formula>NOT(ISERROR(SEARCH("B標準",K340)))</formula>
    </cfRule>
    <cfRule type="containsText" dxfId="476" priority="74" operator="containsText" text="A標準">
      <formula>NOT(ISERROR(SEARCH("A標準",K340)))</formula>
    </cfRule>
    <cfRule type="containsText" dxfId="475" priority="75" operator="containsText" text="未突破">
      <formula>NOT(ISERROR(SEARCH("未突破",K340)))</formula>
    </cfRule>
  </conditionalFormatting>
  <conditionalFormatting sqref="I340">
    <cfRule type="expression" dxfId="474" priority="77">
      <formula>AND($I340&lt;&gt;"",OR($BJ340&gt;=4,$BK340&gt;=2))</formula>
    </cfRule>
  </conditionalFormatting>
  <conditionalFormatting sqref="I340:J340">
    <cfRule type="expression" dxfId="473" priority="78" stopIfTrue="1">
      <formula>AND($I340&lt;&gt;"",OR($I340=#REF!,$I340=$I341,$I340=#REF!))</formula>
    </cfRule>
  </conditionalFormatting>
  <conditionalFormatting sqref="J345">
    <cfRule type="expression" dxfId="472" priority="70">
      <formula>AND($I345&lt;&gt;"107 ハーフマラソン",$I345&lt;&gt;"062 10000mW")</formula>
    </cfRule>
  </conditionalFormatting>
  <conditionalFormatting sqref="K345">
    <cfRule type="containsText" dxfId="471" priority="67" operator="containsText" text="B標準">
      <formula>NOT(ISERROR(SEARCH("B標準",K345)))</formula>
    </cfRule>
    <cfRule type="containsText" dxfId="470" priority="68" operator="containsText" text="A標準">
      <formula>NOT(ISERROR(SEARCH("A標準",K345)))</formula>
    </cfRule>
    <cfRule type="containsText" dxfId="469" priority="69" operator="containsText" text="未突破">
      <formula>NOT(ISERROR(SEARCH("未突破",K345)))</formula>
    </cfRule>
  </conditionalFormatting>
  <conditionalFormatting sqref="I345">
    <cfRule type="expression" dxfId="468" priority="71">
      <formula>AND($I345&lt;&gt;"",OR($BJ345&gt;=4,$BK345&gt;=2))</formula>
    </cfRule>
  </conditionalFormatting>
  <conditionalFormatting sqref="I345:J345">
    <cfRule type="expression" dxfId="467" priority="72" stopIfTrue="1">
      <formula>AND($I345&lt;&gt;"",OR($I345=#REF!,$I345=$I346,$I345=#REF!))</formula>
    </cfRule>
  </conditionalFormatting>
  <conditionalFormatting sqref="J350">
    <cfRule type="expression" dxfId="466" priority="64">
      <formula>AND($I350&lt;&gt;"107 ハーフマラソン",$I350&lt;&gt;"062 10000mW")</formula>
    </cfRule>
  </conditionalFormatting>
  <conditionalFormatting sqref="K350">
    <cfRule type="containsText" dxfId="465" priority="61" operator="containsText" text="B標準">
      <formula>NOT(ISERROR(SEARCH("B標準",K350)))</formula>
    </cfRule>
    <cfRule type="containsText" dxfId="464" priority="62" operator="containsText" text="A標準">
      <formula>NOT(ISERROR(SEARCH("A標準",K350)))</formula>
    </cfRule>
    <cfRule type="containsText" dxfId="463" priority="63" operator="containsText" text="未突破">
      <formula>NOT(ISERROR(SEARCH("未突破",K350)))</formula>
    </cfRule>
  </conditionalFormatting>
  <conditionalFormatting sqref="I350">
    <cfRule type="expression" dxfId="462" priority="65">
      <formula>AND($I350&lt;&gt;"",OR($BJ350&gt;=4,$BK350&gt;=2))</formula>
    </cfRule>
  </conditionalFormatting>
  <conditionalFormatting sqref="I350:J350">
    <cfRule type="expression" dxfId="461" priority="66" stopIfTrue="1">
      <formula>AND($I350&lt;&gt;"",OR($I350=#REF!,$I350=$I351,$I350=#REF!))</formula>
    </cfRule>
  </conditionalFormatting>
  <conditionalFormatting sqref="J355">
    <cfRule type="expression" dxfId="460" priority="58">
      <formula>AND($I355&lt;&gt;"107 ハーフマラソン",$I355&lt;&gt;"062 10000mW")</formula>
    </cfRule>
  </conditionalFormatting>
  <conditionalFormatting sqref="K355">
    <cfRule type="containsText" dxfId="459" priority="55" operator="containsText" text="B標準">
      <formula>NOT(ISERROR(SEARCH("B標準",K355)))</formula>
    </cfRule>
    <cfRule type="containsText" dxfId="458" priority="56" operator="containsText" text="A標準">
      <formula>NOT(ISERROR(SEARCH("A標準",K355)))</formula>
    </cfRule>
    <cfRule type="containsText" dxfId="457" priority="57" operator="containsText" text="未突破">
      <formula>NOT(ISERROR(SEARCH("未突破",K355)))</formula>
    </cfRule>
  </conditionalFormatting>
  <conditionalFormatting sqref="I355">
    <cfRule type="expression" dxfId="456" priority="59">
      <formula>AND($I355&lt;&gt;"",OR($BJ355&gt;=4,$BK355&gt;=2))</formula>
    </cfRule>
  </conditionalFormatting>
  <conditionalFormatting sqref="I355:J355">
    <cfRule type="expression" dxfId="455" priority="60" stopIfTrue="1">
      <formula>AND($I355&lt;&gt;"",OR($I355=#REF!,$I355=$I356,$I355=#REF!))</formula>
    </cfRule>
  </conditionalFormatting>
  <conditionalFormatting sqref="J360">
    <cfRule type="expression" dxfId="454" priority="52">
      <formula>AND($I360&lt;&gt;"107 ハーフマラソン",$I360&lt;&gt;"062 10000mW")</formula>
    </cfRule>
  </conditionalFormatting>
  <conditionalFormatting sqref="K360">
    <cfRule type="containsText" dxfId="453" priority="49" operator="containsText" text="B標準">
      <formula>NOT(ISERROR(SEARCH("B標準",K360)))</formula>
    </cfRule>
    <cfRule type="containsText" dxfId="452" priority="50" operator="containsText" text="A標準">
      <formula>NOT(ISERROR(SEARCH("A標準",K360)))</formula>
    </cfRule>
    <cfRule type="containsText" dxfId="451" priority="51" operator="containsText" text="未突破">
      <formula>NOT(ISERROR(SEARCH("未突破",K360)))</formula>
    </cfRule>
  </conditionalFormatting>
  <conditionalFormatting sqref="I360">
    <cfRule type="expression" dxfId="450" priority="53">
      <formula>AND($I360&lt;&gt;"",OR($BJ360&gt;=4,$BK360&gt;=2))</formula>
    </cfRule>
  </conditionalFormatting>
  <conditionalFormatting sqref="I360:J360">
    <cfRule type="expression" dxfId="449" priority="54" stopIfTrue="1">
      <formula>AND($I360&lt;&gt;"",OR($I360=#REF!,$I360=$I361,$I360=#REF!))</formula>
    </cfRule>
  </conditionalFormatting>
  <conditionalFormatting sqref="J365">
    <cfRule type="expression" dxfId="448" priority="46">
      <formula>AND($I365&lt;&gt;"107 ハーフマラソン",$I365&lt;&gt;"062 10000mW")</formula>
    </cfRule>
  </conditionalFormatting>
  <conditionalFormatting sqref="K365">
    <cfRule type="containsText" dxfId="447" priority="43" operator="containsText" text="B標準">
      <formula>NOT(ISERROR(SEARCH("B標準",K365)))</formula>
    </cfRule>
    <cfRule type="containsText" dxfId="446" priority="44" operator="containsText" text="A標準">
      <formula>NOT(ISERROR(SEARCH("A標準",K365)))</formula>
    </cfRule>
    <cfRule type="containsText" dxfId="445" priority="45" operator="containsText" text="未突破">
      <formula>NOT(ISERROR(SEARCH("未突破",K365)))</formula>
    </cfRule>
  </conditionalFormatting>
  <conditionalFormatting sqref="I365">
    <cfRule type="expression" dxfId="444" priority="47">
      <formula>AND($I365&lt;&gt;"",OR($BJ365&gt;=4,$BK365&gt;=2))</formula>
    </cfRule>
  </conditionalFormatting>
  <conditionalFormatting sqref="I365:J365">
    <cfRule type="expression" dxfId="443" priority="48" stopIfTrue="1">
      <formula>AND($I365&lt;&gt;"",OR($I365=#REF!,$I365=$I366,$I365=#REF!))</formula>
    </cfRule>
  </conditionalFormatting>
  <conditionalFormatting sqref="J370">
    <cfRule type="expression" dxfId="442" priority="40">
      <formula>AND($I370&lt;&gt;"107 ハーフマラソン",$I370&lt;&gt;"062 10000mW")</formula>
    </cfRule>
  </conditionalFormatting>
  <conditionalFormatting sqref="K370">
    <cfRule type="containsText" dxfId="441" priority="37" operator="containsText" text="B標準">
      <formula>NOT(ISERROR(SEARCH("B標準",K370)))</formula>
    </cfRule>
    <cfRule type="containsText" dxfId="440" priority="38" operator="containsText" text="A標準">
      <formula>NOT(ISERROR(SEARCH("A標準",K370)))</formula>
    </cfRule>
    <cfRule type="containsText" dxfId="439" priority="39" operator="containsText" text="未突破">
      <formula>NOT(ISERROR(SEARCH("未突破",K370)))</formula>
    </cfRule>
  </conditionalFormatting>
  <conditionalFormatting sqref="I370">
    <cfRule type="expression" dxfId="438" priority="41">
      <formula>AND($I370&lt;&gt;"",OR($BJ370&gt;=4,$BK370&gt;=2))</formula>
    </cfRule>
  </conditionalFormatting>
  <conditionalFormatting sqref="I370:J370">
    <cfRule type="expression" dxfId="437" priority="42" stopIfTrue="1">
      <formula>AND($I370&lt;&gt;"",OR($I370=#REF!,$I370=$I371,$I370=#REF!))</formula>
    </cfRule>
  </conditionalFormatting>
  <conditionalFormatting sqref="J375">
    <cfRule type="expression" dxfId="436" priority="34">
      <formula>AND($I375&lt;&gt;"107 ハーフマラソン",$I375&lt;&gt;"062 10000mW")</formula>
    </cfRule>
  </conditionalFormatting>
  <conditionalFormatting sqref="K375">
    <cfRule type="containsText" dxfId="435" priority="31" operator="containsText" text="B標準">
      <formula>NOT(ISERROR(SEARCH("B標準",K375)))</formula>
    </cfRule>
    <cfRule type="containsText" dxfId="434" priority="32" operator="containsText" text="A標準">
      <formula>NOT(ISERROR(SEARCH("A標準",K375)))</formula>
    </cfRule>
    <cfRule type="containsText" dxfId="433" priority="33" operator="containsText" text="未突破">
      <formula>NOT(ISERROR(SEARCH("未突破",K375)))</formula>
    </cfRule>
  </conditionalFormatting>
  <conditionalFormatting sqref="I375">
    <cfRule type="expression" dxfId="432" priority="35">
      <formula>AND($I375&lt;&gt;"",OR($BJ375&gt;=4,$BK375&gt;=2))</formula>
    </cfRule>
  </conditionalFormatting>
  <conditionalFormatting sqref="I375:J375">
    <cfRule type="expression" dxfId="431" priority="36" stopIfTrue="1">
      <formula>AND($I375&lt;&gt;"",OR($I375=#REF!,$I375=$I376,$I375=#REF!))</formula>
    </cfRule>
  </conditionalFormatting>
  <conditionalFormatting sqref="J380">
    <cfRule type="expression" dxfId="430" priority="28">
      <formula>AND($I380&lt;&gt;"107 ハーフマラソン",$I380&lt;&gt;"062 10000mW")</formula>
    </cfRule>
  </conditionalFormatting>
  <conditionalFormatting sqref="K380">
    <cfRule type="containsText" dxfId="429" priority="25" operator="containsText" text="B標準">
      <formula>NOT(ISERROR(SEARCH("B標準",K380)))</formula>
    </cfRule>
    <cfRule type="containsText" dxfId="428" priority="26" operator="containsText" text="A標準">
      <formula>NOT(ISERROR(SEARCH("A標準",K380)))</formula>
    </cfRule>
    <cfRule type="containsText" dxfId="427" priority="27" operator="containsText" text="未突破">
      <formula>NOT(ISERROR(SEARCH("未突破",K380)))</formula>
    </cfRule>
  </conditionalFormatting>
  <conditionalFormatting sqref="I380">
    <cfRule type="expression" dxfId="426" priority="29">
      <formula>AND($I380&lt;&gt;"",OR($BJ380&gt;=4,$BK380&gt;=2))</formula>
    </cfRule>
  </conditionalFormatting>
  <conditionalFormatting sqref="I380:J380">
    <cfRule type="expression" dxfId="425" priority="30" stopIfTrue="1">
      <formula>AND($I380&lt;&gt;"",OR($I380=#REF!,$I380=$I381,$I380=#REF!))</formula>
    </cfRule>
  </conditionalFormatting>
  <conditionalFormatting sqref="J385">
    <cfRule type="expression" dxfId="424" priority="22">
      <formula>AND($I385&lt;&gt;"107 ハーフマラソン",$I385&lt;&gt;"062 10000mW")</formula>
    </cfRule>
  </conditionalFormatting>
  <conditionalFormatting sqref="K385">
    <cfRule type="containsText" dxfId="423" priority="19" operator="containsText" text="B標準">
      <formula>NOT(ISERROR(SEARCH("B標準",K385)))</formula>
    </cfRule>
    <cfRule type="containsText" dxfId="422" priority="20" operator="containsText" text="A標準">
      <formula>NOT(ISERROR(SEARCH("A標準",K385)))</formula>
    </cfRule>
    <cfRule type="containsText" dxfId="421" priority="21" operator="containsText" text="未突破">
      <formula>NOT(ISERROR(SEARCH("未突破",K385)))</formula>
    </cfRule>
  </conditionalFormatting>
  <conditionalFormatting sqref="I385">
    <cfRule type="expression" dxfId="420" priority="23">
      <formula>AND($I385&lt;&gt;"",OR($BJ385&gt;=4,$BK385&gt;=2))</formula>
    </cfRule>
  </conditionalFormatting>
  <conditionalFormatting sqref="I385:J385">
    <cfRule type="expression" dxfId="419" priority="24" stopIfTrue="1">
      <formula>AND($I385&lt;&gt;"",OR($I385=#REF!,$I385=$I386,$I385=#REF!))</formula>
    </cfRule>
  </conditionalFormatting>
  <conditionalFormatting sqref="J390">
    <cfRule type="expression" dxfId="418" priority="16">
      <formula>AND($I390&lt;&gt;"107 ハーフマラソン",$I390&lt;&gt;"062 10000mW")</formula>
    </cfRule>
  </conditionalFormatting>
  <conditionalFormatting sqref="K390">
    <cfRule type="containsText" dxfId="417" priority="13" operator="containsText" text="B標準">
      <formula>NOT(ISERROR(SEARCH("B標準",K390)))</formula>
    </cfRule>
    <cfRule type="containsText" dxfId="416" priority="14" operator="containsText" text="A標準">
      <formula>NOT(ISERROR(SEARCH("A標準",K390)))</formula>
    </cfRule>
    <cfRule type="containsText" dxfId="415" priority="15" operator="containsText" text="未突破">
      <formula>NOT(ISERROR(SEARCH("未突破",K390)))</formula>
    </cfRule>
  </conditionalFormatting>
  <conditionalFormatting sqref="I390">
    <cfRule type="expression" dxfId="414" priority="17">
      <formula>AND($I390&lt;&gt;"",OR($BJ390&gt;=4,$BK390&gt;=2))</formula>
    </cfRule>
  </conditionalFormatting>
  <conditionalFormatting sqref="I390:J390">
    <cfRule type="expression" dxfId="413" priority="18" stopIfTrue="1">
      <formula>AND($I390&lt;&gt;"",OR($I390=#REF!,$I390=$I391,$I390=#REF!))</formula>
    </cfRule>
  </conditionalFormatting>
  <conditionalFormatting sqref="J395">
    <cfRule type="expression" dxfId="412" priority="10">
      <formula>AND($I395&lt;&gt;"107 ハーフマラソン",$I395&lt;&gt;"062 10000mW")</formula>
    </cfRule>
  </conditionalFormatting>
  <conditionalFormatting sqref="K395">
    <cfRule type="containsText" dxfId="411" priority="7" operator="containsText" text="B標準">
      <formula>NOT(ISERROR(SEARCH("B標準",K395)))</formula>
    </cfRule>
    <cfRule type="containsText" dxfId="410" priority="8" operator="containsText" text="A標準">
      <formula>NOT(ISERROR(SEARCH("A標準",K395)))</formula>
    </cfRule>
    <cfRule type="containsText" dxfId="409" priority="9" operator="containsText" text="未突破">
      <formula>NOT(ISERROR(SEARCH("未突破",K395)))</formula>
    </cfRule>
  </conditionalFormatting>
  <conditionalFormatting sqref="I395">
    <cfRule type="expression" dxfId="408" priority="11">
      <formula>AND($I395&lt;&gt;"",OR($BJ395&gt;=4,$BK395&gt;=2))</formula>
    </cfRule>
  </conditionalFormatting>
  <conditionalFormatting sqref="I395:J395">
    <cfRule type="expression" dxfId="407" priority="12" stopIfTrue="1">
      <formula>AND($I395&lt;&gt;"",OR($I395=#REF!,$I395=$I396,$I395=#REF!))</formula>
    </cfRule>
  </conditionalFormatting>
  <conditionalFormatting sqref="J400">
    <cfRule type="expression" dxfId="406" priority="4">
      <formula>AND($I400&lt;&gt;"107 ハーフマラソン",$I400&lt;&gt;"062 10000mW")</formula>
    </cfRule>
  </conditionalFormatting>
  <conditionalFormatting sqref="I400">
    <cfRule type="expression" dxfId="405" priority="5">
      <formula>AND($I400&lt;&gt;"",OR($BJ400&gt;=4,$BK400&gt;=2))</formula>
    </cfRule>
  </conditionalFormatting>
  <conditionalFormatting sqref="I400:J400">
    <cfRule type="expression" dxfId="404" priority="6" stopIfTrue="1">
      <formula>AND($I400&lt;&gt;"",OR($I400=#REF!,$I400=$I401,$I400=#REF!))</formula>
    </cfRule>
  </conditionalFormatting>
  <dataValidations count="12">
    <dataValidation type="list" allowBlank="1" showErrorMessage="1" prompt="▽をクリックし、ノブを上にスライドすると登録番号が表示されます。" sqref="D5:D6 D10:D11 D15:D16 D20:D21 D25:D26 D30:D31 D35:D36 D40:D41 D45:D46 D50:D51 D55:D56 D60:D61 D65:D66 D70:D71 D75:D76 D80:D81 D85:D86 D90:D91 D95:D96 D100:D101 D105:D106 D110:D111 D115:D116 D120:D121 D125:D126 D130:D131 D135:D136 D140:D141 D145:D146 D150:D151 D155:D156 D160:D161 D165:D166 D170:D171 D175:D176 D180:D181 D185:D186 D190:D191 D195:D196 D200:D201 D205:D206 D210:D211 D215:D216 D220:D221 D225:D226 D230:D231 D235:D236 D240:D241 D245:D246 D250:D251 D255:D256 D260:D261 D265:D266 D270:D271 D275:D276 D280:D281 D285:D286 D290:D291 D295:D296 D300:D301 D305:D306 D310:D311 D315:D316 D320:D321 D325:D326 D330:D331 D335:D336 D340:D341 D345:D346 D350:D351 D355:D356 D360:D361 D365:D366 D370:D371 D375:D376 D380:D381 D385:D386 D390:D391 D395:D396 D400:D401" xr:uid="{04D88FF9-CCB1-4542-95A8-130AD2065365}">
      <formula1>INDIRECT($AZ5)</formula1>
    </dataValidation>
    <dataValidation type="whole" allowBlank="1" showInputMessage="1" showErrorMessage="1" sqref="AT389:AT390 AT4:AT5 AT384:AT385 AT194:AT195 AT394:AT395 AT9:AT10 AT14:AT15 AT19:AT20 AT24:AT25 AT29:AT30 AT34:AT35 AT39:AT40 AT44:AT45 AT49:AT50 AT54:AT55 AT59:AT60 AT64:AT65 AT69:AT70 AT74:AT75 AT79:AT80 AT84:AT85 AT89:AT90 AT94:AT95 AT99:AT100 AT104:AT105 AT109:AT110 AT114:AT115 AT119:AT120 AT124:AT125 AT129:AT130 AT134:AT135 AT139:AT140 AT144:AT145 AT149:AT150 AT154:AT155 AT159:AT160 AT164:AT165 AT169:AT170 AT174:AT175 AT179:AT180 AT184:AT185 AT189:AT190 AT199:AT200 AT204:AT205 AT209:AT210 AT214:AT215 AT219:AT220 AT224:AT225 AT229:AT230 AT234:AT235 AT239:AT240 AT244:AT245 AT249:AT250 AT254:AT255 AT259:AT260 AT264:AT265 AT269:AT270 AT274:AT275 AT279:AT280 AT284:AT285 AT289:AT290 AT294:AT295 AT299:AT300 AT304:AT305 AT309:AT310 AT314:AT315 AT319:AT320 AT324:AT325 AT329:AT330 AT334:AT335 AT339:AT340 AT344:AT345 AT349:AT350 AT354:AT355 AT359:AT360 AT364:AT365 AT369:AT370 AT374:AT375 AT379:AT380 AT403:AT1048576 AT399:AT400" xr:uid="{EDB1EC89-0B1C-4740-97BC-18D777C46E16}">
      <formula1>6000</formula1>
      <formula2>9999</formula2>
    </dataValidation>
    <dataValidation type="list" allowBlank="1" showInputMessage="1" showErrorMessage="1" sqref="AO370 AQ370 AO180 AQ180 AS180 AO285 AQ285 AS285 AO5 AQ5 AS5 AO185 AQ185 AS185 AO390 AQ390 AS390 AO335 AQ335 AS335 AO380 AQ380 AS380 AO190 AQ190 AS190 AO395 AQ395 AS395 AO290 AQ290 AS290 AO10 AQ10 AS10 AO200 AQ200 AS200 AO15 AQ15 AS15 AO360 AQ360 AS360 AO20 AQ20 AS20 AO205 AQ205 AS205 AO25 AQ25 AS25 AO295 AQ295 AS295 AO30 AQ30 AS30 AO210 AQ210 AS210 AO35 AQ35 AS35 AO340 AQ340 AS340 AO40 AQ40 AS40 AO215 AQ215 AS215 AO45 AQ45 AS45 AO300 AQ300 AS300 AO50 AQ50 AS50 AO220 AQ220 AS220 AO55 AQ55 AS55 AO385 AQ385 AS385 AO60 AQ60 AS60 AO225 AQ225 AS225 AO65 AQ65 AS65 AO305 AQ305 AS305 AO70 AQ70 AS70 AO230 AQ230 AS230 AO75 AQ75 AS75 AO345 AQ345 AS345 AO80 AQ80 AS80 AO235 AQ235 AS235 AO85 AQ85 AS85 AO310 AQ310 AS310 AO90 AQ90 AS90 AO240 AQ240 AS240 AO95 AQ95 AS95 AO365 AQ365 AS365 AO100 AQ100 AS100 AO245 AQ245 AS245 AO105 AQ105 AS105 AO315 AQ315 AS315 AO110 AQ110 AS110 AO250 AQ250 AS250 AO115 AQ115 AS115 AO350 AQ350 AS350 AO120 AQ120 AS120 AO255 AQ255 AS255 AO125 AQ125 AS125 AO320 AQ320 AS320 AO130 AQ130 AS130 AO260 AQ260 AS260 AO135 AQ135 AS135 AO375 AQ375 AS375 AO140 AQ140 AS140 AO265 AQ265 AS265 AO145 AQ145 AS145 AO325 AQ325 AS325 AO150 AQ150 AS150 AO270 AQ270 AS270 AO155 AQ155 AS155 AO355 AQ355 AS355 AO160 AQ160 AS160 AO275 AQ275 AS275 AO165 AQ165 AS165 AO330 AQ330 AS330 AO170 AQ170 AS170 AO280 AQ280 AS280 AO175 AQ175 AS175 AS370 AO195 AQ195 AS195 AO400 AQ400 AS400" xr:uid="{92AAEE8E-88AC-4C04-8EBE-0D8A0AD1FA62}">
      <formula1>番号②</formula1>
    </dataValidation>
    <dataValidation type="list" allowBlank="1" showInputMessage="1" showErrorMessage="1" sqref="AM370 AM180 AM285 AM5 AM185 AM390 AM335 AM380 AM190 AM395 AM290 AM10 AM200 AM15 AM360 AM20 AM205 AM25 AM295 AM30 AM210 AM35 AM340 AM40 AM215 AM45 AM300 AM50 AM220 AM55 AM385 AM60 AM225 AM65 AM305 AM70 AM230 AM75 AM345 AM80 AM235 AM85 AM310 AM90 AM240 AM95 AM365 AM100 AM245 AM105 AM315 AM110 AM250 AM115 AM350 AM120 AM255 AM125 AM320 AM130 AM260 AM135 AM375 AM140 AM265 AM145 AM325 AM150 AM270 AM155 AM355 AM160 AM275 AM165 AM330 AM170 AM280 AM175 AM195 AM400" xr:uid="{FE269548-4262-4864-810B-EF0BB291F1E9}">
      <formula1>番号①</formula1>
    </dataValidation>
    <dataValidation allowBlank="1" showInputMessage="1" showErrorMessage="1" promptTitle="ナンバー" prompt="主催者側で設定しますので、入力しないでください。" sqref="B390 B5 B380 B395 B10 B15 B20 B25 B30 B35 B40 B45 B50 B55 B60 B65 B70 B75 B80 B85 B90 B95 B100 B105 B110 B115 B120 B125 B130 B135 B140 B145 B150 B155 B160 B165 B170 B175 B180 B185 B190 B200 B205 B210 B215 B220 B225 B230 B235 B240 B245 B250 B255 B260 B265 B270 B275 B280 B285 B290 B295 B300 B305 B310 B315 B320 B325 B330 B335 B340 B345 B350 B355 B360 B365 B370 B375 B385 B195 B400" xr:uid="{E4F5D57C-BE16-4346-AAAA-6B83A223F526}"/>
    <dataValidation type="list" allowBlank="1" showInputMessage="1" showErrorMessage="1" sqref="J5 J400 J245 J250 J255 J260 J265 J270 J275 J280 J285 J290 J295 J300 J305 J310 J315 J320 J325 J330 J335 J340 J345 J350 J355 J360 J365 J370 J375 J380 J385 J90 J95 J100 J105 J110 J115 J120 J125 J130 J135 J140 J145 J150 J155 J160 J165 J170 J175 J180 J185 J190 J200 J205 J210 J215 J220 J225 J230 J235 J240 J395 J10 J15 J20 J25 J30 J35 J40 J45 J50 J55 J60 J65 J70 J75 J80 J85 J195 J390" xr:uid="{A5ACA341-5739-4236-BC6E-48D1B987EA7B}">
      <formula1>INDIRECT($BA5)</formula1>
    </dataValidation>
    <dataValidation type="list" allowBlank="1" showInputMessage="1" showErrorMessage="1" sqref="L215:L216 L220:L221 L225:L226 L5:L6 L390:L391 L380:L381 L395:L396 L10:L11 L15:L16 L20:L21 L25:L26 L30:L31 L35:L36 L40:L41 L45:L46 L50:L51 L55:L56 L60:L61 L65:L66 L70:L71 L75:L76 L80:L81 L85:L86 L90:L91 L95:L96 L100:L101 L105:L106 L110:L111 L115:L116 L120:L121 L125:L126 L130:L131 L135:L136 L140:L141 L145:L146 L150:L151 L155:L156 L160:L161 L165:L166 L170:L171 L175:L176 L180:L181 L185:L186 L190:L191 L200:L201 L205:L206 L210:L211 L230:L231 L235:L236 L240:L241 L245:L246 L250:L251 L255:L256 L260:L261 L265:L266 L270:L271 L275:L276 L280:L281 L285:L286 L290:L291 L295:L296 L300:L301 L305:L306 L310:L311 L315:L316 L320:L321 L325:L326 L330:L331 L335:L336 L340:L341 L345:L346 L350:L351 L355:L356 L360:L361 L365:L366 L370:L371 L375:L376 L385:L386 L195:L196 L400:L401" xr:uid="{43C3F939-47D7-49CA-89EA-7C1A328A51C2}">
      <formula1>"有,無"</formula1>
    </dataValidation>
    <dataValidation type="list" allowBlank="1" showInputMessage="1" showErrorMessage="1" sqref="C215 C210 C205 C200 C190 C185 C180 C175 C170 C165 C160 C155 C150 C145 C140 C135 C130 C125 C120 C115 C110 C105 C100 C95 C90 C85 C80 C75 C70 C65 C60 C55 C50 C45 C40 C35 C30 C25 C20 C15 C10 C395 C380 C390 C195 C225 C220 C230 C235 C240 C245 C250 C255 C260 C265 C270 C275 C280 C285 C290 C295 C300 C305 C310 C315 C320 C325 C330 C335 C340 C345 C350 C355 C360 C365 C370 C375 C385 C5 C400" xr:uid="{45E5D87C-FAAB-44D2-8EB1-02C9BC882415}">
      <formula1>"○,"</formula1>
    </dataValidation>
    <dataValidation type="list" allowBlank="1" showInputMessage="1" showErrorMessage="1" sqref="V215:V216 V220:V221 V225:V226 V5:V6 V390:V391 V380:V381 V395:V396 V10:V11 V15:V16 V20:V21 V25:V26 V30:V31 V35:V36 V40:V41 V45:V46 V50:V51 V55:V56 V60:V61 V65:V66 V70:V71 V75:V76 V80:V81 V85:V86 V90:V91 V95:V96 V100:V101 V105:V106 V110:V111 V115:V116 V120:V121 V125:V126 V130:V131 V135:V136 V140:V141 V145:V146 V150:V151 V155:V156 V160:V161 V165:V166 V170:V171 V175:V176 V180:V181 V185:V186 V190:V191 V200:V201 V205:V206 V210:V211 V230:V231 V235:V236 V240:V241 V245:V246 V250:V251 V255:V256 V260:V261 V265:V266 V270:V271 V275:V276 V280:V281 V285:V286 V290:V291 V295:V296 V300:V301 V305:V306 V310:V311 V315:V316 V320:V321 V325:V326 V330:V331 V335:V336 V340:V341 V345:V346 V350:V351 V355:V356 V360:V361 V365:V366 V370:V371 V375:V376 V385:V386 V195:V196 V400:V401" xr:uid="{1ED194B5-406D-4C63-AC75-A079BC465160}">
      <formula1>樹立日①</formula1>
    </dataValidation>
    <dataValidation type="list" allowBlank="1" showInputMessage="1" showErrorMessage="1" sqref="X215:X216 X220:X221 X225:X226 X5:X6 X390:X391 X380:X381 X395:X396 X10:X11 X15:X16 X20:X21 X25:X26 X30:X31 X35:X36 X40:X41 X45:X46 X50:X51 X55:X56 X60:X61 X65:X66 X70:X71 X75:X76 X80:X81 X85:X86 X90:X91 X95:X96 X100:X101 X105:X106 X110:X111 X115:X116 X120:X121 X125:X126 X130:X131 X135:X136 X140:X141 X145:X146 X150:X151 X155:X156 X160:X161 X165:X166 X170:X171 X175:X176 X180:X181 X185:X186 X190:X191 X200:X201 X205:X206 X210:X211 X230:X231 X235:X236 X240:X241 X245:X246 X250:X251 X255:X256 X260:X261 X265:X266 X270:X271 X275:X276 X280:X281 X285:X286 X290:X291 X295:X296 X300:X301 X305:X306 X310:X311 X315:X316 X320:X321 X325:X326 X330:X331 X335:X336 X340:X341 X345:X346 X350:X351 X355:X356 X360:X361 X365:X366 X370:X371 X375:X376 X385:X386 X195:X196 X400:X401" xr:uid="{CFD52D12-110D-4C26-92A9-3BC12833E6B6}">
      <formula1>樹立日②</formula1>
    </dataValidation>
    <dataValidation type="list" allowBlank="1" showInputMessage="1" showErrorMessage="1" sqref="Z215:Z216 Z220:Z221 Z225:Z226 Z5:Z6 Z390:Z391 Z380:Z381 Z395:Z396 Z10:Z11 Z15:Z16 Z20:Z21 Z25:Z26 Z30:Z31 Z35:Z36 Z40:Z41 Z45:Z46 Z50:Z51 Z55:Z56 Z60:Z61 Z65:Z66 Z70:Z71 Z75:Z76 Z80:Z81 Z85:Z86 Z90:Z91 Z95:Z96 Z100:Z101 Z105:Z106 Z110:Z111 Z115:Z116 Z120:Z121 Z125:Z126 Z130:Z131 Z135:Z136 Z140:Z141 Z145:Z146 Z150:Z151 Z155:Z156 Z160:Z161 Z165:Z166 Z170:Z171 Z175:Z176 Z180:Z181 Z185:Z186 Z190:Z191 Z200:Z201 Z205:Z206 Z210:Z211 Z230:Z231 Z235:Z236 Z240:Z241 Z245:Z246 Z250:Z251 Z255:Z256 Z260:Z261 Z265:Z266 Z270:Z271 Z275:Z276 Z280:Z281 Z285:Z286 Z290:Z291 Z295:Z296 Z300:Z301 Z305:Z306 Z310:Z311 Z315:Z316 Z320:Z321 Z325:Z326 Z330:Z331 Z335:Z336 Z340:Z341 Z345:Z346 Z350:Z351 Z355:Z356 Z360:Z361 Z365:Z366 Z370:Z371 Z375:Z376 Z385:Z386 Z195:Z196 Z400:Z401" xr:uid="{7AFDCE43-7C6F-47C5-8B30-B6F56997A017}">
      <formula1>樹立日③</formula1>
    </dataValidation>
    <dataValidation type="list" allowBlank="1" showInputMessage="1" showErrorMessage="1" sqref="I225 I210 I215 I220 I5 I395 I390 I380 I10 I205 I15 I20 I25 I30 I35 I40 I45 I50 I55 I60 I65 I70 I75 I80 I85 I90 I95 I100 I105 I110 I115 I120 I125 I130 I135 I140 I145 I150 I155 I160 I165 I170 I175 I180 I185 I190 I200 I230 I235 I240 I245 I250 I255 I260 I265 I270 I275 I280 I285 I290 I295 I300 I305 I310 I315 I320 I325 I330 I335 I340 I345 I350 I355 I360 I365 I370 I375 I385 I195 I400" xr:uid="{1DA6A330-385A-4B69-8BBF-9317B2B3E553}">
      <formula1>男子種目</formula1>
    </dataValidation>
  </dataValidations>
  <pageMargins left="0.23622047244094491" right="0.23622047244094491" top="0.55118110236220474" bottom="0.55118110236220474" header="0.31496062992125984" footer="0.31496062992125984"/>
  <pageSetup paperSize="9" scale="54" fitToHeight="0" orientation="landscape" r:id="rId1"/>
  <headerFooter>
    <oddHeader>&amp;R&amp;P / &amp;N ページ</oddHeader>
  </headerFooter>
  <rowBreaks count="7" manualBreakCount="7">
    <brk id="52" max="45" man="1"/>
    <brk id="102" max="45" man="1"/>
    <brk id="152" max="45" man="1"/>
    <brk id="202" max="45" man="1"/>
    <brk id="252" max="45" man="1"/>
    <brk id="302" max="45" man="1"/>
    <brk id="352" max="4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I461"/>
  <sheetViews>
    <sheetView zoomScale="70" zoomScaleNormal="70" zoomScaleSheetLayoutView="40" workbookViewId="0">
      <selection activeCell="AK5" sqref="AK5:AK6"/>
    </sheetView>
  </sheetViews>
  <sheetFormatPr defaultRowHeight="13.5" x14ac:dyDescent="0.15"/>
  <cols>
    <col min="1" max="1" width="9" style="5"/>
    <col min="2" max="2" width="9.25" style="5" bestFit="1" customWidth="1"/>
    <col min="3" max="4" width="9.125" style="11" customWidth="1"/>
    <col min="5" max="5" width="26.25" style="5" bestFit="1" customWidth="1"/>
    <col min="6" max="6" width="10.5" style="5" customWidth="1"/>
    <col min="7" max="7" width="9.25" style="5" bestFit="1" customWidth="1"/>
    <col min="8" max="8" width="10.375" style="5" customWidth="1"/>
    <col min="9" max="9" width="14.125" style="5" bestFit="1" customWidth="1"/>
    <col min="10" max="10" width="9.25" style="5" customWidth="1"/>
    <col min="11" max="11" width="9" style="5" customWidth="1"/>
    <col min="12" max="12" width="20.75" style="5" hidden="1" customWidth="1"/>
    <col min="13" max="13" width="10.875" style="11" hidden="1" customWidth="1"/>
    <col min="14" max="14" width="7.375" style="11" bestFit="1" customWidth="1"/>
    <col min="15" max="15" width="4.875" style="1" customWidth="1"/>
    <col min="16" max="16" width="4.5" style="1" customWidth="1"/>
    <col min="17" max="17" width="5.375" style="1" customWidth="1"/>
    <col min="18" max="18" width="4.5" style="1" customWidth="1"/>
    <col min="19" max="19" width="6.25" style="5" customWidth="1"/>
    <col min="20" max="20" width="5.5" style="1" customWidth="1"/>
    <col min="21" max="21" width="5.5" style="1" hidden="1" customWidth="1"/>
    <col min="22" max="22" width="7.625" style="5" customWidth="1"/>
    <col min="23" max="23" width="3.875" style="5" customWidth="1"/>
    <col min="24" max="24" width="9.125" style="11" customWidth="1"/>
    <col min="25" max="25" width="4.875" style="5" customWidth="1"/>
    <col min="26" max="26" width="3.625" style="11" customWidth="1"/>
    <col min="27" max="27" width="3.875" style="5" bestFit="1" customWidth="1"/>
    <col min="28" max="28" width="38.125" style="5" customWidth="1"/>
    <col min="29" max="29" width="0.125" style="11" customWidth="1"/>
    <col min="30" max="30" width="7.375" style="11" bestFit="1" customWidth="1"/>
    <col min="31" max="31" width="4.875" style="1" customWidth="1"/>
    <col min="32" max="32" width="4.5" style="1" customWidth="1"/>
    <col min="33" max="33" width="5.375" style="1" customWidth="1"/>
    <col min="34" max="34" width="4.5" style="1" customWidth="1"/>
    <col min="35" max="35" width="6.25" style="5" customWidth="1"/>
    <col min="36" max="36" width="5.5" style="1" customWidth="1"/>
    <col min="37" max="37" width="7.375" style="11" bestFit="1" customWidth="1"/>
    <col min="38" max="38" width="4.875" style="1" customWidth="1"/>
    <col min="39" max="39" width="4.5" style="1" customWidth="1"/>
    <col min="40" max="40" width="5.375" style="1" customWidth="1"/>
    <col min="41" max="41" width="4.5" style="1" customWidth="1"/>
    <col min="42" max="42" width="6.25" style="5" customWidth="1"/>
    <col min="43" max="43" width="5.5" style="1" customWidth="1"/>
    <col min="44" max="44" width="9" style="5"/>
    <col min="45" max="45" width="8.5" style="5" hidden="1" customWidth="1"/>
    <col min="46" max="59" width="9" style="5" hidden="1" customWidth="1"/>
    <col min="60" max="60" width="10" style="5" hidden="1" customWidth="1"/>
    <col min="61" max="61" width="10.5" style="5" hidden="1" customWidth="1"/>
    <col min="62" max="16384" width="9" style="5"/>
  </cols>
  <sheetData>
    <row r="1" spans="1:61" ht="25.5" customHeight="1" x14ac:dyDescent="0.15">
      <c r="A1" s="226" t="str">
        <f>基本情報!$D$6 &amp; "(男子3部)"</f>
        <v>(男子3部)</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row>
    <row r="2" spans="1:61" ht="14.25" customHeight="1" thickBot="1" x14ac:dyDescent="0.2">
      <c r="A2" s="117"/>
      <c r="B2" s="117"/>
      <c r="C2" s="117"/>
      <c r="D2" s="117"/>
      <c r="E2" s="117"/>
      <c r="F2" s="117"/>
      <c r="G2" s="117"/>
      <c r="H2" s="117"/>
      <c r="I2" s="117"/>
      <c r="J2" s="117"/>
      <c r="K2" s="117"/>
      <c r="L2" s="117"/>
      <c r="M2" s="117"/>
      <c r="N2" s="117"/>
      <c r="O2" s="117"/>
      <c r="P2" s="117"/>
      <c r="Q2" s="117"/>
      <c r="R2" s="117"/>
      <c r="S2" s="117"/>
      <c r="T2" s="117"/>
      <c r="U2" s="117"/>
      <c r="V2" s="117"/>
      <c r="W2" s="117"/>
      <c r="X2" s="161"/>
      <c r="Y2" s="117"/>
      <c r="Z2" s="161"/>
      <c r="AA2" s="117"/>
      <c r="AB2" s="117"/>
      <c r="AC2" s="117"/>
      <c r="AD2" s="117"/>
      <c r="AE2" s="117"/>
      <c r="AF2" s="117"/>
      <c r="AG2" s="117"/>
      <c r="AH2" s="117"/>
      <c r="AI2" s="117"/>
      <c r="AJ2" s="117"/>
      <c r="AK2" s="117"/>
      <c r="AL2" s="117"/>
      <c r="AM2" s="117"/>
      <c r="AN2" s="117"/>
      <c r="AO2" s="117"/>
      <c r="AP2" s="117"/>
      <c r="AQ2" s="117"/>
    </row>
    <row r="3" spans="1:61" ht="13.5" customHeight="1" x14ac:dyDescent="0.15">
      <c r="A3" s="289"/>
      <c r="B3" s="281" t="s">
        <v>0</v>
      </c>
      <c r="C3" s="283" t="s">
        <v>242</v>
      </c>
      <c r="D3" s="283" t="str">
        <f>IF(C5="○","整理番号","登録番号")</f>
        <v>登録番号</v>
      </c>
      <c r="E3" s="134" t="s">
        <v>13550</v>
      </c>
      <c r="F3" s="281" t="s">
        <v>275</v>
      </c>
      <c r="G3" s="135" t="s">
        <v>1</v>
      </c>
      <c r="H3" s="273" t="s">
        <v>13551</v>
      </c>
      <c r="I3" s="285" t="s">
        <v>2</v>
      </c>
      <c r="J3" s="273" t="s">
        <v>284</v>
      </c>
      <c r="K3" s="273" t="s">
        <v>3</v>
      </c>
      <c r="L3" s="136" t="s">
        <v>243</v>
      </c>
      <c r="M3" s="137" t="s">
        <v>16</v>
      </c>
      <c r="N3" s="278" t="s">
        <v>4</v>
      </c>
      <c r="O3" s="279"/>
      <c r="P3" s="279"/>
      <c r="Q3" s="279"/>
      <c r="R3" s="279"/>
      <c r="S3" s="279"/>
      <c r="T3" s="279"/>
      <c r="U3" s="279"/>
      <c r="V3" s="279"/>
      <c r="W3" s="279"/>
      <c r="X3" s="279"/>
      <c r="Y3" s="279"/>
      <c r="Z3" s="279"/>
      <c r="AA3" s="279"/>
      <c r="AB3" s="280"/>
      <c r="AC3" s="138" t="s">
        <v>16</v>
      </c>
      <c r="AD3" s="296" t="s">
        <v>448</v>
      </c>
      <c r="AE3" s="297"/>
      <c r="AF3" s="297"/>
      <c r="AG3" s="297"/>
      <c r="AH3" s="297"/>
      <c r="AI3" s="297"/>
      <c r="AJ3" s="297"/>
      <c r="AK3" s="278" t="s">
        <v>445</v>
      </c>
      <c r="AL3" s="279"/>
      <c r="AM3" s="279"/>
      <c r="AN3" s="279"/>
      <c r="AO3" s="279"/>
      <c r="AP3" s="279"/>
      <c r="AQ3" s="301"/>
    </row>
    <row r="4" spans="1:61" ht="14.25" thickBot="1" x14ac:dyDescent="0.2">
      <c r="A4" s="290"/>
      <c r="B4" s="282"/>
      <c r="C4" s="284"/>
      <c r="D4" s="284"/>
      <c r="E4" s="139" t="s">
        <v>6</v>
      </c>
      <c r="F4" s="282"/>
      <c r="G4" s="140" t="s">
        <v>7</v>
      </c>
      <c r="H4" s="282"/>
      <c r="I4" s="286"/>
      <c r="J4" s="274"/>
      <c r="K4" s="274"/>
      <c r="L4" s="141"/>
      <c r="M4" s="142"/>
      <c r="N4" s="275" t="s">
        <v>8</v>
      </c>
      <c r="O4" s="276"/>
      <c r="P4" s="276"/>
      <c r="Q4" s="276"/>
      <c r="R4" s="276"/>
      <c r="S4" s="276"/>
      <c r="T4" s="277"/>
      <c r="U4" s="166"/>
      <c r="V4" s="143" t="s">
        <v>10</v>
      </c>
      <c r="W4" s="144"/>
      <c r="X4" s="162"/>
      <c r="Y4" s="144"/>
      <c r="Z4" s="162"/>
      <c r="AA4" s="145"/>
      <c r="AB4" s="140" t="s">
        <v>11</v>
      </c>
      <c r="AC4" s="146"/>
      <c r="AD4" s="298" t="s">
        <v>8</v>
      </c>
      <c r="AE4" s="299"/>
      <c r="AF4" s="299"/>
      <c r="AG4" s="299"/>
      <c r="AH4" s="299"/>
      <c r="AI4" s="299"/>
      <c r="AJ4" s="300"/>
      <c r="AK4" s="275" t="s">
        <v>8</v>
      </c>
      <c r="AL4" s="276"/>
      <c r="AM4" s="276"/>
      <c r="AN4" s="276"/>
      <c r="AO4" s="276"/>
      <c r="AP4" s="276"/>
      <c r="AQ4" s="302"/>
    </row>
    <row r="5" spans="1:61" ht="13.5" customHeight="1" x14ac:dyDescent="0.15">
      <c r="A5" s="291">
        <v>1</v>
      </c>
      <c r="B5" s="205"/>
      <c r="C5" s="207"/>
      <c r="D5" s="205"/>
      <c r="E5" s="119" t="str">
        <f>IF(C5="○",IF($D5&lt;&gt;"",VLOOKUP($D5,新規学連登録者入力シート!$A$2:$U$101,8,FALSE),""),IF($D5&lt;&gt;"",IF(VLOOKUP(個人情報!$D5,登録者リスト!$A$1:$F$43729,4,FALSE)=基本情報!$D$6,VLOOKUP(個人情報!$D5,登録者リスト!$A$1:$F$43729,3,FALSE),""),""))</f>
        <v/>
      </c>
      <c r="F5" s="209" t="str">
        <f>IF(C5="○",IF($D5&lt;&gt;"",VLOOKUP($D5,新規学連登録者入力シート!$A$2:$U$101,9,FALSE),""),IF($D5&lt;&gt;"",IF(VLOOKUP(個人情報!$D5,登録者リスト!$A$1:$G$43729,4,FALSE)=基本情報!$D$6,VLOOKUP(個人情報!$D5,登録者リスト!$A$1:$G$43729,7,FALSE),""),""))</f>
        <v/>
      </c>
      <c r="G5" s="120" t="str">
        <f>IF(C5="○",IF($D5&lt;&gt;"",VLOOKUP($D5,新規学連登録者入力シート!$A$2:$U$101,14,FALSE),""),IF($D5&lt;&gt;"",IF(VLOOKUP(個人情報!$D5,登録者リスト!$A$1:$F$43729,4,FALSE)=基本情報!$D$6,VLOOKUP(個人情報!$D5,登録者リスト!$A$1:$F$43729,5,FALSE),""),""))</f>
        <v/>
      </c>
      <c r="H5" s="211" t="str">
        <f>IF(C5="○",IF($D5&lt;&gt;"",VLOOKUP($D5,新規学連登録者入力シート!$A$2:$U$101,19,FALSE),""),IF($D5&lt;&gt;"",IF(VLOOKUP(個人情報!$D5,登録者リスト!$A$1:$H$43729,4,FALSE)=基本情報!$D$6,VLOOKUP(個人情報!$D5,登録者リスト!$A$1:$H$43729,8,FALSE),""),""))</f>
        <v/>
      </c>
      <c r="I5" s="267"/>
      <c r="J5" s="267"/>
      <c r="K5" s="269" t="str">
        <f>IFERROR(IF(I5="","",IF(AND(I5&lt;&gt;"107 ハーフマラソン",I5&lt;&gt;"062 10000mW"),IF(BA5="T",IF(VALUE(M5)&lt;=AY5,"A標準",IF(VALUE(M5)&lt;=AZ5,"B標準","未突破")),IF(VALUE(M5)&gt;=AY5,"A標準",IF(VALUE(M5)&gt;=AZ5,"B標準","未突破"))),IF(VALUE(M5)&lt;=AZ5,"","未突破"))),"")</f>
        <v/>
      </c>
      <c r="L5" s="105"/>
      <c r="M5" s="287" t="str">
        <f>IF(U5="",ASC(N5&amp;IF(P5&lt;&gt;"",TEXT(P5,"00"),"")&amp;IF(R5&lt;&gt;"",TEXT(R5,"00"),"")&amp;IF(T5&lt;&gt;"",TEXT(T5,"00"),"")),ASC(U5))</f>
        <v/>
      </c>
      <c r="N5" s="205"/>
      <c r="O5" s="255" t="s">
        <v>239</v>
      </c>
      <c r="P5" s="237"/>
      <c r="Q5" s="255" t="s">
        <v>240</v>
      </c>
      <c r="R5" s="237"/>
      <c r="S5" s="239" t="s">
        <v>241</v>
      </c>
      <c r="T5" s="241"/>
      <c r="U5" s="165"/>
      <c r="V5" s="147"/>
      <c r="W5" s="148" t="s">
        <v>23</v>
      </c>
      <c r="X5" s="163"/>
      <c r="Y5" s="148" t="s">
        <v>24</v>
      </c>
      <c r="Z5" s="163"/>
      <c r="AA5" s="148" t="s">
        <v>26</v>
      </c>
      <c r="AB5" s="267"/>
      <c r="AC5" s="101" t="e">
        <f>IF(#REF!="",ASC(AD5&amp;IF(AF5&lt;&gt;"",TEXT(AF5,"00"),"")&amp;IF(AH5&lt;&gt;"",TEXT(AH5,"00"),"")&amp;IF(AJ5&lt;&gt;"",TEXT(AJ5,"00"),"")),ASC(#REF!))</f>
        <v>#REF!</v>
      </c>
      <c r="AD5" s="253" t="str">
        <f>IF(I5="","",IF(I5="201 十種競技","",VLOOKUP(I5,大学記録!$A$3:$H$5,2,FALSE)))</f>
        <v/>
      </c>
      <c r="AE5" s="257" t="s">
        <v>239</v>
      </c>
      <c r="AF5" s="259" t="str">
        <f>IF(I5="","",IF(I5="201 十種競技","",VLOOKUP(I5,大学記録!$A$3:$H$5,4,FALSE)))</f>
        <v/>
      </c>
      <c r="AG5" s="257" t="s">
        <v>240</v>
      </c>
      <c r="AH5" s="259" t="str">
        <f>IF(I5="","",IF(I5="201 十種競技","",VLOOKUP(I5,大学記録!$A$3:$H$5,6,FALSE)))</f>
        <v/>
      </c>
      <c r="AI5" s="261" t="s">
        <v>241</v>
      </c>
      <c r="AJ5" s="251" t="str">
        <f>IF(I5="","",IF(I5="201 十種競技","",VLOOKUP(I5,大学記録!$A$3:$H$5,8,FALSE)))</f>
        <v/>
      </c>
      <c r="AK5" s="205"/>
      <c r="AL5" s="255" t="s">
        <v>239</v>
      </c>
      <c r="AM5" s="237"/>
      <c r="AN5" s="255" t="s">
        <v>240</v>
      </c>
      <c r="AO5" s="237"/>
      <c r="AP5" s="239" t="s">
        <v>241</v>
      </c>
      <c r="AQ5" s="294"/>
      <c r="AS5" s="5" t="str">
        <f>IF(AND(I5&lt;&gt;"107 ハーフマラソン",I5&lt;&gt;"062 10000mW"),D5 &amp; "-" &amp; I5,D5 &amp; "-" &amp; I5 &amp; J5)</f>
        <v>-</v>
      </c>
      <c r="AT5" s="5" t="str">
        <f>IF(ISERROR(VLOOKUP(個人情報!$AS5,登録者リスト!#REF!,4,FALSE)),"○","")</f>
        <v>○</v>
      </c>
      <c r="AU5" s="5" t="str">
        <f>IF(AND(I5&lt;&gt;"107 ハーフマラソン",I5&lt;&gt;"062 10000mW"),E6 &amp; "-" &amp; I5,E6 &amp; "-" &amp; I5 &amp; J5)</f>
        <v>-</v>
      </c>
      <c r="AV5" s="5" t="str">
        <f>IF(ISERROR(VLOOKUP(AU5,突破者リスト外資格記録入力シート!$D$7:$M$106,2,FALSE)),"○","")</f>
        <v/>
      </c>
      <c r="AW5" s="5" t="str">
        <f>IF(C5="○","整理番号","登録番号")</f>
        <v>登録番号</v>
      </c>
      <c r="AX5" s="5" t="str">
        <f>IF(I5="107 ハーフマラソン","H",IF(I5="062 10000mW","W",""))</f>
        <v/>
      </c>
      <c r="AY5" s="5" t="e">
        <f>VLOOKUP($I5 &amp; $J5,標準記録!$A$1:$D$26,2,FALSE)</f>
        <v>#N/A</v>
      </c>
      <c r="AZ5" s="5" t="e">
        <f>VLOOKUP($I5 &amp; $J5,標準記録!$A$1:$D$26,3,FALSE)</f>
        <v>#N/A</v>
      </c>
      <c r="BA5" s="5" t="e">
        <f>VLOOKUP($I5 &amp; $J5,標準記録!$A$1:$D$26,4,FALSE)</f>
        <v>#N/A</v>
      </c>
      <c r="BB5" s="5" t="str">
        <f>IF(BC5="","",A5)</f>
        <v/>
      </c>
      <c r="BC5" s="5" t="str">
        <f>IF(OR(I5="201 十種競技",I5="202 七種競技"),E6,"")</f>
        <v/>
      </c>
      <c r="BD5" s="5" t="str">
        <f>IF(I5="107 ハーフマラソン",E6,"")</f>
        <v/>
      </c>
      <c r="BE5" s="5" t="str">
        <f>I5 &amp; K5</f>
        <v/>
      </c>
      <c r="BF5" s="5">
        <f>I5</f>
        <v>0</v>
      </c>
      <c r="BG5" s="5">
        <f>COUNTIF($BF$5:$BF$401,I5)</f>
        <v>160</v>
      </c>
      <c r="BH5" s="5">
        <f>COUNTIF($BE$5:$BE$401,I5 &amp; "B標準")</f>
        <v>0</v>
      </c>
      <c r="BI5" s="5" t="str">
        <f>D3 &amp; D5</f>
        <v>登録番号</v>
      </c>
    </row>
    <row r="6" spans="1:61" ht="14.25" customHeight="1" thickBot="1" x14ac:dyDescent="0.2">
      <c r="A6" s="292"/>
      <c r="B6" s="206"/>
      <c r="C6" s="208"/>
      <c r="D6" s="206"/>
      <c r="E6" s="121" t="str">
        <f>IF(C5="○",IF($D5&lt;&gt;"",VLOOKUP($D5,新規学連登録者入力シート!$A$2:$U$101,7,FALSE),""),IF($D5&lt;&gt;"",IF(VLOOKUP(個人情報!$D5,登録者リスト!$A$1:$F$43729,4,FALSE)=基本情報!$D$6,VLOOKUP(個人情報!$D5,登録者リスト!$A$1:$F$43729,2,FALSE),""),""))</f>
        <v/>
      </c>
      <c r="F6" s="210"/>
      <c r="G6" s="121" t="str">
        <f>IF(C5="○",IF($D5&lt;&gt;"",VLOOKUP($D5,新規学連登録者入力シート!$A$2:$U$101,19,FALSE),""),IF($D5&lt;&gt;"",IF(VLOOKUP(個人情報!$D5,登録者リスト!$A$1:$F$43729,4,FALSE)=基本情報!$D$6,VLOOKUP(個人情報!$D5,登録者リスト!$A$1:$F$43729,6,FALSE),""),""))</f>
        <v/>
      </c>
      <c r="H6" s="212"/>
      <c r="I6" s="268"/>
      <c r="J6" s="268"/>
      <c r="K6" s="270"/>
      <c r="L6" s="106"/>
      <c r="M6" s="288"/>
      <c r="N6" s="206"/>
      <c r="O6" s="256"/>
      <c r="P6" s="238"/>
      <c r="Q6" s="256"/>
      <c r="R6" s="238"/>
      <c r="S6" s="240"/>
      <c r="T6" s="242"/>
      <c r="U6" s="168"/>
      <c r="V6" s="149"/>
      <c r="W6" s="150" t="s">
        <v>23</v>
      </c>
      <c r="X6" s="94"/>
      <c r="Y6" s="150" t="s">
        <v>25</v>
      </c>
      <c r="Z6" s="94"/>
      <c r="AA6" s="150" t="s">
        <v>26</v>
      </c>
      <c r="AB6" s="268"/>
      <c r="AC6" s="102" t="e">
        <f>IF(#REF!="",ASC(AD5&amp;IF(AF6&lt;&gt;"",TEXT(AF6,"00"),"")&amp;IF(AH6&lt;&gt;"",TEXT(AH6,"00"),"")&amp;IF(AJ6&lt;&gt;"",TEXT(AJ6,"00"),"")),ASC(#REF!))</f>
        <v>#REF!</v>
      </c>
      <c r="AD6" s="254"/>
      <c r="AE6" s="258"/>
      <c r="AF6" s="260"/>
      <c r="AG6" s="258"/>
      <c r="AH6" s="260"/>
      <c r="AI6" s="262"/>
      <c r="AJ6" s="252"/>
      <c r="AK6" s="206"/>
      <c r="AL6" s="256"/>
      <c r="AM6" s="238"/>
      <c r="AN6" s="256"/>
      <c r="AO6" s="238"/>
      <c r="AP6" s="240"/>
      <c r="AQ6" s="295"/>
      <c r="AS6" s="5" t="str">
        <f>IF(AND(I6&lt;&gt;"107 ハーフマラソン",I6&lt;&gt;"062 10000mW"),D5 &amp; "-" &amp; I6,D5 &amp; "-" &amp; I6 &amp; J6)</f>
        <v>-</v>
      </c>
      <c r="AT6" s="5" t="str">
        <f>IF(ISERROR(VLOOKUP(個人情報!$AS6,登録者リスト!#REF!,4,FALSE)),"○","")</f>
        <v>○</v>
      </c>
      <c r="AU6" s="5" t="str">
        <f>IF(AND(I6&lt;&gt;"107 ハーフマラソン",I6&lt;&gt;"062 10000mW"),E6 &amp; "-" &amp; I6,E6 &amp; "-" &amp; I6 &amp; J6)</f>
        <v>-</v>
      </c>
      <c r="AV6" s="5" t="str">
        <f>IF(ISERROR(VLOOKUP(AU6,突破者リスト外資格記録入力シート!$D$7:$M$106,2,FALSE)),"○","")</f>
        <v/>
      </c>
      <c r="AX6" s="5" t="str">
        <f>IF(I6="107 ハーフマラソン","H",IF(I6="062 10000mW","W",""))</f>
        <v/>
      </c>
      <c r="AY6" s="5" t="e">
        <f>VLOOKUP($I6 &amp; $J6,標準記録!$A$1:$D$26,2,FALSE)</f>
        <v>#N/A</v>
      </c>
      <c r="AZ6" s="5" t="e">
        <f>VLOOKUP($I6 &amp; $J6,標準記録!$A$1:$D$26,3,FALSE)</f>
        <v>#N/A</v>
      </c>
      <c r="BA6" s="5" t="e">
        <f>VLOOKUP($I6 &amp; $J6,標準記録!$A$1:$D$26,4,FALSE)</f>
        <v>#N/A</v>
      </c>
      <c r="BB6" s="5" t="str">
        <f>IF(BC6="","",A5)</f>
        <v/>
      </c>
      <c r="BC6" s="5" t="str">
        <f>IF(OR(I6="201 十種競技",I6="202 七種競技"),E6,"")</f>
        <v/>
      </c>
      <c r="BD6" s="5" t="str">
        <f>IF(I6="107 ハーフマラソン",E6,"")</f>
        <v/>
      </c>
      <c r="BE6" s="5" t="str">
        <f>I6 &amp; K6</f>
        <v/>
      </c>
      <c r="BF6" s="5">
        <f>I6</f>
        <v>0</v>
      </c>
      <c r="BG6" s="5">
        <f>COUNTIF($BF$5:$BF$401,I6)</f>
        <v>160</v>
      </c>
      <c r="BH6" s="5">
        <f>COUNTIF($BE$5:$BE$401,I6 &amp; "B標準")</f>
        <v>0</v>
      </c>
    </row>
    <row r="7" spans="1:61" ht="15" thickTop="1" thickBot="1" x14ac:dyDescent="0.2">
      <c r="A7" s="293"/>
      <c r="B7" s="245" t="s">
        <v>128</v>
      </c>
      <c r="C7" s="246"/>
      <c r="D7" s="246"/>
      <c r="E7" s="246"/>
      <c r="F7" s="246"/>
      <c r="G7" s="247"/>
      <c r="H7" s="118"/>
      <c r="I7" s="248"/>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50"/>
    </row>
    <row r="8" spans="1:61" ht="13.5" customHeight="1" x14ac:dyDescent="0.15">
      <c r="A8" s="289"/>
      <c r="B8" s="281" t="s">
        <v>0</v>
      </c>
      <c r="C8" s="283" t="s">
        <v>242</v>
      </c>
      <c r="D8" s="283" t="str">
        <f>IF(C10="○","整理番号","登録番号")</f>
        <v>登録番号</v>
      </c>
      <c r="E8" s="134" t="s">
        <v>13550</v>
      </c>
      <c r="F8" s="281" t="s">
        <v>275</v>
      </c>
      <c r="G8" s="135" t="s">
        <v>1</v>
      </c>
      <c r="H8" s="273" t="s">
        <v>13551</v>
      </c>
      <c r="I8" s="285" t="s">
        <v>2</v>
      </c>
      <c r="J8" s="273" t="s">
        <v>284</v>
      </c>
      <c r="K8" s="273" t="s">
        <v>3</v>
      </c>
      <c r="L8" s="136" t="s">
        <v>243</v>
      </c>
      <c r="M8" s="137" t="s">
        <v>16</v>
      </c>
      <c r="N8" s="278" t="s">
        <v>4</v>
      </c>
      <c r="O8" s="279"/>
      <c r="P8" s="279"/>
      <c r="Q8" s="279"/>
      <c r="R8" s="279"/>
      <c r="S8" s="279"/>
      <c r="T8" s="279"/>
      <c r="U8" s="279"/>
      <c r="V8" s="279"/>
      <c r="W8" s="279"/>
      <c r="X8" s="279"/>
      <c r="Y8" s="279"/>
      <c r="Z8" s="279"/>
      <c r="AA8" s="279"/>
      <c r="AB8" s="280"/>
      <c r="AC8" s="138" t="s">
        <v>16</v>
      </c>
      <c r="AD8" s="296" t="s">
        <v>448</v>
      </c>
      <c r="AE8" s="297"/>
      <c r="AF8" s="297"/>
      <c r="AG8" s="297"/>
      <c r="AH8" s="297"/>
      <c r="AI8" s="297"/>
      <c r="AJ8" s="297"/>
      <c r="AK8" s="278" t="s">
        <v>445</v>
      </c>
      <c r="AL8" s="279"/>
      <c r="AM8" s="279"/>
      <c r="AN8" s="279"/>
      <c r="AO8" s="279"/>
      <c r="AP8" s="279"/>
      <c r="AQ8" s="301"/>
    </row>
    <row r="9" spans="1:61" ht="14.25" customHeight="1" thickBot="1" x14ac:dyDescent="0.2">
      <c r="A9" s="290"/>
      <c r="B9" s="282"/>
      <c r="C9" s="284"/>
      <c r="D9" s="284"/>
      <c r="E9" s="139" t="s">
        <v>6</v>
      </c>
      <c r="F9" s="282"/>
      <c r="G9" s="140" t="s">
        <v>7</v>
      </c>
      <c r="H9" s="282"/>
      <c r="I9" s="286"/>
      <c r="J9" s="274"/>
      <c r="K9" s="274"/>
      <c r="L9" s="141"/>
      <c r="M9" s="142"/>
      <c r="N9" s="275" t="s">
        <v>8</v>
      </c>
      <c r="O9" s="276"/>
      <c r="P9" s="276"/>
      <c r="Q9" s="276"/>
      <c r="R9" s="276"/>
      <c r="S9" s="276"/>
      <c r="T9" s="277"/>
      <c r="U9" s="166"/>
      <c r="V9" s="143" t="s">
        <v>10</v>
      </c>
      <c r="W9" s="144"/>
      <c r="X9" s="162"/>
      <c r="Y9" s="144"/>
      <c r="Z9" s="162"/>
      <c r="AA9" s="145"/>
      <c r="AB9" s="140" t="s">
        <v>11</v>
      </c>
      <c r="AC9" s="146"/>
      <c r="AD9" s="298" t="s">
        <v>8</v>
      </c>
      <c r="AE9" s="299"/>
      <c r="AF9" s="299"/>
      <c r="AG9" s="299"/>
      <c r="AH9" s="299"/>
      <c r="AI9" s="299"/>
      <c r="AJ9" s="300"/>
      <c r="AK9" s="275" t="s">
        <v>8</v>
      </c>
      <c r="AL9" s="276"/>
      <c r="AM9" s="276"/>
      <c r="AN9" s="276"/>
      <c r="AO9" s="276"/>
      <c r="AP9" s="276"/>
      <c r="AQ9" s="302"/>
    </row>
    <row r="10" spans="1:61" x14ac:dyDescent="0.15">
      <c r="A10" s="291">
        <v>2</v>
      </c>
      <c r="B10" s="303" t="str">
        <f>IF(OR(B5="",E10=""),"",B5+1)</f>
        <v/>
      </c>
      <c r="C10" s="207"/>
      <c r="D10" s="205"/>
      <c r="E10" s="119" t="str">
        <f>IF(C10="○",IF($D10&lt;&gt;"",VLOOKUP($D10,新規学連登録者入力シート!$A$2:$U$101,8,FALSE),""),IF($D10&lt;&gt;"",IF(VLOOKUP(個人情報!$D10,登録者リスト!$A$1:$F$43729,4,FALSE)=基本情報!$D$6,VLOOKUP(個人情報!$D10,登録者リスト!$A$1:$F$43729,3,FALSE),""),""))</f>
        <v/>
      </c>
      <c r="F10" s="209" t="str">
        <f>IF(C10="○",IF($D10&lt;&gt;"",VLOOKUP($D10,新規学連登録者入力シート!$A$2:$U$101,9,FALSE),""),IF($D10&lt;&gt;"",IF(VLOOKUP(個人情報!$D10,登録者リスト!$A$1:$G$43729,4,FALSE)=基本情報!$D$6,VLOOKUP(個人情報!$D10,登録者リスト!$A$1:$G$43729,7,FALSE),""),""))</f>
        <v/>
      </c>
      <c r="G10" s="120" t="str">
        <f>IF(C10="○",IF($D10&lt;&gt;"",VLOOKUP($D10,新規学連登録者入力シート!$A$2:$U$101,14,FALSE),""),IF($D10&lt;&gt;"",IF(VLOOKUP(個人情報!$D10,登録者リスト!$A$1:$F$43729,4,FALSE)=基本情報!$D$6,VLOOKUP(個人情報!$D10,登録者リスト!$A$1:$F$43729,5,FALSE),""),""))</f>
        <v/>
      </c>
      <c r="H10" s="211" t="str">
        <f>IF(C10="○",IF($D10&lt;&gt;"",VLOOKUP($D10,新規学連登録者入力シート!$A$2:$U$101,19,FALSE),""),IF($D10&lt;&gt;"",IF(VLOOKUP(個人情報!$D10,登録者リスト!$A$1:$H$43729,4,FALSE)=基本情報!$D$6,VLOOKUP(個人情報!$D10,登録者リスト!$A$1:$H$43729,8,FALSE),""),""))</f>
        <v/>
      </c>
      <c r="I10" s="267"/>
      <c r="J10" s="267"/>
      <c r="K10" s="269" t="str">
        <f>IFERROR(IF(I10="","",IF(AND(I10&lt;&gt;"107 ハーフマラソン",I10&lt;&gt;"062 10000mW"),IF(BA10="T",IF(VALUE(M10)&lt;=AY10,"A標準",IF(VALUE(M10)&lt;=AZ10,"B標準","未突破")),IF(VALUE(M10)&gt;=AY10,"A標準",IF(VALUE(M10)&gt;=AZ10,"B標準","未突破"))),IF(VALUE(M10)&lt;=AZ10,"","未突破"))),"")</f>
        <v/>
      </c>
      <c r="L10" s="105"/>
      <c r="M10" s="287" t="str">
        <f>IF(U10="",ASC(N10&amp;IF(P10&lt;&gt;"",TEXT(P10,"00"),"")&amp;IF(R10&lt;&gt;"",TEXT(R10,"00"),"")&amp;IF(T10&lt;&gt;"",TEXT(T10,"00"),"")),ASC(U10))</f>
        <v/>
      </c>
      <c r="N10" s="205"/>
      <c r="O10" s="255" t="s">
        <v>239</v>
      </c>
      <c r="P10" s="237"/>
      <c r="Q10" s="255" t="s">
        <v>240</v>
      </c>
      <c r="R10" s="237"/>
      <c r="S10" s="239" t="s">
        <v>241</v>
      </c>
      <c r="T10" s="241"/>
      <c r="U10" s="165"/>
      <c r="V10" s="147"/>
      <c r="W10" s="148" t="s">
        <v>23</v>
      </c>
      <c r="X10" s="163"/>
      <c r="Y10" s="148" t="s">
        <v>24</v>
      </c>
      <c r="Z10" s="163"/>
      <c r="AA10" s="148" t="s">
        <v>26</v>
      </c>
      <c r="AB10" s="267"/>
      <c r="AC10" s="101" t="e">
        <f>IF(#REF!="",ASC(AD10&amp;IF(AF10&lt;&gt;"",TEXT(AF10,"00"),"")&amp;IF(AH10&lt;&gt;"",TEXT(AH10,"00"),"")&amp;IF(AJ10&lt;&gt;"",TEXT(AJ10,"00"),"")),ASC(#REF!))</f>
        <v>#REF!</v>
      </c>
      <c r="AD10" s="253" t="str">
        <f>IF(I10="","",IF(I10="201 十種競技","",VLOOKUP(I10,大学記録!$A$3:$H$5,2,FALSE)))</f>
        <v/>
      </c>
      <c r="AE10" s="257" t="s">
        <v>239</v>
      </c>
      <c r="AF10" s="259" t="str">
        <f>IF(I10="","",IF(I10="201 十種競技","",VLOOKUP(I10,大学記録!$A$3:$H$5,4,FALSE)))</f>
        <v/>
      </c>
      <c r="AG10" s="257" t="s">
        <v>240</v>
      </c>
      <c r="AH10" s="259" t="str">
        <f>IF(I10="","",IF(I10="201 十種競技","",VLOOKUP(I10,大学記録!$A$3:$H$5,6,FALSE)))</f>
        <v/>
      </c>
      <c r="AI10" s="261" t="s">
        <v>241</v>
      </c>
      <c r="AJ10" s="251" t="str">
        <f>IF(I10="","",IF(I10="201 十種競技","",VLOOKUP(I10,大学記録!$A$3:$H$5,8,FALSE)))</f>
        <v/>
      </c>
      <c r="AK10" s="205"/>
      <c r="AL10" s="255" t="s">
        <v>239</v>
      </c>
      <c r="AM10" s="237"/>
      <c r="AN10" s="255" t="s">
        <v>240</v>
      </c>
      <c r="AO10" s="237"/>
      <c r="AP10" s="239" t="s">
        <v>241</v>
      </c>
      <c r="AQ10" s="294"/>
      <c r="AS10" s="5" t="str">
        <f>IF(AND(I10&lt;&gt;"107 ハーフマラソン",I10&lt;&gt;"062 10000mW"),D10 &amp; "-" &amp; I10,D10 &amp; "-" &amp; I10 &amp; J10)</f>
        <v>-</v>
      </c>
      <c r="AT10" s="5" t="str">
        <f>IF(ISERROR(VLOOKUP(個人情報!$AS10,登録者リスト!#REF!,4,FALSE)),"○","")</f>
        <v>○</v>
      </c>
      <c r="AU10" s="5" t="e">
        <f>IF(AND(I10&lt;&gt;"107 ハーフマラソン",I10&lt;&gt;"062 10000mW"),#REF! &amp; "-" &amp; I10,#REF! &amp; "-" &amp; I10 &amp; J10)</f>
        <v>#REF!</v>
      </c>
      <c r="AV10" s="5" t="str">
        <f>IF(ISERROR(VLOOKUP(AU10,突破者リスト外資格記録入力シート!$D$7:$M$106,2,FALSE)),"○","")</f>
        <v>○</v>
      </c>
      <c r="AW10" s="5" t="str">
        <f>IF(C10="○","整理番号","登録番号")</f>
        <v>登録番号</v>
      </c>
      <c r="AX10" s="5" t="str">
        <f>IF(I10="107 ハーフマラソン","H",IF(I10="062 10000mW","W",""))</f>
        <v/>
      </c>
      <c r="AY10" s="5" t="e">
        <f>VLOOKUP($I10 &amp; $J10,標準記録!$A$1:$D$26,2,FALSE)</f>
        <v>#N/A</v>
      </c>
      <c r="AZ10" s="5" t="e">
        <f>VLOOKUP($I10 &amp; $J10,標準記録!$A$1:$D$26,3,FALSE)</f>
        <v>#N/A</v>
      </c>
      <c r="BA10" s="5" t="e">
        <f>VLOOKUP($I10 &amp; $J10,標準記録!$A$1:$D$26,4,FALSE)</f>
        <v>#N/A</v>
      </c>
      <c r="BB10" s="5" t="str">
        <f>IF(BC10="","",A10)</f>
        <v/>
      </c>
      <c r="BC10" s="5" t="str">
        <f>IF(OR(I10="201 十種競技",I10="202 七種競技"),#REF!,"")</f>
        <v/>
      </c>
      <c r="BD10" s="5" t="str">
        <f>IF(I10="107 ハーフマラソン",#REF!,"")</f>
        <v/>
      </c>
      <c r="BE10" s="5" t="str">
        <f>I10 &amp; K10</f>
        <v/>
      </c>
      <c r="BF10" s="5">
        <f>I10</f>
        <v>0</v>
      </c>
      <c r="BG10" s="5">
        <f>COUNTIF($BF$5:$BF$401,I10)</f>
        <v>160</v>
      </c>
      <c r="BH10" s="5">
        <f>COUNTIF($BE$5:$BE$401,I10 &amp; "B標準")</f>
        <v>0</v>
      </c>
      <c r="BI10" s="5" t="str">
        <f>D8 &amp; D10</f>
        <v>登録番号</v>
      </c>
    </row>
    <row r="11" spans="1:61" ht="14.25" thickBot="1" x14ac:dyDescent="0.2">
      <c r="A11" s="292"/>
      <c r="B11" s="304"/>
      <c r="C11" s="208"/>
      <c r="D11" s="206"/>
      <c r="E11" s="121" t="str">
        <f>IF(C10="○",IF($D10&lt;&gt;"",VLOOKUP($D10,新規学連登録者入力シート!$A$2:$U$101,7,FALSE),""),IF($D10&lt;&gt;"",IF(VLOOKUP(個人情報!$D10,登録者リスト!$A$1:$F$43729,4,FALSE)=基本情報!$D$6,VLOOKUP(個人情報!$D10,登録者リスト!$A$1:$F$43729,2,FALSE),""),""))</f>
        <v/>
      </c>
      <c r="F11" s="210"/>
      <c r="G11" s="121" t="str">
        <f>IF(C10="○",IF($D10&lt;&gt;"",VLOOKUP($D10,新規学連登録者入力シート!$A$2:$U$101,19,FALSE),""),IF($D10&lt;&gt;"",IF(VLOOKUP(個人情報!$D10,登録者リスト!$A$1:$F$43729,4,FALSE)=基本情報!$D$6,VLOOKUP(個人情報!$D10,登録者リスト!$A$1:$F$43729,6,FALSE),""),""))</f>
        <v/>
      </c>
      <c r="H11" s="212"/>
      <c r="I11" s="268"/>
      <c r="J11" s="268"/>
      <c r="K11" s="270"/>
      <c r="L11" s="106"/>
      <c r="M11" s="288"/>
      <c r="N11" s="206"/>
      <c r="O11" s="256"/>
      <c r="P11" s="238"/>
      <c r="Q11" s="256"/>
      <c r="R11" s="238"/>
      <c r="S11" s="240"/>
      <c r="T11" s="242"/>
      <c r="U11" s="168"/>
      <c r="V11" s="149"/>
      <c r="W11" s="150" t="s">
        <v>23</v>
      </c>
      <c r="X11" s="94"/>
      <c r="Y11" s="150" t="s">
        <v>25</v>
      </c>
      <c r="Z11" s="94"/>
      <c r="AA11" s="150" t="s">
        <v>26</v>
      </c>
      <c r="AB11" s="268"/>
      <c r="AC11" s="102" t="e">
        <f>IF(#REF!="",ASC(AD10&amp;IF(AF11&lt;&gt;"",TEXT(AF11,"00"),"")&amp;IF(AH11&lt;&gt;"",TEXT(AH11,"00"),"")&amp;IF(AJ11&lt;&gt;"",TEXT(AJ11,"00"),"")),ASC(#REF!))</f>
        <v>#REF!</v>
      </c>
      <c r="AD11" s="254"/>
      <c r="AE11" s="258"/>
      <c r="AF11" s="260"/>
      <c r="AG11" s="258"/>
      <c r="AH11" s="260"/>
      <c r="AI11" s="262"/>
      <c r="AJ11" s="252"/>
      <c r="AK11" s="206"/>
      <c r="AL11" s="256"/>
      <c r="AM11" s="238"/>
      <c r="AN11" s="256"/>
      <c r="AO11" s="238"/>
      <c r="AP11" s="240"/>
      <c r="AQ11" s="295"/>
      <c r="AS11" s="5" t="str">
        <f>IF(AND(I11&lt;&gt;"107 ハーフマラソン",I11&lt;&gt;"062 10000mW"),D10 &amp; "-" &amp; I11,D10 &amp; "-" &amp; I11 &amp; J11)</f>
        <v>-</v>
      </c>
      <c r="AT11" s="5" t="str">
        <f>IF(ISERROR(VLOOKUP(個人情報!$AS11,登録者リスト!#REF!,4,FALSE)),"○","")</f>
        <v>○</v>
      </c>
      <c r="AU11" s="5" t="e">
        <f>IF(AND(I11&lt;&gt;"107 ハーフマラソン",I11&lt;&gt;"062 10000mW"),#REF! &amp; "-" &amp; I11,#REF! &amp; "-" &amp; I11 &amp; J11)</f>
        <v>#REF!</v>
      </c>
      <c r="AV11" s="5" t="str">
        <f>IF(ISERROR(VLOOKUP(AU11,突破者リスト外資格記録入力シート!$D$7:$M$106,2,FALSE)),"○","")</f>
        <v>○</v>
      </c>
      <c r="AX11" s="5" t="str">
        <f>IF(I11="107 ハーフマラソン","H",IF(I11="062 10000mW","W",""))</f>
        <v/>
      </c>
      <c r="AY11" s="5" t="e">
        <f>VLOOKUP($I11 &amp; $J11,標準記録!$A$1:$D$26,2,FALSE)</f>
        <v>#N/A</v>
      </c>
      <c r="AZ11" s="5" t="e">
        <f>VLOOKUP($I11 &amp; $J11,標準記録!$A$1:$D$26,3,FALSE)</f>
        <v>#N/A</v>
      </c>
      <c r="BA11" s="5" t="e">
        <f>VLOOKUP($I11 &amp; $J11,標準記録!$A$1:$D$26,4,FALSE)</f>
        <v>#N/A</v>
      </c>
      <c r="BB11" s="5" t="str">
        <f>IF(BC11="","",A10)</f>
        <v/>
      </c>
      <c r="BC11" s="5" t="str">
        <f>IF(OR(I11="201 十種競技",I11="202 七種競技"),#REF!,"")</f>
        <v/>
      </c>
      <c r="BD11" s="5" t="str">
        <f>IF(I11="107 ハーフマラソン",#REF!,"")</f>
        <v/>
      </c>
      <c r="BE11" s="5" t="str">
        <f>I11 &amp; K11</f>
        <v/>
      </c>
      <c r="BF11" s="5">
        <f>I11</f>
        <v>0</v>
      </c>
      <c r="BG11" s="5">
        <f>COUNTIF($BF$5:$BF$401,I11)</f>
        <v>160</v>
      </c>
      <c r="BH11" s="5">
        <f>COUNTIF($BE$5:$BE$401,I11 &amp; "B標準")</f>
        <v>0</v>
      </c>
    </row>
    <row r="12" spans="1:61" ht="15" thickTop="1" thickBot="1" x14ac:dyDescent="0.2">
      <c r="A12" s="293"/>
      <c r="B12" s="245" t="s">
        <v>128</v>
      </c>
      <c r="C12" s="246"/>
      <c r="D12" s="246"/>
      <c r="E12" s="246"/>
      <c r="F12" s="246"/>
      <c r="G12" s="247"/>
      <c r="H12" s="118"/>
      <c r="I12" s="248"/>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50"/>
    </row>
    <row r="13" spans="1:61" ht="13.5" customHeight="1" x14ac:dyDescent="0.15">
      <c r="A13" s="289"/>
      <c r="B13" s="281" t="s">
        <v>0</v>
      </c>
      <c r="C13" s="283" t="s">
        <v>242</v>
      </c>
      <c r="D13" s="283" t="str">
        <f>IF(C15="○","整理番号","登録番号")</f>
        <v>登録番号</v>
      </c>
      <c r="E13" s="134" t="s">
        <v>13550</v>
      </c>
      <c r="F13" s="281" t="s">
        <v>275</v>
      </c>
      <c r="G13" s="135" t="s">
        <v>1</v>
      </c>
      <c r="H13" s="273" t="s">
        <v>13551</v>
      </c>
      <c r="I13" s="285" t="s">
        <v>2</v>
      </c>
      <c r="J13" s="273" t="s">
        <v>284</v>
      </c>
      <c r="K13" s="273" t="s">
        <v>3</v>
      </c>
      <c r="L13" s="136" t="s">
        <v>243</v>
      </c>
      <c r="M13" s="137" t="s">
        <v>16</v>
      </c>
      <c r="N13" s="278" t="s">
        <v>4</v>
      </c>
      <c r="O13" s="279"/>
      <c r="P13" s="279"/>
      <c r="Q13" s="279"/>
      <c r="R13" s="279"/>
      <c r="S13" s="279"/>
      <c r="T13" s="279"/>
      <c r="U13" s="279"/>
      <c r="V13" s="279"/>
      <c r="W13" s="279"/>
      <c r="X13" s="279"/>
      <c r="Y13" s="279"/>
      <c r="Z13" s="279"/>
      <c r="AA13" s="279"/>
      <c r="AB13" s="280"/>
      <c r="AC13" s="138" t="s">
        <v>16</v>
      </c>
      <c r="AD13" s="296" t="s">
        <v>448</v>
      </c>
      <c r="AE13" s="297"/>
      <c r="AF13" s="297"/>
      <c r="AG13" s="297"/>
      <c r="AH13" s="297"/>
      <c r="AI13" s="297"/>
      <c r="AJ13" s="297"/>
      <c r="AK13" s="278" t="s">
        <v>445</v>
      </c>
      <c r="AL13" s="279"/>
      <c r="AM13" s="279"/>
      <c r="AN13" s="279"/>
      <c r="AO13" s="279"/>
      <c r="AP13" s="279"/>
      <c r="AQ13" s="301"/>
    </row>
    <row r="14" spans="1:61" ht="14.25" thickBot="1" x14ac:dyDescent="0.2">
      <c r="A14" s="290"/>
      <c r="B14" s="282"/>
      <c r="C14" s="284"/>
      <c r="D14" s="284"/>
      <c r="E14" s="139" t="s">
        <v>6</v>
      </c>
      <c r="F14" s="282"/>
      <c r="G14" s="140" t="s">
        <v>7</v>
      </c>
      <c r="H14" s="282"/>
      <c r="I14" s="286"/>
      <c r="J14" s="274"/>
      <c r="K14" s="274"/>
      <c r="L14" s="141"/>
      <c r="M14" s="142"/>
      <c r="N14" s="275" t="s">
        <v>8</v>
      </c>
      <c r="O14" s="276"/>
      <c r="P14" s="276"/>
      <c r="Q14" s="276"/>
      <c r="R14" s="276"/>
      <c r="S14" s="276"/>
      <c r="T14" s="277"/>
      <c r="U14" s="166"/>
      <c r="V14" s="143" t="s">
        <v>10</v>
      </c>
      <c r="W14" s="144"/>
      <c r="X14" s="162"/>
      <c r="Y14" s="144"/>
      <c r="Z14" s="162"/>
      <c r="AA14" s="145"/>
      <c r="AB14" s="140" t="s">
        <v>11</v>
      </c>
      <c r="AC14" s="146"/>
      <c r="AD14" s="298" t="s">
        <v>8</v>
      </c>
      <c r="AE14" s="299"/>
      <c r="AF14" s="299"/>
      <c r="AG14" s="299"/>
      <c r="AH14" s="299"/>
      <c r="AI14" s="299"/>
      <c r="AJ14" s="300"/>
      <c r="AK14" s="275" t="s">
        <v>8</v>
      </c>
      <c r="AL14" s="276"/>
      <c r="AM14" s="276"/>
      <c r="AN14" s="276"/>
      <c r="AO14" s="276"/>
      <c r="AP14" s="276"/>
      <c r="AQ14" s="302"/>
    </row>
    <row r="15" spans="1:61" x14ac:dyDescent="0.15">
      <c r="A15" s="291">
        <v>3</v>
      </c>
      <c r="B15" s="303" t="str">
        <f>IF(OR(B10="",E15=""),"",B10+1)</f>
        <v/>
      </c>
      <c r="C15" s="207"/>
      <c r="D15" s="205"/>
      <c r="E15" s="119" t="str">
        <f>IF(C15="○",IF($D15&lt;&gt;"",VLOOKUP($D15,新規学連登録者入力シート!$A$2:$U$101,8,FALSE),""),IF($D15&lt;&gt;"",IF(VLOOKUP(個人情報!$D15,登録者リスト!$A$1:$F$43729,4,FALSE)=基本情報!$D$6,VLOOKUP(個人情報!$D15,登録者リスト!$A$1:$F$43729,3,FALSE),""),""))</f>
        <v/>
      </c>
      <c r="F15" s="209" t="str">
        <f>IF(C15="○",IF($D15&lt;&gt;"",VLOOKUP($D15,新規学連登録者入力シート!$A$2:$U$101,9,FALSE),""),IF($D15&lt;&gt;"",IF(VLOOKUP(個人情報!$D15,登録者リスト!$A$1:$G$43729,4,FALSE)=基本情報!$D$6,VLOOKUP(個人情報!$D15,登録者リスト!$A$1:$G$43729,7,FALSE),""),""))</f>
        <v/>
      </c>
      <c r="G15" s="120" t="str">
        <f>IF(C15="○",IF($D15&lt;&gt;"",VLOOKUP($D15,新規学連登録者入力シート!$A$2:$U$101,14,FALSE),""),IF($D15&lt;&gt;"",IF(VLOOKUP(個人情報!$D15,登録者リスト!$A$1:$F$43729,4,FALSE)=基本情報!$D$6,VLOOKUP(個人情報!$D15,登録者リスト!$A$1:$F$43729,5,FALSE),""),""))</f>
        <v/>
      </c>
      <c r="H15" s="211" t="str">
        <f>IF(C15="○",IF($D15&lt;&gt;"",VLOOKUP($D15,新規学連登録者入力シート!$A$2:$U$101,19,FALSE),""),IF($D15&lt;&gt;"",IF(VLOOKUP(個人情報!$D15,登録者リスト!$A$1:$H$43729,4,FALSE)=基本情報!$D$6,VLOOKUP(個人情報!$D15,登録者リスト!$A$1:$H$43729,8,FALSE),""),""))</f>
        <v/>
      </c>
      <c r="I15" s="267"/>
      <c r="J15" s="267"/>
      <c r="K15" s="269" t="str">
        <f>IFERROR(IF(I15="","",IF(AND(I15&lt;&gt;"107 ハーフマラソン",I15&lt;&gt;"062 10000mW"),IF(BA15="T",IF(VALUE(M15)&lt;=AY15,"A標準",IF(VALUE(M15)&lt;=AZ15,"B標準","未突破")),IF(VALUE(M15)&gt;=AY15,"A標準",IF(VALUE(M15)&gt;=AZ15,"B標準","未突破"))),IF(VALUE(M15)&lt;=AZ15,"","未突破"))),"")</f>
        <v/>
      </c>
      <c r="L15" s="105"/>
      <c r="M15" s="287" t="str">
        <f>IF(U15="",ASC(N15&amp;IF(P15&lt;&gt;"",TEXT(P15,"00"),"")&amp;IF(R15&lt;&gt;"",TEXT(R15,"00"),"")&amp;IF(T15&lt;&gt;"",TEXT(T15,"00"),"")),ASC(U15))</f>
        <v/>
      </c>
      <c r="N15" s="205"/>
      <c r="O15" s="255" t="s">
        <v>239</v>
      </c>
      <c r="P15" s="237"/>
      <c r="Q15" s="255" t="s">
        <v>240</v>
      </c>
      <c r="R15" s="237"/>
      <c r="S15" s="239" t="s">
        <v>241</v>
      </c>
      <c r="T15" s="241"/>
      <c r="U15" s="165"/>
      <c r="V15" s="147"/>
      <c r="W15" s="148" t="s">
        <v>23</v>
      </c>
      <c r="X15" s="163"/>
      <c r="Y15" s="148" t="s">
        <v>24</v>
      </c>
      <c r="Z15" s="163"/>
      <c r="AA15" s="148" t="s">
        <v>26</v>
      </c>
      <c r="AB15" s="267"/>
      <c r="AC15" s="101" t="e">
        <f>IF(#REF!="",ASC(AD15&amp;IF(AF15&lt;&gt;"",TEXT(AF15,"00"),"")&amp;IF(AH15&lt;&gt;"",TEXT(AH15,"00"),"")&amp;IF(AJ15&lt;&gt;"",TEXT(AJ15,"00"),"")),ASC(#REF!))</f>
        <v>#REF!</v>
      </c>
      <c r="AD15" s="253" t="str">
        <f>IF(I15="","",IF(I15="201 十種競技","",VLOOKUP(I15,大学記録!$A$3:$H$5,2,FALSE)))</f>
        <v/>
      </c>
      <c r="AE15" s="257" t="s">
        <v>239</v>
      </c>
      <c r="AF15" s="259" t="str">
        <f>IF(I15="","",IF(I15="201 十種競技","",VLOOKUP(I15,大学記録!$A$3:$H$5,4,FALSE)))</f>
        <v/>
      </c>
      <c r="AG15" s="257" t="s">
        <v>240</v>
      </c>
      <c r="AH15" s="259" t="str">
        <f>IF(I15="","",IF(I15="201 十種競技","",VLOOKUP(I15,大学記録!$A$3:$H$5,6,FALSE)))</f>
        <v/>
      </c>
      <c r="AI15" s="261" t="s">
        <v>241</v>
      </c>
      <c r="AJ15" s="251" t="str">
        <f>IF(I15="","",IF(I15="201 十種競技","",VLOOKUP(I15,大学記録!$A$3:$H$5,8,FALSE)))</f>
        <v/>
      </c>
      <c r="AK15" s="205"/>
      <c r="AL15" s="255" t="s">
        <v>239</v>
      </c>
      <c r="AM15" s="237"/>
      <c r="AN15" s="255" t="s">
        <v>240</v>
      </c>
      <c r="AO15" s="237"/>
      <c r="AP15" s="239" t="s">
        <v>241</v>
      </c>
      <c r="AQ15" s="294"/>
      <c r="AS15" s="5" t="str">
        <f>IF(AND(I15&lt;&gt;"107 ハーフマラソン",I15&lt;&gt;"062 10000mW"),D15 &amp; "-" &amp; I15,D15 &amp; "-" &amp; I15 &amp; J15)</f>
        <v>-</v>
      </c>
      <c r="AT15" s="5" t="str">
        <f>IF(ISERROR(VLOOKUP(個人情報!$AS15,登録者リスト!#REF!,4,FALSE)),"○","")</f>
        <v>○</v>
      </c>
      <c r="AU15" s="5" t="e">
        <f>IF(AND(I15&lt;&gt;"107 ハーフマラソン",I15&lt;&gt;"062 10000mW"),#REF! &amp; "-" &amp; I15,#REF! &amp; "-" &amp; I15 &amp; J15)</f>
        <v>#REF!</v>
      </c>
      <c r="AV15" s="5" t="str">
        <f>IF(ISERROR(VLOOKUP(AU15,突破者リスト外資格記録入力シート!$D$7:$M$106,2,FALSE)),"○","")</f>
        <v>○</v>
      </c>
      <c r="AW15" s="5" t="str">
        <f>IF(C15="○","整理番号","登録番号")</f>
        <v>登録番号</v>
      </c>
      <c r="AX15" s="5" t="str">
        <f>IF(I15="107 ハーフマラソン","H",IF(I15="062 10000mW","W",""))</f>
        <v/>
      </c>
      <c r="AY15" s="5" t="e">
        <f>VLOOKUP($I15 &amp; $J15,標準記録!$A$1:$D$26,2,FALSE)</f>
        <v>#N/A</v>
      </c>
      <c r="AZ15" s="5" t="e">
        <f>VLOOKUP($I15 &amp; $J15,標準記録!$A$1:$D$26,3,FALSE)</f>
        <v>#N/A</v>
      </c>
      <c r="BA15" s="5" t="e">
        <f>VLOOKUP($I15 &amp; $J15,標準記録!$A$1:$D$26,4,FALSE)</f>
        <v>#N/A</v>
      </c>
      <c r="BB15" s="5" t="str">
        <f>IF(BC15="","",A15)</f>
        <v/>
      </c>
      <c r="BC15" s="5" t="str">
        <f>IF(OR(I15="201 十種競技",I15="202 七種競技"),#REF!,"")</f>
        <v/>
      </c>
      <c r="BD15" s="5" t="str">
        <f>IF(I15="107 ハーフマラソン",#REF!,"")</f>
        <v/>
      </c>
      <c r="BE15" s="5" t="str">
        <f>I15 &amp; K15</f>
        <v/>
      </c>
      <c r="BF15" s="5">
        <f>I15</f>
        <v>0</v>
      </c>
      <c r="BG15" s="5">
        <f>COUNTIF($BF$5:$BF$401,I15)</f>
        <v>160</v>
      </c>
      <c r="BH15" s="5">
        <f>COUNTIF($BE$5:$BE$401,I15 &amp; "B標準")</f>
        <v>0</v>
      </c>
      <c r="BI15" s="5" t="str">
        <f>D13 &amp; D15</f>
        <v>登録番号</v>
      </c>
    </row>
    <row r="16" spans="1:61" ht="14.25" thickBot="1" x14ac:dyDescent="0.2">
      <c r="A16" s="292"/>
      <c r="B16" s="304"/>
      <c r="C16" s="208"/>
      <c r="D16" s="206"/>
      <c r="E16" s="121" t="str">
        <f>IF(C15="○",IF($D15&lt;&gt;"",VLOOKUP($D15,新規学連登録者入力シート!$A$2:$U$101,7,FALSE),""),IF($D15&lt;&gt;"",IF(VLOOKUP(個人情報!$D15,登録者リスト!$A$1:$F$43729,4,FALSE)=基本情報!$D$6,VLOOKUP(個人情報!$D15,登録者リスト!$A$1:$F$43729,2,FALSE),""),""))</f>
        <v/>
      </c>
      <c r="F16" s="210"/>
      <c r="G16" s="121" t="str">
        <f>IF(C15="○",IF($D15&lt;&gt;"",VLOOKUP($D15,新規学連登録者入力シート!$A$2:$U$101,19,FALSE),""),IF($D15&lt;&gt;"",IF(VLOOKUP(個人情報!$D15,登録者リスト!$A$1:$F$43729,4,FALSE)=基本情報!$D$6,VLOOKUP(個人情報!$D15,登録者リスト!$A$1:$F$43729,6,FALSE),""),""))</f>
        <v/>
      </c>
      <c r="H16" s="212"/>
      <c r="I16" s="268"/>
      <c r="J16" s="268"/>
      <c r="K16" s="270"/>
      <c r="L16" s="106"/>
      <c r="M16" s="288"/>
      <c r="N16" s="206"/>
      <c r="O16" s="256"/>
      <c r="P16" s="238"/>
      <c r="Q16" s="256"/>
      <c r="R16" s="238"/>
      <c r="S16" s="240"/>
      <c r="T16" s="242"/>
      <c r="U16" s="168"/>
      <c r="V16" s="149"/>
      <c r="W16" s="150" t="s">
        <v>23</v>
      </c>
      <c r="X16" s="94"/>
      <c r="Y16" s="150" t="s">
        <v>25</v>
      </c>
      <c r="Z16" s="94"/>
      <c r="AA16" s="150" t="s">
        <v>26</v>
      </c>
      <c r="AB16" s="268"/>
      <c r="AC16" s="102" t="e">
        <f>IF(#REF!="",ASC(AD15&amp;IF(AF16&lt;&gt;"",TEXT(AF16,"00"),"")&amp;IF(AH16&lt;&gt;"",TEXT(AH16,"00"),"")&amp;IF(AJ16&lt;&gt;"",TEXT(AJ16,"00"),"")),ASC(#REF!))</f>
        <v>#REF!</v>
      </c>
      <c r="AD16" s="254"/>
      <c r="AE16" s="258"/>
      <c r="AF16" s="260"/>
      <c r="AG16" s="258"/>
      <c r="AH16" s="260"/>
      <c r="AI16" s="262"/>
      <c r="AJ16" s="252"/>
      <c r="AK16" s="206"/>
      <c r="AL16" s="256"/>
      <c r="AM16" s="238"/>
      <c r="AN16" s="256"/>
      <c r="AO16" s="238"/>
      <c r="AP16" s="240"/>
      <c r="AQ16" s="295"/>
      <c r="AS16" s="5" t="str">
        <f>IF(AND(I16&lt;&gt;"107 ハーフマラソン",I16&lt;&gt;"062 10000mW"),D15 &amp; "-" &amp; I16,D15 &amp; "-" &amp; I16 &amp; J16)</f>
        <v>-</v>
      </c>
      <c r="AT16" s="5" t="str">
        <f>IF(ISERROR(VLOOKUP(個人情報!$AS16,登録者リスト!#REF!,4,FALSE)),"○","")</f>
        <v>○</v>
      </c>
      <c r="AU16" s="5" t="e">
        <f>IF(AND(I16&lt;&gt;"107 ハーフマラソン",I16&lt;&gt;"062 10000mW"),#REF! &amp; "-" &amp; I16,#REF! &amp; "-" &amp; I16 &amp; J16)</f>
        <v>#REF!</v>
      </c>
      <c r="AV16" s="5" t="str">
        <f>IF(ISERROR(VLOOKUP(AU16,突破者リスト外資格記録入力シート!$D$7:$M$106,2,FALSE)),"○","")</f>
        <v>○</v>
      </c>
      <c r="AX16" s="5" t="str">
        <f>IF(I16="107 ハーフマラソン","H",IF(I16="062 10000mW","W",""))</f>
        <v/>
      </c>
      <c r="AY16" s="5" t="e">
        <f>VLOOKUP($I16 &amp; $J16,標準記録!$A$1:$D$26,2,FALSE)</f>
        <v>#N/A</v>
      </c>
      <c r="AZ16" s="5" t="e">
        <f>VLOOKUP($I16 &amp; $J16,標準記録!$A$1:$D$26,3,FALSE)</f>
        <v>#N/A</v>
      </c>
      <c r="BA16" s="5" t="e">
        <f>VLOOKUP($I16 &amp; $J16,標準記録!$A$1:$D$26,4,FALSE)</f>
        <v>#N/A</v>
      </c>
      <c r="BB16" s="5" t="str">
        <f>IF(BC16="","",A15)</f>
        <v/>
      </c>
      <c r="BC16" s="5" t="str">
        <f>IF(OR(I16="201 十種競技",I16="202 七種競技"),#REF!,"")</f>
        <v/>
      </c>
      <c r="BD16" s="5" t="str">
        <f>IF(I16="107 ハーフマラソン",#REF!,"")</f>
        <v/>
      </c>
      <c r="BE16" s="5" t="str">
        <f>I16 &amp; K16</f>
        <v/>
      </c>
      <c r="BF16" s="5">
        <f>I16</f>
        <v>0</v>
      </c>
      <c r="BG16" s="5">
        <f>COUNTIF($BF$5:$BF$401,I16)</f>
        <v>160</v>
      </c>
      <c r="BH16" s="5">
        <f>COUNTIF($BE$5:$BE$401,I16 &amp; "B標準")</f>
        <v>0</v>
      </c>
    </row>
    <row r="17" spans="1:61" ht="15" thickTop="1" thickBot="1" x14ac:dyDescent="0.2">
      <c r="A17" s="293"/>
      <c r="B17" s="245" t="s">
        <v>128</v>
      </c>
      <c r="C17" s="246"/>
      <c r="D17" s="246"/>
      <c r="E17" s="246"/>
      <c r="F17" s="246"/>
      <c r="G17" s="247"/>
      <c r="H17" s="118"/>
      <c r="I17" s="248"/>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50"/>
    </row>
    <row r="18" spans="1:61" ht="13.5" customHeight="1" x14ac:dyDescent="0.15">
      <c r="A18" s="289"/>
      <c r="B18" s="281" t="s">
        <v>0</v>
      </c>
      <c r="C18" s="283" t="s">
        <v>242</v>
      </c>
      <c r="D18" s="283" t="str">
        <f>IF(C20="○","整理番号","登録番号")</f>
        <v>登録番号</v>
      </c>
      <c r="E18" s="134" t="s">
        <v>13550</v>
      </c>
      <c r="F18" s="281" t="s">
        <v>275</v>
      </c>
      <c r="G18" s="135" t="s">
        <v>1</v>
      </c>
      <c r="H18" s="273" t="s">
        <v>13551</v>
      </c>
      <c r="I18" s="285" t="s">
        <v>2</v>
      </c>
      <c r="J18" s="273" t="s">
        <v>284</v>
      </c>
      <c r="K18" s="273" t="s">
        <v>3</v>
      </c>
      <c r="L18" s="136" t="s">
        <v>243</v>
      </c>
      <c r="M18" s="137" t="s">
        <v>16</v>
      </c>
      <c r="N18" s="278" t="s">
        <v>4</v>
      </c>
      <c r="O18" s="279"/>
      <c r="P18" s="279"/>
      <c r="Q18" s="279"/>
      <c r="R18" s="279"/>
      <c r="S18" s="279"/>
      <c r="T18" s="279"/>
      <c r="U18" s="279"/>
      <c r="V18" s="279"/>
      <c r="W18" s="279"/>
      <c r="X18" s="279"/>
      <c r="Y18" s="279"/>
      <c r="Z18" s="279"/>
      <c r="AA18" s="279"/>
      <c r="AB18" s="280"/>
      <c r="AC18" s="138" t="s">
        <v>16</v>
      </c>
      <c r="AD18" s="296" t="s">
        <v>448</v>
      </c>
      <c r="AE18" s="297"/>
      <c r="AF18" s="297"/>
      <c r="AG18" s="297"/>
      <c r="AH18" s="297"/>
      <c r="AI18" s="297"/>
      <c r="AJ18" s="297"/>
      <c r="AK18" s="278" t="s">
        <v>445</v>
      </c>
      <c r="AL18" s="279"/>
      <c r="AM18" s="279"/>
      <c r="AN18" s="279"/>
      <c r="AO18" s="279"/>
      <c r="AP18" s="279"/>
      <c r="AQ18" s="301"/>
    </row>
    <row r="19" spans="1:61" ht="14.25" thickBot="1" x14ac:dyDescent="0.2">
      <c r="A19" s="290"/>
      <c r="B19" s="282"/>
      <c r="C19" s="284"/>
      <c r="D19" s="284"/>
      <c r="E19" s="139" t="s">
        <v>6</v>
      </c>
      <c r="F19" s="282"/>
      <c r="G19" s="140" t="s">
        <v>7</v>
      </c>
      <c r="H19" s="282"/>
      <c r="I19" s="286"/>
      <c r="J19" s="274"/>
      <c r="K19" s="274"/>
      <c r="L19" s="141"/>
      <c r="M19" s="142"/>
      <c r="N19" s="275" t="s">
        <v>8</v>
      </c>
      <c r="O19" s="276"/>
      <c r="P19" s="276"/>
      <c r="Q19" s="276"/>
      <c r="R19" s="276"/>
      <c r="S19" s="276"/>
      <c r="T19" s="277"/>
      <c r="U19" s="166"/>
      <c r="V19" s="143" t="s">
        <v>10</v>
      </c>
      <c r="W19" s="144"/>
      <c r="X19" s="162"/>
      <c r="Y19" s="144"/>
      <c r="Z19" s="162"/>
      <c r="AA19" s="145"/>
      <c r="AB19" s="140" t="s">
        <v>11</v>
      </c>
      <c r="AC19" s="146"/>
      <c r="AD19" s="298" t="s">
        <v>8</v>
      </c>
      <c r="AE19" s="299"/>
      <c r="AF19" s="299"/>
      <c r="AG19" s="299"/>
      <c r="AH19" s="299"/>
      <c r="AI19" s="299"/>
      <c r="AJ19" s="300"/>
      <c r="AK19" s="275" t="s">
        <v>8</v>
      </c>
      <c r="AL19" s="276"/>
      <c r="AM19" s="276"/>
      <c r="AN19" s="276"/>
      <c r="AO19" s="276"/>
      <c r="AP19" s="276"/>
      <c r="AQ19" s="302"/>
    </row>
    <row r="20" spans="1:61" x14ac:dyDescent="0.15">
      <c r="A20" s="291">
        <v>4</v>
      </c>
      <c r="B20" s="303" t="str">
        <f>IF(OR(B15="",E20=""),"",B15+1)</f>
        <v/>
      </c>
      <c r="C20" s="207"/>
      <c r="D20" s="205"/>
      <c r="E20" s="119" t="str">
        <f>IF(C20="○",IF($D20&lt;&gt;"",VLOOKUP($D20,新規学連登録者入力シート!$A$2:$U$101,8,FALSE),""),IF($D20&lt;&gt;"",IF(VLOOKUP(個人情報!$D20,登録者リスト!$A$1:$F$43729,4,FALSE)=基本情報!$D$6,VLOOKUP(個人情報!$D20,登録者リスト!$A$1:$F$43729,3,FALSE),""),""))</f>
        <v/>
      </c>
      <c r="F20" s="209" t="str">
        <f>IF(C20="○",IF($D20&lt;&gt;"",VLOOKUP($D20,新規学連登録者入力シート!$A$2:$U$101,9,FALSE),""),IF($D20&lt;&gt;"",IF(VLOOKUP(個人情報!$D20,登録者リスト!$A$1:$G$43729,4,FALSE)=基本情報!$D$6,VLOOKUP(個人情報!$D20,登録者リスト!$A$1:$G$43729,7,FALSE),""),""))</f>
        <v/>
      </c>
      <c r="G20" s="120" t="str">
        <f>IF(C20="○",IF($D20&lt;&gt;"",VLOOKUP($D20,新規学連登録者入力シート!$A$2:$U$101,14,FALSE),""),IF($D20&lt;&gt;"",IF(VLOOKUP(個人情報!$D20,登録者リスト!$A$1:$F$43729,4,FALSE)=基本情報!$D$6,VLOOKUP(個人情報!$D20,登録者リスト!$A$1:$F$43729,5,FALSE),""),""))</f>
        <v/>
      </c>
      <c r="H20" s="211" t="str">
        <f>IF(C20="○",IF($D20&lt;&gt;"",VLOOKUP($D20,新規学連登録者入力シート!$A$2:$U$101,19,FALSE),""),IF($D20&lt;&gt;"",IF(VLOOKUP(個人情報!$D20,登録者リスト!$A$1:$H$43729,4,FALSE)=基本情報!$D$6,VLOOKUP(個人情報!$D20,登録者リスト!$A$1:$H$43729,8,FALSE),""),""))</f>
        <v/>
      </c>
      <c r="I20" s="267"/>
      <c r="J20" s="267"/>
      <c r="K20" s="269" t="str">
        <f>IFERROR(IF(I20="","",IF(AND(I20&lt;&gt;"107 ハーフマラソン",I20&lt;&gt;"062 10000mW"),IF(BA20="T",IF(VALUE(M20)&lt;=AY20,"A標準",IF(VALUE(M20)&lt;=AZ20,"B標準","未突破")),IF(VALUE(M20)&gt;=AY20,"A標準",IF(VALUE(M20)&gt;=AZ20,"B標準","未突破"))),IF(VALUE(M20)&lt;=AZ20,"","未突破"))),"")</f>
        <v/>
      </c>
      <c r="L20" s="105"/>
      <c r="M20" s="287" t="str">
        <f>IF(U20="",ASC(N20&amp;IF(P20&lt;&gt;"",TEXT(P20,"00"),"")&amp;IF(R20&lt;&gt;"",TEXT(R20,"00"),"")&amp;IF(T20&lt;&gt;"",TEXT(T20,"00"),"")),ASC(U20))</f>
        <v/>
      </c>
      <c r="N20" s="205"/>
      <c r="O20" s="255" t="s">
        <v>239</v>
      </c>
      <c r="P20" s="237"/>
      <c r="Q20" s="255" t="s">
        <v>240</v>
      </c>
      <c r="R20" s="237"/>
      <c r="S20" s="239" t="s">
        <v>241</v>
      </c>
      <c r="T20" s="241"/>
      <c r="U20" s="165"/>
      <c r="V20" s="147"/>
      <c r="W20" s="148" t="s">
        <v>23</v>
      </c>
      <c r="X20" s="163"/>
      <c r="Y20" s="148" t="s">
        <v>24</v>
      </c>
      <c r="Z20" s="163"/>
      <c r="AA20" s="148" t="s">
        <v>26</v>
      </c>
      <c r="AB20" s="267"/>
      <c r="AC20" s="101" t="e">
        <f>IF(#REF!="",ASC(AD20&amp;IF(AF20&lt;&gt;"",TEXT(AF20,"00"),"")&amp;IF(AH20&lt;&gt;"",TEXT(AH20,"00"),"")&amp;IF(AJ20&lt;&gt;"",TEXT(AJ20,"00"),"")),ASC(#REF!))</f>
        <v>#REF!</v>
      </c>
      <c r="AD20" s="253" t="str">
        <f>IF(I20="","",IF(I20="201 十種競技","",VLOOKUP(I20,大学記録!$A$3:$H$5,2,FALSE)))</f>
        <v/>
      </c>
      <c r="AE20" s="257" t="s">
        <v>239</v>
      </c>
      <c r="AF20" s="259" t="str">
        <f>IF(I20="","",IF(I20="201 十種競技","",VLOOKUP(I20,大学記録!$A$3:$H$5,4,FALSE)))</f>
        <v/>
      </c>
      <c r="AG20" s="257" t="s">
        <v>240</v>
      </c>
      <c r="AH20" s="259" t="str">
        <f>IF(I20="","",IF(I20="201 十種競技","",VLOOKUP(I20,大学記録!$A$3:$H$5,6,FALSE)))</f>
        <v/>
      </c>
      <c r="AI20" s="261" t="s">
        <v>241</v>
      </c>
      <c r="AJ20" s="251" t="str">
        <f>IF(I20="","",IF(I20="201 十種競技","",VLOOKUP(I20,大学記録!$A$3:$H$5,8,FALSE)))</f>
        <v/>
      </c>
      <c r="AK20" s="205"/>
      <c r="AL20" s="255" t="s">
        <v>239</v>
      </c>
      <c r="AM20" s="237"/>
      <c r="AN20" s="255" t="s">
        <v>240</v>
      </c>
      <c r="AO20" s="237"/>
      <c r="AP20" s="239" t="s">
        <v>241</v>
      </c>
      <c r="AQ20" s="294"/>
      <c r="AS20" s="5" t="str">
        <f>IF(AND(I20&lt;&gt;"107 ハーフマラソン",I20&lt;&gt;"062 10000mW"),D20 &amp; "-" &amp; I20,D20 &amp; "-" &amp; I20 &amp; J20)</f>
        <v>-</v>
      </c>
      <c r="AT20" s="5" t="str">
        <f>IF(ISERROR(VLOOKUP(個人情報!$AS20,登録者リスト!#REF!,4,FALSE)),"○","")</f>
        <v>○</v>
      </c>
      <c r="AU20" s="5" t="e">
        <f>IF(AND(I20&lt;&gt;"107 ハーフマラソン",I20&lt;&gt;"062 10000mW"),#REF! &amp; "-" &amp; I20,#REF! &amp; "-" &amp; I20 &amp; J20)</f>
        <v>#REF!</v>
      </c>
      <c r="AV20" s="5" t="str">
        <f>IF(ISERROR(VLOOKUP(AU20,突破者リスト外資格記録入力シート!$D$7:$M$106,2,FALSE)),"○","")</f>
        <v>○</v>
      </c>
      <c r="AW20" s="5" t="str">
        <f>IF(C20="○","整理番号","登録番号")</f>
        <v>登録番号</v>
      </c>
      <c r="AX20" s="5" t="str">
        <f>IF(I20="107 ハーフマラソン","H",IF(I20="062 10000mW","W",""))</f>
        <v/>
      </c>
      <c r="AY20" s="5" t="e">
        <f>VLOOKUP($I20 &amp; $J20,標準記録!$A$1:$D$26,2,FALSE)</f>
        <v>#N/A</v>
      </c>
      <c r="AZ20" s="5" t="e">
        <f>VLOOKUP($I20 &amp; $J20,標準記録!$A$1:$D$26,3,FALSE)</f>
        <v>#N/A</v>
      </c>
      <c r="BA20" s="5" t="e">
        <f>VLOOKUP($I20 &amp; $J20,標準記録!$A$1:$D$26,4,FALSE)</f>
        <v>#N/A</v>
      </c>
      <c r="BB20" s="5" t="str">
        <f>IF(BC20="","",A20)</f>
        <v/>
      </c>
      <c r="BC20" s="5" t="str">
        <f>IF(OR(I20="201 十種競技",I20="202 七種競技"),#REF!,"")</f>
        <v/>
      </c>
      <c r="BD20" s="5" t="str">
        <f>IF(I20="107 ハーフマラソン",#REF!,"")</f>
        <v/>
      </c>
      <c r="BE20" s="5" t="str">
        <f>I20 &amp; K20</f>
        <v/>
      </c>
      <c r="BF20" s="5">
        <f>I20</f>
        <v>0</v>
      </c>
      <c r="BG20" s="5">
        <f>COUNTIF($BF$5:$BF$401,I20)</f>
        <v>160</v>
      </c>
      <c r="BH20" s="5">
        <f>COUNTIF($BE$5:$BE$401,I20 &amp; "B標準")</f>
        <v>0</v>
      </c>
      <c r="BI20" s="5" t="str">
        <f>D18 &amp; D20</f>
        <v>登録番号</v>
      </c>
    </row>
    <row r="21" spans="1:61" ht="14.25" thickBot="1" x14ac:dyDescent="0.2">
      <c r="A21" s="292"/>
      <c r="B21" s="304"/>
      <c r="C21" s="208"/>
      <c r="D21" s="206"/>
      <c r="E21" s="121" t="str">
        <f>IF(C20="○",IF($D20&lt;&gt;"",VLOOKUP($D20,新規学連登録者入力シート!$A$2:$U$101,7,FALSE),""),IF($D20&lt;&gt;"",IF(VLOOKUP(個人情報!$D20,登録者リスト!$A$1:$F$43729,4,FALSE)=基本情報!$D$6,VLOOKUP(個人情報!$D20,登録者リスト!$A$1:$F$43729,2,FALSE),""),""))</f>
        <v/>
      </c>
      <c r="F21" s="210"/>
      <c r="G21" s="121" t="str">
        <f>IF(C20="○",IF($D20&lt;&gt;"",VLOOKUP($D20,新規学連登録者入力シート!$A$2:$U$101,19,FALSE),""),IF($D20&lt;&gt;"",IF(VLOOKUP(個人情報!$D20,登録者リスト!$A$1:$F$43729,4,FALSE)=基本情報!$D$6,VLOOKUP(個人情報!$D20,登録者リスト!$A$1:$F$43729,6,FALSE),""),""))</f>
        <v/>
      </c>
      <c r="H21" s="212"/>
      <c r="I21" s="268"/>
      <c r="J21" s="268"/>
      <c r="K21" s="270"/>
      <c r="L21" s="106"/>
      <c r="M21" s="288"/>
      <c r="N21" s="206"/>
      <c r="O21" s="256"/>
      <c r="P21" s="238"/>
      <c r="Q21" s="256"/>
      <c r="R21" s="238"/>
      <c r="S21" s="240"/>
      <c r="T21" s="242"/>
      <c r="U21" s="168"/>
      <c r="V21" s="149"/>
      <c r="W21" s="150" t="s">
        <v>23</v>
      </c>
      <c r="X21" s="94"/>
      <c r="Y21" s="150" t="s">
        <v>25</v>
      </c>
      <c r="Z21" s="94"/>
      <c r="AA21" s="150" t="s">
        <v>26</v>
      </c>
      <c r="AB21" s="268"/>
      <c r="AC21" s="102" t="e">
        <f>IF(#REF!="",ASC(AD20&amp;IF(AF21&lt;&gt;"",TEXT(AF21,"00"),"")&amp;IF(AH21&lt;&gt;"",TEXT(AH21,"00"),"")&amp;IF(AJ21&lt;&gt;"",TEXT(AJ21,"00"),"")),ASC(#REF!))</f>
        <v>#REF!</v>
      </c>
      <c r="AD21" s="254"/>
      <c r="AE21" s="258"/>
      <c r="AF21" s="260"/>
      <c r="AG21" s="258"/>
      <c r="AH21" s="260"/>
      <c r="AI21" s="262"/>
      <c r="AJ21" s="252"/>
      <c r="AK21" s="206"/>
      <c r="AL21" s="256"/>
      <c r="AM21" s="238"/>
      <c r="AN21" s="256"/>
      <c r="AO21" s="238"/>
      <c r="AP21" s="240"/>
      <c r="AQ21" s="295"/>
      <c r="AS21" s="5" t="str">
        <f>IF(AND(I21&lt;&gt;"107 ハーフマラソン",I21&lt;&gt;"062 10000mW"),D20 &amp; "-" &amp; I21,D20 &amp; "-" &amp; I21 &amp; J21)</f>
        <v>-</v>
      </c>
      <c r="AT21" s="5" t="str">
        <f>IF(ISERROR(VLOOKUP(個人情報!$AS21,登録者リスト!#REF!,4,FALSE)),"○","")</f>
        <v>○</v>
      </c>
      <c r="AU21" s="5" t="e">
        <f>IF(AND(I21&lt;&gt;"107 ハーフマラソン",I21&lt;&gt;"062 10000mW"),#REF! &amp; "-" &amp; I21,#REF! &amp; "-" &amp; I21 &amp; J21)</f>
        <v>#REF!</v>
      </c>
      <c r="AV21" s="5" t="str">
        <f>IF(ISERROR(VLOOKUP(AU21,突破者リスト外資格記録入力シート!$D$7:$M$106,2,FALSE)),"○","")</f>
        <v>○</v>
      </c>
      <c r="AX21" s="5" t="str">
        <f>IF(I21="107 ハーフマラソン","H",IF(I21="062 10000mW","W",""))</f>
        <v/>
      </c>
      <c r="AY21" s="5" t="e">
        <f>VLOOKUP($I21 &amp; $J21,標準記録!$A$1:$D$26,2,FALSE)</f>
        <v>#N/A</v>
      </c>
      <c r="AZ21" s="5" t="e">
        <f>VLOOKUP($I21 &amp; $J21,標準記録!$A$1:$D$26,3,FALSE)</f>
        <v>#N/A</v>
      </c>
      <c r="BA21" s="5" t="e">
        <f>VLOOKUP($I21 &amp; $J21,標準記録!$A$1:$D$26,4,FALSE)</f>
        <v>#N/A</v>
      </c>
      <c r="BB21" s="5" t="str">
        <f>IF(BC21="","",A20)</f>
        <v/>
      </c>
      <c r="BC21" s="5" t="str">
        <f>IF(OR(I21="201 十種競技",I21="202 七種競技"),#REF!,"")</f>
        <v/>
      </c>
      <c r="BD21" s="5" t="str">
        <f>IF(I21="107 ハーフマラソン",#REF!,"")</f>
        <v/>
      </c>
      <c r="BE21" s="5" t="str">
        <f>I21 &amp; K21</f>
        <v/>
      </c>
      <c r="BF21" s="5">
        <f>I21</f>
        <v>0</v>
      </c>
      <c r="BG21" s="5">
        <f>COUNTIF($BF$5:$BF$401,I21)</f>
        <v>160</v>
      </c>
      <c r="BH21" s="5">
        <f>COUNTIF($BE$5:$BE$401,I21 &amp; "B標準")</f>
        <v>0</v>
      </c>
    </row>
    <row r="22" spans="1:61" ht="15" thickTop="1" thickBot="1" x14ac:dyDescent="0.2">
      <c r="A22" s="293"/>
      <c r="B22" s="245" t="s">
        <v>128</v>
      </c>
      <c r="C22" s="246"/>
      <c r="D22" s="246"/>
      <c r="E22" s="246"/>
      <c r="F22" s="246"/>
      <c r="G22" s="247"/>
      <c r="H22" s="118"/>
      <c r="I22" s="248"/>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50"/>
    </row>
    <row r="23" spans="1:61" ht="13.5" customHeight="1" x14ac:dyDescent="0.15">
      <c r="A23" s="289"/>
      <c r="B23" s="281" t="s">
        <v>0</v>
      </c>
      <c r="C23" s="283" t="s">
        <v>242</v>
      </c>
      <c r="D23" s="283" t="str">
        <f>IF(C25="○","整理番号","登録番号")</f>
        <v>登録番号</v>
      </c>
      <c r="E23" s="134" t="s">
        <v>13550</v>
      </c>
      <c r="F23" s="281" t="s">
        <v>275</v>
      </c>
      <c r="G23" s="135" t="s">
        <v>1</v>
      </c>
      <c r="H23" s="273" t="s">
        <v>13551</v>
      </c>
      <c r="I23" s="285" t="s">
        <v>2</v>
      </c>
      <c r="J23" s="273" t="s">
        <v>284</v>
      </c>
      <c r="K23" s="273" t="s">
        <v>3</v>
      </c>
      <c r="L23" s="136" t="s">
        <v>243</v>
      </c>
      <c r="M23" s="137" t="s">
        <v>16</v>
      </c>
      <c r="N23" s="278" t="s">
        <v>4</v>
      </c>
      <c r="O23" s="279"/>
      <c r="P23" s="279"/>
      <c r="Q23" s="279"/>
      <c r="R23" s="279"/>
      <c r="S23" s="279"/>
      <c r="T23" s="279"/>
      <c r="U23" s="279"/>
      <c r="V23" s="279"/>
      <c r="W23" s="279"/>
      <c r="X23" s="279"/>
      <c r="Y23" s="279"/>
      <c r="Z23" s="279"/>
      <c r="AA23" s="279"/>
      <c r="AB23" s="280"/>
      <c r="AC23" s="138" t="s">
        <v>16</v>
      </c>
      <c r="AD23" s="296" t="s">
        <v>448</v>
      </c>
      <c r="AE23" s="297"/>
      <c r="AF23" s="297"/>
      <c r="AG23" s="297"/>
      <c r="AH23" s="297"/>
      <c r="AI23" s="297"/>
      <c r="AJ23" s="297"/>
      <c r="AK23" s="278" t="s">
        <v>445</v>
      </c>
      <c r="AL23" s="279"/>
      <c r="AM23" s="279"/>
      <c r="AN23" s="279"/>
      <c r="AO23" s="279"/>
      <c r="AP23" s="279"/>
      <c r="AQ23" s="301"/>
    </row>
    <row r="24" spans="1:61" ht="14.25" thickBot="1" x14ac:dyDescent="0.2">
      <c r="A24" s="290"/>
      <c r="B24" s="282"/>
      <c r="C24" s="284"/>
      <c r="D24" s="284"/>
      <c r="E24" s="139" t="s">
        <v>6</v>
      </c>
      <c r="F24" s="282"/>
      <c r="G24" s="140" t="s">
        <v>7</v>
      </c>
      <c r="H24" s="282"/>
      <c r="I24" s="286"/>
      <c r="J24" s="274"/>
      <c r="K24" s="274"/>
      <c r="L24" s="141"/>
      <c r="M24" s="142"/>
      <c r="N24" s="275" t="s">
        <v>8</v>
      </c>
      <c r="O24" s="276"/>
      <c r="P24" s="276"/>
      <c r="Q24" s="276"/>
      <c r="R24" s="276"/>
      <c r="S24" s="276"/>
      <c r="T24" s="277"/>
      <c r="U24" s="166"/>
      <c r="V24" s="143" t="s">
        <v>10</v>
      </c>
      <c r="W24" s="144"/>
      <c r="X24" s="162"/>
      <c r="Y24" s="144"/>
      <c r="Z24" s="162"/>
      <c r="AA24" s="145"/>
      <c r="AB24" s="140" t="s">
        <v>11</v>
      </c>
      <c r="AC24" s="146"/>
      <c r="AD24" s="298" t="s">
        <v>8</v>
      </c>
      <c r="AE24" s="299"/>
      <c r="AF24" s="299"/>
      <c r="AG24" s="299"/>
      <c r="AH24" s="299"/>
      <c r="AI24" s="299"/>
      <c r="AJ24" s="300"/>
      <c r="AK24" s="275" t="s">
        <v>8</v>
      </c>
      <c r="AL24" s="276"/>
      <c r="AM24" s="276"/>
      <c r="AN24" s="276"/>
      <c r="AO24" s="276"/>
      <c r="AP24" s="276"/>
      <c r="AQ24" s="302"/>
    </row>
    <row r="25" spans="1:61" x14ac:dyDescent="0.15">
      <c r="A25" s="291">
        <v>5</v>
      </c>
      <c r="B25" s="303" t="str">
        <f>IF(OR(B20="",E25=""),"",B20+1)</f>
        <v/>
      </c>
      <c r="C25" s="207"/>
      <c r="D25" s="205"/>
      <c r="E25" s="119" t="str">
        <f>IF(C25="○",IF($D25&lt;&gt;"",VLOOKUP($D25,新規学連登録者入力シート!$A$2:$U$101,8,FALSE),""),IF($D25&lt;&gt;"",IF(VLOOKUP(個人情報!$D25,登録者リスト!$A$1:$F$43729,4,FALSE)=基本情報!$D$6,VLOOKUP(個人情報!$D25,登録者リスト!$A$1:$F$43729,3,FALSE),""),""))</f>
        <v/>
      </c>
      <c r="F25" s="209" t="str">
        <f>IF(C25="○",IF($D25&lt;&gt;"",VLOOKUP($D25,新規学連登録者入力シート!$A$2:$U$101,9,FALSE),""),IF($D25&lt;&gt;"",IF(VLOOKUP(個人情報!$D25,登録者リスト!$A$1:$G$43729,4,FALSE)=基本情報!$D$6,VLOOKUP(個人情報!$D25,登録者リスト!$A$1:$G$43729,7,FALSE),""),""))</f>
        <v/>
      </c>
      <c r="G25" s="120" t="str">
        <f>IF(C25="○",IF($D25&lt;&gt;"",VLOOKUP($D25,新規学連登録者入力シート!$A$2:$U$101,14,FALSE),""),IF($D25&lt;&gt;"",IF(VLOOKUP(個人情報!$D25,登録者リスト!$A$1:$F$43729,4,FALSE)=基本情報!$D$6,VLOOKUP(個人情報!$D25,登録者リスト!$A$1:$F$43729,5,FALSE),""),""))</f>
        <v/>
      </c>
      <c r="H25" s="211" t="str">
        <f>IF(C25="○",IF($D25&lt;&gt;"",VLOOKUP($D25,新規学連登録者入力シート!$A$2:$U$101,19,FALSE),""),IF($D25&lt;&gt;"",IF(VLOOKUP(個人情報!$D25,登録者リスト!$A$1:$H$43729,4,FALSE)=基本情報!$D$6,VLOOKUP(個人情報!$D25,登録者リスト!$A$1:$H$43729,8,FALSE),""),""))</f>
        <v/>
      </c>
      <c r="I25" s="267"/>
      <c r="J25" s="267"/>
      <c r="K25" s="269" t="str">
        <f>IFERROR(IF(I25="","",IF(AND(I25&lt;&gt;"107 ハーフマラソン",I25&lt;&gt;"062 10000mW"),IF(BA25="T",IF(VALUE(M25)&lt;=AY25,"A標準",IF(VALUE(M25)&lt;=AZ25,"B標準","未突破")),IF(VALUE(M25)&gt;=AY25,"A標準",IF(VALUE(M25)&gt;=AZ25,"B標準","未突破"))),IF(VALUE(M25)&lt;=AZ25,"","未突破"))),"")</f>
        <v/>
      </c>
      <c r="L25" s="105"/>
      <c r="M25" s="287" t="str">
        <f>IF(U25="",ASC(N25&amp;IF(P25&lt;&gt;"",TEXT(P25,"00"),"")&amp;IF(R25&lt;&gt;"",TEXT(R25,"00"),"")&amp;IF(T25&lt;&gt;"",TEXT(T25,"00"),"")),ASC(U25))</f>
        <v/>
      </c>
      <c r="N25" s="205"/>
      <c r="O25" s="255" t="s">
        <v>239</v>
      </c>
      <c r="P25" s="237"/>
      <c r="Q25" s="255" t="s">
        <v>240</v>
      </c>
      <c r="R25" s="237"/>
      <c r="S25" s="239" t="s">
        <v>241</v>
      </c>
      <c r="T25" s="241"/>
      <c r="U25" s="165"/>
      <c r="V25" s="147"/>
      <c r="W25" s="148" t="s">
        <v>23</v>
      </c>
      <c r="X25" s="163"/>
      <c r="Y25" s="148" t="s">
        <v>24</v>
      </c>
      <c r="Z25" s="163"/>
      <c r="AA25" s="148" t="s">
        <v>26</v>
      </c>
      <c r="AB25" s="267"/>
      <c r="AC25" s="101" t="e">
        <f>IF(#REF!="",ASC(AD25&amp;IF(AF25&lt;&gt;"",TEXT(AF25,"00"),"")&amp;IF(AH25&lt;&gt;"",TEXT(AH25,"00"),"")&amp;IF(AJ25&lt;&gt;"",TEXT(AJ25,"00"),"")),ASC(#REF!))</f>
        <v>#REF!</v>
      </c>
      <c r="AD25" s="253" t="str">
        <f>IF(I25="","",IF(I25="201 十種競技","",VLOOKUP(I25,大学記録!$A$3:$H$5,2,FALSE)))</f>
        <v/>
      </c>
      <c r="AE25" s="257" t="s">
        <v>239</v>
      </c>
      <c r="AF25" s="259" t="str">
        <f>IF(I25="","",IF(I25="201 十種競技","",VLOOKUP(I25,大学記録!$A$3:$H$5,4,FALSE)))</f>
        <v/>
      </c>
      <c r="AG25" s="257" t="s">
        <v>240</v>
      </c>
      <c r="AH25" s="259" t="str">
        <f>IF(I25="","",IF(I25="201 十種競技","",VLOOKUP(I25,大学記録!$A$3:$H$5,6,FALSE)))</f>
        <v/>
      </c>
      <c r="AI25" s="261" t="s">
        <v>241</v>
      </c>
      <c r="AJ25" s="251" t="str">
        <f>IF(I25="","",IF(I25="201 十種競技","",VLOOKUP(I25,大学記録!$A$3:$H$5,8,FALSE)))</f>
        <v/>
      </c>
      <c r="AK25" s="205"/>
      <c r="AL25" s="255" t="s">
        <v>239</v>
      </c>
      <c r="AM25" s="237"/>
      <c r="AN25" s="255" t="s">
        <v>240</v>
      </c>
      <c r="AO25" s="237"/>
      <c r="AP25" s="239" t="s">
        <v>241</v>
      </c>
      <c r="AQ25" s="294"/>
      <c r="AS25" s="5" t="str">
        <f>IF(AND(I25&lt;&gt;"107 ハーフマラソン",I25&lt;&gt;"062 10000mW"),D25 &amp; "-" &amp; I25,D25 &amp; "-" &amp; I25 &amp; J25)</f>
        <v>-</v>
      </c>
      <c r="AT25" s="5" t="str">
        <f>IF(ISERROR(VLOOKUP(個人情報!$AS25,登録者リスト!#REF!,4,FALSE)),"○","")</f>
        <v>○</v>
      </c>
      <c r="AU25" s="5" t="e">
        <f>IF(AND(I25&lt;&gt;"107 ハーフマラソン",I25&lt;&gt;"062 10000mW"),#REF! &amp; "-" &amp; I25,#REF! &amp; "-" &amp; I25 &amp; J25)</f>
        <v>#REF!</v>
      </c>
      <c r="AV25" s="5" t="str">
        <f>IF(ISERROR(VLOOKUP(AU25,突破者リスト外資格記録入力シート!$D$7:$M$106,2,FALSE)),"○","")</f>
        <v>○</v>
      </c>
      <c r="AW25" s="5" t="str">
        <f>IF(C25="○","整理番号","登録番号")</f>
        <v>登録番号</v>
      </c>
      <c r="AX25" s="5" t="str">
        <f>IF(I25="107 ハーフマラソン","H",IF(I25="062 10000mW","W",""))</f>
        <v/>
      </c>
      <c r="AY25" s="5" t="e">
        <f>VLOOKUP($I25 &amp; $J25,標準記録!$A$1:$D$26,2,FALSE)</f>
        <v>#N/A</v>
      </c>
      <c r="AZ25" s="5" t="e">
        <f>VLOOKUP($I25 &amp; $J25,標準記録!$A$1:$D$26,3,FALSE)</f>
        <v>#N/A</v>
      </c>
      <c r="BA25" s="5" t="e">
        <f>VLOOKUP($I25 &amp; $J25,標準記録!$A$1:$D$26,4,FALSE)</f>
        <v>#N/A</v>
      </c>
      <c r="BB25" s="5" t="str">
        <f>IF(BC25="","",A25)</f>
        <v/>
      </c>
      <c r="BC25" s="5" t="str">
        <f>IF(OR(I25="201 十種競技",I25="202 七種競技"),#REF!,"")</f>
        <v/>
      </c>
      <c r="BD25" s="5" t="str">
        <f>IF(I25="107 ハーフマラソン",#REF!,"")</f>
        <v/>
      </c>
      <c r="BE25" s="5" t="str">
        <f>I25 &amp; K25</f>
        <v/>
      </c>
      <c r="BF25" s="5">
        <f>I25</f>
        <v>0</v>
      </c>
      <c r="BG25" s="5">
        <f>COUNTIF($BF$5:$BF$401,I25)</f>
        <v>160</v>
      </c>
      <c r="BH25" s="5">
        <f>COUNTIF($BE$5:$BE$401,I25 &amp; "B標準")</f>
        <v>0</v>
      </c>
      <c r="BI25" s="5" t="str">
        <f>D23 &amp; D25</f>
        <v>登録番号</v>
      </c>
    </row>
    <row r="26" spans="1:61" ht="14.25" thickBot="1" x14ac:dyDescent="0.2">
      <c r="A26" s="292"/>
      <c r="B26" s="304"/>
      <c r="C26" s="208"/>
      <c r="D26" s="206"/>
      <c r="E26" s="121" t="str">
        <f>IF(C25="○",IF($D25&lt;&gt;"",VLOOKUP($D25,新規学連登録者入力シート!$A$2:$U$101,7,FALSE),""),IF($D25&lt;&gt;"",IF(VLOOKUP(個人情報!$D25,登録者リスト!$A$1:$F$43729,4,FALSE)=基本情報!$D$6,VLOOKUP(個人情報!$D25,登録者リスト!$A$1:$F$43729,2,FALSE),""),""))</f>
        <v/>
      </c>
      <c r="F26" s="210"/>
      <c r="G26" s="121" t="str">
        <f>IF(C25="○",IF($D25&lt;&gt;"",VLOOKUP($D25,新規学連登録者入力シート!$A$2:$U$101,19,FALSE),""),IF($D25&lt;&gt;"",IF(VLOOKUP(個人情報!$D25,登録者リスト!$A$1:$F$43729,4,FALSE)=基本情報!$D$6,VLOOKUP(個人情報!$D25,登録者リスト!$A$1:$F$43729,6,FALSE),""),""))</f>
        <v/>
      </c>
      <c r="H26" s="212"/>
      <c r="I26" s="268"/>
      <c r="J26" s="268"/>
      <c r="K26" s="270"/>
      <c r="L26" s="106"/>
      <c r="M26" s="288"/>
      <c r="N26" s="206"/>
      <c r="O26" s="256"/>
      <c r="P26" s="238"/>
      <c r="Q26" s="256"/>
      <c r="R26" s="238"/>
      <c r="S26" s="240"/>
      <c r="T26" s="242"/>
      <c r="U26" s="168"/>
      <c r="V26" s="149"/>
      <c r="W26" s="150" t="s">
        <v>23</v>
      </c>
      <c r="X26" s="94"/>
      <c r="Y26" s="150" t="s">
        <v>25</v>
      </c>
      <c r="Z26" s="94"/>
      <c r="AA26" s="150" t="s">
        <v>26</v>
      </c>
      <c r="AB26" s="268"/>
      <c r="AC26" s="102" t="e">
        <f>IF(#REF!="",ASC(AD25&amp;IF(AF26&lt;&gt;"",TEXT(AF26,"00"),"")&amp;IF(AH26&lt;&gt;"",TEXT(AH26,"00"),"")&amp;IF(AJ26&lt;&gt;"",TEXT(AJ26,"00"),"")),ASC(#REF!))</f>
        <v>#REF!</v>
      </c>
      <c r="AD26" s="254"/>
      <c r="AE26" s="258"/>
      <c r="AF26" s="260"/>
      <c r="AG26" s="258"/>
      <c r="AH26" s="260"/>
      <c r="AI26" s="262"/>
      <c r="AJ26" s="252"/>
      <c r="AK26" s="206"/>
      <c r="AL26" s="256"/>
      <c r="AM26" s="238"/>
      <c r="AN26" s="256"/>
      <c r="AO26" s="238"/>
      <c r="AP26" s="240"/>
      <c r="AQ26" s="295"/>
      <c r="AS26" s="5" t="str">
        <f>IF(AND(I26&lt;&gt;"107 ハーフマラソン",I26&lt;&gt;"062 10000mW"),D25 &amp; "-" &amp; I26,D25 &amp; "-" &amp; I26 &amp; J26)</f>
        <v>-</v>
      </c>
      <c r="AT26" s="5" t="str">
        <f>IF(ISERROR(VLOOKUP(個人情報!$AS26,登録者リスト!#REF!,4,FALSE)),"○","")</f>
        <v>○</v>
      </c>
      <c r="AU26" s="5" t="e">
        <f>IF(AND(I26&lt;&gt;"107 ハーフマラソン",I26&lt;&gt;"062 10000mW"),#REF! &amp; "-" &amp; I26,#REF! &amp; "-" &amp; I26 &amp; J26)</f>
        <v>#REF!</v>
      </c>
      <c r="AV26" s="5" t="str">
        <f>IF(ISERROR(VLOOKUP(AU26,突破者リスト外資格記録入力シート!$D$7:$M$106,2,FALSE)),"○","")</f>
        <v>○</v>
      </c>
      <c r="AX26" s="5" t="str">
        <f>IF(I26="107 ハーフマラソン","H",IF(I26="062 10000mW","W",""))</f>
        <v/>
      </c>
      <c r="AY26" s="5" t="e">
        <f>VLOOKUP($I26 &amp; $J26,標準記録!$A$1:$D$26,2,FALSE)</f>
        <v>#N/A</v>
      </c>
      <c r="AZ26" s="5" t="e">
        <f>VLOOKUP($I26 &amp; $J26,標準記録!$A$1:$D$26,3,FALSE)</f>
        <v>#N/A</v>
      </c>
      <c r="BA26" s="5" t="e">
        <f>VLOOKUP($I26 &amp; $J26,標準記録!$A$1:$D$26,4,FALSE)</f>
        <v>#N/A</v>
      </c>
      <c r="BB26" s="5" t="str">
        <f>IF(BC26="","",A25)</f>
        <v/>
      </c>
      <c r="BC26" s="5" t="str">
        <f>IF(OR(I26="201 十種競技",I26="202 七種競技"),#REF!,"")</f>
        <v/>
      </c>
      <c r="BD26" s="5" t="str">
        <f>IF(I26="107 ハーフマラソン",#REF!,"")</f>
        <v/>
      </c>
      <c r="BE26" s="5" t="str">
        <f>I26 &amp; K26</f>
        <v/>
      </c>
      <c r="BF26" s="5">
        <f>I26</f>
        <v>0</v>
      </c>
      <c r="BG26" s="5">
        <f>COUNTIF($BF$5:$BF$401,I26)</f>
        <v>160</v>
      </c>
      <c r="BH26" s="5">
        <f>COUNTIF($BE$5:$BE$401,I26 &amp; "B標準")</f>
        <v>0</v>
      </c>
    </row>
    <row r="27" spans="1:61" ht="15" thickTop="1" thickBot="1" x14ac:dyDescent="0.2">
      <c r="A27" s="293"/>
      <c r="B27" s="245" t="s">
        <v>128</v>
      </c>
      <c r="C27" s="246"/>
      <c r="D27" s="246"/>
      <c r="E27" s="246"/>
      <c r="F27" s="246"/>
      <c r="G27" s="247"/>
      <c r="H27" s="118"/>
      <c r="I27" s="248"/>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50"/>
    </row>
    <row r="28" spans="1:61" ht="13.5" customHeight="1" x14ac:dyDescent="0.15">
      <c r="A28" s="289"/>
      <c r="B28" s="281" t="s">
        <v>0</v>
      </c>
      <c r="C28" s="283" t="s">
        <v>242</v>
      </c>
      <c r="D28" s="283" t="str">
        <f>IF(C30="○","整理番号","登録番号")</f>
        <v>登録番号</v>
      </c>
      <c r="E28" s="134" t="s">
        <v>13550</v>
      </c>
      <c r="F28" s="281" t="s">
        <v>275</v>
      </c>
      <c r="G28" s="135" t="s">
        <v>1</v>
      </c>
      <c r="H28" s="273" t="s">
        <v>13551</v>
      </c>
      <c r="I28" s="285" t="s">
        <v>2</v>
      </c>
      <c r="J28" s="273" t="s">
        <v>284</v>
      </c>
      <c r="K28" s="273" t="s">
        <v>3</v>
      </c>
      <c r="L28" s="136" t="s">
        <v>243</v>
      </c>
      <c r="M28" s="137" t="s">
        <v>16</v>
      </c>
      <c r="N28" s="278" t="s">
        <v>4</v>
      </c>
      <c r="O28" s="279"/>
      <c r="P28" s="279"/>
      <c r="Q28" s="279"/>
      <c r="R28" s="279"/>
      <c r="S28" s="279"/>
      <c r="T28" s="279"/>
      <c r="U28" s="279"/>
      <c r="V28" s="279"/>
      <c r="W28" s="279"/>
      <c r="X28" s="279"/>
      <c r="Y28" s="279"/>
      <c r="Z28" s="279"/>
      <c r="AA28" s="279"/>
      <c r="AB28" s="280"/>
      <c r="AC28" s="138" t="s">
        <v>16</v>
      </c>
      <c r="AD28" s="296" t="s">
        <v>448</v>
      </c>
      <c r="AE28" s="297"/>
      <c r="AF28" s="297"/>
      <c r="AG28" s="297"/>
      <c r="AH28" s="297"/>
      <c r="AI28" s="297"/>
      <c r="AJ28" s="297"/>
      <c r="AK28" s="278" t="s">
        <v>445</v>
      </c>
      <c r="AL28" s="279"/>
      <c r="AM28" s="279"/>
      <c r="AN28" s="279"/>
      <c r="AO28" s="279"/>
      <c r="AP28" s="279"/>
      <c r="AQ28" s="301"/>
    </row>
    <row r="29" spans="1:61" ht="14.25" thickBot="1" x14ac:dyDescent="0.2">
      <c r="A29" s="290"/>
      <c r="B29" s="282"/>
      <c r="C29" s="284"/>
      <c r="D29" s="284"/>
      <c r="E29" s="139" t="s">
        <v>6</v>
      </c>
      <c r="F29" s="282"/>
      <c r="G29" s="140" t="s">
        <v>7</v>
      </c>
      <c r="H29" s="282"/>
      <c r="I29" s="286"/>
      <c r="J29" s="274"/>
      <c r="K29" s="274"/>
      <c r="L29" s="141"/>
      <c r="M29" s="142"/>
      <c r="N29" s="275" t="s">
        <v>8</v>
      </c>
      <c r="O29" s="276"/>
      <c r="P29" s="276"/>
      <c r="Q29" s="276"/>
      <c r="R29" s="276"/>
      <c r="S29" s="276"/>
      <c r="T29" s="277"/>
      <c r="U29" s="166"/>
      <c r="V29" s="143" t="s">
        <v>10</v>
      </c>
      <c r="W29" s="144"/>
      <c r="X29" s="162"/>
      <c r="Y29" s="144"/>
      <c r="Z29" s="162"/>
      <c r="AA29" s="145"/>
      <c r="AB29" s="140" t="s">
        <v>11</v>
      </c>
      <c r="AC29" s="146"/>
      <c r="AD29" s="298" t="s">
        <v>8</v>
      </c>
      <c r="AE29" s="299"/>
      <c r="AF29" s="299"/>
      <c r="AG29" s="299"/>
      <c r="AH29" s="299"/>
      <c r="AI29" s="299"/>
      <c r="AJ29" s="300"/>
      <c r="AK29" s="275" t="s">
        <v>8</v>
      </c>
      <c r="AL29" s="276"/>
      <c r="AM29" s="276"/>
      <c r="AN29" s="276"/>
      <c r="AO29" s="276"/>
      <c r="AP29" s="276"/>
      <c r="AQ29" s="302"/>
    </row>
    <row r="30" spans="1:61" x14ac:dyDescent="0.15">
      <c r="A30" s="291">
        <v>6</v>
      </c>
      <c r="B30" s="303" t="str">
        <f>IF(OR(B25="",E30=""),"",B25+1)</f>
        <v/>
      </c>
      <c r="C30" s="207"/>
      <c r="D30" s="205"/>
      <c r="E30" s="119" t="str">
        <f>IF(C30="○",IF($D30&lt;&gt;"",VLOOKUP($D30,新規学連登録者入力シート!$A$2:$U$101,8,FALSE),""),IF($D30&lt;&gt;"",IF(VLOOKUP(個人情報!$D30,登録者リスト!$A$1:$F$43729,4,FALSE)=基本情報!$D$6,VLOOKUP(個人情報!$D30,登録者リスト!$A$1:$F$43729,3,FALSE),""),""))</f>
        <v/>
      </c>
      <c r="F30" s="209" t="str">
        <f>IF(C30="○",IF($D30&lt;&gt;"",VLOOKUP($D30,新規学連登録者入力シート!$A$2:$U$101,9,FALSE),""),IF($D30&lt;&gt;"",IF(VLOOKUP(個人情報!$D30,登録者リスト!$A$1:$G$43729,4,FALSE)=基本情報!$D$6,VLOOKUP(個人情報!$D30,登録者リスト!$A$1:$G$43729,7,FALSE),""),""))</f>
        <v/>
      </c>
      <c r="G30" s="120" t="str">
        <f>IF(C30="○",IF($D30&lt;&gt;"",VLOOKUP($D30,新規学連登録者入力シート!$A$2:$U$101,14,FALSE),""),IF($D30&lt;&gt;"",IF(VLOOKUP(個人情報!$D30,登録者リスト!$A$1:$F$43729,4,FALSE)=基本情報!$D$6,VLOOKUP(個人情報!$D30,登録者リスト!$A$1:$F$43729,5,FALSE),""),""))</f>
        <v/>
      </c>
      <c r="H30" s="211" t="str">
        <f>IF(C30="○",IF($D30&lt;&gt;"",VLOOKUP($D30,新規学連登録者入力シート!$A$2:$U$101,19,FALSE),""),IF($D30&lt;&gt;"",IF(VLOOKUP(個人情報!$D30,登録者リスト!$A$1:$H$43729,4,FALSE)=基本情報!$D$6,VLOOKUP(個人情報!$D30,登録者リスト!$A$1:$H$43729,8,FALSE),""),""))</f>
        <v/>
      </c>
      <c r="I30" s="267"/>
      <c r="J30" s="267"/>
      <c r="K30" s="269" t="str">
        <f>IFERROR(IF(I30="","",IF(AND(I30&lt;&gt;"107 ハーフマラソン",I30&lt;&gt;"062 10000mW"),IF(BA30="T",IF(VALUE(M30)&lt;=AY30,"A標準",IF(VALUE(M30)&lt;=AZ30,"B標準","未突破")),IF(VALUE(M30)&gt;=AY30,"A標準",IF(VALUE(M30)&gt;=AZ30,"B標準","未突破"))),IF(VALUE(M30)&lt;=AZ30,"","未突破"))),"")</f>
        <v/>
      </c>
      <c r="L30" s="105"/>
      <c r="M30" s="287" t="str">
        <f>IF(U30="",ASC(N30&amp;IF(P30&lt;&gt;"",TEXT(P30,"00"),"")&amp;IF(R30&lt;&gt;"",TEXT(R30,"00"),"")&amp;IF(T30&lt;&gt;"",TEXT(T30,"00"),"")),ASC(U30))</f>
        <v/>
      </c>
      <c r="N30" s="205"/>
      <c r="O30" s="255" t="s">
        <v>239</v>
      </c>
      <c r="P30" s="237"/>
      <c r="Q30" s="255" t="s">
        <v>240</v>
      </c>
      <c r="R30" s="237"/>
      <c r="S30" s="239" t="s">
        <v>241</v>
      </c>
      <c r="T30" s="241"/>
      <c r="U30" s="165"/>
      <c r="V30" s="147"/>
      <c r="W30" s="148" t="s">
        <v>23</v>
      </c>
      <c r="X30" s="163"/>
      <c r="Y30" s="148" t="s">
        <v>24</v>
      </c>
      <c r="Z30" s="163"/>
      <c r="AA30" s="148" t="s">
        <v>26</v>
      </c>
      <c r="AB30" s="267"/>
      <c r="AC30" s="101" t="e">
        <f>IF(#REF!="",ASC(AD30&amp;IF(AF30&lt;&gt;"",TEXT(AF30,"00"),"")&amp;IF(AH30&lt;&gt;"",TEXT(AH30,"00"),"")&amp;IF(AJ30&lt;&gt;"",TEXT(AJ30,"00"),"")),ASC(#REF!))</f>
        <v>#REF!</v>
      </c>
      <c r="AD30" s="253" t="str">
        <f>IF(I30="","",IF(I30="201 十種競技","",VLOOKUP(I30,大学記録!$A$3:$H$5,2,FALSE)))</f>
        <v/>
      </c>
      <c r="AE30" s="257" t="s">
        <v>239</v>
      </c>
      <c r="AF30" s="259" t="str">
        <f>IF(I30="","",IF(I30="201 十種競技","",VLOOKUP(I30,大学記録!$A$3:$H$5,4,FALSE)))</f>
        <v/>
      </c>
      <c r="AG30" s="257" t="s">
        <v>240</v>
      </c>
      <c r="AH30" s="259" t="str">
        <f>IF(I30="","",IF(I30="201 十種競技","",VLOOKUP(I30,大学記録!$A$3:$H$5,6,FALSE)))</f>
        <v/>
      </c>
      <c r="AI30" s="261" t="s">
        <v>241</v>
      </c>
      <c r="AJ30" s="251" t="str">
        <f>IF(I30="","",IF(I30="201 十種競技","",VLOOKUP(I30,大学記録!$A$3:$H$5,8,FALSE)))</f>
        <v/>
      </c>
      <c r="AK30" s="205"/>
      <c r="AL30" s="255" t="s">
        <v>239</v>
      </c>
      <c r="AM30" s="237"/>
      <c r="AN30" s="255" t="s">
        <v>240</v>
      </c>
      <c r="AO30" s="237"/>
      <c r="AP30" s="239" t="s">
        <v>241</v>
      </c>
      <c r="AQ30" s="294"/>
      <c r="AS30" s="5" t="str">
        <f>IF(AND(I30&lt;&gt;"107 ハーフマラソン",I30&lt;&gt;"062 10000mW"),D30 &amp; "-" &amp; I30,D30 &amp; "-" &amp; I30 &amp; J30)</f>
        <v>-</v>
      </c>
      <c r="AT30" s="5" t="str">
        <f>IF(ISERROR(VLOOKUP(個人情報!$AS30,登録者リスト!#REF!,4,FALSE)),"○","")</f>
        <v>○</v>
      </c>
      <c r="AU30" s="5" t="e">
        <f>IF(AND(I30&lt;&gt;"107 ハーフマラソン",I30&lt;&gt;"062 10000mW"),#REF! &amp; "-" &amp; I30,#REF! &amp; "-" &amp; I30 &amp; J30)</f>
        <v>#REF!</v>
      </c>
      <c r="AV30" s="5" t="str">
        <f>IF(ISERROR(VLOOKUP(AU30,突破者リスト外資格記録入力シート!$D$7:$M$106,2,FALSE)),"○","")</f>
        <v>○</v>
      </c>
      <c r="AW30" s="5" t="str">
        <f>IF(C30="○","整理番号","登録番号")</f>
        <v>登録番号</v>
      </c>
      <c r="AX30" s="5" t="str">
        <f>IF(I30="107 ハーフマラソン","H",IF(I30="062 10000mW","W",""))</f>
        <v/>
      </c>
      <c r="AY30" s="5" t="e">
        <f>VLOOKUP($I30 &amp; $J30,標準記録!$A$1:$D$26,2,FALSE)</f>
        <v>#N/A</v>
      </c>
      <c r="AZ30" s="5" t="e">
        <f>VLOOKUP($I30 &amp; $J30,標準記録!$A$1:$D$26,3,FALSE)</f>
        <v>#N/A</v>
      </c>
      <c r="BA30" s="5" t="e">
        <f>VLOOKUP($I30 &amp; $J30,標準記録!$A$1:$D$26,4,FALSE)</f>
        <v>#N/A</v>
      </c>
      <c r="BB30" s="5" t="str">
        <f>IF(BC30="","",A30)</f>
        <v/>
      </c>
      <c r="BC30" s="5" t="str">
        <f>IF(OR(I30="201 十種競技",I30="202 七種競技"),#REF!,"")</f>
        <v/>
      </c>
      <c r="BD30" s="5" t="str">
        <f>IF(I30="107 ハーフマラソン",#REF!,"")</f>
        <v/>
      </c>
      <c r="BE30" s="5" t="str">
        <f>I30 &amp; K30</f>
        <v/>
      </c>
      <c r="BF30" s="5">
        <f>I30</f>
        <v>0</v>
      </c>
      <c r="BG30" s="5">
        <f>COUNTIF($BF$5:$BF$401,I30)</f>
        <v>160</v>
      </c>
      <c r="BH30" s="5">
        <f>COUNTIF($BE$5:$BE$401,I30 &amp; "B標準")</f>
        <v>0</v>
      </c>
      <c r="BI30" s="5" t="str">
        <f>D28 &amp; D30</f>
        <v>登録番号</v>
      </c>
    </row>
    <row r="31" spans="1:61" ht="14.25" thickBot="1" x14ac:dyDescent="0.2">
      <c r="A31" s="292"/>
      <c r="B31" s="304"/>
      <c r="C31" s="208"/>
      <c r="D31" s="206"/>
      <c r="E31" s="121" t="str">
        <f>IF(C30="○",IF($D30&lt;&gt;"",VLOOKUP($D30,新規学連登録者入力シート!$A$2:$U$101,7,FALSE),""),IF($D30&lt;&gt;"",IF(VLOOKUP(個人情報!$D30,登録者リスト!$A$1:$F$43729,4,FALSE)=基本情報!$D$6,VLOOKUP(個人情報!$D30,登録者リスト!$A$1:$F$43729,2,FALSE),""),""))</f>
        <v/>
      </c>
      <c r="F31" s="210"/>
      <c r="G31" s="121" t="str">
        <f>IF(C30="○",IF($D30&lt;&gt;"",VLOOKUP($D30,新規学連登録者入力シート!$A$2:$U$101,19,FALSE),""),IF($D30&lt;&gt;"",IF(VLOOKUP(個人情報!$D30,登録者リスト!$A$1:$F$43729,4,FALSE)=基本情報!$D$6,VLOOKUP(個人情報!$D30,登録者リスト!$A$1:$F$43729,6,FALSE),""),""))</f>
        <v/>
      </c>
      <c r="H31" s="212"/>
      <c r="I31" s="268"/>
      <c r="J31" s="268"/>
      <c r="K31" s="270"/>
      <c r="L31" s="106"/>
      <c r="M31" s="288"/>
      <c r="N31" s="206"/>
      <c r="O31" s="256"/>
      <c r="P31" s="238"/>
      <c r="Q31" s="256"/>
      <c r="R31" s="238"/>
      <c r="S31" s="240"/>
      <c r="T31" s="242"/>
      <c r="U31" s="168"/>
      <c r="V31" s="149"/>
      <c r="W31" s="150" t="s">
        <v>23</v>
      </c>
      <c r="X31" s="94"/>
      <c r="Y31" s="150" t="s">
        <v>25</v>
      </c>
      <c r="Z31" s="94"/>
      <c r="AA31" s="150" t="s">
        <v>26</v>
      </c>
      <c r="AB31" s="268"/>
      <c r="AC31" s="102" t="e">
        <f>IF(#REF!="",ASC(AD30&amp;IF(AF31&lt;&gt;"",TEXT(AF31,"00"),"")&amp;IF(AH31&lt;&gt;"",TEXT(AH31,"00"),"")&amp;IF(AJ31&lt;&gt;"",TEXT(AJ31,"00"),"")),ASC(#REF!))</f>
        <v>#REF!</v>
      </c>
      <c r="AD31" s="254"/>
      <c r="AE31" s="258"/>
      <c r="AF31" s="260"/>
      <c r="AG31" s="258"/>
      <c r="AH31" s="260"/>
      <c r="AI31" s="262"/>
      <c r="AJ31" s="252"/>
      <c r="AK31" s="206"/>
      <c r="AL31" s="256"/>
      <c r="AM31" s="238"/>
      <c r="AN31" s="256"/>
      <c r="AO31" s="238"/>
      <c r="AP31" s="240"/>
      <c r="AQ31" s="295"/>
      <c r="AS31" s="5" t="str">
        <f>IF(AND(I31&lt;&gt;"107 ハーフマラソン",I31&lt;&gt;"062 10000mW"),D30 &amp; "-" &amp; I31,D30 &amp; "-" &amp; I31 &amp; J31)</f>
        <v>-</v>
      </c>
      <c r="AT31" s="5" t="str">
        <f>IF(ISERROR(VLOOKUP(個人情報!$AS31,登録者リスト!#REF!,4,FALSE)),"○","")</f>
        <v>○</v>
      </c>
      <c r="AU31" s="5" t="e">
        <f>IF(AND(I31&lt;&gt;"107 ハーフマラソン",I31&lt;&gt;"062 10000mW"),#REF! &amp; "-" &amp; I31,#REF! &amp; "-" &amp; I31 &amp; J31)</f>
        <v>#REF!</v>
      </c>
      <c r="AV31" s="5" t="str">
        <f>IF(ISERROR(VLOOKUP(AU31,突破者リスト外資格記録入力シート!$D$7:$M$106,2,FALSE)),"○","")</f>
        <v>○</v>
      </c>
      <c r="AX31" s="5" t="str">
        <f>IF(I31="107 ハーフマラソン","H",IF(I31="062 10000mW","W",""))</f>
        <v/>
      </c>
      <c r="AY31" s="5" t="e">
        <f>VLOOKUP($I31 &amp; $J31,標準記録!$A$1:$D$26,2,FALSE)</f>
        <v>#N/A</v>
      </c>
      <c r="AZ31" s="5" t="e">
        <f>VLOOKUP($I31 &amp; $J31,標準記録!$A$1:$D$26,3,FALSE)</f>
        <v>#N/A</v>
      </c>
      <c r="BA31" s="5" t="e">
        <f>VLOOKUP($I31 &amp; $J31,標準記録!$A$1:$D$26,4,FALSE)</f>
        <v>#N/A</v>
      </c>
      <c r="BB31" s="5" t="str">
        <f>IF(BC31="","",A30)</f>
        <v/>
      </c>
      <c r="BC31" s="5" t="str">
        <f>IF(OR(I31="201 十種競技",I31="202 七種競技"),#REF!,"")</f>
        <v/>
      </c>
      <c r="BD31" s="5" t="str">
        <f>IF(I31="107 ハーフマラソン",#REF!,"")</f>
        <v/>
      </c>
      <c r="BE31" s="5" t="str">
        <f>I31 &amp; K31</f>
        <v/>
      </c>
      <c r="BF31" s="5">
        <f>I31</f>
        <v>0</v>
      </c>
      <c r="BG31" s="5">
        <f>COUNTIF($BF$5:$BF$401,I31)</f>
        <v>160</v>
      </c>
      <c r="BH31" s="5">
        <f>COUNTIF($BE$5:$BE$401,I31 &amp; "B標準")</f>
        <v>0</v>
      </c>
    </row>
    <row r="32" spans="1:61" ht="15" thickTop="1" thickBot="1" x14ac:dyDescent="0.2">
      <c r="A32" s="293"/>
      <c r="B32" s="245" t="s">
        <v>128</v>
      </c>
      <c r="C32" s="246"/>
      <c r="D32" s="246"/>
      <c r="E32" s="246"/>
      <c r="F32" s="246"/>
      <c r="G32" s="247"/>
      <c r="H32" s="118"/>
      <c r="I32" s="248"/>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50"/>
    </row>
    <row r="33" spans="1:61" ht="13.5" customHeight="1" x14ac:dyDescent="0.15">
      <c r="A33" s="289"/>
      <c r="B33" s="281" t="s">
        <v>0</v>
      </c>
      <c r="C33" s="283" t="s">
        <v>242</v>
      </c>
      <c r="D33" s="283" t="str">
        <f>IF(C35="○","整理番号","登録番号")</f>
        <v>登録番号</v>
      </c>
      <c r="E33" s="134" t="s">
        <v>13550</v>
      </c>
      <c r="F33" s="281" t="s">
        <v>275</v>
      </c>
      <c r="G33" s="135" t="s">
        <v>1</v>
      </c>
      <c r="H33" s="273" t="s">
        <v>13551</v>
      </c>
      <c r="I33" s="285" t="s">
        <v>2</v>
      </c>
      <c r="J33" s="273" t="s">
        <v>284</v>
      </c>
      <c r="K33" s="273" t="s">
        <v>3</v>
      </c>
      <c r="L33" s="136" t="s">
        <v>243</v>
      </c>
      <c r="M33" s="137" t="s">
        <v>16</v>
      </c>
      <c r="N33" s="278" t="s">
        <v>4</v>
      </c>
      <c r="O33" s="279"/>
      <c r="P33" s="279"/>
      <c r="Q33" s="279"/>
      <c r="R33" s="279"/>
      <c r="S33" s="279"/>
      <c r="T33" s="279"/>
      <c r="U33" s="279"/>
      <c r="V33" s="279"/>
      <c r="W33" s="279"/>
      <c r="X33" s="279"/>
      <c r="Y33" s="279"/>
      <c r="Z33" s="279"/>
      <c r="AA33" s="279"/>
      <c r="AB33" s="280"/>
      <c r="AC33" s="138" t="s">
        <v>16</v>
      </c>
      <c r="AD33" s="296" t="s">
        <v>448</v>
      </c>
      <c r="AE33" s="297"/>
      <c r="AF33" s="297"/>
      <c r="AG33" s="297"/>
      <c r="AH33" s="297"/>
      <c r="AI33" s="297"/>
      <c r="AJ33" s="297"/>
      <c r="AK33" s="278" t="s">
        <v>445</v>
      </c>
      <c r="AL33" s="279"/>
      <c r="AM33" s="279"/>
      <c r="AN33" s="279"/>
      <c r="AO33" s="279"/>
      <c r="AP33" s="279"/>
      <c r="AQ33" s="301"/>
    </row>
    <row r="34" spans="1:61" ht="14.25" thickBot="1" x14ac:dyDescent="0.2">
      <c r="A34" s="290"/>
      <c r="B34" s="282"/>
      <c r="C34" s="284"/>
      <c r="D34" s="284"/>
      <c r="E34" s="139" t="s">
        <v>6</v>
      </c>
      <c r="F34" s="282"/>
      <c r="G34" s="140" t="s">
        <v>7</v>
      </c>
      <c r="H34" s="282"/>
      <c r="I34" s="286"/>
      <c r="J34" s="274"/>
      <c r="K34" s="274"/>
      <c r="L34" s="141"/>
      <c r="M34" s="142"/>
      <c r="N34" s="275" t="s">
        <v>8</v>
      </c>
      <c r="O34" s="276"/>
      <c r="P34" s="276"/>
      <c r="Q34" s="276"/>
      <c r="R34" s="276"/>
      <c r="S34" s="276"/>
      <c r="T34" s="277"/>
      <c r="U34" s="166"/>
      <c r="V34" s="143" t="s">
        <v>10</v>
      </c>
      <c r="W34" s="144"/>
      <c r="X34" s="162"/>
      <c r="Y34" s="144"/>
      <c r="Z34" s="162"/>
      <c r="AA34" s="145"/>
      <c r="AB34" s="140" t="s">
        <v>11</v>
      </c>
      <c r="AC34" s="146"/>
      <c r="AD34" s="298" t="s">
        <v>8</v>
      </c>
      <c r="AE34" s="299"/>
      <c r="AF34" s="299"/>
      <c r="AG34" s="299"/>
      <c r="AH34" s="299"/>
      <c r="AI34" s="299"/>
      <c r="AJ34" s="300"/>
      <c r="AK34" s="275" t="s">
        <v>8</v>
      </c>
      <c r="AL34" s="276"/>
      <c r="AM34" s="276"/>
      <c r="AN34" s="276"/>
      <c r="AO34" s="276"/>
      <c r="AP34" s="276"/>
      <c r="AQ34" s="302"/>
    </row>
    <row r="35" spans="1:61" x14ac:dyDescent="0.15">
      <c r="A35" s="291">
        <v>7</v>
      </c>
      <c r="B35" s="303" t="str">
        <f>IF(OR(B30="",E35=""),"",B30+1)</f>
        <v/>
      </c>
      <c r="C35" s="207"/>
      <c r="D35" s="205"/>
      <c r="E35" s="119" t="str">
        <f>IF(C35="○",IF($D35&lt;&gt;"",VLOOKUP($D35,新規学連登録者入力シート!$A$2:$U$101,8,FALSE),""),IF($D35&lt;&gt;"",IF(VLOOKUP(個人情報!$D35,登録者リスト!$A$1:$F$43729,4,FALSE)=基本情報!$D$6,VLOOKUP(個人情報!$D35,登録者リスト!$A$1:$F$43729,3,FALSE),""),""))</f>
        <v/>
      </c>
      <c r="F35" s="209" t="str">
        <f>IF(C35="○",IF($D35&lt;&gt;"",VLOOKUP($D35,新規学連登録者入力シート!$A$2:$U$101,9,FALSE),""),IF($D35&lt;&gt;"",IF(VLOOKUP(個人情報!$D35,登録者リスト!$A$1:$G$43729,4,FALSE)=基本情報!$D$6,VLOOKUP(個人情報!$D35,登録者リスト!$A$1:$G$43729,7,FALSE),""),""))</f>
        <v/>
      </c>
      <c r="G35" s="120" t="str">
        <f>IF(C35="○",IF($D35&lt;&gt;"",VLOOKUP($D35,新規学連登録者入力シート!$A$2:$U$101,14,FALSE),""),IF($D35&lt;&gt;"",IF(VLOOKUP(個人情報!$D35,登録者リスト!$A$1:$F$43729,4,FALSE)=基本情報!$D$6,VLOOKUP(個人情報!$D35,登録者リスト!$A$1:$F$43729,5,FALSE),""),""))</f>
        <v/>
      </c>
      <c r="H35" s="211" t="str">
        <f>IF(C35="○",IF($D35&lt;&gt;"",VLOOKUP($D35,新規学連登録者入力シート!$A$2:$U$101,19,FALSE),""),IF($D35&lt;&gt;"",IF(VLOOKUP(個人情報!$D35,登録者リスト!$A$1:$H$43729,4,FALSE)=基本情報!$D$6,VLOOKUP(個人情報!$D35,登録者リスト!$A$1:$H$43729,8,FALSE),""),""))</f>
        <v/>
      </c>
      <c r="I35" s="267"/>
      <c r="J35" s="267"/>
      <c r="K35" s="269" t="str">
        <f>IFERROR(IF(I35="","",IF(AND(I35&lt;&gt;"107 ハーフマラソン",I35&lt;&gt;"062 10000mW"),IF(BA35="T",IF(VALUE(M35)&lt;=AY35,"A標準",IF(VALUE(M35)&lt;=AZ35,"B標準","未突破")),IF(VALUE(M35)&gt;=AY35,"A標準",IF(VALUE(M35)&gt;=AZ35,"B標準","未突破"))),IF(VALUE(M35)&lt;=AZ35,"","未突破"))),"")</f>
        <v/>
      </c>
      <c r="L35" s="105"/>
      <c r="M35" s="287" t="str">
        <f>IF(U35="",ASC(N35&amp;IF(P35&lt;&gt;"",TEXT(P35,"00"),"")&amp;IF(R35&lt;&gt;"",TEXT(R35,"00"),"")&amp;IF(T35&lt;&gt;"",TEXT(T35,"00"),"")),ASC(U35))</f>
        <v/>
      </c>
      <c r="N35" s="205"/>
      <c r="O35" s="255" t="s">
        <v>239</v>
      </c>
      <c r="P35" s="237"/>
      <c r="Q35" s="255" t="s">
        <v>240</v>
      </c>
      <c r="R35" s="237"/>
      <c r="S35" s="239" t="s">
        <v>241</v>
      </c>
      <c r="T35" s="241"/>
      <c r="U35" s="165"/>
      <c r="V35" s="147"/>
      <c r="W35" s="148" t="s">
        <v>23</v>
      </c>
      <c r="X35" s="163"/>
      <c r="Y35" s="148" t="s">
        <v>24</v>
      </c>
      <c r="Z35" s="163"/>
      <c r="AA35" s="148" t="s">
        <v>26</v>
      </c>
      <c r="AB35" s="267"/>
      <c r="AC35" s="101" t="e">
        <f>IF(#REF!="",ASC(AD35&amp;IF(AF35&lt;&gt;"",TEXT(AF35,"00"),"")&amp;IF(AH35&lt;&gt;"",TEXT(AH35,"00"),"")&amp;IF(AJ35&lt;&gt;"",TEXT(AJ35,"00"),"")),ASC(#REF!))</f>
        <v>#REF!</v>
      </c>
      <c r="AD35" s="253" t="str">
        <f>IF(I35="","",IF(I35="201 十種競技","",VLOOKUP(I35,大学記録!$A$3:$H$5,2,FALSE)))</f>
        <v/>
      </c>
      <c r="AE35" s="257" t="s">
        <v>239</v>
      </c>
      <c r="AF35" s="259" t="str">
        <f>IF(I35="","",IF(I35="201 十種競技","",VLOOKUP(I35,大学記録!$A$3:$H$5,4,FALSE)))</f>
        <v/>
      </c>
      <c r="AG35" s="257" t="s">
        <v>240</v>
      </c>
      <c r="AH35" s="259" t="str">
        <f>IF(I35="","",IF(I35="201 十種競技","",VLOOKUP(I35,大学記録!$A$3:$H$5,6,FALSE)))</f>
        <v/>
      </c>
      <c r="AI35" s="261" t="s">
        <v>241</v>
      </c>
      <c r="AJ35" s="251" t="str">
        <f>IF(I35="","",IF(I35="201 十種競技","",VLOOKUP(I35,大学記録!$A$3:$H$5,8,FALSE)))</f>
        <v/>
      </c>
      <c r="AK35" s="205"/>
      <c r="AL35" s="255" t="s">
        <v>239</v>
      </c>
      <c r="AM35" s="237"/>
      <c r="AN35" s="255" t="s">
        <v>240</v>
      </c>
      <c r="AO35" s="237"/>
      <c r="AP35" s="239" t="s">
        <v>241</v>
      </c>
      <c r="AQ35" s="294"/>
      <c r="AS35" s="5" t="str">
        <f>IF(AND(I35&lt;&gt;"107 ハーフマラソン",I35&lt;&gt;"062 10000mW"),D35 &amp; "-" &amp; I35,D35 &amp; "-" &amp; I35 &amp; J35)</f>
        <v>-</v>
      </c>
      <c r="AT35" s="5" t="str">
        <f>IF(ISERROR(VLOOKUP(個人情報!$AS35,登録者リスト!#REF!,4,FALSE)),"○","")</f>
        <v>○</v>
      </c>
      <c r="AU35" s="5" t="e">
        <f>IF(AND(I35&lt;&gt;"107 ハーフマラソン",I35&lt;&gt;"062 10000mW"),#REF! &amp; "-" &amp; I35,#REF! &amp; "-" &amp; I35 &amp; J35)</f>
        <v>#REF!</v>
      </c>
      <c r="AV35" s="5" t="str">
        <f>IF(ISERROR(VLOOKUP(AU35,突破者リスト外資格記録入力シート!$D$7:$M$106,2,FALSE)),"○","")</f>
        <v>○</v>
      </c>
      <c r="AW35" s="5" t="str">
        <f>IF(C35="○","整理番号","登録番号")</f>
        <v>登録番号</v>
      </c>
      <c r="AX35" s="5" t="str">
        <f>IF(I35="107 ハーフマラソン","H",IF(I35="062 10000mW","W",""))</f>
        <v/>
      </c>
      <c r="AY35" s="5" t="e">
        <f>VLOOKUP($I35 &amp; $J35,標準記録!$A$1:$D$26,2,FALSE)</f>
        <v>#N/A</v>
      </c>
      <c r="AZ35" s="5" t="e">
        <f>VLOOKUP($I35 &amp; $J35,標準記録!$A$1:$D$26,3,FALSE)</f>
        <v>#N/A</v>
      </c>
      <c r="BA35" s="5" t="e">
        <f>VLOOKUP($I35 &amp; $J35,標準記録!$A$1:$D$26,4,FALSE)</f>
        <v>#N/A</v>
      </c>
      <c r="BB35" s="5" t="str">
        <f>IF(BC35="","",A35)</f>
        <v/>
      </c>
      <c r="BC35" s="5" t="str">
        <f>IF(OR(I35="201 十種競技",I35="202 七種競技"),#REF!,"")</f>
        <v/>
      </c>
      <c r="BD35" s="5" t="str">
        <f>IF(I35="107 ハーフマラソン",#REF!,"")</f>
        <v/>
      </c>
      <c r="BE35" s="5" t="str">
        <f>I35 &amp; K35</f>
        <v/>
      </c>
      <c r="BF35" s="5">
        <f>I35</f>
        <v>0</v>
      </c>
      <c r="BG35" s="5">
        <f>COUNTIF($BF$5:$BF$401,I35)</f>
        <v>160</v>
      </c>
      <c r="BH35" s="5">
        <f>COUNTIF($BE$5:$BE$401,I35 &amp; "B標準")</f>
        <v>0</v>
      </c>
      <c r="BI35" s="5" t="str">
        <f>D33 &amp; D35</f>
        <v>登録番号</v>
      </c>
    </row>
    <row r="36" spans="1:61" ht="14.25" thickBot="1" x14ac:dyDescent="0.2">
      <c r="A36" s="292"/>
      <c r="B36" s="304"/>
      <c r="C36" s="208"/>
      <c r="D36" s="206"/>
      <c r="E36" s="121" t="str">
        <f>IF(C35="○",IF($D35&lt;&gt;"",VLOOKUP($D35,新規学連登録者入力シート!$A$2:$U$101,7,FALSE),""),IF($D35&lt;&gt;"",IF(VLOOKUP(個人情報!$D35,登録者リスト!$A$1:$F$43729,4,FALSE)=基本情報!$D$6,VLOOKUP(個人情報!$D35,登録者リスト!$A$1:$F$43729,2,FALSE),""),""))</f>
        <v/>
      </c>
      <c r="F36" s="210"/>
      <c r="G36" s="121" t="str">
        <f>IF(C35="○",IF($D35&lt;&gt;"",VLOOKUP($D35,新規学連登録者入力シート!$A$2:$U$101,19,FALSE),""),IF($D35&lt;&gt;"",IF(VLOOKUP(個人情報!$D35,登録者リスト!$A$1:$F$43729,4,FALSE)=基本情報!$D$6,VLOOKUP(個人情報!$D35,登録者リスト!$A$1:$F$43729,6,FALSE),""),""))</f>
        <v/>
      </c>
      <c r="H36" s="212"/>
      <c r="I36" s="268"/>
      <c r="J36" s="268"/>
      <c r="K36" s="270"/>
      <c r="L36" s="106"/>
      <c r="M36" s="288"/>
      <c r="N36" s="206"/>
      <c r="O36" s="256"/>
      <c r="P36" s="238"/>
      <c r="Q36" s="256"/>
      <c r="R36" s="238"/>
      <c r="S36" s="240"/>
      <c r="T36" s="242"/>
      <c r="U36" s="168"/>
      <c r="V36" s="149"/>
      <c r="W36" s="150" t="s">
        <v>23</v>
      </c>
      <c r="X36" s="94"/>
      <c r="Y36" s="150" t="s">
        <v>25</v>
      </c>
      <c r="Z36" s="94"/>
      <c r="AA36" s="150" t="s">
        <v>26</v>
      </c>
      <c r="AB36" s="268"/>
      <c r="AC36" s="102" t="e">
        <f>IF(#REF!="",ASC(AD35&amp;IF(AF36&lt;&gt;"",TEXT(AF36,"00"),"")&amp;IF(AH36&lt;&gt;"",TEXT(AH36,"00"),"")&amp;IF(AJ36&lt;&gt;"",TEXT(AJ36,"00"),"")),ASC(#REF!))</f>
        <v>#REF!</v>
      </c>
      <c r="AD36" s="254"/>
      <c r="AE36" s="258"/>
      <c r="AF36" s="260"/>
      <c r="AG36" s="258"/>
      <c r="AH36" s="260"/>
      <c r="AI36" s="262"/>
      <c r="AJ36" s="252"/>
      <c r="AK36" s="206"/>
      <c r="AL36" s="256"/>
      <c r="AM36" s="238"/>
      <c r="AN36" s="256"/>
      <c r="AO36" s="238"/>
      <c r="AP36" s="240"/>
      <c r="AQ36" s="295"/>
      <c r="AS36" s="5" t="str">
        <f>IF(AND(I36&lt;&gt;"107 ハーフマラソン",I36&lt;&gt;"062 10000mW"),D35 &amp; "-" &amp; I36,D35 &amp; "-" &amp; I36 &amp; J36)</f>
        <v>-</v>
      </c>
      <c r="AT36" s="5" t="str">
        <f>IF(ISERROR(VLOOKUP(個人情報!$AS36,登録者リスト!#REF!,4,FALSE)),"○","")</f>
        <v>○</v>
      </c>
      <c r="AU36" s="5" t="e">
        <f>IF(AND(I36&lt;&gt;"107 ハーフマラソン",I36&lt;&gt;"062 10000mW"),#REF! &amp; "-" &amp; I36,#REF! &amp; "-" &amp; I36 &amp; J36)</f>
        <v>#REF!</v>
      </c>
      <c r="AV36" s="5" t="str">
        <f>IF(ISERROR(VLOOKUP(AU36,突破者リスト外資格記録入力シート!$D$7:$M$106,2,FALSE)),"○","")</f>
        <v>○</v>
      </c>
      <c r="AX36" s="5" t="str">
        <f>IF(I36="107 ハーフマラソン","H",IF(I36="062 10000mW","W",""))</f>
        <v/>
      </c>
      <c r="AY36" s="5" t="e">
        <f>VLOOKUP($I36 &amp; $J36,標準記録!$A$1:$D$26,2,FALSE)</f>
        <v>#N/A</v>
      </c>
      <c r="AZ36" s="5" t="e">
        <f>VLOOKUP($I36 &amp; $J36,標準記録!$A$1:$D$26,3,FALSE)</f>
        <v>#N/A</v>
      </c>
      <c r="BA36" s="5" t="e">
        <f>VLOOKUP($I36 &amp; $J36,標準記録!$A$1:$D$26,4,FALSE)</f>
        <v>#N/A</v>
      </c>
      <c r="BB36" s="5" t="str">
        <f>IF(BC36="","",A35)</f>
        <v/>
      </c>
      <c r="BC36" s="5" t="str">
        <f>IF(OR(I36="201 十種競技",I36="202 七種競技"),#REF!,"")</f>
        <v/>
      </c>
      <c r="BD36" s="5" t="str">
        <f>IF(I36="107 ハーフマラソン",#REF!,"")</f>
        <v/>
      </c>
      <c r="BE36" s="5" t="str">
        <f>I36 &amp; K36</f>
        <v/>
      </c>
      <c r="BF36" s="5">
        <f>I36</f>
        <v>0</v>
      </c>
      <c r="BG36" s="5">
        <f>COUNTIF($BF$5:$BF$401,I36)</f>
        <v>160</v>
      </c>
      <c r="BH36" s="5">
        <f>COUNTIF($BE$5:$BE$401,I36 &amp; "B標準")</f>
        <v>0</v>
      </c>
    </row>
    <row r="37" spans="1:61" ht="15" thickTop="1" thickBot="1" x14ac:dyDescent="0.2">
      <c r="A37" s="293"/>
      <c r="B37" s="245" t="s">
        <v>128</v>
      </c>
      <c r="C37" s="246"/>
      <c r="D37" s="246"/>
      <c r="E37" s="246"/>
      <c r="F37" s="246"/>
      <c r="G37" s="247"/>
      <c r="H37" s="118"/>
      <c r="I37" s="248"/>
      <c r="J37" s="249"/>
      <c r="K37" s="249"/>
      <c r="L37" s="249"/>
      <c r="M37" s="249"/>
      <c r="N37" s="249"/>
      <c r="O37" s="249"/>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50"/>
    </row>
    <row r="38" spans="1:61" ht="13.5" customHeight="1" x14ac:dyDescent="0.15">
      <c r="A38" s="289"/>
      <c r="B38" s="281" t="s">
        <v>0</v>
      </c>
      <c r="C38" s="283" t="s">
        <v>242</v>
      </c>
      <c r="D38" s="283" t="str">
        <f>IF(C40="○","整理番号","登録番号")</f>
        <v>登録番号</v>
      </c>
      <c r="E38" s="134" t="s">
        <v>13550</v>
      </c>
      <c r="F38" s="281" t="s">
        <v>275</v>
      </c>
      <c r="G38" s="135" t="s">
        <v>1</v>
      </c>
      <c r="H38" s="273" t="s">
        <v>13551</v>
      </c>
      <c r="I38" s="285" t="s">
        <v>2</v>
      </c>
      <c r="J38" s="273" t="s">
        <v>284</v>
      </c>
      <c r="K38" s="273" t="s">
        <v>3</v>
      </c>
      <c r="L38" s="136" t="s">
        <v>243</v>
      </c>
      <c r="M38" s="137" t="s">
        <v>16</v>
      </c>
      <c r="N38" s="278" t="s">
        <v>4</v>
      </c>
      <c r="O38" s="279"/>
      <c r="P38" s="279"/>
      <c r="Q38" s="279"/>
      <c r="R38" s="279"/>
      <c r="S38" s="279"/>
      <c r="T38" s="279"/>
      <c r="U38" s="279"/>
      <c r="V38" s="279"/>
      <c r="W38" s="279"/>
      <c r="X38" s="279"/>
      <c r="Y38" s="279"/>
      <c r="Z38" s="279"/>
      <c r="AA38" s="279"/>
      <c r="AB38" s="280"/>
      <c r="AC38" s="138" t="s">
        <v>16</v>
      </c>
      <c r="AD38" s="296" t="s">
        <v>448</v>
      </c>
      <c r="AE38" s="297"/>
      <c r="AF38" s="297"/>
      <c r="AG38" s="297"/>
      <c r="AH38" s="297"/>
      <c r="AI38" s="297"/>
      <c r="AJ38" s="297"/>
      <c r="AK38" s="278" t="s">
        <v>445</v>
      </c>
      <c r="AL38" s="279"/>
      <c r="AM38" s="279"/>
      <c r="AN38" s="279"/>
      <c r="AO38" s="279"/>
      <c r="AP38" s="279"/>
      <c r="AQ38" s="301"/>
    </row>
    <row r="39" spans="1:61" ht="14.25" thickBot="1" x14ac:dyDescent="0.2">
      <c r="A39" s="290"/>
      <c r="B39" s="282"/>
      <c r="C39" s="284"/>
      <c r="D39" s="284"/>
      <c r="E39" s="139" t="s">
        <v>6</v>
      </c>
      <c r="F39" s="282"/>
      <c r="G39" s="140" t="s">
        <v>7</v>
      </c>
      <c r="H39" s="282"/>
      <c r="I39" s="286"/>
      <c r="J39" s="274"/>
      <c r="K39" s="274"/>
      <c r="L39" s="141"/>
      <c r="M39" s="142"/>
      <c r="N39" s="275" t="s">
        <v>8</v>
      </c>
      <c r="O39" s="276"/>
      <c r="P39" s="276"/>
      <c r="Q39" s="276"/>
      <c r="R39" s="276"/>
      <c r="S39" s="276"/>
      <c r="T39" s="277"/>
      <c r="U39" s="166"/>
      <c r="V39" s="143" t="s">
        <v>10</v>
      </c>
      <c r="W39" s="144"/>
      <c r="X39" s="162"/>
      <c r="Y39" s="144"/>
      <c r="Z39" s="162"/>
      <c r="AA39" s="145"/>
      <c r="AB39" s="140" t="s">
        <v>11</v>
      </c>
      <c r="AC39" s="146"/>
      <c r="AD39" s="298" t="s">
        <v>8</v>
      </c>
      <c r="AE39" s="299"/>
      <c r="AF39" s="299"/>
      <c r="AG39" s="299"/>
      <c r="AH39" s="299"/>
      <c r="AI39" s="299"/>
      <c r="AJ39" s="300"/>
      <c r="AK39" s="275" t="s">
        <v>8</v>
      </c>
      <c r="AL39" s="276"/>
      <c r="AM39" s="276"/>
      <c r="AN39" s="276"/>
      <c r="AO39" s="276"/>
      <c r="AP39" s="276"/>
      <c r="AQ39" s="302"/>
    </row>
    <row r="40" spans="1:61" x14ac:dyDescent="0.15">
      <c r="A40" s="291">
        <v>8</v>
      </c>
      <c r="B40" s="303" t="str">
        <f>IF(OR(B35="",E40=""),"",B35+1)</f>
        <v/>
      </c>
      <c r="C40" s="207"/>
      <c r="D40" s="205"/>
      <c r="E40" s="119" t="str">
        <f>IF(C40="○",IF($D40&lt;&gt;"",VLOOKUP($D40,新規学連登録者入力シート!$A$2:$U$101,8,FALSE),""),IF($D40&lt;&gt;"",IF(VLOOKUP(個人情報!$D40,登録者リスト!$A$1:$F$43729,4,FALSE)=基本情報!$D$6,VLOOKUP(個人情報!$D40,登録者リスト!$A$1:$F$43729,3,FALSE),""),""))</f>
        <v/>
      </c>
      <c r="F40" s="209" t="str">
        <f>IF(C40="○",IF($D40&lt;&gt;"",VLOOKUP($D40,新規学連登録者入力シート!$A$2:$U$101,9,FALSE),""),IF($D40&lt;&gt;"",IF(VLOOKUP(個人情報!$D40,登録者リスト!$A$1:$G$43729,4,FALSE)=基本情報!$D$6,VLOOKUP(個人情報!$D40,登録者リスト!$A$1:$G$43729,7,FALSE),""),""))</f>
        <v/>
      </c>
      <c r="G40" s="120" t="str">
        <f>IF(C40="○",IF($D40&lt;&gt;"",VLOOKUP($D40,新規学連登録者入力シート!$A$2:$U$101,14,FALSE),""),IF($D40&lt;&gt;"",IF(VLOOKUP(個人情報!$D40,登録者リスト!$A$1:$F$43729,4,FALSE)=基本情報!$D$6,VLOOKUP(個人情報!$D40,登録者リスト!$A$1:$F$43729,5,FALSE),""),""))</f>
        <v/>
      </c>
      <c r="H40" s="211" t="str">
        <f>IF(C40="○",IF($D40&lt;&gt;"",VLOOKUP($D40,新規学連登録者入力シート!$A$2:$U$101,19,FALSE),""),IF($D40&lt;&gt;"",IF(VLOOKUP(個人情報!$D40,登録者リスト!$A$1:$H$43729,4,FALSE)=基本情報!$D$6,VLOOKUP(個人情報!$D40,登録者リスト!$A$1:$H$43729,8,FALSE),""),""))</f>
        <v/>
      </c>
      <c r="I40" s="267"/>
      <c r="J40" s="267"/>
      <c r="K40" s="269" t="str">
        <f>IFERROR(IF(I40="","",IF(AND(I40&lt;&gt;"107 ハーフマラソン",I40&lt;&gt;"062 10000mW"),IF(BA40="T",IF(VALUE(M40)&lt;=AY40,"A標準",IF(VALUE(M40)&lt;=AZ40,"B標準","未突破")),IF(VALUE(M40)&gt;=AY40,"A標準",IF(VALUE(M40)&gt;=AZ40,"B標準","未突破"))),IF(VALUE(M40)&lt;=AZ40,"","未突破"))),"")</f>
        <v/>
      </c>
      <c r="L40" s="105"/>
      <c r="M40" s="287" t="str">
        <f>IF(U40="",ASC(N40&amp;IF(P40&lt;&gt;"",TEXT(P40,"00"),"")&amp;IF(R40&lt;&gt;"",TEXT(R40,"00"),"")&amp;IF(T40&lt;&gt;"",TEXT(T40,"00"),"")),ASC(U40))</f>
        <v/>
      </c>
      <c r="N40" s="205"/>
      <c r="O40" s="255" t="s">
        <v>239</v>
      </c>
      <c r="P40" s="237"/>
      <c r="Q40" s="255" t="s">
        <v>240</v>
      </c>
      <c r="R40" s="237"/>
      <c r="S40" s="239" t="s">
        <v>241</v>
      </c>
      <c r="T40" s="241"/>
      <c r="U40" s="165"/>
      <c r="V40" s="147"/>
      <c r="W40" s="148" t="s">
        <v>23</v>
      </c>
      <c r="X40" s="163"/>
      <c r="Y40" s="148" t="s">
        <v>24</v>
      </c>
      <c r="Z40" s="163"/>
      <c r="AA40" s="148" t="s">
        <v>26</v>
      </c>
      <c r="AB40" s="267"/>
      <c r="AC40" s="101" t="e">
        <f>IF(#REF!="",ASC(AD40&amp;IF(AF40&lt;&gt;"",TEXT(AF40,"00"),"")&amp;IF(AH40&lt;&gt;"",TEXT(AH40,"00"),"")&amp;IF(AJ40&lt;&gt;"",TEXT(AJ40,"00"),"")),ASC(#REF!))</f>
        <v>#REF!</v>
      </c>
      <c r="AD40" s="253" t="str">
        <f>IF(I40="","",IF(I40="201 十種競技","",VLOOKUP(I40,大学記録!$A$3:$H$5,2,FALSE)))</f>
        <v/>
      </c>
      <c r="AE40" s="257" t="s">
        <v>239</v>
      </c>
      <c r="AF40" s="259" t="str">
        <f>IF(I40="","",IF(I40="201 十種競技","",VLOOKUP(I40,大学記録!$A$3:$H$5,4,FALSE)))</f>
        <v/>
      </c>
      <c r="AG40" s="257" t="s">
        <v>240</v>
      </c>
      <c r="AH40" s="259" t="str">
        <f>IF(I40="","",IF(I40="201 十種競技","",VLOOKUP(I40,大学記録!$A$3:$H$5,6,FALSE)))</f>
        <v/>
      </c>
      <c r="AI40" s="261" t="s">
        <v>241</v>
      </c>
      <c r="AJ40" s="251" t="str">
        <f>IF(I40="","",IF(I40="201 十種競技","",VLOOKUP(I40,大学記録!$A$3:$H$5,8,FALSE)))</f>
        <v/>
      </c>
      <c r="AK40" s="205"/>
      <c r="AL40" s="255" t="s">
        <v>239</v>
      </c>
      <c r="AM40" s="237"/>
      <c r="AN40" s="255" t="s">
        <v>240</v>
      </c>
      <c r="AO40" s="237"/>
      <c r="AP40" s="239" t="s">
        <v>241</v>
      </c>
      <c r="AQ40" s="294"/>
      <c r="AS40" s="5" t="str">
        <f>IF(AND(I40&lt;&gt;"107 ハーフマラソン",I40&lt;&gt;"062 10000mW"),D40 &amp; "-" &amp; I40,D40 &amp; "-" &amp; I40 &amp; J40)</f>
        <v>-</v>
      </c>
      <c r="AT40" s="5" t="str">
        <f>IF(ISERROR(VLOOKUP(個人情報!$AS40,登録者リスト!#REF!,4,FALSE)),"○","")</f>
        <v>○</v>
      </c>
      <c r="AU40" s="5" t="e">
        <f>IF(AND(I40&lt;&gt;"107 ハーフマラソン",I40&lt;&gt;"062 10000mW"),#REF! &amp; "-" &amp; I40,#REF! &amp; "-" &amp; I40 &amp; J40)</f>
        <v>#REF!</v>
      </c>
      <c r="AV40" s="5" t="str">
        <f>IF(ISERROR(VLOOKUP(AU40,突破者リスト外資格記録入力シート!$D$7:$M$106,2,FALSE)),"○","")</f>
        <v>○</v>
      </c>
      <c r="AW40" s="5" t="str">
        <f>IF(C40="○","整理番号","登録番号")</f>
        <v>登録番号</v>
      </c>
      <c r="AX40" s="5" t="str">
        <f>IF(I40="107 ハーフマラソン","H",IF(I40="062 10000mW","W",""))</f>
        <v/>
      </c>
      <c r="AY40" s="5" t="e">
        <f>VLOOKUP($I40 &amp; $J40,標準記録!$A$1:$D$26,2,FALSE)</f>
        <v>#N/A</v>
      </c>
      <c r="AZ40" s="5" t="e">
        <f>VLOOKUP($I40 &amp; $J40,標準記録!$A$1:$D$26,3,FALSE)</f>
        <v>#N/A</v>
      </c>
      <c r="BA40" s="5" t="e">
        <f>VLOOKUP($I40 &amp; $J40,標準記録!$A$1:$D$26,4,FALSE)</f>
        <v>#N/A</v>
      </c>
      <c r="BB40" s="5" t="str">
        <f>IF(BC40="","",A40)</f>
        <v/>
      </c>
      <c r="BC40" s="5" t="str">
        <f>IF(OR(I40="201 十種競技",I40="202 七種競技"),#REF!,"")</f>
        <v/>
      </c>
      <c r="BD40" s="5" t="str">
        <f>IF(I40="107 ハーフマラソン",#REF!,"")</f>
        <v/>
      </c>
      <c r="BE40" s="5" t="str">
        <f>I40 &amp; K40</f>
        <v/>
      </c>
      <c r="BF40" s="5">
        <f>I40</f>
        <v>0</v>
      </c>
      <c r="BG40" s="5">
        <f>COUNTIF($BF$5:$BF$401,I40)</f>
        <v>160</v>
      </c>
      <c r="BH40" s="5">
        <f>COUNTIF($BE$5:$BE$401,I40 &amp; "B標準")</f>
        <v>0</v>
      </c>
      <c r="BI40" s="5" t="str">
        <f>D38 &amp; D40</f>
        <v>登録番号</v>
      </c>
    </row>
    <row r="41" spans="1:61" ht="14.25" thickBot="1" x14ac:dyDescent="0.2">
      <c r="A41" s="292"/>
      <c r="B41" s="304"/>
      <c r="C41" s="208"/>
      <c r="D41" s="206"/>
      <c r="E41" s="121" t="str">
        <f>IF(C40="○",IF($D40&lt;&gt;"",VLOOKUP($D40,新規学連登録者入力シート!$A$2:$U$101,7,FALSE),""),IF($D40&lt;&gt;"",IF(VLOOKUP(個人情報!$D40,登録者リスト!$A$1:$F$43729,4,FALSE)=基本情報!$D$6,VLOOKUP(個人情報!$D40,登録者リスト!$A$1:$F$43729,2,FALSE),""),""))</f>
        <v/>
      </c>
      <c r="F41" s="210"/>
      <c r="G41" s="121" t="str">
        <f>IF(C40="○",IF($D40&lt;&gt;"",VLOOKUP($D40,新規学連登録者入力シート!$A$2:$U$101,19,FALSE),""),IF($D40&lt;&gt;"",IF(VLOOKUP(個人情報!$D40,登録者リスト!$A$1:$F$43729,4,FALSE)=基本情報!$D$6,VLOOKUP(個人情報!$D40,登録者リスト!$A$1:$F$43729,6,FALSE),""),""))</f>
        <v/>
      </c>
      <c r="H41" s="212"/>
      <c r="I41" s="268"/>
      <c r="J41" s="268"/>
      <c r="K41" s="270"/>
      <c r="L41" s="106"/>
      <c r="M41" s="288"/>
      <c r="N41" s="206"/>
      <c r="O41" s="256"/>
      <c r="P41" s="238"/>
      <c r="Q41" s="256"/>
      <c r="R41" s="238"/>
      <c r="S41" s="240"/>
      <c r="T41" s="242"/>
      <c r="U41" s="168"/>
      <c r="V41" s="149"/>
      <c r="W41" s="150" t="s">
        <v>23</v>
      </c>
      <c r="X41" s="94"/>
      <c r="Y41" s="150" t="s">
        <v>25</v>
      </c>
      <c r="Z41" s="94"/>
      <c r="AA41" s="150" t="s">
        <v>26</v>
      </c>
      <c r="AB41" s="268"/>
      <c r="AC41" s="102" t="e">
        <f>IF(#REF!="",ASC(AD40&amp;IF(AF41&lt;&gt;"",TEXT(AF41,"00"),"")&amp;IF(AH41&lt;&gt;"",TEXT(AH41,"00"),"")&amp;IF(AJ41&lt;&gt;"",TEXT(AJ41,"00"),"")),ASC(#REF!))</f>
        <v>#REF!</v>
      </c>
      <c r="AD41" s="254"/>
      <c r="AE41" s="258"/>
      <c r="AF41" s="260"/>
      <c r="AG41" s="258"/>
      <c r="AH41" s="260"/>
      <c r="AI41" s="262"/>
      <c r="AJ41" s="252"/>
      <c r="AK41" s="206"/>
      <c r="AL41" s="256"/>
      <c r="AM41" s="238"/>
      <c r="AN41" s="256"/>
      <c r="AO41" s="238"/>
      <c r="AP41" s="240"/>
      <c r="AQ41" s="295"/>
      <c r="AS41" s="5" t="str">
        <f>IF(AND(I41&lt;&gt;"107 ハーフマラソン",I41&lt;&gt;"062 10000mW"),D40 &amp; "-" &amp; I41,D40 &amp; "-" &amp; I41 &amp; J41)</f>
        <v>-</v>
      </c>
      <c r="AT41" s="5" t="str">
        <f>IF(ISERROR(VLOOKUP(個人情報!$AS41,登録者リスト!#REF!,4,FALSE)),"○","")</f>
        <v>○</v>
      </c>
      <c r="AU41" s="5" t="e">
        <f>IF(AND(I41&lt;&gt;"107 ハーフマラソン",I41&lt;&gt;"062 10000mW"),#REF! &amp; "-" &amp; I41,#REF! &amp; "-" &amp; I41 &amp; J41)</f>
        <v>#REF!</v>
      </c>
      <c r="AV41" s="5" t="str">
        <f>IF(ISERROR(VLOOKUP(AU41,突破者リスト外資格記録入力シート!$D$7:$M$106,2,FALSE)),"○","")</f>
        <v>○</v>
      </c>
      <c r="AX41" s="5" t="str">
        <f>IF(I41="107 ハーフマラソン","H",IF(I41="062 10000mW","W",""))</f>
        <v/>
      </c>
      <c r="AY41" s="5" t="e">
        <f>VLOOKUP($I41 &amp; $J41,標準記録!$A$1:$D$26,2,FALSE)</f>
        <v>#N/A</v>
      </c>
      <c r="AZ41" s="5" t="e">
        <f>VLOOKUP($I41 &amp; $J41,標準記録!$A$1:$D$26,3,FALSE)</f>
        <v>#N/A</v>
      </c>
      <c r="BA41" s="5" t="e">
        <f>VLOOKUP($I41 &amp; $J41,標準記録!$A$1:$D$26,4,FALSE)</f>
        <v>#N/A</v>
      </c>
      <c r="BB41" s="5" t="str">
        <f>IF(BC41="","",A40)</f>
        <v/>
      </c>
      <c r="BC41" s="5" t="str">
        <f>IF(OR(I41="201 十種競技",I41="202 七種競技"),#REF!,"")</f>
        <v/>
      </c>
      <c r="BD41" s="5" t="str">
        <f>IF(I41="107 ハーフマラソン",#REF!,"")</f>
        <v/>
      </c>
      <c r="BE41" s="5" t="str">
        <f>I41 &amp; K41</f>
        <v/>
      </c>
      <c r="BF41" s="5">
        <f>I41</f>
        <v>0</v>
      </c>
      <c r="BG41" s="5">
        <f>COUNTIF($BF$5:$BF$401,I41)</f>
        <v>160</v>
      </c>
      <c r="BH41" s="5">
        <f>COUNTIF($BE$5:$BE$401,I41 &amp; "B標準")</f>
        <v>0</v>
      </c>
    </row>
    <row r="42" spans="1:61" ht="15" thickTop="1" thickBot="1" x14ac:dyDescent="0.2">
      <c r="A42" s="293"/>
      <c r="B42" s="245" t="s">
        <v>128</v>
      </c>
      <c r="C42" s="246"/>
      <c r="D42" s="246"/>
      <c r="E42" s="246"/>
      <c r="F42" s="246"/>
      <c r="G42" s="247"/>
      <c r="H42" s="118"/>
      <c r="I42" s="248"/>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50"/>
    </row>
    <row r="43" spans="1:61" ht="13.5" customHeight="1" x14ac:dyDescent="0.15">
      <c r="A43" s="289"/>
      <c r="B43" s="281" t="s">
        <v>0</v>
      </c>
      <c r="C43" s="283" t="s">
        <v>242</v>
      </c>
      <c r="D43" s="283" t="str">
        <f>IF(C45="○","整理番号","登録番号")</f>
        <v>登録番号</v>
      </c>
      <c r="E43" s="134" t="s">
        <v>13550</v>
      </c>
      <c r="F43" s="281" t="s">
        <v>275</v>
      </c>
      <c r="G43" s="135" t="s">
        <v>1</v>
      </c>
      <c r="H43" s="273" t="s">
        <v>13551</v>
      </c>
      <c r="I43" s="285" t="s">
        <v>2</v>
      </c>
      <c r="J43" s="273" t="s">
        <v>284</v>
      </c>
      <c r="K43" s="273" t="s">
        <v>3</v>
      </c>
      <c r="L43" s="136" t="s">
        <v>243</v>
      </c>
      <c r="M43" s="137" t="s">
        <v>16</v>
      </c>
      <c r="N43" s="278" t="s">
        <v>4</v>
      </c>
      <c r="O43" s="279"/>
      <c r="P43" s="279"/>
      <c r="Q43" s="279"/>
      <c r="R43" s="279"/>
      <c r="S43" s="279"/>
      <c r="T43" s="279"/>
      <c r="U43" s="279"/>
      <c r="V43" s="279"/>
      <c r="W43" s="279"/>
      <c r="X43" s="279"/>
      <c r="Y43" s="279"/>
      <c r="Z43" s="279"/>
      <c r="AA43" s="279"/>
      <c r="AB43" s="280"/>
      <c r="AC43" s="138" t="s">
        <v>16</v>
      </c>
      <c r="AD43" s="296" t="s">
        <v>448</v>
      </c>
      <c r="AE43" s="297"/>
      <c r="AF43" s="297"/>
      <c r="AG43" s="297"/>
      <c r="AH43" s="297"/>
      <c r="AI43" s="297"/>
      <c r="AJ43" s="297"/>
      <c r="AK43" s="278" t="s">
        <v>445</v>
      </c>
      <c r="AL43" s="279"/>
      <c r="AM43" s="279"/>
      <c r="AN43" s="279"/>
      <c r="AO43" s="279"/>
      <c r="AP43" s="279"/>
      <c r="AQ43" s="301"/>
    </row>
    <row r="44" spans="1:61" ht="14.25" thickBot="1" x14ac:dyDescent="0.2">
      <c r="A44" s="290"/>
      <c r="B44" s="282"/>
      <c r="C44" s="284"/>
      <c r="D44" s="284"/>
      <c r="E44" s="139" t="s">
        <v>6</v>
      </c>
      <c r="F44" s="282"/>
      <c r="G44" s="140" t="s">
        <v>7</v>
      </c>
      <c r="H44" s="282"/>
      <c r="I44" s="286"/>
      <c r="J44" s="274"/>
      <c r="K44" s="274"/>
      <c r="L44" s="141"/>
      <c r="M44" s="142"/>
      <c r="N44" s="275" t="s">
        <v>8</v>
      </c>
      <c r="O44" s="276"/>
      <c r="P44" s="276"/>
      <c r="Q44" s="276"/>
      <c r="R44" s="276"/>
      <c r="S44" s="276"/>
      <c r="T44" s="277"/>
      <c r="U44" s="166"/>
      <c r="V44" s="143" t="s">
        <v>10</v>
      </c>
      <c r="W44" s="144"/>
      <c r="X44" s="162"/>
      <c r="Y44" s="144"/>
      <c r="Z44" s="162"/>
      <c r="AA44" s="145"/>
      <c r="AB44" s="140" t="s">
        <v>11</v>
      </c>
      <c r="AC44" s="146"/>
      <c r="AD44" s="298" t="s">
        <v>8</v>
      </c>
      <c r="AE44" s="299"/>
      <c r="AF44" s="299"/>
      <c r="AG44" s="299"/>
      <c r="AH44" s="299"/>
      <c r="AI44" s="299"/>
      <c r="AJ44" s="300"/>
      <c r="AK44" s="275" t="s">
        <v>8</v>
      </c>
      <c r="AL44" s="276"/>
      <c r="AM44" s="276"/>
      <c r="AN44" s="276"/>
      <c r="AO44" s="276"/>
      <c r="AP44" s="276"/>
      <c r="AQ44" s="302"/>
    </row>
    <row r="45" spans="1:61" x14ac:dyDescent="0.15">
      <c r="A45" s="291">
        <v>9</v>
      </c>
      <c r="B45" s="303" t="str">
        <f>IF(OR(B40="",E45=""),"",B40+1)</f>
        <v/>
      </c>
      <c r="C45" s="207"/>
      <c r="D45" s="205"/>
      <c r="E45" s="119" t="str">
        <f>IF(C45="○",IF($D45&lt;&gt;"",VLOOKUP($D45,新規学連登録者入力シート!$A$2:$U$101,8,FALSE),""),IF($D45&lt;&gt;"",IF(VLOOKUP(個人情報!$D45,登録者リスト!$A$1:$F$43729,4,FALSE)=基本情報!$D$6,VLOOKUP(個人情報!$D45,登録者リスト!$A$1:$F$43729,3,FALSE),""),""))</f>
        <v/>
      </c>
      <c r="F45" s="209" t="str">
        <f>IF(C45="○",IF($D45&lt;&gt;"",VLOOKUP($D45,新規学連登録者入力シート!$A$2:$U$101,9,FALSE),""),IF($D45&lt;&gt;"",IF(VLOOKUP(個人情報!$D45,登録者リスト!$A$1:$G$43729,4,FALSE)=基本情報!$D$6,VLOOKUP(個人情報!$D45,登録者リスト!$A$1:$G$43729,7,FALSE),""),""))</f>
        <v/>
      </c>
      <c r="G45" s="120" t="str">
        <f>IF(C45="○",IF($D45&lt;&gt;"",VLOOKUP($D45,新規学連登録者入力シート!$A$2:$U$101,14,FALSE),""),IF($D45&lt;&gt;"",IF(VLOOKUP(個人情報!$D45,登録者リスト!$A$1:$F$43729,4,FALSE)=基本情報!$D$6,VLOOKUP(個人情報!$D45,登録者リスト!$A$1:$F$43729,5,FALSE),""),""))</f>
        <v/>
      </c>
      <c r="H45" s="211" t="str">
        <f>IF(C45="○",IF($D45&lt;&gt;"",VLOOKUP($D45,新規学連登録者入力シート!$A$2:$U$101,19,FALSE),""),IF($D45&lt;&gt;"",IF(VLOOKUP(個人情報!$D45,登録者リスト!$A$1:$H$43729,4,FALSE)=基本情報!$D$6,VLOOKUP(個人情報!$D45,登録者リスト!$A$1:$H$43729,8,FALSE),""),""))</f>
        <v/>
      </c>
      <c r="I45" s="267"/>
      <c r="J45" s="267"/>
      <c r="K45" s="269" t="str">
        <f>IFERROR(IF(I45="","",IF(AND(I45&lt;&gt;"107 ハーフマラソン",I45&lt;&gt;"062 10000mW"),IF(BA45="T",IF(VALUE(M45)&lt;=AY45,"A標準",IF(VALUE(M45)&lt;=AZ45,"B標準","未突破")),IF(VALUE(M45)&gt;=AY45,"A標準",IF(VALUE(M45)&gt;=AZ45,"B標準","未突破"))),IF(VALUE(M45)&lt;=AZ45,"","未突破"))),"")</f>
        <v/>
      </c>
      <c r="L45" s="105"/>
      <c r="M45" s="287" t="str">
        <f>IF(U45="",ASC(N45&amp;IF(P45&lt;&gt;"",TEXT(P45,"00"),"")&amp;IF(R45&lt;&gt;"",TEXT(R45,"00"),"")&amp;IF(T45&lt;&gt;"",TEXT(T45,"00"),"")),ASC(U45))</f>
        <v/>
      </c>
      <c r="N45" s="205"/>
      <c r="O45" s="255" t="s">
        <v>239</v>
      </c>
      <c r="P45" s="237"/>
      <c r="Q45" s="255" t="s">
        <v>240</v>
      </c>
      <c r="R45" s="237"/>
      <c r="S45" s="239" t="s">
        <v>241</v>
      </c>
      <c r="T45" s="241"/>
      <c r="U45" s="165"/>
      <c r="V45" s="147"/>
      <c r="W45" s="148" t="s">
        <v>23</v>
      </c>
      <c r="X45" s="163"/>
      <c r="Y45" s="148" t="s">
        <v>24</v>
      </c>
      <c r="Z45" s="163"/>
      <c r="AA45" s="148" t="s">
        <v>26</v>
      </c>
      <c r="AB45" s="267"/>
      <c r="AC45" s="101" t="e">
        <f>IF(#REF!="",ASC(AD45&amp;IF(AF45&lt;&gt;"",TEXT(AF45,"00"),"")&amp;IF(AH45&lt;&gt;"",TEXT(AH45,"00"),"")&amp;IF(AJ45&lt;&gt;"",TEXT(AJ45,"00"),"")),ASC(#REF!))</f>
        <v>#REF!</v>
      </c>
      <c r="AD45" s="253" t="str">
        <f>IF(I45="","",IF(I45="201 十種競技","",VLOOKUP(I45,大学記録!$A$3:$H$5,2,FALSE)))</f>
        <v/>
      </c>
      <c r="AE45" s="257" t="s">
        <v>239</v>
      </c>
      <c r="AF45" s="259" t="str">
        <f>IF(I45="","",IF(I45="201 十種競技","",VLOOKUP(I45,大学記録!$A$3:$H$5,4,FALSE)))</f>
        <v/>
      </c>
      <c r="AG45" s="257" t="s">
        <v>240</v>
      </c>
      <c r="AH45" s="259" t="str">
        <f>IF(I45="","",IF(I45="201 十種競技","",VLOOKUP(I45,大学記録!$A$3:$H$5,6,FALSE)))</f>
        <v/>
      </c>
      <c r="AI45" s="261" t="s">
        <v>241</v>
      </c>
      <c r="AJ45" s="251" t="str">
        <f>IF(I45="","",IF(I45="201 十種競技","",VLOOKUP(I45,大学記録!$A$3:$H$5,8,FALSE)))</f>
        <v/>
      </c>
      <c r="AK45" s="205"/>
      <c r="AL45" s="255" t="s">
        <v>239</v>
      </c>
      <c r="AM45" s="237"/>
      <c r="AN45" s="255" t="s">
        <v>240</v>
      </c>
      <c r="AO45" s="237"/>
      <c r="AP45" s="239" t="s">
        <v>241</v>
      </c>
      <c r="AQ45" s="294"/>
      <c r="AS45" s="5" t="str">
        <f>IF(AND(I45&lt;&gt;"107 ハーフマラソン",I45&lt;&gt;"062 10000mW"),D45 &amp; "-" &amp; I45,D45 &amp; "-" &amp; I45 &amp; J45)</f>
        <v>-</v>
      </c>
      <c r="AT45" s="5" t="str">
        <f>IF(ISERROR(VLOOKUP(個人情報!$AS45,登録者リスト!#REF!,4,FALSE)),"○","")</f>
        <v>○</v>
      </c>
      <c r="AU45" s="5" t="e">
        <f>IF(AND(I45&lt;&gt;"107 ハーフマラソン",I45&lt;&gt;"062 10000mW"),#REF! &amp; "-" &amp; I45,#REF! &amp; "-" &amp; I45 &amp; J45)</f>
        <v>#REF!</v>
      </c>
      <c r="AV45" s="5" t="str">
        <f>IF(ISERROR(VLOOKUP(AU45,突破者リスト外資格記録入力シート!$D$7:$M$106,2,FALSE)),"○","")</f>
        <v>○</v>
      </c>
      <c r="AW45" s="5" t="str">
        <f>IF(C45="○","整理番号","登録番号")</f>
        <v>登録番号</v>
      </c>
      <c r="AX45" s="5" t="str">
        <f>IF(I45="107 ハーフマラソン","H",IF(I45="062 10000mW","W",""))</f>
        <v/>
      </c>
      <c r="AY45" s="5" t="e">
        <f>VLOOKUP($I45 &amp; $J45,標準記録!$A$1:$D$26,2,FALSE)</f>
        <v>#N/A</v>
      </c>
      <c r="AZ45" s="5" t="e">
        <f>VLOOKUP($I45 &amp; $J45,標準記録!$A$1:$D$26,3,FALSE)</f>
        <v>#N/A</v>
      </c>
      <c r="BA45" s="5" t="e">
        <f>VLOOKUP($I45 &amp; $J45,標準記録!$A$1:$D$26,4,FALSE)</f>
        <v>#N/A</v>
      </c>
      <c r="BB45" s="5" t="str">
        <f>IF(BC45="","",A45)</f>
        <v/>
      </c>
      <c r="BC45" s="5" t="str">
        <f>IF(OR(I45="201 十種競技",I45="202 七種競技"),#REF!,"")</f>
        <v/>
      </c>
      <c r="BD45" s="5" t="str">
        <f>IF(I45="107 ハーフマラソン",#REF!,"")</f>
        <v/>
      </c>
      <c r="BE45" s="5" t="str">
        <f>I45 &amp; K45</f>
        <v/>
      </c>
      <c r="BF45" s="5">
        <f>I45</f>
        <v>0</v>
      </c>
      <c r="BG45" s="5">
        <f>COUNTIF($BF$5:$BF$401,I45)</f>
        <v>160</v>
      </c>
      <c r="BH45" s="5">
        <f>COUNTIF($BE$5:$BE$401,I45 &amp; "B標準")</f>
        <v>0</v>
      </c>
      <c r="BI45" s="5" t="str">
        <f>D43 &amp; D45</f>
        <v>登録番号</v>
      </c>
    </row>
    <row r="46" spans="1:61" ht="14.25" thickBot="1" x14ac:dyDescent="0.2">
      <c r="A46" s="292"/>
      <c r="B46" s="304"/>
      <c r="C46" s="208"/>
      <c r="D46" s="206"/>
      <c r="E46" s="121" t="str">
        <f>IF(C45="○",IF($D45&lt;&gt;"",VLOOKUP($D45,新規学連登録者入力シート!$A$2:$U$101,7,FALSE),""),IF($D45&lt;&gt;"",IF(VLOOKUP(個人情報!$D45,登録者リスト!$A$1:$F$43729,4,FALSE)=基本情報!$D$6,VLOOKUP(個人情報!$D45,登録者リスト!$A$1:$F$43729,2,FALSE),""),""))</f>
        <v/>
      </c>
      <c r="F46" s="210"/>
      <c r="G46" s="121" t="str">
        <f>IF(C45="○",IF($D45&lt;&gt;"",VLOOKUP($D45,新規学連登録者入力シート!$A$2:$U$101,19,FALSE),""),IF($D45&lt;&gt;"",IF(VLOOKUP(個人情報!$D45,登録者リスト!$A$1:$F$43729,4,FALSE)=基本情報!$D$6,VLOOKUP(個人情報!$D45,登録者リスト!$A$1:$F$43729,6,FALSE),""),""))</f>
        <v/>
      </c>
      <c r="H46" s="212"/>
      <c r="I46" s="268"/>
      <c r="J46" s="268"/>
      <c r="K46" s="270"/>
      <c r="L46" s="106"/>
      <c r="M46" s="288"/>
      <c r="N46" s="206"/>
      <c r="O46" s="256"/>
      <c r="P46" s="238"/>
      <c r="Q46" s="256"/>
      <c r="R46" s="238"/>
      <c r="S46" s="240"/>
      <c r="T46" s="242"/>
      <c r="U46" s="168"/>
      <c r="V46" s="149"/>
      <c r="W46" s="150" t="s">
        <v>23</v>
      </c>
      <c r="X46" s="94"/>
      <c r="Y46" s="150" t="s">
        <v>25</v>
      </c>
      <c r="Z46" s="94"/>
      <c r="AA46" s="150" t="s">
        <v>26</v>
      </c>
      <c r="AB46" s="268"/>
      <c r="AC46" s="102" t="e">
        <f>IF(#REF!="",ASC(AD45&amp;IF(AF46&lt;&gt;"",TEXT(AF46,"00"),"")&amp;IF(AH46&lt;&gt;"",TEXT(AH46,"00"),"")&amp;IF(AJ46&lt;&gt;"",TEXT(AJ46,"00"),"")),ASC(#REF!))</f>
        <v>#REF!</v>
      </c>
      <c r="AD46" s="254"/>
      <c r="AE46" s="258"/>
      <c r="AF46" s="260"/>
      <c r="AG46" s="258"/>
      <c r="AH46" s="260"/>
      <c r="AI46" s="262"/>
      <c r="AJ46" s="252"/>
      <c r="AK46" s="206"/>
      <c r="AL46" s="256"/>
      <c r="AM46" s="238"/>
      <c r="AN46" s="256"/>
      <c r="AO46" s="238"/>
      <c r="AP46" s="240"/>
      <c r="AQ46" s="295"/>
      <c r="AS46" s="5" t="str">
        <f>IF(AND(I46&lt;&gt;"107 ハーフマラソン",I46&lt;&gt;"062 10000mW"),D45 &amp; "-" &amp; I46,D45 &amp; "-" &amp; I46 &amp; J46)</f>
        <v>-</v>
      </c>
      <c r="AT46" s="5" t="str">
        <f>IF(ISERROR(VLOOKUP(個人情報!$AS46,登録者リスト!#REF!,4,FALSE)),"○","")</f>
        <v>○</v>
      </c>
      <c r="AU46" s="5" t="e">
        <f>IF(AND(I46&lt;&gt;"107 ハーフマラソン",I46&lt;&gt;"062 10000mW"),#REF! &amp; "-" &amp; I46,#REF! &amp; "-" &amp; I46 &amp; J46)</f>
        <v>#REF!</v>
      </c>
      <c r="AV46" s="5" t="str">
        <f>IF(ISERROR(VLOOKUP(AU46,突破者リスト外資格記録入力シート!$D$7:$M$106,2,FALSE)),"○","")</f>
        <v>○</v>
      </c>
      <c r="AX46" s="5" t="str">
        <f>IF(I46="107 ハーフマラソン","H",IF(I46="062 10000mW","W",""))</f>
        <v/>
      </c>
      <c r="AY46" s="5" t="e">
        <f>VLOOKUP($I46 &amp; $J46,標準記録!$A$1:$D$26,2,FALSE)</f>
        <v>#N/A</v>
      </c>
      <c r="AZ46" s="5" t="e">
        <f>VLOOKUP($I46 &amp; $J46,標準記録!$A$1:$D$26,3,FALSE)</f>
        <v>#N/A</v>
      </c>
      <c r="BA46" s="5" t="e">
        <f>VLOOKUP($I46 &amp; $J46,標準記録!$A$1:$D$26,4,FALSE)</f>
        <v>#N/A</v>
      </c>
      <c r="BB46" s="5" t="str">
        <f>IF(BC46="","",A45)</f>
        <v/>
      </c>
      <c r="BC46" s="5" t="str">
        <f>IF(OR(I46="201 十種競技",I46="202 七種競技"),#REF!,"")</f>
        <v/>
      </c>
      <c r="BD46" s="5" t="str">
        <f>IF(I46="107 ハーフマラソン",#REF!,"")</f>
        <v/>
      </c>
      <c r="BE46" s="5" t="str">
        <f>I46 &amp; K46</f>
        <v/>
      </c>
      <c r="BF46" s="5">
        <f>I46</f>
        <v>0</v>
      </c>
      <c r="BG46" s="5">
        <f>COUNTIF($BF$5:$BF$401,I46)</f>
        <v>160</v>
      </c>
      <c r="BH46" s="5">
        <f>COUNTIF($BE$5:$BE$401,I46 &amp; "B標準")</f>
        <v>0</v>
      </c>
    </row>
    <row r="47" spans="1:61" ht="15" thickTop="1" thickBot="1" x14ac:dyDescent="0.2">
      <c r="A47" s="293"/>
      <c r="B47" s="245" t="s">
        <v>128</v>
      </c>
      <c r="C47" s="246"/>
      <c r="D47" s="246"/>
      <c r="E47" s="246"/>
      <c r="F47" s="246"/>
      <c r="G47" s="247"/>
      <c r="H47" s="118"/>
      <c r="I47" s="248"/>
      <c r="J47" s="249"/>
      <c r="K47" s="249"/>
      <c r="L47" s="249"/>
      <c r="M47" s="249"/>
      <c r="N47" s="249"/>
      <c r="O47" s="249"/>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50"/>
    </row>
    <row r="48" spans="1:61" ht="13.5" customHeight="1" x14ac:dyDescent="0.15">
      <c r="A48" s="289"/>
      <c r="B48" s="281" t="s">
        <v>0</v>
      </c>
      <c r="C48" s="283" t="s">
        <v>242</v>
      </c>
      <c r="D48" s="283" t="str">
        <f>IF(C50="○","整理番号","登録番号")</f>
        <v>登録番号</v>
      </c>
      <c r="E48" s="134" t="s">
        <v>13550</v>
      </c>
      <c r="F48" s="281" t="s">
        <v>275</v>
      </c>
      <c r="G48" s="135" t="s">
        <v>1</v>
      </c>
      <c r="H48" s="273" t="s">
        <v>13551</v>
      </c>
      <c r="I48" s="285" t="s">
        <v>2</v>
      </c>
      <c r="J48" s="273" t="s">
        <v>284</v>
      </c>
      <c r="K48" s="273" t="s">
        <v>3</v>
      </c>
      <c r="L48" s="136" t="s">
        <v>243</v>
      </c>
      <c r="M48" s="137" t="s">
        <v>16</v>
      </c>
      <c r="N48" s="278" t="s">
        <v>4</v>
      </c>
      <c r="O48" s="279"/>
      <c r="P48" s="279"/>
      <c r="Q48" s="279"/>
      <c r="R48" s="279"/>
      <c r="S48" s="279"/>
      <c r="T48" s="279"/>
      <c r="U48" s="279"/>
      <c r="V48" s="279"/>
      <c r="W48" s="279"/>
      <c r="X48" s="279"/>
      <c r="Y48" s="279"/>
      <c r="Z48" s="279"/>
      <c r="AA48" s="279"/>
      <c r="AB48" s="280"/>
      <c r="AC48" s="138" t="s">
        <v>16</v>
      </c>
      <c r="AD48" s="296" t="s">
        <v>448</v>
      </c>
      <c r="AE48" s="297"/>
      <c r="AF48" s="297"/>
      <c r="AG48" s="297"/>
      <c r="AH48" s="297"/>
      <c r="AI48" s="297"/>
      <c r="AJ48" s="297"/>
      <c r="AK48" s="278" t="s">
        <v>445</v>
      </c>
      <c r="AL48" s="279"/>
      <c r="AM48" s="279"/>
      <c r="AN48" s="279"/>
      <c r="AO48" s="279"/>
      <c r="AP48" s="279"/>
      <c r="AQ48" s="301"/>
    </row>
    <row r="49" spans="1:61" ht="14.25" thickBot="1" x14ac:dyDescent="0.2">
      <c r="A49" s="290"/>
      <c r="B49" s="282"/>
      <c r="C49" s="284"/>
      <c r="D49" s="284"/>
      <c r="E49" s="139" t="s">
        <v>6</v>
      </c>
      <c r="F49" s="282"/>
      <c r="G49" s="140" t="s">
        <v>7</v>
      </c>
      <c r="H49" s="282"/>
      <c r="I49" s="286"/>
      <c r="J49" s="274"/>
      <c r="K49" s="274"/>
      <c r="L49" s="141"/>
      <c r="M49" s="142"/>
      <c r="N49" s="275" t="s">
        <v>8</v>
      </c>
      <c r="O49" s="276"/>
      <c r="P49" s="276"/>
      <c r="Q49" s="276"/>
      <c r="R49" s="276"/>
      <c r="S49" s="276"/>
      <c r="T49" s="277"/>
      <c r="U49" s="166"/>
      <c r="V49" s="143" t="s">
        <v>10</v>
      </c>
      <c r="W49" s="144"/>
      <c r="X49" s="162"/>
      <c r="Y49" s="144"/>
      <c r="Z49" s="162"/>
      <c r="AA49" s="145"/>
      <c r="AB49" s="140" t="s">
        <v>11</v>
      </c>
      <c r="AC49" s="146"/>
      <c r="AD49" s="298" t="s">
        <v>8</v>
      </c>
      <c r="AE49" s="299"/>
      <c r="AF49" s="299"/>
      <c r="AG49" s="299"/>
      <c r="AH49" s="299"/>
      <c r="AI49" s="299"/>
      <c r="AJ49" s="300"/>
      <c r="AK49" s="275" t="s">
        <v>8</v>
      </c>
      <c r="AL49" s="276"/>
      <c r="AM49" s="276"/>
      <c r="AN49" s="276"/>
      <c r="AO49" s="276"/>
      <c r="AP49" s="276"/>
      <c r="AQ49" s="302"/>
    </row>
    <row r="50" spans="1:61" x14ac:dyDescent="0.15">
      <c r="A50" s="291">
        <v>10</v>
      </c>
      <c r="B50" s="303" t="str">
        <f>IF(OR(B45="",E50=""),"",B45+1)</f>
        <v/>
      </c>
      <c r="C50" s="207"/>
      <c r="D50" s="205"/>
      <c r="E50" s="119" t="str">
        <f>IF(C50="○",IF($D50&lt;&gt;"",VLOOKUP($D50,新規学連登録者入力シート!$A$2:$U$101,8,FALSE),""),IF($D50&lt;&gt;"",IF(VLOOKUP(個人情報!$D50,登録者リスト!$A$1:$F$43729,4,FALSE)=基本情報!$D$6,VLOOKUP(個人情報!$D50,登録者リスト!$A$1:$F$43729,3,FALSE),""),""))</f>
        <v/>
      </c>
      <c r="F50" s="209" t="str">
        <f>IF(C50="○",IF($D50&lt;&gt;"",VLOOKUP($D50,新規学連登録者入力シート!$A$2:$U$101,9,FALSE),""),IF($D50&lt;&gt;"",IF(VLOOKUP(個人情報!$D50,登録者リスト!$A$1:$G$43729,4,FALSE)=基本情報!$D$6,VLOOKUP(個人情報!$D50,登録者リスト!$A$1:$G$43729,7,FALSE),""),""))</f>
        <v/>
      </c>
      <c r="G50" s="120" t="str">
        <f>IF(C50="○",IF($D50&lt;&gt;"",VLOOKUP($D50,新規学連登録者入力シート!$A$2:$U$101,14,FALSE),""),IF($D50&lt;&gt;"",IF(VLOOKUP(個人情報!$D50,登録者リスト!$A$1:$F$43729,4,FALSE)=基本情報!$D$6,VLOOKUP(個人情報!$D50,登録者リスト!$A$1:$F$43729,5,FALSE),""),""))</f>
        <v/>
      </c>
      <c r="H50" s="211" t="str">
        <f>IF(C50="○",IF($D50&lt;&gt;"",VLOOKUP($D50,新規学連登録者入力シート!$A$2:$U$101,19,FALSE),""),IF($D50&lt;&gt;"",IF(VLOOKUP(個人情報!$D50,登録者リスト!$A$1:$H$43729,4,FALSE)=基本情報!$D$6,VLOOKUP(個人情報!$D50,登録者リスト!$A$1:$H$43729,8,FALSE),""),""))</f>
        <v/>
      </c>
      <c r="I50" s="267"/>
      <c r="J50" s="267"/>
      <c r="K50" s="269" t="str">
        <f>IFERROR(IF(I50="","",IF(AND(I50&lt;&gt;"107 ハーフマラソン",I50&lt;&gt;"062 10000mW"),IF(BA50="T",IF(VALUE(M50)&lt;=AY50,"A標準",IF(VALUE(M50)&lt;=AZ50,"B標準","未突破")),IF(VALUE(M50)&gt;=AY50,"A標準",IF(VALUE(M50)&gt;=AZ50,"B標準","未突破"))),IF(VALUE(M50)&lt;=AZ50,"","未突破"))),"")</f>
        <v/>
      </c>
      <c r="L50" s="105"/>
      <c r="M50" s="287" t="str">
        <f>IF(U50="",ASC(N50&amp;IF(P50&lt;&gt;"",TEXT(P50,"00"),"")&amp;IF(R50&lt;&gt;"",TEXT(R50,"00"),"")&amp;IF(T50&lt;&gt;"",TEXT(T50,"00"),"")),ASC(U50))</f>
        <v/>
      </c>
      <c r="N50" s="205"/>
      <c r="O50" s="255" t="s">
        <v>239</v>
      </c>
      <c r="P50" s="237"/>
      <c r="Q50" s="255" t="s">
        <v>240</v>
      </c>
      <c r="R50" s="237"/>
      <c r="S50" s="239" t="s">
        <v>241</v>
      </c>
      <c r="T50" s="241"/>
      <c r="U50" s="165"/>
      <c r="V50" s="147"/>
      <c r="W50" s="148" t="s">
        <v>23</v>
      </c>
      <c r="X50" s="163"/>
      <c r="Y50" s="148" t="s">
        <v>24</v>
      </c>
      <c r="Z50" s="163"/>
      <c r="AA50" s="148" t="s">
        <v>26</v>
      </c>
      <c r="AB50" s="267"/>
      <c r="AC50" s="101" t="e">
        <f>IF(#REF!="",ASC(AD50&amp;IF(AF50&lt;&gt;"",TEXT(AF50,"00"),"")&amp;IF(AH50&lt;&gt;"",TEXT(AH50,"00"),"")&amp;IF(AJ50&lt;&gt;"",TEXT(AJ50,"00"),"")),ASC(#REF!))</f>
        <v>#REF!</v>
      </c>
      <c r="AD50" s="253" t="str">
        <f>IF(I50="","",IF(I50="201 十種競技","",VLOOKUP(I50,大学記録!$A$3:$H$5,2,FALSE)))</f>
        <v/>
      </c>
      <c r="AE50" s="257" t="s">
        <v>239</v>
      </c>
      <c r="AF50" s="259" t="str">
        <f>IF(I50="","",IF(I50="201 十種競技","",VLOOKUP(I50,大学記録!$A$3:$H$5,4,FALSE)))</f>
        <v/>
      </c>
      <c r="AG50" s="257" t="s">
        <v>240</v>
      </c>
      <c r="AH50" s="259" t="str">
        <f>IF(I50="","",IF(I50="201 十種競技","",VLOOKUP(I50,大学記録!$A$3:$H$5,6,FALSE)))</f>
        <v/>
      </c>
      <c r="AI50" s="261" t="s">
        <v>241</v>
      </c>
      <c r="AJ50" s="251" t="str">
        <f>IF(I50="","",IF(I50="201 十種競技","",VLOOKUP(I50,大学記録!$A$3:$H$5,8,FALSE)))</f>
        <v/>
      </c>
      <c r="AK50" s="205"/>
      <c r="AL50" s="255" t="s">
        <v>239</v>
      </c>
      <c r="AM50" s="237"/>
      <c r="AN50" s="255" t="s">
        <v>240</v>
      </c>
      <c r="AO50" s="237"/>
      <c r="AP50" s="239" t="s">
        <v>241</v>
      </c>
      <c r="AQ50" s="294"/>
      <c r="AS50" s="5" t="str">
        <f>IF(AND(I50&lt;&gt;"107 ハーフマラソン",I50&lt;&gt;"062 10000mW"),D50 &amp; "-" &amp; I50,D50 &amp; "-" &amp; I50 &amp; J50)</f>
        <v>-</v>
      </c>
      <c r="AT50" s="5" t="str">
        <f>IF(ISERROR(VLOOKUP(個人情報!$AS50,登録者リスト!#REF!,4,FALSE)),"○","")</f>
        <v>○</v>
      </c>
      <c r="AU50" s="5" t="e">
        <f>IF(AND(I50&lt;&gt;"107 ハーフマラソン",I50&lt;&gt;"062 10000mW"),#REF! &amp; "-" &amp; I50,#REF! &amp; "-" &amp; I50 &amp; J50)</f>
        <v>#REF!</v>
      </c>
      <c r="AV50" s="5" t="str">
        <f>IF(ISERROR(VLOOKUP(AU50,突破者リスト外資格記録入力シート!$D$7:$M$106,2,FALSE)),"○","")</f>
        <v>○</v>
      </c>
      <c r="AW50" s="5" t="str">
        <f>IF(C50="○","整理番号","登録番号")</f>
        <v>登録番号</v>
      </c>
      <c r="AX50" s="5" t="str">
        <f>IF(I50="107 ハーフマラソン","H",IF(I50="062 10000mW","W",""))</f>
        <v/>
      </c>
      <c r="AY50" s="5" t="e">
        <f>VLOOKUP($I50 &amp; $J50,標準記録!$A$1:$D$26,2,FALSE)</f>
        <v>#N/A</v>
      </c>
      <c r="AZ50" s="5" t="e">
        <f>VLOOKUP($I50 &amp; $J50,標準記録!$A$1:$D$26,3,FALSE)</f>
        <v>#N/A</v>
      </c>
      <c r="BA50" s="5" t="e">
        <f>VLOOKUP($I50 &amp; $J50,標準記録!$A$1:$D$26,4,FALSE)</f>
        <v>#N/A</v>
      </c>
      <c r="BB50" s="5" t="str">
        <f>IF(BC50="","",A50)</f>
        <v/>
      </c>
      <c r="BC50" s="5" t="str">
        <f>IF(OR(I50="201 十種競技",I50="202 七種競技"),#REF!,"")</f>
        <v/>
      </c>
      <c r="BD50" s="5" t="str">
        <f>IF(I50="107 ハーフマラソン",#REF!,"")</f>
        <v/>
      </c>
      <c r="BE50" s="5" t="str">
        <f>I50 &amp; K50</f>
        <v/>
      </c>
      <c r="BF50" s="5">
        <f>I50</f>
        <v>0</v>
      </c>
      <c r="BG50" s="5">
        <f>COUNTIF($BF$5:$BF$401,I50)</f>
        <v>160</v>
      </c>
      <c r="BH50" s="5">
        <f>COUNTIF($BE$5:$BE$401,I50 &amp; "B標準")</f>
        <v>0</v>
      </c>
      <c r="BI50" s="5" t="str">
        <f>D48 &amp; D50</f>
        <v>登録番号</v>
      </c>
    </row>
    <row r="51" spans="1:61" ht="14.25" thickBot="1" x14ac:dyDescent="0.2">
      <c r="A51" s="292"/>
      <c r="B51" s="304"/>
      <c r="C51" s="208"/>
      <c r="D51" s="206"/>
      <c r="E51" s="121" t="str">
        <f>IF(C50="○",IF($D50&lt;&gt;"",VLOOKUP($D50,新規学連登録者入力シート!$A$2:$U$101,7,FALSE),""),IF($D50&lt;&gt;"",IF(VLOOKUP(個人情報!$D50,登録者リスト!$A$1:$F$43729,4,FALSE)=基本情報!$D$6,VLOOKUP(個人情報!$D50,登録者リスト!$A$1:$F$43729,2,FALSE),""),""))</f>
        <v/>
      </c>
      <c r="F51" s="210"/>
      <c r="G51" s="121" t="str">
        <f>IF(C50="○",IF($D50&lt;&gt;"",VLOOKUP($D50,新規学連登録者入力シート!$A$2:$U$101,19,FALSE),""),IF($D50&lt;&gt;"",IF(VLOOKUP(個人情報!$D50,登録者リスト!$A$1:$F$43729,4,FALSE)=基本情報!$D$6,VLOOKUP(個人情報!$D50,登録者リスト!$A$1:$F$43729,6,FALSE),""),""))</f>
        <v/>
      </c>
      <c r="H51" s="212"/>
      <c r="I51" s="268"/>
      <c r="J51" s="268"/>
      <c r="K51" s="270"/>
      <c r="L51" s="106"/>
      <c r="M51" s="288"/>
      <c r="N51" s="206"/>
      <c r="O51" s="256"/>
      <c r="P51" s="238"/>
      <c r="Q51" s="256"/>
      <c r="R51" s="238"/>
      <c r="S51" s="240"/>
      <c r="T51" s="242"/>
      <c r="U51" s="168"/>
      <c r="V51" s="149"/>
      <c r="W51" s="150" t="s">
        <v>23</v>
      </c>
      <c r="X51" s="94"/>
      <c r="Y51" s="150" t="s">
        <v>25</v>
      </c>
      <c r="Z51" s="94"/>
      <c r="AA51" s="150" t="s">
        <v>26</v>
      </c>
      <c r="AB51" s="268"/>
      <c r="AC51" s="102" t="e">
        <f>IF(#REF!="",ASC(AD50&amp;IF(AF51&lt;&gt;"",TEXT(AF51,"00"),"")&amp;IF(AH51&lt;&gt;"",TEXT(AH51,"00"),"")&amp;IF(AJ51&lt;&gt;"",TEXT(AJ51,"00"),"")),ASC(#REF!))</f>
        <v>#REF!</v>
      </c>
      <c r="AD51" s="254"/>
      <c r="AE51" s="258"/>
      <c r="AF51" s="260"/>
      <c r="AG51" s="258"/>
      <c r="AH51" s="260"/>
      <c r="AI51" s="262"/>
      <c r="AJ51" s="252"/>
      <c r="AK51" s="206"/>
      <c r="AL51" s="256"/>
      <c r="AM51" s="238"/>
      <c r="AN51" s="256"/>
      <c r="AO51" s="238"/>
      <c r="AP51" s="240"/>
      <c r="AQ51" s="295"/>
      <c r="AS51" s="5" t="str">
        <f>IF(AND(I51&lt;&gt;"107 ハーフマラソン",I51&lt;&gt;"062 10000mW"),D50 &amp; "-" &amp; I51,D50 &amp; "-" &amp; I51 &amp; J51)</f>
        <v>-</v>
      </c>
      <c r="AT51" s="5" t="str">
        <f>IF(ISERROR(VLOOKUP(個人情報!$AS51,登録者リスト!#REF!,4,FALSE)),"○","")</f>
        <v>○</v>
      </c>
      <c r="AU51" s="5" t="e">
        <f>IF(AND(I51&lt;&gt;"107 ハーフマラソン",I51&lt;&gt;"062 10000mW"),#REF! &amp; "-" &amp; I51,#REF! &amp; "-" &amp; I51 &amp; J51)</f>
        <v>#REF!</v>
      </c>
      <c r="AV51" s="5" t="str">
        <f>IF(ISERROR(VLOOKUP(AU51,突破者リスト外資格記録入力シート!$D$7:$M$106,2,FALSE)),"○","")</f>
        <v>○</v>
      </c>
      <c r="AX51" s="5" t="str">
        <f>IF(I51="107 ハーフマラソン","H",IF(I51="062 10000mW","W",""))</f>
        <v/>
      </c>
      <c r="AY51" s="5" t="e">
        <f>VLOOKUP($I51 &amp; $J51,標準記録!$A$1:$D$26,2,FALSE)</f>
        <v>#N/A</v>
      </c>
      <c r="AZ51" s="5" t="e">
        <f>VLOOKUP($I51 &amp; $J51,標準記録!$A$1:$D$26,3,FALSE)</f>
        <v>#N/A</v>
      </c>
      <c r="BA51" s="5" t="e">
        <f>VLOOKUP($I51 &amp; $J51,標準記録!$A$1:$D$26,4,FALSE)</f>
        <v>#N/A</v>
      </c>
      <c r="BB51" s="5" t="str">
        <f>IF(BC51="","",A50)</f>
        <v/>
      </c>
      <c r="BC51" s="5" t="str">
        <f>IF(OR(I51="201 十種競技",I51="202 七種競技"),#REF!,"")</f>
        <v/>
      </c>
      <c r="BD51" s="5" t="str">
        <f>IF(I51="107 ハーフマラソン",#REF!,"")</f>
        <v/>
      </c>
      <c r="BE51" s="5" t="str">
        <f>I51 &amp; K51</f>
        <v/>
      </c>
      <c r="BF51" s="5">
        <f>I51</f>
        <v>0</v>
      </c>
      <c r="BG51" s="5">
        <f>COUNTIF($BF$5:$BF$401,I51)</f>
        <v>160</v>
      </c>
      <c r="BH51" s="5">
        <f>COUNTIF($BE$5:$BE$401,I51 &amp; "B標準")</f>
        <v>0</v>
      </c>
    </row>
    <row r="52" spans="1:61" ht="15" thickTop="1" thickBot="1" x14ac:dyDescent="0.2">
      <c r="A52" s="293"/>
      <c r="B52" s="245" t="s">
        <v>128</v>
      </c>
      <c r="C52" s="246"/>
      <c r="D52" s="246"/>
      <c r="E52" s="246"/>
      <c r="F52" s="246"/>
      <c r="G52" s="247"/>
      <c r="H52" s="118"/>
      <c r="I52" s="248"/>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50"/>
    </row>
    <row r="53" spans="1:61" ht="13.5" customHeight="1" x14ac:dyDescent="0.15">
      <c r="A53" s="289"/>
      <c r="B53" s="281" t="s">
        <v>0</v>
      </c>
      <c r="C53" s="283" t="s">
        <v>242</v>
      </c>
      <c r="D53" s="283" t="str">
        <f>IF(C55="○","整理番号","登録番号")</f>
        <v>登録番号</v>
      </c>
      <c r="E53" s="134" t="s">
        <v>13550</v>
      </c>
      <c r="F53" s="281" t="s">
        <v>275</v>
      </c>
      <c r="G53" s="135" t="s">
        <v>1</v>
      </c>
      <c r="H53" s="273" t="s">
        <v>13551</v>
      </c>
      <c r="I53" s="285" t="s">
        <v>2</v>
      </c>
      <c r="J53" s="273" t="s">
        <v>284</v>
      </c>
      <c r="K53" s="273" t="s">
        <v>3</v>
      </c>
      <c r="L53" s="136" t="s">
        <v>243</v>
      </c>
      <c r="M53" s="137" t="s">
        <v>16</v>
      </c>
      <c r="N53" s="278" t="s">
        <v>4</v>
      </c>
      <c r="O53" s="279"/>
      <c r="P53" s="279"/>
      <c r="Q53" s="279"/>
      <c r="R53" s="279"/>
      <c r="S53" s="279"/>
      <c r="T53" s="279"/>
      <c r="U53" s="279"/>
      <c r="V53" s="279"/>
      <c r="W53" s="279"/>
      <c r="X53" s="279"/>
      <c r="Y53" s="279"/>
      <c r="Z53" s="279"/>
      <c r="AA53" s="279"/>
      <c r="AB53" s="280"/>
      <c r="AC53" s="138" t="s">
        <v>16</v>
      </c>
      <c r="AD53" s="296" t="s">
        <v>448</v>
      </c>
      <c r="AE53" s="297"/>
      <c r="AF53" s="297"/>
      <c r="AG53" s="297"/>
      <c r="AH53" s="297"/>
      <c r="AI53" s="297"/>
      <c r="AJ53" s="297"/>
      <c r="AK53" s="278" t="s">
        <v>445</v>
      </c>
      <c r="AL53" s="279"/>
      <c r="AM53" s="279"/>
      <c r="AN53" s="279"/>
      <c r="AO53" s="279"/>
      <c r="AP53" s="279"/>
      <c r="AQ53" s="301"/>
    </row>
    <row r="54" spans="1:61" ht="14.25" thickBot="1" x14ac:dyDescent="0.2">
      <c r="A54" s="290"/>
      <c r="B54" s="282"/>
      <c r="C54" s="284"/>
      <c r="D54" s="284"/>
      <c r="E54" s="139" t="s">
        <v>6</v>
      </c>
      <c r="F54" s="282"/>
      <c r="G54" s="140" t="s">
        <v>7</v>
      </c>
      <c r="H54" s="282"/>
      <c r="I54" s="286"/>
      <c r="J54" s="274"/>
      <c r="K54" s="274"/>
      <c r="L54" s="141"/>
      <c r="M54" s="142"/>
      <c r="N54" s="275" t="s">
        <v>8</v>
      </c>
      <c r="O54" s="276"/>
      <c r="P54" s="276"/>
      <c r="Q54" s="276"/>
      <c r="R54" s="276"/>
      <c r="S54" s="276"/>
      <c r="T54" s="277"/>
      <c r="U54" s="166"/>
      <c r="V54" s="143" t="s">
        <v>10</v>
      </c>
      <c r="W54" s="144"/>
      <c r="X54" s="162"/>
      <c r="Y54" s="144"/>
      <c r="Z54" s="162"/>
      <c r="AA54" s="145"/>
      <c r="AB54" s="140" t="s">
        <v>11</v>
      </c>
      <c r="AC54" s="146"/>
      <c r="AD54" s="298" t="s">
        <v>8</v>
      </c>
      <c r="AE54" s="299"/>
      <c r="AF54" s="299"/>
      <c r="AG54" s="299"/>
      <c r="AH54" s="299"/>
      <c r="AI54" s="299"/>
      <c r="AJ54" s="300"/>
      <c r="AK54" s="275" t="s">
        <v>8</v>
      </c>
      <c r="AL54" s="276"/>
      <c r="AM54" s="276"/>
      <c r="AN54" s="276"/>
      <c r="AO54" s="276"/>
      <c r="AP54" s="276"/>
      <c r="AQ54" s="302"/>
    </row>
    <row r="55" spans="1:61" x14ac:dyDescent="0.15">
      <c r="A55" s="291">
        <v>11</v>
      </c>
      <c r="B55" s="303" t="str">
        <f>IF(OR(B50="",E55=""),"",B50+1)</f>
        <v/>
      </c>
      <c r="C55" s="207"/>
      <c r="D55" s="205"/>
      <c r="E55" s="119" t="str">
        <f>IF(C55="○",IF($D55&lt;&gt;"",VLOOKUP($D55,新規学連登録者入力シート!$A$2:$U$101,8,FALSE),""),IF($D55&lt;&gt;"",IF(VLOOKUP(個人情報!$D55,登録者リスト!$A$1:$F$43729,4,FALSE)=基本情報!$D$6,VLOOKUP(個人情報!$D55,登録者リスト!$A$1:$F$43729,3,FALSE),""),""))</f>
        <v/>
      </c>
      <c r="F55" s="209" t="str">
        <f>IF(C55="○",IF($D55&lt;&gt;"",VLOOKUP($D55,新規学連登録者入力シート!$A$2:$U$101,9,FALSE),""),IF($D55&lt;&gt;"",IF(VLOOKUP(個人情報!$D55,登録者リスト!$A$1:$G$43729,4,FALSE)=基本情報!$D$6,VLOOKUP(個人情報!$D55,登録者リスト!$A$1:$G$43729,7,FALSE),""),""))</f>
        <v/>
      </c>
      <c r="G55" s="120" t="str">
        <f>IF(C55="○",IF($D55&lt;&gt;"",VLOOKUP($D55,新規学連登録者入力シート!$A$2:$U$101,14,FALSE),""),IF($D55&lt;&gt;"",IF(VLOOKUP(個人情報!$D55,登録者リスト!$A$1:$F$43729,4,FALSE)=基本情報!$D$6,VLOOKUP(個人情報!$D55,登録者リスト!$A$1:$F$43729,5,FALSE),""),""))</f>
        <v/>
      </c>
      <c r="H55" s="211" t="str">
        <f>IF(C55="○",IF($D55&lt;&gt;"",VLOOKUP($D55,新規学連登録者入力シート!$A$2:$U$101,19,FALSE),""),IF($D55&lt;&gt;"",IF(VLOOKUP(個人情報!$D55,登録者リスト!$A$1:$H$43729,4,FALSE)=基本情報!$D$6,VLOOKUP(個人情報!$D55,登録者リスト!$A$1:$H$43729,8,FALSE),""),""))</f>
        <v/>
      </c>
      <c r="I55" s="267"/>
      <c r="J55" s="267"/>
      <c r="K55" s="269" t="str">
        <f>IFERROR(IF(I55="","",IF(AND(I55&lt;&gt;"107 ハーフマラソン",I55&lt;&gt;"062 10000mW"),IF(BA55="T",IF(VALUE(M55)&lt;=AY55,"A標準",IF(VALUE(M55)&lt;=AZ55,"B標準","未突破")),IF(VALUE(M55)&gt;=AY55,"A標準",IF(VALUE(M55)&gt;=AZ55,"B標準","未突破"))),IF(VALUE(M55)&lt;=AZ55,"","未突破"))),"")</f>
        <v/>
      </c>
      <c r="L55" s="105"/>
      <c r="M55" s="287" t="str">
        <f>IF(U55="",ASC(N55&amp;IF(P55&lt;&gt;"",TEXT(P55,"00"),"")&amp;IF(R55&lt;&gt;"",TEXT(R55,"00"),"")&amp;IF(T55&lt;&gt;"",TEXT(T55,"00"),"")),ASC(U55))</f>
        <v/>
      </c>
      <c r="N55" s="205"/>
      <c r="O55" s="255" t="s">
        <v>239</v>
      </c>
      <c r="P55" s="237"/>
      <c r="Q55" s="255" t="s">
        <v>240</v>
      </c>
      <c r="R55" s="237"/>
      <c r="S55" s="239" t="s">
        <v>241</v>
      </c>
      <c r="T55" s="241"/>
      <c r="U55" s="165"/>
      <c r="V55" s="147"/>
      <c r="W55" s="148" t="s">
        <v>23</v>
      </c>
      <c r="X55" s="163"/>
      <c r="Y55" s="148" t="s">
        <v>24</v>
      </c>
      <c r="Z55" s="163"/>
      <c r="AA55" s="148" t="s">
        <v>26</v>
      </c>
      <c r="AB55" s="267"/>
      <c r="AC55" s="101" t="e">
        <f>IF(#REF!="",ASC(AD55&amp;IF(AF55&lt;&gt;"",TEXT(AF55,"00"),"")&amp;IF(AH55&lt;&gt;"",TEXT(AH55,"00"),"")&amp;IF(AJ55&lt;&gt;"",TEXT(AJ55,"00"),"")),ASC(#REF!))</f>
        <v>#REF!</v>
      </c>
      <c r="AD55" s="253" t="str">
        <f>IF(I55="","",IF(I55="201 十種競技","",VLOOKUP(I55,大学記録!$A$3:$H$5,2,FALSE)))</f>
        <v/>
      </c>
      <c r="AE55" s="257" t="s">
        <v>239</v>
      </c>
      <c r="AF55" s="259" t="str">
        <f>IF(I55="","",IF(I55="201 十種競技","",VLOOKUP(I55,大学記録!$A$3:$H$5,4,FALSE)))</f>
        <v/>
      </c>
      <c r="AG55" s="257" t="s">
        <v>240</v>
      </c>
      <c r="AH55" s="259" t="str">
        <f>IF(I55="","",IF(I55="201 十種競技","",VLOOKUP(I55,大学記録!$A$3:$H$5,6,FALSE)))</f>
        <v/>
      </c>
      <c r="AI55" s="261" t="s">
        <v>241</v>
      </c>
      <c r="AJ55" s="251" t="str">
        <f>IF(I55="","",IF(I55="201 十種競技","",VLOOKUP(I55,大学記録!$A$3:$H$5,8,FALSE)))</f>
        <v/>
      </c>
      <c r="AK55" s="205"/>
      <c r="AL55" s="255" t="s">
        <v>239</v>
      </c>
      <c r="AM55" s="237"/>
      <c r="AN55" s="255" t="s">
        <v>240</v>
      </c>
      <c r="AO55" s="237"/>
      <c r="AP55" s="239" t="s">
        <v>241</v>
      </c>
      <c r="AQ55" s="294"/>
      <c r="AS55" s="5" t="str">
        <f>IF(AND(I55&lt;&gt;"107 ハーフマラソン",I55&lt;&gt;"062 10000mW"),D55 &amp; "-" &amp; I55,D55 &amp; "-" &amp; I55 &amp; J55)</f>
        <v>-</v>
      </c>
      <c r="AT55" s="5" t="str">
        <f>IF(ISERROR(VLOOKUP(個人情報!$AS55,登録者リスト!#REF!,4,FALSE)),"○","")</f>
        <v>○</v>
      </c>
      <c r="AU55" s="5" t="e">
        <f>IF(AND(I55&lt;&gt;"107 ハーフマラソン",I55&lt;&gt;"062 10000mW"),#REF! &amp; "-" &amp; I55,#REF! &amp; "-" &amp; I55 &amp; J55)</f>
        <v>#REF!</v>
      </c>
      <c r="AV55" s="5" t="str">
        <f>IF(ISERROR(VLOOKUP(AU55,突破者リスト外資格記録入力シート!$D$7:$M$106,2,FALSE)),"○","")</f>
        <v>○</v>
      </c>
      <c r="AW55" s="5" t="str">
        <f>IF(C55="○","整理番号","登録番号")</f>
        <v>登録番号</v>
      </c>
      <c r="AX55" s="5" t="str">
        <f>IF(I55="107 ハーフマラソン","H",IF(I55="062 10000mW","W",""))</f>
        <v/>
      </c>
      <c r="AY55" s="5" t="e">
        <f>VLOOKUP($I55 &amp; $J55,標準記録!$A$1:$D$26,2,FALSE)</f>
        <v>#N/A</v>
      </c>
      <c r="AZ55" s="5" t="e">
        <f>VLOOKUP($I55 &amp; $J55,標準記録!$A$1:$D$26,3,FALSE)</f>
        <v>#N/A</v>
      </c>
      <c r="BA55" s="5" t="e">
        <f>VLOOKUP($I55 &amp; $J55,標準記録!$A$1:$D$26,4,FALSE)</f>
        <v>#N/A</v>
      </c>
      <c r="BB55" s="5" t="str">
        <f>IF(BC55="","",A55)</f>
        <v/>
      </c>
      <c r="BC55" s="5" t="str">
        <f>IF(OR(I55="201 十種競技",I55="202 七種競技"),#REF!,"")</f>
        <v/>
      </c>
      <c r="BD55" s="5" t="str">
        <f>IF(I55="107 ハーフマラソン",#REF!,"")</f>
        <v/>
      </c>
      <c r="BE55" s="5" t="str">
        <f>I55 &amp; K55</f>
        <v/>
      </c>
      <c r="BF55" s="5">
        <f>I55</f>
        <v>0</v>
      </c>
      <c r="BG55" s="5">
        <f>COUNTIF($BF$5:$BF$401,I55)</f>
        <v>160</v>
      </c>
      <c r="BH55" s="5">
        <f>COUNTIF($BE$5:$BE$401,I55 &amp; "B標準")</f>
        <v>0</v>
      </c>
      <c r="BI55" s="5" t="str">
        <f>D53 &amp; D55</f>
        <v>登録番号</v>
      </c>
    </row>
    <row r="56" spans="1:61" ht="14.25" thickBot="1" x14ac:dyDescent="0.2">
      <c r="A56" s="292"/>
      <c r="B56" s="304"/>
      <c r="C56" s="208"/>
      <c r="D56" s="206"/>
      <c r="E56" s="121" t="str">
        <f>IF(C55="○",IF($D55&lt;&gt;"",VLOOKUP($D55,新規学連登録者入力シート!$A$2:$U$101,7,FALSE),""),IF($D55&lt;&gt;"",IF(VLOOKUP(個人情報!$D55,登録者リスト!$A$1:$F$43729,4,FALSE)=基本情報!$D$6,VLOOKUP(個人情報!$D55,登録者リスト!$A$1:$F$43729,2,FALSE),""),""))</f>
        <v/>
      </c>
      <c r="F56" s="210"/>
      <c r="G56" s="121" t="str">
        <f>IF(C55="○",IF($D55&lt;&gt;"",VLOOKUP($D55,新規学連登録者入力シート!$A$2:$U$101,19,FALSE),""),IF($D55&lt;&gt;"",IF(VLOOKUP(個人情報!$D55,登録者リスト!$A$1:$F$43729,4,FALSE)=基本情報!$D$6,VLOOKUP(個人情報!$D55,登録者リスト!$A$1:$F$43729,6,FALSE),""),""))</f>
        <v/>
      </c>
      <c r="H56" s="212"/>
      <c r="I56" s="268"/>
      <c r="J56" s="268"/>
      <c r="K56" s="270"/>
      <c r="L56" s="106"/>
      <c r="M56" s="288"/>
      <c r="N56" s="206"/>
      <c r="O56" s="256"/>
      <c r="P56" s="238"/>
      <c r="Q56" s="256"/>
      <c r="R56" s="238"/>
      <c r="S56" s="240"/>
      <c r="T56" s="242"/>
      <c r="U56" s="168"/>
      <c r="V56" s="149"/>
      <c r="W56" s="150" t="s">
        <v>23</v>
      </c>
      <c r="X56" s="94"/>
      <c r="Y56" s="150" t="s">
        <v>25</v>
      </c>
      <c r="Z56" s="94"/>
      <c r="AA56" s="150" t="s">
        <v>26</v>
      </c>
      <c r="AB56" s="268"/>
      <c r="AC56" s="102" t="e">
        <f>IF(#REF!="",ASC(AD55&amp;IF(AF56&lt;&gt;"",TEXT(AF56,"00"),"")&amp;IF(AH56&lt;&gt;"",TEXT(AH56,"00"),"")&amp;IF(AJ56&lt;&gt;"",TEXT(AJ56,"00"),"")),ASC(#REF!))</f>
        <v>#REF!</v>
      </c>
      <c r="AD56" s="254"/>
      <c r="AE56" s="258"/>
      <c r="AF56" s="260"/>
      <c r="AG56" s="258"/>
      <c r="AH56" s="260"/>
      <c r="AI56" s="262"/>
      <c r="AJ56" s="252"/>
      <c r="AK56" s="206"/>
      <c r="AL56" s="256"/>
      <c r="AM56" s="238"/>
      <c r="AN56" s="256"/>
      <c r="AO56" s="238"/>
      <c r="AP56" s="240"/>
      <c r="AQ56" s="295"/>
      <c r="AS56" s="5" t="str">
        <f>IF(AND(I56&lt;&gt;"107 ハーフマラソン",I56&lt;&gt;"062 10000mW"),D55 &amp; "-" &amp; I56,D55 &amp; "-" &amp; I56 &amp; J56)</f>
        <v>-</v>
      </c>
      <c r="AT56" s="5" t="str">
        <f>IF(ISERROR(VLOOKUP(個人情報!$AS56,登録者リスト!#REF!,4,FALSE)),"○","")</f>
        <v>○</v>
      </c>
      <c r="AU56" s="5" t="e">
        <f>IF(AND(I56&lt;&gt;"107 ハーフマラソン",I56&lt;&gt;"062 10000mW"),#REF! &amp; "-" &amp; I56,#REF! &amp; "-" &amp; I56 &amp; J56)</f>
        <v>#REF!</v>
      </c>
      <c r="AV56" s="5" t="str">
        <f>IF(ISERROR(VLOOKUP(AU56,突破者リスト外資格記録入力シート!$D$7:$M$106,2,FALSE)),"○","")</f>
        <v>○</v>
      </c>
      <c r="AX56" s="5" t="str">
        <f>IF(I56="107 ハーフマラソン","H",IF(I56="062 10000mW","W",""))</f>
        <v/>
      </c>
      <c r="AY56" s="5" t="e">
        <f>VLOOKUP($I56 &amp; $J56,標準記録!$A$1:$D$26,2,FALSE)</f>
        <v>#N/A</v>
      </c>
      <c r="AZ56" s="5" t="e">
        <f>VLOOKUP($I56 &amp; $J56,標準記録!$A$1:$D$26,3,FALSE)</f>
        <v>#N/A</v>
      </c>
      <c r="BA56" s="5" t="e">
        <f>VLOOKUP($I56 &amp; $J56,標準記録!$A$1:$D$26,4,FALSE)</f>
        <v>#N/A</v>
      </c>
      <c r="BB56" s="5" t="str">
        <f>IF(BC56="","",A55)</f>
        <v/>
      </c>
      <c r="BC56" s="5" t="str">
        <f>IF(OR(I56="201 十種競技",I56="202 七種競技"),#REF!,"")</f>
        <v/>
      </c>
      <c r="BD56" s="5" t="str">
        <f>IF(I56="107 ハーフマラソン",#REF!,"")</f>
        <v/>
      </c>
      <c r="BE56" s="5" t="str">
        <f>I56 &amp; K56</f>
        <v/>
      </c>
      <c r="BF56" s="5">
        <f>I56</f>
        <v>0</v>
      </c>
      <c r="BG56" s="5">
        <f>COUNTIF($BF$5:$BF$401,I56)</f>
        <v>160</v>
      </c>
      <c r="BH56" s="5">
        <f>COUNTIF($BE$5:$BE$401,I56 &amp; "B標準")</f>
        <v>0</v>
      </c>
    </row>
    <row r="57" spans="1:61" ht="15" thickTop="1" thickBot="1" x14ac:dyDescent="0.2">
      <c r="A57" s="293"/>
      <c r="B57" s="245" t="s">
        <v>128</v>
      </c>
      <c r="C57" s="246"/>
      <c r="D57" s="246"/>
      <c r="E57" s="246"/>
      <c r="F57" s="246"/>
      <c r="G57" s="247"/>
      <c r="H57" s="118"/>
      <c r="I57" s="248"/>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50"/>
    </row>
    <row r="58" spans="1:61" ht="13.5" customHeight="1" x14ac:dyDescent="0.15">
      <c r="A58" s="289"/>
      <c r="B58" s="281" t="s">
        <v>0</v>
      </c>
      <c r="C58" s="283" t="s">
        <v>242</v>
      </c>
      <c r="D58" s="283" t="str">
        <f>IF(C60="○","整理番号","登録番号")</f>
        <v>登録番号</v>
      </c>
      <c r="E58" s="134" t="s">
        <v>13550</v>
      </c>
      <c r="F58" s="281" t="s">
        <v>275</v>
      </c>
      <c r="G58" s="135" t="s">
        <v>1</v>
      </c>
      <c r="H58" s="273" t="s">
        <v>13551</v>
      </c>
      <c r="I58" s="285" t="s">
        <v>2</v>
      </c>
      <c r="J58" s="273" t="s">
        <v>284</v>
      </c>
      <c r="K58" s="273" t="s">
        <v>3</v>
      </c>
      <c r="L58" s="136" t="s">
        <v>243</v>
      </c>
      <c r="M58" s="137" t="s">
        <v>16</v>
      </c>
      <c r="N58" s="278" t="s">
        <v>4</v>
      </c>
      <c r="O58" s="279"/>
      <c r="P58" s="279"/>
      <c r="Q58" s="279"/>
      <c r="R58" s="279"/>
      <c r="S58" s="279"/>
      <c r="T58" s="279"/>
      <c r="U58" s="279"/>
      <c r="V58" s="279"/>
      <c r="W58" s="279"/>
      <c r="X58" s="279"/>
      <c r="Y58" s="279"/>
      <c r="Z58" s="279"/>
      <c r="AA58" s="279"/>
      <c r="AB58" s="280"/>
      <c r="AC58" s="138" t="s">
        <v>16</v>
      </c>
      <c r="AD58" s="296" t="s">
        <v>448</v>
      </c>
      <c r="AE58" s="297"/>
      <c r="AF58" s="297"/>
      <c r="AG58" s="297"/>
      <c r="AH58" s="297"/>
      <c r="AI58" s="297"/>
      <c r="AJ58" s="297"/>
      <c r="AK58" s="278" t="s">
        <v>445</v>
      </c>
      <c r="AL58" s="279"/>
      <c r="AM58" s="279"/>
      <c r="AN58" s="279"/>
      <c r="AO58" s="279"/>
      <c r="AP58" s="279"/>
      <c r="AQ58" s="301"/>
    </row>
    <row r="59" spans="1:61" ht="14.25" thickBot="1" x14ac:dyDescent="0.2">
      <c r="A59" s="290"/>
      <c r="B59" s="282"/>
      <c r="C59" s="284"/>
      <c r="D59" s="284"/>
      <c r="E59" s="139" t="s">
        <v>6</v>
      </c>
      <c r="F59" s="282"/>
      <c r="G59" s="140" t="s">
        <v>7</v>
      </c>
      <c r="H59" s="282"/>
      <c r="I59" s="286"/>
      <c r="J59" s="274"/>
      <c r="K59" s="274"/>
      <c r="L59" s="141"/>
      <c r="M59" s="142"/>
      <c r="N59" s="275" t="s">
        <v>8</v>
      </c>
      <c r="O59" s="276"/>
      <c r="P59" s="276"/>
      <c r="Q59" s="276"/>
      <c r="R59" s="276"/>
      <c r="S59" s="276"/>
      <c r="T59" s="277"/>
      <c r="U59" s="166"/>
      <c r="V59" s="143" t="s">
        <v>10</v>
      </c>
      <c r="W59" s="144"/>
      <c r="X59" s="162"/>
      <c r="Y59" s="144"/>
      <c r="Z59" s="162"/>
      <c r="AA59" s="145"/>
      <c r="AB59" s="140" t="s">
        <v>11</v>
      </c>
      <c r="AC59" s="146"/>
      <c r="AD59" s="298" t="s">
        <v>8</v>
      </c>
      <c r="AE59" s="299"/>
      <c r="AF59" s="299"/>
      <c r="AG59" s="299"/>
      <c r="AH59" s="299"/>
      <c r="AI59" s="299"/>
      <c r="AJ59" s="300"/>
      <c r="AK59" s="275" t="s">
        <v>8</v>
      </c>
      <c r="AL59" s="276"/>
      <c r="AM59" s="276"/>
      <c r="AN59" s="276"/>
      <c r="AO59" s="276"/>
      <c r="AP59" s="276"/>
      <c r="AQ59" s="302"/>
    </row>
    <row r="60" spans="1:61" x14ac:dyDescent="0.15">
      <c r="A60" s="291">
        <v>12</v>
      </c>
      <c r="B60" s="303" t="str">
        <f>IF(OR(B55="",E60=""),"",B55+1)</f>
        <v/>
      </c>
      <c r="C60" s="207"/>
      <c r="D60" s="205"/>
      <c r="E60" s="119" t="str">
        <f>IF(C60="○",IF($D60&lt;&gt;"",VLOOKUP($D60,新規学連登録者入力シート!$A$2:$U$101,8,FALSE),""),IF($D60&lt;&gt;"",IF(VLOOKUP(個人情報!$D60,登録者リスト!$A$1:$F$43729,4,FALSE)=基本情報!$D$6,VLOOKUP(個人情報!$D60,登録者リスト!$A$1:$F$43729,3,FALSE),""),""))</f>
        <v/>
      </c>
      <c r="F60" s="209" t="str">
        <f>IF(C60="○",IF($D60&lt;&gt;"",VLOOKUP($D60,新規学連登録者入力シート!$A$2:$U$101,9,FALSE),""),IF($D60&lt;&gt;"",IF(VLOOKUP(個人情報!$D60,登録者リスト!$A$1:$G$43729,4,FALSE)=基本情報!$D$6,VLOOKUP(個人情報!$D60,登録者リスト!$A$1:$G$43729,7,FALSE),""),""))</f>
        <v/>
      </c>
      <c r="G60" s="120" t="str">
        <f>IF(C60="○",IF($D60&lt;&gt;"",VLOOKUP($D60,新規学連登録者入力シート!$A$2:$U$101,14,FALSE),""),IF($D60&lt;&gt;"",IF(VLOOKUP(個人情報!$D60,登録者リスト!$A$1:$F$43729,4,FALSE)=基本情報!$D$6,VLOOKUP(個人情報!$D60,登録者リスト!$A$1:$F$43729,5,FALSE),""),""))</f>
        <v/>
      </c>
      <c r="H60" s="211" t="str">
        <f>IF(C60="○",IF($D60&lt;&gt;"",VLOOKUP($D60,新規学連登録者入力シート!$A$2:$U$101,19,FALSE),""),IF($D60&lt;&gt;"",IF(VLOOKUP(個人情報!$D60,登録者リスト!$A$1:$H$43729,4,FALSE)=基本情報!$D$6,VLOOKUP(個人情報!$D60,登録者リスト!$A$1:$H$43729,8,FALSE),""),""))</f>
        <v/>
      </c>
      <c r="I60" s="267"/>
      <c r="J60" s="267"/>
      <c r="K60" s="269" t="str">
        <f>IFERROR(IF(I60="","",IF(AND(I60&lt;&gt;"107 ハーフマラソン",I60&lt;&gt;"062 10000mW"),IF(BA60="T",IF(VALUE(M60)&lt;=AY60,"A標準",IF(VALUE(M60)&lt;=AZ60,"B標準","未突破")),IF(VALUE(M60)&gt;=AY60,"A標準",IF(VALUE(M60)&gt;=AZ60,"B標準","未突破"))),IF(VALUE(M60)&lt;=AZ60,"","未突破"))),"")</f>
        <v/>
      </c>
      <c r="L60" s="105"/>
      <c r="M60" s="287" t="str">
        <f>IF(U60="",ASC(N60&amp;IF(P60&lt;&gt;"",TEXT(P60,"00"),"")&amp;IF(R60&lt;&gt;"",TEXT(R60,"00"),"")&amp;IF(T60&lt;&gt;"",TEXT(T60,"00"),"")),ASC(U60))</f>
        <v/>
      </c>
      <c r="N60" s="205"/>
      <c r="O60" s="255" t="s">
        <v>239</v>
      </c>
      <c r="P60" s="237"/>
      <c r="Q60" s="255" t="s">
        <v>240</v>
      </c>
      <c r="R60" s="237"/>
      <c r="S60" s="239" t="s">
        <v>241</v>
      </c>
      <c r="T60" s="241"/>
      <c r="U60" s="165"/>
      <c r="V60" s="147"/>
      <c r="W60" s="148" t="s">
        <v>23</v>
      </c>
      <c r="X60" s="163"/>
      <c r="Y60" s="148" t="s">
        <v>24</v>
      </c>
      <c r="Z60" s="163"/>
      <c r="AA60" s="148" t="s">
        <v>26</v>
      </c>
      <c r="AB60" s="267"/>
      <c r="AC60" s="101" t="e">
        <f>IF(#REF!="",ASC(AD60&amp;IF(AF60&lt;&gt;"",TEXT(AF60,"00"),"")&amp;IF(AH60&lt;&gt;"",TEXT(AH60,"00"),"")&amp;IF(AJ60&lt;&gt;"",TEXT(AJ60,"00"),"")),ASC(#REF!))</f>
        <v>#REF!</v>
      </c>
      <c r="AD60" s="253" t="str">
        <f>IF(I60="","",IF(I60="201 十種競技","",VLOOKUP(I60,大学記録!$A$3:$H$5,2,FALSE)))</f>
        <v/>
      </c>
      <c r="AE60" s="257" t="s">
        <v>239</v>
      </c>
      <c r="AF60" s="259" t="str">
        <f>IF(I60="","",IF(I60="201 十種競技","",VLOOKUP(I60,大学記録!$A$3:$H$5,4,FALSE)))</f>
        <v/>
      </c>
      <c r="AG60" s="257" t="s">
        <v>240</v>
      </c>
      <c r="AH60" s="259" t="str">
        <f>IF(I60="","",IF(I60="201 十種競技","",VLOOKUP(I60,大学記録!$A$3:$H$5,6,FALSE)))</f>
        <v/>
      </c>
      <c r="AI60" s="261" t="s">
        <v>241</v>
      </c>
      <c r="AJ60" s="251" t="str">
        <f>IF(I60="","",IF(I60="201 十種競技","",VLOOKUP(I60,大学記録!$A$3:$H$5,8,FALSE)))</f>
        <v/>
      </c>
      <c r="AK60" s="205"/>
      <c r="AL60" s="255" t="s">
        <v>239</v>
      </c>
      <c r="AM60" s="237"/>
      <c r="AN60" s="255" t="s">
        <v>240</v>
      </c>
      <c r="AO60" s="237"/>
      <c r="AP60" s="239" t="s">
        <v>241</v>
      </c>
      <c r="AQ60" s="294"/>
      <c r="AS60" s="5" t="str">
        <f>IF(AND(I60&lt;&gt;"107 ハーフマラソン",I60&lt;&gt;"062 10000mW"),D60 &amp; "-" &amp; I60,D60 &amp; "-" &amp; I60 &amp; J60)</f>
        <v>-</v>
      </c>
      <c r="AT60" s="5" t="str">
        <f>IF(ISERROR(VLOOKUP(個人情報!$AS60,登録者リスト!#REF!,4,FALSE)),"○","")</f>
        <v>○</v>
      </c>
      <c r="AU60" s="5" t="e">
        <f>IF(AND(I60&lt;&gt;"107 ハーフマラソン",I60&lt;&gt;"062 10000mW"),#REF! &amp; "-" &amp; I60,#REF! &amp; "-" &amp; I60 &amp; J60)</f>
        <v>#REF!</v>
      </c>
      <c r="AV60" s="5" t="str">
        <f>IF(ISERROR(VLOOKUP(AU60,突破者リスト外資格記録入力シート!$D$7:$M$106,2,FALSE)),"○","")</f>
        <v>○</v>
      </c>
      <c r="AW60" s="5" t="str">
        <f>IF(C60="○","整理番号","登録番号")</f>
        <v>登録番号</v>
      </c>
      <c r="AX60" s="5" t="str">
        <f>IF(I60="107 ハーフマラソン","H",IF(I60="062 10000mW","W",""))</f>
        <v/>
      </c>
      <c r="AY60" s="5" t="e">
        <f>VLOOKUP($I60 &amp; $J60,標準記録!$A$1:$D$26,2,FALSE)</f>
        <v>#N/A</v>
      </c>
      <c r="AZ60" s="5" t="e">
        <f>VLOOKUP($I60 &amp; $J60,標準記録!$A$1:$D$26,3,FALSE)</f>
        <v>#N/A</v>
      </c>
      <c r="BA60" s="5" t="e">
        <f>VLOOKUP($I60 &amp; $J60,標準記録!$A$1:$D$26,4,FALSE)</f>
        <v>#N/A</v>
      </c>
      <c r="BB60" s="5" t="str">
        <f>IF(BC60="","",A60)</f>
        <v/>
      </c>
      <c r="BC60" s="5" t="str">
        <f>IF(OR(I60="201 十種競技",I60="202 七種競技"),#REF!,"")</f>
        <v/>
      </c>
      <c r="BD60" s="5" t="str">
        <f>IF(I60="107 ハーフマラソン",#REF!,"")</f>
        <v/>
      </c>
      <c r="BE60" s="5" t="str">
        <f>I60 &amp; K60</f>
        <v/>
      </c>
      <c r="BF60" s="5">
        <f>I60</f>
        <v>0</v>
      </c>
      <c r="BG60" s="5">
        <f>COUNTIF($BF$5:$BF$401,I60)</f>
        <v>160</v>
      </c>
      <c r="BH60" s="5">
        <f>COUNTIF($BE$5:$BE$401,I60 &amp; "B標準")</f>
        <v>0</v>
      </c>
      <c r="BI60" s="5" t="str">
        <f>D58 &amp; D60</f>
        <v>登録番号</v>
      </c>
    </row>
    <row r="61" spans="1:61" ht="14.25" thickBot="1" x14ac:dyDescent="0.2">
      <c r="A61" s="292"/>
      <c r="B61" s="304"/>
      <c r="C61" s="208"/>
      <c r="D61" s="206"/>
      <c r="E61" s="121" t="str">
        <f>IF(C60="○",IF($D60&lt;&gt;"",VLOOKUP($D60,新規学連登録者入力シート!$A$2:$U$101,7,FALSE),""),IF($D60&lt;&gt;"",IF(VLOOKUP(個人情報!$D60,登録者リスト!$A$1:$F$43729,4,FALSE)=基本情報!$D$6,VLOOKUP(個人情報!$D60,登録者リスト!$A$1:$F$43729,2,FALSE),""),""))</f>
        <v/>
      </c>
      <c r="F61" s="210"/>
      <c r="G61" s="121" t="str">
        <f>IF(C60="○",IF($D60&lt;&gt;"",VLOOKUP($D60,新規学連登録者入力シート!$A$2:$U$101,19,FALSE),""),IF($D60&lt;&gt;"",IF(VLOOKUP(個人情報!$D60,登録者リスト!$A$1:$F$43729,4,FALSE)=基本情報!$D$6,VLOOKUP(個人情報!$D60,登録者リスト!$A$1:$F$43729,6,FALSE),""),""))</f>
        <v/>
      </c>
      <c r="H61" s="212"/>
      <c r="I61" s="268"/>
      <c r="J61" s="268"/>
      <c r="K61" s="270"/>
      <c r="L61" s="106"/>
      <c r="M61" s="288"/>
      <c r="N61" s="206"/>
      <c r="O61" s="256"/>
      <c r="P61" s="238"/>
      <c r="Q61" s="256"/>
      <c r="R61" s="238"/>
      <c r="S61" s="240"/>
      <c r="T61" s="242"/>
      <c r="U61" s="168"/>
      <c r="V61" s="149"/>
      <c r="W61" s="150" t="s">
        <v>23</v>
      </c>
      <c r="X61" s="94"/>
      <c r="Y61" s="150" t="s">
        <v>25</v>
      </c>
      <c r="Z61" s="94"/>
      <c r="AA61" s="150" t="s">
        <v>26</v>
      </c>
      <c r="AB61" s="268"/>
      <c r="AC61" s="102" t="e">
        <f>IF(#REF!="",ASC(AD60&amp;IF(AF61&lt;&gt;"",TEXT(AF61,"00"),"")&amp;IF(AH61&lt;&gt;"",TEXT(AH61,"00"),"")&amp;IF(AJ61&lt;&gt;"",TEXT(AJ61,"00"),"")),ASC(#REF!))</f>
        <v>#REF!</v>
      </c>
      <c r="AD61" s="254"/>
      <c r="AE61" s="258"/>
      <c r="AF61" s="260"/>
      <c r="AG61" s="258"/>
      <c r="AH61" s="260"/>
      <c r="AI61" s="262"/>
      <c r="AJ61" s="252"/>
      <c r="AK61" s="206"/>
      <c r="AL61" s="256"/>
      <c r="AM61" s="238"/>
      <c r="AN61" s="256"/>
      <c r="AO61" s="238"/>
      <c r="AP61" s="240"/>
      <c r="AQ61" s="295"/>
      <c r="AS61" s="5" t="str">
        <f>IF(AND(I61&lt;&gt;"107 ハーフマラソン",I61&lt;&gt;"062 10000mW"),D60 &amp; "-" &amp; I61,D60 &amp; "-" &amp; I61 &amp; J61)</f>
        <v>-</v>
      </c>
      <c r="AT61" s="5" t="str">
        <f>IF(ISERROR(VLOOKUP(個人情報!$AS61,登録者リスト!#REF!,4,FALSE)),"○","")</f>
        <v>○</v>
      </c>
      <c r="AU61" s="5" t="e">
        <f>IF(AND(I61&lt;&gt;"107 ハーフマラソン",I61&lt;&gt;"062 10000mW"),#REF! &amp; "-" &amp; I61,#REF! &amp; "-" &amp; I61 &amp; J61)</f>
        <v>#REF!</v>
      </c>
      <c r="AV61" s="5" t="str">
        <f>IF(ISERROR(VLOOKUP(AU61,突破者リスト外資格記録入力シート!$D$7:$M$106,2,FALSE)),"○","")</f>
        <v>○</v>
      </c>
      <c r="AX61" s="5" t="str">
        <f>IF(I61="107 ハーフマラソン","H",IF(I61="062 10000mW","W",""))</f>
        <v/>
      </c>
      <c r="AY61" s="5" t="e">
        <f>VLOOKUP($I61 &amp; $J61,標準記録!$A$1:$D$26,2,FALSE)</f>
        <v>#N/A</v>
      </c>
      <c r="AZ61" s="5" t="e">
        <f>VLOOKUP($I61 &amp; $J61,標準記録!$A$1:$D$26,3,FALSE)</f>
        <v>#N/A</v>
      </c>
      <c r="BA61" s="5" t="e">
        <f>VLOOKUP($I61 &amp; $J61,標準記録!$A$1:$D$26,4,FALSE)</f>
        <v>#N/A</v>
      </c>
      <c r="BB61" s="5" t="str">
        <f>IF(BC61="","",A60)</f>
        <v/>
      </c>
      <c r="BC61" s="5" t="str">
        <f>IF(OR(I61="201 十種競技",I61="202 七種競技"),#REF!,"")</f>
        <v/>
      </c>
      <c r="BD61" s="5" t="str">
        <f>IF(I61="107 ハーフマラソン",#REF!,"")</f>
        <v/>
      </c>
      <c r="BE61" s="5" t="str">
        <f>I61 &amp; K61</f>
        <v/>
      </c>
      <c r="BF61" s="5">
        <f>I61</f>
        <v>0</v>
      </c>
      <c r="BG61" s="5">
        <f>COUNTIF($BF$5:$BF$401,I61)</f>
        <v>160</v>
      </c>
      <c r="BH61" s="5">
        <f>COUNTIF($BE$5:$BE$401,I61 &amp; "B標準")</f>
        <v>0</v>
      </c>
    </row>
    <row r="62" spans="1:61" ht="15" thickTop="1" thickBot="1" x14ac:dyDescent="0.2">
      <c r="A62" s="293"/>
      <c r="B62" s="245" t="s">
        <v>128</v>
      </c>
      <c r="C62" s="246"/>
      <c r="D62" s="246"/>
      <c r="E62" s="246"/>
      <c r="F62" s="246"/>
      <c r="G62" s="247"/>
      <c r="H62" s="118"/>
      <c r="I62" s="248"/>
      <c r="J62" s="249"/>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50"/>
    </row>
    <row r="63" spans="1:61" ht="13.5" customHeight="1" x14ac:dyDescent="0.15">
      <c r="A63" s="289"/>
      <c r="B63" s="281" t="s">
        <v>0</v>
      </c>
      <c r="C63" s="283" t="s">
        <v>242</v>
      </c>
      <c r="D63" s="283" t="str">
        <f>IF(C65="○","整理番号","登録番号")</f>
        <v>登録番号</v>
      </c>
      <c r="E63" s="134" t="s">
        <v>13550</v>
      </c>
      <c r="F63" s="281" t="s">
        <v>275</v>
      </c>
      <c r="G63" s="135" t="s">
        <v>1</v>
      </c>
      <c r="H63" s="273" t="s">
        <v>13551</v>
      </c>
      <c r="I63" s="285" t="s">
        <v>2</v>
      </c>
      <c r="J63" s="273" t="s">
        <v>284</v>
      </c>
      <c r="K63" s="273" t="s">
        <v>3</v>
      </c>
      <c r="L63" s="136" t="s">
        <v>243</v>
      </c>
      <c r="M63" s="137" t="s">
        <v>16</v>
      </c>
      <c r="N63" s="278" t="s">
        <v>4</v>
      </c>
      <c r="O63" s="279"/>
      <c r="P63" s="279"/>
      <c r="Q63" s="279"/>
      <c r="R63" s="279"/>
      <c r="S63" s="279"/>
      <c r="T63" s="279"/>
      <c r="U63" s="279"/>
      <c r="V63" s="279"/>
      <c r="W63" s="279"/>
      <c r="X63" s="279"/>
      <c r="Y63" s="279"/>
      <c r="Z63" s="279"/>
      <c r="AA63" s="279"/>
      <c r="AB63" s="280"/>
      <c r="AC63" s="138" t="s">
        <v>16</v>
      </c>
      <c r="AD63" s="296" t="s">
        <v>448</v>
      </c>
      <c r="AE63" s="297"/>
      <c r="AF63" s="297"/>
      <c r="AG63" s="297"/>
      <c r="AH63" s="297"/>
      <c r="AI63" s="297"/>
      <c r="AJ63" s="297"/>
      <c r="AK63" s="278" t="s">
        <v>445</v>
      </c>
      <c r="AL63" s="279"/>
      <c r="AM63" s="279"/>
      <c r="AN63" s="279"/>
      <c r="AO63" s="279"/>
      <c r="AP63" s="279"/>
      <c r="AQ63" s="301"/>
    </row>
    <row r="64" spans="1:61" ht="14.25" thickBot="1" x14ac:dyDescent="0.2">
      <c r="A64" s="290"/>
      <c r="B64" s="282"/>
      <c r="C64" s="284"/>
      <c r="D64" s="284"/>
      <c r="E64" s="139" t="s">
        <v>6</v>
      </c>
      <c r="F64" s="282"/>
      <c r="G64" s="140" t="s">
        <v>7</v>
      </c>
      <c r="H64" s="282"/>
      <c r="I64" s="286"/>
      <c r="J64" s="274"/>
      <c r="K64" s="274"/>
      <c r="L64" s="141"/>
      <c r="M64" s="142"/>
      <c r="N64" s="275" t="s">
        <v>8</v>
      </c>
      <c r="O64" s="276"/>
      <c r="P64" s="276"/>
      <c r="Q64" s="276"/>
      <c r="R64" s="276"/>
      <c r="S64" s="276"/>
      <c r="T64" s="277"/>
      <c r="U64" s="166"/>
      <c r="V64" s="143" t="s">
        <v>10</v>
      </c>
      <c r="W64" s="144"/>
      <c r="X64" s="162"/>
      <c r="Y64" s="144"/>
      <c r="Z64" s="162"/>
      <c r="AA64" s="145"/>
      <c r="AB64" s="140" t="s">
        <v>11</v>
      </c>
      <c r="AC64" s="146"/>
      <c r="AD64" s="298" t="s">
        <v>8</v>
      </c>
      <c r="AE64" s="299"/>
      <c r="AF64" s="299"/>
      <c r="AG64" s="299"/>
      <c r="AH64" s="299"/>
      <c r="AI64" s="299"/>
      <c r="AJ64" s="300"/>
      <c r="AK64" s="275" t="s">
        <v>8</v>
      </c>
      <c r="AL64" s="276"/>
      <c r="AM64" s="276"/>
      <c r="AN64" s="276"/>
      <c r="AO64" s="276"/>
      <c r="AP64" s="276"/>
      <c r="AQ64" s="302"/>
    </row>
    <row r="65" spans="1:61" x14ac:dyDescent="0.15">
      <c r="A65" s="291">
        <v>13</v>
      </c>
      <c r="B65" s="303" t="str">
        <f>IF(OR(B60="",E65=""),"",B60+1)</f>
        <v/>
      </c>
      <c r="C65" s="207"/>
      <c r="D65" s="205"/>
      <c r="E65" s="119" t="str">
        <f>IF(C65="○",IF($D65&lt;&gt;"",VLOOKUP($D65,新規学連登録者入力シート!$A$2:$U$101,8,FALSE),""),IF($D65&lt;&gt;"",IF(VLOOKUP(個人情報!$D65,登録者リスト!$A$1:$F$43729,4,FALSE)=基本情報!$D$6,VLOOKUP(個人情報!$D65,登録者リスト!$A$1:$F$43729,3,FALSE),""),""))</f>
        <v/>
      </c>
      <c r="F65" s="209" t="str">
        <f>IF(C65="○",IF($D65&lt;&gt;"",VLOOKUP($D65,新規学連登録者入力シート!$A$2:$U$101,9,FALSE),""),IF($D65&lt;&gt;"",IF(VLOOKUP(個人情報!$D65,登録者リスト!$A$1:$G$43729,4,FALSE)=基本情報!$D$6,VLOOKUP(個人情報!$D65,登録者リスト!$A$1:$G$43729,7,FALSE),""),""))</f>
        <v/>
      </c>
      <c r="G65" s="120" t="str">
        <f>IF(C65="○",IF($D65&lt;&gt;"",VLOOKUP($D65,新規学連登録者入力シート!$A$2:$U$101,14,FALSE),""),IF($D65&lt;&gt;"",IF(VLOOKUP(個人情報!$D65,登録者リスト!$A$1:$F$43729,4,FALSE)=基本情報!$D$6,VLOOKUP(個人情報!$D65,登録者リスト!$A$1:$F$43729,5,FALSE),""),""))</f>
        <v/>
      </c>
      <c r="H65" s="211" t="str">
        <f>IF(C65="○",IF($D65&lt;&gt;"",VLOOKUP($D65,新規学連登録者入力シート!$A$2:$U$101,19,FALSE),""),IF($D65&lt;&gt;"",IF(VLOOKUP(個人情報!$D65,登録者リスト!$A$1:$H$43729,4,FALSE)=基本情報!$D$6,VLOOKUP(個人情報!$D65,登録者リスト!$A$1:$H$43729,8,FALSE),""),""))</f>
        <v/>
      </c>
      <c r="I65" s="267"/>
      <c r="J65" s="267"/>
      <c r="K65" s="269" t="str">
        <f>IFERROR(IF(I65="","",IF(AND(I65&lt;&gt;"107 ハーフマラソン",I65&lt;&gt;"062 10000mW"),IF(BA65="T",IF(VALUE(M65)&lt;=AY65,"A標準",IF(VALUE(M65)&lt;=AZ65,"B標準","未突破")),IF(VALUE(M65)&gt;=AY65,"A標準",IF(VALUE(M65)&gt;=AZ65,"B標準","未突破"))),IF(VALUE(M65)&lt;=AZ65,"","未突破"))),"")</f>
        <v/>
      </c>
      <c r="L65" s="105"/>
      <c r="M65" s="287" t="str">
        <f>IF(U65="",ASC(N65&amp;IF(P65&lt;&gt;"",TEXT(P65,"00"),"")&amp;IF(R65&lt;&gt;"",TEXT(R65,"00"),"")&amp;IF(T65&lt;&gt;"",TEXT(T65,"00"),"")),ASC(U65))</f>
        <v/>
      </c>
      <c r="N65" s="205"/>
      <c r="O65" s="255" t="s">
        <v>239</v>
      </c>
      <c r="P65" s="237"/>
      <c r="Q65" s="255" t="s">
        <v>240</v>
      </c>
      <c r="R65" s="237"/>
      <c r="S65" s="239" t="s">
        <v>241</v>
      </c>
      <c r="T65" s="241"/>
      <c r="U65" s="165"/>
      <c r="V65" s="147"/>
      <c r="W65" s="148" t="s">
        <v>23</v>
      </c>
      <c r="X65" s="163"/>
      <c r="Y65" s="148" t="s">
        <v>24</v>
      </c>
      <c r="Z65" s="163"/>
      <c r="AA65" s="148" t="s">
        <v>26</v>
      </c>
      <c r="AB65" s="267"/>
      <c r="AC65" s="101" t="e">
        <f>IF(#REF!="",ASC(AD65&amp;IF(AF65&lt;&gt;"",TEXT(AF65,"00"),"")&amp;IF(AH65&lt;&gt;"",TEXT(AH65,"00"),"")&amp;IF(AJ65&lt;&gt;"",TEXT(AJ65,"00"),"")),ASC(#REF!))</f>
        <v>#REF!</v>
      </c>
      <c r="AD65" s="253" t="str">
        <f>IF(I65="","",IF(I65="201 十種競技","",VLOOKUP(I65,大学記録!$A$3:$H$5,2,FALSE)))</f>
        <v/>
      </c>
      <c r="AE65" s="257" t="s">
        <v>239</v>
      </c>
      <c r="AF65" s="259" t="str">
        <f>IF(I65="","",IF(I65="201 十種競技","",VLOOKUP(I65,大学記録!$A$3:$H$5,4,FALSE)))</f>
        <v/>
      </c>
      <c r="AG65" s="257" t="s">
        <v>240</v>
      </c>
      <c r="AH65" s="259" t="str">
        <f>IF(I65="","",IF(I65="201 十種競技","",VLOOKUP(I65,大学記録!$A$3:$H$5,6,FALSE)))</f>
        <v/>
      </c>
      <c r="AI65" s="261" t="s">
        <v>241</v>
      </c>
      <c r="AJ65" s="251" t="str">
        <f>IF(I65="","",IF(I65="201 十種競技","",VLOOKUP(I65,大学記録!$A$3:$H$5,8,FALSE)))</f>
        <v/>
      </c>
      <c r="AK65" s="205"/>
      <c r="AL65" s="255" t="s">
        <v>239</v>
      </c>
      <c r="AM65" s="237"/>
      <c r="AN65" s="255" t="s">
        <v>240</v>
      </c>
      <c r="AO65" s="237"/>
      <c r="AP65" s="239" t="s">
        <v>241</v>
      </c>
      <c r="AQ65" s="294"/>
      <c r="AS65" s="5" t="str">
        <f>IF(AND(I65&lt;&gt;"107 ハーフマラソン",I65&lt;&gt;"062 10000mW"),D65 &amp; "-" &amp; I65,D65 &amp; "-" &amp; I65 &amp; J65)</f>
        <v>-</v>
      </c>
      <c r="AT65" s="5" t="str">
        <f>IF(ISERROR(VLOOKUP(個人情報!$AS65,登録者リスト!#REF!,4,FALSE)),"○","")</f>
        <v>○</v>
      </c>
      <c r="AU65" s="5" t="e">
        <f>IF(AND(I65&lt;&gt;"107 ハーフマラソン",I65&lt;&gt;"062 10000mW"),#REF! &amp; "-" &amp; I65,#REF! &amp; "-" &amp; I65 &amp; J65)</f>
        <v>#REF!</v>
      </c>
      <c r="AV65" s="5" t="str">
        <f>IF(ISERROR(VLOOKUP(AU65,突破者リスト外資格記録入力シート!$D$7:$M$106,2,FALSE)),"○","")</f>
        <v>○</v>
      </c>
      <c r="AW65" s="5" t="str">
        <f>IF(C65="○","整理番号","登録番号")</f>
        <v>登録番号</v>
      </c>
      <c r="AX65" s="5" t="str">
        <f>IF(I65="107 ハーフマラソン","H",IF(I65="062 10000mW","W",""))</f>
        <v/>
      </c>
      <c r="AY65" s="5" t="e">
        <f>VLOOKUP($I65 &amp; $J65,標準記録!$A$1:$D$26,2,FALSE)</f>
        <v>#N/A</v>
      </c>
      <c r="AZ65" s="5" t="e">
        <f>VLOOKUP($I65 &amp; $J65,標準記録!$A$1:$D$26,3,FALSE)</f>
        <v>#N/A</v>
      </c>
      <c r="BA65" s="5" t="e">
        <f>VLOOKUP($I65 &amp; $J65,標準記録!$A$1:$D$26,4,FALSE)</f>
        <v>#N/A</v>
      </c>
      <c r="BB65" s="5" t="str">
        <f>IF(BC65="","",A65)</f>
        <v/>
      </c>
      <c r="BC65" s="5" t="str">
        <f>IF(OR(I65="201 十種競技",I65="202 七種競技"),#REF!,"")</f>
        <v/>
      </c>
      <c r="BD65" s="5" t="str">
        <f>IF(I65="107 ハーフマラソン",#REF!,"")</f>
        <v/>
      </c>
      <c r="BE65" s="5" t="str">
        <f>I65 &amp; K65</f>
        <v/>
      </c>
      <c r="BF65" s="5">
        <f>I65</f>
        <v>0</v>
      </c>
      <c r="BG65" s="5">
        <f>COUNTIF($BF$5:$BF$401,I65)</f>
        <v>160</v>
      </c>
      <c r="BH65" s="5">
        <f>COUNTIF($BE$5:$BE$401,I65 &amp; "B標準")</f>
        <v>0</v>
      </c>
      <c r="BI65" s="5" t="str">
        <f>D63 &amp; D65</f>
        <v>登録番号</v>
      </c>
    </row>
    <row r="66" spans="1:61" ht="14.25" thickBot="1" x14ac:dyDescent="0.2">
      <c r="A66" s="292"/>
      <c r="B66" s="304"/>
      <c r="C66" s="208"/>
      <c r="D66" s="206"/>
      <c r="E66" s="121" t="str">
        <f>IF(C65="○",IF($D65&lt;&gt;"",VLOOKUP($D65,新規学連登録者入力シート!$A$2:$U$101,7,FALSE),""),IF($D65&lt;&gt;"",IF(VLOOKUP(個人情報!$D65,登録者リスト!$A$1:$F$43729,4,FALSE)=基本情報!$D$6,VLOOKUP(個人情報!$D65,登録者リスト!$A$1:$F$43729,2,FALSE),""),""))</f>
        <v/>
      </c>
      <c r="F66" s="210"/>
      <c r="G66" s="121" t="str">
        <f>IF(C65="○",IF($D65&lt;&gt;"",VLOOKUP($D65,新規学連登録者入力シート!$A$2:$U$101,19,FALSE),""),IF($D65&lt;&gt;"",IF(VLOOKUP(個人情報!$D65,登録者リスト!$A$1:$F$43729,4,FALSE)=基本情報!$D$6,VLOOKUP(個人情報!$D65,登録者リスト!$A$1:$F$43729,6,FALSE),""),""))</f>
        <v/>
      </c>
      <c r="H66" s="212"/>
      <c r="I66" s="268"/>
      <c r="J66" s="268"/>
      <c r="K66" s="270"/>
      <c r="L66" s="106"/>
      <c r="M66" s="288"/>
      <c r="N66" s="206"/>
      <c r="O66" s="256"/>
      <c r="P66" s="238"/>
      <c r="Q66" s="256"/>
      <c r="R66" s="238"/>
      <c r="S66" s="240"/>
      <c r="T66" s="242"/>
      <c r="U66" s="168"/>
      <c r="V66" s="149"/>
      <c r="W66" s="150" t="s">
        <v>23</v>
      </c>
      <c r="X66" s="94"/>
      <c r="Y66" s="150" t="s">
        <v>25</v>
      </c>
      <c r="Z66" s="94"/>
      <c r="AA66" s="150" t="s">
        <v>26</v>
      </c>
      <c r="AB66" s="268"/>
      <c r="AC66" s="102" t="e">
        <f>IF(#REF!="",ASC(AD65&amp;IF(AF66&lt;&gt;"",TEXT(AF66,"00"),"")&amp;IF(AH66&lt;&gt;"",TEXT(AH66,"00"),"")&amp;IF(AJ66&lt;&gt;"",TEXT(AJ66,"00"),"")),ASC(#REF!))</f>
        <v>#REF!</v>
      </c>
      <c r="AD66" s="254"/>
      <c r="AE66" s="258"/>
      <c r="AF66" s="260"/>
      <c r="AG66" s="258"/>
      <c r="AH66" s="260"/>
      <c r="AI66" s="262"/>
      <c r="AJ66" s="252"/>
      <c r="AK66" s="206"/>
      <c r="AL66" s="256"/>
      <c r="AM66" s="238"/>
      <c r="AN66" s="256"/>
      <c r="AO66" s="238"/>
      <c r="AP66" s="240"/>
      <c r="AQ66" s="295"/>
      <c r="AS66" s="5" t="str">
        <f>IF(AND(I66&lt;&gt;"107 ハーフマラソン",I66&lt;&gt;"062 10000mW"),D65 &amp; "-" &amp; I66,D65 &amp; "-" &amp; I66 &amp; J66)</f>
        <v>-</v>
      </c>
      <c r="AT66" s="5" t="str">
        <f>IF(ISERROR(VLOOKUP(個人情報!$AS66,登録者リスト!#REF!,4,FALSE)),"○","")</f>
        <v>○</v>
      </c>
      <c r="AU66" s="5" t="e">
        <f>IF(AND(I66&lt;&gt;"107 ハーフマラソン",I66&lt;&gt;"062 10000mW"),#REF! &amp; "-" &amp; I66,#REF! &amp; "-" &amp; I66 &amp; J66)</f>
        <v>#REF!</v>
      </c>
      <c r="AV66" s="5" t="str">
        <f>IF(ISERROR(VLOOKUP(AU66,突破者リスト外資格記録入力シート!$D$7:$M$106,2,FALSE)),"○","")</f>
        <v>○</v>
      </c>
      <c r="AX66" s="5" t="str">
        <f>IF(I66="107 ハーフマラソン","H",IF(I66="062 10000mW","W",""))</f>
        <v/>
      </c>
      <c r="AY66" s="5" t="e">
        <f>VLOOKUP($I66 &amp; $J66,標準記録!$A$1:$D$26,2,FALSE)</f>
        <v>#N/A</v>
      </c>
      <c r="AZ66" s="5" t="e">
        <f>VLOOKUP($I66 &amp; $J66,標準記録!$A$1:$D$26,3,FALSE)</f>
        <v>#N/A</v>
      </c>
      <c r="BA66" s="5" t="e">
        <f>VLOOKUP($I66 &amp; $J66,標準記録!$A$1:$D$26,4,FALSE)</f>
        <v>#N/A</v>
      </c>
      <c r="BB66" s="5" t="str">
        <f>IF(BC66="","",A65)</f>
        <v/>
      </c>
      <c r="BC66" s="5" t="str">
        <f>IF(OR(I66="201 十種競技",I66="202 七種競技"),#REF!,"")</f>
        <v/>
      </c>
      <c r="BD66" s="5" t="str">
        <f>IF(I66="107 ハーフマラソン",#REF!,"")</f>
        <v/>
      </c>
      <c r="BE66" s="5" t="str">
        <f>I66 &amp; K66</f>
        <v/>
      </c>
      <c r="BF66" s="5">
        <f>I66</f>
        <v>0</v>
      </c>
      <c r="BG66" s="5">
        <f>COUNTIF($BF$5:$BF$401,I66)</f>
        <v>160</v>
      </c>
      <c r="BH66" s="5">
        <f>COUNTIF($BE$5:$BE$401,I66 &amp; "B標準")</f>
        <v>0</v>
      </c>
    </row>
    <row r="67" spans="1:61" ht="15" thickTop="1" thickBot="1" x14ac:dyDescent="0.2">
      <c r="A67" s="293"/>
      <c r="B67" s="245" t="s">
        <v>128</v>
      </c>
      <c r="C67" s="246"/>
      <c r="D67" s="246"/>
      <c r="E67" s="246"/>
      <c r="F67" s="246"/>
      <c r="G67" s="247"/>
      <c r="H67" s="118"/>
      <c r="I67" s="248"/>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50"/>
    </row>
    <row r="68" spans="1:61" ht="13.5" customHeight="1" x14ac:dyDescent="0.15">
      <c r="A68" s="289"/>
      <c r="B68" s="281" t="s">
        <v>0</v>
      </c>
      <c r="C68" s="283" t="s">
        <v>242</v>
      </c>
      <c r="D68" s="283" t="str">
        <f>IF(C70="○","整理番号","登録番号")</f>
        <v>登録番号</v>
      </c>
      <c r="E68" s="134" t="s">
        <v>13550</v>
      </c>
      <c r="F68" s="281" t="s">
        <v>275</v>
      </c>
      <c r="G68" s="135" t="s">
        <v>1</v>
      </c>
      <c r="H68" s="273" t="s">
        <v>13551</v>
      </c>
      <c r="I68" s="285" t="s">
        <v>2</v>
      </c>
      <c r="J68" s="273" t="s">
        <v>284</v>
      </c>
      <c r="K68" s="273" t="s">
        <v>3</v>
      </c>
      <c r="L68" s="136" t="s">
        <v>243</v>
      </c>
      <c r="M68" s="137" t="s">
        <v>16</v>
      </c>
      <c r="N68" s="278" t="s">
        <v>4</v>
      </c>
      <c r="O68" s="279"/>
      <c r="P68" s="279"/>
      <c r="Q68" s="279"/>
      <c r="R68" s="279"/>
      <c r="S68" s="279"/>
      <c r="T68" s="279"/>
      <c r="U68" s="279"/>
      <c r="V68" s="279"/>
      <c r="W68" s="279"/>
      <c r="X68" s="279"/>
      <c r="Y68" s="279"/>
      <c r="Z68" s="279"/>
      <c r="AA68" s="279"/>
      <c r="AB68" s="280"/>
      <c r="AC68" s="138" t="s">
        <v>16</v>
      </c>
      <c r="AD68" s="296" t="s">
        <v>448</v>
      </c>
      <c r="AE68" s="297"/>
      <c r="AF68" s="297"/>
      <c r="AG68" s="297"/>
      <c r="AH68" s="297"/>
      <c r="AI68" s="297"/>
      <c r="AJ68" s="297"/>
      <c r="AK68" s="278" t="s">
        <v>445</v>
      </c>
      <c r="AL68" s="279"/>
      <c r="AM68" s="279"/>
      <c r="AN68" s="279"/>
      <c r="AO68" s="279"/>
      <c r="AP68" s="279"/>
      <c r="AQ68" s="301"/>
    </row>
    <row r="69" spans="1:61" ht="14.25" thickBot="1" x14ac:dyDescent="0.2">
      <c r="A69" s="290"/>
      <c r="B69" s="282"/>
      <c r="C69" s="284"/>
      <c r="D69" s="284"/>
      <c r="E69" s="139" t="s">
        <v>6</v>
      </c>
      <c r="F69" s="282"/>
      <c r="G69" s="140" t="s">
        <v>7</v>
      </c>
      <c r="H69" s="282"/>
      <c r="I69" s="286"/>
      <c r="J69" s="274"/>
      <c r="K69" s="274"/>
      <c r="L69" s="141"/>
      <c r="M69" s="142"/>
      <c r="N69" s="275" t="s">
        <v>8</v>
      </c>
      <c r="O69" s="276"/>
      <c r="P69" s="276"/>
      <c r="Q69" s="276"/>
      <c r="R69" s="276"/>
      <c r="S69" s="276"/>
      <c r="T69" s="277"/>
      <c r="U69" s="166"/>
      <c r="V69" s="143" t="s">
        <v>10</v>
      </c>
      <c r="W69" s="144"/>
      <c r="X69" s="162"/>
      <c r="Y69" s="144"/>
      <c r="Z69" s="162"/>
      <c r="AA69" s="145"/>
      <c r="AB69" s="140" t="s">
        <v>11</v>
      </c>
      <c r="AC69" s="146"/>
      <c r="AD69" s="298" t="s">
        <v>8</v>
      </c>
      <c r="AE69" s="299"/>
      <c r="AF69" s="299"/>
      <c r="AG69" s="299"/>
      <c r="AH69" s="299"/>
      <c r="AI69" s="299"/>
      <c r="AJ69" s="300"/>
      <c r="AK69" s="275" t="s">
        <v>8</v>
      </c>
      <c r="AL69" s="276"/>
      <c r="AM69" s="276"/>
      <c r="AN69" s="276"/>
      <c r="AO69" s="276"/>
      <c r="AP69" s="276"/>
      <c r="AQ69" s="302"/>
    </row>
    <row r="70" spans="1:61" x14ac:dyDescent="0.15">
      <c r="A70" s="291">
        <v>14</v>
      </c>
      <c r="B70" s="303" t="str">
        <f>IF(OR(B65="",E70=""),"",B65+1)</f>
        <v/>
      </c>
      <c r="C70" s="207"/>
      <c r="D70" s="205"/>
      <c r="E70" s="119" t="str">
        <f>IF(C70="○",IF($D70&lt;&gt;"",VLOOKUP($D70,新規学連登録者入力シート!$A$2:$U$101,8,FALSE),""),IF($D70&lt;&gt;"",IF(VLOOKUP(個人情報!$D70,登録者リスト!$A$1:$F$43729,4,FALSE)=基本情報!$D$6,VLOOKUP(個人情報!$D70,登録者リスト!$A$1:$F$43729,3,FALSE),""),""))</f>
        <v/>
      </c>
      <c r="F70" s="209" t="str">
        <f>IF(C70="○",IF($D70&lt;&gt;"",VLOOKUP($D70,新規学連登録者入力シート!$A$2:$U$101,9,FALSE),""),IF($D70&lt;&gt;"",IF(VLOOKUP(個人情報!$D70,登録者リスト!$A$1:$G$43729,4,FALSE)=基本情報!$D$6,VLOOKUP(個人情報!$D70,登録者リスト!$A$1:$G$43729,7,FALSE),""),""))</f>
        <v/>
      </c>
      <c r="G70" s="120" t="str">
        <f>IF(C70="○",IF($D70&lt;&gt;"",VLOOKUP($D70,新規学連登録者入力シート!$A$2:$U$101,14,FALSE),""),IF($D70&lt;&gt;"",IF(VLOOKUP(個人情報!$D70,登録者リスト!$A$1:$F$43729,4,FALSE)=基本情報!$D$6,VLOOKUP(個人情報!$D70,登録者リスト!$A$1:$F$43729,5,FALSE),""),""))</f>
        <v/>
      </c>
      <c r="H70" s="211" t="str">
        <f>IF(C70="○",IF($D70&lt;&gt;"",VLOOKUP($D70,新規学連登録者入力シート!$A$2:$U$101,19,FALSE),""),IF($D70&lt;&gt;"",IF(VLOOKUP(個人情報!$D70,登録者リスト!$A$1:$H$43729,4,FALSE)=基本情報!$D$6,VLOOKUP(個人情報!$D70,登録者リスト!$A$1:$H$43729,8,FALSE),""),""))</f>
        <v/>
      </c>
      <c r="I70" s="267"/>
      <c r="J70" s="267"/>
      <c r="K70" s="267" t="str">
        <f>IFERROR(IF(I70="","",IF(AND(I70&lt;&gt;"107 ハーフマラソン",I70&lt;&gt;"062 10000mW"),IF(BA70="T",IF(VALUE(M70)&lt;=AY70,"A標準",IF(VALUE(M70)&lt;=AZ70,"B標準","未突破")),IF(VALUE(M70)&gt;=AY70,"A標準",IF(VALUE(M70)&gt;=AZ70,"B標準","未突破"))),IF(VALUE(M70)&lt;=AZ70,"","未突破"))),"")</f>
        <v/>
      </c>
      <c r="L70" s="105"/>
      <c r="M70" s="287" t="str">
        <f>IF(U70="",ASC(N70&amp;IF(P70&lt;&gt;"",TEXT(P70,"00"),"")&amp;IF(R70&lt;&gt;"",TEXT(R70,"00"),"")&amp;IF(T70&lt;&gt;"",TEXT(T70,"00"),"")),ASC(U70))</f>
        <v/>
      </c>
      <c r="N70" s="205"/>
      <c r="O70" s="305" t="s">
        <v>239</v>
      </c>
      <c r="P70" s="237"/>
      <c r="Q70" s="305" t="s">
        <v>240</v>
      </c>
      <c r="R70" s="237"/>
      <c r="S70" s="307" t="s">
        <v>241</v>
      </c>
      <c r="T70" s="241"/>
      <c r="U70" s="165"/>
      <c r="V70" s="147"/>
      <c r="W70" s="148" t="s">
        <v>23</v>
      </c>
      <c r="X70" s="163"/>
      <c r="Y70" s="148" t="s">
        <v>24</v>
      </c>
      <c r="Z70" s="163"/>
      <c r="AA70" s="148" t="s">
        <v>26</v>
      </c>
      <c r="AB70" s="267"/>
      <c r="AC70" s="151" t="e">
        <f>IF(#REF!="",ASC(AD70&amp;IF(AF70&lt;&gt;"",TEXT(AF70,"00"),"")&amp;IF(AH70&lt;&gt;"",TEXT(AH70,"00"),"")&amp;IF(AJ70&lt;&gt;"",TEXT(AJ70,"00"),"")),ASC(#REF!))</f>
        <v>#REF!</v>
      </c>
      <c r="AD70" s="321" t="str">
        <f>IF(I70="","",IF(I70="201 十種競技","",VLOOKUP(I70,大学記録!$A$3:$H$5,2,FALSE)))</f>
        <v/>
      </c>
      <c r="AE70" s="305" t="s">
        <v>239</v>
      </c>
      <c r="AF70" s="237" t="str">
        <f>IF(I70="","",IF(I70="201 十種競技","",VLOOKUP(I70,大学記録!$A$3:$H$5,4,FALSE)))</f>
        <v/>
      </c>
      <c r="AG70" s="305" t="s">
        <v>240</v>
      </c>
      <c r="AH70" s="237" t="str">
        <f>IF(I70="","",IF(I70="201 十種競技","",VLOOKUP(I70,大学記録!$A$3:$H$5,6,FALSE)))</f>
        <v/>
      </c>
      <c r="AI70" s="307" t="s">
        <v>241</v>
      </c>
      <c r="AJ70" s="241" t="str">
        <f>IF(I70="","",IF(I70="201 十種競技","",VLOOKUP(I70,大学記録!$A$3:$H$5,8,FALSE)))</f>
        <v/>
      </c>
      <c r="AK70" s="205"/>
      <c r="AL70" s="305" t="s">
        <v>239</v>
      </c>
      <c r="AM70" s="237"/>
      <c r="AN70" s="305" t="s">
        <v>240</v>
      </c>
      <c r="AO70" s="237"/>
      <c r="AP70" s="307" t="s">
        <v>241</v>
      </c>
      <c r="AQ70" s="294"/>
      <c r="AS70" s="5" t="str">
        <f>IF(AND(I70&lt;&gt;"107 ハーフマラソン",I70&lt;&gt;"062 10000mW"),D70 &amp; "-" &amp; I70,D70 &amp; "-" &amp; I70 &amp; J70)</f>
        <v>-</v>
      </c>
      <c r="AT70" s="5" t="str">
        <f>IF(ISERROR(VLOOKUP(個人情報!$AS70,登録者リスト!#REF!,4,FALSE)),"○","")</f>
        <v>○</v>
      </c>
      <c r="AU70" s="5" t="e">
        <f>IF(AND(I70&lt;&gt;"107 ハーフマラソン",I70&lt;&gt;"062 10000mW"),#REF! &amp; "-" &amp; I70,#REF! &amp; "-" &amp; I70 &amp; J70)</f>
        <v>#REF!</v>
      </c>
      <c r="AV70" s="5" t="str">
        <f>IF(ISERROR(VLOOKUP(AU70,突破者リスト外資格記録入力シート!$D$7:$M$106,2,FALSE)),"○","")</f>
        <v>○</v>
      </c>
      <c r="AW70" s="5" t="str">
        <f>IF(C70="○","整理番号","登録番号")</f>
        <v>登録番号</v>
      </c>
      <c r="AX70" s="5" t="str">
        <f>IF(I70="107 ハーフマラソン","H",IF(I70="062 10000mW","W",""))</f>
        <v/>
      </c>
      <c r="AY70" s="5" t="e">
        <f>VLOOKUP($I70 &amp; $J70,標準記録!$A$1:$D$26,2,FALSE)</f>
        <v>#N/A</v>
      </c>
      <c r="AZ70" s="5" t="e">
        <f>VLOOKUP($I70 &amp; $J70,標準記録!$A$1:$D$26,3,FALSE)</f>
        <v>#N/A</v>
      </c>
      <c r="BA70" s="5" t="e">
        <f>VLOOKUP($I70 &amp; $J70,標準記録!$A$1:$D$26,4,FALSE)</f>
        <v>#N/A</v>
      </c>
      <c r="BB70" s="5" t="str">
        <f>IF(BC70="","",A70)</f>
        <v/>
      </c>
      <c r="BC70" s="5" t="str">
        <f>IF(OR(I70="201 十種競技",I70="202 七種競技"),#REF!,"")</f>
        <v/>
      </c>
      <c r="BD70" s="5" t="str">
        <f>IF(I70="107 ハーフマラソン",#REF!,"")</f>
        <v/>
      </c>
      <c r="BE70" s="5" t="str">
        <f>I70 &amp; K70</f>
        <v/>
      </c>
      <c r="BF70" s="5">
        <f>I70</f>
        <v>0</v>
      </c>
      <c r="BG70" s="5">
        <f>COUNTIF($BF$5:$BF$401,I70)</f>
        <v>160</v>
      </c>
      <c r="BH70" s="5">
        <f>COUNTIF($BE$5:$BE$401,I70 &amp; "B標準")</f>
        <v>0</v>
      </c>
      <c r="BI70" s="5" t="str">
        <f>D68 &amp; D70</f>
        <v>登録番号</v>
      </c>
    </row>
    <row r="71" spans="1:61" ht="14.25" thickBot="1" x14ac:dyDescent="0.2">
      <c r="A71" s="292"/>
      <c r="B71" s="304"/>
      <c r="C71" s="208"/>
      <c r="D71" s="206"/>
      <c r="E71" s="121" t="str">
        <f>IF(C70="○",IF($D70&lt;&gt;"",VLOOKUP($D70,新規学連登録者入力シート!$A$2:$U$101,7,FALSE),""),IF($D70&lt;&gt;"",IF(VLOOKUP(個人情報!$D70,登録者リスト!$A$1:$F$43729,4,FALSE)=基本情報!$D$6,VLOOKUP(個人情報!$D70,登録者リスト!$A$1:$F$43729,2,FALSE),""),""))</f>
        <v/>
      </c>
      <c r="F71" s="210"/>
      <c r="G71" s="121" t="str">
        <f>IF(C70="○",IF($D70&lt;&gt;"",VLOOKUP($D70,新規学連登録者入力シート!$A$2:$U$101,19,FALSE),""),IF($D70&lt;&gt;"",IF(VLOOKUP(個人情報!$D70,登録者リスト!$A$1:$F$43729,4,FALSE)=基本情報!$D$6,VLOOKUP(個人情報!$D70,登録者リスト!$A$1:$F$43729,6,FALSE),""),""))</f>
        <v/>
      </c>
      <c r="H71" s="212"/>
      <c r="I71" s="268"/>
      <c r="J71" s="268"/>
      <c r="K71" s="268"/>
      <c r="L71" s="106"/>
      <c r="M71" s="288"/>
      <c r="N71" s="206"/>
      <c r="O71" s="306"/>
      <c r="P71" s="238"/>
      <c r="Q71" s="306"/>
      <c r="R71" s="238"/>
      <c r="S71" s="308"/>
      <c r="T71" s="242"/>
      <c r="U71" s="168"/>
      <c r="V71" s="149"/>
      <c r="W71" s="150" t="s">
        <v>23</v>
      </c>
      <c r="X71" s="94"/>
      <c r="Y71" s="150" t="s">
        <v>25</v>
      </c>
      <c r="Z71" s="94"/>
      <c r="AA71" s="150" t="s">
        <v>26</v>
      </c>
      <c r="AB71" s="268"/>
      <c r="AC71" s="152" t="e">
        <f>IF(#REF!="",ASC(AD70&amp;IF(AF71&lt;&gt;"",TEXT(AF71,"00"),"")&amp;IF(AH71&lt;&gt;"",TEXT(AH71,"00"),"")&amp;IF(AJ71&lt;&gt;"",TEXT(AJ71,"00"),"")),ASC(#REF!))</f>
        <v>#REF!</v>
      </c>
      <c r="AD71" s="322"/>
      <c r="AE71" s="306"/>
      <c r="AF71" s="238"/>
      <c r="AG71" s="306"/>
      <c r="AH71" s="238"/>
      <c r="AI71" s="308"/>
      <c r="AJ71" s="242"/>
      <c r="AK71" s="206"/>
      <c r="AL71" s="306"/>
      <c r="AM71" s="238"/>
      <c r="AN71" s="306"/>
      <c r="AO71" s="238"/>
      <c r="AP71" s="308"/>
      <c r="AQ71" s="295"/>
      <c r="AS71" s="5" t="str">
        <f>IF(AND(I71&lt;&gt;"107 ハーフマラソン",I71&lt;&gt;"062 10000mW"),D70 &amp; "-" &amp; I71,D70 &amp; "-" &amp; I71 &amp; J71)</f>
        <v>-</v>
      </c>
      <c r="AT71" s="5" t="str">
        <f>IF(ISERROR(VLOOKUP(個人情報!$AS71,登録者リスト!#REF!,4,FALSE)),"○","")</f>
        <v>○</v>
      </c>
      <c r="AU71" s="5" t="e">
        <f>IF(AND(I71&lt;&gt;"107 ハーフマラソン",I71&lt;&gt;"062 10000mW"),#REF! &amp; "-" &amp; I71,#REF! &amp; "-" &amp; I71 &amp; J71)</f>
        <v>#REF!</v>
      </c>
      <c r="AV71" s="5" t="str">
        <f>IF(ISERROR(VLOOKUP(AU71,突破者リスト外資格記録入力シート!$D$7:$M$106,2,FALSE)),"○","")</f>
        <v>○</v>
      </c>
      <c r="AX71" s="5" t="str">
        <f>IF(I71="107 ハーフマラソン","H",IF(I71="062 10000mW","W",""))</f>
        <v/>
      </c>
      <c r="AY71" s="5" t="e">
        <f>VLOOKUP($I71 &amp; $J71,標準記録!$A$1:$D$26,2,FALSE)</f>
        <v>#N/A</v>
      </c>
      <c r="AZ71" s="5" t="e">
        <f>VLOOKUP($I71 &amp; $J71,標準記録!$A$1:$D$26,3,FALSE)</f>
        <v>#N/A</v>
      </c>
      <c r="BA71" s="5" t="e">
        <f>VLOOKUP($I71 &amp; $J71,標準記録!$A$1:$D$26,4,FALSE)</f>
        <v>#N/A</v>
      </c>
      <c r="BB71" s="5" t="str">
        <f>IF(BC71="","",A70)</f>
        <v/>
      </c>
      <c r="BC71" s="5" t="str">
        <f>IF(OR(I71="201 十種競技",I71="202 七種競技"),#REF!,"")</f>
        <v/>
      </c>
      <c r="BD71" s="5" t="str">
        <f>IF(I71="107 ハーフマラソン",#REF!,"")</f>
        <v/>
      </c>
      <c r="BE71" s="5" t="str">
        <f>I71 &amp; K71</f>
        <v/>
      </c>
      <c r="BF71" s="5">
        <f>I71</f>
        <v>0</v>
      </c>
      <c r="BG71" s="5">
        <f>COUNTIF($BF$5:$BF$401,I71)</f>
        <v>160</v>
      </c>
      <c r="BH71" s="5">
        <f>COUNTIF($BE$5:$BE$401,I71 &amp; "B標準")</f>
        <v>0</v>
      </c>
    </row>
    <row r="72" spans="1:61" ht="15" thickTop="1" thickBot="1" x14ac:dyDescent="0.2">
      <c r="A72" s="293"/>
      <c r="B72" s="245" t="s">
        <v>128</v>
      </c>
      <c r="C72" s="246"/>
      <c r="D72" s="246"/>
      <c r="E72" s="246"/>
      <c r="F72" s="246"/>
      <c r="G72" s="247"/>
      <c r="H72" s="118"/>
      <c r="I72" s="248"/>
      <c r="J72" s="249"/>
      <c r="K72" s="249"/>
      <c r="L72" s="249"/>
      <c r="M72" s="249"/>
      <c r="N72" s="249"/>
      <c r="O72" s="249"/>
      <c r="P72" s="249"/>
      <c r="Q72" s="249"/>
      <c r="R72" s="249"/>
      <c r="S72" s="249"/>
      <c r="T72" s="249"/>
      <c r="U72" s="249"/>
      <c r="V72" s="249"/>
      <c r="W72" s="249"/>
      <c r="X72" s="249"/>
      <c r="Y72" s="249"/>
      <c r="Z72" s="249"/>
      <c r="AA72" s="249"/>
      <c r="AB72" s="249"/>
      <c r="AC72" s="249"/>
      <c r="AD72" s="249"/>
      <c r="AE72" s="249"/>
      <c r="AF72" s="249"/>
      <c r="AG72" s="249"/>
      <c r="AH72" s="249"/>
      <c r="AI72" s="249"/>
      <c r="AJ72" s="249"/>
      <c r="AK72" s="249"/>
      <c r="AL72" s="249"/>
      <c r="AM72" s="249"/>
      <c r="AN72" s="249"/>
      <c r="AO72" s="249"/>
      <c r="AP72" s="249"/>
      <c r="AQ72" s="250"/>
    </row>
    <row r="73" spans="1:61" ht="13.5" customHeight="1" x14ac:dyDescent="0.15">
      <c r="A73" s="289"/>
      <c r="B73" s="281" t="s">
        <v>0</v>
      </c>
      <c r="C73" s="283" t="s">
        <v>242</v>
      </c>
      <c r="D73" s="283" t="str">
        <f>IF(C75="○","整理番号","登録番号")</f>
        <v>登録番号</v>
      </c>
      <c r="E73" s="134" t="s">
        <v>13550</v>
      </c>
      <c r="F73" s="281" t="s">
        <v>275</v>
      </c>
      <c r="G73" s="135" t="s">
        <v>1</v>
      </c>
      <c r="H73" s="273" t="s">
        <v>13551</v>
      </c>
      <c r="I73" s="319" t="s">
        <v>2</v>
      </c>
      <c r="J73" s="309" t="s">
        <v>284</v>
      </c>
      <c r="K73" s="309" t="s">
        <v>3</v>
      </c>
      <c r="L73" s="153" t="s">
        <v>243</v>
      </c>
      <c r="M73" s="154" t="s">
        <v>16</v>
      </c>
      <c r="N73" s="311" t="s">
        <v>4</v>
      </c>
      <c r="O73" s="312"/>
      <c r="P73" s="312"/>
      <c r="Q73" s="312"/>
      <c r="R73" s="312"/>
      <c r="S73" s="312"/>
      <c r="T73" s="312"/>
      <c r="U73" s="312"/>
      <c r="V73" s="312"/>
      <c r="W73" s="312"/>
      <c r="X73" s="312"/>
      <c r="Y73" s="312"/>
      <c r="Z73" s="312"/>
      <c r="AA73" s="312"/>
      <c r="AB73" s="313"/>
      <c r="AC73" s="154" t="s">
        <v>16</v>
      </c>
      <c r="AD73" s="311" t="s">
        <v>448</v>
      </c>
      <c r="AE73" s="312"/>
      <c r="AF73" s="312"/>
      <c r="AG73" s="312"/>
      <c r="AH73" s="312"/>
      <c r="AI73" s="312"/>
      <c r="AJ73" s="312"/>
      <c r="AK73" s="311" t="s">
        <v>445</v>
      </c>
      <c r="AL73" s="312"/>
      <c r="AM73" s="312"/>
      <c r="AN73" s="312"/>
      <c r="AO73" s="312"/>
      <c r="AP73" s="312"/>
      <c r="AQ73" s="314"/>
    </row>
    <row r="74" spans="1:61" ht="14.25" thickBot="1" x14ac:dyDescent="0.2">
      <c r="A74" s="290"/>
      <c r="B74" s="282"/>
      <c r="C74" s="284"/>
      <c r="D74" s="284"/>
      <c r="E74" s="139" t="s">
        <v>6</v>
      </c>
      <c r="F74" s="282"/>
      <c r="G74" s="140" t="s">
        <v>7</v>
      </c>
      <c r="H74" s="282"/>
      <c r="I74" s="320"/>
      <c r="J74" s="310"/>
      <c r="K74" s="310"/>
      <c r="L74" s="155"/>
      <c r="M74" s="156"/>
      <c r="N74" s="315" t="s">
        <v>8</v>
      </c>
      <c r="O74" s="316"/>
      <c r="P74" s="316"/>
      <c r="Q74" s="316"/>
      <c r="R74" s="316"/>
      <c r="S74" s="316"/>
      <c r="T74" s="317"/>
      <c r="U74" s="167"/>
      <c r="V74" s="157" t="s">
        <v>10</v>
      </c>
      <c r="W74" s="158"/>
      <c r="X74" s="164"/>
      <c r="Y74" s="158"/>
      <c r="Z74" s="164"/>
      <c r="AA74" s="159"/>
      <c r="AB74" s="160" t="s">
        <v>11</v>
      </c>
      <c r="AC74" s="156"/>
      <c r="AD74" s="315" t="s">
        <v>8</v>
      </c>
      <c r="AE74" s="316"/>
      <c r="AF74" s="316"/>
      <c r="AG74" s="316"/>
      <c r="AH74" s="316"/>
      <c r="AI74" s="316"/>
      <c r="AJ74" s="317"/>
      <c r="AK74" s="315" t="s">
        <v>8</v>
      </c>
      <c r="AL74" s="316"/>
      <c r="AM74" s="316"/>
      <c r="AN74" s="316"/>
      <c r="AO74" s="316"/>
      <c r="AP74" s="316"/>
      <c r="AQ74" s="318"/>
    </row>
    <row r="75" spans="1:61" x14ac:dyDescent="0.15">
      <c r="A75" s="291">
        <v>15</v>
      </c>
      <c r="B75" s="303" t="str">
        <f>IF(OR(B70="",E75=""),"",B70+1)</f>
        <v/>
      </c>
      <c r="C75" s="207"/>
      <c r="D75" s="205"/>
      <c r="E75" s="119" t="str">
        <f>IF(C75="○",IF($D75&lt;&gt;"",VLOOKUP($D75,新規学連登録者入力シート!$A$2:$U$101,8,FALSE),""),IF($D75&lt;&gt;"",IF(VLOOKUP(個人情報!$D75,登録者リスト!$A$1:$F$43729,4,FALSE)=基本情報!$D$6,VLOOKUP(個人情報!$D75,登録者リスト!$A$1:$F$43729,3,FALSE),""),""))</f>
        <v/>
      </c>
      <c r="F75" s="209" t="str">
        <f>IF(C75="○",IF($D75&lt;&gt;"",VLOOKUP($D75,新規学連登録者入力シート!$A$2:$U$101,9,FALSE),""),IF($D75&lt;&gt;"",IF(VLOOKUP(個人情報!$D75,登録者リスト!$A$1:$G$43729,4,FALSE)=基本情報!$D$6,VLOOKUP(個人情報!$D75,登録者リスト!$A$1:$G$43729,7,FALSE),""),""))</f>
        <v/>
      </c>
      <c r="G75" s="120" t="str">
        <f>IF(C75="○",IF($D75&lt;&gt;"",VLOOKUP($D75,新規学連登録者入力シート!$A$2:$U$101,14,FALSE),""),IF($D75&lt;&gt;"",IF(VLOOKUP(個人情報!$D75,登録者リスト!$A$1:$F$43729,4,FALSE)=基本情報!$D$6,VLOOKUP(個人情報!$D75,登録者リスト!$A$1:$F$43729,5,FALSE),""),""))</f>
        <v/>
      </c>
      <c r="H75" s="211" t="str">
        <f>IF(C75="○",IF($D75&lt;&gt;"",VLOOKUP($D75,新規学連登録者入力シート!$A$2:$U$101,19,FALSE),""),IF($D75&lt;&gt;"",IF(VLOOKUP(個人情報!$D75,登録者リスト!$A$1:$H$43729,4,FALSE)=基本情報!$D$6,VLOOKUP(個人情報!$D75,登録者リスト!$A$1:$H$43729,8,FALSE),""),""))</f>
        <v/>
      </c>
      <c r="I75" s="267"/>
      <c r="J75" s="267"/>
      <c r="K75" s="269" t="str">
        <f>IFERROR(IF(I75="","",IF(AND(I75&lt;&gt;"107 ハーフマラソン",I75&lt;&gt;"062 10000mW"),IF(BA75="T",IF(VALUE(M75)&lt;=AY75,"A標準",IF(VALUE(M75)&lt;=AZ75,"B標準","未突破")),IF(VALUE(M75)&gt;=AY75,"A標準",IF(VALUE(M75)&gt;=AZ75,"B標準","未突破"))),IF(VALUE(M75)&lt;=AZ75,"","未突破"))),"")</f>
        <v/>
      </c>
      <c r="L75" s="105"/>
      <c r="M75" s="287" t="str">
        <f>IF(U75="",ASC(N75&amp;IF(P75&lt;&gt;"",TEXT(P75,"00"),"")&amp;IF(R75&lt;&gt;"",TEXT(R75,"00"),"")&amp;IF(T75&lt;&gt;"",TEXT(T75,"00"),"")),ASC(U75))</f>
        <v/>
      </c>
      <c r="N75" s="205"/>
      <c r="O75" s="255" t="s">
        <v>239</v>
      </c>
      <c r="P75" s="237"/>
      <c r="Q75" s="255" t="s">
        <v>240</v>
      </c>
      <c r="R75" s="237"/>
      <c r="S75" s="239" t="s">
        <v>241</v>
      </c>
      <c r="T75" s="241"/>
      <c r="U75" s="165"/>
      <c r="V75" s="147"/>
      <c r="W75" s="148" t="s">
        <v>23</v>
      </c>
      <c r="X75" s="163"/>
      <c r="Y75" s="148" t="s">
        <v>24</v>
      </c>
      <c r="Z75" s="163"/>
      <c r="AA75" s="148" t="s">
        <v>26</v>
      </c>
      <c r="AB75" s="267"/>
      <c r="AC75" s="101" t="e">
        <f>IF(#REF!="",ASC(AD75&amp;IF(AF75&lt;&gt;"",TEXT(AF75,"00"),"")&amp;IF(AH75&lt;&gt;"",TEXT(AH75,"00"),"")&amp;IF(AJ75&lt;&gt;"",TEXT(AJ75,"00"),"")),ASC(#REF!))</f>
        <v>#REF!</v>
      </c>
      <c r="AD75" s="253" t="str">
        <f>IF(I75="","",IF(I75="201 十種競技","",VLOOKUP(I75,大学記録!$A$3:$H$5,2,FALSE)))</f>
        <v/>
      </c>
      <c r="AE75" s="257" t="s">
        <v>239</v>
      </c>
      <c r="AF75" s="259" t="str">
        <f>IF(I75="","",IF(I75="201 十種競技","",VLOOKUP(I75,大学記録!$A$3:$H$5,4,FALSE)))</f>
        <v/>
      </c>
      <c r="AG75" s="257" t="s">
        <v>240</v>
      </c>
      <c r="AH75" s="259" t="str">
        <f>IF(I75="","",IF(I75="201 十種競技","",VLOOKUP(I75,大学記録!$A$3:$H$5,6,FALSE)))</f>
        <v/>
      </c>
      <c r="AI75" s="261" t="s">
        <v>241</v>
      </c>
      <c r="AJ75" s="251" t="str">
        <f>IF(I75="","",IF(I75="201 十種競技","",VLOOKUP(I75,大学記録!$A$3:$H$5,8,FALSE)))</f>
        <v/>
      </c>
      <c r="AK75" s="205"/>
      <c r="AL75" s="255" t="s">
        <v>239</v>
      </c>
      <c r="AM75" s="237"/>
      <c r="AN75" s="255" t="s">
        <v>240</v>
      </c>
      <c r="AO75" s="237"/>
      <c r="AP75" s="239" t="s">
        <v>241</v>
      </c>
      <c r="AQ75" s="294"/>
      <c r="AS75" s="5" t="str">
        <f>IF(AND(I75&lt;&gt;"107 ハーフマラソン",I75&lt;&gt;"062 10000mW"),D75 &amp; "-" &amp; I75,D75 &amp; "-" &amp; I75 &amp; J75)</f>
        <v>-</v>
      </c>
      <c r="AT75" s="5" t="str">
        <f>IF(ISERROR(VLOOKUP(個人情報!$AS75,登録者リスト!#REF!,4,FALSE)),"○","")</f>
        <v>○</v>
      </c>
      <c r="AU75" s="5" t="e">
        <f>IF(AND(I75&lt;&gt;"107 ハーフマラソン",I75&lt;&gt;"062 10000mW"),#REF! &amp; "-" &amp; I75,#REF! &amp; "-" &amp; I75 &amp; J75)</f>
        <v>#REF!</v>
      </c>
      <c r="AV75" s="5" t="str">
        <f>IF(ISERROR(VLOOKUP(AU75,突破者リスト外資格記録入力シート!$D$7:$M$106,2,FALSE)),"○","")</f>
        <v>○</v>
      </c>
      <c r="AW75" s="5" t="str">
        <f>IF(C75="○","整理番号","登録番号")</f>
        <v>登録番号</v>
      </c>
      <c r="AX75" s="5" t="str">
        <f>IF(I75="107 ハーフマラソン","H",IF(I75="062 10000mW","W",""))</f>
        <v/>
      </c>
      <c r="AY75" s="5" t="e">
        <f>VLOOKUP($I75 &amp; $J75,標準記録!$A$1:$D$26,2,FALSE)</f>
        <v>#N/A</v>
      </c>
      <c r="AZ75" s="5" t="e">
        <f>VLOOKUP($I75 &amp; $J75,標準記録!$A$1:$D$26,3,FALSE)</f>
        <v>#N/A</v>
      </c>
      <c r="BA75" s="5" t="e">
        <f>VLOOKUP($I75 &amp; $J75,標準記録!$A$1:$D$26,4,FALSE)</f>
        <v>#N/A</v>
      </c>
      <c r="BB75" s="5" t="str">
        <f>IF(BC75="","",A75)</f>
        <v/>
      </c>
      <c r="BC75" s="5" t="str">
        <f>IF(OR(I75="201 十種競技",I75="202 七種競技"),#REF!,"")</f>
        <v/>
      </c>
      <c r="BD75" s="5" t="str">
        <f>IF(I75="107 ハーフマラソン",#REF!,"")</f>
        <v/>
      </c>
      <c r="BE75" s="5" t="str">
        <f>I75 &amp; K75</f>
        <v/>
      </c>
      <c r="BF75" s="5">
        <f>I75</f>
        <v>0</v>
      </c>
      <c r="BG75" s="5">
        <f>COUNTIF($BF$5:$BF$401,I75)</f>
        <v>160</v>
      </c>
      <c r="BH75" s="5">
        <f>COUNTIF($BE$5:$BE$401,I75 &amp; "B標準")</f>
        <v>0</v>
      </c>
      <c r="BI75" s="5" t="str">
        <f>D73 &amp; D75</f>
        <v>登録番号</v>
      </c>
    </row>
    <row r="76" spans="1:61" ht="14.25" thickBot="1" x14ac:dyDescent="0.2">
      <c r="A76" s="292"/>
      <c r="B76" s="304"/>
      <c r="C76" s="208"/>
      <c r="D76" s="206"/>
      <c r="E76" s="121" t="str">
        <f>IF(C75="○",IF($D75&lt;&gt;"",VLOOKUP($D75,新規学連登録者入力シート!$A$2:$U$101,7,FALSE),""),IF($D75&lt;&gt;"",IF(VLOOKUP(個人情報!$D75,登録者リスト!$A$1:$F$43729,4,FALSE)=基本情報!$D$6,VLOOKUP(個人情報!$D75,登録者リスト!$A$1:$F$43729,2,FALSE),""),""))</f>
        <v/>
      </c>
      <c r="F76" s="210"/>
      <c r="G76" s="121" t="str">
        <f>IF(C75="○",IF($D75&lt;&gt;"",VLOOKUP($D75,新規学連登録者入力シート!$A$2:$U$101,19,FALSE),""),IF($D75&lt;&gt;"",IF(VLOOKUP(個人情報!$D75,登録者リスト!$A$1:$F$43729,4,FALSE)=基本情報!$D$6,VLOOKUP(個人情報!$D75,登録者リスト!$A$1:$F$43729,6,FALSE),""),""))</f>
        <v/>
      </c>
      <c r="H76" s="212"/>
      <c r="I76" s="268"/>
      <c r="J76" s="268"/>
      <c r="K76" s="270"/>
      <c r="L76" s="106"/>
      <c r="M76" s="288"/>
      <c r="N76" s="206"/>
      <c r="O76" s="256"/>
      <c r="P76" s="238"/>
      <c r="Q76" s="256"/>
      <c r="R76" s="238"/>
      <c r="S76" s="240"/>
      <c r="T76" s="242"/>
      <c r="U76" s="168"/>
      <c r="V76" s="149"/>
      <c r="W76" s="150" t="s">
        <v>23</v>
      </c>
      <c r="X76" s="94"/>
      <c r="Y76" s="150" t="s">
        <v>25</v>
      </c>
      <c r="Z76" s="94"/>
      <c r="AA76" s="150" t="s">
        <v>26</v>
      </c>
      <c r="AB76" s="268"/>
      <c r="AC76" s="102" t="e">
        <f>IF(#REF!="",ASC(AD75&amp;IF(AF76&lt;&gt;"",TEXT(AF76,"00"),"")&amp;IF(AH76&lt;&gt;"",TEXT(AH76,"00"),"")&amp;IF(AJ76&lt;&gt;"",TEXT(AJ76,"00"),"")),ASC(#REF!))</f>
        <v>#REF!</v>
      </c>
      <c r="AD76" s="254"/>
      <c r="AE76" s="258"/>
      <c r="AF76" s="260"/>
      <c r="AG76" s="258"/>
      <c r="AH76" s="260"/>
      <c r="AI76" s="262"/>
      <c r="AJ76" s="252"/>
      <c r="AK76" s="206"/>
      <c r="AL76" s="256"/>
      <c r="AM76" s="238"/>
      <c r="AN76" s="256"/>
      <c r="AO76" s="238"/>
      <c r="AP76" s="240"/>
      <c r="AQ76" s="295"/>
      <c r="AS76" s="5" t="str">
        <f>IF(AND(I76&lt;&gt;"107 ハーフマラソン",I76&lt;&gt;"062 10000mW"),D75 &amp; "-" &amp; I76,D75 &amp; "-" &amp; I76 &amp; J76)</f>
        <v>-</v>
      </c>
      <c r="AT76" s="5" t="str">
        <f>IF(ISERROR(VLOOKUP(個人情報!$AS76,登録者リスト!#REF!,4,FALSE)),"○","")</f>
        <v>○</v>
      </c>
      <c r="AU76" s="5" t="e">
        <f>IF(AND(I76&lt;&gt;"107 ハーフマラソン",I76&lt;&gt;"062 10000mW"),#REF! &amp; "-" &amp; I76,#REF! &amp; "-" &amp; I76 &amp; J76)</f>
        <v>#REF!</v>
      </c>
      <c r="AV76" s="5" t="str">
        <f>IF(ISERROR(VLOOKUP(AU76,突破者リスト外資格記録入力シート!$D$7:$M$106,2,FALSE)),"○","")</f>
        <v>○</v>
      </c>
      <c r="AX76" s="5" t="str">
        <f>IF(I76="107 ハーフマラソン","H",IF(I76="062 10000mW","W",""))</f>
        <v/>
      </c>
      <c r="AY76" s="5" t="e">
        <f>VLOOKUP($I76 &amp; $J76,標準記録!$A$1:$D$26,2,FALSE)</f>
        <v>#N/A</v>
      </c>
      <c r="AZ76" s="5" t="e">
        <f>VLOOKUP($I76 &amp; $J76,標準記録!$A$1:$D$26,3,FALSE)</f>
        <v>#N/A</v>
      </c>
      <c r="BA76" s="5" t="e">
        <f>VLOOKUP($I76 &amp; $J76,標準記録!$A$1:$D$26,4,FALSE)</f>
        <v>#N/A</v>
      </c>
      <c r="BB76" s="5" t="str">
        <f>IF(BC76="","",A75)</f>
        <v/>
      </c>
      <c r="BC76" s="5" t="str">
        <f>IF(OR(I76="201 十種競技",I76="202 七種競技"),#REF!,"")</f>
        <v/>
      </c>
      <c r="BD76" s="5" t="str">
        <f>IF(I76="107 ハーフマラソン",#REF!,"")</f>
        <v/>
      </c>
      <c r="BE76" s="5" t="str">
        <f>I76 &amp; K76</f>
        <v/>
      </c>
      <c r="BF76" s="5">
        <f>I76</f>
        <v>0</v>
      </c>
      <c r="BG76" s="5">
        <f>COUNTIF($BF$5:$BF$401,I76)</f>
        <v>160</v>
      </c>
      <c r="BH76" s="5">
        <f>COUNTIF($BE$5:$BE$401,I76 &amp; "B標準")</f>
        <v>0</v>
      </c>
    </row>
    <row r="77" spans="1:61" ht="15" thickTop="1" thickBot="1" x14ac:dyDescent="0.2">
      <c r="A77" s="293"/>
      <c r="B77" s="245" t="s">
        <v>128</v>
      </c>
      <c r="C77" s="246"/>
      <c r="D77" s="246"/>
      <c r="E77" s="246"/>
      <c r="F77" s="246"/>
      <c r="G77" s="247"/>
      <c r="H77" s="118"/>
      <c r="I77" s="248"/>
      <c r="J77" s="249"/>
      <c r="K77" s="249"/>
      <c r="L77" s="249"/>
      <c r="M77" s="249"/>
      <c r="N77" s="249"/>
      <c r="O77" s="249"/>
      <c r="P77" s="249"/>
      <c r="Q77" s="249"/>
      <c r="R77" s="249"/>
      <c r="S77" s="249"/>
      <c r="T77" s="249"/>
      <c r="U77" s="249"/>
      <c r="V77" s="249"/>
      <c r="W77" s="249"/>
      <c r="X77" s="249"/>
      <c r="Y77" s="249"/>
      <c r="Z77" s="249"/>
      <c r="AA77" s="249"/>
      <c r="AB77" s="249"/>
      <c r="AC77" s="249"/>
      <c r="AD77" s="249"/>
      <c r="AE77" s="249"/>
      <c r="AF77" s="249"/>
      <c r="AG77" s="249"/>
      <c r="AH77" s="249"/>
      <c r="AI77" s="249"/>
      <c r="AJ77" s="249"/>
      <c r="AK77" s="249"/>
      <c r="AL77" s="249"/>
      <c r="AM77" s="249"/>
      <c r="AN77" s="249"/>
      <c r="AO77" s="249"/>
      <c r="AP77" s="249"/>
      <c r="AQ77" s="250"/>
    </row>
    <row r="78" spans="1:61" ht="13.5" customHeight="1" x14ac:dyDescent="0.15">
      <c r="A78" s="289"/>
      <c r="B78" s="281" t="s">
        <v>0</v>
      </c>
      <c r="C78" s="283" t="s">
        <v>242</v>
      </c>
      <c r="D78" s="283" t="str">
        <f>IF(C80="○","整理番号","登録番号")</f>
        <v>登録番号</v>
      </c>
      <c r="E78" s="134" t="s">
        <v>13550</v>
      </c>
      <c r="F78" s="281" t="s">
        <v>275</v>
      </c>
      <c r="G78" s="135" t="s">
        <v>1</v>
      </c>
      <c r="H78" s="273" t="s">
        <v>13551</v>
      </c>
      <c r="I78" s="285" t="s">
        <v>2</v>
      </c>
      <c r="J78" s="273" t="s">
        <v>284</v>
      </c>
      <c r="K78" s="273" t="s">
        <v>3</v>
      </c>
      <c r="L78" s="136" t="s">
        <v>243</v>
      </c>
      <c r="M78" s="137" t="s">
        <v>16</v>
      </c>
      <c r="N78" s="278" t="s">
        <v>4</v>
      </c>
      <c r="O78" s="279"/>
      <c r="P78" s="279"/>
      <c r="Q78" s="279"/>
      <c r="R78" s="279"/>
      <c r="S78" s="279"/>
      <c r="T78" s="279"/>
      <c r="U78" s="279"/>
      <c r="V78" s="279"/>
      <c r="W78" s="279"/>
      <c r="X78" s="279"/>
      <c r="Y78" s="279"/>
      <c r="Z78" s="279"/>
      <c r="AA78" s="279"/>
      <c r="AB78" s="280"/>
      <c r="AC78" s="138" t="s">
        <v>16</v>
      </c>
      <c r="AD78" s="296" t="s">
        <v>448</v>
      </c>
      <c r="AE78" s="297"/>
      <c r="AF78" s="297"/>
      <c r="AG78" s="297"/>
      <c r="AH78" s="297"/>
      <c r="AI78" s="297"/>
      <c r="AJ78" s="297"/>
      <c r="AK78" s="278" t="s">
        <v>445</v>
      </c>
      <c r="AL78" s="279"/>
      <c r="AM78" s="279"/>
      <c r="AN78" s="279"/>
      <c r="AO78" s="279"/>
      <c r="AP78" s="279"/>
      <c r="AQ78" s="301"/>
    </row>
    <row r="79" spans="1:61" ht="14.25" thickBot="1" x14ac:dyDescent="0.2">
      <c r="A79" s="290"/>
      <c r="B79" s="282"/>
      <c r="C79" s="284"/>
      <c r="D79" s="284"/>
      <c r="E79" s="139" t="s">
        <v>6</v>
      </c>
      <c r="F79" s="282"/>
      <c r="G79" s="140" t="s">
        <v>7</v>
      </c>
      <c r="H79" s="282"/>
      <c r="I79" s="286"/>
      <c r="J79" s="274"/>
      <c r="K79" s="274"/>
      <c r="L79" s="141"/>
      <c r="M79" s="142"/>
      <c r="N79" s="275" t="s">
        <v>8</v>
      </c>
      <c r="O79" s="276"/>
      <c r="P79" s="276"/>
      <c r="Q79" s="276"/>
      <c r="R79" s="276"/>
      <c r="S79" s="276"/>
      <c r="T79" s="277"/>
      <c r="U79" s="166"/>
      <c r="V79" s="143" t="s">
        <v>10</v>
      </c>
      <c r="W79" s="144"/>
      <c r="X79" s="162"/>
      <c r="Y79" s="144"/>
      <c r="Z79" s="162"/>
      <c r="AA79" s="145"/>
      <c r="AB79" s="140" t="s">
        <v>11</v>
      </c>
      <c r="AC79" s="146"/>
      <c r="AD79" s="298" t="s">
        <v>8</v>
      </c>
      <c r="AE79" s="299"/>
      <c r="AF79" s="299"/>
      <c r="AG79" s="299"/>
      <c r="AH79" s="299"/>
      <c r="AI79" s="299"/>
      <c r="AJ79" s="300"/>
      <c r="AK79" s="275" t="s">
        <v>8</v>
      </c>
      <c r="AL79" s="276"/>
      <c r="AM79" s="276"/>
      <c r="AN79" s="276"/>
      <c r="AO79" s="276"/>
      <c r="AP79" s="276"/>
      <c r="AQ79" s="302"/>
    </row>
    <row r="80" spans="1:61" x14ac:dyDescent="0.15">
      <c r="A80" s="291">
        <v>16</v>
      </c>
      <c r="B80" s="303" t="str">
        <f>IF(OR(B75="",E80=""),"",B75+1)</f>
        <v/>
      </c>
      <c r="C80" s="207"/>
      <c r="D80" s="205"/>
      <c r="E80" s="119" t="str">
        <f>IF(C80="○",IF($D80&lt;&gt;"",VLOOKUP($D80,新規学連登録者入力シート!$A$2:$U$101,8,FALSE),""),IF($D80&lt;&gt;"",IF(VLOOKUP(個人情報!$D80,登録者リスト!$A$1:$F$43729,4,FALSE)=基本情報!$D$6,VLOOKUP(個人情報!$D80,登録者リスト!$A$1:$F$43729,3,FALSE),""),""))</f>
        <v/>
      </c>
      <c r="F80" s="209" t="str">
        <f>IF(C80="○",IF($D80&lt;&gt;"",VLOOKUP($D80,新規学連登録者入力シート!$A$2:$U$101,9,FALSE),""),IF($D80&lt;&gt;"",IF(VLOOKUP(個人情報!$D80,登録者リスト!$A$1:$G$43729,4,FALSE)=基本情報!$D$6,VLOOKUP(個人情報!$D80,登録者リスト!$A$1:$G$43729,7,FALSE),""),""))</f>
        <v/>
      </c>
      <c r="G80" s="120" t="str">
        <f>IF(C80="○",IF($D80&lt;&gt;"",VLOOKUP($D80,新規学連登録者入力シート!$A$2:$U$101,14,FALSE),""),IF($D80&lt;&gt;"",IF(VLOOKUP(個人情報!$D80,登録者リスト!$A$1:$F$43729,4,FALSE)=基本情報!$D$6,VLOOKUP(個人情報!$D80,登録者リスト!$A$1:$F$43729,5,FALSE),""),""))</f>
        <v/>
      </c>
      <c r="H80" s="211" t="str">
        <f>IF(C80="○",IF($D80&lt;&gt;"",VLOOKUP($D80,新規学連登録者入力シート!$A$2:$U$101,19,FALSE),""),IF($D80&lt;&gt;"",IF(VLOOKUP(個人情報!$D80,登録者リスト!$A$1:$H$43729,4,FALSE)=基本情報!$D$6,VLOOKUP(個人情報!$D80,登録者リスト!$A$1:$H$43729,8,FALSE),""),""))</f>
        <v/>
      </c>
      <c r="I80" s="267"/>
      <c r="J80" s="267"/>
      <c r="K80" s="269" t="str">
        <f>IFERROR(IF(I80="","",IF(AND(I80&lt;&gt;"107 ハーフマラソン",I80&lt;&gt;"062 10000mW"),IF(BA80="T",IF(VALUE(M80)&lt;=AY80,"A標準",IF(VALUE(M80)&lt;=AZ80,"B標準","未突破")),IF(VALUE(M80)&gt;=AY80,"A標準",IF(VALUE(M80)&gt;=AZ80,"B標準","未突破"))),IF(VALUE(M80)&lt;=AZ80,"","未突破"))),"")</f>
        <v/>
      </c>
      <c r="L80" s="105"/>
      <c r="M80" s="287" t="str">
        <f>IF(U80="",ASC(N80&amp;IF(P80&lt;&gt;"",TEXT(P80,"00"),"")&amp;IF(R80&lt;&gt;"",TEXT(R80,"00"),"")&amp;IF(T80&lt;&gt;"",TEXT(T80,"00"),"")),ASC(U80))</f>
        <v/>
      </c>
      <c r="N80" s="205"/>
      <c r="O80" s="255" t="s">
        <v>239</v>
      </c>
      <c r="P80" s="237"/>
      <c r="Q80" s="255" t="s">
        <v>240</v>
      </c>
      <c r="R80" s="237"/>
      <c r="S80" s="239" t="s">
        <v>241</v>
      </c>
      <c r="T80" s="241"/>
      <c r="U80" s="165"/>
      <c r="V80" s="147"/>
      <c r="W80" s="148" t="s">
        <v>23</v>
      </c>
      <c r="X80" s="163"/>
      <c r="Y80" s="148" t="s">
        <v>24</v>
      </c>
      <c r="Z80" s="163"/>
      <c r="AA80" s="148" t="s">
        <v>26</v>
      </c>
      <c r="AB80" s="267"/>
      <c r="AC80" s="101" t="e">
        <f>IF(#REF!="",ASC(AD80&amp;IF(AF80&lt;&gt;"",TEXT(AF80,"00"),"")&amp;IF(AH80&lt;&gt;"",TEXT(AH80,"00"),"")&amp;IF(AJ80&lt;&gt;"",TEXT(AJ80,"00"),"")),ASC(#REF!))</f>
        <v>#REF!</v>
      </c>
      <c r="AD80" s="253" t="str">
        <f>IF(I80="","",IF(I80="201 十種競技","",VLOOKUP(I80,大学記録!$A$3:$H$5,2,FALSE)))</f>
        <v/>
      </c>
      <c r="AE80" s="257" t="s">
        <v>239</v>
      </c>
      <c r="AF80" s="259" t="str">
        <f>IF(I80="","",IF(I80="201 十種競技","",VLOOKUP(I80,大学記録!$A$3:$H$5,4,FALSE)))</f>
        <v/>
      </c>
      <c r="AG80" s="257" t="s">
        <v>240</v>
      </c>
      <c r="AH80" s="259" t="str">
        <f>IF(I80="","",IF(I80="201 十種競技","",VLOOKUP(I80,大学記録!$A$3:$H$5,6,FALSE)))</f>
        <v/>
      </c>
      <c r="AI80" s="261" t="s">
        <v>241</v>
      </c>
      <c r="AJ80" s="251" t="str">
        <f>IF(I80="","",IF(I80="201 十種競技","",VLOOKUP(I80,大学記録!$A$3:$H$5,8,FALSE)))</f>
        <v/>
      </c>
      <c r="AK80" s="205"/>
      <c r="AL80" s="255" t="s">
        <v>239</v>
      </c>
      <c r="AM80" s="237"/>
      <c r="AN80" s="255" t="s">
        <v>240</v>
      </c>
      <c r="AO80" s="237"/>
      <c r="AP80" s="239" t="s">
        <v>241</v>
      </c>
      <c r="AQ80" s="294"/>
      <c r="AS80" s="5" t="str">
        <f>IF(AND(I80&lt;&gt;"107 ハーフマラソン",I80&lt;&gt;"062 10000mW"),D80 &amp; "-" &amp; I80,D80 &amp; "-" &amp; I80 &amp; J80)</f>
        <v>-</v>
      </c>
      <c r="AT80" s="5" t="str">
        <f>IF(ISERROR(VLOOKUP(個人情報!$AS80,登録者リスト!#REF!,4,FALSE)),"○","")</f>
        <v>○</v>
      </c>
      <c r="AU80" s="5" t="e">
        <f>IF(AND(I80&lt;&gt;"107 ハーフマラソン",I80&lt;&gt;"062 10000mW"),#REF! &amp; "-" &amp; I80,#REF! &amp; "-" &amp; I80 &amp; J80)</f>
        <v>#REF!</v>
      </c>
      <c r="AV80" s="5" t="str">
        <f>IF(ISERROR(VLOOKUP(AU80,突破者リスト外資格記録入力シート!$D$7:$M$106,2,FALSE)),"○","")</f>
        <v>○</v>
      </c>
      <c r="AW80" s="5" t="str">
        <f>IF(C80="○","整理番号","登録番号")</f>
        <v>登録番号</v>
      </c>
      <c r="AX80" s="5" t="str">
        <f>IF(I80="107 ハーフマラソン","H",IF(I80="062 10000mW","W",""))</f>
        <v/>
      </c>
      <c r="AY80" s="5" t="e">
        <f>VLOOKUP($I80 &amp; $J80,標準記録!$A$1:$D$26,2,FALSE)</f>
        <v>#N/A</v>
      </c>
      <c r="AZ80" s="5" t="e">
        <f>VLOOKUP($I80 &amp; $J80,標準記録!$A$1:$D$26,3,FALSE)</f>
        <v>#N/A</v>
      </c>
      <c r="BA80" s="5" t="e">
        <f>VLOOKUP($I80 &amp; $J80,標準記録!$A$1:$D$26,4,FALSE)</f>
        <v>#N/A</v>
      </c>
      <c r="BB80" s="5" t="str">
        <f>IF(BC80="","",A80)</f>
        <v/>
      </c>
      <c r="BC80" s="5" t="str">
        <f>IF(OR(I80="201 十種競技",I80="202 七種競技"),#REF!,"")</f>
        <v/>
      </c>
      <c r="BD80" s="5" t="str">
        <f>IF(I80="107 ハーフマラソン",#REF!,"")</f>
        <v/>
      </c>
      <c r="BE80" s="5" t="str">
        <f>I80 &amp; K80</f>
        <v/>
      </c>
      <c r="BF80" s="5">
        <f>I80</f>
        <v>0</v>
      </c>
      <c r="BG80" s="5">
        <f>COUNTIF($BF$5:$BF$401,I80)</f>
        <v>160</v>
      </c>
      <c r="BH80" s="5">
        <f>COUNTIF($BE$5:$BE$401,I80 &amp; "B標準")</f>
        <v>0</v>
      </c>
      <c r="BI80" s="5" t="str">
        <f>D78 &amp; D80</f>
        <v>登録番号</v>
      </c>
    </row>
    <row r="81" spans="1:61" ht="14.25" thickBot="1" x14ac:dyDescent="0.2">
      <c r="A81" s="292"/>
      <c r="B81" s="304"/>
      <c r="C81" s="208"/>
      <c r="D81" s="206"/>
      <c r="E81" s="121" t="str">
        <f>IF(C80="○",IF($D80&lt;&gt;"",VLOOKUP($D80,新規学連登録者入力シート!$A$2:$U$101,7,FALSE),""),IF($D80&lt;&gt;"",IF(VLOOKUP(個人情報!$D80,登録者リスト!$A$1:$F$43729,4,FALSE)=基本情報!$D$6,VLOOKUP(個人情報!$D80,登録者リスト!$A$1:$F$43729,2,FALSE),""),""))</f>
        <v/>
      </c>
      <c r="F81" s="210"/>
      <c r="G81" s="121" t="str">
        <f>IF(C80="○",IF($D80&lt;&gt;"",VLOOKUP($D80,新規学連登録者入力シート!$A$2:$U$101,19,FALSE),""),IF($D80&lt;&gt;"",IF(VLOOKUP(個人情報!$D80,登録者リスト!$A$1:$F$43729,4,FALSE)=基本情報!$D$6,VLOOKUP(個人情報!$D80,登録者リスト!$A$1:$F$43729,6,FALSE),""),""))</f>
        <v/>
      </c>
      <c r="H81" s="212"/>
      <c r="I81" s="268"/>
      <c r="J81" s="268"/>
      <c r="K81" s="270"/>
      <c r="L81" s="106"/>
      <c r="M81" s="288"/>
      <c r="N81" s="206"/>
      <c r="O81" s="256"/>
      <c r="P81" s="238"/>
      <c r="Q81" s="256"/>
      <c r="R81" s="238"/>
      <c r="S81" s="240"/>
      <c r="T81" s="242"/>
      <c r="U81" s="168"/>
      <c r="V81" s="149"/>
      <c r="W81" s="150" t="s">
        <v>23</v>
      </c>
      <c r="X81" s="94"/>
      <c r="Y81" s="150" t="s">
        <v>25</v>
      </c>
      <c r="Z81" s="94"/>
      <c r="AA81" s="150" t="s">
        <v>26</v>
      </c>
      <c r="AB81" s="268"/>
      <c r="AC81" s="102" t="e">
        <f>IF(#REF!="",ASC(AD80&amp;IF(AF81&lt;&gt;"",TEXT(AF81,"00"),"")&amp;IF(AH81&lt;&gt;"",TEXT(AH81,"00"),"")&amp;IF(AJ81&lt;&gt;"",TEXT(AJ81,"00"),"")),ASC(#REF!))</f>
        <v>#REF!</v>
      </c>
      <c r="AD81" s="254"/>
      <c r="AE81" s="258"/>
      <c r="AF81" s="260"/>
      <c r="AG81" s="258"/>
      <c r="AH81" s="260"/>
      <c r="AI81" s="262"/>
      <c r="AJ81" s="252"/>
      <c r="AK81" s="206"/>
      <c r="AL81" s="256"/>
      <c r="AM81" s="238"/>
      <c r="AN81" s="256"/>
      <c r="AO81" s="238"/>
      <c r="AP81" s="240"/>
      <c r="AQ81" s="295"/>
      <c r="AS81" s="5" t="str">
        <f>IF(AND(I81&lt;&gt;"107 ハーフマラソン",I81&lt;&gt;"062 10000mW"),D80 &amp; "-" &amp; I81,D80 &amp; "-" &amp; I81 &amp; J81)</f>
        <v>-</v>
      </c>
      <c r="AT81" s="5" t="str">
        <f>IF(ISERROR(VLOOKUP(個人情報!$AS81,登録者リスト!#REF!,4,FALSE)),"○","")</f>
        <v>○</v>
      </c>
      <c r="AU81" s="5" t="e">
        <f>IF(AND(I81&lt;&gt;"107 ハーフマラソン",I81&lt;&gt;"062 10000mW"),#REF! &amp; "-" &amp; I81,#REF! &amp; "-" &amp; I81 &amp; J81)</f>
        <v>#REF!</v>
      </c>
      <c r="AV81" s="5" t="str">
        <f>IF(ISERROR(VLOOKUP(AU81,突破者リスト外資格記録入力シート!$D$7:$M$106,2,FALSE)),"○","")</f>
        <v>○</v>
      </c>
      <c r="AX81" s="5" t="str">
        <f>IF(I81="107 ハーフマラソン","H",IF(I81="062 10000mW","W",""))</f>
        <v/>
      </c>
      <c r="AY81" s="5" t="e">
        <f>VLOOKUP($I81 &amp; $J81,標準記録!$A$1:$D$26,2,FALSE)</f>
        <v>#N/A</v>
      </c>
      <c r="AZ81" s="5" t="e">
        <f>VLOOKUP($I81 &amp; $J81,標準記録!$A$1:$D$26,3,FALSE)</f>
        <v>#N/A</v>
      </c>
      <c r="BA81" s="5" t="e">
        <f>VLOOKUP($I81 &amp; $J81,標準記録!$A$1:$D$26,4,FALSE)</f>
        <v>#N/A</v>
      </c>
      <c r="BB81" s="5" t="str">
        <f>IF(BC81="","",A80)</f>
        <v/>
      </c>
      <c r="BC81" s="5" t="str">
        <f>IF(OR(I81="201 十種競技",I81="202 七種競技"),#REF!,"")</f>
        <v/>
      </c>
      <c r="BD81" s="5" t="str">
        <f>IF(I81="107 ハーフマラソン",#REF!,"")</f>
        <v/>
      </c>
      <c r="BE81" s="5" t="str">
        <f>I81 &amp; K81</f>
        <v/>
      </c>
      <c r="BF81" s="5">
        <f>I81</f>
        <v>0</v>
      </c>
      <c r="BG81" s="5">
        <f>COUNTIF($BF$5:$BF$401,I81)</f>
        <v>160</v>
      </c>
      <c r="BH81" s="5">
        <f>COUNTIF($BE$5:$BE$401,I81 &amp; "B標準")</f>
        <v>0</v>
      </c>
    </row>
    <row r="82" spans="1:61" ht="15" thickTop="1" thickBot="1" x14ac:dyDescent="0.2">
      <c r="A82" s="293"/>
      <c r="B82" s="245" t="s">
        <v>128</v>
      </c>
      <c r="C82" s="246"/>
      <c r="D82" s="246"/>
      <c r="E82" s="246"/>
      <c r="F82" s="246"/>
      <c r="G82" s="247"/>
      <c r="H82" s="118"/>
      <c r="I82" s="248"/>
      <c r="J82" s="249"/>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50"/>
    </row>
    <row r="83" spans="1:61" ht="13.5" customHeight="1" x14ac:dyDescent="0.15">
      <c r="A83" s="289"/>
      <c r="B83" s="281" t="s">
        <v>0</v>
      </c>
      <c r="C83" s="283" t="s">
        <v>242</v>
      </c>
      <c r="D83" s="283" t="str">
        <f>IF(C85="○","整理番号","登録番号")</f>
        <v>登録番号</v>
      </c>
      <c r="E83" s="134" t="s">
        <v>13550</v>
      </c>
      <c r="F83" s="281" t="s">
        <v>275</v>
      </c>
      <c r="G83" s="135" t="s">
        <v>1</v>
      </c>
      <c r="H83" s="273" t="s">
        <v>13551</v>
      </c>
      <c r="I83" s="285" t="s">
        <v>2</v>
      </c>
      <c r="J83" s="273" t="s">
        <v>284</v>
      </c>
      <c r="K83" s="273" t="s">
        <v>3</v>
      </c>
      <c r="L83" s="136" t="s">
        <v>243</v>
      </c>
      <c r="M83" s="137" t="s">
        <v>16</v>
      </c>
      <c r="N83" s="278" t="s">
        <v>4</v>
      </c>
      <c r="O83" s="279"/>
      <c r="P83" s="279"/>
      <c r="Q83" s="279"/>
      <c r="R83" s="279"/>
      <c r="S83" s="279"/>
      <c r="T83" s="279"/>
      <c r="U83" s="279"/>
      <c r="V83" s="279"/>
      <c r="W83" s="279"/>
      <c r="X83" s="279"/>
      <c r="Y83" s="279"/>
      <c r="Z83" s="279"/>
      <c r="AA83" s="279"/>
      <c r="AB83" s="280"/>
      <c r="AC83" s="138" t="s">
        <v>16</v>
      </c>
      <c r="AD83" s="296" t="s">
        <v>448</v>
      </c>
      <c r="AE83" s="297"/>
      <c r="AF83" s="297"/>
      <c r="AG83" s="297"/>
      <c r="AH83" s="297"/>
      <c r="AI83" s="297"/>
      <c r="AJ83" s="297"/>
      <c r="AK83" s="278" t="s">
        <v>445</v>
      </c>
      <c r="AL83" s="279"/>
      <c r="AM83" s="279"/>
      <c r="AN83" s="279"/>
      <c r="AO83" s="279"/>
      <c r="AP83" s="279"/>
      <c r="AQ83" s="301"/>
    </row>
    <row r="84" spans="1:61" ht="14.25" thickBot="1" x14ac:dyDescent="0.2">
      <c r="A84" s="290"/>
      <c r="B84" s="282"/>
      <c r="C84" s="284"/>
      <c r="D84" s="284"/>
      <c r="E84" s="139" t="s">
        <v>6</v>
      </c>
      <c r="F84" s="282"/>
      <c r="G84" s="140" t="s">
        <v>7</v>
      </c>
      <c r="H84" s="282"/>
      <c r="I84" s="286"/>
      <c r="J84" s="274"/>
      <c r="K84" s="274"/>
      <c r="L84" s="141"/>
      <c r="M84" s="142"/>
      <c r="N84" s="275" t="s">
        <v>8</v>
      </c>
      <c r="O84" s="276"/>
      <c r="P84" s="276"/>
      <c r="Q84" s="276"/>
      <c r="R84" s="276"/>
      <c r="S84" s="276"/>
      <c r="T84" s="277"/>
      <c r="U84" s="166"/>
      <c r="V84" s="143" t="s">
        <v>10</v>
      </c>
      <c r="W84" s="144"/>
      <c r="X84" s="162"/>
      <c r="Y84" s="144"/>
      <c r="Z84" s="162"/>
      <c r="AA84" s="145"/>
      <c r="AB84" s="140" t="s">
        <v>11</v>
      </c>
      <c r="AC84" s="146"/>
      <c r="AD84" s="298" t="s">
        <v>8</v>
      </c>
      <c r="AE84" s="299"/>
      <c r="AF84" s="299"/>
      <c r="AG84" s="299"/>
      <c r="AH84" s="299"/>
      <c r="AI84" s="299"/>
      <c r="AJ84" s="300"/>
      <c r="AK84" s="275" t="s">
        <v>8</v>
      </c>
      <c r="AL84" s="276"/>
      <c r="AM84" s="276"/>
      <c r="AN84" s="276"/>
      <c r="AO84" s="276"/>
      <c r="AP84" s="276"/>
      <c r="AQ84" s="302"/>
    </row>
    <row r="85" spans="1:61" ht="13.5" customHeight="1" x14ac:dyDescent="0.15">
      <c r="A85" s="291">
        <v>17</v>
      </c>
      <c r="B85" s="303" t="str">
        <f>IF(OR(B80="",E85=""),"",B80+1)</f>
        <v/>
      </c>
      <c r="C85" s="207"/>
      <c r="D85" s="205"/>
      <c r="E85" s="131" t="str">
        <f>IF(C85="○",IF($D85&lt;&gt;"",VLOOKUP($D85,新規学連登録者入力シート!$A$2:$U$101,8,FALSE),""),IF($D85&lt;&gt;"",IF(VLOOKUP(個人情報!$D85,登録者リスト!$A$1:$F$43729,4,FALSE)=基本情報!$D$6,VLOOKUP(個人情報!$D85,登録者リスト!$A$1:$F$43729,3,FALSE),""),""))</f>
        <v/>
      </c>
      <c r="F85" s="209" t="str">
        <f>IF(C85="○",IF($D85&lt;&gt;"",VLOOKUP($D85,新規学連登録者入力シート!$A$2:$U$101,9,FALSE),""),IF($D85&lt;&gt;"",IF(VLOOKUP(個人情報!$D85,登録者リスト!$A$1:$G$43729,4,FALSE)=基本情報!$D$6,VLOOKUP(個人情報!$D85,登録者リスト!$A$1:$G$43729,7,FALSE),""),""))</f>
        <v/>
      </c>
      <c r="G85" s="132" t="str">
        <f>IF(C85="○",IF($D85&lt;&gt;"",VLOOKUP($D85,新規学連登録者入力シート!$A$2:$U$101,14,FALSE),""),IF($D85&lt;&gt;"",IF(VLOOKUP(個人情報!$D85,登録者リスト!$A$1:$F$43729,4,FALSE)=基本情報!$D$6,VLOOKUP(個人情報!$D85,登録者リスト!$A$1:$F$43729,5,FALSE),""),""))</f>
        <v/>
      </c>
      <c r="H85" s="211" t="str">
        <f>IF(C85="○",IF($D85&lt;&gt;"",VLOOKUP($D85,新規学連登録者入力シート!$A$2:$U$101,19,FALSE),""),IF($D85&lt;&gt;"",IF(VLOOKUP(個人情報!$D85,登録者リスト!$A$1:$H$43729,4,FALSE)=基本情報!$D$6,VLOOKUP(個人情報!$D85,登録者リスト!$A$1:$H$43729,8,FALSE),""),""))</f>
        <v/>
      </c>
      <c r="I85" s="267"/>
      <c r="J85" s="267"/>
      <c r="K85" s="269" t="str">
        <f>IFERROR(IF(I85="","",IF(AND(I85&lt;&gt;"107 ハーフマラソン",I85&lt;&gt;"062 10000mW"),IF(BA85="T",IF(VALUE(M85)&lt;=AY85,"A標準",IF(VALUE(M85)&lt;=AZ85,"B標準","未突破")),IF(VALUE(M85)&gt;=AY85,"A標準",IF(VALUE(M85)&gt;=AZ85,"B標準","未突破"))),IF(VALUE(M85)&lt;=AZ85,"","未突破"))),"")</f>
        <v/>
      </c>
      <c r="L85" s="105"/>
      <c r="M85" s="287" t="str">
        <f>IF(U85="",ASC(N85&amp;IF(P85&lt;&gt;"",TEXT(P85,"00"),"")&amp;IF(R85&lt;&gt;"",TEXT(R85,"00"),"")&amp;IF(T85&lt;&gt;"",TEXT(T85,"00"),"")),ASC(U85))</f>
        <v/>
      </c>
      <c r="N85" s="205"/>
      <c r="O85" s="255" t="s">
        <v>239</v>
      </c>
      <c r="P85" s="237"/>
      <c r="Q85" s="255" t="s">
        <v>240</v>
      </c>
      <c r="R85" s="237"/>
      <c r="S85" s="239" t="s">
        <v>241</v>
      </c>
      <c r="T85" s="241"/>
      <c r="U85" s="165"/>
      <c r="V85" s="147"/>
      <c r="W85" s="148" t="s">
        <v>23</v>
      </c>
      <c r="X85" s="163"/>
      <c r="Y85" s="148" t="s">
        <v>24</v>
      </c>
      <c r="Z85" s="163"/>
      <c r="AA85" s="148" t="s">
        <v>26</v>
      </c>
      <c r="AB85" s="267"/>
      <c r="AC85" s="101" t="e">
        <f>IF(#REF!="",ASC(AD85&amp;IF(AF85&lt;&gt;"",TEXT(AF85,"00"),"")&amp;IF(AH85&lt;&gt;"",TEXT(AH85,"00"),"")&amp;IF(AJ85&lt;&gt;"",TEXT(AJ85,"00"),"")),ASC(#REF!))</f>
        <v>#REF!</v>
      </c>
      <c r="AD85" s="253" t="str">
        <f>IF(I85="","",IF(I85="201 十種競技","",VLOOKUP(I85,大学記録!$A$3:$H$5,2,FALSE)))</f>
        <v/>
      </c>
      <c r="AE85" s="257" t="s">
        <v>239</v>
      </c>
      <c r="AF85" s="259" t="str">
        <f>IF(I85="","",IF(I85="201 十種競技","",VLOOKUP(I85,大学記録!$A$3:$H$5,4,FALSE)))</f>
        <v/>
      </c>
      <c r="AG85" s="257" t="s">
        <v>240</v>
      </c>
      <c r="AH85" s="259" t="str">
        <f>IF(I85="","",IF(I85="201 十種競技","",VLOOKUP(I85,大学記録!$A$3:$H$5,6,FALSE)))</f>
        <v/>
      </c>
      <c r="AI85" s="261" t="s">
        <v>241</v>
      </c>
      <c r="AJ85" s="251" t="str">
        <f>IF(I85="","",IF(I85="201 十種競技","",VLOOKUP(I85,大学記録!$A$3:$H$5,8,FALSE)))</f>
        <v/>
      </c>
      <c r="AK85" s="205"/>
      <c r="AL85" s="255" t="s">
        <v>239</v>
      </c>
      <c r="AM85" s="237"/>
      <c r="AN85" s="255" t="s">
        <v>240</v>
      </c>
      <c r="AO85" s="237"/>
      <c r="AP85" s="239" t="s">
        <v>241</v>
      </c>
      <c r="AQ85" s="294"/>
      <c r="AS85" s="5" t="str">
        <f>IF(AND(I85&lt;&gt;"107 ハーフマラソン",I85&lt;&gt;"062 10000mW"),D85 &amp; "-" &amp; I85,D85 &amp; "-" &amp; I85 &amp; J85)</f>
        <v>-</v>
      </c>
      <c r="AT85" s="5" t="str">
        <f>IF(ISERROR(VLOOKUP(個人情報!$AS85,登録者リスト!#REF!,4,FALSE)),"○","")</f>
        <v>○</v>
      </c>
      <c r="AU85" s="5" t="e">
        <f>IF(AND(I85&lt;&gt;"107 ハーフマラソン",I85&lt;&gt;"062 10000mW"),#REF! &amp; "-" &amp; I85,#REF! &amp; "-" &amp; I85 &amp; J85)</f>
        <v>#REF!</v>
      </c>
      <c r="AV85" s="5" t="str">
        <f>IF(ISERROR(VLOOKUP(AU85,突破者リスト外資格記録入力シート!$D$7:$M$106,2,FALSE)),"○","")</f>
        <v>○</v>
      </c>
      <c r="AW85" s="5" t="str">
        <f>IF(C85="○","整理番号","登録番号")</f>
        <v>登録番号</v>
      </c>
      <c r="AX85" s="5" t="str">
        <f>IF(I85="107 ハーフマラソン","H",IF(I85="062 10000mW","W",""))</f>
        <v/>
      </c>
      <c r="AY85" s="5" t="e">
        <f>VLOOKUP($I85 &amp; $J85,標準記録!$A$1:$D$26,2,FALSE)</f>
        <v>#N/A</v>
      </c>
      <c r="AZ85" s="5" t="e">
        <f>VLOOKUP($I85 &amp; $J85,標準記録!$A$1:$D$26,3,FALSE)</f>
        <v>#N/A</v>
      </c>
      <c r="BA85" s="5" t="e">
        <f>VLOOKUP($I85 &amp; $J85,標準記録!$A$1:$D$26,4,FALSE)</f>
        <v>#N/A</v>
      </c>
      <c r="BB85" s="5" t="str">
        <f>IF(BC85="","",A85)</f>
        <v/>
      </c>
      <c r="BC85" s="5" t="str">
        <f>IF(OR(I85="201 十種競技",I85="202 七種競技"),#REF!,"")</f>
        <v/>
      </c>
      <c r="BD85" s="5" t="str">
        <f>IF(I85="107 ハーフマラソン",#REF!,"")</f>
        <v/>
      </c>
      <c r="BE85" s="5" t="str">
        <f>I85 &amp; K85</f>
        <v/>
      </c>
      <c r="BF85" s="5">
        <f>I85</f>
        <v>0</v>
      </c>
      <c r="BG85" s="5">
        <f>COUNTIF($BF$5:$BF$401,I85)</f>
        <v>160</v>
      </c>
      <c r="BH85" s="5">
        <f>COUNTIF($BE$5:$BE$401,I85 &amp; "B標準")</f>
        <v>0</v>
      </c>
      <c r="BI85" s="5" t="str">
        <f>D83 &amp; D85</f>
        <v>登録番号</v>
      </c>
    </row>
    <row r="86" spans="1:61" ht="14.25" customHeight="1" thickBot="1" x14ac:dyDescent="0.2">
      <c r="A86" s="292"/>
      <c r="B86" s="304"/>
      <c r="C86" s="208"/>
      <c r="D86" s="206"/>
      <c r="E86" s="128" t="str">
        <f>IF(C85="○",IF($D85&lt;&gt;"",VLOOKUP($D85,新規学連登録者入力シート!$A$2:$U$101,7,FALSE),""),IF($D85&lt;&gt;"",IF(VLOOKUP(個人情報!$D85,登録者リスト!$A$1:$F$43729,4,FALSE)=基本情報!$D$6,VLOOKUP(個人情報!$D85,登録者リスト!$A$1:$F$43729,2,FALSE),""),""))</f>
        <v/>
      </c>
      <c r="F86" s="210"/>
      <c r="G86" s="128" t="str">
        <f>IF(C85="○",IF($D85&lt;&gt;"",VLOOKUP($D85,新規学連登録者入力シート!$A$2:$U$101,19,FALSE),""),IF($D85&lt;&gt;"",IF(VLOOKUP(個人情報!$D85,登録者リスト!$A$1:$F$43729,4,FALSE)=基本情報!$D$6,VLOOKUP(個人情報!$D85,登録者リスト!$A$1:$F$43729,6,FALSE),""),""))</f>
        <v/>
      </c>
      <c r="H86" s="212"/>
      <c r="I86" s="268"/>
      <c r="J86" s="268"/>
      <c r="K86" s="270"/>
      <c r="L86" s="106"/>
      <c r="M86" s="288"/>
      <c r="N86" s="206"/>
      <c r="O86" s="256"/>
      <c r="P86" s="238"/>
      <c r="Q86" s="256"/>
      <c r="R86" s="238"/>
      <c r="S86" s="240"/>
      <c r="T86" s="242"/>
      <c r="U86" s="168"/>
      <c r="V86" s="149"/>
      <c r="W86" s="150" t="s">
        <v>23</v>
      </c>
      <c r="X86" s="94"/>
      <c r="Y86" s="150" t="s">
        <v>25</v>
      </c>
      <c r="Z86" s="94"/>
      <c r="AA86" s="150" t="s">
        <v>26</v>
      </c>
      <c r="AB86" s="268"/>
      <c r="AC86" s="102" t="e">
        <f>IF(#REF!="",ASC(AD85&amp;IF(AF86&lt;&gt;"",TEXT(AF86,"00"),"")&amp;IF(AH86&lt;&gt;"",TEXT(AH86,"00"),"")&amp;IF(AJ86&lt;&gt;"",TEXT(AJ86,"00"),"")),ASC(#REF!))</f>
        <v>#REF!</v>
      </c>
      <c r="AD86" s="254"/>
      <c r="AE86" s="258"/>
      <c r="AF86" s="260"/>
      <c r="AG86" s="258"/>
      <c r="AH86" s="260"/>
      <c r="AI86" s="262"/>
      <c r="AJ86" s="252"/>
      <c r="AK86" s="206"/>
      <c r="AL86" s="256"/>
      <c r="AM86" s="238"/>
      <c r="AN86" s="256"/>
      <c r="AO86" s="238"/>
      <c r="AP86" s="240"/>
      <c r="AQ86" s="295"/>
      <c r="AS86" s="5" t="str">
        <f>IF(AND(I86&lt;&gt;"107 ハーフマラソン",I86&lt;&gt;"062 10000mW"),D85 &amp; "-" &amp; I86,D85 &amp; "-" &amp; I86 &amp; J86)</f>
        <v>-</v>
      </c>
      <c r="AT86" s="5" t="str">
        <f>IF(ISERROR(VLOOKUP(個人情報!$AS86,登録者リスト!#REF!,4,FALSE)),"○","")</f>
        <v>○</v>
      </c>
      <c r="AU86" s="5" t="e">
        <f>IF(AND(I86&lt;&gt;"107 ハーフマラソン",I86&lt;&gt;"062 10000mW"),#REF! &amp; "-" &amp; I86,#REF! &amp; "-" &amp; I86 &amp; J86)</f>
        <v>#REF!</v>
      </c>
      <c r="AV86" s="5" t="str">
        <f>IF(ISERROR(VLOOKUP(AU86,突破者リスト外資格記録入力シート!$D$7:$M$106,2,FALSE)),"○","")</f>
        <v>○</v>
      </c>
      <c r="AX86" s="5" t="str">
        <f>IF(I86="107 ハーフマラソン","H",IF(I86="062 10000mW","W",""))</f>
        <v/>
      </c>
      <c r="AY86" s="5" t="e">
        <f>VLOOKUP($I86 &amp; $J86,標準記録!$A$1:$D$26,2,FALSE)</f>
        <v>#N/A</v>
      </c>
      <c r="AZ86" s="5" t="e">
        <f>VLOOKUP($I86 &amp; $J86,標準記録!$A$1:$D$26,3,FALSE)</f>
        <v>#N/A</v>
      </c>
      <c r="BA86" s="5" t="e">
        <f>VLOOKUP($I86 &amp; $J86,標準記録!$A$1:$D$26,4,FALSE)</f>
        <v>#N/A</v>
      </c>
      <c r="BB86" s="5" t="str">
        <f>IF(BC86="","",A85)</f>
        <v/>
      </c>
      <c r="BC86" s="5" t="str">
        <f>IF(OR(I86="201 十種競技",I86="202 七種競技"),#REF!,"")</f>
        <v/>
      </c>
      <c r="BD86" s="5" t="str">
        <f>IF(I86="107 ハーフマラソン",#REF!,"")</f>
        <v/>
      </c>
      <c r="BE86" s="5" t="str">
        <f>I86 &amp; K86</f>
        <v/>
      </c>
      <c r="BF86" s="5">
        <f>I86</f>
        <v>0</v>
      </c>
      <c r="BG86" s="5">
        <f>COUNTIF($BF$5:$BF$401,I86)</f>
        <v>160</v>
      </c>
      <c r="BH86" s="5">
        <f>COUNTIF($BE$5:$BE$401,I86 &amp; "B標準")</f>
        <v>0</v>
      </c>
    </row>
    <row r="87" spans="1:61" ht="15" thickTop="1" thickBot="1" x14ac:dyDescent="0.2">
      <c r="A87" s="293"/>
      <c r="B87" s="245" t="s">
        <v>128</v>
      </c>
      <c r="C87" s="246"/>
      <c r="D87" s="246"/>
      <c r="E87" s="246"/>
      <c r="F87" s="246"/>
      <c r="G87" s="247"/>
      <c r="H87" s="133"/>
      <c r="I87" s="248"/>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50"/>
    </row>
    <row r="88" spans="1:61" ht="13.5" customHeight="1" x14ac:dyDescent="0.15">
      <c r="A88" s="289"/>
      <c r="B88" s="281" t="s">
        <v>0</v>
      </c>
      <c r="C88" s="283" t="s">
        <v>242</v>
      </c>
      <c r="D88" s="283" t="str">
        <f>IF(C90="○","整理番号","登録番号")</f>
        <v>登録番号</v>
      </c>
      <c r="E88" s="134" t="s">
        <v>13550</v>
      </c>
      <c r="F88" s="281" t="s">
        <v>275</v>
      </c>
      <c r="G88" s="135" t="s">
        <v>1</v>
      </c>
      <c r="H88" s="273" t="s">
        <v>13551</v>
      </c>
      <c r="I88" s="285" t="s">
        <v>2</v>
      </c>
      <c r="J88" s="273" t="s">
        <v>284</v>
      </c>
      <c r="K88" s="273" t="s">
        <v>3</v>
      </c>
      <c r="L88" s="136" t="s">
        <v>243</v>
      </c>
      <c r="M88" s="137" t="s">
        <v>16</v>
      </c>
      <c r="N88" s="278" t="s">
        <v>4</v>
      </c>
      <c r="O88" s="279"/>
      <c r="P88" s="279"/>
      <c r="Q88" s="279"/>
      <c r="R88" s="279"/>
      <c r="S88" s="279"/>
      <c r="T88" s="279"/>
      <c r="U88" s="279"/>
      <c r="V88" s="279"/>
      <c r="W88" s="279"/>
      <c r="X88" s="279"/>
      <c r="Y88" s="279"/>
      <c r="Z88" s="279"/>
      <c r="AA88" s="279"/>
      <c r="AB88" s="280"/>
      <c r="AC88" s="138" t="s">
        <v>16</v>
      </c>
      <c r="AD88" s="296" t="s">
        <v>448</v>
      </c>
      <c r="AE88" s="297"/>
      <c r="AF88" s="297"/>
      <c r="AG88" s="297"/>
      <c r="AH88" s="297"/>
      <c r="AI88" s="297"/>
      <c r="AJ88" s="297"/>
      <c r="AK88" s="278" t="s">
        <v>445</v>
      </c>
      <c r="AL88" s="279"/>
      <c r="AM88" s="279"/>
      <c r="AN88" s="279"/>
      <c r="AO88" s="279"/>
      <c r="AP88" s="279"/>
      <c r="AQ88" s="301"/>
    </row>
    <row r="89" spans="1:61" ht="14.25" thickBot="1" x14ac:dyDescent="0.2">
      <c r="A89" s="290"/>
      <c r="B89" s="282"/>
      <c r="C89" s="284"/>
      <c r="D89" s="284"/>
      <c r="E89" s="139" t="s">
        <v>6</v>
      </c>
      <c r="F89" s="282"/>
      <c r="G89" s="140" t="s">
        <v>7</v>
      </c>
      <c r="H89" s="282"/>
      <c r="I89" s="286"/>
      <c r="J89" s="274"/>
      <c r="K89" s="274"/>
      <c r="L89" s="141"/>
      <c r="M89" s="142"/>
      <c r="N89" s="275" t="s">
        <v>8</v>
      </c>
      <c r="O89" s="276"/>
      <c r="P89" s="276"/>
      <c r="Q89" s="276"/>
      <c r="R89" s="276"/>
      <c r="S89" s="276"/>
      <c r="T89" s="277"/>
      <c r="U89" s="166"/>
      <c r="V89" s="143" t="s">
        <v>10</v>
      </c>
      <c r="W89" s="144"/>
      <c r="X89" s="162"/>
      <c r="Y89" s="144"/>
      <c r="Z89" s="162"/>
      <c r="AA89" s="145"/>
      <c r="AB89" s="140" t="s">
        <v>11</v>
      </c>
      <c r="AC89" s="146"/>
      <c r="AD89" s="298" t="s">
        <v>8</v>
      </c>
      <c r="AE89" s="299"/>
      <c r="AF89" s="299"/>
      <c r="AG89" s="299"/>
      <c r="AH89" s="299"/>
      <c r="AI89" s="299"/>
      <c r="AJ89" s="300"/>
      <c r="AK89" s="275" t="s">
        <v>8</v>
      </c>
      <c r="AL89" s="276"/>
      <c r="AM89" s="276"/>
      <c r="AN89" s="276"/>
      <c r="AO89" s="276"/>
      <c r="AP89" s="276"/>
      <c r="AQ89" s="302"/>
    </row>
    <row r="90" spans="1:61" ht="13.5" customHeight="1" x14ac:dyDescent="0.15">
      <c r="A90" s="291">
        <v>18</v>
      </c>
      <c r="B90" s="303" t="str">
        <f>IF(OR(B85="",E90=""),"",B85+1)</f>
        <v/>
      </c>
      <c r="C90" s="207"/>
      <c r="D90" s="205"/>
      <c r="E90" s="131" t="str">
        <f>IF(C90="○",IF($D90&lt;&gt;"",VLOOKUP($D90,新規学連登録者入力シート!$A$2:$U$101,8,FALSE),""),IF($D90&lt;&gt;"",IF(VLOOKUP(個人情報!$D90,登録者リスト!$A$1:$F$43729,4,FALSE)=基本情報!$D$6,VLOOKUP(個人情報!$D90,登録者リスト!$A$1:$F$43729,3,FALSE),""),""))</f>
        <v/>
      </c>
      <c r="F90" s="209" t="str">
        <f>IF(C90="○",IF($D90&lt;&gt;"",VLOOKUP($D90,新規学連登録者入力シート!$A$2:$U$101,9,FALSE),""),IF($D90&lt;&gt;"",IF(VLOOKUP(個人情報!$D90,登録者リスト!$A$1:$G$43729,4,FALSE)=基本情報!$D$6,VLOOKUP(個人情報!$D90,登録者リスト!$A$1:$G$43729,7,FALSE),""),""))</f>
        <v/>
      </c>
      <c r="G90" s="132" t="str">
        <f>IF(C90="○",IF($D90&lt;&gt;"",VLOOKUP($D90,新規学連登録者入力シート!$A$2:$U$101,14,FALSE),""),IF($D90&lt;&gt;"",IF(VLOOKUP(個人情報!$D90,登録者リスト!$A$1:$F$43729,4,FALSE)=基本情報!$D$6,VLOOKUP(個人情報!$D90,登録者リスト!$A$1:$F$43729,5,FALSE),""),""))</f>
        <v/>
      </c>
      <c r="H90" s="211" t="str">
        <f>IF(C90="○",IF($D90&lt;&gt;"",VLOOKUP($D90,新規学連登録者入力シート!$A$2:$U$101,19,FALSE),""),IF($D90&lt;&gt;"",IF(VLOOKUP(個人情報!$D90,登録者リスト!$A$1:$H$43729,4,FALSE)=基本情報!$D$6,VLOOKUP(個人情報!$D90,登録者リスト!$A$1:$H$43729,8,FALSE),""),""))</f>
        <v/>
      </c>
      <c r="I90" s="267"/>
      <c r="J90" s="267"/>
      <c r="K90" s="269" t="str">
        <f>IFERROR(IF(I90="","",IF(AND(I90&lt;&gt;"107 ハーフマラソン",I90&lt;&gt;"062 10000mW"),IF(BA90="T",IF(VALUE(M90)&lt;=AY90,"A標準",IF(VALUE(M90)&lt;=AZ90,"B標準","未突破")),IF(VALUE(M90)&gt;=AY90,"A標準",IF(VALUE(M90)&gt;=AZ90,"B標準","未突破"))),IF(VALUE(M90)&lt;=AZ90,"","未突破"))),"")</f>
        <v/>
      </c>
      <c r="L90" s="105"/>
      <c r="M90" s="287" t="str">
        <f>IF(U90="",ASC(N90&amp;IF(P90&lt;&gt;"",TEXT(P90,"00"),"")&amp;IF(R90&lt;&gt;"",TEXT(R90,"00"),"")&amp;IF(T90&lt;&gt;"",TEXT(T90,"00"),"")),ASC(U90))</f>
        <v/>
      </c>
      <c r="N90" s="205"/>
      <c r="O90" s="255" t="s">
        <v>239</v>
      </c>
      <c r="P90" s="237"/>
      <c r="Q90" s="255" t="s">
        <v>240</v>
      </c>
      <c r="R90" s="237"/>
      <c r="S90" s="239" t="s">
        <v>241</v>
      </c>
      <c r="T90" s="241"/>
      <c r="U90" s="165"/>
      <c r="V90" s="147"/>
      <c r="W90" s="148" t="s">
        <v>23</v>
      </c>
      <c r="X90" s="163"/>
      <c r="Y90" s="148" t="s">
        <v>24</v>
      </c>
      <c r="Z90" s="163"/>
      <c r="AA90" s="148" t="s">
        <v>26</v>
      </c>
      <c r="AB90" s="267"/>
      <c r="AC90" s="101" t="e">
        <f>IF(#REF!="",ASC(AD90&amp;IF(AF90&lt;&gt;"",TEXT(AF90,"00"),"")&amp;IF(AH90&lt;&gt;"",TEXT(AH90,"00"),"")&amp;IF(AJ90&lt;&gt;"",TEXT(AJ90,"00"),"")),ASC(#REF!))</f>
        <v>#REF!</v>
      </c>
      <c r="AD90" s="253" t="str">
        <f>IF(I90="","",IF(I90="201 十種競技","",VLOOKUP(I90,大学記録!$A$3:$H$5,2,FALSE)))</f>
        <v/>
      </c>
      <c r="AE90" s="257" t="s">
        <v>239</v>
      </c>
      <c r="AF90" s="259" t="str">
        <f>IF(I90="","",IF(I90="201 十種競技","",VLOOKUP(I90,大学記録!$A$3:$H$5,4,FALSE)))</f>
        <v/>
      </c>
      <c r="AG90" s="257" t="s">
        <v>240</v>
      </c>
      <c r="AH90" s="259" t="str">
        <f>IF(I90="","",IF(I90="201 十種競技","",VLOOKUP(I90,大学記録!$A$3:$H$5,6,FALSE)))</f>
        <v/>
      </c>
      <c r="AI90" s="261" t="s">
        <v>241</v>
      </c>
      <c r="AJ90" s="251" t="str">
        <f>IF(I90="","",IF(I90="201 十種競技","",VLOOKUP(I90,大学記録!$A$3:$H$5,8,FALSE)))</f>
        <v/>
      </c>
      <c r="AK90" s="205"/>
      <c r="AL90" s="255" t="s">
        <v>239</v>
      </c>
      <c r="AM90" s="237"/>
      <c r="AN90" s="255" t="s">
        <v>240</v>
      </c>
      <c r="AO90" s="237"/>
      <c r="AP90" s="239" t="s">
        <v>241</v>
      </c>
      <c r="AQ90" s="294"/>
      <c r="AS90" s="5" t="str">
        <f>IF(AND(I90&lt;&gt;"107 ハーフマラソン",I90&lt;&gt;"062 10000mW"),D90 &amp; "-" &amp; I90,D90 &amp; "-" &amp; I90 &amp; J90)</f>
        <v>-</v>
      </c>
      <c r="AT90" s="5" t="str">
        <f>IF(ISERROR(VLOOKUP(個人情報!$AS90,登録者リスト!#REF!,4,FALSE)),"○","")</f>
        <v>○</v>
      </c>
      <c r="AU90" s="5" t="e">
        <f>IF(AND(I90&lt;&gt;"107 ハーフマラソン",I90&lt;&gt;"062 10000mW"),#REF! &amp; "-" &amp; I90,#REF! &amp; "-" &amp; I90 &amp; J90)</f>
        <v>#REF!</v>
      </c>
      <c r="AV90" s="5" t="str">
        <f>IF(ISERROR(VLOOKUP(AU90,突破者リスト外資格記録入力シート!$D$7:$M$106,2,FALSE)),"○","")</f>
        <v>○</v>
      </c>
      <c r="AW90" s="5" t="str">
        <f>IF(C90="○","整理番号","登録番号")</f>
        <v>登録番号</v>
      </c>
      <c r="AX90" s="5" t="str">
        <f>IF(I90="107 ハーフマラソン","H",IF(I90="062 10000mW","W",""))</f>
        <v/>
      </c>
      <c r="AY90" s="5" t="e">
        <f>VLOOKUP($I90 &amp; $J90,標準記録!$A$1:$D$26,2,FALSE)</f>
        <v>#N/A</v>
      </c>
      <c r="AZ90" s="5" t="e">
        <f>VLOOKUP($I90 &amp; $J90,標準記録!$A$1:$D$26,3,FALSE)</f>
        <v>#N/A</v>
      </c>
      <c r="BA90" s="5" t="e">
        <f>VLOOKUP($I90 &amp; $J90,標準記録!$A$1:$D$26,4,FALSE)</f>
        <v>#N/A</v>
      </c>
      <c r="BB90" s="5" t="str">
        <f>IF(BC90="","",A90)</f>
        <v/>
      </c>
      <c r="BC90" s="5" t="str">
        <f>IF(OR(I90="201 十種競技",I90="202 七種競技"),#REF!,"")</f>
        <v/>
      </c>
      <c r="BD90" s="5" t="str">
        <f>IF(I90="107 ハーフマラソン",#REF!,"")</f>
        <v/>
      </c>
      <c r="BE90" s="5" t="str">
        <f>I90 &amp; K90</f>
        <v/>
      </c>
      <c r="BF90" s="5">
        <f>I90</f>
        <v>0</v>
      </c>
      <c r="BG90" s="5">
        <f>COUNTIF($BF$5:$BF$401,I90)</f>
        <v>160</v>
      </c>
      <c r="BH90" s="5">
        <f>COUNTIF($BE$5:$BE$401,I90 &amp; "B標準")</f>
        <v>0</v>
      </c>
      <c r="BI90" s="5" t="str">
        <f>D88 &amp; D90</f>
        <v>登録番号</v>
      </c>
    </row>
    <row r="91" spans="1:61" ht="14.25" customHeight="1" thickBot="1" x14ac:dyDescent="0.2">
      <c r="A91" s="292"/>
      <c r="B91" s="304"/>
      <c r="C91" s="208"/>
      <c r="D91" s="206"/>
      <c r="E91" s="128" t="str">
        <f>IF(C90="○",IF($D90&lt;&gt;"",VLOOKUP($D90,新規学連登録者入力シート!$A$2:$U$101,7,FALSE),""),IF($D90&lt;&gt;"",IF(VLOOKUP(個人情報!$D90,登録者リスト!$A$1:$F$43729,4,FALSE)=基本情報!$D$6,VLOOKUP(個人情報!$D90,登録者リスト!$A$1:$F$43729,2,FALSE),""),""))</f>
        <v/>
      </c>
      <c r="F91" s="210"/>
      <c r="G91" s="128" t="str">
        <f>IF(C90="○",IF($D90&lt;&gt;"",VLOOKUP($D90,新規学連登録者入力シート!$A$2:$U$101,19,FALSE),""),IF($D90&lt;&gt;"",IF(VLOOKUP(個人情報!$D90,登録者リスト!$A$1:$F$43729,4,FALSE)=基本情報!$D$6,VLOOKUP(個人情報!$D90,登録者リスト!$A$1:$F$43729,6,FALSE),""),""))</f>
        <v/>
      </c>
      <c r="H91" s="212"/>
      <c r="I91" s="268"/>
      <c r="J91" s="268"/>
      <c r="K91" s="270"/>
      <c r="L91" s="106"/>
      <c r="M91" s="288"/>
      <c r="N91" s="206"/>
      <c r="O91" s="256"/>
      <c r="P91" s="238"/>
      <c r="Q91" s="256"/>
      <c r="R91" s="238"/>
      <c r="S91" s="240"/>
      <c r="T91" s="242"/>
      <c r="U91" s="168"/>
      <c r="V91" s="149"/>
      <c r="W91" s="150" t="s">
        <v>23</v>
      </c>
      <c r="X91" s="94"/>
      <c r="Y91" s="150" t="s">
        <v>25</v>
      </c>
      <c r="Z91" s="94"/>
      <c r="AA91" s="150" t="s">
        <v>26</v>
      </c>
      <c r="AB91" s="268"/>
      <c r="AC91" s="102" t="e">
        <f>IF(#REF!="",ASC(AD90&amp;IF(AF91&lt;&gt;"",TEXT(AF91,"00"),"")&amp;IF(AH91&lt;&gt;"",TEXT(AH91,"00"),"")&amp;IF(AJ91&lt;&gt;"",TEXT(AJ91,"00"),"")),ASC(#REF!))</f>
        <v>#REF!</v>
      </c>
      <c r="AD91" s="254"/>
      <c r="AE91" s="258"/>
      <c r="AF91" s="260"/>
      <c r="AG91" s="258"/>
      <c r="AH91" s="260"/>
      <c r="AI91" s="262"/>
      <c r="AJ91" s="252"/>
      <c r="AK91" s="206"/>
      <c r="AL91" s="256"/>
      <c r="AM91" s="238"/>
      <c r="AN91" s="256"/>
      <c r="AO91" s="238"/>
      <c r="AP91" s="240"/>
      <c r="AQ91" s="295"/>
      <c r="AS91" s="5" t="str">
        <f>IF(AND(I91&lt;&gt;"107 ハーフマラソン",I91&lt;&gt;"062 10000mW"),D90 &amp; "-" &amp; I91,D90 &amp; "-" &amp; I91 &amp; J91)</f>
        <v>-</v>
      </c>
      <c r="AT91" s="5" t="str">
        <f>IF(ISERROR(VLOOKUP(個人情報!$AS91,登録者リスト!#REF!,4,FALSE)),"○","")</f>
        <v>○</v>
      </c>
      <c r="AU91" s="5" t="e">
        <f>IF(AND(I91&lt;&gt;"107 ハーフマラソン",I91&lt;&gt;"062 10000mW"),#REF! &amp; "-" &amp; I91,#REF! &amp; "-" &amp; I91 &amp; J91)</f>
        <v>#REF!</v>
      </c>
      <c r="AV91" s="5" t="str">
        <f>IF(ISERROR(VLOOKUP(AU91,突破者リスト外資格記録入力シート!$D$7:$M$106,2,FALSE)),"○","")</f>
        <v>○</v>
      </c>
      <c r="AX91" s="5" t="str">
        <f>IF(I91="107 ハーフマラソン","H",IF(I91="062 10000mW","W",""))</f>
        <v/>
      </c>
      <c r="AY91" s="5" t="e">
        <f>VLOOKUP($I91 &amp; $J91,標準記録!$A$1:$D$26,2,FALSE)</f>
        <v>#N/A</v>
      </c>
      <c r="AZ91" s="5" t="e">
        <f>VLOOKUP($I91 &amp; $J91,標準記録!$A$1:$D$26,3,FALSE)</f>
        <v>#N/A</v>
      </c>
      <c r="BA91" s="5" t="e">
        <f>VLOOKUP($I91 &amp; $J91,標準記録!$A$1:$D$26,4,FALSE)</f>
        <v>#N/A</v>
      </c>
      <c r="BB91" s="5" t="str">
        <f>IF(BC91="","",A90)</f>
        <v/>
      </c>
      <c r="BC91" s="5" t="str">
        <f>IF(OR(I91="201 十種競技",I91="202 七種競技"),#REF!,"")</f>
        <v/>
      </c>
      <c r="BD91" s="5" t="str">
        <f>IF(I91="107 ハーフマラソン",#REF!,"")</f>
        <v/>
      </c>
      <c r="BE91" s="5" t="str">
        <f>I91 &amp; K91</f>
        <v/>
      </c>
      <c r="BF91" s="5">
        <f>I91</f>
        <v>0</v>
      </c>
      <c r="BG91" s="5">
        <f>COUNTIF($BF$5:$BF$401,I91)</f>
        <v>160</v>
      </c>
      <c r="BH91" s="5">
        <f>COUNTIF($BE$5:$BE$401,I91 &amp; "B標準")</f>
        <v>0</v>
      </c>
    </row>
    <row r="92" spans="1:61" ht="15" thickTop="1" thickBot="1" x14ac:dyDescent="0.2">
      <c r="A92" s="293"/>
      <c r="B92" s="245" t="s">
        <v>128</v>
      </c>
      <c r="C92" s="246"/>
      <c r="D92" s="246"/>
      <c r="E92" s="246"/>
      <c r="F92" s="246"/>
      <c r="G92" s="247"/>
      <c r="H92" s="133"/>
      <c r="I92" s="248"/>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50"/>
    </row>
    <row r="93" spans="1:61" ht="13.5" customHeight="1" x14ac:dyDescent="0.15">
      <c r="A93" s="289"/>
      <c r="B93" s="281" t="s">
        <v>0</v>
      </c>
      <c r="C93" s="283" t="s">
        <v>242</v>
      </c>
      <c r="D93" s="283" t="str">
        <f>IF(C95="○","整理番号","登録番号")</f>
        <v>登録番号</v>
      </c>
      <c r="E93" s="134" t="s">
        <v>13550</v>
      </c>
      <c r="F93" s="281" t="s">
        <v>275</v>
      </c>
      <c r="G93" s="135" t="s">
        <v>1</v>
      </c>
      <c r="H93" s="273" t="s">
        <v>13551</v>
      </c>
      <c r="I93" s="285" t="s">
        <v>2</v>
      </c>
      <c r="J93" s="273" t="s">
        <v>284</v>
      </c>
      <c r="K93" s="273" t="s">
        <v>3</v>
      </c>
      <c r="L93" s="136" t="s">
        <v>243</v>
      </c>
      <c r="M93" s="137" t="s">
        <v>16</v>
      </c>
      <c r="N93" s="278" t="s">
        <v>4</v>
      </c>
      <c r="O93" s="279"/>
      <c r="P93" s="279"/>
      <c r="Q93" s="279"/>
      <c r="R93" s="279"/>
      <c r="S93" s="279"/>
      <c r="T93" s="279"/>
      <c r="U93" s="279"/>
      <c r="V93" s="279"/>
      <c r="W93" s="279"/>
      <c r="X93" s="279"/>
      <c r="Y93" s="279"/>
      <c r="Z93" s="279"/>
      <c r="AA93" s="279"/>
      <c r="AB93" s="280"/>
      <c r="AC93" s="138" t="s">
        <v>16</v>
      </c>
      <c r="AD93" s="296" t="s">
        <v>448</v>
      </c>
      <c r="AE93" s="297"/>
      <c r="AF93" s="297"/>
      <c r="AG93" s="297"/>
      <c r="AH93" s="297"/>
      <c r="AI93" s="297"/>
      <c r="AJ93" s="297"/>
      <c r="AK93" s="278" t="s">
        <v>445</v>
      </c>
      <c r="AL93" s="279"/>
      <c r="AM93" s="279"/>
      <c r="AN93" s="279"/>
      <c r="AO93" s="279"/>
      <c r="AP93" s="279"/>
      <c r="AQ93" s="301"/>
    </row>
    <row r="94" spans="1:61" ht="14.25" thickBot="1" x14ac:dyDescent="0.2">
      <c r="A94" s="290"/>
      <c r="B94" s="282"/>
      <c r="C94" s="284"/>
      <c r="D94" s="284"/>
      <c r="E94" s="139" t="s">
        <v>6</v>
      </c>
      <c r="F94" s="282"/>
      <c r="G94" s="140" t="s">
        <v>7</v>
      </c>
      <c r="H94" s="282"/>
      <c r="I94" s="286"/>
      <c r="J94" s="274"/>
      <c r="K94" s="274"/>
      <c r="L94" s="141"/>
      <c r="M94" s="142"/>
      <c r="N94" s="275" t="s">
        <v>8</v>
      </c>
      <c r="O94" s="276"/>
      <c r="P94" s="276"/>
      <c r="Q94" s="276"/>
      <c r="R94" s="276"/>
      <c r="S94" s="276"/>
      <c r="T94" s="277"/>
      <c r="U94" s="166"/>
      <c r="V94" s="143" t="s">
        <v>10</v>
      </c>
      <c r="W94" s="144"/>
      <c r="X94" s="162"/>
      <c r="Y94" s="144"/>
      <c r="Z94" s="162"/>
      <c r="AA94" s="145"/>
      <c r="AB94" s="140" t="s">
        <v>11</v>
      </c>
      <c r="AC94" s="146"/>
      <c r="AD94" s="298" t="s">
        <v>8</v>
      </c>
      <c r="AE94" s="299"/>
      <c r="AF94" s="299"/>
      <c r="AG94" s="299"/>
      <c r="AH94" s="299"/>
      <c r="AI94" s="299"/>
      <c r="AJ94" s="300"/>
      <c r="AK94" s="275" t="s">
        <v>8</v>
      </c>
      <c r="AL94" s="276"/>
      <c r="AM94" s="276"/>
      <c r="AN94" s="276"/>
      <c r="AO94" s="276"/>
      <c r="AP94" s="276"/>
      <c r="AQ94" s="302"/>
    </row>
    <row r="95" spans="1:61" ht="13.5" customHeight="1" x14ac:dyDescent="0.15">
      <c r="A95" s="291">
        <v>19</v>
      </c>
      <c r="B95" s="303" t="str">
        <f>IF(OR(B90="",E95=""),"",B90+1)</f>
        <v/>
      </c>
      <c r="C95" s="207"/>
      <c r="D95" s="205"/>
      <c r="E95" s="131" t="str">
        <f>IF(C95="○",IF($D95&lt;&gt;"",VLOOKUP($D95,新規学連登録者入力シート!$A$2:$U$101,8,FALSE),""),IF($D95&lt;&gt;"",IF(VLOOKUP(個人情報!$D95,登録者リスト!$A$1:$F$43729,4,FALSE)=基本情報!$D$6,VLOOKUP(個人情報!$D95,登録者リスト!$A$1:$F$43729,3,FALSE),""),""))</f>
        <v/>
      </c>
      <c r="F95" s="209" t="str">
        <f>IF(C95="○",IF($D95&lt;&gt;"",VLOOKUP($D95,新規学連登録者入力シート!$A$2:$U$101,9,FALSE),""),IF($D95&lt;&gt;"",IF(VLOOKUP(個人情報!$D95,登録者リスト!$A$1:$G$43729,4,FALSE)=基本情報!$D$6,VLOOKUP(個人情報!$D95,登録者リスト!$A$1:$G$43729,7,FALSE),""),""))</f>
        <v/>
      </c>
      <c r="G95" s="132" t="str">
        <f>IF(C95="○",IF($D95&lt;&gt;"",VLOOKUP($D95,新規学連登録者入力シート!$A$2:$U$101,14,FALSE),""),IF($D95&lt;&gt;"",IF(VLOOKUP(個人情報!$D95,登録者リスト!$A$1:$F$43729,4,FALSE)=基本情報!$D$6,VLOOKUP(個人情報!$D95,登録者リスト!$A$1:$F$43729,5,FALSE),""),""))</f>
        <v/>
      </c>
      <c r="H95" s="211" t="str">
        <f>IF(C95="○",IF($D95&lt;&gt;"",VLOOKUP($D95,新規学連登録者入力シート!$A$2:$U$101,19,FALSE),""),IF($D95&lt;&gt;"",IF(VLOOKUP(個人情報!$D95,登録者リスト!$A$1:$H$43729,4,FALSE)=基本情報!$D$6,VLOOKUP(個人情報!$D95,登録者リスト!$A$1:$H$43729,8,FALSE),""),""))</f>
        <v/>
      </c>
      <c r="I95" s="267"/>
      <c r="J95" s="267"/>
      <c r="K95" s="269" t="str">
        <f>IFERROR(IF(I95="","",IF(AND(I95&lt;&gt;"107 ハーフマラソン",I95&lt;&gt;"062 10000mW"),IF(BA95="T",IF(VALUE(M95)&lt;=AY95,"A標準",IF(VALUE(M95)&lt;=AZ95,"B標準","未突破")),IF(VALUE(M95)&gt;=AY95,"A標準",IF(VALUE(M95)&gt;=AZ95,"B標準","未突破"))),IF(VALUE(M95)&lt;=AZ95,"","未突破"))),"")</f>
        <v/>
      </c>
      <c r="L95" s="105"/>
      <c r="M95" s="287" t="str">
        <f>IF(U95="",ASC(N95&amp;IF(P95&lt;&gt;"",TEXT(P95,"00"),"")&amp;IF(R95&lt;&gt;"",TEXT(R95,"00"),"")&amp;IF(T95&lt;&gt;"",TEXT(T95,"00"),"")),ASC(U95))</f>
        <v/>
      </c>
      <c r="N95" s="205"/>
      <c r="O95" s="255" t="s">
        <v>239</v>
      </c>
      <c r="P95" s="237"/>
      <c r="Q95" s="255" t="s">
        <v>240</v>
      </c>
      <c r="R95" s="237"/>
      <c r="S95" s="239" t="s">
        <v>241</v>
      </c>
      <c r="T95" s="241"/>
      <c r="U95" s="165"/>
      <c r="V95" s="147"/>
      <c r="W95" s="148" t="s">
        <v>23</v>
      </c>
      <c r="X95" s="163"/>
      <c r="Y95" s="148" t="s">
        <v>24</v>
      </c>
      <c r="Z95" s="163"/>
      <c r="AA95" s="148" t="s">
        <v>26</v>
      </c>
      <c r="AB95" s="267"/>
      <c r="AC95" s="101" t="e">
        <f>IF(#REF!="",ASC(AD95&amp;IF(AF95&lt;&gt;"",TEXT(AF95,"00"),"")&amp;IF(AH95&lt;&gt;"",TEXT(AH95,"00"),"")&amp;IF(AJ95&lt;&gt;"",TEXT(AJ95,"00"),"")),ASC(#REF!))</f>
        <v>#REF!</v>
      </c>
      <c r="AD95" s="253" t="str">
        <f>IF(I95="","",IF(I95="201 十種競技","",VLOOKUP(I95,大学記録!$A$3:$H$5,2,FALSE)))</f>
        <v/>
      </c>
      <c r="AE95" s="257" t="s">
        <v>239</v>
      </c>
      <c r="AF95" s="259" t="str">
        <f>IF(I95="","",IF(I95="201 十種競技","",VLOOKUP(I95,大学記録!$A$3:$H$5,4,FALSE)))</f>
        <v/>
      </c>
      <c r="AG95" s="257" t="s">
        <v>240</v>
      </c>
      <c r="AH95" s="259" t="str">
        <f>IF(I95="","",IF(I95="201 十種競技","",VLOOKUP(I95,大学記録!$A$3:$H$5,6,FALSE)))</f>
        <v/>
      </c>
      <c r="AI95" s="261" t="s">
        <v>241</v>
      </c>
      <c r="AJ95" s="251" t="str">
        <f>IF(I95="","",IF(I95="201 十種競技","",VLOOKUP(I95,大学記録!$A$3:$H$5,8,FALSE)))</f>
        <v/>
      </c>
      <c r="AK95" s="205"/>
      <c r="AL95" s="255" t="s">
        <v>239</v>
      </c>
      <c r="AM95" s="237"/>
      <c r="AN95" s="255" t="s">
        <v>240</v>
      </c>
      <c r="AO95" s="237"/>
      <c r="AP95" s="239" t="s">
        <v>241</v>
      </c>
      <c r="AQ95" s="294"/>
      <c r="AS95" s="5" t="str">
        <f>IF(AND(I95&lt;&gt;"107 ハーフマラソン",I95&lt;&gt;"062 10000mW"),D95 &amp; "-" &amp; I95,D95 &amp; "-" &amp; I95 &amp; J95)</f>
        <v>-</v>
      </c>
      <c r="AT95" s="5" t="str">
        <f>IF(ISERROR(VLOOKUP(個人情報!$AS95,登録者リスト!#REF!,4,FALSE)),"○","")</f>
        <v>○</v>
      </c>
      <c r="AU95" s="5" t="e">
        <f>IF(AND(I95&lt;&gt;"107 ハーフマラソン",I95&lt;&gt;"062 10000mW"),#REF! &amp; "-" &amp; I95,#REF! &amp; "-" &amp; I95 &amp; J95)</f>
        <v>#REF!</v>
      </c>
      <c r="AV95" s="5" t="str">
        <f>IF(ISERROR(VLOOKUP(AU95,突破者リスト外資格記録入力シート!$D$7:$M$106,2,FALSE)),"○","")</f>
        <v>○</v>
      </c>
      <c r="AW95" s="5" t="str">
        <f>IF(C95="○","整理番号","登録番号")</f>
        <v>登録番号</v>
      </c>
      <c r="AX95" s="5" t="str">
        <f>IF(I95="107 ハーフマラソン","H",IF(I95="062 10000mW","W",""))</f>
        <v/>
      </c>
      <c r="AY95" s="5" t="e">
        <f>VLOOKUP($I95 &amp; $J95,標準記録!$A$1:$D$26,2,FALSE)</f>
        <v>#N/A</v>
      </c>
      <c r="AZ95" s="5" t="e">
        <f>VLOOKUP($I95 &amp; $J95,標準記録!$A$1:$D$26,3,FALSE)</f>
        <v>#N/A</v>
      </c>
      <c r="BA95" s="5" t="e">
        <f>VLOOKUP($I95 &amp; $J95,標準記録!$A$1:$D$26,4,FALSE)</f>
        <v>#N/A</v>
      </c>
      <c r="BB95" s="5" t="str">
        <f>IF(BC95="","",A95)</f>
        <v/>
      </c>
      <c r="BC95" s="5" t="str">
        <f>IF(OR(I95="201 十種競技",I95="202 七種競技"),#REF!,"")</f>
        <v/>
      </c>
      <c r="BD95" s="5" t="str">
        <f>IF(I95="107 ハーフマラソン",#REF!,"")</f>
        <v/>
      </c>
      <c r="BE95" s="5" t="str">
        <f>I95 &amp; K95</f>
        <v/>
      </c>
      <c r="BF95" s="5">
        <f>I95</f>
        <v>0</v>
      </c>
      <c r="BG95" s="5">
        <f>COUNTIF($BF$5:$BF$401,I95)</f>
        <v>160</v>
      </c>
      <c r="BH95" s="5">
        <f>COUNTIF($BE$5:$BE$401,I95 &amp; "B標準")</f>
        <v>0</v>
      </c>
      <c r="BI95" s="5" t="str">
        <f>D93 &amp; D95</f>
        <v>登録番号</v>
      </c>
    </row>
    <row r="96" spans="1:61" ht="14.25" customHeight="1" thickBot="1" x14ac:dyDescent="0.2">
      <c r="A96" s="292"/>
      <c r="B96" s="304"/>
      <c r="C96" s="208"/>
      <c r="D96" s="206"/>
      <c r="E96" s="128" t="str">
        <f>IF(C95="○",IF($D95&lt;&gt;"",VLOOKUP($D95,新規学連登録者入力シート!$A$2:$U$101,7,FALSE),""),IF($D95&lt;&gt;"",IF(VLOOKUP(個人情報!$D95,登録者リスト!$A$1:$F$43729,4,FALSE)=基本情報!$D$6,VLOOKUP(個人情報!$D95,登録者リスト!$A$1:$F$43729,2,FALSE),""),""))</f>
        <v/>
      </c>
      <c r="F96" s="210"/>
      <c r="G96" s="128" t="str">
        <f>IF(C95="○",IF($D95&lt;&gt;"",VLOOKUP($D95,新規学連登録者入力シート!$A$2:$U$101,19,FALSE),""),IF($D95&lt;&gt;"",IF(VLOOKUP(個人情報!$D95,登録者リスト!$A$1:$F$43729,4,FALSE)=基本情報!$D$6,VLOOKUP(個人情報!$D95,登録者リスト!$A$1:$F$43729,6,FALSE),""),""))</f>
        <v/>
      </c>
      <c r="H96" s="212"/>
      <c r="I96" s="268"/>
      <c r="J96" s="268"/>
      <c r="K96" s="270"/>
      <c r="L96" s="106"/>
      <c r="M96" s="288"/>
      <c r="N96" s="206"/>
      <c r="O96" s="256"/>
      <c r="P96" s="238"/>
      <c r="Q96" s="256"/>
      <c r="R96" s="238"/>
      <c r="S96" s="240"/>
      <c r="T96" s="242"/>
      <c r="U96" s="168"/>
      <c r="V96" s="149"/>
      <c r="W96" s="150" t="s">
        <v>23</v>
      </c>
      <c r="X96" s="94"/>
      <c r="Y96" s="150" t="s">
        <v>25</v>
      </c>
      <c r="Z96" s="94"/>
      <c r="AA96" s="150" t="s">
        <v>26</v>
      </c>
      <c r="AB96" s="268"/>
      <c r="AC96" s="102" t="e">
        <f>IF(#REF!="",ASC(AD95&amp;IF(AF96&lt;&gt;"",TEXT(AF96,"00"),"")&amp;IF(AH96&lt;&gt;"",TEXT(AH96,"00"),"")&amp;IF(AJ96&lt;&gt;"",TEXT(AJ96,"00"),"")),ASC(#REF!))</f>
        <v>#REF!</v>
      </c>
      <c r="AD96" s="254"/>
      <c r="AE96" s="258"/>
      <c r="AF96" s="260"/>
      <c r="AG96" s="258"/>
      <c r="AH96" s="260"/>
      <c r="AI96" s="262"/>
      <c r="AJ96" s="252"/>
      <c r="AK96" s="206"/>
      <c r="AL96" s="256"/>
      <c r="AM96" s="238"/>
      <c r="AN96" s="256"/>
      <c r="AO96" s="238"/>
      <c r="AP96" s="240"/>
      <c r="AQ96" s="295"/>
      <c r="AS96" s="5" t="str">
        <f>IF(AND(I96&lt;&gt;"107 ハーフマラソン",I96&lt;&gt;"062 10000mW"),D95 &amp; "-" &amp; I96,D95 &amp; "-" &amp; I96 &amp; J96)</f>
        <v>-</v>
      </c>
      <c r="AT96" s="5" t="str">
        <f>IF(ISERROR(VLOOKUP(個人情報!$AS96,登録者リスト!#REF!,4,FALSE)),"○","")</f>
        <v>○</v>
      </c>
      <c r="AU96" s="5" t="e">
        <f>IF(AND(I96&lt;&gt;"107 ハーフマラソン",I96&lt;&gt;"062 10000mW"),#REF! &amp; "-" &amp; I96,#REF! &amp; "-" &amp; I96 &amp; J96)</f>
        <v>#REF!</v>
      </c>
      <c r="AV96" s="5" t="str">
        <f>IF(ISERROR(VLOOKUP(AU96,突破者リスト外資格記録入力シート!$D$7:$M$106,2,FALSE)),"○","")</f>
        <v>○</v>
      </c>
      <c r="AX96" s="5" t="str">
        <f>IF(I96="107 ハーフマラソン","H",IF(I96="062 10000mW","W",""))</f>
        <v/>
      </c>
      <c r="AY96" s="5" t="e">
        <f>VLOOKUP($I96 &amp; $J96,標準記録!$A$1:$D$26,2,FALSE)</f>
        <v>#N/A</v>
      </c>
      <c r="AZ96" s="5" t="e">
        <f>VLOOKUP($I96 &amp; $J96,標準記録!$A$1:$D$26,3,FALSE)</f>
        <v>#N/A</v>
      </c>
      <c r="BA96" s="5" t="e">
        <f>VLOOKUP($I96 &amp; $J96,標準記録!$A$1:$D$26,4,FALSE)</f>
        <v>#N/A</v>
      </c>
      <c r="BB96" s="5" t="str">
        <f>IF(BC96="","",A95)</f>
        <v/>
      </c>
      <c r="BC96" s="5" t="str">
        <f>IF(OR(I96="201 十種競技",I96="202 七種競技"),#REF!,"")</f>
        <v/>
      </c>
      <c r="BD96" s="5" t="str">
        <f>IF(I96="107 ハーフマラソン",#REF!,"")</f>
        <v/>
      </c>
      <c r="BE96" s="5" t="str">
        <f>I96 &amp; K96</f>
        <v/>
      </c>
      <c r="BF96" s="5">
        <f>I96</f>
        <v>0</v>
      </c>
      <c r="BG96" s="5">
        <f>COUNTIF($BF$5:$BF$401,I96)</f>
        <v>160</v>
      </c>
      <c r="BH96" s="5">
        <f>COUNTIF($BE$5:$BE$401,I96 &amp; "B標準")</f>
        <v>0</v>
      </c>
    </row>
    <row r="97" spans="1:61" ht="15" thickTop="1" thickBot="1" x14ac:dyDescent="0.2">
      <c r="A97" s="293"/>
      <c r="B97" s="245" t="s">
        <v>128</v>
      </c>
      <c r="C97" s="246"/>
      <c r="D97" s="246"/>
      <c r="E97" s="246"/>
      <c r="F97" s="246"/>
      <c r="G97" s="247"/>
      <c r="H97" s="133"/>
      <c r="I97" s="248"/>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50"/>
    </row>
    <row r="98" spans="1:61" ht="13.5" customHeight="1" x14ac:dyDescent="0.15">
      <c r="A98" s="289"/>
      <c r="B98" s="281" t="s">
        <v>0</v>
      </c>
      <c r="C98" s="283" t="s">
        <v>242</v>
      </c>
      <c r="D98" s="283" t="str">
        <f>IF(C100="○","整理番号","登録番号")</f>
        <v>登録番号</v>
      </c>
      <c r="E98" s="134" t="s">
        <v>13550</v>
      </c>
      <c r="F98" s="281" t="s">
        <v>275</v>
      </c>
      <c r="G98" s="135" t="s">
        <v>1</v>
      </c>
      <c r="H98" s="273" t="s">
        <v>13551</v>
      </c>
      <c r="I98" s="285" t="s">
        <v>2</v>
      </c>
      <c r="J98" s="273" t="s">
        <v>284</v>
      </c>
      <c r="K98" s="273" t="s">
        <v>3</v>
      </c>
      <c r="L98" s="136" t="s">
        <v>243</v>
      </c>
      <c r="M98" s="137" t="s">
        <v>16</v>
      </c>
      <c r="N98" s="278" t="s">
        <v>4</v>
      </c>
      <c r="O98" s="279"/>
      <c r="P98" s="279"/>
      <c r="Q98" s="279"/>
      <c r="R98" s="279"/>
      <c r="S98" s="279"/>
      <c r="T98" s="279"/>
      <c r="U98" s="279"/>
      <c r="V98" s="279"/>
      <c r="W98" s="279"/>
      <c r="X98" s="279"/>
      <c r="Y98" s="279"/>
      <c r="Z98" s="279"/>
      <c r="AA98" s="279"/>
      <c r="AB98" s="280"/>
      <c r="AC98" s="138" t="s">
        <v>16</v>
      </c>
      <c r="AD98" s="296" t="s">
        <v>448</v>
      </c>
      <c r="AE98" s="297"/>
      <c r="AF98" s="297"/>
      <c r="AG98" s="297"/>
      <c r="AH98" s="297"/>
      <c r="AI98" s="297"/>
      <c r="AJ98" s="297"/>
      <c r="AK98" s="278" t="s">
        <v>445</v>
      </c>
      <c r="AL98" s="279"/>
      <c r="AM98" s="279"/>
      <c r="AN98" s="279"/>
      <c r="AO98" s="279"/>
      <c r="AP98" s="279"/>
      <c r="AQ98" s="301"/>
    </row>
    <row r="99" spans="1:61" ht="14.25" thickBot="1" x14ac:dyDescent="0.2">
      <c r="A99" s="290"/>
      <c r="B99" s="282"/>
      <c r="C99" s="284"/>
      <c r="D99" s="284"/>
      <c r="E99" s="139" t="s">
        <v>6</v>
      </c>
      <c r="F99" s="282"/>
      <c r="G99" s="140" t="s">
        <v>7</v>
      </c>
      <c r="H99" s="282"/>
      <c r="I99" s="286"/>
      <c r="J99" s="274"/>
      <c r="K99" s="274"/>
      <c r="L99" s="141"/>
      <c r="M99" s="142"/>
      <c r="N99" s="275" t="s">
        <v>8</v>
      </c>
      <c r="O99" s="276"/>
      <c r="P99" s="276"/>
      <c r="Q99" s="276"/>
      <c r="R99" s="276"/>
      <c r="S99" s="276"/>
      <c r="T99" s="277"/>
      <c r="U99" s="166"/>
      <c r="V99" s="143" t="s">
        <v>10</v>
      </c>
      <c r="W99" s="144"/>
      <c r="X99" s="162"/>
      <c r="Y99" s="144"/>
      <c r="Z99" s="162"/>
      <c r="AA99" s="145"/>
      <c r="AB99" s="140" t="s">
        <v>11</v>
      </c>
      <c r="AC99" s="146"/>
      <c r="AD99" s="298" t="s">
        <v>8</v>
      </c>
      <c r="AE99" s="299"/>
      <c r="AF99" s="299"/>
      <c r="AG99" s="299"/>
      <c r="AH99" s="299"/>
      <c r="AI99" s="299"/>
      <c r="AJ99" s="300"/>
      <c r="AK99" s="275" t="s">
        <v>8</v>
      </c>
      <c r="AL99" s="276"/>
      <c r="AM99" s="276"/>
      <c r="AN99" s="276"/>
      <c r="AO99" s="276"/>
      <c r="AP99" s="276"/>
      <c r="AQ99" s="302"/>
    </row>
    <row r="100" spans="1:61" ht="13.5" customHeight="1" x14ac:dyDescent="0.15">
      <c r="A100" s="291">
        <v>20</v>
      </c>
      <c r="B100" s="303" t="str">
        <f>IF(OR(B95="",E100=""),"",B95+1)</f>
        <v/>
      </c>
      <c r="C100" s="207"/>
      <c r="D100" s="205"/>
      <c r="E100" s="131" t="str">
        <f>IF(C100="○",IF($D100&lt;&gt;"",VLOOKUP($D100,新規学連登録者入力シート!$A$2:$U$101,8,FALSE),""),IF($D100&lt;&gt;"",IF(VLOOKUP(個人情報!$D100,登録者リスト!$A$1:$F$43729,4,FALSE)=基本情報!$D$6,VLOOKUP(個人情報!$D100,登録者リスト!$A$1:$F$43729,3,FALSE),""),""))</f>
        <v/>
      </c>
      <c r="F100" s="209" t="str">
        <f>IF(C100="○",IF($D100&lt;&gt;"",VLOOKUP($D100,新規学連登録者入力シート!$A$2:$U$101,9,FALSE),""),IF($D100&lt;&gt;"",IF(VLOOKUP(個人情報!$D100,登録者リスト!$A$1:$G$43729,4,FALSE)=基本情報!$D$6,VLOOKUP(個人情報!$D100,登録者リスト!$A$1:$G$43729,7,FALSE),""),""))</f>
        <v/>
      </c>
      <c r="G100" s="132" t="str">
        <f>IF(C100="○",IF($D100&lt;&gt;"",VLOOKUP($D100,新規学連登録者入力シート!$A$2:$U$101,14,FALSE),""),IF($D100&lt;&gt;"",IF(VLOOKUP(個人情報!$D100,登録者リスト!$A$1:$F$43729,4,FALSE)=基本情報!$D$6,VLOOKUP(個人情報!$D100,登録者リスト!$A$1:$F$43729,5,FALSE),""),""))</f>
        <v/>
      </c>
      <c r="H100" s="211" t="str">
        <f>IF(C100="○",IF($D100&lt;&gt;"",VLOOKUP($D100,新規学連登録者入力シート!$A$2:$U$101,19,FALSE),""),IF($D100&lt;&gt;"",IF(VLOOKUP(個人情報!$D100,登録者リスト!$A$1:$H$43729,4,FALSE)=基本情報!$D$6,VLOOKUP(個人情報!$D100,登録者リスト!$A$1:$H$43729,8,FALSE),""),""))</f>
        <v/>
      </c>
      <c r="I100" s="267"/>
      <c r="J100" s="267"/>
      <c r="K100" s="269" t="str">
        <f>IFERROR(IF(I100="","",IF(AND(I100&lt;&gt;"107 ハーフマラソン",I100&lt;&gt;"062 10000mW"),IF(BA100="T",IF(VALUE(M100)&lt;=AY100,"A標準",IF(VALUE(M100)&lt;=AZ100,"B標準","未突破")),IF(VALUE(M100)&gt;=AY100,"A標準",IF(VALUE(M100)&gt;=AZ100,"B標準","未突破"))),IF(VALUE(M100)&lt;=AZ100,"","未突破"))),"")</f>
        <v/>
      </c>
      <c r="L100" s="105"/>
      <c r="M100" s="287" t="str">
        <f>IF(U100="",ASC(N100&amp;IF(P100&lt;&gt;"",TEXT(P100,"00"),"")&amp;IF(R100&lt;&gt;"",TEXT(R100,"00"),"")&amp;IF(T100&lt;&gt;"",TEXT(T100,"00"),"")),ASC(U100))</f>
        <v/>
      </c>
      <c r="N100" s="205"/>
      <c r="O100" s="255" t="s">
        <v>239</v>
      </c>
      <c r="P100" s="237"/>
      <c r="Q100" s="255" t="s">
        <v>240</v>
      </c>
      <c r="R100" s="237"/>
      <c r="S100" s="239" t="s">
        <v>241</v>
      </c>
      <c r="T100" s="241"/>
      <c r="U100" s="165"/>
      <c r="V100" s="147"/>
      <c r="W100" s="148" t="s">
        <v>23</v>
      </c>
      <c r="X100" s="163"/>
      <c r="Y100" s="148" t="s">
        <v>24</v>
      </c>
      <c r="Z100" s="163"/>
      <c r="AA100" s="148" t="s">
        <v>26</v>
      </c>
      <c r="AB100" s="267"/>
      <c r="AC100" s="101" t="e">
        <f>IF(#REF!="",ASC(AD100&amp;IF(AF100&lt;&gt;"",TEXT(AF100,"00"),"")&amp;IF(AH100&lt;&gt;"",TEXT(AH100,"00"),"")&amp;IF(AJ100&lt;&gt;"",TEXT(AJ100,"00"),"")),ASC(#REF!))</f>
        <v>#REF!</v>
      </c>
      <c r="AD100" s="253" t="str">
        <f>IF(I100="","",IF(I100="201 十種競技","",VLOOKUP(I100,大学記録!$A$3:$H$5,2,FALSE)))</f>
        <v/>
      </c>
      <c r="AE100" s="257" t="s">
        <v>239</v>
      </c>
      <c r="AF100" s="259" t="str">
        <f>IF(I100="","",IF(I100="201 十種競技","",VLOOKUP(I100,大学記録!$A$3:$H$5,4,FALSE)))</f>
        <v/>
      </c>
      <c r="AG100" s="257" t="s">
        <v>240</v>
      </c>
      <c r="AH100" s="259" t="str">
        <f>IF(I100="","",IF(I100="201 十種競技","",VLOOKUP(I100,大学記録!$A$3:$H$5,6,FALSE)))</f>
        <v/>
      </c>
      <c r="AI100" s="261" t="s">
        <v>241</v>
      </c>
      <c r="AJ100" s="251" t="str">
        <f>IF(I100="","",IF(I100="201 十種競技","",VLOOKUP(I100,大学記録!$A$3:$H$5,8,FALSE)))</f>
        <v/>
      </c>
      <c r="AK100" s="205"/>
      <c r="AL100" s="255" t="s">
        <v>239</v>
      </c>
      <c r="AM100" s="237"/>
      <c r="AN100" s="255" t="s">
        <v>240</v>
      </c>
      <c r="AO100" s="237"/>
      <c r="AP100" s="239" t="s">
        <v>241</v>
      </c>
      <c r="AQ100" s="294"/>
      <c r="AS100" s="5" t="str">
        <f>IF(AND(I100&lt;&gt;"107 ハーフマラソン",I100&lt;&gt;"062 10000mW"),D100 &amp; "-" &amp; I100,D100 &amp; "-" &amp; I100 &amp; J100)</f>
        <v>-</v>
      </c>
      <c r="AT100" s="5" t="str">
        <f>IF(ISERROR(VLOOKUP(個人情報!$AS100,登録者リスト!#REF!,4,FALSE)),"○","")</f>
        <v>○</v>
      </c>
      <c r="AU100" s="5" t="e">
        <f>IF(AND(I100&lt;&gt;"107 ハーフマラソン",I100&lt;&gt;"062 10000mW"),#REF! &amp; "-" &amp; I100,#REF! &amp; "-" &amp; I100 &amp; J100)</f>
        <v>#REF!</v>
      </c>
      <c r="AV100" s="5" t="str">
        <f>IF(ISERROR(VLOOKUP(AU100,突破者リスト外資格記録入力シート!$D$7:$M$106,2,FALSE)),"○","")</f>
        <v>○</v>
      </c>
      <c r="AW100" s="5" t="str">
        <f>IF(C100="○","整理番号","登録番号")</f>
        <v>登録番号</v>
      </c>
      <c r="AX100" s="5" t="str">
        <f>IF(I100="107 ハーフマラソン","H",IF(I100="062 10000mW","W",""))</f>
        <v/>
      </c>
      <c r="AY100" s="5" t="e">
        <f>VLOOKUP($I100 &amp; $J100,標準記録!$A$1:$D$26,2,FALSE)</f>
        <v>#N/A</v>
      </c>
      <c r="AZ100" s="5" t="e">
        <f>VLOOKUP($I100 &amp; $J100,標準記録!$A$1:$D$26,3,FALSE)</f>
        <v>#N/A</v>
      </c>
      <c r="BA100" s="5" t="e">
        <f>VLOOKUP($I100 &amp; $J100,標準記録!$A$1:$D$26,4,FALSE)</f>
        <v>#N/A</v>
      </c>
      <c r="BB100" s="5" t="str">
        <f>IF(BC100="","",A100)</f>
        <v/>
      </c>
      <c r="BC100" s="5" t="str">
        <f>IF(OR(I100="201 十種競技",I100="202 七種競技"),#REF!,"")</f>
        <v/>
      </c>
      <c r="BD100" s="5" t="str">
        <f>IF(I100="107 ハーフマラソン",#REF!,"")</f>
        <v/>
      </c>
      <c r="BE100" s="5" t="str">
        <f>I100 &amp; K100</f>
        <v/>
      </c>
      <c r="BF100" s="5">
        <f>I100</f>
        <v>0</v>
      </c>
      <c r="BG100" s="5">
        <f>COUNTIF($BF$5:$BF$401,I100)</f>
        <v>160</v>
      </c>
      <c r="BH100" s="5">
        <f>COUNTIF($BE$5:$BE$401,I100 &amp; "B標準")</f>
        <v>0</v>
      </c>
      <c r="BI100" s="5" t="str">
        <f>D98 &amp; D100</f>
        <v>登録番号</v>
      </c>
    </row>
    <row r="101" spans="1:61" ht="14.25" customHeight="1" thickBot="1" x14ac:dyDescent="0.2">
      <c r="A101" s="292"/>
      <c r="B101" s="304"/>
      <c r="C101" s="208"/>
      <c r="D101" s="206"/>
      <c r="E101" s="128" t="str">
        <f>IF(C100="○",IF($D100&lt;&gt;"",VLOOKUP($D100,新規学連登録者入力シート!$A$2:$U$101,7,FALSE),""),IF($D100&lt;&gt;"",IF(VLOOKUP(個人情報!$D100,登録者リスト!$A$1:$F$43729,4,FALSE)=基本情報!$D$6,VLOOKUP(個人情報!$D100,登録者リスト!$A$1:$F$43729,2,FALSE),""),""))</f>
        <v/>
      </c>
      <c r="F101" s="210"/>
      <c r="G101" s="128" t="str">
        <f>IF(C100="○",IF($D100&lt;&gt;"",VLOOKUP($D100,新規学連登録者入力シート!$A$2:$U$101,19,FALSE),""),IF($D100&lt;&gt;"",IF(VLOOKUP(個人情報!$D100,登録者リスト!$A$1:$F$43729,4,FALSE)=基本情報!$D$6,VLOOKUP(個人情報!$D100,登録者リスト!$A$1:$F$43729,6,FALSE),""),""))</f>
        <v/>
      </c>
      <c r="H101" s="212"/>
      <c r="I101" s="268"/>
      <c r="J101" s="268"/>
      <c r="K101" s="270"/>
      <c r="L101" s="106"/>
      <c r="M101" s="288"/>
      <c r="N101" s="206"/>
      <c r="O101" s="256"/>
      <c r="P101" s="238"/>
      <c r="Q101" s="256"/>
      <c r="R101" s="238"/>
      <c r="S101" s="240"/>
      <c r="T101" s="242"/>
      <c r="U101" s="168"/>
      <c r="V101" s="149"/>
      <c r="W101" s="150" t="s">
        <v>23</v>
      </c>
      <c r="X101" s="94"/>
      <c r="Y101" s="150" t="s">
        <v>25</v>
      </c>
      <c r="Z101" s="94"/>
      <c r="AA101" s="150" t="s">
        <v>26</v>
      </c>
      <c r="AB101" s="268"/>
      <c r="AC101" s="102" t="e">
        <f>IF(#REF!="",ASC(AD100&amp;IF(AF101&lt;&gt;"",TEXT(AF101,"00"),"")&amp;IF(AH101&lt;&gt;"",TEXT(AH101,"00"),"")&amp;IF(AJ101&lt;&gt;"",TEXT(AJ101,"00"),"")),ASC(#REF!))</f>
        <v>#REF!</v>
      </c>
      <c r="AD101" s="254"/>
      <c r="AE101" s="258"/>
      <c r="AF101" s="260"/>
      <c r="AG101" s="258"/>
      <c r="AH101" s="260"/>
      <c r="AI101" s="262"/>
      <c r="AJ101" s="252"/>
      <c r="AK101" s="206"/>
      <c r="AL101" s="256"/>
      <c r="AM101" s="238"/>
      <c r="AN101" s="256"/>
      <c r="AO101" s="238"/>
      <c r="AP101" s="240"/>
      <c r="AQ101" s="295"/>
      <c r="AS101" s="5" t="str">
        <f>IF(AND(I101&lt;&gt;"107 ハーフマラソン",I101&lt;&gt;"062 10000mW"),D100 &amp; "-" &amp; I101,D100 &amp; "-" &amp; I101 &amp; J101)</f>
        <v>-</v>
      </c>
      <c r="AT101" s="5" t="str">
        <f>IF(ISERROR(VLOOKUP(個人情報!$AS101,登録者リスト!#REF!,4,FALSE)),"○","")</f>
        <v>○</v>
      </c>
      <c r="AU101" s="5" t="e">
        <f>IF(AND(I101&lt;&gt;"107 ハーフマラソン",I101&lt;&gt;"062 10000mW"),#REF! &amp; "-" &amp; I101,#REF! &amp; "-" &amp; I101 &amp; J101)</f>
        <v>#REF!</v>
      </c>
      <c r="AV101" s="5" t="str">
        <f>IF(ISERROR(VLOOKUP(AU101,突破者リスト外資格記録入力シート!$D$7:$M$106,2,FALSE)),"○","")</f>
        <v>○</v>
      </c>
      <c r="AX101" s="5" t="str">
        <f>IF(I101="107 ハーフマラソン","H",IF(I101="062 10000mW","W",""))</f>
        <v/>
      </c>
      <c r="AY101" s="5" t="e">
        <f>VLOOKUP($I101 &amp; $J101,標準記録!$A$1:$D$26,2,FALSE)</f>
        <v>#N/A</v>
      </c>
      <c r="AZ101" s="5" t="e">
        <f>VLOOKUP($I101 &amp; $J101,標準記録!$A$1:$D$26,3,FALSE)</f>
        <v>#N/A</v>
      </c>
      <c r="BA101" s="5" t="e">
        <f>VLOOKUP($I101 &amp; $J101,標準記録!$A$1:$D$26,4,FALSE)</f>
        <v>#N/A</v>
      </c>
      <c r="BB101" s="5" t="str">
        <f>IF(BC101="","",A100)</f>
        <v/>
      </c>
      <c r="BC101" s="5" t="str">
        <f>IF(OR(I101="201 十種競技",I101="202 七種競技"),#REF!,"")</f>
        <v/>
      </c>
      <c r="BD101" s="5" t="str">
        <f>IF(I101="107 ハーフマラソン",#REF!,"")</f>
        <v/>
      </c>
      <c r="BE101" s="5" t="str">
        <f>I101 &amp; K101</f>
        <v/>
      </c>
      <c r="BF101" s="5">
        <f>I101</f>
        <v>0</v>
      </c>
      <c r="BG101" s="5">
        <f>COUNTIF($BF$5:$BF$401,I101)</f>
        <v>160</v>
      </c>
      <c r="BH101" s="5">
        <f>COUNTIF($BE$5:$BE$401,I101 &amp; "B標準")</f>
        <v>0</v>
      </c>
    </row>
    <row r="102" spans="1:61" ht="15" thickTop="1" thickBot="1" x14ac:dyDescent="0.2">
      <c r="A102" s="293"/>
      <c r="B102" s="245" t="s">
        <v>128</v>
      </c>
      <c r="C102" s="246"/>
      <c r="D102" s="246"/>
      <c r="E102" s="246"/>
      <c r="F102" s="246"/>
      <c r="G102" s="247"/>
      <c r="H102" s="133"/>
      <c r="I102" s="248"/>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50"/>
    </row>
    <row r="103" spans="1:61" ht="13.5" customHeight="1" x14ac:dyDescent="0.15">
      <c r="A103" s="289"/>
      <c r="B103" s="281" t="s">
        <v>0</v>
      </c>
      <c r="C103" s="283" t="s">
        <v>242</v>
      </c>
      <c r="D103" s="283" t="str">
        <f>IF(C105="○","整理番号","登録番号")</f>
        <v>登録番号</v>
      </c>
      <c r="E103" s="134" t="s">
        <v>13550</v>
      </c>
      <c r="F103" s="281" t="s">
        <v>275</v>
      </c>
      <c r="G103" s="135" t="s">
        <v>1</v>
      </c>
      <c r="H103" s="273" t="s">
        <v>13551</v>
      </c>
      <c r="I103" s="285" t="s">
        <v>2</v>
      </c>
      <c r="J103" s="273" t="s">
        <v>284</v>
      </c>
      <c r="K103" s="273" t="s">
        <v>3</v>
      </c>
      <c r="L103" s="136" t="s">
        <v>243</v>
      </c>
      <c r="M103" s="137" t="s">
        <v>16</v>
      </c>
      <c r="N103" s="278" t="s">
        <v>4</v>
      </c>
      <c r="O103" s="279"/>
      <c r="P103" s="279"/>
      <c r="Q103" s="279"/>
      <c r="R103" s="279"/>
      <c r="S103" s="279"/>
      <c r="T103" s="279"/>
      <c r="U103" s="279"/>
      <c r="V103" s="279"/>
      <c r="W103" s="279"/>
      <c r="X103" s="279"/>
      <c r="Y103" s="279"/>
      <c r="Z103" s="279"/>
      <c r="AA103" s="279"/>
      <c r="AB103" s="280"/>
      <c r="AC103" s="138" t="s">
        <v>16</v>
      </c>
      <c r="AD103" s="296" t="s">
        <v>448</v>
      </c>
      <c r="AE103" s="297"/>
      <c r="AF103" s="297"/>
      <c r="AG103" s="297"/>
      <c r="AH103" s="297"/>
      <c r="AI103" s="297"/>
      <c r="AJ103" s="297"/>
      <c r="AK103" s="278" t="s">
        <v>445</v>
      </c>
      <c r="AL103" s="279"/>
      <c r="AM103" s="279"/>
      <c r="AN103" s="279"/>
      <c r="AO103" s="279"/>
      <c r="AP103" s="279"/>
      <c r="AQ103" s="301"/>
    </row>
    <row r="104" spans="1:61" ht="14.25" thickBot="1" x14ac:dyDescent="0.2">
      <c r="A104" s="290"/>
      <c r="B104" s="282"/>
      <c r="C104" s="284"/>
      <c r="D104" s="284"/>
      <c r="E104" s="139" t="s">
        <v>6</v>
      </c>
      <c r="F104" s="282"/>
      <c r="G104" s="140" t="s">
        <v>7</v>
      </c>
      <c r="H104" s="282"/>
      <c r="I104" s="286"/>
      <c r="J104" s="274"/>
      <c r="K104" s="274"/>
      <c r="L104" s="141"/>
      <c r="M104" s="142"/>
      <c r="N104" s="275" t="s">
        <v>8</v>
      </c>
      <c r="O104" s="276"/>
      <c r="P104" s="276"/>
      <c r="Q104" s="276"/>
      <c r="R104" s="276"/>
      <c r="S104" s="276"/>
      <c r="T104" s="277"/>
      <c r="U104" s="166"/>
      <c r="V104" s="143" t="s">
        <v>10</v>
      </c>
      <c r="W104" s="144"/>
      <c r="X104" s="162"/>
      <c r="Y104" s="144"/>
      <c r="Z104" s="162"/>
      <c r="AA104" s="145"/>
      <c r="AB104" s="140" t="s">
        <v>11</v>
      </c>
      <c r="AC104" s="146"/>
      <c r="AD104" s="298" t="s">
        <v>8</v>
      </c>
      <c r="AE104" s="299"/>
      <c r="AF104" s="299"/>
      <c r="AG104" s="299"/>
      <c r="AH104" s="299"/>
      <c r="AI104" s="299"/>
      <c r="AJ104" s="300"/>
      <c r="AK104" s="275" t="s">
        <v>8</v>
      </c>
      <c r="AL104" s="276"/>
      <c r="AM104" s="276"/>
      <c r="AN104" s="276"/>
      <c r="AO104" s="276"/>
      <c r="AP104" s="276"/>
      <c r="AQ104" s="302"/>
    </row>
    <row r="105" spans="1:61" ht="13.5" customHeight="1" x14ac:dyDescent="0.15">
      <c r="A105" s="291">
        <v>21</v>
      </c>
      <c r="B105" s="303" t="str">
        <f>IF(OR(B100="",E105=""),"",B100+1)</f>
        <v/>
      </c>
      <c r="C105" s="207"/>
      <c r="D105" s="205"/>
      <c r="E105" s="131" t="str">
        <f>IF(C105="○",IF($D105&lt;&gt;"",VLOOKUP($D105,新規学連登録者入力シート!$A$2:$U$101,8,FALSE),""),IF($D105&lt;&gt;"",IF(VLOOKUP(個人情報!$D105,登録者リスト!$A$1:$F$43729,4,FALSE)=基本情報!$D$6,VLOOKUP(個人情報!$D105,登録者リスト!$A$1:$F$43729,3,FALSE),""),""))</f>
        <v/>
      </c>
      <c r="F105" s="209" t="str">
        <f>IF(C105="○",IF($D105&lt;&gt;"",VLOOKUP($D105,新規学連登録者入力シート!$A$2:$U$101,9,FALSE),""),IF($D105&lt;&gt;"",IF(VLOOKUP(個人情報!$D105,登録者リスト!$A$1:$G$43729,4,FALSE)=基本情報!$D$6,VLOOKUP(個人情報!$D105,登録者リスト!$A$1:$G$43729,7,FALSE),""),""))</f>
        <v/>
      </c>
      <c r="G105" s="132" t="str">
        <f>IF(C105="○",IF($D105&lt;&gt;"",VLOOKUP($D105,新規学連登録者入力シート!$A$2:$U$101,14,FALSE),""),IF($D105&lt;&gt;"",IF(VLOOKUP(個人情報!$D105,登録者リスト!$A$1:$F$43729,4,FALSE)=基本情報!$D$6,VLOOKUP(個人情報!$D105,登録者リスト!$A$1:$F$43729,5,FALSE),""),""))</f>
        <v/>
      </c>
      <c r="H105" s="211" t="str">
        <f>IF(C105="○",IF($D105&lt;&gt;"",VLOOKUP($D105,新規学連登録者入力シート!$A$2:$U$101,19,FALSE),""),IF($D105&lt;&gt;"",IF(VLOOKUP(個人情報!$D105,登録者リスト!$A$1:$H$43729,4,FALSE)=基本情報!$D$6,VLOOKUP(個人情報!$D105,登録者リスト!$A$1:$H$43729,8,FALSE),""),""))</f>
        <v/>
      </c>
      <c r="I105" s="267"/>
      <c r="J105" s="267"/>
      <c r="K105" s="269" t="str">
        <f>IFERROR(IF(I105="","",IF(AND(I105&lt;&gt;"107 ハーフマラソン",I105&lt;&gt;"062 10000mW"),IF(BA105="T",IF(VALUE(M105)&lt;=AY105,"A標準",IF(VALUE(M105)&lt;=AZ105,"B標準","未突破")),IF(VALUE(M105)&gt;=AY105,"A標準",IF(VALUE(M105)&gt;=AZ105,"B標準","未突破"))),IF(VALUE(M105)&lt;=AZ105,"","未突破"))),"")</f>
        <v/>
      </c>
      <c r="L105" s="105"/>
      <c r="M105" s="287" t="str">
        <f>IF(U105="",ASC(N105&amp;IF(P105&lt;&gt;"",TEXT(P105,"00"),"")&amp;IF(R105&lt;&gt;"",TEXT(R105,"00"),"")&amp;IF(T105&lt;&gt;"",TEXT(T105,"00"),"")),ASC(U105))</f>
        <v/>
      </c>
      <c r="N105" s="205"/>
      <c r="O105" s="255" t="s">
        <v>239</v>
      </c>
      <c r="P105" s="237"/>
      <c r="Q105" s="255" t="s">
        <v>240</v>
      </c>
      <c r="R105" s="237"/>
      <c r="S105" s="239" t="s">
        <v>241</v>
      </c>
      <c r="T105" s="241"/>
      <c r="U105" s="165"/>
      <c r="V105" s="147"/>
      <c r="W105" s="148" t="s">
        <v>23</v>
      </c>
      <c r="X105" s="163"/>
      <c r="Y105" s="148" t="s">
        <v>24</v>
      </c>
      <c r="Z105" s="163"/>
      <c r="AA105" s="148" t="s">
        <v>26</v>
      </c>
      <c r="AB105" s="267"/>
      <c r="AC105" s="101" t="e">
        <f>IF(#REF!="",ASC(AD105&amp;IF(AF105&lt;&gt;"",TEXT(AF105,"00"),"")&amp;IF(AH105&lt;&gt;"",TEXT(AH105,"00"),"")&amp;IF(AJ105&lt;&gt;"",TEXT(AJ105,"00"),"")),ASC(#REF!))</f>
        <v>#REF!</v>
      </c>
      <c r="AD105" s="253" t="str">
        <f>IF(I105="","",IF(I105="201 十種競技","",VLOOKUP(I105,大学記録!$A$3:$H$5,2,FALSE)))</f>
        <v/>
      </c>
      <c r="AE105" s="257" t="s">
        <v>239</v>
      </c>
      <c r="AF105" s="259" t="str">
        <f>IF(I105="","",IF(I105="201 十種競技","",VLOOKUP(I105,大学記録!$A$3:$H$5,4,FALSE)))</f>
        <v/>
      </c>
      <c r="AG105" s="257" t="s">
        <v>240</v>
      </c>
      <c r="AH105" s="259" t="str">
        <f>IF(I105="","",IF(I105="201 十種競技","",VLOOKUP(I105,大学記録!$A$3:$H$5,6,FALSE)))</f>
        <v/>
      </c>
      <c r="AI105" s="261" t="s">
        <v>241</v>
      </c>
      <c r="AJ105" s="251" t="str">
        <f>IF(I105="","",IF(I105="201 十種競技","",VLOOKUP(I105,大学記録!$A$3:$H$5,8,FALSE)))</f>
        <v/>
      </c>
      <c r="AK105" s="205"/>
      <c r="AL105" s="255" t="s">
        <v>239</v>
      </c>
      <c r="AM105" s="237"/>
      <c r="AN105" s="255" t="s">
        <v>240</v>
      </c>
      <c r="AO105" s="237"/>
      <c r="AP105" s="239" t="s">
        <v>241</v>
      </c>
      <c r="AQ105" s="294"/>
      <c r="AS105" s="5" t="str">
        <f>IF(AND(I105&lt;&gt;"107 ハーフマラソン",I105&lt;&gt;"062 10000mW"),D105 &amp; "-" &amp; I105,D105 &amp; "-" &amp; I105 &amp; J105)</f>
        <v>-</v>
      </c>
      <c r="AT105" s="5" t="str">
        <f>IF(ISERROR(VLOOKUP(個人情報!$AS105,登録者リスト!#REF!,4,FALSE)),"○","")</f>
        <v>○</v>
      </c>
      <c r="AU105" s="5" t="e">
        <f>IF(AND(I105&lt;&gt;"107 ハーフマラソン",I105&lt;&gt;"062 10000mW"),#REF! &amp; "-" &amp; I105,#REF! &amp; "-" &amp; I105 &amp; J105)</f>
        <v>#REF!</v>
      </c>
      <c r="AV105" s="5" t="str">
        <f>IF(ISERROR(VLOOKUP(AU105,突破者リスト外資格記録入力シート!$D$7:$M$106,2,FALSE)),"○","")</f>
        <v>○</v>
      </c>
      <c r="AW105" s="5" t="str">
        <f>IF(C105="○","整理番号","登録番号")</f>
        <v>登録番号</v>
      </c>
      <c r="AX105" s="5" t="str">
        <f>IF(I105="107 ハーフマラソン","H",IF(I105="062 10000mW","W",""))</f>
        <v/>
      </c>
      <c r="AY105" s="5" t="e">
        <f>VLOOKUP($I105 &amp; $J105,標準記録!$A$1:$D$26,2,FALSE)</f>
        <v>#N/A</v>
      </c>
      <c r="AZ105" s="5" t="e">
        <f>VLOOKUP($I105 &amp; $J105,標準記録!$A$1:$D$26,3,FALSE)</f>
        <v>#N/A</v>
      </c>
      <c r="BA105" s="5" t="e">
        <f>VLOOKUP($I105 &amp; $J105,標準記録!$A$1:$D$26,4,FALSE)</f>
        <v>#N/A</v>
      </c>
      <c r="BB105" s="5" t="str">
        <f>IF(BC105="","",A105)</f>
        <v/>
      </c>
      <c r="BC105" s="5" t="str">
        <f>IF(OR(I105="201 十種競技",I105="202 七種競技"),#REF!,"")</f>
        <v/>
      </c>
      <c r="BD105" s="5" t="str">
        <f>IF(I105="107 ハーフマラソン",#REF!,"")</f>
        <v/>
      </c>
      <c r="BE105" s="5" t="str">
        <f>I105 &amp; K105</f>
        <v/>
      </c>
      <c r="BF105" s="5">
        <f>I105</f>
        <v>0</v>
      </c>
      <c r="BG105" s="5">
        <f>COUNTIF($BF$5:$BF$401,I105)</f>
        <v>160</v>
      </c>
      <c r="BH105" s="5">
        <f>COUNTIF($BE$5:$BE$401,I105 &amp; "B標準")</f>
        <v>0</v>
      </c>
      <c r="BI105" s="5" t="str">
        <f>D103 &amp; D105</f>
        <v>登録番号</v>
      </c>
    </row>
    <row r="106" spans="1:61" ht="14.25" customHeight="1" thickBot="1" x14ac:dyDescent="0.2">
      <c r="A106" s="292"/>
      <c r="B106" s="304"/>
      <c r="C106" s="208"/>
      <c r="D106" s="206"/>
      <c r="E106" s="128" t="str">
        <f>IF(C105="○",IF($D105&lt;&gt;"",VLOOKUP($D105,新規学連登録者入力シート!$A$2:$U$101,7,FALSE),""),IF($D105&lt;&gt;"",IF(VLOOKUP(個人情報!$D105,登録者リスト!$A$1:$F$43729,4,FALSE)=基本情報!$D$6,VLOOKUP(個人情報!$D105,登録者リスト!$A$1:$F$43729,2,FALSE),""),""))</f>
        <v/>
      </c>
      <c r="F106" s="210"/>
      <c r="G106" s="128" t="str">
        <f>IF(C105="○",IF($D105&lt;&gt;"",VLOOKUP($D105,新規学連登録者入力シート!$A$2:$U$101,19,FALSE),""),IF($D105&lt;&gt;"",IF(VLOOKUP(個人情報!$D105,登録者リスト!$A$1:$F$43729,4,FALSE)=基本情報!$D$6,VLOOKUP(個人情報!$D105,登録者リスト!$A$1:$F$43729,6,FALSE),""),""))</f>
        <v/>
      </c>
      <c r="H106" s="212"/>
      <c r="I106" s="268"/>
      <c r="J106" s="268"/>
      <c r="K106" s="270"/>
      <c r="L106" s="106"/>
      <c r="M106" s="288"/>
      <c r="N106" s="206"/>
      <c r="O106" s="256"/>
      <c r="P106" s="238"/>
      <c r="Q106" s="256"/>
      <c r="R106" s="238"/>
      <c r="S106" s="240"/>
      <c r="T106" s="242"/>
      <c r="U106" s="168"/>
      <c r="V106" s="149"/>
      <c r="W106" s="150" t="s">
        <v>23</v>
      </c>
      <c r="X106" s="94"/>
      <c r="Y106" s="150" t="s">
        <v>25</v>
      </c>
      <c r="Z106" s="94"/>
      <c r="AA106" s="150" t="s">
        <v>26</v>
      </c>
      <c r="AB106" s="268"/>
      <c r="AC106" s="102" t="e">
        <f>IF(#REF!="",ASC(AD105&amp;IF(AF106&lt;&gt;"",TEXT(AF106,"00"),"")&amp;IF(AH106&lt;&gt;"",TEXT(AH106,"00"),"")&amp;IF(AJ106&lt;&gt;"",TEXT(AJ106,"00"),"")),ASC(#REF!))</f>
        <v>#REF!</v>
      </c>
      <c r="AD106" s="254"/>
      <c r="AE106" s="258"/>
      <c r="AF106" s="260"/>
      <c r="AG106" s="258"/>
      <c r="AH106" s="260"/>
      <c r="AI106" s="262"/>
      <c r="AJ106" s="252"/>
      <c r="AK106" s="206"/>
      <c r="AL106" s="256"/>
      <c r="AM106" s="238"/>
      <c r="AN106" s="256"/>
      <c r="AO106" s="238"/>
      <c r="AP106" s="240"/>
      <c r="AQ106" s="295"/>
      <c r="AS106" s="5" t="str">
        <f>IF(AND(I106&lt;&gt;"107 ハーフマラソン",I106&lt;&gt;"062 10000mW"),D105 &amp; "-" &amp; I106,D105 &amp; "-" &amp; I106 &amp; J106)</f>
        <v>-</v>
      </c>
      <c r="AT106" s="5" t="str">
        <f>IF(ISERROR(VLOOKUP(個人情報!$AS106,登録者リスト!#REF!,4,FALSE)),"○","")</f>
        <v>○</v>
      </c>
      <c r="AU106" s="5" t="e">
        <f>IF(AND(I106&lt;&gt;"107 ハーフマラソン",I106&lt;&gt;"062 10000mW"),#REF! &amp; "-" &amp; I106,#REF! &amp; "-" &amp; I106 &amp; J106)</f>
        <v>#REF!</v>
      </c>
      <c r="AV106" s="5" t="str">
        <f>IF(ISERROR(VLOOKUP(AU106,突破者リスト外資格記録入力シート!$D$7:$M$106,2,FALSE)),"○","")</f>
        <v>○</v>
      </c>
      <c r="AX106" s="5" t="str">
        <f>IF(I106="107 ハーフマラソン","H",IF(I106="062 10000mW","W",""))</f>
        <v/>
      </c>
      <c r="AY106" s="5" t="e">
        <f>VLOOKUP($I106 &amp; $J106,標準記録!$A$1:$D$26,2,FALSE)</f>
        <v>#N/A</v>
      </c>
      <c r="AZ106" s="5" t="e">
        <f>VLOOKUP($I106 &amp; $J106,標準記録!$A$1:$D$26,3,FALSE)</f>
        <v>#N/A</v>
      </c>
      <c r="BA106" s="5" t="e">
        <f>VLOOKUP($I106 &amp; $J106,標準記録!$A$1:$D$26,4,FALSE)</f>
        <v>#N/A</v>
      </c>
      <c r="BB106" s="5" t="str">
        <f>IF(BC106="","",A105)</f>
        <v/>
      </c>
      <c r="BC106" s="5" t="str">
        <f>IF(OR(I106="201 十種競技",I106="202 七種競技"),#REF!,"")</f>
        <v/>
      </c>
      <c r="BD106" s="5" t="str">
        <f>IF(I106="107 ハーフマラソン",#REF!,"")</f>
        <v/>
      </c>
      <c r="BE106" s="5" t="str">
        <f>I106 &amp; K106</f>
        <v/>
      </c>
      <c r="BF106" s="5">
        <f>I106</f>
        <v>0</v>
      </c>
      <c r="BG106" s="5">
        <f>COUNTIF($BF$5:$BF$401,I106)</f>
        <v>160</v>
      </c>
      <c r="BH106" s="5">
        <f>COUNTIF($BE$5:$BE$401,I106 &amp; "B標準")</f>
        <v>0</v>
      </c>
    </row>
    <row r="107" spans="1:61" ht="15" thickTop="1" thickBot="1" x14ac:dyDescent="0.2">
      <c r="A107" s="293"/>
      <c r="B107" s="245" t="s">
        <v>128</v>
      </c>
      <c r="C107" s="246"/>
      <c r="D107" s="246"/>
      <c r="E107" s="246"/>
      <c r="F107" s="246"/>
      <c r="G107" s="247"/>
      <c r="H107" s="133"/>
      <c r="I107" s="248"/>
      <c r="J107" s="249"/>
      <c r="K107" s="249"/>
      <c r="L107" s="249"/>
      <c r="M107" s="249"/>
      <c r="N107" s="249"/>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50"/>
    </row>
    <row r="108" spans="1:61" ht="13.5" customHeight="1" x14ac:dyDescent="0.15">
      <c r="A108" s="289"/>
      <c r="B108" s="281" t="s">
        <v>0</v>
      </c>
      <c r="C108" s="283" t="s">
        <v>242</v>
      </c>
      <c r="D108" s="283" t="str">
        <f>IF(C110="○","整理番号","登録番号")</f>
        <v>登録番号</v>
      </c>
      <c r="E108" s="134" t="s">
        <v>13550</v>
      </c>
      <c r="F108" s="281" t="s">
        <v>275</v>
      </c>
      <c r="G108" s="135" t="s">
        <v>1</v>
      </c>
      <c r="H108" s="273" t="s">
        <v>13551</v>
      </c>
      <c r="I108" s="285" t="s">
        <v>2</v>
      </c>
      <c r="J108" s="273" t="s">
        <v>284</v>
      </c>
      <c r="K108" s="273" t="s">
        <v>3</v>
      </c>
      <c r="L108" s="136" t="s">
        <v>243</v>
      </c>
      <c r="M108" s="137" t="s">
        <v>16</v>
      </c>
      <c r="N108" s="278" t="s">
        <v>4</v>
      </c>
      <c r="O108" s="279"/>
      <c r="P108" s="279"/>
      <c r="Q108" s="279"/>
      <c r="R108" s="279"/>
      <c r="S108" s="279"/>
      <c r="T108" s="279"/>
      <c r="U108" s="279"/>
      <c r="V108" s="279"/>
      <c r="W108" s="279"/>
      <c r="X108" s="279"/>
      <c r="Y108" s="279"/>
      <c r="Z108" s="279"/>
      <c r="AA108" s="279"/>
      <c r="AB108" s="280"/>
      <c r="AC108" s="138" t="s">
        <v>16</v>
      </c>
      <c r="AD108" s="296" t="s">
        <v>448</v>
      </c>
      <c r="AE108" s="297"/>
      <c r="AF108" s="297"/>
      <c r="AG108" s="297"/>
      <c r="AH108" s="297"/>
      <c r="AI108" s="297"/>
      <c r="AJ108" s="297"/>
      <c r="AK108" s="278" t="s">
        <v>445</v>
      </c>
      <c r="AL108" s="279"/>
      <c r="AM108" s="279"/>
      <c r="AN108" s="279"/>
      <c r="AO108" s="279"/>
      <c r="AP108" s="279"/>
      <c r="AQ108" s="301"/>
    </row>
    <row r="109" spans="1:61" ht="14.25" thickBot="1" x14ac:dyDescent="0.2">
      <c r="A109" s="290"/>
      <c r="B109" s="282"/>
      <c r="C109" s="284"/>
      <c r="D109" s="284"/>
      <c r="E109" s="139" t="s">
        <v>6</v>
      </c>
      <c r="F109" s="282"/>
      <c r="G109" s="140" t="s">
        <v>7</v>
      </c>
      <c r="H109" s="282"/>
      <c r="I109" s="286"/>
      <c r="J109" s="274"/>
      <c r="K109" s="274"/>
      <c r="L109" s="141"/>
      <c r="M109" s="142"/>
      <c r="N109" s="275" t="s">
        <v>8</v>
      </c>
      <c r="O109" s="276"/>
      <c r="P109" s="276"/>
      <c r="Q109" s="276"/>
      <c r="R109" s="276"/>
      <c r="S109" s="276"/>
      <c r="T109" s="277"/>
      <c r="U109" s="166"/>
      <c r="V109" s="143" t="s">
        <v>10</v>
      </c>
      <c r="W109" s="144"/>
      <c r="X109" s="162"/>
      <c r="Y109" s="144"/>
      <c r="Z109" s="162"/>
      <c r="AA109" s="145"/>
      <c r="AB109" s="140" t="s">
        <v>11</v>
      </c>
      <c r="AC109" s="146"/>
      <c r="AD109" s="298" t="s">
        <v>8</v>
      </c>
      <c r="AE109" s="299"/>
      <c r="AF109" s="299"/>
      <c r="AG109" s="299"/>
      <c r="AH109" s="299"/>
      <c r="AI109" s="299"/>
      <c r="AJ109" s="300"/>
      <c r="AK109" s="275" t="s">
        <v>8</v>
      </c>
      <c r="AL109" s="276"/>
      <c r="AM109" s="276"/>
      <c r="AN109" s="276"/>
      <c r="AO109" s="276"/>
      <c r="AP109" s="276"/>
      <c r="AQ109" s="302"/>
    </row>
    <row r="110" spans="1:61" ht="13.5" customHeight="1" x14ac:dyDescent="0.15">
      <c r="A110" s="291">
        <v>22</v>
      </c>
      <c r="B110" s="303" t="str">
        <f>IF(OR(B105="",E110=""),"",B105+1)</f>
        <v/>
      </c>
      <c r="C110" s="207"/>
      <c r="D110" s="205"/>
      <c r="E110" s="131" t="str">
        <f>IF(C110="○",IF($D110&lt;&gt;"",VLOOKUP($D110,新規学連登録者入力シート!$A$2:$U$101,8,FALSE),""),IF($D110&lt;&gt;"",IF(VLOOKUP(個人情報!$D110,登録者リスト!$A$1:$F$43729,4,FALSE)=基本情報!$D$6,VLOOKUP(個人情報!$D110,登録者リスト!$A$1:$F$43729,3,FALSE),""),""))</f>
        <v/>
      </c>
      <c r="F110" s="209" t="str">
        <f>IF(C110="○",IF($D110&lt;&gt;"",VLOOKUP($D110,新規学連登録者入力シート!$A$2:$U$101,9,FALSE),""),IF($D110&lt;&gt;"",IF(VLOOKUP(個人情報!$D110,登録者リスト!$A$1:$G$43729,4,FALSE)=基本情報!$D$6,VLOOKUP(個人情報!$D110,登録者リスト!$A$1:$G$43729,7,FALSE),""),""))</f>
        <v/>
      </c>
      <c r="G110" s="132" t="str">
        <f>IF(C110="○",IF($D110&lt;&gt;"",VLOOKUP($D110,新規学連登録者入力シート!$A$2:$U$101,14,FALSE),""),IF($D110&lt;&gt;"",IF(VLOOKUP(個人情報!$D110,登録者リスト!$A$1:$F$43729,4,FALSE)=基本情報!$D$6,VLOOKUP(個人情報!$D110,登録者リスト!$A$1:$F$43729,5,FALSE),""),""))</f>
        <v/>
      </c>
      <c r="H110" s="211" t="str">
        <f>IF(C110="○",IF($D110&lt;&gt;"",VLOOKUP($D110,新規学連登録者入力シート!$A$2:$U$101,19,FALSE),""),IF($D110&lt;&gt;"",IF(VLOOKUP(個人情報!$D110,登録者リスト!$A$1:$H$43729,4,FALSE)=基本情報!$D$6,VLOOKUP(個人情報!$D110,登録者リスト!$A$1:$H$43729,8,FALSE),""),""))</f>
        <v/>
      </c>
      <c r="I110" s="267"/>
      <c r="J110" s="267"/>
      <c r="K110" s="269" t="str">
        <f>IFERROR(IF(I110="","",IF(AND(I110&lt;&gt;"107 ハーフマラソン",I110&lt;&gt;"062 10000mW"),IF(BA110="T",IF(VALUE(M110)&lt;=AY110,"A標準",IF(VALUE(M110)&lt;=AZ110,"B標準","未突破")),IF(VALUE(M110)&gt;=AY110,"A標準",IF(VALUE(M110)&gt;=AZ110,"B標準","未突破"))),IF(VALUE(M110)&lt;=AZ110,"","未突破"))),"")</f>
        <v/>
      </c>
      <c r="L110" s="105"/>
      <c r="M110" s="287" t="str">
        <f>IF(U110="",ASC(N110&amp;IF(P110&lt;&gt;"",TEXT(P110,"00"),"")&amp;IF(R110&lt;&gt;"",TEXT(R110,"00"),"")&amp;IF(T110&lt;&gt;"",TEXT(T110,"00"),"")),ASC(U110))</f>
        <v/>
      </c>
      <c r="N110" s="205"/>
      <c r="O110" s="255" t="s">
        <v>239</v>
      </c>
      <c r="P110" s="237"/>
      <c r="Q110" s="255" t="s">
        <v>240</v>
      </c>
      <c r="R110" s="237"/>
      <c r="S110" s="239" t="s">
        <v>241</v>
      </c>
      <c r="T110" s="241"/>
      <c r="U110" s="165"/>
      <c r="V110" s="147"/>
      <c r="W110" s="148" t="s">
        <v>23</v>
      </c>
      <c r="X110" s="163"/>
      <c r="Y110" s="148" t="s">
        <v>24</v>
      </c>
      <c r="Z110" s="163"/>
      <c r="AA110" s="148" t="s">
        <v>26</v>
      </c>
      <c r="AB110" s="267"/>
      <c r="AC110" s="101" t="e">
        <f>IF(#REF!="",ASC(AD110&amp;IF(AF110&lt;&gt;"",TEXT(AF110,"00"),"")&amp;IF(AH110&lt;&gt;"",TEXT(AH110,"00"),"")&amp;IF(AJ110&lt;&gt;"",TEXT(AJ110,"00"),"")),ASC(#REF!))</f>
        <v>#REF!</v>
      </c>
      <c r="AD110" s="253" t="str">
        <f>IF(I110="","",IF(I110="201 十種競技","",VLOOKUP(I110,大学記録!$A$3:$H$5,2,FALSE)))</f>
        <v/>
      </c>
      <c r="AE110" s="257" t="s">
        <v>239</v>
      </c>
      <c r="AF110" s="259" t="str">
        <f>IF(I110="","",IF(I110="201 十種競技","",VLOOKUP(I110,大学記録!$A$3:$H$5,4,FALSE)))</f>
        <v/>
      </c>
      <c r="AG110" s="257" t="s">
        <v>240</v>
      </c>
      <c r="AH110" s="259" t="str">
        <f>IF(I110="","",IF(I110="201 十種競技","",VLOOKUP(I110,大学記録!$A$3:$H$5,6,FALSE)))</f>
        <v/>
      </c>
      <c r="AI110" s="261" t="s">
        <v>241</v>
      </c>
      <c r="AJ110" s="251" t="str">
        <f>IF(I110="","",IF(I110="201 十種競技","",VLOOKUP(I110,大学記録!$A$3:$H$5,8,FALSE)))</f>
        <v/>
      </c>
      <c r="AK110" s="205"/>
      <c r="AL110" s="255" t="s">
        <v>239</v>
      </c>
      <c r="AM110" s="237"/>
      <c r="AN110" s="255" t="s">
        <v>240</v>
      </c>
      <c r="AO110" s="237"/>
      <c r="AP110" s="239" t="s">
        <v>241</v>
      </c>
      <c r="AQ110" s="294"/>
      <c r="AS110" s="5" t="str">
        <f>IF(AND(I110&lt;&gt;"107 ハーフマラソン",I110&lt;&gt;"062 10000mW"),D110 &amp; "-" &amp; I110,D110 &amp; "-" &amp; I110 &amp; J110)</f>
        <v>-</v>
      </c>
      <c r="AT110" s="5" t="str">
        <f>IF(ISERROR(VLOOKUP(個人情報!$AS110,登録者リスト!#REF!,4,FALSE)),"○","")</f>
        <v>○</v>
      </c>
      <c r="AU110" s="5" t="e">
        <f>IF(AND(I110&lt;&gt;"107 ハーフマラソン",I110&lt;&gt;"062 10000mW"),#REF! &amp; "-" &amp; I110,#REF! &amp; "-" &amp; I110 &amp; J110)</f>
        <v>#REF!</v>
      </c>
      <c r="AV110" s="5" t="str">
        <f>IF(ISERROR(VLOOKUP(AU110,突破者リスト外資格記録入力シート!$D$7:$M$106,2,FALSE)),"○","")</f>
        <v>○</v>
      </c>
      <c r="AW110" s="5" t="str">
        <f>IF(C110="○","整理番号","登録番号")</f>
        <v>登録番号</v>
      </c>
      <c r="AX110" s="5" t="str">
        <f>IF(I110="107 ハーフマラソン","H",IF(I110="062 10000mW","W",""))</f>
        <v/>
      </c>
      <c r="AY110" s="5" t="e">
        <f>VLOOKUP($I110 &amp; $J110,標準記録!$A$1:$D$26,2,FALSE)</f>
        <v>#N/A</v>
      </c>
      <c r="AZ110" s="5" t="e">
        <f>VLOOKUP($I110 &amp; $J110,標準記録!$A$1:$D$26,3,FALSE)</f>
        <v>#N/A</v>
      </c>
      <c r="BA110" s="5" t="e">
        <f>VLOOKUP($I110 &amp; $J110,標準記録!$A$1:$D$26,4,FALSE)</f>
        <v>#N/A</v>
      </c>
      <c r="BB110" s="5" t="str">
        <f>IF(BC110="","",A110)</f>
        <v/>
      </c>
      <c r="BC110" s="5" t="str">
        <f>IF(OR(I110="201 十種競技",I110="202 七種競技"),#REF!,"")</f>
        <v/>
      </c>
      <c r="BD110" s="5" t="str">
        <f>IF(I110="107 ハーフマラソン",#REF!,"")</f>
        <v/>
      </c>
      <c r="BE110" s="5" t="str">
        <f>I110 &amp; K110</f>
        <v/>
      </c>
      <c r="BF110" s="5">
        <f>I110</f>
        <v>0</v>
      </c>
      <c r="BG110" s="5">
        <f>COUNTIF($BF$5:$BF$401,I110)</f>
        <v>160</v>
      </c>
      <c r="BH110" s="5">
        <f>COUNTIF($BE$5:$BE$401,I110 &amp; "B標準")</f>
        <v>0</v>
      </c>
      <c r="BI110" s="5" t="str">
        <f>D108 &amp; D110</f>
        <v>登録番号</v>
      </c>
    </row>
    <row r="111" spans="1:61" ht="14.25" customHeight="1" thickBot="1" x14ac:dyDescent="0.2">
      <c r="A111" s="292"/>
      <c r="B111" s="304"/>
      <c r="C111" s="208"/>
      <c r="D111" s="206"/>
      <c r="E111" s="128" t="str">
        <f>IF(C110="○",IF($D110&lt;&gt;"",VLOOKUP($D110,新規学連登録者入力シート!$A$2:$U$101,7,FALSE),""),IF($D110&lt;&gt;"",IF(VLOOKUP(個人情報!$D110,登録者リスト!$A$1:$F$43729,4,FALSE)=基本情報!$D$6,VLOOKUP(個人情報!$D110,登録者リスト!$A$1:$F$43729,2,FALSE),""),""))</f>
        <v/>
      </c>
      <c r="F111" s="210"/>
      <c r="G111" s="128" t="str">
        <f>IF(C110="○",IF($D110&lt;&gt;"",VLOOKUP($D110,新規学連登録者入力シート!$A$2:$U$101,19,FALSE),""),IF($D110&lt;&gt;"",IF(VLOOKUP(個人情報!$D110,登録者リスト!$A$1:$F$43729,4,FALSE)=基本情報!$D$6,VLOOKUP(個人情報!$D110,登録者リスト!$A$1:$F$43729,6,FALSE),""),""))</f>
        <v/>
      </c>
      <c r="H111" s="212"/>
      <c r="I111" s="268"/>
      <c r="J111" s="268"/>
      <c r="K111" s="270"/>
      <c r="L111" s="106"/>
      <c r="M111" s="288"/>
      <c r="N111" s="206"/>
      <c r="O111" s="256"/>
      <c r="P111" s="238"/>
      <c r="Q111" s="256"/>
      <c r="R111" s="238"/>
      <c r="S111" s="240"/>
      <c r="T111" s="242"/>
      <c r="U111" s="168"/>
      <c r="V111" s="149"/>
      <c r="W111" s="150" t="s">
        <v>23</v>
      </c>
      <c r="X111" s="94"/>
      <c r="Y111" s="150" t="s">
        <v>25</v>
      </c>
      <c r="Z111" s="94"/>
      <c r="AA111" s="150" t="s">
        <v>26</v>
      </c>
      <c r="AB111" s="268"/>
      <c r="AC111" s="102" t="e">
        <f>IF(#REF!="",ASC(AD110&amp;IF(AF111&lt;&gt;"",TEXT(AF111,"00"),"")&amp;IF(AH111&lt;&gt;"",TEXT(AH111,"00"),"")&amp;IF(AJ111&lt;&gt;"",TEXT(AJ111,"00"),"")),ASC(#REF!))</f>
        <v>#REF!</v>
      </c>
      <c r="AD111" s="254"/>
      <c r="AE111" s="258"/>
      <c r="AF111" s="260"/>
      <c r="AG111" s="258"/>
      <c r="AH111" s="260"/>
      <c r="AI111" s="262"/>
      <c r="AJ111" s="252"/>
      <c r="AK111" s="206"/>
      <c r="AL111" s="256"/>
      <c r="AM111" s="238"/>
      <c r="AN111" s="256"/>
      <c r="AO111" s="238"/>
      <c r="AP111" s="240"/>
      <c r="AQ111" s="295"/>
      <c r="AS111" s="5" t="str">
        <f>IF(AND(I111&lt;&gt;"107 ハーフマラソン",I111&lt;&gt;"062 10000mW"),D110 &amp; "-" &amp; I111,D110 &amp; "-" &amp; I111 &amp; J111)</f>
        <v>-</v>
      </c>
      <c r="AT111" s="5" t="str">
        <f>IF(ISERROR(VLOOKUP(個人情報!$AS111,登録者リスト!#REF!,4,FALSE)),"○","")</f>
        <v>○</v>
      </c>
      <c r="AU111" s="5" t="e">
        <f>IF(AND(I111&lt;&gt;"107 ハーフマラソン",I111&lt;&gt;"062 10000mW"),#REF! &amp; "-" &amp; I111,#REF! &amp; "-" &amp; I111 &amp; J111)</f>
        <v>#REF!</v>
      </c>
      <c r="AV111" s="5" t="str">
        <f>IF(ISERROR(VLOOKUP(AU111,突破者リスト外資格記録入力シート!$D$7:$M$106,2,FALSE)),"○","")</f>
        <v>○</v>
      </c>
      <c r="AX111" s="5" t="str">
        <f>IF(I111="107 ハーフマラソン","H",IF(I111="062 10000mW","W",""))</f>
        <v/>
      </c>
      <c r="AY111" s="5" t="e">
        <f>VLOOKUP($I111 &amp; $J111,標準記録!$A$1:$D$26,2,FALSE)</f>
        <v>#N/A</v>
      </c>
      <c r="AZ111" s="5" t="e">
        <f>VLOOKUP($I111 &amp; $J111,標準記録!$A$1:$D$26,3,FALSE)</f>
        <v>#N/A</v>
      </c>
      <c r="BA111" s="5" t="e">
        <f>VLOOKUP($I111 &amp; $J111,標準記録!$A$1:$D$26,4,FALSE)</f>
        <v>#N/A</v>
      </c>
      <c r="BB111" s="5" t="str">
        <f>IF(BC111="","",A110)</f>
        <v/>
      </c>
      <c r="BC111" s="5" t="str">
        <f>IF(OR(I111="201 十種競技",I111="202 七種競技"),#REF!,"")</f>
        <v/>
      </c>
      <c r="BD111" s="5" t="str">
        <f>IF(I111="107 ハーフマラソン",#REF!,"")</f>
        <v/>
      </c>
      <c r="BE111" s="5" t="str">
        <f>I111 &amp; K111</f>
        <v/>
      </c>
      <c r="BF111" s="5">
        <f>I111</f>
        <v>0</v>
      </c>
      <c r="BG111" s="5">
        <f>COUNTIF($BF$5:$BF$401,I111)</f>
        <v>160</v>
      </c>
      <c r="BH111" s="5">
        <f>COUNTIF($BE$5:$BE$401,I111 &amp; "B標準")</f>
        <v>0</v>
      </c>
    </row>
    <row r="112" spans="1:61" ht="15" thickTop="1" thickBot="1" x14ac:dyDescent="0.2">
      <c r="A112" s="293"/>
      <c r="B112" s="245" t="s">
        <v>128</v>
      </c>
      <c r="C112" s="246"/>
      <c r="D112" s="246"/>
      <c r="E112" s="246"/>
      <c r="F112" s="246"/>
      <c r="G112" s="247"/>
      <c r="H112" s="133"/>
      <c r="I112" s="248"/>
      <c r="J112" s="249"/>
      <c r="K112" s="249"/>
      <c r="L112" s="249"/>
      <c r="M112" s="249"/>
      <c r="N112" s="249"/>
      <c r="O112" s="249"/>
      <c r="P112" s="249"/>
      <c r="Q112" s="249"/>
      <c r="R112" s="249"/>
      <c r="S112" s="249"/>
      <c r="T112" s="249"/>
      <c r="U112" s="249"/>
      <c r="V112" s="249"/>
      <c r="W112" s="249"/>
      <c r="X112" s="249"/>
      <c r="Y112" s="249"/>
      <c r="Z112" s="249"/>
      <c r="AA112" s="249"/>
      <c r="AB112" s="249"/>
      <c r="AC112" s="249"/>
      <c r="AD112" s="249"/>
      <c r="AE112" s="249"/>
      <c r="AF112" s="249"/>
      <c r="AG112" s="249"/>
      <c r="AH112" s="249"/>
      <c r="AI112" s="249"/>
      <c r="AJ112" s="249"/>
      <c r="AK112" s="249"/>
      <c r="AL112" s="249"/>
      <c r="AM112" s="249"/>
      <c r="AN112" s="249"/>
      <c r="AO112" s="249"/>
      <c r="AP112" s="249"/>
      <c r="AQ112" s="250"/>
    </row>
    <row r="113" spans="1:61" ht="13.5" customHeight="1" x14ac:dyDescent="0.15">
      <c r="A113" s="289"/>
      <c r="B113" s="281" t="s">
        <v>0</v>
      </c>
      <c r="C113" s="283" t="s">
        <v>242</v>
      </c>
      <c r="D113" s="283" t="str">
        <f>IF(C115="○","整理番号","登録番号")</f>
        <v>登録番号</v>
      </c>
      <c r="E113" s="134" t="s">
        <v>13550</v>
      </c>
      <c r="F113" s="281" t="s">
        <v>275</v>
      </c>
      <c r="G113" s="135" t="s">
        <v>1</v>
      </c>
      <c r="H113" s="273" t="s">
        <v>13551</v>
      </c>
      <c r="I113" s="285" t="s">
        <v>2</v>
      </c>
      <c r="J113" s="273" t="s">
        <v>284</v>
      </c>
      <c r="K113" s="273" t="s">
        <v>3</v>
      </c>
      <c r="L113" s="136" t="s">
        <v>243</v>
      </c>
      <c r="M113" s="137" t="s">
        <v>16</v>
      </c>
      <c r="N113" s="278" t="s">
        <v>4</v>
      </c>
      <c r="O113" s="279"/>
      <c r="P113" s="279"/>
      <c r="Q113" s="279"/>
      <c r="R113" s="279"/>
      <c r="S113" s="279"/>
      <c r="T113" s="279"/>
      <c r="U113" s="279"/>
      <c r="V113" s="279"/>
      <c r="W113" s="279"/>
      <c r="X113" s="279"/>
      <c r="Y113" s="279"/>
      <c r="Z113" s="279"/>
      <c r="AA113" s="279"/>
      <c r="AB113" s="280"/>
      <c r="AC113" s="138" t="s">
        <v>16</v>
      </c>
      <c r="AD113" s="296" t="s">
        <v>448</v>
      </c>
      <c r="AE113" s="297"/>
      <c r="AF113" s="297"/>
      <c r="AG113" s="297"/>
      <c r="AH113" s="297"/>
      <c r="AI113" s="297"/>
      <c r="AJ113" s="297"/>
      <c r="AK113" s="278" t="s">
        <v>445</v>
      </c>
      <c r="AL113" s="279"/>
      <c r="AM113" s="279"/>
      <c r="AN113" s="279"/>
      <c r="AO113" s="279"/>
      <c r="AP113" s="279"/>
      <c r="AQ113" s="301"/>
    </row>
    <row r="114" spans="1:61" ht="14.25" thickBot="1" x14ac:dyDescent="0.2">
      <c r="A114" s="290"/>
      <c r="B114" s="282"/>
      <c r="C114" s="284"/>
      <c r="D114" s="284"/>
      <c r="E114" s="139" t="s">
        <v>6</v>
      </c>
      <c r="F114" s="282"/>
      <c r="G114" s="140" t="s">
        <v>7</v>
      </c>
      <c r="H114" s="282"/>
      <c r="I114" s="286"/>
      <c r="J114" s="274"/>
      <c r="K114" s="274"/>
      <c r="L114" s="141"/>
      <c r="M114" s="142"/>
      <c r="N114" s="275" t="s">
        <v>8</v>
      </c>
      <c r="O114" s="276"/>
      <c r="P114" s="276"/>
      <c r="Q114" s="276"/>
      <c r="R114" s="276"/>
      <c r="S114" s="276"/>
      <c r="T114" s="277"/>
      <c r="U114" s="166"/>
      <c r="V114" s="143" t="s">
        <v>10</v>
      </c>
      <c r="W114" s="144"/>
      <c r="X114" s="162"/>
      <c r="Y114" s="144"/>
      <c r="Z114" s="162"/>
      <c r="AA114" s="145"/>
      <c r="AB114" s="140" t="s">
        <v>11</v>
      </c>
      <c r="AC114" s="146"/>
      <c r="AD114" s="298" t="s">
        <v>8</v>
      </c>
      <c r="AE114" s="299"/>
      <c r="AF114" s="299"/>
      <c r="AG114" s="299"/>
      <c r="AH114" s="299"/>
      <c r="AI114" s="299"/>
      <c r="AJ114" s="300"/>
      <c r="AK114" s="275" t="s">
        <v>8</v>
      </c>
      <c r="AL114" s="276"/>
      <c r="AM114" s="276"/>
      <c r="AN114" s="276"/>
      <c r="AO114" s="276"/>
      <c r="AP114" s="276"/>
      <c r="AQ114" s="302"/>
    </row>
    <row r="115" spans="1:61" ht="13.5" customHeight="1" x14ac:dyDescent="0.15">
      <c r="A115" s="291">
        <v>23</v>
      </c>
      <c r="B115" s="303" t="str">
        <f>IF(OR(B110="",E115=""),"",B110+1)</f>
        <v/>
      </c>
      <c r="C115" s="207"/>
      <c r="D115" s="205"/>
      <c r="E115" s="131" t="str">
        <f>IF(C115="○",IF($D115&lt;&gt;"",VLOOKUP($D115,新規学連登録者入力シート!$A$2:$U$101,8,FALSE),""),IF($D115&lt;&gt;"",IF(VLOOKUP(個人情報!$D115,登録者リスト!$A$1:$F$43729,4,FALSE)=基本情報!$D$6,VLOOKUP(個人情報!$D115,登録者リスト!$A$1:$F$43729,3,FALSE),""),""))</f>
        <v/>
      </c>
      <c r="F115" s="209" t="str">
        <f>IF(C115="○",IF($D115&lt;&gt;"",VLOOKUP($D115,新規学連登録者入力シート!$A$2:$U$101,9,FALSE),""),IF($D115&lt;&gt;"",IF(VLOOKUP(個人情報!$D115,登録者リスト!$A$1:$G$43729,4,FALSE)=基本情報!$D$6,VLOOKUP(個人情報!$D115,登録者リスト!$A$1:$G$43729,7,FALSE),""),""))</f>
        <v/>
      </c>
      <c r="G115" s="132" t="str">
        <f>IF(C115="○",IF($D115&lt;&gt;"",VLOOKUP($D115,新規学連登録者入力シート!$A$2:$U$101,14,FALSE),""),IF($D115&lt;&gt;"",IF(VLOOKUP(個人情報!$D115,登録者リスト!$A$1:$F$43729,4,FALSE)=基本情報!$D$6,VLOOKUP(個人情報!$D115,登録者リスト!$A$1:$F$43729,5,FALSE),""),""))</f>
        <v/>
      </c>
      <c r="H115" s="211" t="str">
        <f>IF(C115="○",IF($D115&lt;&gt;"",VLOOKUP($D115,新規学連登録者入力シート!$A$2:$U$101,19,FALSE),""),IF($D115&lt;&gt;"",IF(VLOOKUP(個人情報!$D115,登録者リスト!$A$1:$H$43729,4,FALSE)=基本情報!$D$6,VLOOKUP(個人情報!$D115,登録者リスト!$A$1:$H$43729,8,FALSE),""),""))</f>
        <v/>
      </c>
      <c r="I115" s="267"/>
      <c r="J115" s="267"/>
      <c r="K115" s="269" t="str">
        <f>IFERROR(IF(I115="","",IF(AND(I115&lt;&gt;"107 ハーフマラソン",I115&lt;&gt;"062 10000mW"),IF(BA115="T",IF(VALUE(M115)&lt;=AY115,"A標準",IF(VALUE(M115)&lt;=AZ115,"B標準","未突破")),IF(VALUE(M115)&gt;=AY115,"A標準",IF(VALUE(M115)&gt;=AZ115,"B標準","未突破"))),IF(VALUE(M115)&lt;=AZ115,"","未突破"))),"")</f>
        <v/>
      </c>
      <c r="L115" s="105"/>
      <c r="M115" s="287" t="str">
        <f>IF(U115="",ASC(N115&amp;IF(P115&lt;&gt;"",TEXT(P115,"00"),"")&amp;IF(R115&lt;&gt;"",TEXT(R115,"00"),"")&amp;IF(T115&lt;&gt;"",TEXT(T115,"00"),"")),ASC(U115))</f>
        <v/>
      </c>
      <c r="N115" s="205"/>
      <c r="O115" s="255" t="s">
        <v>239</v>
      </c>
      <c r="P115" s="237"/>
      <c r="Q115" s="255" t="s">
        <v>240</v>
      </c>
      <c r="R115" s="237"/>
      <c r="S115" s="239" t="s">
        <v>241</v>
      </c>
      <c r="T115" s="241"/>
      <c r="U115" s="165"/>
      <c r="V115" s="147"/>
      <c r="W115" s="148" t="s">
        <v>23</v>
      </c>
      <c r="X115" s="163"/>
      <c r="Y115" s="148" t="s">
        <v>24</v>
      </c>
      <c r="Z115" s="163"/>
      <c r="AA115" s="148" t="s">
        <v>26</v>
      </c>
      <c r="AB115" s="267"/>
      <c r="AC115" s="101" t="e">
        <f>IF(#REF!="",ASC(AD115&amp;IF(AF115&lt;&gt;"",TEXT(AF115,"00"),"")&amp;IF(AH115&lt;&gt;"",TEXT(AH115,"00"),"")&amp;IF(AJ115&lt;&gt;"",TEXT(AJ115,"00"),"")),ASC(#REF!))</f>
        <v>#REF!</v>
      </c>
      <c r="AD115" s="253" t="str">
        <f>IF(I115="","",IF(I115="201 十種競技","",VLOOKUP(I115,大学記録!$A$3:$H$5,2,FALSE)))</f>
        <v/>
      </c>
      <c r="AE115" s="257" t="s">
        <v>239</v>
      </c>
      <c r="AF115" s="259" t="str">
        <f>IF(I115="","",IF(I115="201 十種競技","",VLOOKUP(I115,大学記録!$A$3:$H$5,4,FALSE)))</f>
        <v/>
      </c>
      <c r="AG115" s="257" t="s">
        <v>240</v>
      </c>
      <c r="AH115" s="259" t="str">
        <f>IF(I115="","",IF(I115="201 十種競技","",VLOOKUP(I115,大学記録!$A$3:$H$5,6,FALSE)))</f>
        <v/>
      </c>
      <c r="AI115" s="261" t="s">
        <v>241</v>
      </c>
      <c r="AJ115" s="251" t="str">
        <f>IF(I115="","",IF(I115="201 十種競技","",VLOOKUP(I115,大学記録!$A$3:$H$5,8,FALSE)))</f>
        <v/>
      </c>
      <c r="AK115" s="205"/>
      <c r="AL115" s="255" t="s">
        <v>239</v>
      </c>
      <c r="AM115" s="237"/>
      <c r="AN115" s="255" t="s">
        <v>240</v>
      </c>
      <c r="AO115" s="237"/>
      <c r="AP115" s="239" t="s">
        <v>241</v>
      </c>
      <c r="AQ115" s="294"/>
      <c r="AS115" s="5" t="str">
        <f>IF(AND(I115&lt;&gt;"107 ハーフマラソン",I115&lt;&gt;"062 10000mW"),D115 &amp; "-" &amp; I115,D115 &amp; "-" &amp; I115 &amp; J115)</f>
        <v>-</v>
      </c>
      <c r="AT115" s="5" t="str">
        <f>IF(ISERROR(VLOOKUP(個人情報!$AS115,登録者リスト!#REF!,4,FALSE)),"○","")</f>
        <v>○</v>
      </c>
      <c r="AU115" s="5" t="e">
        <f>IF(AND(I115&lt;&gt;"107 ハーフマラソン",I115&lt;&gt;"062 10000mW"),#REF! &amp; "-" &amp; I115,#REF! &amp; "-" &amp; I115 &amp; J115)</f>
        <v>#REF!</v>
      </c>
      <c r="AV115" s="5" t="str">
        <f>IF(ISERROR(VLOOKUP(AU115,突破者リスト外資格記録入力シート!$D$7:$M$106,2,FALSE)),"○","")</f>
        <v>○</v>
      </c>
      <c r="AW115" s="5" t="str">
        <f>IF(C115="○","整理番号","登録番号")</f>
        <v>登録番号</v>
      </c>
      <c r="AX115" s="5" t="str">
        <f>IF(I115="107 ハーフマラソン","H",IF(I115="062 10000mW","W",""))</f>
        <v/>
      </c>
      <c r="AY115" s="5" t="e">
        <f>VLOOKUP($I115 &amp; $J115,標準記録!$A$1:$D$26,2,FALSE)</f>
        <v>#N/A</v>
      </c>
      <c r="AZ115" s="5" t="e">
        <f>VLOOKUP($I115 &amp; $J115,標準記録!$A$1:$D$26,3,FALSE)</f>
        <v>#N/A</v>
      </c>
      <c r="BA115" s="5" t="e">
        <f>VLOOKUP($I115 &amp; $J115,標準記録!$A$1:$D$26,4,FALSE)</f>
        <v>#N/A</v>
      </c>
      <c r="BB115" s="5" t="str">
        <f>IF(BC115="","",A115)</f>
        <v/>
      </c>
      <c r="BC115" s="5" t="str">
        <f>IF(OR(I115="201 十種競技",I115="202 七種競技"),#REF!,"")</f>
        <v/>
      </c>
      <c r="BD115" s="5" t="str">
        <f>IF(I115="107 ハーフマラソン",#REF!,"")</f>
        <v/>
      </c>
      <c r="BE115" s="5" t="str">
        <f>I115 &amp; K115</f>
        <v/>
      </c>
      <c r="BF115" s="5">
        <f>I115</f>
        <v>0</v>
      </c>
      <c r="BG115" s="5">
        <f>COUNTIF($BF$5:$BF$401,I115)</f>
        <v>160</v>
      </c>
      <c r="BH115" s="5">
        <f>COUNTIF($BE$5:$BE$401,I115 &amp; "B標準")</f>
        <v>0</v>
      </c>
      <c r="BI115" s="5" t="str">
        <f>D113 &amp; D115</f>
        <v>登録番号</v>
      </c>
    </row>
    <row r="116" spans="1:61" ht="14.25" customHeight="1" thickBot="1" x14ac:dyDescent="0.2">
      <c r="A116" s="292"/>
      <c r="B116" s="304"/>
      <c r="C116" s="208"/>
      <c r="D116" s="206"/>
      <c r="E116" s="128" t="str">
        <f>IF(C115="○",IF($D115&lt;&gt;"",VLOOKUP($D115,新規学連登録者入力シート!$A$2:$U$101,7,FALSE),""),IF($D115&lt;&gt;"",IF(VLOOKUP(個人情報!$D115,登録者リスト!$A$1:$F$43729,4,FALSE)=基本情報!$D$6,VLOOKUP(個人情報!$D115,登録者リスト!$A$1:$F$43729,2,FALSE),""),""))</f>
        <v/>
      </c>
      <c r="F116" s="210"/>
      <c r="G116" s="128" t="str">
        <f>IF(C115="○",IF($D115&lt;&gt;"",VLOOKUP($D115,新規学連登録者入力シート!$A$2:$U$101,19,FALSE),""),IF($D115&lt;&gt;"",IF(VLOOKUP(個人情報!$D115,登録者リスト!$A$1:$F$43729,4,FALSE)=基本情報!$D$6,VLOOKUP(個人情報!$D115,登録者リスト!$A$1:$F$43729,6,FALSE),""),""))</f>
        <v/>
      </c>
      <c r="H116" s="212"/>
      <c r="I116" s="268"/>
      <c r="J116" s="268"/>
      <c r="K116" s="270"/>
      <c r="L116" s="106"/>
      <c r="M116" s="288"/>
      <c r="N116" s="206"/>
      <c r="O116" s="256"/>
      <c r="P116" s="238"/>
      <c r="Q116" s="256"/>
      <c r="R116" s="238"/>
      <c r="S116" s="240"/>
      <c r="T116" s="242"/>
      <c r="U116" s="168"/>
      <c r="V116" s="149"/>
      <c r="W116" s="150" t="s">
        <v>23</v>
      </c>
      <c r="X116" s="94"/>
      <c r="Y116" s="150" t="s">
        <v>25</v>
      </c>
      <c r="Z116" s="94"/>
      <c r="AA116" s="150" t="s">
        <v>26</v>
      </c>
      <c r="AB116" s="268"/>
      <c r="AC116" s="102" t="e">
        <f>IF(#REF!="",ASC(AD115&amp;IF(AF116&lt;&gt;"",TEXT(AF116,"00"),"")&amp;IF(AH116&lt;&gt;"",TEXT(AH116,"00"),"")&amp;IF(AJ116&lt;&gt;"",TEXT(AJ116,"00"),"")),ASC(#REF!))</f>
        <v>#REF!</v>
      </c>
      <c r="AD116" s="254"/>
      <c r="AE116" s="258"/>
      <c r="AF116" s="260"/>
      <c r="AG116" s="258"/>
      <c r="AH116" s="260"/>
      <c r="AI116" s="262"/>
      <c r="AJ116" s="252"/>
      <c r="AK116" s="206"/>
      <c r="AL116" s="256"/>
      <c r="AM116" s="238"/>
      <c r="AN116" s="256"/>
      <c r="AO116" s="238"/>
      <c r="AP116" s="240"/>
      <c r="AQ116" s="295"/>
      <c r="AS116" s="5" t="str">
        <f>IF(AND(I116&lt;&gt;"107 ハーフマラソン",I116&lt;&gt;"062 10000mW"),D115 &amp; "-" &amp; I116,D115 &amp; "-" &amp; I116 &amp; J116)</f>
        <v>-</v>
      </c>
      <c r="AT116" s="5" t="str">
        <f>IF(ISERROR(VLOOKUP(個人情報!$AS116,登録者リスト!#REF!,4,FALSE)),"○","")</f>
        <v>○</v>
      </c>
      <c r="AU116" s="5" t="e">
        <f>IF(AND(I116&lt;&gt;"107 ハーフマラソン",I116&lt;&gt;"062 10000mW"),#REF! &amp; "-" &amp; I116,#REF! &amp; "-" &amp; I116 &amp; J116)</f>
        <v>#REF!</v>
      </c>
      <c r="AV116" s="5" t="str">
        <f>IF(ISERROR(VLOOKUP(AU116,突破者リスト外資格記録入力シート!$D$7:$M$106,2,FALSE)),"○","")</f>
        <v>○</v>
      </c>
      <c r="AX116" s="5" t="str">
        <f>IF(I116="107 ハーフマラソン","H",IF(I116="062 10000mW","W",""))</f>
        <v/>
      </c>
      <c r="AY116" s="5" t="e">
        <f>VLOOKUP($I116 &amp; $J116,標準記録!$A$1:$D$26,2,FALSE)</f>
        <v>#N/A</v>
      </c>
      <c r="AZ116" s="5" t="e">
        <f>VLOOKUP($I116 &amp; $J116,標準記録!$A$1:$D$26,3,FALSE)</f>
        <v>#N/A</v>
      </c>
      <c r="BA116" s="5" t="e">
        <f>VLOOKUP($I116 &amp; $J116,標準記録!$A$1:$D$26,4,FALSE)</f>
        <v>#N/A</v>
      </c>
      <c r="BB116" s="5" t="str">
        <f>IF(BC116="","",A115)</f>
        <v/>
      </c>
      <c r="BC116" s="5" t="str">
        <f>IF(OR(I116="201 十種競技",I116="202 七種競技"),#REF!,"")</f>
        <v/>
      </c>
      <c r="BD116" s="5" t="str">
        <f>IF(I116="107 ハーフマラソン",#REF!,"")</f>
        <v/>
      </c>
      <c r="BE116" s="5" t="str">
        <f>I116 &amp; K116</f>
        <v/>
      </c>
      <c r="BF116" s="5">
        <f>I116</f>
        <v>0</v>
      </c>
      <c r="BG116" s="5">
        <f>COUNTIF($BF$5:$BF$401,I116)</f>
        <v>160</v>
      </c>
      <c r="BH116" s="5">
        <f>COUNTIF($BE$5:$BE$401,I116 &amp; "B標準")</f>
        <v>0</v>
      </c>
    </row>
    <row r="117" spans="1:61" ht="15" thickTop="1" thickBot="1" x14ac:dyDescent="0.2">
      <c r="A117" s="293"/>
      <c r="B117" s="245" t="s">
        <v>128</v>
      </c>
      <c r="C117" s="246"/>
      <c r="D117" s="246"/>
      <c r="E117" s="246"/>
      <c r="F117" s="246"/>
      <c r="G117" s="247"/>
      <c r="H117" s="133"/>
      <c r="I117" s="248"/>
      <c r="J117" s="249"/>
      <c r="K117" s="249"/>
      <c r="L117" s="249"/>
      <c r="M117" s="249"/>
      <c r="N117" s="249"/>
      <c r="O117" s="249"/>
      <c r="P117" s="249"/>
      <c r="Q117" s="249"/>
      <c r="R117" s="249"/>
      <c r="S117" s="249"/>
      <c r="T117" s="249"/>
      <c r="U117" s="249"/>
      <c r="V117" s="249"/>
      <c r="W117" s="249"/>
      <c r="X117" s="249"/>
      <c r="Y117" s="249"/>
      <c r="Z117" s="249"/>
      <c r="AA117" s="249"/>
      <c r="AB117" s="249"/>
      <c r="AC117" s="249"/>
      <c r="AD117" s="249"/>
      <c r="AE117" s="249"/>
      <c r="AF117" s="249"/>
      <c r="AG117" s="249"/>
      <c r="AH117" s="249"/>
      <c r="AI117" s="249"/>
      <c r="AJ117" s="249"/>
      <c r="AK117" s="249"/>
      <c r="AL117" s="249"/>
      <c r="AM117" s="249"/>
      <c r="AN117" s="249"/>
      <c r="AO117" s="249"/>
      <c r="AP117" s="249"/>
      <c r="AQ117" s="250"/>
    </row>
    <row r="118" spans="1:61" ht="13.5" customHeight="1" x14ac:dyDescent="0.15">
      <c r="A118" s="289"/>
      <c r="B118" s="281" t="s">
        <v>0</v>
      </c>
      <c r="C118" s="283" t="s">
        <v>242</v>
      </c>
      <c r="D118" s="283" t="str">
        <f>IF(C120="○","整理番号","登録番号")</f>
        <v>登録番号</v>
      </c>
      <c r="E118" s="134" t="s">
        <v>13550</v>
      </c>
      <c r="F118" s="281" t="s">
        <v>275</v>
      </c>
      <c r="G118" s="135" t="s">
        <v>1</v>
      </c>
      <c r="H118" s="273" t="s">
        <v>13551</v>
      </c>
      <c r="I118" s="285" t="s">
        <v>2</v>
      </c>
      <c r="J118" s="273" t="s">
        <v>284</v>
      </c>
      <c r="K118" s="273" t="s">
        <v>3</v>
      </c>
      <c r="L118" s="136" t="s">
        <v>243</v>
      </c>
      <c r="M118" s="137" t="s">
        <v>16</v>
      </c>
      <c r="N118" s="278" t="s">
        <v>4</v>
      </c>
      <c r="O118" s="279"/>
      <c r="P118" s="279"/>
      <c r="Q118" s="279"/>
      <c r="R118" s="279"/>
      <c r="S118" s="279"/>
      <c r="T118" s="279"/>
      <c r="U118" s="279"/>
      <c r="V118" s="279"/>
      <c r="W118" s="279"/>
      <c r="X118" s="279"/>
      <c r="Y118" s="279"/>
      <c r="Z118" s="279"/>
      <c r="AA118" s="279"/>
      <c r="AB118" s="280"/>
      <c r="AC118" s="138" t="s">
        <v>16</v>
      </c>
      <c r="AD118" s="296" t="s">
        <v>448</v>
      </c>
      <c r="AE118" s="297"/>
      <c r="AF118" s="297"/>
      <c r="AG118" s="297"/>
      <c r="AH118" s="297"/>
      <c r="AI118" s="297"/>
      <c r="AJ118" s="297"/>
      <c r="AK118" s="278" t="s">
        <v>445</v>
      </c>
      <c r="AL118" s="279"/>
      <c r="AM118" s="279"/>
      <c r="AN118" s="279"/>
      <c r="AO118" s="279"/>
      <c r="AP118" s="279"/>
      <c r="AQ118" s="301"/>
    </row>
    <row r="119" spans="1:61" ht="14.25" thickBot="1" x14ac:dyDescent="0.2">
      <c r="A119" s="290"/>
      <c r="B119" s="282"/>
      <c r="C119" s="284"/>
      <c r="D119" s="284"/>
      <c r="E119" s="139" t="s">
        <v>6</v>
      </c>
      <c r="F119" s="282"/>
      <c r="G119" s="140" t="s">
        <v>7</v>
      </c>
      <c r="H119" s="282"/>
      <c r="I119" s="286"/>
      <c r="J119" s="274"/>
      <c r="K119" s="274"/>
      <c r="L119" s="141"/>
      <c r="M119" s="142"/>
      <c r="N119" s="275" t="s">
        <v>8</v>
      </c>
      <c r="O119" s="276"/>
      <c r="P119" s="276"/>
      <c r="Q119" s="276"/>
      <c r="R119" s="276"/>
      <c r="S119" s="276"/>
      <c r="T119" s="277"/>
      <c r="U119" s="166"/>
      <c r="V119" s="143" t="s">
        <v>10</v>
      </c>
      <c r="W119" s="144"/>
      <c r="X119" s="162"/>
      <c r="Y119" s="144"/>
      <c r="Z119" s="162"/>
      <c r="AA119" s="145"/>
      <c r="AB119" s="140" t="s">
        <v>11</v>
      </c>
      <c r="AC119" s="146"/>
      <c r="AD119" s="298" t="s">
        <v>8</v>
      </c>
      <c r="AE119" s="299"/>
      <c r="AF119" s="299"/>
      <c r="AG119" s="299"/>
      <c r="AH119" s="299"/>
      <c r="AI119" s="299"/>
      <c r="AJ119" s="300"/>
      <c r="AK119" s="275" t="s">
        <v>8</v>
      </c>
      <c r="AL119" s="276"/>
      <c r="AM119" s="276"/>
      <c r="AN119" s="276"/>
      <c r="AO119" s="276"/>
      <c r="AP119" s="276"/>
      <c r="AQ119" s="302"/>
    </row>
    <row r="120" spans="1:61" ht="13.5" customHeight="1" x14ac:dyDescent="0.15">
      <c r="A120" s="291">
        <v>24</v>
      </c>
      <c r="B120" s="303" t="str">
        <f>IF(OR(B115="",E120=""),"",B115+1)</f>
        <v/>
      </c>
      <c r="C120" s="207"/>
      <c r="D120" s="205"/>
      <c r="E120" s="131" t="str">
        <f>IF(C120="○",IF($D120&lt;&gt;"",VLOOKUP($D120,新規学連登録者入力シート!$A$2:$U$101,8,FALSE),""),IF($D120&lt;&gt;"",IF(VLOOKUP(個人情報!$D120,登録者リスト!$A$1:$F$43729,4,FALSE)=基本情報!$D$6,VLOOKUP(個人情報!$D120,登録者リスト!$A$1:$F$43729,3,FALSE),""),""))</f>
        <v/>
      </c>
      <c r="F120" s="209" t="str">
        <f>IF(C120="○",IF($D120&lt;&gt;"",VLOOKUP($D120,新規学連登録者入力シート!$A$2:$U$101,9,FALSE),""),IF($D120&lt;&gt;"",IF(VLOOKUP(個人情報!$D120,登録者リスト!$A$1:$G$43729,4,FALSE)=基本情報!$D$6,VLOOKUP(個人情報!$D120,登録者リスト!$A$1:$G$43729,7,FALSE),""),""))</f>
        <v/>
      </c>
      <c r="G120" s="132" t="str">
        <f>IF(C120="○",IF($D120&lt;&gt;"",VLOOKUP($D120,新規学連登録者入力シート!$A$2:$U$101,14,FALSE),""),IF($D120&lt;&gt;"",IF(VLOOKUP(個人情報!$D120,登録者リスト!$A$1:$F$43729,4,FALSE)=基本情報!$D$6,VLOOKUP(個人情報!$D120,登録者リスト!$A$1:$F$43729,5,FALSE),""),""))</f>
        <v/>
      </c>
      <c r="H120" s="211" t="str">
        <f>IF(C120="○",IF($D120&lt;&gt;"",VLOOKUP($D120,新規学連登録者入力シート!$A$2:$U$101,19,FALSE),""),IF($D120&lt;&gt;"",IF(VLOOKUP(個人情報!$D120,登録者リスト!$A$1:$H$43729,4,FALSE)=基本情報!$D$6,VLOOKUP(個人情報!$D120,登録者リスト!$A$1:$H$43729,8,FALSE),""),""))</f>
        <v/>
      </c>
      <c r="I120" s="267"/>
      <c r="J120" s="267"/>
      <c r="K120" s="269" t="str">
        <f>IFERROR(IF(I120="","",IF(AND(I120&lt;&gt;"107 ハーフマラソン",I120&lt;&gt;"062 10000mW"),IF(BA120="T",IF(VALUE(M120)&lt;=AY120,"A標準",IF(VALUE(M120)&lt;=AZ120,"B標準","未突破")),IF(VALUE(M120)&gt;=AY120,"A標準",IF(VALUE(M120)&gt;=AZ120,"B標準","未突破"))),IF(VALUE(M120)&lt;=AZ120,"","未突破"))),"")</f>
        <v/>
      </c>
      <c r="L120" s="105"/>
      <c r="M120" s="287" t="str">
        <f>IF(U120="",ASC(N120&amp;IF(P120&lt;&gt;"",TEXT(P120,"00"),"")&amp;IF(R120&lt;&gt;"",TEXT(R120,"00"),"")&amp;IF(T120&lt;&gt;"",TEXT(T120,"00"),"")),ASC(U120))</f>
        <v/>
      </c>
      <c r="N120" s="205"/>
      <c r="O120" s="255" t="s">
        <v>239</v>
      </c>
      <c r="P120" s="237"/>
      <c r="Q120" s="255" t="s">
        <v>240</v>
      </c>
      <c r="R120" s="237"/>
      <c r="S120" s="239" t="s">
        <v>241</v>
      </c>
      <c r="T120" s="241"/>
      <c r="U120" s="165"/>
      <c r="V120" s="147"/>
      <c r="W120" s="148" t="s">
        <v>23</v>
      </c>
      <c r="X120" s="163"/>
      <c r="Y120" s="148" t="s">
        <v>24</v>
      </c>
      <c r="Z120" s="163"/>
      <c r="AA120" s="148" t="s">
        <v>26</v>
      </c>
      <c r="AB120" s="267"/>
      <c r="AC120" s="101" t="e">
        <f>IF(#REF!="",ASC(AD120&amp;IF(AF120&lt;&gt;"",TEXT(AF120,"00"),"")&amp;IF(AH120&lt;&gt;"",TEXT(AH120,"00"),"")&amp;IF(AJ120&lt;&gt;"",TEXT(AJ120,"00"),"")),ASC(#REF!))</f>
        <v>#REF!</v>
      </c>
      <c r="AD120" s="253" t="str">
        <f>IF(I120="","",IF(I120="201 十種競技","",VLOOKUP(I120,大学記録!$A$3:$H$5,2,FALSE)))</f>
        <v/>
      </c>
      <c r="AE120" s="257" t="s">
        <v>239</v>
      </c>
      <c r="AF120" s="259" t="str">
        <f>IF(I120="","",IF(I120="201 十種競技","",VLOOKUP(I120,大学記録!$A$3:$H$5,4,FALSE)))</f>
        <v/>
      </c>
      <c r="AG120" s="257" t="s">
        <v>240</v>
      </c>
      <c r="AH120" s="259" t="str">
        <f>IF(I120="","",IF(I120="201 十種競技","",VLOOKUP(I120,大学記録!$A$3:$H$5,6,FALSE)))</f>
        <v/>
      </c>
      <c r="AI120" s="261" t="s">
        <v>241</v>
      </c>
      <c r="AJ120" s="251" t="str">
        <f>IF(I120="","",IF(I120="201 十種競技","",VLOOKUP(I120,大学記録!$A$3:$H$5,8,FALSE)))</f>
        <v/>
      </c>
      <c r="AK120" s="205"/>
      <c r="AL120" s="255" t="s">
        <v>239</v>
      </c>
      <c r="AM120" s="237"/>
      <c r="AN120" s="255" t="s">
        <v>240</v>
      </c>
      <c r="AO120" s="237"/>
      <c r="AP120" s="239" t="s">
        <v>241</v>
      </c>
      <c r="AQ120" s="294"/>
      <c r="AS120" s="5" t="str">
        <f>IF(AND(I120&lt;&gt;"107 ハーフマラソン",I120&lt;&gt;"062 10000mW"),D120 &amp; "-" &amp; I120,D120 &amp; "-" &amp; I120 &amp; J120)</f>
        <v>-</v>
      </c>
      <c r="AT120" s="5" t="str">
        <f>IF(ISERROR(VLOOKUP(個人情報!$AS120,登録者リスト!#REF!,4,FALSE)),"○","")</f>
        <v>○</v>
      </c>
      <c r="AU120" s="5" t="e">
        <f>IF(AND(I120&lt;&gt;"107 ハーフマラソン",I120&lt;&gt;"062 10000mW"),#REF! &amp; "-" &amp; I120,#REF! &amp; "-" &amp; I120 &amp; J120)</f>
        <v>#REF!</v>
      </c>
      <c r="AV120" s="5" t="str">
        <f>IF(ISERROR(VLOOKUP(AU120,突破者リスト外資格記録入力シート!$D$7:$M$106,2,FALSE)),"○","")</f>
        <v>○</v>
      </c>
      <c r="AW120" s="5" t="str">
        <f>IF(C120="○","整理番号","登録番号")</f>
        <v>登録番号</v>
      </c>
      <c r="AX120" s="5" t="str">
        <f>IF(I120="107 ハーフマラソン","H",IF(I120="062 10000mW","W",""))</f>
        <v/>
      </c>
      <c r="AY120" s="5" t="e">
        <f>VLOOKUP($I120 &amp; $J120,標準記録!$A$1:$D$26,2,FALSE)</f>
        <v>#N/A</v>
      </c>
      <c r="AZ120" s="5" t="e">
        <f>VLOOKUP($I120 &amp; $J120,標準記録!$A$1:$D$26,3,FALSE)</f>
        <v>#N/A</v>
      </c>
      <c r="BA120" s="5" t="e">
        <f>VLOOKUP($I120 &amp; $J120,標準記録!$A$1:$D$26,4,FALSE)</f>
        <v>#N/A</v>
      </c>
      <c r="BB120" s="5" t="str">
        <f>IF(BC120="","",A120)</f>
        <v/>
      </c>
      <c r="BC120" s="5" t="str">
        <f>IF(OR(I120="201 十種競技",I120="202 七種競技"),#REF!,"")</f>
        <v/>
      </c>
      <c r="BD120" s="5" t="str">
        <f>IF(I120="107 ハーフマラソン",#REF!,"")</f>
        <v/>
      </c>
      <c r="BE120" s="5" t="str">
        <f>I120 &amp; K120</f>
        <v/>
      </c>
      <c r="BF120" s="5">
        <f>I120</f>
        <v>0</v>
      </c>
      <c r="BG120" s="5">
        <f>COUNTIF($BF$5:$BF$401,I120)</f>
        <v>160</v>
      </c>
      <c r="BH120" s="5">
        <f>COUNTIF($BE$5:$BE$401,I120 &amp; "B標準")</f>
        <v>0</v>
      </c>
      <c r="BI120" s="5" t="str">
        <f>D118 &amp; D120</f>
        <v>登録番号</v>
      </c>
    </row>
    <row r="121" spans="1:61" ht="14.25" customHeight="1" thickBot="1" x14ac:dyDescent="0.2">
      <c r="A121" s="292"/>
      <c r="B121" s="304"/>
      <c r="C121" s="208"/>
      <c r="D121" s="206"/>
      <c r="E121" s="128" t="str">
        <f>IF(C120="○",IF($D120&lt;&gt;"",VLOOKUP($D120,新規学連登録者入力シート!$A$2:$U$101,7,FALSE),""),IF($D120&lt;&gt;"",IF(VLOOKUP(個人情報!$D120,登録者リスト!$A$1:$F$43729,4,FALSE)=基本情報!$D$6,VLOOKUP(個人情報!$D120,登録者リスト!$A$1:$F$43729,2,FALSE),""),""))</f>
        <v/>
      </c>
      <c r="F121" s="210"/>
      <c r="G121" s="128" t="str">
        <f>IF(C120="○",IF($D120&lt;&gt;"",VLOOKUP($D120,新規学連登録者入力シート!$A$2:$U$101,19,FALSE),""),IF($D120&lt;&gt;"",IF(VLOOKUP(個人情報!$D120,登録者リスト!$A$1:$F$43729,4,FALSE)=基本情報!$D$6,VLOOKUP(個人情報!$D120,登録者リスト!$A$1:$F$43729,6,FALSE),""),""))</f>
        <v/>
      </c>
      <c r="H121" s="212"/>
      <c r="I121" s="268"/>
      <c r="J121" s="268"/>
      <c r="K121" s="270"/>
      <c r="L121" s="106"/>
      <c r="M121" s="288"/>
      <c r="N121" s="206"/>
      <c r="O121" s="256"/>
      <c r="P121" s="238"/>
      <c r="Q121" s="256"/>
      <c r="R121" s="238"/>
      <c r="S121" s="240"/>
      <c r="T121" s="242"/>
      <c r="U121" s="168"/>
      <c r="V121" s="149"/>
      <c r="W121" s="150" t="s">
        <v>23</v>
      </c>
      <c r="X121" s="94"/>
      <c r="Y121" s="150" t="s">
        <v>25</v>
      </c>
      <c r="Z121" s="94"/>
      <c r="AA121" s="150" t="s">
        <v>26</v>
      </c>
      <c r="AB121" s="268"/>
      <c r="AC121" s="102" t="e">
        <f>IF(#REF!="",ASC(AD120&amp;IF(AF121&lt;&gt;"",TEXT(AF121,"00"),"")&amp;IF(AH121&lt;&gt;"",TEXT(AH121,"00"),"")&amp;IF(AJ121&lt;&gt;"",TEXT(AJ121,"00"),"")),ASC(#REF!))</f>
        <v>#REF!</v>
      </c>
      <c r="AD121" s="254"/>
      <c r="AE121" s="258"/>
      <c r="AF121" s="260"/>
      <c r="AG121" s="258"/>
      <c r="AH121" s="260"/>
      <c r="AI121" s="262"/>
      <c r="AJ121" s="252"/>
      <c r="AK121" s="206"/>
      <c r="AL121" s="256"/>
      <c r="AM121" s="238"/>
      <c r="AN121" s="256"/>
      <c r="AO121" s="238"/>
      <c r="AP121" s="240"/>
      <c r="AQ121" s="295"/>
      <c r="AS121" s="5" t="str">
        <f>IF(AND(I121&lt;&gt;"107 ハーフマラソン",I121&lt;&gt;"062 10000mW"),D120 &amp; "-" &amp; I121,D120 &amp; "-" &amp; I121 &amp; J121)</f>
        <v>-</v>
      </c>
      <c r="AT121" s="5" t="str">
        <f>IF(ISERROR(VLOOKUP(個人情報!$AS121,登録者リスト!#REF!,4,FALSE)),"○","")</f>
        <v>○</v>
      </c>
      <c r="AU121" s="5" t="e">
        <f>IF(AND(I121&lt;&gt;"107 ハーフマラソン",I121&lt;&gt;"062 10000mW"),#REF! &amp; "-" &amp; I121,#REF! &amp; "-" &amp; I121 &amp; J121)</f>
        <v>#REF!</v>
      </c>
      <c r="AV121" s="5" t="str">
        <f>IF(ISERROR(VLOOKUP(AU121,突破者リスト外資格記録入力シート!$D$7:$M$106,2,FALSE)),"○","")</f>
        <v>○</v>
      </c>
      <c r="AX121" s="5" t="str">
        <f>IF(I121="107 ハーフマラソン","H",IF(I121="062 10000mW","W",""))</f>
        <v/>
      </c>
      <c r="AY121" s="5" t="e">
        <f>VLOOKUP($I121 &amp; $J121,標準記録!$A$1:$D$26,2,FALSE)</f>
        <v>#N/A</v>
      </c>
      <c r="AZ121" s="5" t="e">
        <f>VLOOKUP($I121 &amp; $J121,標準記録!$A$1:$D$26,3,FALSE)</f>
        <v>#N/A</v>
      </c>
      <c r="BA121" s="5" t="e">
        <f>VLOOKUP($I121 &amp; $J121,標準記録!$A$1:$D$26,4,FALSE)</f>
        <v>#N/A</v>
      </c>
      <c r="BB121" s="5" t="str">
        <f>IF(BC121="","",A120)</f>
        <v/>
      </c>
      <c r="BC121" s="5" t="str">
        <f>IF(OR(I121="201 十種競技",I121="202 七種競技"),#REF!,"")</f>
        <v/>
      </c>
      <c r="BD121" s="5" t="str">
        <f>IF(I121="107 ハーフマラソン",#REF!,"")</f>
        <v/>
      </c>
      <c r="BE121" s="5" t="str">
        <f>I121 &amp; K121</f>
        <v/>
      </c>
      <c r="BF121" s="5">
        <f>I121</f>
        <v>0</v>
      </c>
      <c r="BG121" s="5">
        <f>COUNTIF($BF$5:$BF$401,I121)</f>
        <v>160</v>
      </c>
      <c r="BH121" s="5">
        <f>COUNTIF($BE$5:$BE$401,I121 &amp; "B標準")</f>
        <v>0</v>
      </c>
    </row>
    <row r="122" spans="1:61" ht="15" thickTop="1" thickBot="1" x14ac:dyDescent="0.2">
      <c r="A122" s="293"/>
      <c r="B122" s="245" t="s">
        <v>128</v>
      </c>
      <c r="C122" s="246"/>
      <c r="D122" s="246"/>
      <c r="E122" s="246"/>
      <c r="F122" s="246"/>
      <c r="G122" s="247"/>
      <c r="H122" s="133"/>
      <c r="I122" s="248"/>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50"/>
    </row>
    <row r="123" spans="1:61" ht="13.5" customHeight="1" x14ac:dyDescent="0.15">
      <c r="A123" s="289"/>
      <c r="B123" s="281" t="s">
        <v>0</v>
      </c>
      <c r="C123" s="283" t="s">
        <v>242</v>
      </c>
      <c r="D123" s="283" t="str">
        <f>IF(C125="○","整理番号","登録番号")</f>
        <v>登録番号</v>
      </c>
      <c r="E123" s="134" t="s">
        <v>13550</v>
      </c>
      <c r="F123" s="281" t="s">
        <v>275</v>
      </c>
      <c r="G123" s="135" t="s">
        <v>1</v>
      </c>
      <c r="H123" s="273" t="s">
        <v>13551</v>
      </c>
      <c r="I123" s="285" t="s">
        <v>2</v>
      </c>
      <c r="J123" s="273" t="s">
        <v>284</v>
      </c>
      <c r="K123" s="273" t="s">
        <v>3</v>
      </c>
      <c r="L123" s="136" t="s">
        <v>243</v>
      </c>
      <c r="M123" s="137" t="s">
        <v>16</v>
      </c>
      <c r="N123" s="278" t="s">
        <v>4</v>
      </c>
      <c r="O123" s="279"/>
      <c r="P123" s="279"/>
      <c r="Q123" s="279"/>
      <c r="R123" s="279"/>
      <c r="S123" s="279"/>
      <c r="T123" s="279"/>
      <c r="U123" s="279"/>
      <c r="V123" s="279"/>
      <c r="W123" s="279"/>
      <c r="X123" s="279"/>
      <c r="Y123" s="279"/>
      <c r="Z123" s="279"/>
      <c r="AA123" s="279"/>
      <c r="AB123" s="280"/>
      <c r="AC123" s="138" t="s">
        <v>16</v>
      </c>
      <c r="AD123" s="296" t="s">
        <v>448</v>
      </c>
      <c r="AE123" s="297"/>
      <c r="AF123" s="297"/>
      <c r="AG123" s="297"/>
      <c r="AH123" s="297"/>
      <c r="AI123" s="297"/>
      <c r="AJ123" s="297"/>
      <c r="AK123" s="278" t="s">
        <v>445</v>
      </c>
      <c r="AL123" s="279"/>
      <c r="AM123" s="279"/>
      <c r="AN123" s="279"/>
      <c r="AO123" s="279"/>
      <c r="AP123" s="279"/>
      <c r="AQ123" s="301"/>
    </row>
    <row r="124" spans="1:61" ht="14.25" thickBot="1" x14ac:dyDescent="0.2">
      <c r="A124" s="290"/>
      <c r="B124" s="282"/>
      <c r="C124" s="284"/>
      <c r="D124" s="284"/>
      <c r="E124" s="139" t="s">
        <v>6</v>
      </c>
      <c r="F124" s="282"/>
      <c r="G124" s="140" t="s">
        <v>7</v>
      </c>
      <c r="H124" s="282"/>
      <c r="I124" s="286"/>
      <c r="J124" s="274"/>
      <c r="K124" s="274"/>
      <c r="L124" s="141"/>
      <c r="M124" s="142"/>
      <c r="N124" s="275" t="s">
        <v>8</v>
      </c>
      <c r="O124" s="276"/>
      <c r="P124" s="276"/>
      <c r="Q124" s="276"/>
      <c r="R124" s="276"/>
      <c r="S124" s="276"/>
      <c r="T124" s="277"/>
      <c r="U124" s="166"/>
      <c r="V124" s="143" t="s">
        <v>10</v>
      </c>
      <c r="W124" s="144"/>
      <c r="X124" s="162"/>
      <c r="Y124" s="144"/>
      <c r="Z124" s="162"/>
      <c r="AA124" s="145"/>
      <c r="AB124" s="140" t="s">
        <v>11</v>
      </c>
      <c r="AC124" s="146"/>
      <c r="AD124" s="298" t="s">
        <v>8</v>
      </c>
      <c r="AE124" s="299"/>
      <c r="AF124" s="299"/>
      <c r="AG124" s="299"/>
      <c r="AH124" s="299"/>
      <c r="AI124" s="299"/>
      <c r="AJ124" s="300"/>
      <c r="AK124" s="275" t="s">
        <v>8</v>
      </c>
      <c r="AL124" s="276"/>
      <c r="AM124" s="276"/>
      <c r="AN124" s="276"/>
      <c r="AO124" s="276"/>
      <c r="AP124" s="276"/>
      <c r="AQ124" s="302"/>
    </row>
    <row r="125" spans="1:61" ht="13.5" customHeight="1" x14ac:dyDescent="0.15">
      <c r="A125" s="291">
        <v>25</v>
      </c>
      <c r="B125" s="303" t="str">
        <f>IF(OR(B120="",E125=""),"",B120+1)</f>
        <v/>
      </c>
      <c r="C125" s="207"/>
      <c r="D125" s="205"/>
      <c r="E125" s="131" t="str">
        <f>IF(C125="○",IF($D125&lt;&gt;"",VLOOKUP($D125,新規学連登録者入力シート!$A$2:$U$101,8,FALSE),""),IF($D125&lt;&gt;"",IF(VLOOKUP(個人情報!$D125,登録者リスト!$A$1:$F$43729,4,FALSE)=基本情報!$D$6,VLOOKUP(個人情報!$D125,登録者リスト!$A$1:$F$43729,3,FALSE),""),""))</f>
        <v/>
      </c>
      <c r="F125" s="209" t="str">
        <f>IF(C125="○",IF($D125&lt;&gt;"",VLOOKUP($D125,新規学連登録者入力シート!$A$2:$U$101,9,FALSE),""),IF($D125&lt;&gt;"",IF(VLOOKUP(個人情報!$D125,登録者リスト!$A$1:$G$43729,4,FALSE)=基本情報!$D$6,VLOOKUP(個人情報!$D125,登録者リスト!$A$1:$G$43729,7,FALSE),""),""))</f>
        <v/>
      </c>
      <c r="G125" s="132" t="str">
        <f>IF(C125="○",IF($D125&lt;&gt;"",VLOOKUP($D125,新規学連登録者入力シート!$A$2:$U$101,14,FALSE),""),IF($D125&lt;&gt;"",IF(VLOOKUP(個人情報!$D125,登録者リスト!$A$1:$F$43729,4,FALSE)=基本情報!$D$6,VLOOKUP(個人情報!$D125,登録者リスト!$A$1:$F$43729,5,FALSE),""),""))</f>
        <v/>
      </c>
      <c r="H125" s="211" t="str">
        <f>IF(C125="○",IF($D125&lt;&gt;"",VLOOKUP($D125,新規学連登録者入力シート!$A$2:$U$101,19,FALSE),""),IF($D125&lt;&gt;"",IF(VLOOKUP(個人情報!$D125,登録者リスト!$A$1:$H$43729,4,FALSE)=基本情報!$D$6,VLOOKUP(個人情報!$D125,登録者リスト!$A$1:$H$43729,8,FALSE),""),""))</f>
        <v/>
      </c>
      <c r="I125" s="267"/>
      <c r="J125" s="267"/>
      <c r="K125" s="269" t="str">
        <f>IFERROR(IF(I125="","",IF(AND(I125&lt;&gt;"107 ハーフマラソン",I125&lt;&gt;"062 10000mW"),IF(BA125="T",IF(VALUE(M125)&lt;=AY125,"A標準",IF(VALUE(M125)&lt;=AZ125,"B標準","未突破")),IF(VALUE(M125)&gt;=AY125,"A標準",IF(VALUE(M125)&gt;=AZ125,"B標準","未突破"))),IF(VALUE(M125)&lt;=AZ125,"","未突破"))),"")</f>
        <v/>
      </c>
      <c r="L125" s="105"/>
      <c r="M125" s="287" t="str">
        <f>IF(U125="",ASC(N125&amp;IF(P125&lt;&gt;"",TEXT(P125,"00"),"")&amp;IF(R125&lt;&gt;"",TEXT(R125,"00"),"")&amp;IF(T125&lt;&gt;"",TEXT(T125,"00"),"")),ASC(U125))</f>
        <v/>
      </c>
      <c r="N125" s="205"/>
      <c r="O125" s="255" t="s">
        <v>239</v>
      </c>
      <c r="P125" s="237"/>
      <c r="Q125" s="255" t="s">
        <v>240</v>
      </c>
      <c r="R125" s="237"/>
      <c r="S125" s="239" t="s">
        <v>241</v>
      </c>
      <c r="T125" s="241"/>
      <c r="U125" s="165"/>
      <c r="V125" s="147"/>
      <c r="W125" s="148" t="s">
        <v>23</v>
      </c>
      <c r="X125" s="163"/>
      <c r="Y125" s="148" t="s">
        <v>24</v>
      </c>
      <c r="Z125" s="163"/>
      <c r="AA125" s="148" t="s">
        <v>26</v>
      </c>
      <c r="AB125" s="267"/>
      <c r="AC125" s="101" t="e">
        <f>IF(#REF!="",ASC(AD125&amp;IF(AF125&lt;&gt;"",TEXT(AF125,"00"),"")&amp;IF(AH125&lt;&gt;"",TEXT(AH125,"00"),"")&amp;IF(AJ125&lt;&gt;"",TEXT(AJ125,"00"),"")),ASC(#REF!))</f>
        <v>#REF!</v>
      </c>
      <c r="AD125" s="253" t="str">
        <f>IF(I125="","",IF(I125="201 十種競技","",VLOOKUP(I125,大学記録!$A$3:$H$5,2,FALSE)))</f>
        <v/>
      </c>
      <c r="AE125" s="257" t="s">
        <v>239</v>
      </c>
      <c r="AF125" s="259" t="str">
        <f>IF(I125="","",IF(I125="201 十種競技","",VLOOKUP(I125,大学記録!$A$3:$H$5,4,FALSE)))</f>
        <v/>
      </c>
      <c r="AG125" s="257" t="s">
        <v>240</v>
      </c>
      <c r="AH125" s="259" t="str">
        <f>IF(I125="","",IF(I125="201 十種競技","",VLOOKUP(I125,大学記録!$A$3:$H$5,6,FALSE)))</f>
        <v/>
      </c>
      <c r="AI125" s="261" t="s">
        <v>241</v>
      </c>
      <c r="AJ125" s="251" t="str">
        <f>IF(I125="","",IF(I125="201 十種競技","",VLOOKUP(I125,大学記録!$A$3:$H$5,8,FALSE)))</f>
        <v/>
      </c>
      <c r="AK125" s="205"/>
      <c r="AL125" s="255" t="s">
        <v>239</v>
      </c>
      <c r="AM125" s="237"/>
      <c r="AN125" s="255" t="s">
        <v>240</v>
      </c>
      <c r="AO125" s="237"/>
      <c r="AP125" s="239" t="s">
        <v>241</v>
      </c>
      <c r="AQ125" s="294"/>
      <c r="AS125" s="5" t="str">
        <f>IF(AND(I125&lt;&gt;"107 ハーフマラソン",I125&lt;&gt;"062 10000mW"),D125 &amp; "-" &amp; I125,D125 &amp; "-" &amp; I125 &amp; J125)</f>
        <v>-</v>
      </c>
      <c r="AT125" s="5" t="str">
        <f>IF(ISERROR(VLOOKUP(個人情報!$AS125,登録者リスト!#REF!,4,FALSE)),"○","")</f>
        <v>○</v>
      </c>
      <c r="AU125" s="5" t="e">
        <f>IF(AND(I125&lt;&gt;"107 ハーフマラソン",I125&lt;&gt;"062 10000mW"),#REF! &amp; "-" &amp; I125,#REF! &amp; "-" &amp; I125 &amp; J125)</f>
        <v>#REF!</v>
      </c>
      <c r="AV125" s="5" t="str">
        <f>IF(ISERROR(VLOOKUP(AU125,突破者リスト外資格記録入力シート!$D$7:$M$106,2,FALSE)),"○","")</f>
        <v>○</v>
      </c>
      <c r="AW125" s="5" t="str">
        <f>IF(C125="○","整理番号","登録番号")</f>
        <v>登録番号</v>
      </c>
      <c r="AX125" s="5" t="str">
        <f>IF(I125="107 ハーフマラソン","H",IF(I125="062 10000mW","W",""))</f>
        <v/>
      </c>
      <c r="AY125" s="5" t="e">
        <f>VLOOKUP($I125 &amp; $J125,標準記録!$A$1:$D$26,2,FALSE)</f>
        <v>#N/A</v>
      </c>
      <c r="AZ125" s="5" t="e">
        <f>VLOOKUP($I125 &amp; $J125,標準記録!$A$1:$D$26,3,FALSE)</f>
        <v>#N/A</v>
      </c>
      <c r="BA125" s="5" t="e">
        <f>VLOOKUP($I125 &amp; $J125,標準記録!$A$1:$D$26,4,FALSE)</f>
        <v>#N/A</v>
      </c>
      <c r="BB125" s="5" t="str">
        <f>IF(BC125="","",A125)</f>
        <v/>
      </c>
      <c r="BC125" s="5" t="str">
        <f>IF(OR(I125="201 十種競技",I125="202 七種競技"),#REF!,"")</f>
        <v/>
      </c>
      <c r="BD125" s="5" t="str">
        <f>IF(I125="107 ハーフマラソン",#REF!,"")</f>
        <v/>
      </c>
      <c r="BE125" s="5" t="str">
        <f>I125 &amp; K125</f>
        <v/>
      </c>
      <c r="BF125" s="5">
        <f>I125</f>
        <v>0</v>
      </c>
      <c r="BG125" s="5">
        <f>COUNTIF($BF$5:$BF$401,I125)</f>
        <v>160</v>
      </c>
      <c r="BH125" s="5">
        <f>COUNTIF($BE$5:$BE$401,I125 &amp; "B標準")</f>
        <v>0</v>
      </c>
      <c r="BI125" s="5" t="str">
        <f>D123 &amp; D125</f>
        <v>登録番号</v>
      </c>
    </row>
    <row r="126" spans="1:61" ht="14.25" customHeight="1" thickBot="1" x14ac:dyDescent="0.2">
      <c r="A126" s="292"/>
      <c r="B126" s="304"/>
      <c r="C126" s="208"/>
      <c r="D126" s="206"/>
      <c r="E126" s="128" t="str">
        <f>IF(C125="○",IF($D125&lt;&gt;"",VLOOKUP($D125,新規学連登録者入力シート!$A$2:$U$101,7,FALSE),""),IF($D125&lt;&gt;"",IF(VLOOKUP(個人情報!$D125,登録者リスト!$A$1:$F$43729,4,FALSE)=基本情報!$D$6,VLOOKUP(個人情報!$D125,登録者リスト!$A$1:$F$43729,2,FALSE),""),""))</f>
        <v/>
      </c>
      <c r="F126" s="210"/>
      <c r="G126" s="128" t="str">
        <f>IF(C125="○",IF($D125&lt;&gt;"",VLOOKUP($D125,新規学連登録者入力シート!$A$2:$U$101,19,FALSE),""),IF($D125&lt;&gt;"",IF(VLOOKUP(個人情報!$D125,登録者リスト!$A$1:$F$43729,4,FALSE)=基本情報!$D$6,VLOOKUP(個人情報!$D125,登録者リスト!$A$1:$F$43729,6,FALSE),""),""))</f>
        <v/>
      </c>
      <c r="H126" s="212"/>
      <c r="I126" s="268"/>
      <c r="J126" s="268"/>
      <c r="K126" s="270"/>
      <c r="L126" s="106"/>
      <c r="M126" s="288"/>
      <c r="N126" s="206"/>
      <c r="O126" s="256"/>
      <c r="P126" s="238"/>
      <c r="Q126" s="256"/>
      <c r="R126" s="238"/>
      <c r="S126" s="240"/>
      <c r="T126" s="242"/>
      <c r="U126" s="168"/>
      <c r="V126" s="149"/>
      <c r="W126" s="150" t="s">
        <v>23</v>
      </c>
      <c r="X126" s="94"/>
      <c r="Y126" s="150" t="s">
        <v>25</v>
      </c>
      <c r="Z126" s="94"/>
      <c r="AA126" s="150" t="s">
        <v>26</v>
      </c>
      <c r="AB126" s="268"/>
      <c r="AC126" s="102" t="e">
        <f>IF(#REF!="",ASC(AD125&amp;IF(AF126&lt;&gt;"",TEXT(AF126,"00"),"")&amp;IF(AH126&lt;&gt;"",TEXT(AH126,"00"),"")&amp;IF(AJ126&lt;&gt;"",TEXT(AJ126,"00"),"")),ASC(#REF!))</f>
        <v>#REF!</v>
      </c>
      <c r="AD126" s="254"/>
      <c r="AE126" s="258"/>
      <c r="AF126" s="260"/>
      <c r="AG126" s="258"/>
      <c r="AH126" s="260"/>
      <c r="AI126" s="262"/>
      <c r="AJ126" s="252"/>
      <c r="AK126" s="206"/>
      <c r="AL126" s="256"/>
      <c r="AM126" s="238"/>
      <c r="AN126" s="256"/>
      <c r="AO126" s="238"/>
      <c r="AP126" s="240"/>
      <c r="AQ126" s="295"/>
      <c r="AS126" s="5" t="str">
        <f>IF(AND(I126&lt;&gt;"107 ハーフマラソン",I126&lt;&gt;"062 10000mW"),D125 &amp; "-" &amp; I126,D125 &amp; "-" &amp; I126 &amp; J126)</f>
        <v>-</v>
      </c>
      <c r="AT126" s="5" t="str">
        <f>IF(ISERROR(VLOOKUP(個人情報!$AS126,登録者リスト!#REF!,4,FALSE)),"○","")</f>
        <v>○</v>
      </c>
      <c r="AU126" s="5" t="e">
        <f>IF(AND(I126&lt;&gt;"107 ハーフマラソン",I126&lt;&gt;"062 10000mW"),#REF! &amp; "-" &amp; I126,#REF! &amp; "-" &amp; I126 &amp; J126)</f>
        <v>#REF!</v>
      </c>
      <c r="AV126" s="5" t="str">
        <f>IF(ISERROR(VLOOKUP(AU126,突破者リスト外資格記録入力シート!$D$7:$M$106,2,FALSE)),"○","")</f>
        <v>○</v>
      </c>
      <c r="AX126" s="5" t="str">
        <f>IF(I126="107 ハーフマラソン","H",IF(I126="062 10000mW","W",""))</f>
        <v/>
      </c>
      <c r="AY126" s="5" t="e">
        <f>VLOOKUP($I126 &amp; $J126,標準記録!$A$1:$D$26,2,FALSE)</f>
        <v>#N/A</v>
      </c>
      <c r="AZ126" s="5" t="e">
        <f>VLOOKUP($I126 &amp; $J126,標準記録!$A$1:$D$26,3,FALSE)</f>
        <v>#N/A</v>
      </c>
      <c r="BA126" s="5" t="e">
        <f>VLOOKUP($I126 &amp; $J126,標準記録!$A$1:$D$26,4,FALSE)</f>
        <v>#N/A</v>
      </c>
      <c r="BB126" s="5" t="str">
        <f>IF(BC126="","",A125)</f>
        <v/>
      </c>
      <c r="BC126" s="5" t="str">
        <f>IF(OR(I126="201 十種競技",I126="202 七種競技"),#REF!,"")</f>
        <v/>
      </c>
      <c r="BD126" s="5" t="str">
        <f>IF(I126="107 ハーフマラソン",#REF!,"")</f>
        <v/>
      </c>
      <c r="BE126" s="5" t="str">
        <f>I126 &amp; K126</f>
        <v/>
      </c>
      <c r="BF126" s="5">
        <f>I126</f>
        <v>0</v>
      </c>
      <c r="BG126" s="5">
        <f>COUNTIF($BF$5:$BF$401,I126)</f>
        <v>160</v>
      </c>
      <c r="BH126" s="5">
        <f>COUNTIF($BE$5:$BE$401,I126 &amp; "B標準")</f>
        <v>0</v>
      </c>
    </row>
    <row r="127" spans="1:61" ht="15" thickTop="1" thickBot="1" x14ac:dyDescent="0.2">
      <c r="A127" s="293"/>
      <c r="B127" s="245" t="s">
        <v>128</v>
      </c>
      <c r="C127" s="246"/>
      <c r="D127" s="246"/>
      <c r="E127" s="246"/>
      <c r="F127" s="246"/>
      <c r="G127" s="247"/>
      <c r="H127" s="133"/>
      <c r="I127" s="248"/>
      <c r="J127" s="249"/>
      <c r="K127" s="249"/>
      <c r="L127" s="249"/>
      <c r="M127" s="249"/>
      <c r="N127" s="249"/>
      <c r="O127" s="249"/>
      <c r="P127" s="249"/>
      <c r="Q127" s="249"/>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50"/>
    </row>
    <row r="128" spans="1:61" ht="13.5" customHeight="1" x14ac:dyDescent="0.15">
      <c r="A128" s="289"/>
      <c r="B128" s="281" t="s">
        <v>0</v>
      </c>
      <c r="C128" s="283" t="s">
        <v>242</v>
      </c>
      <c r="D128" s="283" t="str">
        <f>IF(C130="○","整理番号","登録番号")</f>
        <v>登録番号</v>
      </c>
      <c r="E128" s="134" t="s">
        <v>13550</v>
      </c>
      <c r="F128" s="281" t="s">
        <v>275</v>
      </c>
      <c r="G128" s="135" t="s">
        <v>1</v>
      </c>
      <c r="H128" s="273" t="s">
        <v>13551</v>
      </c>
      <c r="I128" s="285" t="s">
        <v>2</v>
      </c>
      <c r="J128" s="273" t="s">
        <v>284</v>
      </c>
      <c r="K128" s="273" t="s">
        <v>3</v>
      </c>
      <c r="L128" s="136" t="s">
        <v>243</v>
      </c>
      <c r="M128" s="137" t="s">
        <v>16</v>
      </c>
      <c r="N128" s="278" t="s">
        <v>4</v>
      </c>
      <c r="O128" s="279"/>
      <c r="P128" s="279"/>
      <c r="Q128" s="279"/>
      <c r="R128" s="279"/>
      <c r="S128" s="279"/>
      <c r="T128" s="279"/>
      <c r="U128" s="279"/>
      <c r="V128" s="279"/>
      <c r="W128" s="279"/>
      <c r="X128" s="279"/>
      <c r="Y128" s="279"/>
      <c r="Z128" s="279"/>
      <c r="AA128" s="279"/>
      <c r="AB128" s="280"/>
      <c r="AC128" s="138" t="s">
        <v>16</v>
      </c>
      <c r="AD128" s="296" t="s">
        <v>448</v>
      </c>
      <c r="AE128" s="297"/>
      <c r="AF128" s="297"/>
      <c r="AG128" s="297"/>
      <c r="AH128" s="297"/>
      <c r="AI128" s="297"/>
      <c r="AJ128" s="297"/>
      <c r="AK128" s="278" t="s">
        <v>445</v>
      </c>
      <c r="AL128" s="279"/>
      <c r="AM128" s="279"/>
      <c r="AN128" s="279"/>
      <c r="AO128" s="279"/>
      <c r="AP128" s="279"/>
      <c r="AQ128" s="301"/>
    </row>
    <row r="129" spans="1:61" ht="14.25" thickBot="1" x14ac:dyDescent="0.2">
      <c r="A129" s="290"/>
      <c r="B129" s="282"/>
      <c r="C129" s="284"/>
      <c r="D129" s="284"/>
      <c r="E129" s="139" t="s">
        <v>6</v>
      </c>
      <c r="F129" s="282"/>
      <c r="G129" s="140" t="s">
        <v>7</v>
      </c>
      <c r="H129" s="282"/>
      <c r="I129" s="286"/>
      <c r="J129" s="274"/>
      <c r="K129" s="274"/>
      <c r="L129" s="141"/>
      <c r="M129" s="142"/>
      <c r="N129" s="275" t="s">
        <v>8</v>
      </c>
      <c r="O129" s="276"/>
      <c r="P129" s="276"/>
      <c r="Q129" s="276"/>
      <c r="R129" s="276"/>
      <c r="S129" s="276"/>
      <c r="T129" s="277"/>
      <c r="U129" s="166"/>
      <c r="V129" s="143" t="s">
        <v>10</v>
      </c>
      <c r="W129" s="144"/>
      <c r="X129" s="162"/>
      <c r="Y129" s="144"/>
      <c r="Z129" s="162"/>
      <c r="AA129" s="145"/>
      <c r="AB129" s="140" t="s">
        <v>11</v>
      </c>
      <c r="AC129" s="146"/>
      <c r="AD129" s="298" t="s">
        <v>8</v>
      </c>
      <c r="AE129" s="299"/>
      <c r="AF129" s="299"/>
      <c r="AG129" s="299"/>
      <c r="AH129" s="299"/>
      <c r="AI129" s="299"/>
      <c r="AJ129" s="300"/>
      <c r="AK129" s="275" t="s">
        <v>8</v>
      </c>
      <c r="AL129" s="276"/>
      <c r="AM129" s="276"/>
      <c r="AN129" s="276"/>
      <c r="AO129" s="276"/>
      <c r="AP129" s="276"/>
      <c r="AQ129" s="302"/>
    </row>
    <row r="130" spans="1:61" ht="13.5" customHeight="1" x14ac:dyDescent="0.15">
      <c r="A130" s="291">
        <v>26</v>
      </c>
      <c r="B130" s="303" t="str">
        <f>IF(OR(B125="",E130=""),"",B125+1)</f>
        <v/>
      </c>
      <c r="C130" s="207"/>
      <c r="D130" s="205"/>
      <c r="E130" s="131" t="str">
        <f>IF(C130="○",IF($D130&lt;&gt;"",VLOOKUP($D130,新規学連登録者入力シート!$A$2:$U$101,8,FALSE),""),IF($D130&lt;&gt;"",IF(VLOOKUP(個人情報!$D130,登録者リスト!$A$1:$F$43729,4,FALSE)=基本情報!$D$6,VLOOKUP(個人情報!$D130,登録者リスト!$A$1:$F$43729,3,FALSE),""),""))</f>
        <v/>
      </c>
      <c r="F130" s="209" t="str">
        <f>IF(C130="○",IF($D130&lt;&gt;"",VLOOKUP($D130,新規学連登録者入力シート!$A$2:$U$101,9,FALSE),""),IF($D130&lt;&gt;"",IF(VLOOKUP(個人情報!$D130,登録者リスト!$A$1:$G$43729,4,FALSE)=基本情報!$D$6,VLOOKUP(個人情報!$D130,登録者リスト!$A$1:$G$43729,7,FALSE),""),""))</f>
        <v/>
      </c>
      <c r="G130" s="132" t="str">
        <f>IF(C130="○",IF($D130&lt;&gt;"",VLOOKUP($D130,新規学連登録者入力シート!$A$2:$U$101,14,FALSE),""),IF($D130&lt;&gt;"",IF(VLOOKUP(個人情報!$D130,登録者リスト!$A$1:$F$43729,4,FALSE)=基本情報!$D$6,VLOOKUP(個人情報!$D130,登録者リスト!$A$1:$F$43729,5,FALSE),""),""))</f>
        <v/>
      </c>
      <c r="H130" s="211" t="str">
        <f>IF(C130="○",IF($D130&lt;&gt;"",VLOOKUP($D130,新規学連登録者入力シート!$A$2:$U$101,19,FALSE),""),IF($D130&lt;&gt;"",IF(VLOOKUP(個人情報!$D130,登録者リスト!$A$1:$H$43729,4,FALSE)=基本情報!$D$6,VLOOKUP(個人情報!$D130,登録者リスト!$A$1:$H$43729,8,FALSE),""),""))</f>
        <v/>
      </c>
      <c r="I130" s="267"/>
      <c r="J130" s="267"/>
      <c r="K130" s="269" t="str">
        <f>IFERROR(IF(I130="","",IF(AND(I130&lt;&gt;"107 ハーフマラソン",I130&lt;&gt;"062 10000mW"),IF(BA130="T",IF(VALUE(M130)&lt;=AY130,"A標準",IF(VALUE(M130)&lt;=AZ130,"B標準","未突破")),IF(VALUE(M130)&gt;=AY130,"A標準",IF(VALUE(M130)&gt;=AZ130,"B標準","未突破"))),IF(VALUE(M130)&lt;=AZ130,"","未突破"))),"")</f>
        <v/>
      </c>
      <c r="L130" s="105"/>
      <c r="M130" s="287" t="str">
        <f>IF(U130="",ASC(N130&amp;IF(P130&lt;&gt;"",TEXT(P130,"00"),"")&amp;IF(R130&lt;&gt;"",TEXT(R130,"00"),"")&amp;IF(T130&lt;&gt;"",TEXT(T130,"00"),"")),ASC(U130))</f>
        <v/>
      </c>
      <c r="N130" s="205"/>
      <c r="O130" s="255" t="s">
        <v>239</v>
      </c>
      <c r="P130" s="237"/>
      <c r="Q130" s="255" t="s">
        <v>240</v>
      </c>
      <c r="R130" s="237"/>
      <c r="S130" s="239" t="s">
        <v>241</v>
      </c>
      <c r="T130" s="241"/>
      <c r="U130" s="165"/>
      <c r="V130" s="147"/>
      <c r="W130" s="148" t="s">
        <v>23</v>
      </c>
      <c r="X130" s="163"/>
      <c r="Y130" s="148" t="s">
        <v>24</v>
      </c>
      <c r="Z130" s="163"/>
      <c r="AA130" s="148" t="s">
        <v>26</v>
      </c>
      <c r="AB130" s="267"/>
      <c r="AC130" s="101" t="e">
        <f>IF(#REF!="",ASC(AD130&amp;IF(AF130&lt;&gt;"",TEXT(AF130,"00"),"")&amp;IF(AH130&lt;&gt;"",TEXT(AH130,"00"),"")&amp;IF(AJ130&lt;&gt;"",TEXT(AJ130,"00"),"")),ASC(#REF!))</f>
        <v>#REF!</v>
      </c>
      <c r="AD130" s="253" t="str">
        <f>IF(I130="","",IF(I130="201 十種競技","",VLOOKUP(I130,大学記録!$A$3:$H$5,2,FALSE)))</f>
        <v/>
      </c>
      <c r="AE130" s="257" t="s">
        <v>239</v>
      </c>
      <c r="AF130" s="259" t="str">
        <f>IF(I130="","",IF(I130="201 十種競技","",VLOOKUP(I130,大学記録!$A$3:$H$5,4,FALSE)))</f>
        <v/>
      </c>
      <c r="AG130" s="257" t="s">
        <v>240</v>
      </c>
      <c r="AH130" s="259" t="str">
        <f>IF(I130="","",IF(I130="201 十種競技","",VLOOKUP(I130,大学記録!$A$3:$H$5,6,FALSE)))</f>
        <v/>
      </c>
      <c r="AI130" s="261" t="s">
        <v>241</v>
      </c>
      <c r="AJ130" s="251" t="str">
        <f>IF(I130="","",IF(I130="201 十種競技","",VLOOKUP(I130,大学記録!$A$3:$H$5,8,FALSE)))</f>
        <v/>
      </c>
      <c r="AK130" s="205"/>
      <c r="AL130" s="255" t="s">
        <v>239</v>
      </c>
      <c r="AM130" s="237"/>
      <c r="AN130" s="255" t="s">
        <v>240</v>
      </c>
      <c r="AO130" s="237"/>
      <c r="AP130" s="239" t="s">
        <v>241</v>
      </c>
      <c r="AQ130" s="294"/>
      <c r="AS130" s="5" t="str">
        <f>IF(AND(I130&lt;&gt;"107 ハーフマラソン",I130&lt;&gt;"062 10000mW"),D130 &amp; "-" &amp; I130,D130 &amp; "-" &amp; I130 &amp; J130)</f>
        <v>-</v>
      </c>
      <c r="AT130" s="5" t="str">
        <f>IF(ISERROR(VLOOKUP(個人情報!$AS130,登録者リスト!#REF!,4,FALSE)),"○","")</f>
        <v>○</v>
      </c>
      <c r="AU130" s="5" t="e">
        <f>IF(AND(I130&lt;&gt;"107 ハーフマラソン",I130&lt;&gt;"062 10000mW"),#REF! &amp; "-" &amp; I130,#REF! &amp; "-" &amp; I130 &amp; J130)</f>
        <v>#REF!</v>
      </c>
      <c r="AV130" s="5" t="str">
        <f>IF(ISERROR(VLOOKUP(AU130,突破者リスト外資格記録入力シート!$D$7:$M$106,2,FALSE)),"○","")</f>
        <v>○</v>
      </c>
      <c r="AW130" s="5" t="str">
        <f>IF(C130="○","整理番号","登録番号")</f>
        <v>登録番号</v>
      </c>
      <c r="AX130" s="5" t="str">
        <f>IF(I130="107 ハーフマラソン","H",IF(I130="062 10000mW","W",""))</f>
        <v/>
      </c>
      <c r="AY130" s="5" t="e">
        <f>VLOOKUP($I130 &amp; $J130,標準記録!$A$1:$D$26,2,FALSE)</f>
        <v>#N/A</v>
      </c>
      <c r="AZ130" s="5" t="e">
        <f>VLOOKUP($I130 &amp; $J130,標準記録!$A$1:$D$26,3,FALSE)</f>
        <v>#N/A</v>
      </c>
      <c r="BA130" s="5" t="e">
        <f>VLOOKUP($I130 &amp; $J130,標準記録!$A$1:$D$26,4,FALSE)</f>
        <v>#N/A</v>
      </c>
      <c r="BB130" s="5" t="str">
        <f>IF(BC130="","",A130)</f>
        <v/>
      </c>
      <c r="BC130" s="5" t="str">
        <f>IF(OR(I130="201 十種競技",I130="202 七種競技"),#REF!,"")</f>
        <v/>
      </c>
      <c r="BD130" s="5" t="str">
        <f>IF(I130="107 ハーフマラソン",#REF!,"")</f>
        <v/>
      </c>
      <c r="BE130" s="5" t="str">
        <f>I130 &amp; K130</f>
        <v/>
      </c>
      <c r="BF130" s="5">
        <f>I130</f>
        <v>0</v>
      </c>
      <c r="BG130" s="5">
        <f>COUNTIF($BF$5:$BF$401,I130)</f>
        <v>160</v>
      </c>
      <c r="BH130" s="5">
        <f>COUNTIF($BE$5:$BE$401,I130 &amp; "B標準")</f>
        <v>0</v>
      </c>
      <c r="BI130" s="5" t="str">
        <f>D128 &amp; D130</f>
        <v>登録番号</v>
      </c>
    </row>
    <row r="131" spans="1:61" ht="14.25" customHeight="1" thickBot="1" x14ac:dyDescent="0.2">
      <c r="A131" s="292"/>
      <c r="B131" s="304"/>
      <c r="C131" s="208"/>
      <c r="D131" s="206"/>
      <c r="E131" s="128" t="str">
        <f>IF(C130="○",IF($D130&lt;&gt;"",VLOOKUP($D130,新規学連登録者入力シート!$A$2:$U$101,7,FALSE),""),IF($D130&lt;&gt;"",IF(VLOOKUP(個人情報!$D130,登録者リスト!$A$1:$F$43729,4,FALSE)=基本情報!$D$6,VLOOKUP(個人情報!$D130,登録者リスト!$A$1:$F$43729,2,FALSE),""),""))</f>
        <v/>
      </c>
      <c r="F131" s="210"/>
      <c r="G131" s="128" t="str">
        <f>IF(C130="○",IF($D130&lt;&gt;"",VLOOKUP($D130,新規学連登録者入力シート!$A$2:$U$101,19,FALSE),""),IF($D130&lt;&gt;"",IF(VLOOKUP(個人情報!$D130,登録者リスト!$A$1:$F$43729,4,FALSE)=基本情報!$D$6,VLOOKUP(個人情報!$D130,登録者リスト!$A$1:$F$43729,6,FALSE),""),""))</f>
        <v/>
      </c>
      <c r="H131" s="212"/>
      <c r="I131" s="268"/>
      <c r="J131" s="268"/>
      <c r="K131" s="270"/>
      <c r="L131" s="106"/>
      <c r="M131" s="288"/>
      <c r="N131" s="206"/>
      <c r="O131" s="256"/>
      <c r="P131" s="238"/>
      <c r="Q131" s="256"/>
      <c r="R131" s="238"/>
      <c r="S131" s="240"/>
      <c r="T131" s="242"/>
      <c r="U131" s="168"/>
      <c r="V131" s="149"/>
      <c r="W131" s="150" t="s">
        <v>23</v>
      </c>
      <c r="X131" s="94"/>
      <c r="Y131" s="150" t="s">
        <v>25</v>
      </c>
      <c r="Z131" s="94"/>
      <c r="AA131" s="150" t="s">
        <v>26</v>
      </c>
      <c r="AB131" s="268"/>
      <c r="AC131" s="102" t="e">
        <f>IF(#REF!="",ASC(AD130&amp;IF(AF131&lt;&gt;"",TEXT(AF131,"00"),"")&amp;IF(AH131&lt;&gt;"",TEXT(AH131,"00"),"")&amp;IF(AJ131&lt;&gt;"",TEXT(AJ131,"00"),"")),ASC(#REF!))</f>
        <v>#REF!</v>
      </c>
      <c r="AD131" s="254"/>
      <c r="AE131" s="258"/>
      <c r="AF131" s="260"/>
      <c r="AG131" s="258"/>
      <c r="AH131" s="260"/>
      <c r="AI131" s="262"/>
      <c r="AJ131" s="252"/>
      <c r="AK131" s="206"/>
      <c r="AL131" s="256"/>
      <c r="AM131" s="238"/>
      <c r="AN131" s="256"/>
      <c r="AO131" s="238"/>
      <c r="AP131" s="240"/>
      <c r="AQ131" s="295"/>
      <c r="AS131" s="5" t="str">
        <f>IF(AND(I131&lt;&gt;"107 ハーフマラソン",I131&lt;&gt;"062 10000mW"),D130 &amp; "-" &amp; I131,D130 &amp; "-" &amp; I131 &amp; J131)</f>
        <v>-</v>
      </c>
      <c r="AT131" s="5" t="str">
        <f>IF(ISERROR(VLOOKUP(個人情報!$AS131,登録者リスト!#REF!,4,FALSE)),"○","")</f>
        <v>○</v>
      </c>
      <c r="AU131" s="5" t="e">
        <f>IF(AND(I131&lt;&gt;"107 ハーフマラソン",I131&lt;&gt;"062 10000mW"),#REF! &amp; "-" &amp; I131,#REF! &amp; "-" &amp; I131 &amp; J131)</f>
        <v>#REF!</v>
      </c>
      <c r="AV131" s="5" t="str">
        <f>IF(ISERROR(VLOOKUP(AU131,突破者リスト外資格記録入力シート!$D$7:$M$106,2,FALSE)),"○","")</f>
        <v>○</v>
      </c>
      <c r="AX131" s="5" t="str">
        <f>IF(I131="107 ハーフマラソン","H",IF(I131="062 10000mW","W",""))</f>
        <v/>
      </c>
      <c r="AY131" s="5" t="e">
        <f>VLOOKUP($I131 &amp; $J131,標準記録!$A$1:$D$26,2,FALSE)</f>
        <v>#N/A</v>
      </c>
      <c r="AZ131" s="5" t="e">
        <f>VLOOKUP($I131 &amp; $J131,標準記録!$A$1:$D$26,3,FALSE)</f>
        <v>#N/A</v>
      </c>
      <c r="BA131" s="5" t="e">
        <f>VLOOKUP($I131 &amp; $J131,標準記録!$A$1:$D$26,4,FALSE)</f>
        <v>#N/A</v>
      </c>
      <c r="BB131" s="5" t="str">
        <f>IF(BC131="","",A130)</f>
        <v/>
      </c>
      <c r="BC131" s="5" t="str">
        <f>IF(OR(I131="201 十種競技",I131="202 七種競技"),#REF!,"")</f>
        <v/>
      </c>
      <c r="BD131" s="5" t="str">
        <f>IF(I131="107 ハーフマラソン",#REF!,"")</f>
        <v/>
      </c>
      <c r="BE131" s="5" t="str">
        <f>I131 &amp; K131</f>
        <v/>
      </c>
      <c r="BF131" s="5">
        <f>I131</f>
        <v>0</v>
      </c>
      <c r="BG131" s="5">
        <f>COUNTIF($BF$5:$BF$401,I131)</f>
        <v>160</v>
      </c>
      <c r="BH131" s="5">
        <f>COUNTIF($BE$5:$BE$401,I131 &amp; "B標準")</f>
        <v>0</v>
      </c>
    </row>
    <row r="132" spans="1:61" ht="15" thickTop="1" thickBot="1" x14ac:dyDescent="0.2">
      <c r="A132" s="293"/>
      <c r="B132" s="245" t="s">
        <v>128</v>
      </c>
      <c r="C132" s="246"/>
      <c r="D132" s="246"/>
      <c r="E132" s="246"/>
      <c r="F132" s="246"/>
      <c r="G132" s="247"/>
      <c r="H132" s="133"/>
      <c r="I132" s="248"/>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50"/>
    </row>
    <row r="133" spans="1:61" ht="13.5" customHeight="1" x14ac:dyDescent="0.15">
      <c r="A133" s="289"/>
      <c r="B133" s="281" t="s">
        <v>0</v>
      </c>
      <c r="C133" s="283" t="s">
        <v>242</v>
      </c>
      <c r="D133" s="283" t="str">
        <f>IF(C135="○","整理番号","登録番号")</f>
        <v>登録番号</v>
      </c>
      <c r="E133" s="134" t="s">
        <v>13550</v>
      </c>
      <c r="F133" s="281" t="s">
        <v>275</v>
      </c>
      <c r="G133" s="135" t="s">
        <v>1</v>
      </c>
      <c r="H133" s="273" t="s">
        <v>13551</v>
      </c>
      <c r="I133" s="285" t="s">
        <v>2</v>
      </c>
      <c r="J133" s="273" t="s">
        <v>284</v>
      </c>
      <c r="K133" s="273" t="s">
        <v>3</v>
      </c>
      <c r="L133" s="136" t="s">
        <v>243</v>
      </c>
      <c r="M133" s="137" t="s">
        <v>16</v>
      </c>
      <c r="N133" s="278" t="s">
        <v>4</v>
      </c>
      <c r="O133" s="279"/>
      <c r="P133" s="279"/>
      <c r="Q133" s="279"/>
      <c r="R133" s="279"/>
      <c r="S133" s="279"/>
      <c r="T133" s="279"/>
      <c r="U133" s="279"/>
      <c r="V133" s="279"/>
      <c r="W133" s="279"/>
      <c r="X133" s="279"/>
      <c r="Y133" s="279"/>
      <c r="Z133" s="279"/>
      <c r="AA133" s="279"/>
      <c r="AB133" s="280"/>
      <c r="AC133" s="138" t="s">
        <v>16</v>
      </c>
      <c r="AD133" s="296" t="s">
        <v>448</v>
      </c>
      <c r="AE133" s="297"/>
      <c r="AF133" s="297"/>
      <c r="AG133" s="297"/>
      <c r="AH133" s="297"/>
      <c r="AI133" s="297"/>
      <c r="AJ133" s="297"/>
      <c r="AK133" s="278" t="s">
        <v>445</v>
      </c>
      <c r="AL133" s="279"/>
      <c r="AM133" s="279"/>
      <c r="AN133" s="279"/>
      <c r="AO133" s="279"/>
      <c r="AP133" s="279"/>
      <c r="AQ133" s="301"/>
    </row>
    <row r="134" spans="1:61" ht="14.25" thickBot="1" x14ac:dyDescent="0.2">
      <c r="A134" s="290"/>
      <c r="B134" s="282"/>
      <c r="C134" s="284"/>
      <c r="D134" s="284"/>
      <c r="E134" s="139" t="s">
        <v>6</v>
      </c>
      <c r="F134" s="282"/>
      <c r="G134" s="140" t="s">
        <v>7</v>
      </c>
      <c r="H134" s="282"/>
      <c r="I134" s="286"/>
      <c r="J134" s="274"/>
      <c r="K134" s="274"/>
      <c r="L134" s="141"/>
      <c r="M134" s="142"/>
      <c r="N134" s="275" t="s">
        <v>8</v>
      </c>
      <c r="O134" s="276"/>
      <c r="P134" s="276"/>
      <c r="Q134" s="276"/>
      <c r="R134" s="276"/>
      <c r="S134" s="276"/>
      <c r="T134" s="277"/>
      <c r="U134" s="166"/>
      <c r="V134" s="143" t="s">
        <v>10</v>
      </c>
      <c r="W134" s="144"/>
      <c r="X134" s="162"/>
      <c r="Y134" s="144"/>
      <c r="Z134" s="162"/>
      <c r="AA134" s="145"/>
      <c r="AB134" s="140" t="s">
        <v>11</v>
      </c>
      <c r="AC134" s="146"/>
      <c r="AD134" s="298" t="s">
        <v>8</v>
      </c>
      <c r="AE134" s="299"/>
      <c r="AF134" s="299"/>
      <c r="AG134" s="299"/>
      <c r="AH134" s="299"/>
      <c r="AI134" s="299"/>
      <c r="AJ134" s="300"/>
      <c r="AK134" s="275" t="s">
        <v>8</v>
      </c>
      <c r="AL134" s="276"/>
      <c r="AM134" s="276"/>
      <c r="AN134" s="276"/>
      <c r="AO134" s="276"/>
      <c r="AP134" s="276"/>
      <c r="AQ134" s="302"/>
    </row>
    <row r="135" spans="1:61" ht="13.5" customHeight="1" x14ac:dyDescent="0.15">
      <c r="A135" s="291">
        <v>27</v>
      </c>
      <c r="B135" s="303" t="str">
        <f>IF(OR(B130="",E135=""),"",B130+1)</f>
        <v/>
      </c>
      <c r="C135" s="207"/>
      <c r="D135" s="205"/>
      <c r="E135" s="131" t="str">
        <f>IF(C135="○",IF($D135&lt;&gt;"",VLOOKUP($D135,新規学連登録者入力シート!$A$2:$U$101,8,FALSE),""),IF($D135&lt;&gt;"",IF(VLOOKUP(個人情報!$D135,登録者リスト!$A$1:$F$43729,4,FALSE)=基本情報!$D$6,VLOOKUP(個人情報!$D135,登録者リスト!$A$1:$F$43729,3,FALSE),""),""))</f>
        <v/>
      </c>
      <c r="F135" s="209" t="str">
        <f>IF(C135="○",IF($D135&lt;&gt;"",VLOOKUP($D135,新規学連登録者入力シート!$A$2:$U$101,9,FALSE),""),IF($D135&lt;&gt;"",IF(VLOOKUP(個人情報!$D135,登録者リスト!$A$1:$G$43729,4,FALSE)=基本情報!$D$6,VLOOKUP(個人情報!$D135,登録者リスト!$A$1:$G$43729,7,FALSE),""),""))</f>
        <v/>
      </c>
      <c r="G135" s="132" t="str">
        <f>IF(C135="○",IF($D135&lt;&gt;"",VLOOKUP($D135,新規学連登録者入力シート!$A$2:$U$101,14,FALSE),""),IF($D135&lt;&gt;"",IF(VLOOKUP(個人情報!$D135,登録者リスト!$A$1:$F$43729,4,FALSE)=基本情報!$D$6,VLOOKUP(個人情報!$D135,登録者リスト!$A$1:$F$43729,5,FALSE),""),""))</f>
        <v/>
      </c>
      <c r="H135" s="211" t="str">
        <f>IF(C135="○",IF($D135&lt;&gt;"",VLOOKUP($D135,新規学連登録者入力シート!$A$2:$U$101,19,FALSE),""),IF($D135&lt;&gt;"",IF(VLOOKUP(個人情報!$D135,登録者リスト!$A$1:$H$43729,4,FALSE)=基本情報!$D$6,VLOOKUP(個人情報!$D135,登録者リスト!$A$1:$H$43729,8,FALSE),""),""))</f>
        <v/>
      </c>
      <c r="I135" s="267"/>
      <c r="J135" s="267"/>
      <c r="K135" s="269" t="str">
        <f>IFERROR(IF(I135="","",IF(AND(I135&lt;&gt;"107 ハーフマラソン",I135&lt;&gt;"062 10000mW"),IF(BA135="T",IF(VALUE(M135)&lt;=AY135,"A標準",IF(VALUE(M135)&lt;=AZ135,"B標準","未突破")),IF(VALUE(M135)&gt;=AY135,"A標準",IF(VALUE(M135)&gt;=AZ135,"B標準","未突破"))),IF(VALUE(M135)&lt;=AZ135,"","未突破"))),"")</f>
        <v/>
      </c>
      <c r="L135" s="105"/>
      <c r="M135" s="287" t="str">
        <f>IF(U135="",ASC(N135&amp;IF(P135&lt;&gt;"",TEXT(P135,"00"),"")&amp;IF(R135&lt;&gt;"",TEXT(R135,"00"),"")&amp;IF(T135&lt;&gt;"",TEXT(T135,"00"),"")),ASC(U135))</f>
        <v/>
      </c>
      <c r="N135" s="205"/>
      <c r="O135" s="255" t="s">
        <v>239</v>
      </c>
      <c r="P135" s="237"/>
      <c r="Q135" s="255" t="s">
        <v>240</v>
      </c>
      <c r="R135" s="237"/>
      <c r="S135" s="239" t="s">
        <v>241</v>
      </c>
      <c r="T135" s="241"/>
      <c r="U135" s="165"/>
      <c r="V135" s="147"/>
      <c r="W135" s="148" t="s">
        <v>23</v>
      </c>
      <c r="X135" s="163"/>
      <c r="Y135" s="148" t="s">
        <v>24</v>
      </c>
      <c r="Z135" s="163"/>
      <c r="AA135" s="148" t="s">
        <v>26</v>
      </c>
      <c r="AB135" s="267"/>
      <c r="AC135" s="101" t="e">
        <f>IF(#REF!="",ASC(AD135&amp;IF(AF135&lt;&gt;"",TEXT(AF135,"00"),"")&amp;IF(AH135&lt;&gt;"",TEXT(AH135,"00"),"")&amp;IF(AJ135&lt;&gt;"",TEXT(AJ135,"00"),"")),ASC(#REF!))</f>
        <v>#REF!</v>
      </c>
      <c r="AD135" s="253" t="str">
        <f>IF(I135="","",IF(I135="201 十種競技","",VLOOKUP(I135,大学記録!$A$3:$H$5,2,FALSE)))</f>
        <v/>
      </c>
      <c r="AE135" s="257" t="s">
        <v>239</v>
      </c>
      <c r="AF135" s="259" t="str">
        <f>IF(I135="","",IF(I135="201 十種競技","",VLOOKUP(I135,大学記録!$A$3:$H$5,4,FALSE)))</f>
        <v/>
      </c>
      <c r="AG135" s="257" t="s">
        <v>240</v>
      </c>
      <c r="AH135" s="259" t="str">
        <f>IF(I135="","",IF(I135="201 十種競技","",VLOOKUP(I135,大学記録!$A$3:$H$5,6,FALSE)))</f>
        <v/>
      </c>
      <c r="AI135" s="261" t="s">
        <v>241</v>
      </c>
      <c r="AJ135" s="251" t="str">
        <f>IF(I135="","",IF(I135="201 十種競技","",VLOOKUP(I135,大学記録!$A$3:$H$5,8,FALSE)))</f>
        <v/>
      </c>
      <c r="AK135" s="205"/>
      <c r="AL135" s="255" t="s">
        <v>239</v>
      </c>
      <c r="AM135" s="237"/>
      <c r="AN135" s="255" t="s">
        <v>240</v>
      </c>
      <c r="AO135" s="237"/>
      <c r="AP135" s="239" t="s">
        <v>241</v>
      </c>
      <c r="AQ135" s="294"/>
      <c r="AS135" s="5" t="str">
        <f>IF(AND(I135&lt;&gt;"107 ハーフマラソン",I135&lt;&gt;"062 10000mW"),D135 &amp; "-" &amp; I135,D135 &amp; "-" &amp; I135 &amp; J135)</f>
        <v>-</v>
      </c>
      <c r="AT135" s="5" t="str">
        <f>IF(ISERROR(VLOOKUP(個人情報!$AS135,登録者リスト!#REF!,4,FALSE)),"○","")</f>
        <v>○</v>
      </c>
      <c r="AU135" s="5" t="e">
        <f>IF(AND(I135&lt;&gt;"107 ハーフマラソン",I135&lt;&gt;"062 10000mW"),#REF! &amp; "-" &amp; I135,#REF! &amp; "-" &amp; I135 &amp; J135)</f>
        <v>#REF!</v>
      </c>
      <c r="AV135" s="5" t="str">
        <f>IF(ISERROR(VLOOKUP(AU135,突破者リスト外資格記録入力シート!$D$7:$M$106,2,FALSE)),"○","")</f>
        <v>○</v>
      </c>
      <c r="AW135" s="5" t="str">
        <f>IF(C135="○","整理番号","登録番号")</f>
        <v>登録番号</v>
      </c>
      <c r="AX135" s="5" t="str">
        <f>IF(I135="107 ハーフマラソン","H",IF(I135="062 10000mW","W",""))</f>
        <v/>
      </c>
      <c r="AY135" s="5" t="e">
        <f>VLOOKUP($I135 &amp; $J135,標準記録!$A$1:$D$26,2,FALSE)</f>
        <v>#N/A</v>
      </c>
      <c r="AZ135" s="5" t="e">
        <f>VLOOKUP($I135 &amp; $J135,標準記録!$A$1:$D$26,3,FALSE)</f>
        <v>#N/A</v>
      </c>
      <c r="BA135" s="5" t="e">
        <f>VLOOKUP($I135 &amp; $J135,標準記録!$A$1:$D$26,4,FALSE)</f>
        <v>#N/A</v>
      </c>
      <c r="BB135" s="5" t="str">
        <f>IF(BC135="","",A135)</f>
        <v/>
      </c>
      <c r="BC135" s="5" t="str">
        <f>IF(OR(I135="201 十種競技",I135="202 七種競技"),#REF!,"")</f>
        <v/>
      </c>
      <c r="BD135" s="5" t="str">
        <f>IF(I135="107 ハーフマラソン",#REF!,"")</f>
        <v/>
      </c>
      <c r="BE135" s="5" t="str">
        <f>I135 &amp; K135</f>
        <v/>
      </c>
      <c r="BF135" s="5">
        <f>I135</f>
        <v>0</v>
      </c>
      <c r="BG135" s="5">
        <f>COUNTIF($BF$5:$BF$401,I135)</f>
        <v>160</v>
      </c>
      <c r="BH135" s="5">
        <f>COUNTIF($BE$5:$BE$401,I135 &amp; "B標準")</f>
        <v>0</v>
      </c>
      <c r="BI135" s="5" t="str">
        <f>D133 &amp; D135</f>
        <v>登録番号</v>
      </c>
    </row>
    <row r="136" spans="1:61" ht="14.25" customHeight="1" thickBot="1" x14ac:dyDescent="0.2">
      <c r="A136" s="292"/>
      <c r="B136" s="304"/>
      <c r="C136" s="208"/>
      <c r="D136" s="206"/>
      <c r="E136" s="128" t="str">
        <f>IF(C135="○",IF($D135&lt;&gt;"",VLOOKUP($D135,新規学連登録者入力シート!$A$2:$U$101,7,FALSE),""),IF($D135&lt;&gt;"",IF(VLOOKUP(個人情報!$D135,登録者リスト!$A$1:$F$43729,4,FALSE)=基本情報!$D$6,VLOOKUP(個人情報!$D135,登録者リスト!$A$1:$F$43729,2,FALSE),""),""))</f>
        <v/>
      </c>
      <c r="F136" s="210"/>
      <c r="G136" s="128" t="str">
        <f>IF(C135="○",IF($D135&lt;&gt;"",VLOOKUP($D135,新規学連登録者入力シート!$A$2:$U$101,19,FALSE),""),IF($D135&lt;&gt;"",IF(VLOOKUP(個人情報!$D135,登録者リスト!$A$1:$F$43729,4,FALSE)=基本情報!$D$6,VLOOKUP(個人情報!$D135,登録者リスト!$A$1:$F$43729,6,FALSE),""),""))</f>
        <v/>
      </c>
      <c r="H136" s="212"/>
      <c r="I136" s="268"/>
      <c r="J136" s="268"/>
      <c r="K136" s="270"/>
      <c r="L136" s="106"/>
      <c r="M136" s="288"/>
      <c r="N136" s="206"/>
      <c r="O136" s="256"/>
      <c r="P136" s="238"/>
      <c r="Q136" s="256"/>
      <c r="R136" s="238"/>
      <c r="S136" s="240"/>
      <c r="T136" s="242"/>
      <c r="U136" s="168"/>
      <c r="V136" s="149"/>
      <c r="W136" s="150" t="s">
        <v>23</v>
      </c>
      <c r="X136" s="94"/>
      <c r="Y136" s="150" t="s">
        <v>25</v>
      </c>
      <c r="Z136" s="94"/>
      <c r="AA136" s="150" t="s">
        <v>26</v>
      </c>
      <c r="AB136" s="268"/>
      <c r="AC136" s="102" t="e">
        <f>IF(#REF!="",ASC(AD135&amp;IF(AF136&lt;&gt;"",TEXT(AF136,"00"),"")&amp;IF(AH136&lt;&gt;"",TEXT(AH136,"00"),"")&amp;IF(AJ136&lt;&gt;"",TEXT(AJ136,"00"),"")),ASC(#REF!))</f>
        <v>#REF!</v>
      </c>
      <c r="AD136" s="254"/>
      <c r="AE136" s="258"/>
      <c r="AF136" s="260"/>
      <c r="AG136" s="258"/>
      <c r="AH136" s="260"/>
      <c r="AI136" s="262"/>
      <c r="AJ136" s="252"/>
      <c r="AK136" s="206"/>
      <c r="AL136" s="256"/>
      <c r="AM136" s="238"/>
      <c r="AN136" s="256"/>
      <c r="AO136" s="238"/>
      <c r="AP136" s="240"/>
      <c r="AQ136" s="295"/>
      <c r="AS136" s="5" t="str">
        <f>IF(AND(I136&lt;&gt;"107 ハーフマラソン",I136&lt;&gt;"062 10000mW"),D135 &amp; "-" &amp; I136,D135 &amp; "-" &amp; I136 &amp; J136)</f>
        <v>-</v>
      </c>
      <c r="AT136" s="5" t="str">
        <f>IF(ISERROR(VLOOKUP(個人情報!$AS136,登録者リスト!#REF!,4,FALSE)),"○","")</f>
        <v>○</v>
      </c>
      <c r="AU136" s="5" t="e">
        <f>IF(AND(I136&lt;&gt;"107 ハーフマラソン",I136&lt;&gt;"062 10000mW"),#REF! &amp; "-" &amp; I136,#REF! &amp; "-" &amp; I136 &amp; J136)</f>
        <v>#REF!</v>
      </c>
      <c r="AV136" s="5" t="str">
        <f>IF(ISERROR(VLOOKUP(AU136,突破者リスト外資格記録入力シート!$D$7:$M$106,2,FALSE)),"○","")</f>
        <v>○</v>
      </c>
      <c r="AX136" s="5" t="str">
        <f>IF(I136="107 ハーフマラソン","H",IF(I136="062 10000mW","W",""))</f>
        <v/>
      </c>
      <c r="AY136" s="5" t="e">
        <f>VLOOKUP($I136 &amp; $J136,標準記録!$A$1:$D$26,2,FALSE)</f>
        <v>#N/A</v>
      </c>
      <c r="AZ136" s="5" t="e">
        <f>VLOOKUP($I136 &amp; $J136,標準記録!$A$1:$D$26,3,FALSE)</f>
        <v>#N/A</v>
      </c>
      <c r="BA136" s="5" t="e">
        <f>VLOOKUP($I136 &amp; $J136,標準記録!$A$1:$D$26,4,FALSE)</f>
        <v>#N/A</v>
      </c>
      <c r="BB136" s="5" t="str">
        <f>IF(BC136="","",A135)</f>
        <v/>
      </c>
      <c r="BC136" s="5" t="str">
        <f>IF(OR(I136="201 十種競技",I136="202 七種競技"),#REF!,"")</f>
        <v/>
      </c>
      <c r="BD136" s="5" t="str">
        <f>IF(I136="107 ハーフマラソン",#REF!,"")</f>
        <v/>
      </c>
      <c r="BE136" s="5" t="str">
        <f>I136 &amp; K136</f>
        <v/>
      </c>
      <c r="BF136" s="5">
        <f>I136</f>
        <v>0</v>
      </c>
      <c r="BG136" s="5">
        <f>COUNTIF($BF$5:$BF$401,I136)</f>
        <v>160</v>
      </c>
      <c r="BH136" s="5">
        <f>COUNTIF($BE$5:$BE$401,I136 &amp; "B標準")</f>
        <v>0</v>
      </c>
    </row>
    <row r="137" spans="1:61" ht="15" thickTop="1" thickBot="1" x14ac:dyDescent="0.2">
      <c r="A137" s="293"/>
      <c r="B137" s="245" t="s">
        <v>128</v>
      </c>
      <c r="C137" s="246"/>
      <c r="D137" s="246"/>
      <c r="E137" s="246"/>
      <c r="F137" s="246"/>
      <c r="G137" s="247"/>
      <c r="H137" s="133"/>
      <c r="I137" s="248"/>
      <c r="J137" s="249"/>
      <c r="K137" s="249"/>
      <c r="L137" s="249"/>
      <c r="M137" s="249"/>
      <c r="N137" s="249"/>
      <c r="O137" s="249"/>
      <c r="P137" s="249"/>
      <c r="Q137" s="249"/>
      <c r="R137" s="249"/>
      <c r="S137" s="249"/>
      <c r="T137" s="249"/>
      <c r="U137" s="249"/>
      <c r="V137" s="249"/>
      <c r="W137" s="249"/>
      <c r="X137" s="249"/>
      <c r="Y137" s="249"/>
      <c r="Z137" s="249"/>
      <c r="AA137" s="249"/>
      <c r="AB137" s="249"/>
      <c r="AC137" s="249"/>
      <c r="AD137" s="249"/>
      <c r="AE137" s="249"/>
      <c r="AF137" s="249"/>
      <c r="AG137" s="249"/>
      <c r="AH137" s="249"/>
      <c r="AI137" s="249"/>
      <c r="AJ137" s="249"/>
      <c r="AK137" s="249"/>
      <c r="AL137" s="249"/>
      <c r="AM137" s="249"/>
      <c r="AN137" s="249"/>
      <c r="AO137" s="249"/>
      <c r="AP137" s="249"/>
      <c r="AQ137" s="250"/>
    </row>
    <row r="138" spans="1:61" ht="13.5" customHeight="1" x14ac:dyDescent="0.15">
      <c r="A138" s="289"/>
      <c r="B138" s="281" t="s">
        <v>0</v>
      </c>
      <c r="C138" s="283" t="s">
        <v>242</v>
      </c>
      <c r="D138" s="283" t="str">
        <f>IF(C140="○","整理番号","登録番号")</f>
        <v>登録番号</v>
      </c>
      <c r="E138" s="134" t="s">
        <v>13550</v>
      </c>
      <c r="F138" s="281" t="s">
        <v>275</v>
      </c>
      <c r="G138" s="135" t="s">
        <v>1</v>
      </c>
      <c r="H138" s="273" t="s">
        <v>13551</v>
      </c>
      <c r="I138" s="285" t="s">
        <v>2</v>
      </c>
      <c r="J138" s="273" t="s">
        <v>284</v>
      </c>
      <c r="K138" s="273" t="s">
        <v>3</v>
      </c>
      <c r="L138" s="136" t="s">
        <v>243</v>
      </c>
      <c r="M138" s="137" t="s">
        <v>16</v>
      </c>
      <c r="N138" s="278" t="s">
        <v>4</v>
      </c>
      <c r="O138" s="279"/>
      <c r="P138" s="279"/>
      <c r="Q138" s="279"/>
      <c r="R138" s="279"/>
      <c r="S138" s="279"/>
      <c r="T138" s="279"/>
      <c r="U138" s="279"/>
      <c r="V138" s="279"/>
      <c r="W138" s="279"/>
      <c r="X138" s="279"/>
      <c r="Y138" s="279"/>
      <c r="Z138" s="279"/>
      <c r="AA138" s="279"/>
      <c r="AB138" s="280"/>
      <c r="AC138" s="138" t="s">
        <v>16</v>
      </c>
      <c r="AD138" s="296" t="s">
        <v>448</v>
      </c>
      <c r="AE138" s="297"/>
      <c r="AF138" s="297"/>
      <c r="AG138" s="297"/>
      <c r="AH138" s="297"/>
      <c r="AI138" s="297"/>
      <c r="AJ138" s="297"/>
      <c r="AK138" s="278" t="s">
        <v>445</v>
      </c>
      <c r="AL138" s="279"/>
      <c r="AM138" s="279"/>
      <c r="AN138" s="279"/>
      <c r="AO138" s="279"/>
      <c r="AP138" s="279"/>
      <c r="AQ138" s="301"/>
    </row>
    <row r="139" spans="1:61" ht="14.25" thickBot="1" x14ac:dyDescent="0.2">
      <c r="A139" s="290"/>
      <c r="B139" s="282"/>
      <c r="C139" s="284"/>
      <c r="D139" s="284"/>
      <c r="E139" s="139" t="s">
        <v>6</v>
      </c>
      <c r="F139" s="282"/>
      <c r="G139" s="140" t="s">
        <v>7</v>
      </c>
      <c r="H139" s="282"/>
      <c r="I139" s="286"/>
      <c r="J139" s="274"/>
      <c r="K139" s="274"/>
      <c r="L139" s="141"/>
      <c r="M139" s="142"/>
      <c r="N139" s="275" t="s">
        <v>8</v>
      </c>
      <c r="O139" s="276"/>
      <c r="P139" s="276"/>
      <c r="Q139" s="276"/>
      <c r="R139" s="276"/>
      <c r="S139" s="276"/>
      <c r="T139" s="277"/>
      <c r="U139" s="166"/>
      <c r="V139" s="143" t="s">
        <v>10</v>
      </c>
      <c r="W139" s="144"/>
      <c r="X139" s="162"/>
      <c r="Y139" s="144"/>
      <c r="Z139" s="162"/>
      <c r="AA139" s="145"/>
      <c r="AB139" s="140" t="s">
        <v>11</v>
      </c>
      <c r="AC139" s="146"/>
      <c r="AD139" s="298" t="s">
        <v>8</v>
      </c>
      <c r="AE139" s="299"/>
      <c r="AF139" s="299"/>
      <c r="AG139" s="299"/>
      <c r="AH139" s="299"/>
      <c r="AI139" s="299"/>
      <c r="AJ139" s="300"/>
      <c r="AK139" s="275" t="s">
        <v>8</v>
      </c>
      <c r="AL139" s="276"/>
      <c r="AM139" s="276"/>
      <c r="AN139" s="276"/>
      <c r="AO139" s="276"/>
      <c r="AP139" s="276"/>
      <c r="AQ139" s="302"/>
    </row>
    <row r="140" spans="1:61" ht="13.5" customHeight="1" x14ac:dyDescent="0.15">
      <c r="A140" s="291">
        <v>28</v>
      </c>
      <c r="B140" s="303" t="str">
        <f>IF(OR(B135="",E140=""),"",B135+1)</f>
        <v/>
      </c>
      <c r="C140" s="207"/>
      <c r="D140" s="205"/>
      <c r="E140" s="131" t="str">
        <f>IF(C140="○",IF($D140&lt;&gt;"",VLOOKUP($D140,新規学連登録者入力シート!$A$2:$U$101,8,FALSE),""),IF($D140&lt;&gt;"",IF(VLOOKUP(個人情報!$D140,登録者リスト!$A$1:$F$43729,4,FALSE)=基本情報!$D$6,VLOOKUP(個人情報!$D140,登録者リスト!$A$1:$F$43729,3,FALSE),""),""))</f>
        <v/>
      </c>
      <c r="F140" s="209" t="str">
        <f>IF(C140="○",IF($D140&lt;&gt;"",VLOOKUP($D140,新規学連登録者入力シート!$A$2:$U$101,9,FALSE),""),IF($D140&lt;&gt;"",IF(VLOOKUP(個人情報!$D140,登録者リスト!$A$1:$G$43729,4,FALSE)=基本情報!$D$6,VLOOKUP(個人情報!$D140,登録者リスト!$A$1:$G$43729,7,FALSE),""),""))</f>
        <v/>
      </c>
      <c r="G140" s="132" t="str">
        <f>IF(C140="○",IF($D140&lt;&gt;"",VLOOKUP($D140,新規学連登録者入力シート!$A$2:$U$101,14,FALSE),""),IF($D140&lt;&gt;"",IF(VLOOKUP(個人情報!$D140,登録者リスト!$A$1:$F$43729,4,FALSE)=基本情報!$D$6,VLOOKUP(個人情報!$D140,登録者リスト!$A$1:$F$43729,5,FALSE),""),""))</f>
        <v/>
      </c>
      <c r="H140" s="211" t="str">
        <f>IF(C140="○",IF($D140&lt;&gt;"",VLOOKUP($D140,新規学連登録者入力シート!$A$2:$U$101,19,FALSE),""),IF($D140&lt;&gt;"",IF(VLOOKUP(個人情報!$D140,登録者リスト!$A$1:$H$43729,4,FALSE)=基本情報!$D$6,VLOOKUP(個人情報!$D140,登録者リスト!$A$1:$H$43729,8,FALSE),""),""))</f>
        <v/>
      </c>
      <c r="I140" s="267"/>
      <c r="J140" s="267"/>
      <c r="K140" s="269" t="str">
        <f>IFERROR(IF(I140="","",IF(AND(I140&lt;&gt;"107 ハーフマラソン",I140&lt;&gt;"062 10000mW"),IF(BA140="T",IF(VALUE(M140)&lt;=AY140,"A標準",IF(VALUE(M140)&lt;=AZ140,"B標準","未突破")),IF(VALUE(M140)&gt;=AY140,"A標準",IF(VALUE(M140)&gt;=AZ140,"B標準","未突破"))),IF(VALUE(M140)&lt;=AZ140,"","未突破"))),"")</f>
        <v/>
      </c>
      <c r="L140" s="105"/>
      <c r="M140" s="287" t="str">
        <f>IF(U140="",ASC(N140&amp;IF(P140&lt;&gt;"",TEXT(P140,"00"),"")&amp;IF(R140&lt;&gt;"",TEXT(R140,"00"),"")&amp;IF(T140&lt;&gt;"",TEXT(T140,"00"),"")),ASC(U140))</f>
        <v/>
      </c>
      <c r="N140" s="205"/>
      <c r="O140" s="255" t="s">
        <v>239</v>
      </c>
      <c r="P140" s="237"/>
      <c r="Q140" s="255" t="s">
        <v>240</v>
      </c>
      <c r="R140" s="237"/>
      <c r="S140" s="239" t="s">
        <v>241</v>
      </c>
      <c r="T140" s="241"/>
      <c r="U140" s="165"/>
      <c r="V140" s="147"/>
      <c r="W140" s="148" t="s">
        <v>23</v>
      </c>
      <c r="X140" s="163"/>
      <c r="Y140" s="148" t="s">
        <v>24</v>
      </c>
      <c r="Z140" s="163"/>
      <c r="AA140" s="148" t="s">
        <v>26</v>
      </c>
      <c r="AB140" s="267"/>
      <c r="AC140" s="101" t="e">
        <f>IF(#REF!="",ASC(AD140&amp;IF(AF140&lt;&gt;"",TEXT(AF140,"00"),"")&amp;IF(AH140&lt;&gt;"",TEXT(AH140,"00"),"")&amp;IF(AJ140&lt;&gt;"",TEXT(AJ140,"00"),"")),ASC(#REF!))</f>
        <v>#REF!</v>
      </c>
      <c r="AD140" s="253" t="str">
        <f>IF(I140="","",IF(I140="201 十種競技","",VLOOKUP(I140,大学記録!$A$3:$H$5,2,FALSE)))</f>
        <v/>
      </c>
      <c r="AE140" s="257" t="s">
        <v>239</v>
      </c>
      <c r="AF140" s="259" t="str">
        <f>IF(I140="","",IF(I140="201 十種競技","",VLOOKUP(I140,大学記録!$A$3:$H$5,4,FALSE)))</f>
        <v/>
      </c>
      <c r="AG140" s="257" t="s">
        <v>240</v>
      </c>
      <c r="AH140" s="259" t="str">
        <f>IF(I140="","",IF(I140="201 十種競技","",VLOOKUP(I140,大学記録!$A$3:$H$5,6,FALSE)))</f>
        <v/>
      </c>
      <c r="AI140" s="261" t="s">
        <v>241</v>
      </c>
      <c r="AJ140" s="251" t="str">
        <f>IF(I140="","",IF(I140="201 十種競技","",VLOOKUP(I140,大学記録!$A$3:$H$5,8,FALSE)))</f>
        <v/>
      </c>
      <c r="AK140" s="205"/>
      <c r="AL140" s="255" t="s">
        <v>239</v>
      </c>
      <c r="AM140" s="237"/>
      <c r="AN140" s="255" t="s">
        <v>240</v>
      </c>
      <c r="AO140" s="237"/>
      <c r="AP140" s="239" t="s">
        <v>241</v>
      </c>
      <c r="AQ140" s="294"/>
      <c r="AS140" s="5" t="str">
        <f>IF(AND(I140&lt;&gt;"107 ハーフマラソン",I140&lt;&gt;"062 10000mW"),D140 &amp; "-" &amp; I140,D140 &amp; "-" &amp; I140 &amp; J140)</f>
        <v>-</v>
      </c>
      <c r="AT140" s="5" t="str">
        <f>IF(ISERROR(VLOOKUP(個人情報!$AS140,登録者リスト!#REF!,4,FALSE)),"○","")</f>
        <v>○</v>
      </c>
      <c r="AU140" s="5" t="e">
        <f>IF(AND(I140&lt;&gt;"107 ハーフマラソン",I140&lt;&gt;"062 10000mW"),#REF! &amp; "-" &amp; I140,#REF! &amp; "-" &amp; I140 &amp; J140)</f>
        <v>#REF!</v>
      </c>
      <c r="AV140" s="5" t="str">
        <f>IF(ISERROR(VLOOKUP(AU140,突破者リスト外資格記録入力シート!$D$7:$M$106,2,FALSE)),"○","")</f>
        <v>○</v>
      </c>
      <c r="AW140" s="5" t="str">
        <f>IF(C140="○","整理番号","登録番号")</f>
        <v>登録番号</v>
      </c>
      <c r="AX140" s="5" t="str">
        <f>IF(I140="107 ハーフマラソン","H",IF(I140="062 10000mW","W",""))</f>
        <v/>
      </c>
      <c r="AY140" s="5" t="e">
        <f>VLOOKUP($I140 &amp; $J140,標準記録!$A$1:$D$26,2,FALSE)</f>
        <v>#N/A</v>
      </c>
      <c r="AZ140" s="5" t="e">
        <f>VLOOKUP($I140 &amp; $J140,標準記録!$A$1:$D$26,3,FALSE)</f>
        <v>#N/A</v>
      </c>
      <c r="BA140" s="5" t="e">
        <f>VLOOKUP($I140 &amp; $J140,標準記録!$A$1:$D$26,4,FALSE)</f>
        <v>#N/A</v>
      </c>
      <c r="BB140" s="5" t="str">
        <f>IF(BC140="","",A140)</f>
        <v/>
      </c>
      <c r="BC140" s="5" t="str">
        <f>IF(OR(I140="201 十種競技",I140="202 七種競技"),#REF!,"")</f>
        <v/>
      </c>
      <c r="BD140" s="5" t="str">
        <f>IF(I140="107 ハーフマラソン",#REF!,"")</f>
        <v/>
      </c>
      <c r="BE140" s="5" t="str">
        <f>I140 &amp; K140</f>
        <v/>
      </c>
      <c r="BF140" s="5">
        <f>I140</f>
        <v>0</v>
      </c>
      <c r="BG140" s="5">
        <f>COUNTIF($BF$5:$BF$401,I140)</f>
        <v>160</v>
      </c>
      <c r="BH140" s="5">
        <f>COUNTIF($BE$5:$BE$401,I140 &amp; "B標準")</f>
        <v>0</v>
      </c>
      <c r="BI140" s="5" t="str">
        <f>D138 &amp; D140</f>
        <v>登録番号</v>
      </c>
    </row>
    <row r="141" spans="1:61" ht="14.25" customHeight="1" thickBot="1" x14ac:dyDescent="0.2">
      <c r="A141" s="292"/>
      <c r="B141" s="304"/>
      <c r="C141" s="208"/>
      <c r="D141" s="206"/>
      <c r="E141" s="128" t="str">
        <f>IF(C140="○",IF($D140&lt;&gt;"",VLOOKUP($D140,新規学連登録者入力シート!$A$2:$U$101,7,FALSE),""),IF($D140&lt;&gt;"",IF(VLOOKUP(個人情報!$D140,登録者リスト!$A$1:$F$43729,4,FALSE)=基本情報!$D$6,VLOOKUP(個人情報!$D140,登録者リスト!$A$1:$F$43729,2,FALSE),""),""))</f>
        <v/>
      </c>
      <c r="F141" s="210"/>
      <c r="G141" s="128" t="str">
        <f>IF(C140="○",IF($D140&lt;&gt;"",VLOOKUP($D140,新規学連登録者入力シート!$A$2:$U$101,19,FALSE),""),IF($D140&lt;&gt;"",IF(VLOOKUP(個人情報!$D140,登録者リスト!$A$1:$F$43729,4,FALSE)=基本情報!$D$6,VLOOKUP(個人情報!$D140,登録者リスト!$A$1:$F$43729,6,FALSE),""),""))</f>
        <v/>
      </c>
      <c r="H141" s="212"/>
      <c r="I141" s="268"/>
      <c r="J141" s="268"/>
      <c r="K141" s="270"/>
      <c r="L141" s="106"/>
      <c r="M141" s="288"/>
      <c r="N141" s="206"/>
      <c r="O141" s="256"/>
      <c r="P141" s="238"/>
      <c r="Q141" s="256"/>
      <c r="R141" s="238"/>
      <c r="S141" s="240"/>
      <c r="T141" s="242"/>
      <c r="U141" s="168"/>
      <c r="V141" s="149"/>
      <c r="W141" s="150" t="s">
        <v>23</v>
      </c>
      <c r="X141" s="94"/>
      <c r="Y141" s="150" t="s">
        <v>25</v>
      </c>
      <c r="Z141" s="94"/>
      <c r="AA141" s="150" t="s">
        <v>26</v>
      </c>
      <c r="AB141" s="268"/>
      <c r="AC141" s="102" t="e">
        <f>IF(#REF!="",ASC(AD140&amp;IF(AF141&lt;&gt;"",TEXT(AF141,"00"),"")&amp;IF(AH141&lt;&gt;"",TEXT(AH141,"00"),"")&amp;IF(AJ141&lt;&gt;"",TEXT(AJ141,"00"),"")),ASC(#REF!))</f>
        <v>#REF!</v>
      </c>
      <c r="AD141" s="254"/>
      <c r="AE141" s="258"/>
      <c r="AF141" s="260"/>
      <c r="AG141" s="258"/>
      <c r="AH141" s="260"/>
      <c r="AI141" s="262"/>
      <c r="AJ141" s="252"/>
      <c r="AK141" s="206"/>
      <c r="AL141" s="256"/>
      <c r="AM141" s="238"/>
      <c r="AN141" s="256"/>
      <c r="AO141" s="238"/>
      <c r="AP141" s="240"/>
      <c r="AQ141" s="295"/>
      <c r="AS141" s="5" t="str">
        <f>IF(AND(I141&lt;&gt;"107 ハーフマラソン",I141&lt;&gt;"062 10000mW"),D140 &amp; "-" &amp; I141,D140 &amp; "-" &amp; I141 &amp; J141)</f>
        <v>-</v>
      </c>
      <c r="AT141" s="5" t="str">
        <f>IF(ISERROR(VLOOKUP(個人情報!$AS141,登録者リスト!#REF!,4,FALSE)),"○","")</f>
        <v>○</v>
      </c>
      <c r="AU141" s="5" t="e">
        <f>IF(AND(I141&lt;&gt;"107 ハーフマラソン",I141&lt;&gt;"062 10000mW"),#REF! &amp; "-" &amp; I141,#REF! &amp; "-" &amp; I141 &amp; J141)</f>
        <v>#REF!</v>
      </c>
      <c r="AV141" s="5" t="str">
        <f>IF(ISERROR(VLOOKUP(AU141,突破者リスト外資格記録入力シート!$D$7:$M$106,2,FALSE)),"○","")</f>
        <v>○</v>
      </c>
      <c r="AX141" s="5" t="str">
        <f>IF(I141="107 ハーフマラソン","H",IF(I141="062 10000mW","W",""))</f>
        <v/>
      </c>
      <c r="AY141" s="5" t="e">
        <f>VLOOKUP($I141 &amp; $J141,標準記録!$A$1:$D$26,2,FALSE)</f>
        <v>#N/A</v>
      </c>
      <c r="AZ141" s="5" t="e">
        <f>VLOOKUP($I141 &amp; $J141,標準記録!$A$1:$D$26,3,FALSE)</f>
        <v>#N/A</v>
      </c>
      <c r="BA141" s="5" t="e">
        <f>VLOOKUP($I141 &amp; $J141,標準記録!$A$1:$D$26,4,FALSE)</f>
        <v>#N/A</v>
      </c>
      <c r="BB141" s="5" t="str">
        <f>IF(BC141="","",A140)</f>
        <v/>
      </c>
      <c r="BC141" s="5" t="str">
        <f>IF(OR(I141="201 十種競技",I141="202 七種競技"),#REF!,"")</f>
        <v/>
      </c>
      <c r="BD141" s="5" t="str">
        <f>IF(I141="107 ハーフマラソン",#REF!,"")</f>
        <v/>
      </c>
      <c r="BE141" s="5" t="str">
        <f>I141 &amp; K141</f>
        <v/>
      </c>
      <c r="BF141" s="5">
        <f>I141</f>
        <v>0</v>
      </c>
      <c r="BG141" s="5">
        <f>COUNTIF($BF$5:$BF$401,I141)</f>
        <v>160</v>
      </c>
      <c r="BH141" s="5">
        <f>COUNTIF($BE$5:$BE$401,I141 &amp; "B標準")</f>
        <v>0</v>
      </c>
    </row>
    <row r="142" spans="1:61" ht="15" thickTop="1" thickBot="1" x14ac:dyDescent="0.2">
      <c r="A142" s="293"/>
      <c r="B142" s="245" t="s">
        <v>128</v>
      </c>
      <c r="C142" s="246"/>
      <c r="D142" s="246"/>
      <c r="E142" s="246"/>
      <c r="F142" s="246"/>
      <c r="G142" s="247"/>
      <c r="H142" s="133"/>
      <c r="I142" s="248"/>
      <c r="J142" s="249"/>
      <c r="K142" s="249"/>
      <c r="L142" s="249"/>
      <c r="M142" s="249"/>
      <c r="N142" s="249"/>
      <c r="O142" s="249"/>
      <c r="P142" s="249"/>
      <c r="Q142" s="249"/>
      <c r="R142" s="249"/>
      <c r="S142" s="249"/>
      <c r="T142" s="249"/>
      <c r="U142" s="249"/>
      <c r="V142" s="249"/>
      <c r="W142" s="249"/>
      <c r="X142" s="249"/>
      <c r="Y142" s="249"/>
      <c r="Z142" s="249"/>
      <c r="AA142" s="249"/>
      <c r="AB142" s="249"/>
      <c r="AC142" s="249"/>
      <c r="AD142" s="249"/>
      <c r="AE142" s="249"/>
      <c r="AF142" s="249"/>
      <c r="AG142" s="249"/>
      <c r="AH142" s="249"/>
      <c r="AI142" s="249"/>
      <c r="AJ142" s="249"/>
      <c r="AK142" s="249"/>
      <c r="AL142" s="249"/>
      <c r="AM142" s="249"/>
      <c r="AN142" s="249"/>
      <c r="AO142" s="249"/>
      <c r="AP142" s="249"/>
      <c r="AQ142" s="250"/>
    </row>
    <row r="143" spans="1:61" ht="13.5" customHeight="1" x14ac:dyDescent="0.15">
      <c r="A143" s="289"/>
      <c r="B143" s="281" t="s">
        <v>0</v>
      </c>
      <c r="C143" s="283" t="s">
        <v>242</v>
      </c>
      <c r="D143" s="283" t="str">
        <f>IF(C145="○","整理番号","登録番号")</f>
        <v>登録番号</v>
      </c>
      <c r="E143" s="134" t="s">
        <v>13550</v>
      </c>
      <c r="F143" s="281" t="s">
        <v>275</v>
      </c>
      <c r="G143" s="135" t="s">
        <v>1</v>
      </c>
      <c r="H143" s="273" t="s">
        <v>13551</v>
      </c>
      <c r="I143" s="285" t="s">
        <v>2</v>
      </c>
      <c r="J143" s="273" t="s">
        <v>284</v>
      </c>
      <c r="K143" s="273" t="s">
        <v>3</v>
      </c>
      <c r="L143" s="136" t="s">
        <v>243</v>
      </c>
      <c r="M143" s="137" t="s">
        <v>16</v>
      </c>
      <c r="N143" s="278" t="s">
        <v>4</v>
      </c>
      <c r="O143" s="279"/>
      <c r="P143" s="279"/>
      <c r="Q143" s="279"/>
      <c r="R143" s="279"/>
      <c r="S143" s="279"/>
      <c r="T143" s="279"/>
      <c r="U143" s="279"/>
      <c r="V143" s="279"/>
      <c r="W143" s="279"/>
      <c r="X143" s="279"/>
      <c r="Y143" s="279"/>
      <c r="Z143" s="279"/>
      <c r="AA143" s="279"/>
      <c r="AB143" s="280"/>
      <c r="AC143" s="138" t="s">
        <v>16</v>
      </c>
      <c r="AD143" s="296" t="s">
        <v>448</v>
      </c>
      <c r="AE143" s="297"/>
      <c r="AF143" s="297"/>
      <c r="AG143" s="297"/>
      <c r="AH143" s="297"/>
      <c r="AI143" s="297"/>
      <c r="AJ143" s="297"/>
      <c r="AK143" s="278" t="s">
        <v>445</v>
      </c>
      <c r="AL143" s="279"/>
      <c r="AM143" s="279"/>
      <c r="AN143" s="279"/>
      <c r="AO143" s="279"/>
      <c r="AP143" s="279"/>
      <c r="AQ143" s="301"/>
    </row>
    <row r="144" spans="1:61" ht="14.25" thickBot="1" x14ac:dyDescent="0.2">
      <c r="A144" s="290"/>
      <c r="B144" s="282"/>
      <c r="C144" s="284"/>
      <c r="D144" s="284"/>
      <c r="E144" s="139" t="s">
        <v>6</v>
      </c>
      <c r="F144" s="282"/>
      <c r="G144" s="140" t="s">
        <v>7</v>
      </c>
      <c r="H144" s="282"/>
      <c r="I144" s="286"/>
      <c r="J144" s="274"/>
      <c r="K144" s="274"/>
      <c r="L144" s="141"/>
      <c r="M144" s="142"/>
      <c r="N144" s="275" t="s">
        <v>8</v>
      </c>
      <c r="O144" s="276"/>
      <c r="P144" s="276"/>
      <c r="Q144" s="276"/>
      <c r="R144" s="276"/>
      <c r="S144" s="276"/>
      <c r="T144" s="277"/>
      <c r="U144" s="166"/>
      <c r="V144" s="143" t="s">
        <v>10</v>
      </c>
      <c r="W144" s="144"/>
      <c r="X144" s="162"/>
      <c r="Y144" s="144"/>
      <c r="Z144" s="162"/>
      <c r="AA144" s="145"/>
      <c r="AB144" s="140" t="s">
        <v>11</v>
      </c>
      <c r="AC144" s="146"/>
      <c r="AD144" s="298" t="s">
        <v>8</v>
      </c>
      <c r="AE144" s="299"/>
      <c r="AF144" s="299"/>
      <c r="AG144" s="299"/>
      <c r="AH144" s="299"/>
      <c r="AI144" s="299"/>
      <c r="AJ144" s="300"/>
      <c r="AK144" s="275" t="s">
        <v>8</v>
      </c>
      <c r="AL144" s="276"/>
      <c r="AM144" s="276"/>
      <c r="AN144" s="276"/>
      <c r="AO144" s="276"/>
      <c r="AP144" s="276"/>
      <c r="AQ144" s="302"/>
    </row>
    <row r="145" spans="1:61" ht="13.5" customHeight="1" x14ac:dyDescent="0.15">
      <c r="A145" s="291">
        <v>29</v>
      </c>
      <c r="B145" s="303" t="str">
        <f>IF(OR(B140="",E145=""),"",B140+1)</f>
        <v/>
      </c>
      <c r="C145" s="207"/>
      <c r="D145" s="205"/>
      <c r="E145" s="131" t="str">
        <f>IF(C145="○",IF($D145&lt;&gt;"",VLOOKUP($D145,新規学連登録者入力シート!$A$2:$U$101,8,FALSE),""),IF($D145&lt;&gt;"",IF(VLOOKUP(個人情報!$D145,登録者リスト!$A$1:$F$43729,4,FALSE)=基本情報!$D$6,VLOOKUP(個人情報!$D145,登録者リスト!$A$1:$F$43729,3,FALSE),""),""))</f>
        <v/>
      </c>
      <c r="F145" s="209" t="str">
        <f>IF(C145="○",IF($D145&lt;&gt;"",VLOOKUP($D145,新規学連登録者入力シート!$A$2:$U$101,9,FALSE),""),IF($D145&lt;&gt;"",IF(VLOOKUP(個人情報!$D145,登録者リスト!$A$1:$G$43729,4,FALSE)=基本情報!$D$6,VLOOKUP(個人情報!$D145,登録者リスト!$A$1:$G$43729,7,FALSE),""),""))</f>
        <v/>
      </c>
      <c r="G145" s="132" t="str">
        <f>IF(C145="○",IF($D145&lt;&gt;"",VLOOKUP($D145,新規学連登録者入力シート!$A$2:$U$101,14,FALSE),""),IF($D145&lt;&gt;"",IF(VLOOKUP(個人情報!$D145,登録者リスト!$A$1:$F$43729,4,FALSE)=基本情報!$D$6,VLOOKUP(個人情報!$D145,登録者リスト!$A$1:$F$43729,5,FALSE),""),""))</f>
        <v/>
      </c>
      <c r="H145" s="211" t="str">
        <f>IF(C145="○",IF($D145&lt;&gt;"",VLOOKUP($D145,新規学連登録者入力シート!$A$2:$U$101,19,FALSE),""),IF($D145&lt;&gt;"",IF(VLOOKUP(個人情報!$D145,登録者リスト!$A$1:$H$43729,4,FALSE)=基本情報!$D$6,VLOOKUP(個人情報!$D145,登録者リスト!$A$1:$H$43729,8,FALSE),""),""))</f>
        <v/>
      </c>
      <c r="I145" s="267"/>
      <c r="J145" s="267"/>
      <c r="K145" s="269" t="str">
        <f>IFERROR(IF(I145="","",IF(AND(I145&lt;&gt;"107 ハーフマラソン",I145&lt;&gt;"062 10000mW"),IF(BA145="T",IF(VALUE(M145)&lt;=AY145,"A標準",IF(VALUE(M145)&lt;=AZ145,"B標準","未突破")),IF(VALUE(M145)&gt;=AY145,"A標準",IF(VALUE(M145)&gt;=AZ145,"B標準","未突破"))),IF(VALUE(M145)&lt;=AZ145,"","未突破"))),"")</f>
        <v/>
      </c>
      <c r="L145" s="105"/>
      <c r="M145" s="287" t="str">
        <f>IF(U145="",ASC(N145&amp;IF(P145&lt;&gt;"",TEXT(P145,"00"),"")&amp;IF(R145&lt;&gt;"",TEXT(R145,"00"),"")&amp;IF(T145&lt;&gt;"",TEXT(T145,"00"),"")),ASC(U145))</f>
        <v/>
      </c>
      <c r="N145" s="205"/>
      <c r="O145" s="255" t="s">
        <v>239</v>
      </c>
      <c r="P145" s="237"/>
      <c r="Q145" s="255" t="s">
        <v>240</v>
      </c>
      <c r="R145" s="237"/>
      <c r="S145" s="239" t="s">
        <v>241</v>
      </c>
      <c r="T145" s="241"/>
      <c r="U145" s="165"/>
      <c r="V145" s="147"/>
      <c r="W145" s="148" t="s">
        <v>23</v>
      </c>
      <c r="X145" s="163"/>
      <c r="Y145" s="148" t="s">
        <v>24</v>
      </c>
      <c r="Z145" s="163"/>
      <c r="AA145" s="148" t="s">
        <v>26</v>
      </c>
      <c r="AB145" s="267"/>
      <c r="AC145" s="101" t="e">
        <f>IF(#REF!="",ASC(AD145&amp;IF(AF145&lt;&gt;"",TEXT(AF145,"00"),"")&amp;IF(AH145&lt;&gt;"",TEXT(AH145,"00"),"")&amp;IF(AJ145&lt;&gt;"",TEXT(AJ145,"00"),"")),ASC(#REF!))</f>
        <v>#REF!</v>
      </c>
      <c r="AD145" s="253" t="str">
        <f>IF(I145="","",IF(I145="201 十種競技","",VLOOKUP(I145,大学記録!$A$3:$H$5,2,FALSE)))</f>
        <v/>
      </c>
      <c r="AE145" s="257" t="s">
        <v>239</v>
      </c>
      <c r="AF145" s="259" t="str">
        <f>IF(I145="","",IF(I145="201 十種競技","",VLOOKUP(I145,大学記録!$A$3:$H$5,4,FALSE)))</f>
        <v/>
      </c>
      <c r="AG145" s="257" t="s">
        <v>240</v>
      </c>
      <c r="AH145" s="259" t="str">
        <f>IF(I145="","",IF(I145="201 十種競技","",VLOOKUP(I145,大学記録!$A$3:$H$5,6,FALSE)))</f>
        <v/>
      </c>
      <c r="AI145" s="261" t="s">
        <v>241</v>
      </c>
      <c r="AJ145" s="251" t="str">
        <f>IF(I145="","",IF(I145="201 十種競技","",VLOOKUP(I145,大学記録!$A$3:$H$5,8,FALSE)))</f>
        <v/>
      </c>
      <c r="AK145" s="205"/>
      <c r="AL145" s="255" t="s">
        <v>239</v>
      </c>
      <c r="AM145" s="237"/>
      <c r="AN145" s="255" t="s">
        <v>240</v>
      </c>
      <c r="AO145" s="237"/>
      <c r="AP145" s="239" t="s">
        <v>241</v>
      </c>
      <c r="AQ145" s="294"/>
      <c r="AS145" s="5" t="str">
        <f>IF(AND(I145&lt;&gt;"107 ハーフマラソン",I145&lt;&gt;"062 10000mW"),D145 &amp; "-" &amp; I145,D145 &amp; "-" &amp; I145 &amp; J145)</f>
        <v>-</v>
      </c>
      <c r="AT145" s="5" t="str">
        <f>IF(ISERROR(VLOOKUP(個人情報!$AS145,登録者リスト!#REF!,4,FALSE)),"○","")</f>
        <v>○</v>
      </c>
      <c r="AU145" s="5" t="e">
        <f>IF(AND(I145&lt;&gt;"107 ハーフマラソン",I145&lt;&gt;"062 10000mW"),#REF! &amp; "-" &amp; I145,#REF! &amp; "-" &amp; I145 &amp; J145)</f>
        <v>#REF!</v>
      </c>
      <c r="AV145" s="5" t="str">
        <f>IF(ISERROR(VLOOKUP(AU145,突破者リスト外資格記録入力シート!$D$7:$M$106,2,FALSE)),"○","")</f>
        <v>○</v>
      </c>
      <c r="AW145" s="5" t="str">
        <f>IF(C145="○","整理番号","登録番号")</f>
        <v>登録番号</v>
      </c>
      <c r="AX145" s="5" t="str">
        <f>IF(I145="107 ハーフマラソン","H",IF(I145="062 10000mW","W",""))</f>
        <v/>
      </c>
      <c r="AY145" s="5" t="e">
        <f>VLOOKUP($I145 &amp; $J145,標準記録!$A$1:$D$26,2,FALSE)</f>
        <v>#N/A</v>
      </c>
      <c r="AZ145" s="5" t="e">
        <f>VLOOKUP($I145 &amp; $J145,標準記録!$A$1:$D$26,3,FALSE)</f>
        <v>#N/A</v>
      </c>
      <c r="BA145" s="5" t="e">
        <f>VLOOKUP($I145 &amp; $J145,標準記録!$A$1:$D$26,4,FALSE)</f>
        <v>#N/A</v>
      </c>
      <c r="BB145" s="5" t="str">
        <f>IF(BC145="","",A145)</f>
        <v/>
      </c>
      <c r="BC145" s="5" t="str">
        <f>IF(OR(I145="201 十種競技",I145="202 七種競技"),#REF!,"")</f>
        <v/>
      </c>
      <c r="BD145" s="5" t="str">
        <f>IF(I145="107 ハーフマラソン",#REF!,"")</f>
        <v/>
      </c>
      <c r="BE145" s="5" t="str">
        <f>I145 &amp; K145</f>
        <v/>
      </c>
      <c r="BF145" s="5">
        <f>I145</f>
        <v>0</v>
      </c>
      <c r="BG145" s="5">
        <f>COUNTIF($BF$5:$BF$401,I145)</f>
        <v>160</v>
      </c>
      <c r="BH145" s="5">
        <f>COUNTIF($BE$5:$BE$401,I145 &amp; "B標準")</f>
        <v>0</v>
      </c>
      <c r="BI145" s="5" t="str">
        <f>D143 &amp; D145</f>
        <v>登録番号</v>
      </c>
    </row>
    <row r="146" spans="1:61" ht="14.25" customHeight="1" thickBot="1" x14ac:dyDescent="0.2">
      <c r="A146" s="292"/>
      <c r="B146" s="304"/>
      <c r="C146" s="208"/>
      <c r="D146" s="206"/>
      <c r="E146" s="128" t="str">
        <f>IF(C145="○",IF($D145&lt;&gt;"",VLOOKUP($D145,新規学連登録者入力シート!$A$2:$U$101,7,FALSE),""),IF($D145&lt;&gt;"",IF(VLOOKUP(個人情報!$D145,登録者リスト!$A$1:$F$43729,4,FALSE)=基本情報!$D$6,VLOOKUP(個人情報!$D145,登録者リスト!$A$1:$F$43729,2,FALSE),""),""))</f>
        <v/>
      </c>
      <c r="F146" s="210"/>
      <c r="G146" s="128" t="str">
        <f>IF(C145="○",IF($D145&lt;&gt;"",VLOOKUP($D145,新規学連登録者入力シート!$A$2:$U$101,19,FALSE),""),IF($D145&lt;&gt;"",IF(VLOOKUP(個人情報!$D145,登録者リスト!$A$1:$F$43729,4,FALSE)=基本情報!$D$6,VLOOKUP(個人情報!$D145,登録者リスト!$A$1:$F$43729,6,FALSE),""),""))</f>
        <v/>
      </c>
      <c r="H146" s="212"/>
      <c r="I146" s="268"/>
      <c r="J146" s="268"/>
      <c r="K146" s="270"/>
      <c r="L146" s="106"/>
      <c r="M146" s="288"/>
      <c r="N146" s="206"/>
      <c r="O146" s="256"/>
      <c r="P146" s="238"/>
      <c r="Q146" s="256"/>
      <c r="R146" s="238"/>
      <c r="S146" s="240"/>
      <c r="T146" s="242"/>
      <c r="U146" s="168"/>
      <c r="V146" s="149"/>
      <c r="W146" s="150" t="s">
        <v>23</v>
      </c>
      <c r="X146" s="94"/>
      <c r="Y146" s="150" t="s">
        <v>25</v>
      </c>
      <c r="Z146" s="94"/>
      <c r="AA146" s="150" t="s">
        <v>26</v>
      </c>
      <c r="AB146" s="268"/>
      <c r="AC146" s="102" t="e">
        <f>IF(#REF!="",ASC(AD145&amp;IF(AF146&lt;&gt;"",TEXT(AF146,"00"),"")&amp;IF(AH146&lt;&gt;"",TEXT(AH146,"00"),"")&amp;IF(AJ146&lt;&gt;"",TEXT(AJ146,"00"),"")),ASC(#REF!))</f>
        <v>#REF!</v>
      </c>
      <c r="AD146" s="254"/>
      <c r="AE146" s="258"/>
      <c r="AF146" s="260"/>
      <c r="AG146" s="258"/>
      <c r="AH146" s="260"/>
      <c r="AI146" s="262"/>
      <c r="AJ146" s="252"/>
      <c r="AK146" s="206"/>
      <c r="AL146" s="256"/>
      <c r="AM146" s="238"/>
      <c r="AN146" s="256"/>
      <c r="AO146" s="238"/>
      <c r="AP146" s="240"/>
      <c r="AQ146" s="295"/>
      <c r="AS146" s="5" t="str">
        <f>IF(AND(I146&lt;&gt;"107 ハーフマラソン",I146&lt;&gt;"062 10000mW"),D145 &amp; "-" &amp; I146,D145 &amp; "-" &amp; I146 &amp; J146)</f>
        <v>-</v>
      </c>
      <c r="AT146" s="5" t="str">
        <f>IF(ISERROR(VLOOKUP(個人情報!$AS146,登録者リスト!#REF!,4,FALSE)),"○","")</f>
        <v>○</v>
      </c>
      <c r="AU146" s="5" t="e">
        <f>IF(AND(I146&lt;&gt;"107 ハーフマラソン",I146&lt;&gt;"062 10000mW"),#REF! &amp; "-" &amp; I146,#REF! &amp; "-" &amp; I146 &amp; J146)</f>
        <v>#REF!</v>
      </c>
      <c r="AV146" s="5" t="str">
        <f>IF(ISERROR(VLOOKUP(AU146,突破者リスト外資格記録入力シート!$D$7:$M$106,2,FALSE)),"○","")</f>
        <v>○</v>
      </c>
      <c r="AX146" s="5" t="str">
        <f>IF(I146="107 ハーフマラソン","H",IF(I146="062 10000mW","W",""))</f>
        <v/>
      </c>
      <c r="AY146" s="5" t="e">
        <f>VLOOKUP($I146 &amp; $J146,標準記録!$A$1:$D$26,2,FALSE)</f>
        <v>#N/A</v>
      </c>
      <c r="AZ146" s="5" t="e">
        <f>VLOOKUP($I146 &amp; $J146,標準記録!$A$1:$D$26,3,FALSE)</f>
        <v>#N/A</v>
      </c>
      <c r="BA146" s="5" t="e">
        <f>VLOOKUP($I146 &amp; $J146,標準記録!$A$1:$D$26,4,FALSE)</f>
        <v>#N/A</v>
      </c>
      <c r="BB146" s="5" t="str">
        <f>IF(BC146="","",A145)</f>
        <v/>
      </c>
      <c r="BC146" s="5" t="str">
        <f>IF(OR(I146="201 十種競技",I146="202 七種競技"),#REF!,"")</f>
        <v/>
      </c>
      <c r="BD146" s="5" t="str">
        <f>IF(I146="107 ハーフマラソン",#REF!,"")</f>
        <v/>
      </c>
      <c r="BE146" s="5" t="str">
        <f>I146 &amp; K146</f>
        <v/>
      </c>
      <c r="BF146" s="5">
        <f>I146</f>
        <v>0</v>
      </c>
      <c r="BG146" s="5">
        <f>COUNTIF($BF$5:$BF$401,I146)</f>
        <v>160</v>
      </c>
      <c r="BH146" s="5">
        <f>COUNTIF($BE$5:$BE$401,I146 &amp; "B標準")</f>
        <v>0</v>
      </c>
    </row>
    <row r="147" spans="1:61" ht="15" thickTop="1" thickBot="1" x14ac:dyDescent="0.2">
      <c r="A147" s="293"/>
      <c r="B147" s="245" t="s">
        <v>128</v>
      </c>
      <c r="C147" s="246"/>
      <c r="D147" s="246"/>
      <c r="E147" s="246"/>
      <c r="F147" s="246"/>
      <c r="G147" s="247"/>
      <c r="H147" s="133"/>
      <c r="I147" s="248"/>
      <c r="J147" s="249"/>
      <c r="K147" s="249"/>
      <c r="L147" s="249"/>
      <c r="M147" s="249"/>
      <c r="N147" s="249"/>
      <c r="O147" s="249"/>
      <c r="P147" s="249"/>
      <c r="Q147" s="249"/>
      <c r="R147" s="249"/>
      <c r="S147" s="249"/>
      <c r="T147" s="249"/>
      <c r="U147" s="249"/>
      <c r="V147" s="249"/>
      <c r="W147" s="249"/>
      <c r="X147" s="249"/>
      <c r="Y147" s="249"/>
      <c r="Z147" s="249"/>
      <c r="AA147" s="249"/>
      <c r="AB147" s="249"/>
      <c r="AC147" s="249"/>
      <c r="AD147" s="249"/>
      <c r="AE147" s="249"/>
      <c r="AF147" s="249"/>
      <c r="AG147" s="249"/>
      <c r="AH147" s="249"/>
      <c r="AI147" s="249"/>
      <c r="AJ147" s="249"/>
      <c r="AK147" s="249"/>
      <c r="AL147" s="249"/>
      <c r="AM147" s="249"/>
      <c r="AN147" s="249"/>
      <c r="AO147" s="249"/>
      <c r="AP147" s="249"/>
      <c r="AQ147" s="250"/>
    </row>
    <row r="148" spans="1:61" ht="13.5" customHeight="1" x14ac:dyDescent="0.15">
      <c r="A148" s="289"/>
      <c r="B148" s="281" t="s">
        <v>0</v>
      </c>
      <c r="C148" s="283" t="s">
        <v>242</v>
      </c>
      <c r="D148" s="283" t="str">
        <f>IF(C150="○","整理番号","登録番号")</f>
        <v>登録番号</v>
      </c>
      <c r="E148" s="134" t="s">
        <v>13550</v>
      </c>
      <c r="F148" s="281" t="s">
        <v>275</v>
      </c>
      <c r="G148" s="135" t="s">
        <v>1</v>
      </c>
      <c r="H148" s="273" t="s">
        <v>13551</v>
      </c>
      <c r="I148" s="285" t="s">
        <v>2</v>
      </c>
      <c r="J148" s="273" t="s">
        <v>284</v>
      </c>
      <c r="K148" s="273" t="s">
        <v>3</v>
      </c>
      <c r="L148" s="136" t="s">
        <v>243</v>
      </c>
      <c r="M148" s="137" t="s">
        <v>16</v>
      </c>
      <c r="N148" s="278" t="s">
        <v>4</v>
      </c>
      <c r="O148" s="279"/>
      <c r="P148" s="279"/>
      <c r="Q148" s="279"/>
      <c r="R148" s="279"/>
      <c r="S148" s="279"/>
      <c r="T148" s="279"/>
      <c r="U148" s="279"/>
      <c r="V148" s="279"/>
      <c r="W148" s="279"/>
      <c r="X148" s="279"/>
      <c r="Y148" s="279"/>
      <c r="Z148" s="279"/>
      <c r="AA148" s="279"/>
      <c r="AB148" s="280"/>
      <c r="AC148" s="138" t="s">
        <v>16</v>
      </c>
      <c r="AD148" s="296" t="s">
        <v>448</v>
      </c>
      <c r="AE148" s="297"/>
      <c r="AF148" s="297"/>
      <c r="AG148" s="297"/>
      <c r="AH148" s="297"/>
      <c r="AI148" s="297"/>
      <c r="AJ148" s="297"/>
      <c r="AK148" s="278" t="s">
        <v>445</v>
      </c>
      <c r="AL148" s="279"/>
      <c r="AM148" s="279"/>
      <c r="AN148" s="279"/>
      <c r="AO148" s="279"/>
      <c r="AP148" s="279"/>
      <c r="AQ148" s="301"/>
    </row>
    <row r="149" spans="1:61" ht="14.25" thickBot="1" x14ac:dyDescent="0.2">
      <c r="A149" s="290"/>
      <c r="B149" s="282"/>
      <c r="C149" s="284"/>
      <c r="D149" s="284"/>
      <c r="E149" s="139" t="s">
        <v>6</v>
      </c>
      <c r="F149" s="282"/>
      <c r="G149" s="140" t="s">
        <v>7</v>
      </c>
      <c r="H149" s="282"/>
      <c r="I149" s="286"/>
      <c r="J149" s="274"/>
      <c r="K149" s="274"/>
      <c r="L149" s="141"/>
      <c r="M149" s="142"/>
      <c r="N149" s="275" t="s">
        <v>8</v>
      </c>
      <c r="O149" s="276"/>
      <c r="P149" s="276"/>
      <c r="Q149" s="276"/>
      <c r="R149" s="276"/>
      <c r="S149" s="276"/>
      <c r="T149" s="277"/>
      <c r="U149" s="166"/>
      <c r="V149" s="143" t="s">
        <v>10</v>
      </c>
      <c r="W149" s="144"/>
      <c r="X149" s="162"/>
      <c r="Y149" s="144"/>
      <c r="Z149" s="162"/>
      <c r="AA149" s="145"/>
      <c r="AB149" s="140" t="s">
        <v>11</v>
      </c>
      <c r="AC149" s="146"/>
      <c r="AD149" s="298" t="s">
        <v>8</v>
      </c>
      <c r="AE149" s="299"/>
      <c r="AF149" s="299"/>
      <c r="AG149" s="299"/>
      <c r="AH149" s="299"/>
      <c r="AI149" s="299"/>
      <c r="AJ149" s="300"/>
      <c r="AK149" s="275" t="s">
        <v>8</v>
      </c>
      <c r="AL149" s="276"/>
      <c r="AM149" s="276"/>
      <c r="AN149" s="276"/>
      <c r="AO149" s="276"/>
      <c r="AP149" s="276"/>
      <c r="AQ149" s="302"/>
    </row>
    <row r="150" spans="1:61" ht="13.5" customHeight="1" x14ac:dyDescent="0.15">
      <c r="A150" s="291">
        <v>30</v>
      </c>
      <c r="B150" s="303" t="str">
        <f>IF(OR(B145="",E150=""),"",B145+1)</f>
        <v/>
      </c>
      <c r="C150" s="207"/>
      <c r="D150" s="205"/>
      <c r="E150" s="131" t="str">
        <f>IF(C150="○",IF($D150&lt;&gt;"",VLOOKUP($D150,新規学連登録者入力シート!$A$2:$U$101,8,FALSE),""),IF($D150&lt;&gt;"",IF(VLOOKUP(個人情報!$D150,登録者リスト!$A$1:$F$43729,4,FALSE)=基本情報!$D$6,VLOOKUP(個人情報!$D150,登録者リスト!$A$1:$F$43729,3,FALSE),""),""))</f>
        <v/>
      </c>
      <c r="F150" s="209" t="str">
        <f>IF(C150="○",IF($D150&lt;&gt;"",VLOOKUP($D150,新規学連登録者入力シート!$A$2:$U$101,9,FALSE),""),IF($D150&lt;&gt;"",IF(VLOOKUP(個人情報!$D150,登録者リスト!$A$1:$G$43729,4,FALSE)=基本情報!$D$6,VLOOKUP(個人情報!$D150,登録者リスト!$A$1:$G$43729,7,FALSE),""),""))</f>
        <v/>
      </c>
      <c r="G150" s="132" t="str">
        <f>IF(C150="○",IF($D150&lt;&gt;"",VLOOKUP($D150,新規学連登録者入力シート!$A$2:$U$101,14,FALSE),""),IF($D150&lt;&gt;"",IF(VLOOKUP(個人情報!$D150,登録者リスト!$A$1:$F$43729,4,FALSE)=基本情報!$D$6,VLOOKUP(個人情報!$D150,登録者リスト!$A$1:$F$43729,5,FALSE),""),""))</f>
        <v/>
      </c>
      <c r="H150" s="211" t="str">
        <f>IF(C150="○",IF($D150&lt;&gt;"",VLOOKUP($D150,新規学連登録者入力シート!$A$2:$U$101,19,FALSE),""),IF($D150&lt;&gt;"",IF(VLOOKUP(個人情報!$D150,登録者リスト!$A$1:$H$43729,4,FALSE)=基本情報!$D$6,VLOOKUP(個人情報!$D150,登録者リスト!$A$1:$H$43729,8,FALSE),""),""))</f>
        <v/>
      </c>
      <c r="I150" s="267"/>
      <c r="J150" s="267"/>
      <c r="K150" s="269" t="str">
        <f>IFERROR(IF(I150="","",IF(AND(I150&lt;&gt;"107 ハーフマラソン",I150&lt;&gt;"062 10000mW"),IF(BA150="T",IF(VALUE(M150)&lt;=AY150,"A標準",IF(VALUE(M150)&lt;=AZ150,"B標準","未突破")),IF(VALUE(M150)&gt;=AY150,"A標準",IF(VALUE(M150)&gt;=AZ150,"B標準","未突破"))),IF(VALUE(M150)&lt;=AZ150,"","未突破"))),"")</f>
        <v/>
      </c>
      <c r="L150" s="105"/>
      <c r="M150" s="287" t="str">
        <f>IF(U150="",ASC(N150&amp;IF(P150&lt;&gt;"",TEXT(P150,"00"),"")&amp;IF(R150&lt;&gt;"",TEXT(R150,"00"),"")&amp;IF(T150&lt;&gt;"",TEXT(T150,"00"),"")),ASC(U150))</f>
        <v/>
      </c>
      <c r="N150" s="205"/>
      <c r="O150" s="255" t="s">
        <v>239</v>
      </c>
      <c r="P150" s="237"/>
      <c r="Q150" s="255" t="s">
        <v>240</v>
      </c>
      <c r="R150" s="237"/>
      <c r="S150" s="239" t="s">
        <v>241</v>
      </c>
      <c r="T150" s="241"/>
      <c r="U150" s="165"/>
      <c r="V150" s="147"/>
      <c r="W150" s="148" t="s">
        <v>23</v>
      </c>
      <c r="X150" s="163"/>
      <c r="Y150" s="148" t="s">
        <v>24</v>
      </c>
      <c r="Z150" s="163"/>
      <c r="AA150" s="8" t="s">
        <v>26</v>
      </c>
      <c r="AB150" s="267"/>
      <c r="AC150" s="101" t="e">
        <f>IF(#REF!="",ASC(AD150&amp;IF(AF150&lt;&gt;"",TEXT(AF150,"00"),"")&amp;IF(AH150&lt;&gt;"",TEXT(AH150,"00"),"")&amp;IF(AJ150&lt;&gt;"",TEXT(AJ150,"00"),"")),ASC(#REF!))</f>
        <v>#REF!</v>
      </c>
      <c r="AD150" s="253" t="str">
        <f>IF(I150="","",IF(I150="201 十種競技","",VLOOKUP(I150,大学記録!$A$3:$H$5,2,FALSE)))</f>
        <v/>
      </c>
      <c r="AE150" s="257" t="s">
        <v>239</v>
      </c>
      <c r="AF150" s="259" t="str">
        <f>IF(I150="","",IF(I150="201 十種競技","",VLOOKUP(I150,大学記録!$A$3:$H$5,4,FALSE)))</f>
        <v/>
      </c>
      <c r="AG150" s="257" t="s">
        <v>240</v>
      </c>
      <c r="AH150" s="259" t="str">
        <f>IF(I150="","",IF(I150="201 十種競技","",VLOOKUP(I150,大学記録!$A$3:$H$5,6,FALSE)))</f>
        <v/>
      </c>
      <c r="AI150" s="261" t="s">
        <v>241</v>
      </c>
      <c r="AJ150" s="251" t="str">
        <f>IF(I150="","",IF(I150="201 十種競技","",VLOOKUP(I150,大学記録!$A$3:$H$5,8,FALSE)))</f>
        <v/>
      </c>
      <c r="AK150" s="205"/>
      <c r="AL150" s="255" t="s">
        <v>239</v>
      </c>
      <c r="AM150" s="237"/>
      <c r="AN150" s="255" t="s">
        <v>240</v>
      </c>
      <c r="AO150" s="237"/>
      <c r="AP150" s="239" t="s">
        <v>241</v>
      </c>
      <c r="AQ150" s="294"/>
      <c r="AS150" s="5" t="str">
        <f>IF(AND(I150&lt;&gt;"107 ハーフマラソン",I150&lt;&gt;"062 10000mW"),D150 &amp; "-" &amp; I150,D150 &amp; "-" &amp; I150 &amp; J150)</f>
        <v>-</v>
      </c>
      <c r="AT150" s="5" t="str">
        <f>IF(ISERROR(VLOOKUP(個人情報!$AS150,登録者リスト!#REF!,4,FALSE)),"○","")</f>
        <v>○</v>
      </c>
      <c r="AU150" s="5" t="e">
        <f>IF(AND(I150&lt;&gt;"107 ハーフマラソン",I150&lt;&gt;"062 10000mW"),#REF! &amp; "-" &amp; I150,#REF! &amp; "-" &amp; I150 &amp; J150)</f>
        <v>#REF!</v>
      </c>
      <c r="AV150" s="5" t="str">
        <f>IF(ISERROR(VLOOKUP(AU150,突破者リスト外資格記録入力シート!$D$7:$M$106,2,FALSE)),"○","")</f>
        <v>○</v>
      </c>
      <c r="AW150" s="5" t="str">
        <f>IF(C150="○","整理番号","登録番号")</f>
        <v>登録番号</v>
      </c>
      <c r="AX150" s="5" t="str">
        <f>IF(I150="107 ハーフマラソン","H",IF(I150="062 10000mW","W",""))</f>
        <v/>
      </c>
      <c r="AY150" s="5" t="e">
        <f>VLOOKUP($I150 &amp; $J150,標準記録!$A$1:$D$26,2,FALSE)</f>
        <v>#N/A</v>
      </c>
      <c r="AZ150" s="5" t="e">
        <f>VLOOKUP($I150 &amp; $J150,標準記録!$A$1:$D$26,3,FALSE)</f>
        <v>#N/A</v>
      </c>
      <c r="BA150" s="5" t="e">
        <f>VLOOKUP($I150 &amp; $J150,標準記録!$A$1:$D$26,4,FALSE)</f>
        <v>#N/A</v>
      </c>
      <c r="BB150" s="5" t="str">
        <f>IF(BC150="","",A150)</f>
        <v/>
      </c>
      <c r="BC150" s="5" t="str">
        <f>IF(OR(I150="201 十種競技",I150="202 七種競技"),#REF!,"")</f>
        <v/>
      </c>
      <c r="BD150" s="5" t="str">
        <f>IF(I150="107 ハーフマラソン",#REF!,"")</f>
        <v/>
      </c>
      <c r="BE150" s="5" t="str">
        <f>I150 &amp; K150</f>
        <v/>
      </c>
      <c r="BF150" s="5">
        <f>I150</f>
        <v>0</v>
      </c>
      <c r="BG150" s="5">
        <f>COUNTIF($BF$5:$BF$401,I150)</f>
        <v>160</v>
      </c>
      <c r="BH150" s="5">
        <f>COUNTIF($BE$5:$BE$401,I150 &amp; "B標準")</f>
        <v>0</v>
      </c>
      <c r="BI150" s="5" t="str">
        <f>D148 &amp; D150</f>
        <v>登録番号</v>
      </c>
    </row>
    <row r="151" spans="1:61" ht="14.25" customHeight="1" thickBot="1" x14ac:dyDescent="0.2">
      <c r="A151" s="292"/>
      <c r="B151" s="304"/>
      <c r="C151" s="208"/>
      <c r="D151" s="206"/>
      <c r="E151" s="128" t="str">
        <f>IF(C150="○",IF($D150&lt;&gt;"",VLOOKUP($D150,新規学連登録者入力シート!$A$2:$U$101,7,FALSE),""),IF($D150&lt;&gt;"",IF(VLOOKUP(個人情報!$D150,登録者リスト!$A$1:$F$43729,4,FALSE)=基本情報!$D$6,VLOOKUP(個人情報!$D150,登録者リスト!$A$1:$F$43729,2,FALSE),""),""))</f>
        <v/>
      </c>
      <c r="F151" s="210"/>
      <c r="G151" s="128" t="str">
        <f>IF(C150="○",IF($D150&lt;&gt;"",VLOOKUP($D150,新規学連登録者入力シート!$A$2:$U$101,19,FALSE),""),IF($D150&lt;&gt;"",IF(VLOOKUP(個人情報!$D150,登録者リスト!$A$1:$F$43729,4,FALSE)=基本情報!$D$6,VLOOKUP(個人情報!$D150,登録者リスト!$A$1:$F$43729,6,FALSE),""),""))</f>
        <v/>
      </c>
      <c r="H151" s="212"/>
      <c r="I151" s="268"/>
      <c r="J151" s="268"/>
      <c r="K151" s="270"/>
      <c r="L151" s="106"/>
      <c r="M151" s="288"/>
      <c r="N151" s="206"/>
      <c r="O151" s="256"/>
      <c r="P151" s="238"/>
      <c r="Q151" s="256"/>
      <c r="R151" s="238"/>
      <c r="S151" s="240"/>
      <c r="T151" s="242"/>
      <c r="U151" s="168"/>
      <c r="V151" s="149"/>
      <c r="W151" s="150" t="s">
        <v>23</v>
      </c>
      <c r="X151" s="94"/>
      <c r="Y151" s="150" t="s">
        <v>25</v>
      </c>
      <c r="Z151" s="94"/>
      <c r="AA151" s="10" t="s">
        <v>26</v>
      </c>
      <c r="AB151" s="268"/>
      <c r="AC151" s="102" t="e">
        <f>IF(#REF!="",ASC(AD150&amp;IF(AF151&lt;&gt;"",TEXT(AF151,"00"),"")&amp;IF(AH151&lt;&gt;"",TEXT(AH151,"00"),"")&amp;IF(AJ151&lt;&gt;"",TEXT(AJ151,"00"),"")),ASC(#REF!))</f>
        <v>#REF!</v>
      </c>
      <c r="AD151" s="254"/>
      <c r="AE151" s="258"/>
      <c r="AF151" s="260"/>
      <c r="AG151" s="258"/>
      <c r="AH151" s="260"/>
      <c r="AI151" s="262"/>
      <c r="AJ151" s="252"/>
      <c r="AK151" s="206"/>
      <c r="AL151" s="256"/>
      <c r="AM151" s="238"/>
      <c r="AN151" s="256"/>
      <c r="AO151" s="238"/>
      <c r="AP151" s="240"/>
      <c r="AQ151" s="295"/>
      <c r="AS151" s="5" t="str">
        <f>IF(AND(I151&lt;&gt;"107 ハーフマラソン",I151&lt;&gt;"062 10000mW"),D150 &amp; "-" &amp; I151,D150 &amp; "-" &amp; I151 &amp; J151)</f>
        <v>-</v>
      </c>
      <c r="AT151" s="5" t="str">
        <f>IF(ISERROR(VLOOKUP(個人情報!$AS151,登録者リスト!#REF!,4,FALSE)),"○","")</f>
        <v>○</v>
      </c>
      <c r="AU151" s="5" t="e">
        <f>IF(AND(I151&lt;&gt;"107 ハーフマラソン",I151&lt;&gt;"062 10000mW"),#REF! &amp; "-" &amp; I151,#REF! &amp; "-" &amp; I151 &amp; J151)</f>
        <v>#REF!</v>
      </c>
      <c r="AV151" s="5" t="str">
        <f>IF(ISERROR(VLOOKUP(AU151,突破者リスト外資格記録入力シート!$D$7:$M$106,2,FALSE)),"○","")</f>
        <v>○</v>
      </c>
      <c r="AX151" s="5" t="str">
        <f>IF(I151="107 ハーフマラソン","H",IF(I151="062 10000mW","W",""))</f>
        <v/>
      </c>
      <c r="AY151" s="5" t="e">
        <f>VLOOKUP($I151 &amp; $J151,標準記録!$A$1:$D$26,2,FALSE)</f>
        <v>#N/A</v>
      </c>
      <c r="AZ151" s="5" t="e">
        <f>VLOOKUP($I151 &amp; $J151,標準記録!$A$1:$D$26,3,FALSE)</f>
        <v>#N/A</v>
      </c>
      <c r="BA151" s="5" t="e">
        <f>VLOOKUP($I151 &amp; $J151,標準記録!$A$1:$D$26,4,FALSE)</f>
        <v>#N/A</v>
      </c>
      <c r="BB151" s="5" t="str">
        <f>IF(BC151="","",A150)</f>
        <v/>
      </c>
      <c r="BC151" s="5" t="str">
        <f>IF(OR(I151="201 十種競技",I151="202 七種競技"),#REF!,"")</f>
        <v/>
      </c>
      <c r="BD151" s="5" t="str">
        <f>IF(I151="107 ハーフマラソン",#REF!,"")</f>
        <v/>
      </c>
      <c r="BE151" s="5" t="str">
        <f>I151 &amp; K151</f>
        <v/>
      </c>
      <c r="BF151" s="5">
        <f>I151</f>
        <v>0</v>
      </c>
      <c r="BG151" s="5">
        <f>COUNTIF($BF$5:$BF$401,I151)</f>
        <v>160</v>
      </c>
      <c r="BH151" s="5">
        <f>COUNTIF($BE$5:$BE$401,I151 &amp; "B標準")</f>
        <v>0</v>
      </c>
    </row>
    <row r="152" spans="1:61" ht="15" thickTop="1" thickBot="1" x14ac:dyDescent="0.2">
      <c r="A152" s="293"/>
      <c r="B152" s="245" t="s">
        <v>128</v>
      </c>
      <c r="C152" s="246"/>
      <c r="D152" s="246"/>
      <c r="E152" s="246"/>
      <c r="F152" s="246"/>
      <c r="G152" s="247"/>
      <c r="H152" s="133"/>
      <c r="I152" s="248"/>
      <c r="J152" s="249"/>
      <c r="K152" s="249"/>
      <c r="L152" s="249"/>
      <c r="M152" s="249"/>
      <c r="N152" s="249"/>
      <c r="O152" s="249"/>
      <c r="P152" s="249"/>
      <c r="Q152" s="249"/>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50"/>
    </row>
    <row r="153" spans="1:61" ht="13.5" customHeight="1" x14ac:dyDescent="0.15">
      <c r="A153" s="289"/>
      <c r="B153" s="281" t="s">
        <v>0</v>
      </c>
      <c r="C153" s="283" t="s">
        <v>242</v>
      </c>
      <c r="D153" s="283" t="str">
        <f>IF(C155="○","整理番号","登録番号")</f>
        <v>登録番号</v>
      </c>
      <c r="E153" s="134" t="s">
        <v>13550</v>
      </c>
      <c r="F153" s="281" t="s">
        <v>275</v>
      </c>
      <c r="G153" s="135" t="s">
        <v>1</v>
      </c>
      <c r="H153" s="273" t="s">
        <v>13551</v>
      </c>
      <c r="I153" s="285" t="s">
        <v>2</v>
      </c>
      <c r="J153" s="273" t="s">
        <v>284</v>
      </c>
      <c r="K153" s="273" t="s">
        <v>3</v>
      </c>
      <c r="L153" s="136" t="s">
        <v>243</v>
      </c>
      <c r="M153" s="137" t="s">
        <v>16</v>
      </c>
      <c r="N153" s="278" t="s">
        <v>4</v>
      </c>
      <c r="O153" s="279"/>
      <c r="P153" s="279"/>
      <c r="Q153" s="279"/>
      <c r="R153" s="279"/>
      <c r="S153" s="279"/>
      <c r="T153" s="279"/>
      <c r="U153" s="279"/>
      <c r="V153" s="279"/>
      <c r="W153" s="279"/>
      <c r="X153" s="279"/>
      <c r="Y153" s="279"/>
      <c r="Z153" s="279"/>
      <c r="AA153" s="279"/>
      <c r="AB153" s="280"/>
      <c r="AC153" s="138" t="s">
        <v>16</v>
      </c>
      <c r="AD153" s="296" t="s">
        <v>448</v>
      </c>
      <c r="AE153" s="297"/>
      <c r="AF153" s="297"/>
      <c r="AG153" s="297"/>
      <c r="AH153" s="297"/>
      <c r="AI153" s="297"/>
      <c r="AJ153" s="297"/>
      <c r="AK153" s="278" t="s">
        <v>445</v>
      </c>
      <c r="AL153" s="279"/>
      <c r="AM153" s="279"/>
      <c r="AN153" s="279"/>
      <c r="AO153" s="279"/>
      <c r="AP153" s="279"/>
      <c r="AQ153" s="301"/>
    </row>
    <row r="154" spans="1:61" ht="14.25" thickBot="1" x14ac:dyDescent="0.2">
      <c r="A154" s="290"/>
      <c r="B154" s="282"/>
      <c r="C154" s="284"/>
      <c r="D154" s="284"/>
      <c r="E154" s="139" t="s">
        <v>6</v>
      </c>
      <c r="F154" s="282"/>
      <c r="G154" s="140" t="s">
        <v>7</v>
      </c>
      <c r="H154" s="282"/>
      <c r="I154" s="286"/>
      <c r="J154" s="274"/>
      <c r="K154" s="274"/>
      <c r="L154" s="141"/>
      <c r="M154" s="142"/>
      <c r="N154" s="275" t="s">
        <v>8</v>
      </c>
      <c r="O154" s="276"/>
      <c r="P154" s="276"/>
      <c r="Q154" s="276"/>
      <c r="R154" s="276"/>
      <c r="S154" s="276"/>
      <c r="T154" s="277"/>
      <c r="U154" s="166"/>
      <c r="V154" s="143" t="s">
        <v>10</v>
      </c>
      <c r="W154" s="144"/>
      <c r="X154" s="162"/>
      <c r="Y154" s="144"/>
      <c r="Z154" s="162"/>
      <c r="AA154" s="145"/>
      <c r="AB154" s="140" t="s">
        <v>11</v>
      </c>
      <c r="AC154" s="146"/>
      <c r="AD154" s="298" t="s">
        <v>8</v>
      </c>
      <c r="AE154" s="299"/>
      <c r="AF154" s="299"/>
      <c r="AG154" s="299"/>
      <c r="AH154" s="299"/>
      <c r="AI154" s="299"/>
      <c r="AJ154" s="300"/>
      <c r="AK154" s="275" t="s">
        <v>8</v>
      </c>
      <c r="AL154" s="276"/>
      <c r="AM154" s="276"/>
      <c r="AN154" s="276"/>
      <c r="AO154" s="276"/>
      <c r="AP154" s="276"/>
      <c r="AQ154" s="302"/>
    </row>
    <row r="155" spans="1:61" ht="13.5" customHeight="1" x14ac:dyDescent="0.15">
      <c r="A155" s="291">
        <v>31</v>
      </c>
      <c r="B155" s="303" t="str">
        <f>IF(OR(B150="",E155=""),"",B150+1)</f>
        <v/>
      </c>
      <c r="C155" s="207"/>
      <c r="D155" s="205"/>
      <c r="E155" s="131" t="str">
        <f>IF(C155="○",IF($D155&lt;&gt;"",VLOOKUP($D155,新規学連登録者入力シート!$A$2:$U$101,8,FALSE),""),IF($D155&lt;&gt;"",IF(VLOOKUP(個人情報!$D155,登録者リスト!$A$1:$F$43729,4,FALSE)=基本情報!$D$6,VLOOKUP(個人情報!$D155,登録者リスト!$A$1:$F$43729,3,FALSE),""),""))</f>
        <v/>
      </c>
      <c r="F155" s="209" t="str">
        <f>IF(C155="○",IF($D155&lt;&gt;"",VLOOKUP($D155,新規学連登録者入力シート!$A$2:$U$101,9,FALSE),""),IF($D155&lt;&gt;"",IF(VLOOKUP(個人情報!$D155,登録者リスト!$A$1:$G$43729,4,FALSE)=基本情報!$D$6,VLOOKUP(個人情報!$D155,登録者リスト!$A$1:$G$43729,7,FALSE),""),""))</f>
        <v/>
      </c>
      <c r="G155" s="132" t="str">
        <f>IF(C155="○",IF($D155&lt;&gt;"",VLOOKUP($D155,新規学連登録者入力シート!$A$2:$U$101,14,FALSE),""),IF($D155&lt;&gt;"",IF(VLOOKUP(個人情報!$D155,登録者リスト!$A$1:$F$43729,4,FALSE)=基本情報!$D$6,VLOOKUP(個人情報!$D155,登録者リスト!$A$1:$F$43729,5,FALSE),""),""))</f>
        <v/>
      </c>
      <c r="H155" s="211" t="str">
        <f>IF(C155="○",IF($D155&lt;&gt;"",VLOOKUP($D155,新規学連登録者入力シート!$A$2:$U$101,19,FALSE),""),IF($D155&lt;&gt;"",IF(VLOOKUP(個人情報!$D155,登録者リスト!$A$1:$H$43729,4,FALSE)=基本情報!$D$6,VLOOKUP(個人情報!$D155,登録者リスト!$A$1:$H$43729,8,FALSE),""),""))</f>
        <v/>
      </c>
      <c r="I155" s="267"/>
      <c r="J155" s="267"/>
      <c r="K155" s="269" t="str">
        <f>IFERROR(IF(I155="","",IF(AND(I155&lt;&gt;"107 ハーフマラソン",I155&lt;&gt;"062 10000mW"),IF(BA155="T",IF(VALUE(M155)&lt;=AY155,"A標準",IF(VALUE(M155)&lt;=AZ155,"B標準","未突破")),IF(VALUE(M155)&gt;=AY155,"A標準",IF(VALUE(M155)&gt;=AZ155,"B標準","未突破"))),IF(VALUE(M155)&lt;=AZ155,"","未突破"))),"")</f>
        <v/>
      </c>
      <c r="L155" s="105"/>
      <c r="M155" s="287" t="str">
        <f>IF(U155="",ASC(N155&amp;IF(P155&lt;&gt;"",TEXT(P155,"00"),"")&amp;IF(R155&lt;&gt;"",TEXT(R155,"00"),"")&amp;IF(T155&lt;&gt;"",TEXT(T155,"00"),"")),ASC(U155))</f>
        <v/>
      </c>
      <c r="N155" s="205"/>
      <c r="O155" s="255" t="s">
        <v>239</v>
      </c>
      <c r="P155" s="237"/>
      <c r="Q155" s="255" t="s">
        <v>240</v>
      </c>
      <c r="R155" s="237"/>
      <c r="S155" s="239" t="s">
        <v>241</v>
      </c>
      <c r="T155" s="241"/>
      <c r="U155" s="165"/>
      <c r="V155" s="147"/>
      <c r="W155" s="148" t="s">
        <v>23</v>
      </c>
      <c r="X155" s="163"/>
      <c r="Y155" s="148" t="s">
        <v>24</v>
      </c>
      <c r="Z155" s="163"/>
      <c r="AA155" s="148" t="s">
        <v>26</v>
      </c>
      <c r="AB155" s="267"/>
      <c r="AC155" s="101" t="e">
        <f>IF(#REF!="",ASC(AD155&amp;IF(AF155&lt;&gt;"",TEXT(AF155,"00"),"")&amp;IF(AH155&lt;&gt;"",TEXT(AH155,"00"),"")&amp;IF(AJ155&lt;&gt;"",TEXT(AJ155,"00"),"")),ASC(#REF!))</f>
        <v>#REF!</v>
      </c>
      <c r="AD155" s="253" t="str">
        <f>IF(I155="","",IF(I155="201 十種競技","",VLOOKUP(I155,大学記録!$A$3:$H$5,2,FALSE)))</f>
        <v/>
      </c>
      <c r="AE155" s="257" t="s">
        <v>239</v>
      </c>
      <c r="AF155" s="259" t="str">
        <f>IF(I155="","",IF(I155="201 十種競技","",VLOOKUP(I155,大学記録!$A$3:$H$5,4,FALSE)))</f>
        <v/>
      </c>
      <c r="AG155" s="257" t="s">
        <v>240</v>
      </c>
      <c r="AH155" s="259" t="str">
        <f>IF(I155="","",IF(I155="201 十種競技","",VLOOKUP(I155,大学記録!$A$3:$H$5,6,FALSE)))</f>
        <v/>
      </c>
      <c r="AI155" s="261" t="s">
        <v>241</v>
      </c>
      <c r="AJ155" s="251" t="str">
        <f>IF(I155="","",IF(I155="201 十種競技","",VLOOKUP(I155,大学記録!$A$3:$H$5,8,FALSE)))</f>
        <v/>
      </c>
      <c r="AK155" s="205"/>
      <c r="AL155" s="255" t="s">
        <v>239</v>
      </c>
      <c r="AM155" s="237"/>
      <c r="AN155" s="255" t="s">
        <v>240</v>
      </c>
      <c r="AO155" s="237"/>
      <c r="AP155" s="239" t="s">
        <v>241</v>
      </c>
      <c r="AQ155" s="294"/>
      <c r="AS155" s="5" t="str">
        <f>IF(AND(I155&lt;&gt;"107 ハーフマラソン",I155&lt;&gt;"062 10000mW"),D155 &amp; "-" &amp; I155,D155 &amp; "-" &amp; I155 &amp; J155)</f>
        <v>-</v>
      </c>
      <c r="AT155" s="5" t="str">
        <f>IF(ISERROR(VLOOKUP(個人情報!$AS155,登録者リスト!#REF!,4,FALSE)),"○","")</f>
        <v>○</v>
      </c>
      <c r="AU155" s="5" t="e">
        <f>IF(AND(I155&lt;&gt;"107 ハーフマラソン",I155&lt;&gt;"062 10000mW"),#REF! &amp; "-" &amp; I155,#REF! &amp; "-" &amp; I155 &amp; J155)</f>
        <v>#REF!</v>
      </c>
      <c r="AV155" s="5" t="str">
        <f>IF(ISERROR(VLOOKUP(AU155,突破者リスト外資格記録入力シート!$D$7:$M$106,2,FALSE)),"○","")</f>
        <v>○</v>
      </c>
      <c r="AW155" s="5" t="str">
        <f>IF(C155="○","整理番号","登録番号")</f>
        <v>登録番号</v>
      </c>
      <c r="AX155" s="5" t="str">
        <f>IF(I155="107 ハーフマラソン","H",IF(I155="062 10000mW","W",""))</f>
        <v/>
      </c>
      <c r="AY155" s="5" t="e">
        <f>VLOOKUP($I155 &amp; $J155,標準記録!$A$1:$D$26,2,FALSE)</f>
        <v>#N/A</v>
      </c>
      <c r="AZ155" s="5" t="e">
        <f>VLOOKUP($I155 &amp; $J155,標準記録!$A$1:$D$26,3,FALSE)</f>
        <v>#N/A</v>
      </c>
      <c r="BA155" s="5" t="e">
        <f>VLOOKUP($I155 &amp; $J155,標準記録!$A$1:$D$26,4,FALSE)</f>
        <v>#N/A</v>
      </c>
      <c r="BB155" s="5" t="str">
        <f>IF(BC155="","",A155)</f>
        <v/>
      </c>
      <c r="BC155" s="5" t="str">
        <f>IF(OR(I155="201 十種競技",I155="202 七種競技"),#REF!,"")</f>
        <v/>
      </c>
      <c r="BD155" s="5" t="str">
        <f>IF(I155="107 ハーフマラソン",#REF!,"")</f>
        <v/>
      </c>
      <c r="BE155" s="5" t="str">
        <f>I155 &amp; K155</f>
        <v/>
      </c>
      <c r="BF155" s="5">
        <f>I155</f>
        <v>0</v>
      </c>
      <c r="BG155" s="5">
        <f>COUNTIF($BF$5:$BF$401,I155)</f>
        <v>160</v>
      </c>
      <c r="BH155" s="5">
        <f>COUNTIF($BE$5:$BE$401,I155 &amp; "B標準")</f>
        <v>0</v>
      </c>
      <c r="BI155" s="5" t="str">
        <f>D153 &amp; D155</f>
        <v>登録番号</v>
      </c>
    </row>
    <row r="156" spans="1:61" ht="14.25" customHeight="1" thickBot="1" x14ac:dyDescent="0.2">
      <c r="A156" s="292"/>
      <c r="B156" s="304"/>
      <c r="C156" s="208"/>
      <c r="D156" s="206"/>
      <c r="E156" s="128" t="str">
        <f>IF(C155="○",IF($D155&lt;&gt;"",VLOOKUP($D155,新規学連登録者入力シート!$A$2:$U$101,7,FALSE),""),IF($D155&lt;&gt;"",IF(VLOOKUP(個人情報!$D155,登録者リスト!$A$1:$F$43729,4,FALSE)=基本情報!$D$6,VLOOKUP(個人情報!$D155,登録者リスト!$A$1:$F$43729,2,FALSE),""),""))</f>
        <v/>
      </c>
      <c r="F156" s="210"/>
      <c r="G156" s="128" t="str">
        <f>IF(C155="○",IF($D155&lt;&gt;"",VLOOKUP($D155,新規学連登録者入力シート!$A$2:$U$101,19,FALSE),""),IF($D155&lt;&gt;"",IF(VLOOKUP(個人情報!$D155,登録者リスト!$A$1:$F$43729,4,FALSE)=基本情報!$D$6,VLOOKUP(個人情報!$D155,登録者リスト!$A$1:$F$43729,6,FALSE),""),""))</f>
        <v/>
      </c>
      <c r="H156" s="212"/>
      <c r="I156" s="268"/>
      <c r="J156" s="268"/>
      <c r="K156" s="270"/>
      <c r="L156" s="106"/>
      <c r="M156" s="288"/>
      <c r="N156" s="206"/>
      <c r="O156" s="256"/>
      <c r="P156" s="238"/>
      <c r="Q156" s="256"/>
      <c r="R156" s="238"/>
      <c r="S156" s="240"/>
      <c r="T156" s="242"/>
      <c r="U156" s="168"/>
      <c r="V156" s="149"/>
      <c r="W156" s="150" t="s">
        <v>23</v>
      </c>
      <c r="X156" s="94"/>
      <c r="Y156" s="150" t="s">
        <v>25</v>
      </c>
      <c r="Z156" s="94"/>
      <c r="AA156" s="150" t="s">
        <v>26</v>
      </c>
      <c r="AB156" s="268"/>
      <c r="AC156" s="102" t="e">
        <f>IF(#REF!="",ASC(AD155&amp;IF(AF156&lt;&gt;"",TEXT(AF156,"00"),"")&amp;IF(AH156&lt;&gt;"",TEXT(AH156,"00"),"")&amp;IF(AJ156&lt;&gt;"",TEXT(AJ156,"00"),"")),ASC(#REF!))</f>
        <v>#REF!</v>
      </c>
      <c r="AD156" s="254"/>
      <c r="AE156" s="258"/>
      <c r="AF156" s="260"/>
      <c r="AG156" s="258"/>
      <c r="AH156" s="260"/>
      <c r="AI156" s="262"/>
      <c r="AJ156" s="252"/>
      <c r="AK156" s="206"/>
      <c r="AL156" s="256"/>
      <c r="AM156" s="238"/>
      <c r="AN156" s="256"/>
      <c r="AO156" s="238"/>
      <c r="AP156" s="240"/>
      <c r="AQ156" s="295"/>
      <c r="AS156" s="5" t="str">
        <f>IF(AND(I156&lt;&gt;"107 ハーフマラソン",I156&lt;&gt;"062 10000mW"),D155 &amp; "-" &amp; I156,D155 &amp; "-" &amp; I156 &amp; J156)</f>
        <v>-</v>
      </c>
      <c r="AT156" s="5" t="str">
        <f>IF(ISERROR(VLOOKUP(個人情報!$AS156,登録者リスト!#REF!,4,FALSE)),"○","")</f>
        <v>○</v>
      </c>
      <c r="AU156" s="5" t="e">
        <f>IF(AND(I156&lt;&gt;"107 ハーフマラソン",I156&lt;&gt;"062 10000mW"),#REF! &amp; "-" &amp; I156,#REF! &amp; "-" &amp; I156 &amp; J156)</f>
        <v>#REF!</v>
      </c>
      <c r="AV156" s="5" t="str">
        <f>IF(ISERROR(VLOOKUP(AU156,突破者リスト外資格記録入力シート!$D$7:$M$106,2,FALSE)),"○","")</f>
        <v>○</v>
      </c>
      <c r="AX156" s="5" t="str">
        <f>IF(I156="107 ハーフマラソン","H",IF(I156="062 10000mW","W",""))</f>
        <v/>
      </c>
      <c r="AY156" s="5" t="e">
        <f>VLOOKUP($I156 &amp; $J156,標準記録!$A$1:$D$26,2,FALSE)</f>
        <v>#N/A</v>
      </c>
      <c r="AZ156" s="5" t="e">
        <f>VLOOKUP($I156 &amp; $J156,標準記録!$A$1:$D$26,3,FALSE)</f>
        <v>#N/A</v>
      </c>
      <c r="BA156" s="5" t="e">
        <f>VLOOKUP($I156 &amp; $J156,標準記録!$A$1:$D$26,4,FALSE)</f>
        <v>#N/A</v>
      </c>
      <c r="BB156" s="5" t="str">
        <f>IF(BC156="","",A155)</f>
        <v/>
      </c>
      <c r="BC156" s="5" t="str">
        <f>IF(OR(I156="201 十種競技",I156="202 七種競技"),#REF!,"")</f>
        <v/>
      </c>
      <c r="BD156" s="5" t="str">
        <f>IF(I156="107 ハーフマラソン",#REF!,"")</f>
        <v/>
      </c>
      <c r="BE156" s="5" t="str">
        <f>I156 &amp; K156</f>
        <v/>
      </c>
      <c r="BF156" s="5">
        <f>I156</f>
        <v>0</v>
      </c>
      <c r="BG156" s="5">
        <f>COUNTIF($BF$5:$BF$401,I156)</f>
        <v>160</v>
      </c>
      <c r="BH156" s="5">
        <f>COUNTIF($BE$5:$BE$401,I156 &amp; "B標準")</f>
        <v>0</v>
      </c>
    </row>
    <row r="157" spans="1:61" ht="15" thickTop="1" thickBot="1" x14ac:dyDescent="0.2">
      <c r="A157" s="293"/>
      <c r="B157" s="245" t="s">
        <v>128</v>
      </c>
      <c r="C157" s="246"/>
      <c r="D157" s="246"/>
      <c r="E157" s="246"/>
      <c r="F157" s="246"/>
      <c r="G157" s="247"/>
      <c r="H157" s="133"/>
      <c r="I157" s="248"/>
      <c r="J157" s="249"/>
      <c r="K157" s="249"/>
      <c r="L157" s="249"/>
      <c r="M157" s="249"/>
      <c r="N157" s="249"/>
      <c r="O157" s="249"/>
      <c r="P157" s="249"/>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50"/>
    </row>
    <row r="158" spans="1:61" ht="13.5" customHeight="1" x14ac:dyDescent="0.15">
      <c r="A158" s="289"/>
      <c r="B158" s="281" t="s">
        <v>0</v>
      </c>
      <c r="C158" s="283" t="s">
        <v>242</v>
      </c>
      <c r="D158" s="283" t="str">
        <f>IF(C160="○","整理番号","登録番号")</f>
        <v>登録番号</v>
      </c>
      <c r="E158" s="134" t="s">
        <v>13550</v>
      </c>
      <c r="F158" s="281" t="s">
        <v>275</v>
      </c>
      <c r="G158" s="135" t="s">
        <v>1</v>
      </c>
      <c r="H158" s="273" t="s">
        <v>13551</v>
      </c>
      <c r="I158" s="285" t="s">
        <v>2</v>
      </c>
      <c r="J158" s="273" t="s">
        <v>284</v>
      </c>
      <c r="K158" s="273" t="s">
        <v>3</v>
      </c>
      <c r="L158" s="136" t="s">
        <v>243</v>
      </c>
      <c r="M158" s="137" t="s">
        <v>16</v>
      </c>
      <c r="N158" s="278" t="s">
        <v>4</v>
      </c>
      <c r="O158" s="279"/>
      <c r="P158" s="279"/>
      <c r="Q158" s="279"/>
      <c r="R158" s="279"/>
      <c r="S158" s="279"/>
      <c r="T158" s="279"/>
      <c r="U158" s="279"/>
      <c r="V158" s="279"/>
      <c r="W158" s="279"/>
      <c r="X158" s="279"/>
      <c r="Y158" s="279"/>
      <c r="Z158" s="279"/>
      <c r="AA158" s="279"/>
      <c r="AB158" s="280"/>
      <c r="AC158" s="138" t="s">
        <v>16</v>
      </c>
      <c r="AD158" s="296" t="s">
        <v>448</v>
      </c>
      <c r="AE158" s="297"/>
      <c r="AF158" s="297"/>
      <c r="AG158" s="297"/>
      <c r="AH158" s="297"/>
      <c r="AI158" s="297"/>
      <c r="AJ158" s="297"/>
      <c r="AK158" s="278" t="s">
        <v>445</v>
      </c>
      <c r="AL158" s="279"/>
      <c r="AM158" s="279"/>
      <c r="AN158" s="279"/>
      <c r="AO158" s="279"/>
      <c r="AP158" s="279"/>
      <c r="AQ158" s="301"/>
    </row>
    <row r="159" spans="1:61" ht="14.25" thickBot="1" x14ac:dyDescent="0.2">
      <c r="A159" s="290"/>
      <c r="B159" s="282"/>
      <c r="C159" s="284"/>
      <c r="D159" s="284"/>
      <c r="E159" s="139" t="s">
        <v>6</v>
      </c>
      <c r="F159" s="282"/>
      <c r="G159" s="140" t="s">
        <v>7</v>
      </c>
      <c r="H159" s="282"/>
      <c r="I159" s="286"/>
      <c r="J159" s="274"/>
      <c r="K159" s="274"/>
      <c r="L159" s="141"/>
      <c r="M159" s="142"/>
      <c r="N159" s="275" t="s">
        <v>8</v>
      </c>
      <c r="O159" s="276"/>
      <c r="P159" s="276"/>
      <c r="Q159" s="276"/>
      <c r="R159" s="276"/>
      <c r="S159" s="276"/>
      <c r="T159" s="277"/>
      <c r="U159" s="166"/>
      <c r="V159" s="143" t="s">
        <v>10</v>
      </c>
      <c r="W159" s="144"/>
      <c r="X159" s="162"/>
      <c r="Y159" s="144"/>
      <c r="Z159" s="162"/>
      <c r="AA159" s="145"/>
      <c r="AB159" s="140" t="s">
        <v>11</v>
      </c>
      <c r="AC159" s="146"/>
      <c r="AD159" s="298" t="s">
        <v>8</v>
      </c>
      <c r="AE159" s="299"/>
      <c r="AF159" s="299"/>
      <c r="AG159" s="299"/>
      <c r="AH159" s="299"/>
      <c r="AI159" s="299"/>
      <c r="AJ159" s="300"/>
      <c r="AK159" s="275" t="s">
        <v>8</v>
      </c>
      <c r="AL159" s="276"/>
      <c r="AM159" s="276"/>
      <c r="AN159" s="276"/>
      <c r="AO159" s="276"/>
      <c r="AP159" s="276"/>
      <c r="AQ159" s="302"/>
    </row>
    <row r="160" spans="1:61" ht="13.5" customHeight="1" x14ac:dyDescent="0.15">
      <c r="A160" s="291">
        <v>32</v>
      </c>
      <c r="B160" s="303" t="str">
        <f>IF(OR(B155="",E160=""),"",B155+1)</f>
        <v/>
      </c>
      <c r="C160" s="207"/>
      <c r="D160" s="205"/>
      <c r="E160" s="131" t="str">
        <f>IF(C160="○",IF($D160&lt;&gt;"",VLOOKUP($D160,新規学連登録者入力シート!$A$2:$U$101,8,FALSE),""),IF($D160&lt;&gt;"",IF(VLOOKUP(個人情報!$D160,登録者リスト!$A$1:$F$43729,4,FALSE)=基本情報!$D$6,VLOOKUP(個人情報!$D160,登録者リスト!$A$1:$F$43729,3,FALSE),""),""))</f>
        <v/>
      </c>
      <c r="F160" s="209" t="str">
        <f>IF(C160="○",IF($D160&lt;&gt;"",VLOOKUP($D160,新規学連登録者入力シート!$A$2:$U$101,9,FALSE),""),IF($D160&lt;&gt;"",IF(VLOOKUP(個人情報!$D160,登録者リスト!$A$1:$G$43729,4,FALSE)=基本情報!$D$6,VLOOKUP(個人情報!$D160,登録者リスト!$A$1:$G$43729,7,FALSE),""),""))</f>
        <v/>
      </c>
      <c r="G160" s="132" t="str">
        <f>IF(C160="○",IF($D160&lt;&gt;"",VLOOKUP($D160,新規学連登録者入力シート!$A$2:$U$101,14,FALSE),""),IF($D160&lt;&gt;"",IF(VLOOKUP(個人情報!$D160,登録者リスト!$A$1:$F$43729,4,FALSE)=基本情報!$D$6,VLOOKUP(個人情報!$D160,登録者リスト!$A$1:$F$43729,5,FALSE),""),""))</f>
        <v/>
      </c>
      <c r="H160" s="211" t="str">
        <f>IF(C160="○",IF($D160&lt;&gt;"",VLOOKUP($D160,新規学連登録者入力シート!$A$2:$U$101,19,FALSE),""),IF($D160&lt;&gt;"",IF(VLOOKUP(個人情報!$D160,登録者リスト!$A$1:$H$43729,4,FALSE)=基本情報!$D$6,VLOOKUP(個人情報!$D160,登録者リスト!$A$1:$H$43729,8,FALSE),""),""))</f>
        <v/>
      </c>
      <c r="I160" s="267"/>
      <c r="J160" s="267"/>
      <c r="K160" s="269" t="str">
        <f>IFERROR(IF(I160="","",IF(AND(I160&lt;&gt;"107 ハーフマラソン",I160&lt;&gt;"062 10000mW"),IF(BA160="T",IF(VALUE(M160)&lt;=AY160,"A標準",IF(VALUE(M160)&lt;=AZ160,"B標準","未突破")),IF(VALUE(M160)&gt;=AY160,"A標準",IF(VALUE(M160)&gt;=AZ160,"B標準","未突破"))),IF(VALUE(M160)&lt;=AZ160,"","未突破"))),"")</f>
        <v/>
      </c>
      <c r="L160" s="105"/>
      <c r="M160" s="287" t="str">
        <f>IF(U160="",ASC(N160&amp;IF(P160&lt;&gt;"",TEXT(P160,"00"),"")&amp;IF(R160&lt;&gt;"",TEXT(R160,"00"),"")&amp;IF(T160&lt;&gt;"",TEXT(T160,"00"),"")),ASC(U160))</f>
        <v/>
      </c>
      <c r="N160" s="205"/>
      <c r="O160" s="255" t="s">
        <v>239</v>
      </c>
      <c r="P160" s="237"/>
      <c r="Q160" s="255" t="s">
        <v>240</v>
      </c>
      <c r="R160" s="237"/>
      <c r="S160" s="239" t="s">
        <v>241</v>
      </c>
      <c r="T160" s="241"/>
      <c r="U160" s="165"/>
      <c r="V160" s="147"/>
      <c r="W160" s="148" t="s">
        <v>23</v>
      </c>
      <c r="X160" s="163"/>
      <c r="Y160" s="148" t="s">
        <v>24</v>
      </c>
      <c r="Z160" s="163"/>
      <c r="AA160" s="148" t="s">
        <v>26</v>
      </c>
      <c r="AB160" s="267"/>
      <c r="AC160" s="101" t="e">
        <f>IF(#REF!="",ASC(AD160&amp;IF(AF160&lt;&gt;"",TEXT(AF160,"00"),"")&amp;IF(AH160&lt;&gt;"",TEXT(AH160,"00"),"")&amp;IF(AJ160&lt;&gt;"",TEXT(AJ160,"00"),"")),ASC(#REF!))</f>
        <v>#REF!</v>
      </c>
      <c r="AD160" s="253" t="str">
        <f>IF(I160="","",IF(I160="201 十種競技","",VLOOKUP(I160,大学記録!$A$3:$H$5,2,FALSE)))</f>
        <v/>
      </c>
      <c r="AE160" s="257" t="s">
        <v>239</v>
      </c>
      <c r="AF160" s="259" t="str">
        <f>IF(I160="","",IF(I160="201 十種競技","",VLOOKUP(I160,大学記録!$A$3:$H$5,4,FALSE)))</f>
        <v/>
      </c>
      <c r="AG160" s="257" t="s">
        <v>240</v>
      </c>
      <c r="AH160" s="259" t="str">
        <f>IF(I160="","",IF(I160="201 十種競技","",VLOOKUP(I160,大学記録!$A$3:$H$5,6,FALSE)))</f>
        <v/>
      </c>
      <c r="AI160" s="261" t="s">
        <v>241</v>
      </c>
      <c r="AJ160" s="251" t="str">
        <f>IF(I160="","",IF(I160="201 十種競技","",VLOOKUP(I160,大学記録!$A$3:$H$5,8,FALSE)))</f>
        <v/>
      </c>
      <c r="AK160" s="205"/>
      <c r="AL160" s="255" t="s">
        <v>239</v>
      </c>
      <c r="AM160" s="237"/>
      <c r="AN160" s="255" t="s">
        <v>240</v>
      </c>
      <c r="AO160" s="237"/>
      <c r="AP160" s="239" t="s">
        <v>241</v>
      </c>
      <c r="AQ160" s="294"/>
      <c r="AS160" s="5" t="str">
        <f>IF(AND(I160&lt;&gt;"107 ハーフマラソン",I160&lt;&gt;"062 10000mW"),D160 &amp; "-" &amp; I160,D160 &amp; "-" &amp; I160 &amp; J160)</f>
        <v>-</v>
      </c>
      <c r="AT160" s="5" t="str">
        <f>IF(ISERROR(VLOOKUP(個人情報!$AS160,登録者リスト!#REF!,4,FALSE)),"○","")</f>
        <v>○</v>
      </c>
      <c r="AU160" s="5" t="e">
        <f>IF(AND(I160&lt;&gt;"107 ハーフマラソン",I160&lt;&gt;"062 10000mW"),#REF! &amp; "-" &amp; I160,#REF! &amp; "-" &amp; I160 &amp; J160)</f>
        <v>#REF!</v>
      </c>
      <c r="AV160" s="5" t="str">
        <f>IF(ISERROR(VLOOKUP(AU160,突破者リスト外資格記録入力シート!$D$7:$M$106,2,FALSE)),"○","")</f>
        <v>○</v>
      </c>
      <c r="AW160" s="5" t="str">
        <f>IF(C160="○","整理番号","登録番号")</f>
        <v>登録番号</v>
      </c>
      <c r="AX160" s="5" t="str">
        <f>IF(I160="107 ハーフマラソン","H",IF(I160="062 10000mW","W",""))</f>
        <v/>
      </c>
      <c r="AY160" s="5" t="e">
        <f>VLOOKUP($I160 &amp; $J160,標準記録!$A$1:$D$26,2,FALSE)</f>
        <v>#N/A</v>
      </c>
      <c r="AZ160" s="5" t="e">
        <f>VLOOKUP($I160 &amp; $J160,標準記録!$A$1:$D$26,3,FALSE)</f>
        <v>#N/A</v>
      </c>
      <c r="BA160" s="5" t="e">
        <f>VLOOKUP($I160 &amp; $J160,標準記録!$A$1:$D$26,4,FALSE)</f>
        <v>#N/A</v>
      </c>
      <c r="BB160" s="5" t="str">
        <f>IF(BC160="","",A160)</f>
        <v/>
      </c>
      <c r="BC160" s="5" t="str">
        <f>IF(OR(I160="201 十種競技",I160="202 七種競技"),#REF!,"")</f>
        <v/>
      </c>
      <c r="BD160" s="5" t="str">
        <f>IF(I160="107 ハーフマラソン",#REF!,"")</f>
        <v/>
      </c>
      <c r="BE160" s="5" t="str">
        <f>I160 &amp; K160</f>
        <v/>
      </c>
      <c r="BF160" s="5">
        <f>I160</f>
        <v>0</v>
      </c>
      <c r="BG160" s="5">
        <f>COUNTIF($BF$5:$BF$401,I160)</f>
        <v>160</v>
      </c>
      <c r="BH160" s="5">
        <f>COUNTIF($BE$5:$BE$401,I160 &amp; "B標準")</f>
        <v>0</v>
      </c>
      <c r="BI160" s="5" t="str">
        <f>D158 &amp; D160</f>
        <v>登録番号</v>
      </c>
    </row>
    <row r="161" spans="1:61" ht="14.25" customHeight="1" thickBot="1" x14ac:dyDescent="0.2">
      <c r="A161" s="292"/>
      <c r="B161" s="304"/>
      <c r="C161" s="208"/>
      <c r="D161" s="206"/>
      <c r="E161" s="128" t="str">
        <f>IF(C160="○",IF($D160&lt;&gt;"",VLOOKUP($D160,新規学連登録者入力シート!$A$2:$U$101,7,FALSE),""),IF($D160&lt;&gt;"",IF(VLOOKUP(個人情報!$D160,登録者リスト!$A$1:$F$43729,4,FALSE)=基本情報!$D$6,VLOOKUP(個人情報!$D160,登録者リスト!$A$1:$F$43729,2,FALSE),""),""))</f>
        <v/>
      </c>
      <c r="F161" s="210"/>
      <c r="G161" s="128" t="str">
        <f>IF(C160="○",IF($D160&lt;&gt;"",VLOOKUP($D160,新規学連登録者入力シート!$A$2:$U$101,19,FALSE),""),IF($D160&lt;&gt;"",IF(VLOOKUP(個人情報!$D160,登録者リスト!$A$1:$F$43729,4,FALSE)=基本情報!$D$6,VLOOKUP(個人情報!$D160,登録者リスト!$A$1:$F$43729,6,FALSE),""),""))</f>
        <v/>
      </c>
      <c r="H161" s="212"/>
      <c r="I161" s="268"/>
      <c r="J161" s="268"/>
      <c r="K161" s="270"/>
      <c r="L161" s="106"/>
      <c r="M161" s="288"/>
      <c r="N161" s="206"/>
      <c r="O161" s="256"/>
      <c r="P161" s="238"/>
      <c r="Q161" s="256"/>
      <c r="R161" s="238"/>
      <c r="S161" s="240"/>
      <c r="T161" s="242"/>
      <c r="U161" s="168"/>
      <c r="V161" s="149"/>
      <c r="W161" s="150" t="s">
        <v>23</v>
      </c>
      <c r="X161" s="94"/>
      <c r="Y161" s="150" t="s">
        <v>25</v>
      </c>
      <c r="Z161" s="94"/>
      <c r="AA161" s="150" t="s">
        <v>26</v>
      </c>
      <c r="AB161" s="268"/>
      <c r="AC161" s="102" t="e">
        <f>IF(#REF!="",ASC(AD160&amp;IF(AF161&lt;&gt;"",TEXT(AF161,"00"),"")&amp;IF(AH161&lt;&gt;"",TEXT(AH161,"00"),"")&amp;IF(AJ161&lt;&gt;"",TEXT(AJ161,"00"),"")),ASC(#REF!))</f>
        <v>#REF!</v>
      </c>
      <c r="AD161" s="254"/>
      <c r="AE161" s="258"/>
      <c r="AF161" s="260"/>
      <c r="AG161" s="258"/>
      <c r="AH161" s="260"/>
      <c r="AI161" s="262"/>
      <c r="AJ161" s="252"/>
      <c r="AK161" s="206"/>
      <c r="AL161" s="256"/>
      <c r="AM161" s="238"/>
      <c r="AN161" s="256"/>
      <c r="AO161" s="238"/>
      <c r="AP161" s="240"/>
      <c r="AQ161" s="295"/>
      <c r="AS161" s="5" t="str">
        <f>IF(AND(I161&lt;&gt;"107 ハーフマラソン",I161&lt;&gt;"062 10000mW"),D160 &amp; "-" &amp; I161,D160 &amp; "-" &amp; I161 &amp; J161)</f>
        <v>-</v>
      </c>
      <c r="AT161" s="5" t="str">
        <f>IF(ISERROR(VLOOKUP(個人情報!$AS161,登録者リスト!#REF!,4,FALSE)),"○","")</f>
        <v>○</v>
      </c>
      <c r="AU161" s="5" t="e">
        <f>IF(AND(I161&lt;&gt;"107 ハーフマラソン",I161&lt;&gt;"062 10000mW"),#REF! &amp; "-" &amp; I161,#REF! &amp; "-" &amp; I161 &amp; J161)</f>
        <v>#REF!</v>
      </c>
      <c r="AV161" s="5" t="str">
        <f>IF(ISERROR(VLOOKUP(AU161,突破者リスト外資格記録入力シート!$D$7:$M$106,2,FALSE)),"○","")</f>
        <v>○</v>
      </c>
      <c r="AX161" s="5" t="str">
        <f>IF(I161="107 ハーフマラソン","H",IF(I161="062 10000mW","W",""))</f>
        <v/>
      </c>
      <c r="AY161" s="5" t="e">
        <f>VLOOKUP($I161 &amp; $J161,標準記録!$A$1:$D$26,2,FALSE)</f>
        <v>#N/A</v>
      </c>
      <c r="AZ161" s="5" t="e">
        <f>VLOOKUP($I161 &amp; $J161,標準記録!$A$1:$D$26,3,FALSE)</f>
        <v>#N/A</v>
      </c>
      <c r="BA161" s="5" t="e">
        <f>VLOOKUP($I161 &amp; $J161,標準記録!$A$1:$D$26,4,FALSE)</f>
        <v>#N/A</v>
      </c>
      <c r="BB161" s="5" t="str">
        <f>IF(BC161="","",A160)</f>
        <v/>
      </c>
      <c r="BC161" s="5" t="str">
        <f>IF(OR(I161="201 十種競技",I161="202 七種競技"),#REF!,"")</f>
        <v/>
      </c>
      <c r="BD161" s="5" t="str">
        <f>IF(I161="107 ハーフマラソン",#REF!,"")</f>
        <v/>
      </c>
      <c r="BE161" s="5" t="str">
        <f>I161 &amp; K161</f>
        <v/>
      </c>
      <c r="BF161" s="5">
        <f>I161</f>
        <v>0</v>
      </c>
      <c r="BG161" s="5">
        <f>COUNTIF($BF$5:$BF$401,I161)</f>
        <v>160</v>
      </c>
      <c r="BH161" s="5">
        <f>COUNTIF($BE$5:$BE$401,I161 &amp; "B標準")</f>
        <v>0</v>
      </c>
    </row>
    <row r="162" spans="1:61" ht="15" thickTop="1" thickBot="1" x14ac:dyDescent="0.2">
      <c r="A162" s="293"/>
      <c r="B162" s="245" t="s">
        <v>128</v>
      </c>
      <c r="C162" s="246"/>
      <c r="D162" s="246"/>
      <c r="E162" s="246"/>
      <c r="F162" s="246"/>
      <c r="G162" s="247"/>
      <c r="H162" s="133"/>
      <c r="I162" s="248"/>
      <c r="J162" s="249"/>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s="249"/>
      <c r="AG162" s="249"/>
      <c r="AH162" s="249"/>
      <c r="AI162" s="249"/>
      <c r="AJ162" s="249"/>
      <c r="AK162" s="249"/>
      <c r="AL162" s="249"/>
      <c r="AM162" s="249"/>
      <c r="AN162" s="249"/>
      <c r="AO162" s="249"/>
      <c r="AP162" s="249"/>
      <c r="AQ162" s="250"/>
    </row>
    <row r="163" spans="1:61" ht="13.5" customHeight="1" x14ac:dyDescent="0.15">
      <c r="A163" s="289"/>
      <c r="B163" s="281" t="s">
        <v>0</v>
      </c>
      <c r="C163" s="283" t="s">
        <v>242</v>
      </c>
      <c r="D163" s="283" t="str">
        <f>IF(C165="○","整理番号","登録番号")</f>
        <v>登録番号</v>
      </c>
      <c r="E163" s="134" t="s">
        <v>13550</v>
      </c>
      <c r="F163" s="281" t="s">
        <v>275</v>
      </c>
      <c r="G163" s="135" t="s">
        <v>1</v>
      </c>
      <c r="H163" s="273" t="s">
        <v>13551</v>
      </c>
      <c r="I163" s="285" t="s">
        <v>2</v>
      </c>
      <c r="J163" s="273" t="s">
        <v>284</v>
      </c>
      <c r="K163" s="273" t="s">
        <v>3</v>
      </c>
      <c r="L163" s="136" t="s">
        <v>243</v>
      </c>
      <c r="M163" s="137" t="s">
        <v>16</v>
      </c>
      <c r="N163" s="278" t="s">
        <v>4</v>
      </c>
      <c r="O163" s="279"/>
      <c r="P163" s="279"/>
      <c r="Q163" s="279"/>
      <c r="R163" s="279"/>
      <c r="S163" s="279"/>
      <c r="T163" s="279"/>
      <c r="U163" s="279"/>
      <c r="V163" s="279"/>
      <c r="W163" s="279"/>
      <c r="X163" s="279"/>
      <c r="Y163" s="279"/>
      <c r="Z163" s="279"/>
      <c r="AA163" s="279"/>
      <c r="AB163" s="280"/>
      <c r="AC163" s="138" t="s">
        <v>16</v>
      </c>
      <c r="AD163" s="296" t="s">
        <v>448</v>
      </c>
      <c r="AE163" s="297"/>
      <c r="AF163" s="297"/>
      <c r="AG163" s="297"/>
      <c r="AH163" s="297"/>
      <c r="AI163" s="297"/>
      <c r="AJ163" s="297"/>
      <c r="AK163" s="278" t="s">
        <v>445</v>
      </c>
      <c r="AL163" s="279"/>
      <c r="AM163" s="279"/>
      <c r="AN163" s="279"/>
      <c r="AO163" s="279"/>
      <c r="AP163" s="279"/>
      <c r="AQ163" s="301"/>
    </row>
    <row r="164" spans="1:61" ht="14.25" thickBot="1" x14ac:dyDescent="0.2">
      <c r="A164" s="290"/>
      <c r="B164" s="282"/>
      <c r="C164" s="284"/>
      <c r="D164" s="284"/>
      <c r="E164" s="139" t="s">
        <v>6</v>
      </c>
      <c r="F164" s="282"/>
      <c r="G164" s="140" t="s">
        <v>7</v>
      </c>
      <c r="H164" s="282"/>
      <c r="I164" s="286"/>
      <c r="J164" s="274"/>
      <c r="K164" s="274"/>
      <c r="L164" s="141"/>
      <c r="M164" s="142"/>
      <c r="N164" s="275" t="s">
        <v>8</v>
      </c>
      <c r="O164" s="276"/>
      <c r="P164" s="276"/>
      <c r="Q164" s="276"/>
      <c r="R164" s="276"/>
      <c r="S164" s="276"/>
      <c r="T164" s="277"/>
      <c r="U164" s="166"/>
      <c r="V164" s="143" t="s">
        <v>10</v>
      </c>
      <c r="W164" s="144"/>
      <c r="X164" s="162"/>
      <c r="Y164" s="144"/>
      <c r="Z164" s="162"/>
      <c r="AA164" s="145"/>
      <c r="AB164" s="140" t="s">
        <v>11</v>
      </c>
      <c r="AC164" s="146"/>
      <c r="AD164" s="298" t="s">
        <v>8</v>
      </c>
      <c r="AE164" s="299"/>
      <c r="AF164" s="299"/>
      <c r="AG164" s="299"/>
      <c r="AH164" s="299"/>
      <c r="AI164" s="299"/>
      <c r="AJ164" s="300"/>
      <c r="AK164" s="275" t="s">
        <v>8</v>
      </c>
      <c r="AL164" s="276"/>
      <c r="AM164" s="276"/>
      <c r="AN164" s="276"/>
      <c r="AO164" s="276"/>
      <c r="AP164" s="276"/>
      <c r="AQ164" s="302"/>
    </row>
    <row r="165" spans="1:61" ht="13.5" customHeight="1" x14ac:dyDescent="0.15">
      <c r="A165" s="291">
        <v>33</v>
      </c>
      <c r="B165" s="303" t="str">
        <f>IF(OR(B160="",E165=""),"",B160+1)</f>
        <v/>
      </c>
      <c r="C165" s="207"/>
      <c r="D165" s="205"/>
      <c r="E165" s="131" t="str">
        <f>IF(C165="○",IF($D165&lt;&gt;"",VLOOKUP($D165,新規学連登録者入力シート!$A$2:$U$101,8,FALSE),""),IF($D165&lt;&gt;"",IF(VLOOKUP(個人情報!$D165,登録者リスト!$A$1:$F$43729,4,FALSE)=基本情報!$D$6,VLOOKUP(個人情報!$D165,登録者リスト!$A$1:$F$43729,3,FALSE),""),""))</f>
        <v/>
      </c>
      <c r="F165" s="209" t="str">
        <f>IF(C165="○",IF($D165&lt;&gt;"",VLOOKUP($D165,新規学連登録者入力シート!$A$2:$U$101,9,FALSE),""),IF($D165&lt;&gt;"",IF(VLOOKUP(個人情報!$D165,登録者リスト!$A$1:$G$43729,4,FALSE)=基本情報!$D$6,VLOOKUP(個人情報!$D165,登録者リスト!$A$1:$G$43729,7,FALSE),""),""))</f>
        <v/>
      </c>
      <c r="G165" s="132" t="str">
        <f>IF(C165="○",IF($D165&lt;&gt;"",VLOOKUP($D165,新規学連登録者入力シート!$A$2:$U$101,14,FALSE),""),IF($D165&lt;&gt;"",IF(VLOOKUP(個人情報!$D165,登録者リスト!$A$1:$F$43729,4,FALSE)=基本情報!$D$6,VLOOKUP(個人情報!$D165,登録者リスト!$A$1:$F$43729,5,FALSE),""),""))</f>
        <v/>
      </c>
      <c r="H165" s="211" t="str">
        <f>IF(C165="○",IF($D165&lt;&gt;"",VLOOKUP($D165,新規学連登録者入力シート!$A$2:$U$101,19,FALSE),""),IF($D165&lt;&gt;"",IF(VLOOKUP(個人情報!$D165,登録者リスト!$A$1:$H$43729,4,FALSE)=基本情報!$D$6,VLOOKUP(個人情報!$D165,登録者リスト!$A$1:$H$43729,8,FALSE),""),""))</f>
        <v/>
      </c>
      <c r="I165" s="267"/>
      <c r="J165" s="267"/>
      <c r="K165" s="269" t="str">
        <f>IFERROR(IF(I165="","",IF(AND(I165&lt;&gt;"107 ハーフマラソン",I165&lt;&gt;"062 10000mW"),IF(BA165="T",IF(VALUE(M165)&lt;=AY165,"A標準",IF(VALUE(M165)&lt;=AZ165,"B標準","未突破")),IF(VALUE(M165)&gt;=AY165,"A標準",IF(VALUE(M165)&gt;=AZ165,"B標準","未突破"))),IF(VALUE(M165)&lt;=AZ165,"","未突破"))),"")</f>
        <v/>
      </c>
      <c r="L165" s="105"/>
      <c r="M165" s="287" t="str">
        <f>IF(U165="",ASC(N165&amp;IF(P165&lt;&gt;"",TEXT(P165,"00"),"")&amp;IF(R165&lt;&gt;"",TEXT(R165,"00"),"")&amp;IF(T165&lt;&gt;"",TEXT(T165,"00"),"")),ASC(U165))</f>
        <v/>
      </c>
      <c r="N165" s="205"/>
      <c r="O165" s="255" t="s">
        <v>239</v>
      </c>
      <c r="P165" s="237"/>
      <c r="Q165" s="255" t="s">
        <v>240</v>
      </c>
      <c r="R165" s="237"/>
      <c r="S165" s="239" t="s">
        <v>241</v>
      </c>
      <c r="T165" s="241"/>
      <c r="U165" s="165"/>
      <c r="V165" s="147"/>
      <c r="W165" s="148" t="s">
        <v>23</v>
      </c>
      <c r="X165" s="163"/>
      <c r="Y165" s="148" t="s">
        <v>24</v>
      </c>
      <c r="Z165" s="163"/>
      <c r="AA165" s="148" t="s">
        <v>26</v>
      </c>
      <c r="AB165" s="267"/>
      <c r="AC165" s="101" t="e">
        <f>IF(#REF!="",ASC(AD165&amp;IF(AF165&lt;&gt;"",TEXT(AF165,"00"),"")&amp;IF(AH165&lt;&gt;"",TEXT(AH165,"00"),"")&amp;IF(AJ165&lt;&gt;"",TEXT(AJ165,"00"),"")),ASC(#REF!))</f>
        <v>#REF!</v>
      </c>
      <c r="AD165" s="253" t="str">
        <f>IF(I165="","",IF(I165="201 十種競技","",VLOOKUP(I165,大学記録!$A$3:$H$5,2,FALSE)))</f>
        <v/>
      </c>
      <c r="AE165" s="257" t="s">
        <v>239</v>
      </c>
      <c r="AF165" s="259" t="str">
        <f>IF(I165="","",IF(I165="201 十種競技","",VLOOKUP(I165,大学記録!$A$3:$H$5,4,FALSE)))</f>
        <v/>
      </c>
      <c r="AG165" s="257" t="s">
        <v>240</v>
      </c>
      <c r="AH165" s="259" t="str">
        <f>IF(I165="","",IF(I165="201 十種競技","",VLOOKUP(I165,大学記録!$A$3:$H$5,6,FALSE)))</f>
        <v/>
      </c>
      <c r="AI165" s="261" t="s">
        <v>241</v>
      </c>
      <c r="AJ165" s="251" t="str">
        <f>IF(I165="","",IF(I165="201 十種競技","",VLOOKUP(I165,大学記録!$A$3:$H$5,8,FALSE)))</f>
        <v/>
      </c>
      <c r="AK165" s="205"/>
      <c r="AL165" s="255" t="s">
        <v>239</v>
      </c>
      <c r="AM165" s="237"/>
      <c r="AN165" s="255" t="s">
        <v>240</v>
      </c>
      <c r="AO165" s="237"/>
      <c r="AP165" s="239" t="s">
        <v>241</v>
      </c>
      <c r="AQ165" s="294"/>
      <c r="AS165" s="5" t="str">
        <f>IF(AND(I165&lt;&gt;"107 ハーフマラソン",I165&lt;&gt;"062 10000mW"),D165 &amp; "-" &amp; I165,D165 &amp; "-" &amp; I165 &amp; J165)</f>
        <v>-</v>
      </c>
      <c r="AT165" s="5" t="str">
        <f>IF(ISERROR(VLOOKUP(個人情報!$AS165,登録者リスト!#REF!,4,FALSE)),"○","")</f>
        <v>○</v>
      </c>
      <c r="AU165" s="5" t="e">
        <f>IF(AND(I165&lt;&gt;"107 ハーフマラソン",I165&lt;&gt;"062 10000mW"),#REF! &amp; "-" &amp; I165,#REF! &amp; "-" &amp; I165 &amp; J165)</f>
        <v>#REF!</v>
      </c>
      <c r="AV165" s="5" t="str">
        <f>IF(ISERROR(VLOOKUP(AU165,突破者リスト外資格記録入力シート!$D$7:$M$106,2,FALSE)),"○","")</f>
        <v>○</v>
      </c>
      <c r="AW165" s="5" t="str">
        <f>IF(C165="○","整理番号","登録番号")</f>
        <v>登録番号</v>
      </c>
      <c r="AX165" s="5" t="str">
        <f>IF(I165="107 ハーフマラソン","H",IF(I165="062 10000mW","W",""))</f>
        <v/>
      </c>
      <c r="AY165" s="5" t="e">
        <f>VLOOKUP($I165 &amp; $J165,標準記録!$A$1:$D$26,2,FALSE)</f>
        <v>#N/A</v>
      </c>
      <c r="AZ165" s="5" t="e">
        <f>VLOOKUP($I165 &amp; $J165,標準記録!$A$1:$D$26,3,FALSE)</f>
        <v>#N/A</v>
      </c>
      <c r="BA165" s="5" t="e">
        <f>VLOOKUP($I165 &amp; $J165,標準記録!$A$1:$D$26,4,FALSE)</f>
        <v>#N/A</v>
      </c>
      <c r="BB165" s="5" t="str">
        <f>IF(BC165="","",A165)</f>
        <v/>
      </c>
      <c r="BC165" s="5" t="str">
        <f>IF(OR(I165="201 十種競技",I165="202 七種競技"),#REF!,"")</f>
        <v/>
      </c>
      <c r="BD165" s="5" t="str">
        <f>IF(I165="107 ハーフマラソン",#REF!,"")</f>
        <v/>
      </c>
      <c r="BE165" s="5" t="str">
        <f>I165 &amp; K165</f>
        <v/>
      </c>
      <c r="BF165" s="5">
        <f>I165</f>
        <v>0</v>
      </c>
      <c r="BG165" s="5">
        <f>COUNTIF($BF$5:$BF$401,I165)</f>
        <v>160</v>
      </c>
      <c r="BH165" s="5">
        <f>COUNTIF($BE$5:$BE$401,I165 &amp; "B標準")</f>
        <v>0</v>
      </c>
      <c r="BI165" s="5" t="str">
        <f>D163 &amp; D165</f>
        <v>登録番号</v>
      </c>
    </row>
    <row r="166" spans="1:61" ht="14.25" customHeight="1" thickBot="1" x14ac:dyDescent="0.2">
      <c r="A166" s="292"/>
      <c r="B166" s="304"/>
      <c r="C166" s="208"/>
      <c r="D166" s="206"/>
      <c r="E166" s="128" t="str">
        <f>IF(C165="○",IF($D165&lt;&gt;"",VLOOKUP($D165,新規学連登録者入力シート!$A$2:$U$101,7,FALSE),""),IF($D165&lt;&gt;"",IF(VLOOKUP(個人情報!$D165,登録者リスト!$A$1:$F$43729,4,FALSE)=基本情報!$D$6,VLOOKUP(個人情報!$D165,登録者リスト!$A$1:$F$43729,2,FALSE),""),""))</f>
        <v/>
      </c>
      <c r="F166" s="210"/>
      <c r="G166" s="128" t="str">
        <f>IF(C165="○",IF($D165&lt;&gt;"",VLOOKUP($D165,新規学連登録者入力シート!$A$2:$U$101,19,FALSE),""),IF($D165&lt;&gt;"",IF(VLOOKUP(個人情報!$D165,登録者リスト!$A$1:$F$43729,4,FALSE)=基本情報!$D$6,VLOOKUP(個人情報!$D165,登録者リスト!$A$1:$F$43729,6,FALSE),""),""))</f>
        <v/>
      </c>
      <c r="H166" s="212"/>
      <c r="I166" s="268"/>
      <c r="J166" s="268"/>
      <c r="K166" s="270"/>
      <c r="L166" s="106"/>
      <c r="M166" s="288"/>
      <c r="N166" s="206"/>
      <c r="O166" s="256"/>
      <c r="P166" s="238"/>
      <c r="Q166" s="256"/>
      <c r="R166" s="238"/>
      <c r="S166" s="240"/>
      <c r="T166" s="242"/>
      <c r="U166" s="168"/>
      <c r="V166" s="149"/>
      <c r="W166" s="150" t="s">
        <v>23</v>
      </c>
      <c r="X166" s="94"/>
      <c r="Y166" s="150" t="s">
        <v>25</v>
      </c>
      <c r="Z166" s="94"/>
      <c r="AA166" s="150" t="s">
        <v>26</v>
      </c>
      <c r="AB166" s="268"/>
      <c r="AC166" s="102" t="e">
        <f>IF(#REF!="",ASC(AD165&amp;IF(AF166&lt;&gt;"",TEXT(AF166,"00"),"")&amp;IF(AH166&lt;&gt;"",TEXT(AH166,"00"),"")&amp;IF(AJ166&lt;&gt;"",TEXT(AJ166,"00"),"")),ASC(#REF!))</f>
        <v>#REF!</v>
      </c>
      <c r="AD166" s="254"/>
      <c r="AE166" s="258"/>
      <c r="AF166" s="260"/>
      <c r="AG166" s="258"/>
      <c r="AH166" s="260"/>
      <c r="AI166" s="262"/>
      <c r="AJ166" s="252"/>
      <c r="AK166" s="206"/>
      <c r="AL166" s="256"/>
      <c r="AM166" s="238"/>
      <c r="AN166" s="256"/>
      <c r="AO166" s="238"/>
      <c r="AP166" s="240"/>
      <c r="AQ166" s="295"/>
      <c r="AS166" s="5" t="str">
        <f>IF(AND(I166&lt;&gt;"107 ハーフマラソン",I166&lt;&gt;"062 10000mW"),D165 &amp; "-" &amp; I166,D165 &amp; "-" &amp; I166 &amp; J166)</f>
        <v>-</v>
      </c>
      <c r="AT166" s="5" t="str">
        <f>IF(ISERROR(VLOOKUP(個人情報!$AS166,登録者リスト!#REF!,4,FALSE)),"○","")</f>
        <v>○</v>
      </c>
      <c r="AU166" s="5" t="e">
        <f>IF(AND(I166&lt;&gt;"107 ハーフマラソン",I166&lt;&gt;"062 10000mW"),#REF! &amp; "-" &amp; I166,#REF! &amp; "-" &amp; I166 &amp; J166)</f>
        <v>#REF!</v>
      </c>
      <c r="AV166" s="5" t="str">
        <f>IF(ISERROR(VLOOKUP(AU166,突破者リスト外資格記録入力シート!$D$7:$M$106,2,FALSE)),"○","")</f>
        <v>○</v>
      </c>
      <c r="AX166" s="5" t="str">
        <f>IF(I166="107 ハーフマラソン","H",IF(I166="062 10000mW","W",""))</f>
        <v/>
      </c>
      <c r="AY166" s="5" t="e">
        <f>VLOOKUP($I166 &amp; $J166,標準記録!$A$1:$D$26,2,FALSE)</f>
        <v>#N/A</v>
      </c>
      <c r="AZ166" s="5" t="e">
        <f>VLOOKUP($I166 &amp; $J166,標準記録!$A$1:$D$26,3,FALSE)</f>
        <v>#N/A</v>
      </c>
      <c r="BA166" s="5" t="e">
        <f>VLOOKUP($I166 &amp; $J166,標準記録!$A$1:$D$26,4,FALSE)</f>
        <v>#N/A</v>
      </c>
      <c r="BB166" s="5" t="str">
        <f>IF(BC166="","",A165)</f>
        <v/>
      </c>
      <c r="BC166" s="5" t="str">
        <f>IF(OR(I166="201 十種競技",I166="202 七種競技"),#REF!,"")</f>
        <v/>
      </c>
      <c r="BD166" s="5" t="str">
        <f>IF(I166="107 ハーフマラソン",#REF!,"")</f>
        <v/>
      </c>
      <c r="BE166" s="5" t="str">
        <f>I166 &amp; K166</f>
        <v/>
      </c>
      <c r="BF166" s="5">
        <f>I166</f>
        <v>0</v>
      </c>
      <c r="BG166" s="5">
        <f>COUNTIF($BF$5:$BF$401,I166)</f>
        <v>160</v>
      </c>
      <c r="BH166" s="5">
        <f>COUNTIF($BE$5:$BE$401,I166 &amp; "B標準")</f>
        <v>0</v>
      </c>
    </row>
    <row r="167" spans="1:61" ht="15" thickTop="1" thickBot="1" x14ac:dyDescent="0.2">
      <c r="A167" s="293"/>
      <c r="B167" s="245" t="s">
        <v>128</v>
      </c>
      <c r="C167" s="246"/>
      <c r="D167" s="246"/>
      <c r="E167" s="246"/>
      <c r="F167" s="246"/>
      <c r="G167" s="247"/>
      <c r="H167" s="133"/>
      <c r="I167" s="248"/>
      <c r="J167" s="249"/>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50"/>
    </row>
    <row r="168" spans="1:61" ht="13.5" customHeight="1" x14ac:dyDescent="0.15">
      <c r="A168" s="289"/>
      <c r="B168" s="281" t="s">
        <v>0</v>
      </c>
      <c r="C168" s="283" t="s">
        <v>242</v>
      </c>
      <c r="D168" s="283" t="str">
        <f>IF(C170="○","整理番号","登録番号")</f>
        <v>登録番号</v>
      </c>
      <c r="E168" s="134" t="s">
        <v>13550</v>
      </c>
      <c r="F168" s="281" t="s">
        <v>275</v>
      </c>
      <c r="G168" s="135" t="s">
        <v>1</v>
      </c>
      <c r="H168" s="273" t="s">
        <v>13551</v>
      </c>
      <c r="I168" s="285" t="s">
        <v>2</v>
      </c>
      <c r="J168" s="273" t="s">
        <v>284</v>
      </c>
      <c r="K168" s="273" t="s">
        <v>3</v>
      </c>
      <c r="L168" s="136" t="s">
        <v>243</v>
      </c>
      <c r="M168" s="137" t="s">
        <v>16</v>
      </c>
      <c r="N168" s="278" t="s">
        <v>4</v>
      </c>
      <c r="O168" s="279"/>
      <c r="P168" s="279"/>
      <c r="Q168" s="279"/>
      <c r="R168" s="279"/>
      <c r="S168" s="279"/>
      <c r="T168" s="279"/>
      <c r="U168" s="279"/>
      <c r="V168" s="279"/>
      <c r="W168" s="279"/>
      <c r="X168" s="279"/>
      <c r="Y168" s="279"/>
      <c r="Z168" s="279"/>
      <c r="AA168" s="279"/>
      <c r="AB168" s="280"/>
      <c r="AC168" s="138" t="s">
        <v>16</v>
      </c>
      <c r="AD168" s="296" t="s">
        <v>448</v>
      </c>
      <c r="AE168" s="297"/>
      <c r="AF168" s="297"/>
      <c r="AG168" s="297"/>
      <c r="AH168" s="297"/>
      <c r="AI168" s="297"/>
      <c r="AJ168" s="297"/>
      <c r="AK168" s="278" t="s">
        <v>445</v>
      </c>
      <c r="AL168" s="279"/>
      <c r="AM168" s="279"/>
      <c r="AN168" s="279"/>
      <c r="AO168" s="279"/>
      <c r="AP168" s="279"/>
      <c r="AQ168" s="301"/>
    </row>
    <row r="169" spans="1:61" ht="14.25" thickBot="1" x14ac:dyDescent="0.2">
      <c r="A169" s="290"/>
      <c r="B169" s="282"/>
      <c r="C169" s="284"/>
      <c r="D169" s="284"/>
      <c r="E169" s="139" t="s">
        <v>6</v>
      </c>
      <c r="F169" s="282"/>
      <c r="G169" s="140" t="s">
        <v>7</v>
      </c>
      <c r="H169" s="282"/>
      <c r="I169" s="286"/>
      <c r="J169" s="274"/>
      <c r="K169" s="274"/>
      <c r="L169" s="141"/>
      <c r="M169" s="142"/>
      <c r="N169" s="275" t="s">
        <v>8</v>
      </c>
      <c r="O169" s="276"/>
      <c r="P169" s="276"/>
      <c r="Q169" s="276"/>
      <c r="R169" s="276"/>
      <c r="S169" s="276"/>
      <c r="T169" s="277"/>
      <c r="U169" s="166"/>
      <c r="V169" s="143" t="s">
        <v>10</v>
      </c>
      <c r="W169" s="144"/>
      <c r="X169" s="162"/>
      <c r="Y169" s="144"/>
      <c r="Z169" s="162"/>
      <c r="AA169" s="145"/>
      <c r="AB169" s="140" t="s">
        <v>11</v>
      </c>
      <c r="AC169" s="146"/>
      <c r="AD169" s="298" t="s">
        <v>8</v>
      </c>
      <c r="AE169" s="299"/>
      <c r="AF169" s="299"/>
      <c r="AG169" s="299"/>
      <c r="AH169" s="299"/>
      <c r="AI169" s="299"/>
      <c r="AJ169" s="300"/>
      <c r="AK169" s="275" t="s">
        <v>8</v>
      </c>
      <c r="AL169" s="276"/>
      <c r="AM169" s="276"/>
      <c r="AN169" s="276"/>
      <c r="AO169" s="276"/>
      <c r="AP169" s="276"/>
      <c r="AQ169" s="302"/>
    </row>
    <row r="170" spans="1:61" ht="13.5" customHeight="1" x14ac:dyDescent="0.15">
      <c r="A170" s="291">
        <v>34</v>
      </c>
      <c r="B170" s="303" t="str">
        <f>IF(OR(B165="",E170=""),"",B165+1)</f>
        <v/>
      </c>
      <c r="C170" s="207"/>
      <c r="D170" s="205"/>
      <c r="E170" s="131" t="str">
        <f>IF(C170="○",IF($D170&lt;&gt;"",VLOOKUP($D170,新規学連登録者入力シート!$A$2:$U$101,8,FALSE),""),IF($D170&lt;&gt;"",IF(VLOOKUP(個人情報!$D170,登録者リスト!$A$1:$F$43729,4,FALSE)=基本情報!$D$6,VLOOKUP(個人情報!$D170,登録者リスト!$A$1:$F$43729,3,FALSE),""),""))</f>
        <v/>
      </c>
      <c r="F170" s="209" t="str">
        <f>IF(C170="○",IF($D170&lt;&gt;"",VLOOKUP($D170,新規学連登録者入力シート!$A$2:$U$101,9,FALSE),""),IF($D170&lt;&gt;"",IF(VLOOKUP(個人情報!$D170,登録者リスト!$A$1:$G$43729,4,FALSE)=基本情報!$D$6,VLOOKUP(個人情報!$D170,登録者リスト!$A$1:$G$43729,7,FALSE),""),""))</f>
        <v/>
      </c>
      <c r="G170" s="132" t="str">
        <f>IF(C170="○",IF($D170&lt;&gt;"",VLOOKUP($D170,新規学連登録者入力シート!$A$2:$U$101,14,FALSE),""),IF($D170&lt;&gt;"",IF(VLOOKUP(個人情報!$D170,登録者リスト!$A$1:$F$43729,4,FALSE)=基本情報!$D$6,VLOOKUP(個人情報!$D170,登録者リスト!$A$1:$F$43729,5,FALSE),""),""))</f>
        <v/>
      </c>
      <c r="H170" s="211" t="str">
        <f>IF(C170="○",IF($D170&lt;&gt;"",VLOOKUP($D170,新規学連登録者入力シート!$A$2:$U$101,19,FALSE),""),IF($D170&lt;&gt;"",IF(VLOOKUP(個人情報!$D170,登録者リスト!$A$1:$H$43729,4,FALSE)=基本情報!$D$6,VLOOKUP(個人情報!$D170,登録者リスト!$A$1:$H$43729,8,FALSE),""),""))</f>
        <v/>
      </c>
      <c r="I170" s="267"/>
      <c r="J170" s="267"/>
      <c r="K170" s="269" t="str">
        <f>IFERROR(IF(I170="","",IF(AND(I170&lt;&gt;"107 ハーフマラソン",I170&lt;&gt;"062 10000mW"),IF(BA170="T",IF(VALUE(M170)&lt;=AY170,"A標準",IF(VALUE(M170)&lt;=AZ170,"B標準","未突破")),IF(VALUE(M170)&gt;=AY170,"A標準",IF(VALUE(M170)&gt;=AZ170,"B標準","未突破"))),IF(VALUE(M170)&lt;=AZ170,"","未突破"))),"")</f>
        <v/>
      </c>
      <c r="L170" s="105"/>
      <c r="M170" s="287" t="str">
        <f>IF(U170="",ASC(N170&amp;IF(P170&lt;&gt;"",TEXT(P170,"00"),"")&amp;IF(R170&lt;&gt;"",TEXT(R170,"00"),"")&amp;IF(T170&lt;&gt;"",TEXT(T170,"00"),"")),ASC(U170))</f>
        <v/>
      </c>
      <c r="N170" s="205"/>
      <c r="O170" s="255" t="s">
        <v>239</v>
      </c>
      <c r="P170" s="237"/>
      <c r="Q170" s="255" t="s">
        <v>240</v>
      </c>
      <c r="R170" s="237"/>
      <c r="S170" s="239" t="s">
        <v>241</v>
      </c>
      <c r="T170" s="241"/>
      <c r="U170" s="165"/>
      <c r="V170" s="147"/>
      <c r="W170" s="148" t="s">
        <v>23</v>
      </c>
      <c r="X170" s="163"/>
      <c r="Y170" s="148" t="s">
        <v>24</v>
      </c>
      <c r="Z170" s="163"/>
      <c r="AA170" s="148" t="s">
        <v>26</v>
      </c>
      <c r="AB170" s="267"/>
      <c r="AC170" s="101" t="e">
        <f>IF(#REF!="",ASC(AD170&amp;IF(AF170&lt;&gt;"",TEXT(AF170,"00"),"")&amp;IF(AH170&lt;&gt;"",TEXT(AH170,"00"),"")&amp;IF(AJ170&lt;&gt;"",TEXT(AJ170,"00"),"")),ASC(#REF!))</f>
        <v>#REF!</v>
      </c>
      <c r="AD170" s="253" t="str">
        <f>IF(I170="","",IF(I170="201 十種競技","",VLOOKUP(I170,大学記録!$A$3:$H$5,2,FALSE)))</f>
        <v/>
      </c>
      <c r="AE170" s="257" t="s">
        <v>239</v>
      </c>
      <c r="AF170" s="259" t="str">
        <f>IF(I170="","",IF(I170="201 十種競技","",VLOOKUP(I170,大学記録!$A$3:$H$5,4,FALSE)))</f>
        <v/>
      </c>
      <c r="AG170" s="257" t="s">
        <v>240</v>
      </c>
      <c r="AH170" s="259" t="str">
        <f>IF(I170="","",IF(I170="201 十種競技","",VLOOKUP(I170,大学記録!$A$3:$H$5,6,FALSE)))</f>
        <v/>
      </c>
      <c r="AI170" s="261" t="s">
        <v>241</v>
      </c>
      <c r="AJ170" s="251" t="str">
        <f>IF(I170="","",IF(I170="201 十種競技","",VLOOKUP(I170,大学記録!$A$3:$H$5,8,FALSE)))</f>
        <v/>
      </c>
      <c r="AK170" s="205"/>
      <c r="AL170" s="255" t="s">
        <v>239</v>
      </c>
      <c r="AM170" s="237"/>
      <c r="AN170" s="255" t="s">
        <v>240</v>
      </c>
      <c r="AO170" s="237"/>
      <c r="AP170" s="239" t="s">
        <v>241</v>
      </c>
      <c r="AQ170" s="294"/>
      <c r="AS170" s="5" t="str">
        <f>IF(AND(I170&lt;&gt;"107 ハーフマラソン",I170&lt;&gt;"062 10000mW"),D170 &amp; "-" &amp; I170,D170 &amp; "-" &amp; I170 &amp; J170)</f>
        <v>-</v>
      </c>
      <c r="AT170" s="5" t="str">
        <f>IF(ISERROR(VLOOKUP(個人情報!$AS170,登録者リスト!#REF!,4,FALSE)),"○","")</f>
        <v>○</v>
      </c>
      <c r="AU170" s="5" t="e">
        <f>IF(AND(I170&lt;&gt;"107 ハーフマラソン",I170&lt;&gt;"062 10000mW"),#REF! &amp; "-" &amp; I170,#REF! &amp; "-" &amp; I170 &amp; J170)</f>
        <v>#REF!</v>
      </c>
      <c r="AV170" s="5" t="str">
        <f>IF(ISERROR(VLOOKUP(AU170,突破者リスト外資格記録入力シート!$D$7:$M$106,2,FALSE)),"○","")</f>
        <v>○</v>
      </c>
      <c r="AW170" s="5" t="str">
        <f>IF(C170="○","整理番号","登録番号")</f>
        <v>登録番号</v>
      </c>
      <c r="AX170" s="5" t="str">
        <f>IF(I170="107 ハーフマラソン","H",IF(I170="062 10000mW","W",""))</f>
        <v/>
      </c>
      <c r="AY170" s="5" t="e">
        <f>VLOOKUP($I170 &amp; $J170,標準記録!$A$1:$D$26,2,FALSE)</f>
        <v>#N/A</v>
      </c>
      <c r="AZ170" s="5" t="e">
        <f>VLOOKUP($I170 &amp; $J170,標準記録!$A$1:$D$26,3,FALSE)</f>
        <v>#N/A</v>
      </c>
      <c r="BA170" s="5" t="e">
        <f>VLOOKUP($I170 &amp; $J170,標準記録!$A$1:$D$26,4,FALSE)</f>
        <v>#N/A</v>
      </c>
      <c r="BB170" s="5" t="str">
        <f>IF(BC170="","",A170)</f>
        <v/>
      </c>
      <c r="BC170" s="5" t="str">
        <f>IF(OR(I170="201 十種競技",I170="202 七種競技"),#REF!,"")</f>
        <v/>
      </c>
      <c r="BD170" s="5" t="str">
        <f>IF(I170="107 ハーフマラソン",#REF!,"")</f>
        <v/>
      </c>
      <c r="BE170" s="5" t="str">
        <f>I170 &amp; K170</f>
        <v/>
      </c>
      <c r="BF170" s="5">
        <f>I170</f>
        <v>0</v>
      </c>
      <c r="BG170" s="5">
        <f>COUNTIF($BF$5:$BF$401,I170)</f>
        <v>160</v>
      </c>
      <c r="BH170" s="5">
        <f>COUNTIF($BE$5:$BE$401,I170 &amp; "B標準")</f>
        <v>0</v>
      </c>
      <c r="BI170" s="5" t="str">
        <f>D168 &amp; D170</f>
        <v>登録番号</v>
      </c>
    </row>
    <row r="171" spans="1:61" ht="14.25" customHeight="1" thickBot="1" x14ac:dyDescent="0.2">
      <c r="A171" s="292"/>
      <c r="B171" s="304"/>
      <c r="C171" s="208"/>
      <c r="D171" s="206"/>
      <c r="E171" s="128" t="str">
        <f>IF(C170="○",IF($D170&lt;&gt;"",VLOOKUP($D170,新規学連登録者入力シート!$A$2:$U$101,7,FALSE),""),IF($D170&lt;&gt;"",IF(VLOOKUP(個人情報!$D170,登録者リスト!$A$1:$F$43729,4,FALSE)=基本情報!$D$6,VLOOKUP(個人情報!$D170,登録者リスト!$A$1:$F$43729,2,FALSE),""),""))</f>
        <v/>
      </c>
      <c r="F171" s="210"/>
      <c r="G171" s="128" t="str">
        <f>IF(C170="○",IF($D170&lt;&gt;"",VLOOKUP($D170,新規学連登録者入力シート!$A$2:$U$101,19,FALSE),""),IF($D170&lt;&gt;"",IF(VLOOKUP(個人情報!$D170,登録者リスト!$A$1:$F$43729,4,FALSE)=基本情報!$D$6,VLOOKUP(個人情報!$D170,登録者リスト!$A$1:$F$43729,6,FALSE),""),""))</f>
        <v/>
      </c>
      <c r="H171" s="212"/>
      <c r="I171" s="268"/>
      <c r="J171" s="268"/>
      <c r="K171" s="270"/>
      <c r="L171" s="106"/>
      <c r="M171" s="288"/>
      <c r="N171" s="206"/>
      <c r="O171" s="256"/>
      <c r="P171" s="238"/>
      <c r="Q171" s="256"/>
      <c r="R171" s="238"/>
      <c r="S171" s="240"/>
      <c r="T171" s="242"/>
      <c r="U171" s="168"/>
      <c r="V171" s="149"/>
      <c r="W171" s="150" t="s">
        <v>23</v>
      </c>
      <c r="X171" s="94"/>
      <c r="Y171" s="150" t="s">
        <v>25</v>
      </c>
      <c r="Z171" s="94"/>
      <c r="AA171" s="150" t="s">
        <v>26</v>
      </c>
      <c r="AB171" s="268"/>
      <c r="AC171" s="102" t="e">
        <f>IF(#REF!="",ASC(AD170&amp;IF(AF171&lt;&gt;"",TEXT(AF171,"00"),"")&amp;IF(AH171&lt;&gt;"",TEXT(AH171,"00"),"")&amp;IF(AJ171&lt;&gt;"",TEXT(AJ171,"00"),"")),ASC(#REF!))</f>
        <v>#REF!</v>
      </c>
      <c r="AD171" s="254"/>
      <c r="AE171" s="258"/>
      <c r="AF171" s="260"/>
      <c r="AG171" s="258"/>
      <c r="AH171" s="260"/>
      <c r="AI171" s="262"/>
      <c r="AJ171" s="252"/>
      <c r="AK171" s="206"/>
      <c r="AL171" s="256"/>
      <c r="AM171" s="238"/>
      <c r="AN171" s="256"/>
      <c r="AO171" s="238"/>
      <c r="AP171" s="240"/>
      <c r="AQ171" s="295"/>
      <c r="AS171" s="5" t="str">
        <f>IF(AND(I171&lt;&gt;"107 ハーフマラソン",I171&lt;&gt;"062 10000mW"),D170 &amp; "-" &amp; I171,D170 &amp; "-" &amp; I171 &amp; J171)</f>
        <v>-</v>
      </c>
      <c r="AT171" s="5" t="str">
        <f>IF(ISERROR(VLOOKUP(個人情報!$AS171,登録者リスト!#REF!,4,FALSE)),"○","")</f>
        <v>○</v>
      </c>
      <c r="AU171" s="5" t="e">
        <f>IF(AND(I171&lt;&gt;"107 ハーフマラソン",I171&lt;&gt;"062 10000mW"),#REF! &amp; "-" &amp; I171,#REF! &amp; "-" &amp; I171 &amp; J171)</f>
        <v>#REF!</v>
      </c>
      <c r="AV171" s="5" t="str">
        <f>IF(ISERROR(VLOOKUP(AU171,突破者リスト外資格記録入力シート!$D$7:$M$106,2,FALSE)),"○","")</f>
        <v>○</v>
      </c>
      <c r="AX171" s="5" t="str">
        <f>IF(I171="107 ハーフマラソン","H",IF(I171="062 10000mW","W",""))</f>
        <v/>
      </c>
      <c r="AY171" s="5" t="e">
        <f>VLOOKUP($I171 &amp; $J171,標準記録!$A$1:$D$26,2,FALSE)</f>
        <v>#N/A</v>
      </c>
      <c r="AZ171" s="5" t="e">
        <f>VLOOKUP($I171 &amp; $J171,標準記録!$A$1:$D$26,3,FALSE)</f>
        <v>#N/A</v>
      </c>
      <c r="BA171" s="5" t="e">
        <f>VLOOKUP($I171 &amp; $J171,標準記録!$A$1:$D$26,4,FALSE)</f>
        <v>#N/A</v>
      </c>
      <c r="BB171" s="5" t="str">
        <f>IF(BC171="","",A170)</f>
        <v/>
      </c>
      <c r="BC171" s="5" t="str">
        <f>IF(OR(I171="201 十種競技",I171="202 七種競技"),#REF!,"")</f>
        <v/>
      </c>
      <c r="BD171" s="5" t="str">
        <f>IF(I171="107 ハーフマラソン",#REF!,"")</f>
        <v/>
      </c>
      <c r="BE171" s="5" t="str">
        <f>I171 &amp; K171</f>
        <v/>
      </c>
      <c r="BF171" s="5">
        <f>I171</f>
        <v>0</v>
      </c>
      <c r="BG171" s="5">
        <f>COUNTIF($BF$5:$BF$401,I171)</f>
        <v>160</v>
      </c>
      <c r="BH171" s="5">
        <f>COUNTIF($BE$5:$BE$401,I171 &amp; "B標準")</f>
        <v>0</v>
      </c>
    </row>
    <row r="172" spans="1:61" ht="15" thickTop="1" thickBot="1" x14ac:dyDescent="0.2">
      <c r="A172" s="293"/>
      <c r="B172" s="245" t="s">
        <v>128</v>
      </c>
      <c r="C172" s="246"/>
      <c r="D172" s="246"/>
      <c r="E172" s="246"/>
      <c r="F172" s="246"/>
      <c r="G172" s="247"/>
      <c r="H172" s="133"/>
      <c r="I172" s="248"/>
      <c r="J172" s="249"/>
      <c r="K172" s="249"/>
      <c r="L172" s="249"/>
      <c r="M172" s="249"/>
      <c r="N172" s="249"/>
      <c r="O172" s="249"/>
      <c r="P172" s="249"/>
      <c r="Q172" s="249"/>
      <c r="R172" s="249"/>
      <c r="S172" s="249"/>
      <c r="T172" s="249"/>
      <c r="U172" s="249"/>
      <c r="V172" s="249"/>
      <c r="W172" s="249"/>
      <c r="X172" s="249"/>
      <c r="Y172" s="249"/>
      <c r="Z172" s="249"/>
      <c r="AA172" s="249"/>
      <c r="AB172" s="249"/>
      <c r="AC172" s="249"/>
      <c r="AD172" s="249"/>
      <c r="AE172" s="249"/>
      <c r="AF172" s="249"/>
      <c r="AG172" s="249"/>
      <c r="AH172" s="249"/>
      <c r="AI172" s="249"/>
      <c r="AJ172" s="249"/>
      <c r="AK172" s="249"/>
      <c r="AL172" s="249"/>
      <c r="AM172" s="249"/>
      <c r="AN172" s="249"/>
      <c r="AO172" s="249"/>
      <c r="AP172" s="249"/>
      <c r="AQ172" s="250"/>
    </row>
    <row r="173" spans="1:61" ht="13.5" customHeight="1" x14ac:dyDescent="0.15">
      <c r="A173" s="289"/>
      <c r="B173" s="281" t="s">
        <v>0</v>
      </c>
      <c r="C173" s="283" t="s">
        <v>242</v>
      </c>
      <c r="D173" s="283" t="str">
        <f>IF(C175="○","整理番号","登録番号")</f>
        <v>登録番号</v>
      </c>
      <c r="E173" s="134" t="s">
        <v>13550</v>
      </c>
      <c r="F173" s="281" t="s">
        <v>275</v>
      </c>
      <c r="G173" s="135" t="s">
        <v>1</v>
      </c>
      <c r="H173" s="273" t="s">
        <v>13551</v>
      </c>
      <c r="I173" s="285" t="s">
        <v>2</v>
      </c>
      <c r="J173" s="273" t="s">
        <v>284</v>
      </c>
      <c r="K173" s="273" t="s">
        <v>3</v>
      </c>
      <c r="L173" s="136" t="s">
        <v>243</v>
      </c>
      <c r="M173" s="137" t="s">
        <v>16</v>
      </c>
      <c r="N173" s="278" t="s">
        <v>4</v>
      </c>
      <c r="O173" s="279"/>
      <c r="P173" s="279"/>
      <c r="Q173" s="279"/>
      <c r="R173" s="279"/>
      <c r="S173" s="279"/>
      <c r="T173" s="279"/>
      <c r="U173" s="279"/>
      <c r="V173" s="279"/>
      <c r="W173" s="279"/>
      <c r="X173" s="279"/>
      <c r="Y173" s="279"/>
      <c r="Z173" s="279"/>
      <c r="AA173" s="279"/>
      <c r="AB173" s="280"/>
      <c r="AC173" s="138" t="s">
        <v>16</v>
      </c>
      <c r="AD173" s="296" t="s">
        <v>448</v>
      </c>
      <c r="AE173" s="297"/>
      <c r="AF173" s="297"/>
      <c r="AG173" s="297"/>
      <c r="AH173" s="297"/>
      <c r="AI173" s="297"/>
      <c r="AJ173" s="297"/>
      <c r="AK173" s="278" t="s">
        <v>445</v>
      </c>
      <c r="AL173" s="279"/>
      <c r="AM173" s="279"/>
      <c r="AN173" s="279"/>
      <c r="AO173" s="279"/>
      <c r="AP173" s="279"/>
      <c r="AQ173" s="301"/>
    </row>
    <row r="174" spans="1:61" ht="14.25" thickBot="1" x14ac:dyDescent="0.2">
      <c r="A174" s="290"/>
      <c r="B174" s="282"/>
      <c r="C174" s="284"/>
      <c r="D174" s="284"/>
      <c r="E174" s="139" t="s">
        <v>6</v>
      </c>
      <c r="F174" s="282"/>
      <c r="G174" s="140" t="s">
        <v>7</v>
      </c>
      <c r="H174" s="282"/>
      <c r="I174" s="286"/>
      <c r="J174" s="274"/>
      <c r="K174" s="274"/>
      <c r="L174" s="141"/>
      <c r="M174" s="142"/>
      <c r="N174" s="275" t="s">
        <v>8</v>
      </c>
      <c r="O174" s="276"/>
      <c r="P174" s="276"/>
      <c r="Q174" s="276"/>
      <c r="R174" s="276"/>
      <c r="S174" s="276"/>
      <c r="T174" s="277"/>
      <c r="U174" s="166"/>
      <c r="V174" s="143" t="s">
        <v>10</v>
      </c>
      <c r="W174" s="144"/>
      <c r="X174" s="162"/>
      <c r="Y174" s="144"/>
      <c r="Z174" s="162"/>
      <c r="AA174" s="145"/>
      <c r="AB174" s="140" t="s">
        <v>11</v>
      </c>
      <c r="AC174" s="146"/>
      <c r="AD174" s="298" t="s">
        <v>8</v>
      </c>
      <c r="AE174" s="299"/>
      <c r="AF174" s="299"/>
      <c r="AG174" s="299"/>
      <c r="AH174" s="299"/>
      <c r="AI174" s="299"/>
      <c r="AJ174" s="300"/>
      <c r="AK174" s="275" t="s">
        <v>8</v>
      </c>
      <c r="AL174" s="276"/>
      <c r="AM174" s="276"/>
      <c r="AN174" s="276"/>
      <c r="AO174" s="276"/>
      <c r="AP174" s="276"/>
      <c r="AQ174" s="302"/>
    </row>
    <row r="175" spans="1:61" ht="13.5" customHeight="1" x14ac:dyDescent="0.15">
      <c r="A175" s="291">
        <v>35</v>
      </c>
      <c r="B175" s="303" t="str">
        <f>IF(OR(B170="",E175=""),"",B170+1)</f>
        <v/>
      </c>
      <c r="C175" s="207"/>
      <c r="D175" s="205"/>
      <c r="E175" s="131" t="str">
        <f>IF(C175="○",IF($D175&lt;&gt;"",VLOOKUP($D175,新規学連登録者入力シート!$A$2:$U$101,8,FALSE),""),IF($D175&lt;&gt;"",IF(VLOOKUP(個人情報!$D175,登録者リスト!$A$1:$F$43729,4,FALSE)=基本情報!$D$6,VLOOKUP(個人情報!$D175,登録者リスト!$A$1:$F$43729,3,FALSE),""),""))</f>
        <v/>
      </c>
      <c r="F175" s="209" t="str">
        <f>IF(C175="○",IF($D175&lt;&gt;"",VLOOKUP($D175,新規学連登録者入力シート!$A$2:$U$101,9,FALSE),""),IF($D175&lt;&gt;"",IF(VLOOKUP(個人情報!$D175,登録者リスト!$A$1:$G$43729,4,FALSE)=基本情報!$D$6,VLOOKUP(個人情報!$D175,登録者リスト!$A$1:$G$43729,7,FALSE),""),""))</f>
        <v/>
      </c>
      <c r="G175" s="132" t="str">
        <f>IF(C175="○",IF($D175&lt;&gt;"",VLOOKUP($D175,新規学連登録者入力シート!$A$2:$U$101,14,FALSE),""),IF($D175&lt;&gt;"",IF(VLOOKUP(個人情報!$D175,登録者リスト!$A$1:$F$43729,4,FALSE)=基本情報!$D$6,VLOOKUP(個人情報!$D175,登録者リスト!$A$1:$F$43729,5,FALSE),""),""))</f>
        <v/>
      </c>
      <c r="H175" s="211" t="str">
        <f>IF(C175="○",IF($D175&lt;&gt;"",VLOOKUP($D175,新規学連登録者入力シート!$A$2:$U$101,19,FALSE),""),IF($D175&lt;&gt;"",IF(VLOOKUP(個人情報!$D175,登録者リスト!$A$1:$H$43729,4,FALSE)=基本情報!$D$6,VLOOKUP(個人情報!$D175,登録者リスト!$A$1:$H$43729,8,FALSE),""),""))</f>
        <v/>
      </c>
      <c r="I175" s="267"/>
      <c r="J175" s="267"/>
      <c r="K175" s="269" t="str">
        <f>IFERROR(IF(I175="","",IF(AND(I175&lt;&gt;"107 ハーフマラソン",I175&lt;&gt;"062 10000mW"),IF(BA175="T",IF(VALUE(M175)&lt;=AY175,"A標準",IF(VALUE(M175)&lt;=AZ175,"B標準","未突破")),IF(VALUE(M175)&gt;=AY175,"A標準",IF(VALUE(M175)&gt;=AZ175,"B標準","未突破"))),IF(VALUE(M175)&lt;=AZ175,"","未突破"))),"")</f>
        <v/>
      </c>
      <c r="L175" s="105"/>
      <c r="M175" s="287" t="str">
        <f>IF(U175="",ASC(N175&amp;IF(P175&lt;&gt;"",TEXT(P175,"00"),"")&amp;IF(R175&lt;&gt;"",TEXT(R175,"00"),"")&amp;IF(T175&lt;&gt;"",TEXT(T175,"00"),"")),ASC(U175))</f>
        <v/>
      </c>
      <c r="N175" s="205"/>
      <c r="O175" s="255" t="s">
        <v>239</v>
      </c>
      <c r="P175" s="237"/>
      <c r="Q175" s="255" t="s">
        <v>240</v>
      </c>
      <c r="R175" s="237"/>
      <c r="S175" s="239" t="s">
        <v>241</v>
      </c>
      <c r="T175" s="241"/>
      <c r="U175" s="165"/>
      <c r="V175" s="147"/>
      <c r="W175" s="148" t="s">
        <v>23</v>
      </c>
      <c r="X175" s="163"/>
      <c r="Y175" s="148" t="s">
        <v>24</v>
      </c>
      <c r="Z175" s="163"/>
      <c r="AA175" s="148" t="s">
        <v>26</v>
      </c>
      <c r="AB175" s="267"/>
      <c r="AC175" s="101" t="e">
        <f>IF(#REF!="",ASC(AD175&amp;IF(AF175&lt;&gt;"",TEXT(AF175,"00"),"")&amp;IF(AH175&lt;&gt;"",TEXT(AH175,"00"),"")&amp;IF(AJ175&lt;&gt;"",TEXT(AJ175,"00"),"")),ASC(#REF!))</f>
        <v>#REF!</v>
      </c>
      <c r="AD175" s="253" t="str">
        <f>IF(I175="","",IF(I175="201 十種競技","",VLOOKUP(I175,大学記録!$A$3:$H$5,2,FALSE)))</f>
        <v/>
      </c>
      <c r="AE175" s="257" t="s">
        <v>239</v>
      </c>
      <c r="AF175" s="259" t="str">
        <f>IF(I175="","",IF(I175="201 十種競技","",VLOOKUP(I175,大学記録!$A$3:$H$5,4,FALSE)))</f>
        <v/>
      </c>
      <c r="AG175" s="257" t="s">
        <v>240</v>
      </c>
      <c r="AH175" s="259" t="str">
        <f>IF(I175="","",IF(I175="201 十種競技","",VLOOKUP(I175,大学記録!$A$3:$H$5,6,FALSE)))</f>
        <v/>
      </c>
      <c r="AI175" s="261" t="s">
        <v>241</v>
      </c>
      <c r="AJ175" s="251" t="str">
        <f>IF(I175="","",IF(I175="201 十種競技","",VLOOKUP(I175,大学記録!$A$3:$H$5,8,FALSE)))</f>
        <v/>
      </c>
      <c r="AK175" s="205"/>
      <c r="AL175" s="255" t="s">
        <v>239</v>
      </c>
      <c r="AM175" s="237"/>
      <c r="AN175" s="255" t="s">
        <v>240</v>
      </c>
      <c r="AO175" s="237"/>
      <c r="AP175" s="239" t="s">
        <v>241</v>
      </c>
      <c r="AQ175" s="294"/>
      <c r="AS175" s="5" t="str">
        <f>IF(AND(I175&lt;&gt;"107 ハーフマラソン",I175&lt;&gt;"062 10000mW"),D175 &amp; "-" &amp; I175,D175 &amp; "-" &amp; I175 &amp; J175)</f>
        <v>-</v>
      </c>
      <c r="AT175" s="5" t="str">
        <f>IF(ISERROR(VLOOKUP(個人情報!$AS175,登録者リスト!#REF!,4,FALSE)),"○","")</f>
        <v>○</v>
      </c>
      <c r="AU175" s="5" t="e">
        <f>IF(AND(I175&lt;&gt;"107 ハーフマラソン",I175&lt;&gt;"062 10000mW"),#REF! &amp; "-" &amp; I175,#REF! &amp; "-" &amp; I175 &amp; J175)</f>
        <v>#REF!</v>
      </c>
      <c r="AV175" s="5" t="str">
        <f>IF(ISERROR(VLOOKUP(AU175,突破者リスト外資格記録入力シート!$D$7:$M$106,2,FALSE)),"○","")</f>
        <v>○</v>
      </c>
      <c r="AW175" s="5" t="str">
        <f>IF(C175="○","整理番号","登録番号")</f>
        <v>登録番号</v>
      </c>
      <c r="AX175" s="5" t="str">
        <f>IF(I175="107 ハーフマラソン","H",IF(I175="062 10000mW","W",""))</f>
        <v/>
      </c>
      <c r="AY175" s="5" t="e">
        <f>VLOOKUP($I175 &amp; $J175,標準記録!$A$1:$D$26,2,FALSE)</f>
        <v>#N/A</v>
      </c>
      <c r="AZ175" s="5" t="e">
        <f>VLOOKUP($I175 &amp; $J175,標準記録!$A$1:$D$26,3,FALSE)</f>
        <v>#N/A</v>
      </c>
      <c r="BA175" s="5" t="e">
        <f>VLOOKUP($I175 &amp; $J175,標準記録!$A$1:$D$26,4,FALSE)</f>
        <v>#N/A</v>
      </c>
      <c r="BB175" s="5" t="str">
        <f>IF(BC175="","",A175)</f>
        <v/>
      </c>
      <c r="BC175" s="5" t="str">
        <f>IF(OR(I175="201 十種競技",I175="202 七種競技"),#REF!,"")</f>
        <v/>
      </c>
      <c r="BD175" s="5" t="str">
        <f>IF(I175="107 ハーフマラソン",#REF!,"")</f>
        <v/>
      </c>
      <c r="BE175" s="5" t="str">
        <f>I175 &amp; K175</f>
        <v/>
      </c>
      <c r="BF175" s="5">
        <f>I175</f>
        <v>0</v>
      </c>
      <c r="BG175" s="5">
        <f>COUNTIF($BF$5:$BF$401,I175)</f>
        <v>160</v>
      </c>
      <c r="BH175" s="5">
        <f>COUNTIF($BE$5:$BE$401,I175 &amp; "B標準")</f>
        <v>0</v>
      </c>
      <c r="BI175" s="5" t="str">
        <f>D173 &amp; D175</f>
        <v>登録番号</v>
      </c>
    </row>
    <row r="176" spans="1:61" ht="14.25" customHeight="1" thickBot="1" x14ac:dyDescent="0.2">
      <c r="A176" s="292"/>
      <c r="B176" s="304"/>
      <c r="C176" s="208"/>
      <c r="D176" s="206"/>
      <c r="E176" s="128" t="str">
        <f>IF(C175="○",IF($D175&lt;&gt;"",VLOOKUP($D175,新規学連登録者入力シート!$A$2:$U$101,7,FALSE),""),IF($D175&lt;&gt;"",IF(VLOOKUP(個人情報!$D175,登録者リスト!$A$1:$F$43729,4,FALSE)=基本情報!$D$6,VLOOKUP(個人情報!$D175,登録者リスト!$A$1:$F$43729,2,FALSE),""),""))</f>
        <v/>
      </c>
      <c r="F176" s="210"/>
      <c r="G176" s="128" t="str">
        <f>IF(C175="○",IF($D175&lt;&gt;"",VLOOKUP($D175,新規学連登録者入力シート!$A$2:$U$101,19,FALSE),""),IF($D175&lt;&gt;"",IF(VLOOKUP(個人情報!$D175,登録者リスト!$A$1:$F$43729,4,FALSE)=基本情報!$D$6,VLOOKUP(個人情報!$D175,登録者リスト!$A$1:$F$43729,6,FALSE),""),""))</f>
        <v/>
      </c>
      <c r="H176" s="212"/>
      <c r="I176" s="268"/>
      <c r="J176" s="268"/>
      <c r="K176" s="270"/>
      <c r="L176" s="106"/>
      <c r="M176" s="288"/>
      <c r="N176" s="206"/>
      <c r="O176" s="256"/>
      <c r="P176" s="238"/>
      <c r="Q176" s="256"/>
      <c r="R176" s="238"/>
      <c r="S176" s="240"/>
      <c r="T176" s="242"/>
      <c r="U176" s="168"/>
      <c r="V176" s="149"/>
      <c r="W176" s="150" t="s">
        <v>23</v>
      </c>
      <c r="X176" s="94"/>
      <c r="Y176" s="150" t="s">
        <v>25</v>
      </c>
      <c r="Z176" s="94"/>
      <c r="AA176" s="150" t="s">
        <v>26</v>
      </c>
      <c r="AB176" s="268"/>
      <c r="AC176" s="102" t="e">
        <f>IF(#REF!="",ASC(AD175&amp;IF(AF176&lt;&gt;"",TEXT(AF176,"00"),"")&amp;IF(AH176&lt;&gt;"",TEXT(AH176,"00"),"")&amp;IF(AJ176&lt;&gt;"",TEXT(AJ176,"00"),"")),ASC(#REF!))</f>
        <v>#REF!</v>
      </c>
      <c r="AD176" s="254"/>
      <c r="AE176" s="258"/>
      <c r="AF176" s="260"/>
      <c r="AG176" s="258"/>
      <c r="AH176" s="260"/>
      <c r="AI176" s="262"/>
      <c r="AJ176" s="252"/>
      <c r="AK176" s="206"/>
      <c r="AL176" s="256"/>
      <c r="AM176" s="238"/>
      <c r="AN176" s="256"/>
      <c r="AO176" s="238"/>
      <c r="AP176" s="240"/>
      <c r="AQ176" s="295"/>
      <c r="AS176" s="5" t="str">
        <f>IF(AND(I176&lt;&gt;"107 ハーフマラソン",I176&lt;&gt;"062 10000mW"),D175 &amp; "-" &amp; I176,D175 &amp; "-" &amp; I176 &amp; J176)</f>
        <v>-</v>
      </c>
      <c r="AT176" s="5" t="str">
        <f>IF(ISERROR(VLOOKUP(個人情報!$AS176,登録者リスト!#REF!,4,FALSE)),"○","")</f>
        <v>○</v>
      </c>
      <c r="AU176" s="5" t="e">
        <f>IF(AND(I176&lt;&gt;"107 ハーフマラソン",I176&lt;&gt;"062 10000mW"),#REF! &amp; "-" &amp; I176,#REF! &amp; "-" &amp; I176 &amp; J176)</f>
        <v>#REF!</v>
      </c>
      <c r="AV176" s="5" t="str">
        <f>IF(ISERROR(VLOOKUP(AU176,突破者リスト外資格記録入力シート!$D$7:$M$106,2,FALSE)),"○","")</f>
        <v>○</v>
      </c>
      <c r="AX176" s="5" t="str">
        <f>IF(I176="107 ハーフマラソン","H",IF(I176="062 10000mW","W",""))</f>
        <v/>
      </c>
      <c r="AY176" s="5" t="e">
        <f>VLOOKUP($I176 &amp; $J176,標準記録!$A$1:$D$26,2,FALSE)</f>
        <v>#N/A</v>
      </c>
      <c r="AZ176" s="5" t="e">
        <f>VLOOKUP($I176 &amp; $J176,標準記録!$A$1:$D$26,3,FALSE)</f>
        <v>#N/A</v>
      </c>
      <c r="BA176" s="5" t="e">
        <f>VLOOKUP($I176 &amp; $J176,標準記録!$A$1:$D$26,4,FALSE)</f>
        <v>#N/A</v>
      </c>
      <c r="BB176" s="5" t="str">
        <f>IF(BC176="","",A175)</f>
        <v/>
      </c>
      <c r="BC176" s="5" t="str">
        <f>IF(OR(I176="201 十種競技",I176="202 七種競技"),#REF!,"")</f>
        <v/>
      </c>
      <c r="BD176" s="5" t="str">
        <f>IF(I176="107 ハーフマラソン",#REF!,"")</f>
        <v/>
      </c>
      <c r="BE176" s="5" t="str">
        <f>I176 &amp; K176</f>
        <v/>
      </c>
      <c r="BF176" s="5">
        <f>I176</f>
        <v>0</v>
      </c>
      <c r="BG176" s="5">
        <f>COUNTIF($BF$5:$BF$401,I176)</f>
        <v>160</v>
      </c>
      <c r="BH176" s="5">
        <f>COUNTIF($BE$5:$BE$401,I176 &amp; "B標準")</f>
        <v>0</v>
      </c>
    </row>
    <row r="177" spans="1:61" ht="15" thickTop="1" thickBot="1" x14ac:dyDescent="0.2">
      <c r="A177" s="293"/>
      <c r="B177" s="245" t="s">
        <v>128</v>
      </c>
      <c r="C177" s="246"/>
      <c r="D177" s="246"/>
      <c r="E177" s="246"/>
      <c r="F177" s="246"/>
      <c r="G177" s="247"/>
      <c r="H177" s="133"/>
      <c r="I177" s="248"/>
      <c r="J177" s="249"/>
      <c r="K177" s="249"/>
      <c r="L177" s="249"/>
      <c r="M177" s="249"/>
      <c r="N177" s="249"/>
      <c r="O177" s="249"/>
      <c r="P177" s="249"/>
      <c r="Q177" s="249"/>
      <c r="R177" s="249"/>
      <c r="S177" s="249"/>
      <c r="T177" s="249"/>
      <c r="U177" s="249"/>
      <c r="V177" s="249"/>
      <c r="W177" s="249"/>
      <c r="X177" s="249"/>
      <c r="Y177" s="249"/>
      <c r="Z177" s="249"/>
      <c r="AA177" s="249"/>
      <c r="AB177" s="249"/>
      <c r="AC177" s="249"/>
      <c r="AD177" s="249"/>
      <c r="AE177" s="249"/>
      <c r="AF177" s="249"/>
      <c r="AG177" s="249"/>
      <c r="AH177" s="249"/>
      <c r="AI177" s="249"/>
      <c r="AJ177" s="249"/>
      <c r="AK177" s="249"/>
      <c r="AL177" s="249"/>
      <c r="AM177" s="249"/>
      <c r="AN177" s="249"/>
      <c r="AO177" s="249"/>
      <c r="AP177" s="249"/>
      <c r="AQ177" s="250"/>
    </row>
    <row r="178" spans="1:61" ht="13.5" customHeight="1" x14ac:dyDescent="0.15">
      <c r="A178" s="289"/>
      <c r="B178" s="281" t="s">
        <v>0</v>
      </c>
      <c r="C178" s="283" t="s">
        <v>242</v>
      </c>
      <c r="D178" s="283" t="str">
        <f>IF(C180="○","整理番号","登録番号")</f>
        <v>登録番号</v>
      </c>
      <c r="E178" s="134" t="s">
        <v>13550</v>
      </c>
      <c r="F178" s="281" t="s">
        <v>275</v>
      </c>
      <c r="G178" s="135" t="s">
        <v>1</v>
      </c>
      <c r="H178" s="273" t="s">
        <v>13551</v>
      </c>
      <c r="I178" s="285" t="s">
        <v>2</v>
      </c>
      <c r="J178" s="273" t="s">
        <v>284</v>
      </c>
      <c r="K178" s="273" t="s">
        <v>3</v>
      </c>
      <c r="L178" s="136" t="s">
        <v>243</v>
      </c>
      <c r="M178" s="137" t="s">
        <v>16</v>
      </c>
      <c r="N178" s="278" t="s">
        <v>4</v>
      </c>
      <c r="O178" s="279"/>
      <c r="P178" s="279"/>
      <c r="Q178" s="279"/>
      <c r="R178" s="279"/>
      <c r="S178" s="279"/>
      <c r="T178" s="279"/>
      <c r="U178" s="279"/>
      <c r="V178" s="279"/>
      <c r="W178" s="279"/>
      <c r="X178" s="279"/>
      <c r="Y178" s="279"/>
      <c r="Z178" s="279"/>
      <c r="AA178" s="279"/>
      <c r="AB178" s="280"/>
      <c r="AC178" s="138" t="s">
        <v>16</v>
      </c>
      <c r="AD178" s="296" t="s">
        <v>448</v>
      </c>
      <c r="AE178" s="297"/>
      <c r="AF178" s="297"/>
      <c r="AG178" s="297"/>
      <c r="AH178" s="297"/>
      <c r="AI178" s="297"/>
      <c r="AJ178" s="297"/>
      <c r="AK178" s="278" t="s">
        <v>445</v>
      </c>
      <c r="AL178" s="279"/>
      <c r="AM178" s="279"/>
      <c r="AN178" s="279"/>
      <c r="AO178" s="279"/>
      <c r="AP178" s="279"/>
      <c r="AQ178" s="301"/>
    </row>
    <row r="179" spans="1:61" ht="14.25" thickBot="1" x14ac:dyDescent="0.2">
      <c r="A179" s="290"/>
      <c r="B179" s="282"/>
      <c r="C179" s="284"/>
      <c r="D179" s="284"/>
      <c r="E179" s="139" t="s">
        <v>6</v>
      </c>
      <c r="F179" s="282"/>
      <c r="G179" s="140" t="s">
        <v>7</v>
      </c>
      <c r="H179" s="282"/>
      <c r="I179" s="286"/>
      <c r="J179" s="274"/>
      <c r="K179" s="274"/>
      <c r="L179" s="141"/>
      <c r="M179" s="142"/>
      <c r="N179" s="275" t="s">
        <v>8</v>
      </c>
      <c r="O179" s="276"/>
      <c r="P179" s="276"/>
      <c r="Q179" s="276"/>
      <c r="R179" s="276"/>
      <c r="S179" s="276"/>
      <c r="T179" s="277"/>
      <c r="U179" s="166"/>
      <c r="V179" s="143" t="s">
        <v>10</v>
      </c>
      <c r="W179" s="144"/>
      <c r="X179" s="162"/>
      <c r="Y179" s="144"/>
      <c r="Z179" s="162"/>
      <c r="AA179" s="145"/>
      <c r="AB179" s="140" t="s">
        <v>11</v>
      </c>
      <c r="AC179" s="146"/>
      <c r="AD179" s="298" t="s">
        <v>8</v>
      </c>
      <c r="AE179" s="299"/>
      <c r="AF179" s="299"/>
      <c r="AG179" s="299"/>
      <c r="AH179" s="299"/>
      <c r="AI179" s="299"/>
      <c r="AJ179" s="300"/>
      <c r="AK179" s="275" t="s">
        <v>8</v>
      </c>
      <c r="AL179" s="276"/>
      <c r="AM179" s="276"/>
      <c r="AN179" s="276"/>
      <c r="AO179" s="276"/>
      <c r="AP179" s="276"/>
      <c r="AQ179" s="302"/>
    </row>
    <row r="180" spans="1:61" ht="13.5" customHeight="1" x14ac:dyDescent="0.15">
      <c r="A180" s="291">
        <v>36</v>
      </c>
      <c r="B180" s="303" t="str">
        <f>IF(OR(B175="",E180=""),"",B175+1)</f>
        <v/>
      </c>
      <c r="C180" s="207"/>
      <c r="D180" s="205"/>
      <c r="E180" s="131" t="str">
        <f>IF(C180="○",IF($D180&lt;&gt;"",VLOOKUP($D180,新規学連登録者入力シート!$A$2:$U$101,8,FALSE),""),IF($D180&lt;&gt;"",IF(VLOOKUP(個人情報!$D180,登録者リスト!$A$1:$F$43729,4,FALSE)=基本情報!$D$6,VLOOKUP(個人情報!$D180,登録者リスト!$A$1:$F$43729,3,FALSE),""),""))</f>
        <v/>
      </c>
      <c r="F180" s="209" t="str">
        <f>IF(C180="○",IF($D180&lt;&gt;"",VLOOKUP($D180,新規学連登録者入力シート!$A$2:$U$101,9,FALSE),""),IF($D180&lt;&gt;"",IF(VLOOKUP(個人情報!$D180,登録者リスト!$A$1:$G$43729,4,FALSE)=基本情報!$D$6,VLOOKUP(個人情報!$D180,登録者リスト!$A$1:$G$43729,7,FALSE),""),""))</f>
        <v/>
      </c>
      <c r="G180" s="132" t="str">
        <f>IF(C180="○",IF($D180&lt;&gt;"",VLOOKUP($D180,新規学連登録者入力シート!$A$2:$U$101,14,FALSE),""),IF($D180&lt;&gt;"",IF(VLOOKUP(個人情報!$D180,登録者リスト!$A$1:$F$43729,4,FALSE)=基本情報!$D$6,VLOOKUP(個人情報!$D180,登録者リスト!$A$1:$F$43729,5,FALSE),""),""))</f>
        <v/>
      </c>
      <c r="H180" s="211" t="str">
        <f>IF(C180="○",IF($D180&lt;&gt;"",VLOOKUP($D180,新規学連登録者入力シート!$A$2:$U$101,19,FALSE),""),IF($D180&lt;&gt;"",IF(VLOOKUP(個人情報!$D180,登録者リスト!$A$1:$H$43729,4,FALSE)=基本情報!$D$6,VLOOKUP(個人情報!$D180,登録者リスト!$A$1:$H$43729,8,FALSE),""),""))</f>
        <v/>
      </c>
      <c r="I180" s="267"/>
      <c r="J180" s="267"/>
      <c r="K180" s="269" t="str">
        <f>IFERROR(IF(I180="","",IF(AND(I180&lt;&gt;"107 ハーフマラソン",I180&lt;&gt;"062 10000mW"),IF(BA180="T",IF(VALUE(M180)&lt;=AY180,"A標準",IF(VALUE(M180)&lt;=AZ180,"B標準","未突破")),IF(VALUE(M180)&gt;=AY180,"A標準",IF(VALUE(M180)&gt;=AZ180,"B標準","未突破"))),IF(VALUE(M180)&lt;=AZ180,"","未突破"))),"")</f>
        <v/>
      </c>
      <c r="L180" s="105"/>
      <c r="M180" s="287" t="str">
        <f>IF(U180="",ASC(N180&amp;IF(P180&lt;&gt;"",TEXT(P180,"00"),"")&amp;IF(R180&lt;&gt;"",TEXT(R180,"00"),"")&amp;IF(T180&lt;&gt;"",TEXT(T180,"00"),"")),ASC(U180))</f>
        <v/>
      </c>
      <c r="N180" s="205"/>
      <c r="O180" s="255" t="s">
        <v>239</v>
      </c>
      <c r="P180" s="237"/>
      <c r="Q180" s="255" t="s">
        <v>240</v>
      </c>
      <c r="R180" s="237"/>
      <c r="S180" s="239" t="s">
        <v>241</v>
      </c>
      <c r="T180" s="241"/>
      <c r="U180" s="165"/>
      <c r="V180" s="147"/>
      <c r="W180" s="148" t="s">
        <v>23</v>
      </c>
      <c r="X180" s="163"/>
      <c r="Y180" s="148" t="s">
        <v>24</v>
      </c>
      <c r="Z180" s="163"/>
      <c r="AA180" s="148" t="s">
        <v>26</v>
      </c>
      <c r="AB180" s="267"/>
      <c r="AC180" s="101" t="e">
        <f>IF(#REF!="",ASC(AD180&amp;IF(AF180&lt;&gt;"",TEXT(AF180,"00"),"")&amp;IF(AH180&lt;&gt;"",TEXT(AH180,"00"),"")&amp;IF(AJ180&lt;&gt;"",TEXT(AJ180,"00"),"")),ASC(#REF!))</f>
        <v>#REF!</v>
      </c>
      <c r="AD180" s="253" t="str">
        <f>IF(I180="","",IF(I180="201 十種競技","",VLOOKUP(I180,大学記録!$A$3:$H$5,2,FALSE)))</f>
        <v/>
      </c>
      <c r="AE180" s="257" t="s">
        <v>239</v>
      </c>
      <c r="AF180" s="259" t="str">
        <f>IF(I180="","",IF(I180="201 十種競技","",VLOOKUP(I180,大学記録!$A$3:$H$5,4,FALSE)))</f>
        <v/>
      </c>
      <c r="AG180" s="257" t="s">
        <v>240</v>
      </c>
      <c r="AH180" s="259" t="str">
        <f>IF(I180="","",IF(I180="201 十種競技","",VLOOKUP(I180,大学記録!$A$3:$H$5,6,FALSE)))</f>
        <v/>
      </c>
      <c r="AI180" s="261" t="s">
        <v>241</v>
      </c>
      <c r="AJ180" s="251" t="str">
        <f>IF(I180="","",IF(I180="201 十種競技","",VLOOKUP(I180,大学記録!$A$3:$H$5,8,FALSE)))</f>
        <v/>
      </c>
      <c r="AK180" s="205"/>
      <c r="AL180" s="255" t="s">
        <v>239</v>
      </c>
      <c r="AM180" s="237"/>
      <c r="AN180" s="255" t="s">
        <v>240</v>
      </c>
      <c r="AO180" s="237"/>
      <c r="AP180" s="239" t="s">
        <v>241</v>
      </c>
      <c r="AQ180" s="294"/>
      <c r="AS180" s="5" t="str">
        <f>IF(AND(I180&lt;&gt;"107 ハーフマラソン",I180&lt;&gt;"062 10000mW"),D180 &amp; "-" &amp; I180,D180 &amp; "-" &amp; I180 &amp; J180)</f>
        <v>-</v>
      </c>
      <c r="AT180" s="5" t="str">
        <f>IF(ISERROR(VLOOKUP(個人情報!$AS180,登録者リスト!#REF!,4,FALSE)),"○","")</f>
        <v>○</v>
      </c>
      <c r="AU180" s="5" t="e">
        <f>IF(AND(I180&lt;&gt;"107 ハーフマラソン",I180&lt;&gt;"062 10000mW"),#REF! &amp; "-" &amp; I180,#REF! &amp; "-" &amp; I180 &amp; J180)</f>
        <v>#REF!</v>
      </c>
      <c r="AV180" s="5" t="str">
        <f>IF(ISERROR(VLOOKUP(AU180,突破者リスト外資格記録入力シート!$D$7:$M$106,2,FALSE)),"○","")</f>
        <v>○</v>
      </c>
      <c r="AW180" s="5" t="str">
        <f>IF(C180="○","整理番号","登録番号")</f>
        <v>登録番号</v>
      </c>
      <c r="AX180" s="5" t="str">
        <f>IF(I180="107 ハーフマラソン","H",IF(I180="062 10000mW","W",""))</f>
        <v/>
      </c>
      <c r="AY180" s="5" t="e">
        <f>VLOOKUP($I180 &amp; $J180,標準記録!$A$1:$D$26,2,FALSE)</f>
        <v>#N/A</v>
      </c>
      <c r="AZ180" s="5" t="e">
        <f>VLOOKUP($I180 &amp; $J180,標準記録!$A$1:$D$26,3,FALSE)</f>
        <v>#N/A</v>
      </c>
      <c r="BA180" s="5" t="e">
        <f>VLOOKUP($I180 &amp; $J180,標準記録!$A$1:$D$26,4,FALSE)</f>
        <v>#N/A</v>
      </c>
      <c r="BB180" s="5" t="str">
        <f>IF(BC180="","",A180)</f>
        <v/>
      </c>
      <c r="BC180" s="5" t="str">
        <f>IF(OR(I180="201 十種競技",I180="202 七種競技"),#REF!,"")</f>
        <v/>
      </c>
      <c r="BD180" s="5" t="str">
        <f>IF(I180="107 ハーフマラソン",#REF!,"")</f>
        <v/>
      </c>
      <c r="BE180" s="5" t="str">
        <f>I180 &amp; K180</f>
        <v/>
      </c>
      <c r="BF180" s="5">
        <f>I180</f>
        <v>0</v>
      </c>
      <c r="BG180" s="5">
        <f>COUNTIF($BF$5:$BF$401,I180)</f>
        <v>160</v>
      </c>
      <c r="BH180" s="5">
        <f>COUNTIF($BE$5:$BE$401,I180 &amp; "B標準")</f>
        <v>0</v>
      </c>
      <c r="BI180" s="5" t="str">
        <f>D178 &amp; D180</f>
        <v>登録番号</v>
      </c>
    </row>
    <row r="181" spans="1:61" ht="14.25" customHeight="1" thickBot="1" x14ac:dyDescent="0.2">
      <c r="A181" s="292"/>
      <c r="B181" s="304"/>
      <c r="C181" s="208"/>
      <c r="D181" s="206"/>
      <c r="E181" s="128" t="str">
        <f>IF(C180="○",IF($D180&lt;&gt;"",VLOOKUP($D180,新規学連登録者入力シート!$A$2:$U$101,7,FALSE),""),IF($D180&lt;&gt;"",IF(VLOOKUP(個人情報!$D180,登録者リスト!$A$1:$F$43729,4,FALSE)=基本情報!$D$6,VLOOKUP(個人情報!$D180,登録者リスト!$A$1:$F$43729,2,FALSE),""),""))</f>
        <v/>
      </c>
      <c r="F181" s="210"/>
      <c r="G181" s="128" t="str">
        <f>IF(C180="○",IF($D180&lt;&gt;"",VLOOKUP($D180,新規学連登録者入力シート!$A$2:$U$101,19,FALSE),""),IF($D180&lt;&gt;"",IF(VLOOKUP(個人情報!$D180,登録者リスト!$A$1:$F$43729,4,FALSE)=基本情報!$D$6,VLOOKUP(個人情報!$D180,登録者リスト!$A$1:$F$43729,6,FALSE),""),""))</f>
        <v/>
      </c>
      <c r="H181" s="212"/>
      <c r="I181" s="268"/>
      <c r="J181" s="268"/>
      <c r="K181" s="270"/>
      <c r="L181" s="106"/>
      <c r="M181" s="288"/>
      <c r="N181" s="206"/>
      <c r="O181" s="256"/>
      <c r="P181" s="238"/>
      <c r="Q181" s="256"/>
      <c r="R181" s="238"/>
      <c r="S181" s="240"/>
      <c r="T181" s="242"/>
      <c r="U181" s="168"/>
      <c r="V181" s="149"/>
      <c r="W181" s="150" t="s">
        <v>23</v>
      </c>
      <c r="X181" s="94"/>
      <c r="Y181" s="150" t="s">
        <v>25</v>
      </c>
      <c r="Z181" s="94"/>
      <c r="AA181" s="150" t="s">
        <v>26</v>
      </c>
      <c r="AB181" s="268"/>
      <c r="AC181" s="102" t="e">
        <f>IF(#REF!="",ASC(AD180&amp;IF(AF181&lt;&gt;"",TEXT(AF181,"00"),"")&amp;IF(AH181&lt;&gt;"",TEXT(AH181,"00"),"")&amp;IF(AJ181&lt;&gt;"",TEXT(AJ181,"00"),"")),ASC(#REF!))</f>
        <v>#REF!</v>
      </c>
      <c r="AD181" s="254"/>
      <c r="AE181" s="258"/>
      <c r="AF181" s="260"/>
      <c r="AG181" s="258"/>
      <c r="AH181" s="260"/>
      <c r="AI181" s="262"/>
      <c r="AJ181" s="252"/>
      <c r="AK181" s="206"/>
      <c r="AL181" s="256"/>
      <c r="AM181" s="238"/>
      <c r="AN181" s="256"/>
      <c r="AO181" s="238"/>
      <c r="AP181" s="240"/>
      <c r="AQ181" s="295"/>
      <c r="AS181" s="5" t="str">
        <f>IF(AND(I181&lt;&gt;"107 ハーフマラソン",I181&lt;&gt;"062 10000mW"),D180 &amp; "-" &amp; I181,D180 &amp; "-" &amp; I181 &amp; J181)</f>
        <v>-</v>
      </c>
      <c r="AT181" s="5" t="str">
        <f>IF(ISERROR(VLOOKUP(個人情報!$AS181,登録者リスト!#REF!,4,FALSE)),"○","")</f>
        <v>○</v>
      </c>
      <c r="AU181" s="5" t="e">
        <f>IF(AND(I181&lt;&gt;"107 ハーフマラソン",I181&lt;&gt;"062 10000mW"),#REF! &amp; "-" &amp; I181,#REF! &amp; "-" &amp; I181 &amp; J181)</f>
        <v>#REF!</v>
      </c>
      <c r="AV181" s="5" t="str">
        <f>IF(ISERROR(VLOOKUP(AU181,突破者リスト外資格記録入力シート!$D$7:$M$106,2,FALSE)),"○","")</f>
        <v>○</v>
      </c>
      <c r="AX181" s="5" t="str">
        <f>IF(I181="107 ハーフマラソン","H",IF(I181="062 10000mW","W",""))</f>
        <v/>
      </c>
      <c r="AY181" s="5" t="e">
        <f>VLOOKUP($I181 &amp; $J181,標準記録!$A$1:$D$26,2,FALSE)</f>
        <v>#N/A</v>
      </c>
      <c r="AZ181" s="5" t="e">
        <f>VLOOKUP($I181 &amp; $J181,標準記録!$A$1:$D$26,3,FALSE)</f>
        <v>#N/A</v>
      </c>
      <c r="BA181" s="5" t="e">
        <f>VLOOKUP($I181 &amp; $J181,標準記録!$A$1:$D$26,4,FALSE)</f>
        <v>#N/A</v>
      </c>
      <c r="BB181" s="5" t="str">
        <f>IF(BC181="","",A180)</f>
        <v/>
      </c>
      <c r="BC181" s="5" t="str">
        <f>IF(OR(I181="201 十種競技",I181="202 七種競技"),#REF!,"")</f>
        <v/>
      </c>
      <c r="BD181" s="5" t="str">
        <f>IF(I181="107 ハーフマラソン",#REF!,"")</f>
        <v/>
      </c>
      <c r="BE181" s="5" t="str">
        <f>I181 &amp; K181</f>
        <v/>
      </c>
      <c r="BF181" s="5">
        <f>I181</f>
        <v>0</v>
      </c>
      <c r="BG181" s="5">
        <f>COUNTIF($BF$5:$BF$401,I181)</f>
        <v>160</v>
      </c>
      <c r="BH181" s="5">
        <f>COUNTIF($BE$5:$BE$401,I181 &amp; "B標準")</f>
        <v>0</v>
      </c>
    </row>
    <row r="182" spans="1:61" ht="15" thickTop="1" thickBot="1" x14ac:dyDescent="0.2">
      <c r="A182" s="293"/>
      <c r="B182" s="245" t="s">
        <v>128</v>
      </c>
      <c r="C182" s="246"/>
      <c r="D182" s="246"/>
      <c r="E182" s="246"/>
      <c r="F182" s="246"/>
      <c r="G182" s="247"/>
      <c r="H182" s="133"/>
      <c r="I182" s="248"/>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50"/>
    </row>
    <row r="183" spans="1:61" ht="13.5" customHeight="1" x14ac:dyDescent="0.15">
      <c r="A183" s="289"/>
      <c r="B183" s="281" t="s">
        <v>0</v>
      </c>
      <c r="C183" s="283" t="s">
        <v>242</v>
      </c>
      <c r="D183" s="283" t="str">
        <f>IF(C185="○","整理番号","登録番号")</f>
        <v>登録番号</v>
      </c>
      <c r="E183" s="134" t="s">
        <v>13550</v>
      </c>
      <c r="F183" s="281" t="s">
        <v>275</v>
      </c>
      <c r="G183" s="135" t="s">
        <v>1</v>
      </c>
      <c r="H183" s="273" t="s">
        <v>13551</v>
      </c>
      <c r="I183" s="285" t="s">
        <v>2</v>
      </c>
      <c r="J183" s="273" t="s">
        <v>284</v>
      </c>
      <c r="K183" s="273" t="s">
        <v>3</v>
      </c>
      <c r="L183" s="136" t="s">
        <v>243</v>
      </c>
      <c r="M183" s="137" t="s">
        <v>16</v>
      </c>
      <c r="N183" s="278" t="s">
        <v>4</v>
      </c>
      <c r="O183" s="279"/>
      <c r="P183" s="279"/>
      <c r="Q183" s="279"/>
      <c r="R183" s="279"/>
      <c r="S183" s="279"/>
      <c r="T183" s="279"/>
      <c r="U183" s="279"/>
      <c r="V183" s="279"/>
      <c r="W183" s="279"/>
      <c r="X183" s="279"/>
      <c r="Y183" s="279"/>
      <c r="Z183" s="279"/>
      <c r="AA183" s="279"/>
      <c r="AB183" s="280"/>
      <c r="AC183" s="138" t="s">
        <v>16</v>
      </c>
      <c r="AD183" s="296" t="s">
        <v>448</v>
      </c>
      <c r="AE183" s="297"/>
      <c r="AF183" s="297"/>
      <c r="AG183" s="297"/>
      <c r="AH183" s="297"/>
      <c r="AI183" s="297"/>
      <c r="AJ183" s="297"/>
      <c r="AK183" s="278" t="s">
        <v>445</v>
      </c>
      <c r="AL183" s="279"/>
      <c r="AM183" s="279"/>
      <c r="AN183" s="279"/>
      <c r="AO183" s="279"/>
      <c r="AP183" s="279"/>
      <c r="AQ183" s="301"/>
    </row>
    <row r="184" spans="1:61" ht="14.25" thickBot="1" x14ac:dyDescent="0.2">
      <c r="A184" s="290"/>
      <c r="B184" s="282"/>
      <c r="C184" s="284"/>
      <c r="D184" s="284"/>
      <c r="E184" s="139" t="s">
        <v>6</v>
      </c>
      <c r="F184" s="282"/>
      <c r="G184" s="140" t="s">
        <v>7</v>
      </c>
      <c r="H184" s="282"/>
      <c r="I184" s="286"/>
      <c r="J184" s="274"/>
      <c r="K184" s="274"/>
      <c r="L184" s="141"/>
      <c r="M184" s="142"/>
      <c r="N184" s="275" t="s">
        <v>8</v>
      </c>
      <c r="O184" s="276"/>
      <c r="P184" s="276"/>
      <c r="Q184" s="276"/>
      <c r="R184" s="276"/>
      <c r="S184" s="276"/>
      <c r="T184" s="277"/>
      <c r="U184" s="166"/>
      <c r="V184" s="143" t="s">
        <v>10</v>
      </c>
      <c r="W184" s="144"/>
      <c r="X184" s="162"/>
      <c r="Y184" s="144"/>
      <c r="Z184" s="162"/>
      <c r="AA184" s="145"/>
      <c r="AB184" s="140" t="s">
        <v>11</v>
      </c>
      <c r="AC184" s="146"/>
      <c r="AD184" s="298" t="s">
        <v>8</v>
      </c>
      <c r="AE184" s="299"/>
      <c r="AF184" s="299"/>
      <c r="AG184" s="299"/>
      <c r="AH184" s="299"/>
      <c r="AI184" s="299"/>
      <c r="AJ184" s="300"/>
      <c r="AK184" s="275" t="s">
        <v>8</v>
      </c>
      <c r="AL184" s="276"/>
      <c r="AM184" s="276"/>
      <c r="AN184" s="276"/>
      <c r="AO184" s="276"/>
      <c r="AP184" s="276"/>
      <c r="AQ184" s="302"/>
    </row>
    <row r="185" spans="1:61" ht="13.5" customHeight="1" x14ac:dyDescent="0.15">
      <c r="A185" s="291">
        <v>37</v>
      </c>
      <c r="B185" s="303" t="str">
        <f>IF(OR(B180="",E185=""),"",B180+1)</f>
        <v/>
      </c>
      <c r="C185" s="207"/>
      <c r="D185" s="205"/>
      <c r="E185" s="131" t="str">
        <f>IF(C185="○",IF($D185&lt;&gt;"",VLOOKUP($D185,新規学連登録者入力シート!$A$2:$U$101,8,FALSE),""),IF($D185&lt;&gt;"",IF(VLOOKUP(個人情報!$D185,登録者リスト!$A$1:$F$43729,4,FALSE)=基本情報!$D$6,VLOOKUP(個人情報!$D185,登録者リスト!$A$1:$F$43729,3,FALSE),""),""))</f>
        <v/>
      </c>
      <c r="F185" s="209" t="str">
        <f>IF(C185="○",IF($D185&lt;&gt;"",VLOOKUP($D185,新規学連登録者入力シート!$A$2:$U$101,9,FALSE),""),IF($D185&lt;&gt;"",IF(VLOOKUP(個人情報!$D185,登録者リスト!$A$1:$G$43729,4,FALSE)=基本情報!$D$6,VLOOKUP(個人情報!$D185,登録者リスト!$A$1:$G$43729,7,FALSE),""),""))</f>
        <v/>
      </c>
      <c r="G185" s="132" t="str">
        <f>IF(C185="○",IF($D185&lt;&gt;"",VLOOKUP($D185,新規学連登録者入力シート!$A$2:$U$101,14,FALSE),""),IF($D185&lt;&gt;"",IF(VLOOKUP(個人情報!$D185,登録者リスト!$A$1:$F$43729,4,FALSE)=基本情報!$D$6,VLOOKUP(個人情報!$D185,登録者リスト!$A$1:$F$43729,5,FALSE),""),""))</f>
        <v/>
      </c>
      <c r="H185" s="211" t="str">
        <f>IF(C185="○",IF($D185&lt;&gt;"",VLOOKUP($D185,新規学連登録者入力シート!$A$2:$U$101,19,FALSE),""),IF($D185&lt;&gt;"",IF(VLOOKUP(個人情報!$D185,登録者リスト!$A$1:$H$43729,4,FALSE)=基本情報!$D$6,VLOOKUP(個人情報!$D185,登録者リスト!$A$1:$H$43729,8,FALSE),""),""))</f>
        <v/>
      </c>
      <c r="I185" s="267"/>
      <c r="J185" s="267"/>
      <c r="K185" s="269" t="str">
        <f>IFERROR(IF(I185="","",IF(AND(I185&lt;&gt;"107 ハーフマラソン",I185&lt;&gt;"062 10000mW"),IF(BA185="T",IF(VALUE(M185)&lt;=AY185,"A標準",IF(VALUE(M185)&lt;=AZ185,"B標準","未突破")),IF(VALUE(M185)&gt;=AY185,"A標準",IF(VALUE(M185)&gt;=AZ185,"B標準","未突破"))),IF(VALUE(M185)&lt;=AZ185,"","未突破"))),"")</f>
        <v/>
      </c>
      <c r="L185" s="105"/>
      <c r="M185" s="287" t="str">
        <f>IF(U185="",ASC(N185&amp;IF(P185&lt;&gt;"",TEXT(P185,"00"),"")&amp;IF(R185&lt;&gt;"",TEXT(R185,"00"),"")&amp;IF(T185&lt;&gt;"",TEXT(T185,"00"),"")),ASC(U185))</f>
        <v/>
      </c>
      <c r="N185" s="205"/>
      <c r="O185" s="255" t="s">
        <v>239</v>
      </c>
      <c r="P185" s="237"/>
      <c r="Q185" s="255" t="s">
        <v>240</v>
      </c>
      <c r="R185" s="237"/>
      <c r="S185" s="239" t="s">
        <v>241</v>
      </c>
      <c r="T185" s="241"/>
      <c r="U185" s="165"/>
      <c r="V185" s="147"/>
      <c r="W185" s="148" t="s">
        <v>23</v>
      </c>
      <c r="X185" s="163"/>
      <c r="Y185" s="148" t="s">
        <v>24</v>
      </c>
      <c r="Z185" s="163"/>
      <c r="AA185" s="148" t="s">
        <v>26</v>
      </c>
      <c r="AB185" s="267"/>
      <c r="AC185" s="101" t="e">
        <f>IF(#REF!="",ASC(AD185&amp;IF(AF185&lt;&gt;"",TEXT(AF185,"00"),"")&amp;IF(AH185&lt;&gt;"",TEXT(AH185,"00"),"")&amp;IF(AJ185&lt;&gt;"",TEXT(AJ185,"00"),"")),ASC(#REF!))</f>
        <v>#REF!</v>
      </c>
      <c r="AD185" s="253" t="str">
        <f>IF(I185="","",IF(I185="201 十種競技","",VLOOKUP(I185,大学記録!$A$3:$H$5,2,FALSE)))</f>
        <v/>
      </c>
      <c r="AE185" s="257" t="s">
        <v>239</v>
      </c>
      <c r="AF185" s="259" t="str">
        <f>IF(I185="","",IF(I185="201 十種競技","",VLOOKUP(I185,大学記録!$A$3:$H$5,4,FALSE)))</f>
        <v/>
      </c>
      <c r="AG185" s="257" t="s">
        <v>240</v>
      </c>
      <c r="AH185" s="259" t="str">
        <f>IF(I185="","",IF(I185="201 十種競技","",VLOOKUP(I185,大学記録!$A$3:$H$5,6,FALSE)))</f>
        <v/>
      </c>
      <c r="AI185" s="261" t="s">
        <v>241</v>
      </c>
      <c r="AJ185" s="251" t="str">
        <f>IF(I185="","",IF(I185="201 十種競技","",VLOOKUP(I185,大学記録!$A$3:$H$5,8,FALSE)))</f>
        <v/>
      </c>
      <c r="AK185" s="205"/>
      <c r="AL185" s="255" t="s">
        <v>239</v>
      </c>
      <c r="AM185" s="237"/>
      <c r="AN185" s="255" t="s">
        <v>240</v>
      </c>
      <c r="AO185" s="237"/>
      <c r="AP185" s="239" t="s">
        <v>241</v>
      </c>
      <c r="AQ185" s="294"/>
      <c r="AS185" s="5" t="str">
        <f>IF(AND(I185&lt;&gt;"107 ハーフマラソン",I185&lt;&gt;"062 10000mW"),D185 &amp; "-" &amp; I185,D185 &amp; "-" &amp; I185 &amp; J185)</f>
        <v>-</v>
      </c>
      <c r="AT185" s="5" t="str">
        <f>IF(ISERROR(VLOOKUP(個人情報!$AS185,登録者リスト!#REF!,4,FALSE)),"○","")</f>
        <v>○</v>
      </c>
      <c r="AU185" s="5" t="e">
        <f>IF(AND(I185&lt;&gt;"107 ハーフマラソン",I185&lt;&gt;"062 10000mW"),#REF! &amp; "-" &amp; I185,#REF! &amp; "-" &amp; I185 &amp; J185)</f>
        <v>#REF!</v>
      </c>
      <c r="AV185" s="5" t="str">
        <f>IF(ISERROR(VLOOKUP(AU185,突破者リスト外資格記録入力シート!$D$7:$M$106,2,FALSE)),"○","")</f>
        <v>○</v>
      </c>
      <c r="AW185" s="5" t="str">
        <f>IF(C185="○","整理番号","登録番号")</f>
        <v>登録番号</v>
      </c>
      <c r="AX185" s="5" t="str">
        <f>IF(I185="107 ハーフマラソン","H",IF(I185="062 10000mW","W",""))</f>
        <v/>
      </c>
      <c r="AY185" s="5" t="e">
        <f>VLOOKUP($I185 &amp; $J185,標準記録!$A$1:$D$26,2,FALSE)</f>
        <v>#N/A</v>
      </c>
      <c r="AZ185" s="5" t="e">
        <f>VLOOKUP($I185 &amp; $J185,標準記録!$A$1:$D$26,3,FALSE)</f>
        <v>#N/A</v>
      </c>
      <c r="BA185" s="5" t="e">
        <f>VLOOKUP($I185 &amp; $J185,標準記録!$A$1:$D$26,4,FALSE)</f>
        <v>#N/A</v>
      </c>
      <c r="BB185" s="5" t="str">
        <f>IF(BC185="","",A185)</f>
        <v/>
      </c>
      <c r="BC185" s="5" t="str">
        <f>IF(OR(I185="201 十種競技",I185="202 七種競技"),#REF!,"")</f>
        <v/>
      </c>
      <c r="BD185" s="5" t="str">
        <f>IF(I185="107 ハーフマラソン",#REF!,"")</f>
        <v/>
      </c>
      <c r="BE185" s="5" t="str">
        <f>I185 &amp; K185</f>
        <v/>
      </c>
      <c r="BF185" s="5">
        <f>I185</f>
        <v>0</v>
      </c>
      <c r="BG185" s="5">
        <f>COUNTIF($BF$5:$BF$401,I185)</f>
        <v>160</v>
      </c>
      <c r="BH185" s="5">
        <f>COUNTIF($BE$5:$BE$401,I185 &amp; "B標準")</f>
        <v>0</v>
      </c>
      <c r="BI185" s="5" t="str">
        <f>D183 &amp; D185</f>
        <v>登録番号</v>
      </c>
    </row>
    <row r="186" spans="1:61" ht="14.25" customHeight="1" thickBot="1" x14ac:dyDescent="0.2">
      <c r="A186" s="292"/>
      <c r="B186" s="304"/>
      <c r="C186" s="208"/>
      <c r="D186" s="206"/>
      <c r="E186" s="128" t="str">
        <f>IF(C185="○",IF($D185&lt;&gt;"",VLOOKUP($D185,新規学連登録者入力シート!$A$2:$U$101,7,FALSE),""),IF($D185&lt;&gt;"",IF(VLOOKUP(個人情報!$D185,登録者リスト!$A$1:$F$43729,4,FALSE)=基本情報!$D$6,VLOOKUP(個人情報!$D185,登録者リスト!$A$1:$F$43729,2,FALSE),""),""))</f>
        <v/>
      </c>
      <c r="F186" s="210"/>
      <c r="G186" s="128" t="str">
        <f>IF(C185="○",IF($D185&lt;&gt;"",VLOOKUP($D185,新規学連登録者入力シート!$A$2:$U$101,19,FALSE),""),IF($D185&lt;&gt;"",IF(VLOOKUP(個人情報!$D185,登録者リスト!$A$1:$F$43729,4,FALSE)=基本情報!$D$6,VLOOKUP(個人情報!$D185,登録者リスト!$A$1:$F$43729,6,FALSE),""),""))</f>
        <v/>
      </c>
      <c r="H186" s="212"/>
      <c r="I186" s="268"/>
      <c r="J186" s="268"/>
      <c r="K186" s="270"/>
      <c r="L186" s="106"/>
      <c r="M186" s="288"/>
      <c r="N186" s="206"/>
      <c r="O186" s="256"/>
      <c r="P186" s="238"/>
      <c r="Q186" s="256"/>
      <c r="R186" s="238"/>
      <c r="S186" s="240"/>
      <c r="T186" s="242"/>
      <c r="U186" s="168"/>
      <c r="V186" s="149"/>
      <c r="W186" s="150" t="s">
        <v>23</v>
      </c>
      <c r="X186" s="94"/>
      <c r="Y186" s="150" t="s">
        <v>25</v>
      </c>
      <c r="Z186" s="94"/>
      <c r="AA186" s="150" t="s">
        <v>26</v>
      </c>
      <c r="AB186" s="268"/>
      <c r="AC186" s="102" t="e">
        <f>IF(#REF!="",ASC(AD185&amp;IF(AF186&lt;&gt;"",TEXT(AF186,"00"),"")&amp;IF(AH186&lt;&gt;"",TEXT(AH186,"00"),"")&amp;IF(AJ186&lt;&gt;"",TEXT(AJ186,"00"),"")),ASC(#REF!))</f>
        <v>#REF!</v>
      </c>
      <c r="AD186" s="254"/>
      <c r="AE186" s="258"/>
      <c r="AF186" s="260"/>
      <c r="AG186" s="258"/>
      <c r="AH186" s="260"/>
      <c r="AI186" s="262"/>
      <c r="AJ186" s="252"/>
      <c r="AK186" s="206"/>
      <c r="AL186" s="256"/>
      <c r="AM186" s="238"/>
      <c r="AN186" s="256"/>
      <c r="AO186" s="238"/>
      <c r="AP186" s="240"/>
      <c r="AQ186" s="295"/>
      <c r="AS186" s="5" t="str">
        <f>IF(AND(I186&lt;&gt;"107 ハーフマラソン",I186&lt;&gt;"062 10000mW"),D185 &amp; "-" &amp; I186,D185 &amp; "-" &amp; I186 &amp; J186)</f>
        <v>-</v>
      </c>
      <c r="AT186" s="5" t="str">
        <f>IF(ISERROR(VLOOKUP(個人情報!$AS186,登録者リスト!#REF!,4,FALSE)),"○","")</f>
        <v>○</v>
      </c>
      <c r="AU186" s="5" t="e">
        <f>IF(AND(I186&lt;&gt;"107 ハーフマラソン",I186&lt;&gt;"062 10000mW"),#REF! &amp; "-" &amp; I186,#REF! &amp; "-" &amp; I186 &amp; J186)</f>
        <v>#REF!</v>
      </c>
      <c r="AV186" s="5" t="str">
        <f>IF(ISERROR(VLOOKUP(AU186,突破者リスト外資格記録入力シート!$D$7:$M$106,2,FALSE)),"○","")</f>
        <v>○</v>
      </c>
      <c r="AX186" s="5" t="str">
        <f>IF(I186="107 ハーフマラソン","H",IF(I186="062 10000mW","W",""))</f>
        <v/>
      </c>
      <c r="AY186" s="5" t="e">
        <f>VLOOKUP($I186 &amp; $J186,標準記録!$A$1:$D$26,2,FALSE)</f>
        <v>#N/A</v>
      </c>
      <c r="AZ186" s="5" t="e">
        <f>VLOOKUP($I186 &amp; $J186,標準記録!$A$1:$D$26,3,FALSE)</f>
        <v>#N/A</v>
      </c>
      <c r="BA186" s="5" t="e">
        <f>VLOOKUP($I186 &amp; $J186,標準記録!$A$1:$D$26,4,FALSE)</f>
        <v>#N/A</v>
      </c>
      <c r="BB186" s="5" t="str">
        <f>IF(BC186="","",A185)</f>
        <v/>
      </c>
      <c r="BC186" s="5" t="str">
        <f>IF(OR(I186="201 十種競技",I186="202 七種競技"),#REF!,"")</f>
        <v/>
      </c>
      <c r="BD186" s="5" t="str">
        <f>IF(I186="107 ハーフマラソン",#REF!,"")</f>
        <v/>
      </c>
      <c r="BE186" s="5" t="str">
        <f>I186 &amp; K186</f>
        <v/>
      </c>
      <c r="BF186" s="5">
        <f>I186</f>
        <v>0</v>
      </c>
      <c r="BG186" s="5">
        <f>COUNTIF($BF$5:$BF$401,I186)</f>
        <v>160</v>
      </c>
      <c r="BH186" s="5">
        <f>COUNTIF($BE$5:$BE$401,I186 &amp; "B標準")</f>
        <v>0</v>
      </c>
    </row>
    <row r="187" spans="1:61" ht="15" thickTop="1" thickBot="1" x14ac:dyDescent="0.2">
      <c r="A187" s="293"/>
      <c r="B187" s="245" t="s">
        <v>128</v>
      </c>
      <c r="C187" s="246"/>
      <c r="D187" s="246"/>
      <c r="E187" s="246"/>
      <c r="F187" s="246"/>
      <c r="G187" s="247"/>
      <c r="H187" s="133"/>
      <c r="I187" s="248"/>
      <c r="J187" s="249"/>
      <c r="K187" s="249"/>
      <c r="L187" s="249"/>
      <c r="M187" s="249"/>
      <c r="N187" s="249"/>
      <c r="O187" s="249"/>
      <c r="P187" s="249"/>
      <c r="Q187" s="249"/>
      <c r="R187" s="249"/>
      <c r="S187" s="249"/>
      <c r="T187" s="249"/>
      <c r="U187" s="249"/>
      <c r="V187" s="249"/>
      <c r="W187" s="249"/>
      <c r="X187" s="249"/>
      <c r="Y187" s="249"/>
      <c r="Z187" s="249"/>
      <c r="AA187" s="249"/>
      <c r="AB187" s="249"/>
      <c r="AC187" s="249"/>
      <c r="AD187" s="249"/>
      <c r="AE187" s="249"/>
      <c r="AF187" s="249"/>
      <c r="AG187" s="249"/>
      <c r="AH187" s="249"/>
      <c r="AI187" s="249"/>
      <c r="AJ187" s="249"/>
      <c r="AK187" s="249"/>
      <c r="AL187" s="249"/>
      <c r="AM187" s="249"/>
      <c r="AN187" s="249"/>
      <c r="AO187" s="249"/>
      <c r="AP187" s="249"/>
      <c r="AQ187" s="250"/>
    </row>
    <row r="188" spans="1:61" ht="13.5" customHeight="1" x14ac:dyDescent="0.15">
      <c r="A188" s="289"/>
      <c r="B188" s="281" t="s">
        <v>0</v>
      </c>
      <c r="C188" s="283" t="s">
        <v>242</v>
      </c>
      <c r="D188" s="283" t="str">
        <f>IF(C190="○","整理番号","登録番号")</f>
        <v>登録番号</v>
      </c>
      <c r="E188" s="134" t="s">
        <v>13550</v>
      </c>
      <c r="F188" s="281" t="s">
        <v>275</v>
      </c>
      <c r="G188" s="135" t="s">
        <v>1</v>
      </c>
      <c r="H188" s="273" t="s">
        <v>13551</v>
      </c>
      <c r="I188" s="285" t="s">
        <v>2</v>
      </c>
      <c r="J188" s="273" t="s">
        <v>284</v>
      </c>
      <c r="K188" s="273" t="s">
        <v>3</v>
      </c>
      <c r="L188" s="136" t="s">
        <v>243</v>
      </c>
      <c r="M188" s="137" t="s">
        <v>16</v>
      </c>
      <c r="N188" s="278" t="s">
        <v>4</v>
      </c>
      <c r="O188" s="279"/>
      <c r="P188" s="279"/>
      <c r="Q188" s="279"/>
      <c r="R188" s="279"/>
      <c r="S188" s="279"/>
      <c r="T188" s="279"/>
      <c r="U188" s="279"/>
      <c r="V188" s="279"/>
      <c r="W188" s="279"/>
      <c r="X188" s="279"/>
      <c r="Y188" s="279"/>
      <c r="Z188" s="279"/>
      <c r="AA188" s="279"/>
      <c r="AB188" s="280"/>
      <c r="AC188" s="138" t="s">
        <v>16</v>
      </c>
      <c r="AD188" s="296" t="s">
        <v>448</v>
      </c>
      <c r="AE188" s="297"/>
      <c r="AF188" s="297"/>
      <c r="AG188" s="297"/>
      <c r="AH188" s="297"/>
      <c r="AI188" s="297"/>
      <c r="AJ188" s="297"/>
      <c r="AK188" s="278" t="s">
        <v>445</v>
      </c>
      <c r="AL188" s="279"/>
      <c r="AM188" s="279"/>
      <c r="AN188" s="279"/>
      <c r="AO188" s="279"/>
      <c r="AP188" s="279"/>
      <c r="AQ188" s="301"/>
    </row>
    <row r="189" spans="1:61" ht="14.25" thickBot="1" x14ac:dyDescent="0.2">
      <c r="A189" s="290"/>
      <c r="B189" s="282"/>
      <c r="C189" s="284"/>
      <c r="D189" s="284"/>
      <c r="E189" s="139" t="s">
        <v>6</v>
      </c>
      <c r="F189" s="282"/>
      <c r="G189" s="140" t="s">
        <v>7</v>
      </c>
      <c r="H189" s="282"/>
      <c r="I189" s="286"/>
      <c r="J189" s="274"/>
      <c r="K189" s="274"/>
      <c r="L189" s="141"/>
      <c r="M189" s="142"/>
      <c r="N189" s="275" t="s">
        <v>8</v>
      </c>
      <c r="O189" s="276"/>
      <c r="P189" s="276"/>
      <c r="Q189" s="276"/>
      <c r="R189" s="276"/>
      <c r="S189" s="276"/>
      <c r="T189" s="277"/>
      <c r="U189" s="166"/>
      <c r="V189" s="143" t="s">
        <v>10</v>
      </c>
      <c r="W189" s="144"/>
      <c r="X189" s="162"/>
      <c r="Y189" s="144"/>
      <c r="Z189" s="162"/>
      <c r="AA189" s="145"/>
      <c r="AB189" s="140" t="s">
        <v>11</v>
      </c>
      <c r="AC189" s="146"/>
      <c r="AD189" s="298" t="s">
        <v>8</v>
      </c>
      <c r="AE189" s="299"/>
      <c r="AF189" s="299"/>
      <c r="AG189" s="299"/>
      <c r="AH189" s="299"/>
      <c r="AI189" s="299"/>
      <c r="AJ189" s="300"/>
      <c r="AK189" s="275" t="s">
        <v>8</v>
      </c>
      <c r="AL189" s="276"/>
      <c r="AM189" s="276"/>
      <c r="AN189" s="276"/>
      <c r="AO189" s="276"/>
      <c r="AP189" s="276"/>
      <c r="AQ189" s="302"/>
    </row>
    <row r="190" spans="1:61" ht="13.5" customHeight="1" x14ac:dyDescent="0.15">
      <c r="A190" s="291">
        <v>38</v>
      </c>
      <c r="B190" s="303" t="str">
        <f>IF(OR(B185="",E190=""),"",B185+1)</f>
        <v/>
      </c>
      <c r="C190" s="207"/>
      <c r="D190" s="205"/>
      <c r="E190" s="131" t="str">
        <f>IF(C190="○",IF($D190&lt;&gt;"",VLOOKUP($D190,新規学連登録者入力シート!$A$2:$U$101,8,FALSE),""),IF($D190&lt;&gt;"",IF(VLOOKUP(個人情報!$D190,登録者リスト!$A$1:$F$43729,4,FALSE)=基本情報!$D$6,VLOOKUP(個人情報!$D190,登録者リスト!$A$1:$F$43729,3,FALSE),""),""))</f>
        <v/>
      </c>
      <c r="F190" s="209" t="str">
        <f>IF(C190="○",IF($D190&lt;&gt;"",VLOOKUP($D190,新規学連登録者入力シート!$A$2:$U$101,9,FALSE),""),IF($D190&lt;&gt;"",IF(VLOOKUP(個人情報!$D190,登録者リスト!$A$1:$G$43729,4,FALSE)=基本情報!$D$6,VLOOKUP(個人情報!$D190,登録者リスト!$A$1:$G$43729,7,FALSE),""),""))</f>
        <v/>
      </c>
      <c r="G190" s="132" t="str">
        <f>IF(C190="○",IF($D190&lt;&gt;"",VLOOKUP($D190,新規学連登録者入力シート!$A$2:$U$101,14,FALSE),""),IF($D190&lt;&gt;"",IF(VLOOKUP(個人情報!$D190,登録者リスト!$A$1:$F$43729,4,FALSE)=基本情報!$D$6,VLOOKUP(個人情報!$D190,登録者リスト!$A$1:$F$43729,5,FALSE),""),""))</f>
        <v/>
      </c>
      <c r="H190" s="211" t="str">
        <f>IF(C190="○",IF($D190&lt;&gt;"",VLOOKUP($D190,新規学連登録者入力シート!$A$2:$U$101,19,FALSE),""),IF($D190&lt;&gt;"",IF(VLOOKUP(個人情報!$D190,登録者リスト!$A$1:$H$43729,4,FALSE)=基本情報!$D$6,VLOOKUP(個人情報!$D190,登録者リスト!$A$1:$H$43729,8,FALSE),""),""))</f>
        <v/>
      </c>
      <c r="I190" s="267"/>
      <c r="J190" s="267"/>
      <c r="K190" s="269" t="str">
        <f>IFERROR(IF(I190="","",IF(AND(I190&lt;&gt;"107 ハーフマラソン",I190&lt;&gt;"062 10000mW"),IF(BA190="T",IF(VALUE(M190)&lt;=AY190,"A標準",IF(VALUE(M190)&lt;=AZ190,"B標準","未突破")),IF(VALUE(M190)&gt;=AY190,"A標準",IF(VALUE(M190)&gt;=AZ190,"B標準","未突破"))),IF(VALUE(M190)&lt;=AZ190,"","未突破"))),"")</f>
        <v/>
      </c>
      <c r="L190" s="105"/>
      <c r="M190" s="287" t="str">
        <f>IF(U190="",ASC(N190&amp;IF(P190&lt;&gt;"",TEXT(P190,"00"),"")&amp;IF(R190&lt;&gt;"",TEXT(R190,"00"),"")&amp;IF(T190&lt;&gt;"",TEXT(T190,"00"),"")),ASC(U190))</f>
        <v/>
      </c>
      <c r="N190" s="205"/>
      <c r="O190" s="255" t="s">
        <v>239</v>
      </c>
      <c r="P190" s="237"/>
      <c r="Q190" s="255" t="s">
        <v>240</v>
      </c>
      <c r="R190" s="237"/>
      <c r="S190" s="239" t="s">
        <v>241</v>
      </c>
      <c r="T190" s="241"/>
      <c r="U190" s="165"/>
      <c r="V190" s="147"/>
      <c r="W190" s="148" t="s">
        <v>23</v>
      </c>
      <c r="X190" s="163"/>
      <c r="Y190" s="148" t="s">
        <v>24</v>
      </c>
      <c r="Z190" s="163"/>
      <c r="AA190" s="148" t="s">
        <v>26</v>
      </c>
      <c r="AB190" s="267"/>
      <c r="AC190" s="101" t="e">
        <f>IF(#REF!="",ASC(AD190&amp;IF(AF190&lt;&gt;"",TEXT(AF190,"00"),"")&amp;IF(AH190&lt;&gt;"",TEXT(AH190,"00"),"")&amp;IF(AJ190&lt;&gt;"",TEXT(AJ190,"00"),"")),ASC(#REF!))</f>
        <v>#REF!</v>
      </c>
      <c r="AD190" s="253" t="str">
        <f>IF(I190="","",IF(I190="201 十種競技","",VLOOKUP(I190,大学記録!$A$3:$H$5,2,FALSE)))</f>
        <v/>
      </c>
      <c r="AE190" s="257" t="s">
        <v>239</v>
      </c>
      <c r="AF190" s="259" t="str">
        <f>IF(I190="","",IF(I190="201 十種競技","",VLOOKUP(I190,大学記録!$A$3:$H$5,4,FALSE)))</f>
        <v/>
      </c>
      <c r="AG190" s="257" t="s">
        <v>240</v>
      </c>
      <c r="AH190" s="259" t="str">
        <f>IF(I190="","",IF(I190="201 十種競技","",VLOOKUP(I190,大学記録!$A$3:$H$5,6,FALSE)))</f>
        <v/>
      </c>
      <c r="AI190" s="261" t="s">
        <v>241</v>
      </c>
      <c r="AJ190" s="251" t="str">
        <f>IF(I190="","",IF(I190="201 十種競技","",VLOOKUP(I190,大学記録!$A$3:$H$5,8,FALSE)))</f>
        <v/>
      </c>
      <c r="AK190" s="205"/>
      <c r="AL190" s="255" t="s">
        <v>239</v>
      </c>
      <c r="AM190" s="237"/>
      <c r="AN190" s="255" t="s">
        <v>240</v>
      </c>
      <c r="AO190" s="237"/>
      <c r="AP190" s="239" t="s">
        <v>241</v>
      </c>
      <c r="AQ190" s="294"/>
      <c r="AS190" s="5" t="str">
        <f>IF(AND(I190&lt;&gt;"107 ハーフマラソン",I190&lt;&gt;"062 10000mW"),D190 &amp; "-" &amp; I190,D190 &amp; "-" &amp; I190 &amp; J190)</f>
        <v>-</v>
      </c>
      <c r="AT190" s="5" t="str">
        <f>IF(ISERROR(VLOOKUP(個人情報!$AS190,登録者リスト!#REF!,4,FALSE)),"○","")</f>
        <v>○</v>
      </c>
      <c r="AU190" s="5" t="e">
        <f>IF(AND(I190&lt;&gt;"107 ハーフマラソン",I190&lt;&gt;"062 10000mW"),#REF! &amp; "-" &amp; I190,#REF! &amp; "-" &amp; I190 &amp; J190)</f>
        <v>#REF!</v>
      </c>
      <c r="AV190" s="5" t="str">
        <f>IF(ISERROR(VLOOKUP(AU190,突破者リスト外資格記録入力シート!$D$7:$M$106,2,FALSE)),"○","")</f>
        <v>○</v>
      </c>
      <c r="AW190" s="5" t="str">
        <f>IF(C190="○","整理番号","登録番号")</f>
        <v>登録番号</v>
      </c>
      <c r="AX190" s="5" t="str">
        <f>IF(I190="107 ハーフマラソン","H",IF(I190="062 10000mW","W",""))</f>
        <v/>
      </c>
      <c r="AY190" s="5" t="e">
        <f>VLOOKUP($I190 &amp; $J190,標準記録!$A$1:$D$26,2,FALSE)</f>
        <v>#N/A</v>
      </c>
      <c r="AZ190" s="5" t="e">
        <f>VLOOKUP($I190 &amp; $J190,標準記録!$A$1:$D$26,3,FALSE)</f>
        <v>#N/A</v>
      </c>
      <c r="BA190" s="5" t="e">
        <f>VLOOKUP($I190 &amp; $J190,標準記録!$A$1:$D$26,4,FALSE)</f>
        <v>#N/A</v>
      </c>
      <c r="BB190" s="5" t="str">
        <f>IF(BC190="","",A190)</f>
        <v/>
      </c>
      <c r="BC190" s="5" t="str">
        <f>IF(OR(I190="201 十種競技",I190="202 七種競技"),#REF!,"")</f>
        <v/>
      </c>
      <c r="BD190" s="5" t="str">
        <f>IF(I190="107 ハーフマラソン",#REF!,"")</f>
        <v/>
      </c>
      <c r="BE190" s="5" t="str">
        <f>I190 &amp; K190</f>
        <v/>
      </c>
      <c r="BF190" s="5">
        <f>I190</f>
        <v>0</v>
      </c>
      <c r="BG190" s="5">
        <f>COUNTIF($BF$5:$BF$401,I190)</f>
        <v>160</v>
      </c>
      <c r="BH190" s="5">
        <f>COUNTIF($BE$5:$BE$401,I190 &amp; "B標準")</f>
        <v>0</v>
      </c>
      <c r="BI190" s="5" t="str">
        <f>D188 &amp; D190</f>
        <v>登録番号</v>
      </c>
    </row>
    <row r="191" spans="1:61" ht="14.25" customHeight="1" thickBot="1" x14ac:dyDescent="0.2">
      <c r="A191" s="292"/>
      <c r="B191" s="304"/>
      <c r="C191" s="208"/>
      <c r="D191" s="206"/>
      <c r="E191" s="128" t="str">
        <f>IF(C190="○",IF($D190&lt;&gt;"",VLOOKUP($D190,新規学連登録者入力シート!$A$2:$U$101,7,FALSE),""),IF($D190&lt;&gt;"",IF(VLOOKUP(個人情報!$D190,登録者リスト!$A$1:$F$43729,4,FALSE)=基本情報!$D$6,VLOOKUP(個人情報!$D190,登録者リスト!$A$1:$F$43729,2,FALSE),""),""))</f>
        <v/>
      </c>
      <c r="F191" s="210"/>
      <c r="G191" s="128" t="str">
        <f>IF(C190="○",IF($D190&lt;&gt;"",VLOOKUP($D190,新規学連登録者入力シート!$A$2:$U$101,19,FALSE),""),IF($D190&lt;&gt;"",IF(VLOOKUP(個人情報!$D190,登録者リスト!$A$1:$F$43729,4,FALSE)=基本情報!$D$6,VLOOKUP(個人情報!$D190,登録者リスト!$A$1:$F$43729,6,FALSE),""),""))</f>
        <v/>
      </c>
      <c r="H191" s="212"/>
      <c r="I191" s="268"/>
      <c r="J191" s="268"/>
      <c r="K191" s="270"/>
      <c r="L191" s="106"/>
      <c r="M191" s="288"/>
      <c r="N191" s="206"/>
      <c r="O191" s="256"/>
      <c r="P191" s="238"/>
      <c r="Q191" s="256"/>
      <c r="R191" s="238"/>
      <c r="S191" s="240"/>
      <c r="T191" s="242"/>
      <c r="U191" s="168"/>
      <c r="V191" s="149"/>
      <c r="W191" s="150" t="s">
        <v>23</v>
      </c>
      <c r="X191" s="94"/>
      <c r="Y191" s="150" t="s">
        <v>25</v>
      </c>
      <c r="Z191" s="94"/>
      <c r="AA191" s="150" t="s">
        <v>26</v>
      </c>
      <c r="AB191" s="268"/>
      <c r="AC191" s="102" t="e">
        <f>IF(#REF!="",ASC(AD190&amp;IF(AF191&lt;&gt;"",TEXT(AF191,"00"),"")&amp;IF(AH191&lt;&gt;"",TEXT(AH191,"00"),"")&amp;IF(AJ191&lt;&gt;"",TEXT(AJ191,"00"),"")),ASC(#REF!))</f>
        <v>#REF!</v>
      </c>
      <c r="AD191" s="254"/>
      <c r="AE191" s="258"/>
      <c r="AF191" s="260"/>
      <c r="AG191" s="258"/>
      <c r="AH191" s="260"/>
      <c r="AI191" s="262"/>
      <c r="AJ191" s="252"/>
      <c r="AK191" s="206"/>
      <c r="AL191" s="256"/>
      <c r="AM191" s="238"/>
      <c r="AN191" s="256"/>
      <c r="AO191" s="238"/>
      <c r="AP191" s="240"/>
      <c r="AQ191" s="295"/>
      <c r="AS191" s="5" t="str">
        <f>IF(AND(I191&lt;&gt;"107 ハーフマラソン",I191&lt;&gt;"062 10000mW"),D190 &amp; "-" &amp; I191,D190 &amp; "-" &amp; I191 &amp; J191)</f>
        <v>-</v>
      </c>
      <c r="AT191" s="5" t="str">
        <f>IF(ISERROR(VLOOKUP(個人情報!$AS191,登録者リスト!#REF!,4,FALSE)),"○","")</f>
        <v>○</v>
      </c>
      <c r="AU191" s="5" t="e">
        <f>IF(AND(I191&lt;&gt;"107 ハーフマラソン",I191&lt;&gt;"062 10000mW"),#REF! &amp; "-" &amp; I191,#REF! &amp; "-" &amp; I191 &amp; J191)</f>
        <v>#REF!</v>
      </c>
      <c r="AV191" s="5" t="str">
        <f>IF(ISERROR(VLOOKUP(AU191,突破者リスト外資格記録入力シート!$D$7:$M$106,2,FALSE)),"○","")</f>
        <v>○</v>
      </c>
      <c r="AX191" s="5" t="str">
        <f>IF(I191="107 ハーフマラソン","H",IF(I191="062 10000mW","W",""))</f>
        <v/>
      </c>
      <c r="AY191" s="5" t="e">
        <f>VLOOKUP($I191 &amp; $J191,標準記録!$A$1:$D$26,2,FALSE)</f>
        <v>#N/A</v>
      </c>
      <c r="AZ191" s="5" t="e">
        <f>VLOOKUP($I191 &amp; $J191,標準記録!$A$1:$D$26,3,FALSE)</f>
        <v>#N/A</v>
      </c>
      <c r="BA191" s="5" t="e">
        <f>VLOOKUP($I191 &amp; $J191,標準記録!$A$1:$D$26,4,FALSE)</f>
        <v>#N/A</v>
      </c>
      <c r="BB191" s="5" t="str">
        <f>IF(BC191="","",A190)</f>
        <v/>
      </c>
      <c r="BC191" s="5" t="str">
        <f>IF(OR(I191="201 十種競技",I191="202 七種競技"),#REF!,"")</f>
        <v/>
      </c>
      <c r="BD191" s="5" t="str">
        <f>IF(I191="107 ハーフマラソン",#REF!,"")</f>
        <v/>
      </c>
      <c r="BE191" s="5" t="str">
        <f>I191 &amp; K191</f>
        <v/>
      </c>
      <c r="BF191" s="5">
        <f>I191</f>
        <v>0</v>
      </c>
      <c r="BG191" s="5">
        <f>COUNTIF($BF$5:$BF$401,I191)</f>
        <v>160</v>
      </c>
      <c r="BH191" s="5">
        <f>COUNTIF($BE$5:$BE$401,I191 &amp; "B標準")</f>
        <v>0</v>
      </c>
    </row>
    <row r="192" spans="1:61" ht="15" thickTop="1" thickBot="1" x14ac:dyDescent="0.2">
      <c r="A192" s="293"/>
      <c r="B192" s="245" t="s">
        <v>128</v>
      </c>
      <c r="C192" s="246"/>
      <c r="D192" s="246"/>
      <c r="E192" s="246"/>
      <c r="F192" s="246"/>
      <c r="G192" s="247"/>
      <c r="H192" s="133"/>
      <c r="I192" s="248"/>
      <c r="J192" s="249"/>
      <c r="K192" s="249"/>
      <c r="L192" s="249"/>
      <c r="M192" s="249"/>
      <c r="N192" s="249"/>
      <c r="O192" s="249"/>
      <c r="P192" s="249"/>
      <c r="Q192" s="249"/>
      <c r="R192" s="249"/>
      <c r="S192" s="249"/>
      <c r="T192" s="249"/>
      <c r="U192" s="249"/>
      <c r="V192" s="249"/>
      <c r="W192" s="249"/>
      <c r="X192" s="249"/>
      <c r="Y192" s="249"/>
      <c r="Z192" s="249"/>
      <c r="AA192" s="249"/>
      <c r="AB192" s="249"/>
      <c r="AC192" s="249"/>
      <c r="AD192" s="249"/>
      <c r="AE192" s="249"/>
      <c r="AF192" s="249"/>
      <c r="AG192" s="249"/>
      <c r="AH192" s="249"/>
      <c r="AI192" s="249"/>
      <c r="AJ192" s="249"/>
      <c r="AK192" s="249"/>
      <c r="AL192" s="249"/>
      <c r="AM192" s="249"/>
      <c r="AN192" s="249"/>
      <c r="AO192" s="249"/>
      <c r="AP192" s="249"/>
      <c r="AQ192" s="250"/>
    </row>
    <row r="193" spans="1:61" ht="13.5" customHeight="1" x14ac:dyDescent="0.15">
      <c r="A193" s="289"/>
      <c r="B193" s="281" t="s">
        <v>0</v>
      </c>
      <c r="C193" s="283" t="s">
        <v>242</v>
      </c>
      <c r="D193" s="283" t="str">
        <f>IF(C195="○","整理番号","登録番号")</f>
        <v>登録番号</v>
      </c>
      <c r="E193" s="134" t="s">
        <v>13550</v>
      </c>
      <c r="F193" s="281" t="s">
        <v>275</v>
      </c>
      <c r="G193" s="135" t="s">
        <v>1</v>
      </c>
      <c r="H193" s="273" t="s">
        <v>13551</v>
      </c>
      <c r="I193" s="285" t="s">
        <v>2</v>
      </c>
      <c r="J193" s="273" t="s">
        <v>284</v>
      </c>
      <c r="K193" s="273" t="s">
        <v>3</v>
      </c>
      <c r="L193" s="136" t="s">
        <v>243</v>
      </c>
      <c r="M193" s="137" t="s">
        <v>16</v>
      </c>
      <c r="N193" s="278" t="s">
        <v>4</v>
      </c>
      <c r="O193" s="279"/>
      <c r="P193" s="279"/>
      <c r="Q193" s="279"/>
      <c r="R193" s="279"/>
      <c r="S193" s="279"/>
      <c r="T193" s="279"/>
      <c r="U193" s="279"/>
      <c r="V193" s="279"/>
      <c r="W193" s="279"/>
      <c r="X193" s="279"/>
      <c r="Y193" s="279"/>
      <c r="Z193" s="279"/>
      <c r="AA193" s="279"/>
      <c r="AB193" s="280"/>
      <c r="AC193" s="138" t="s">
        <v>16</v>
      </c>
      <c r="AD193" s="296" t="s">
        <v>448</v>
      </c>
      <c r="AE193" s="297"/>
      <c r="AF193" s="297"/>
      <c r="AG193" s="297"/>
      <c r="AH193" s="297"/>
      <c r="AI193" s="297"/>
      <c r="AJ193" s="297"/>
      <c r="AK193" s="278" t="s">
        <v>445</v>
      </c>
      <c r="AL193" s="279"/>
      <c r="AM193" s="279"/>
      <c r="AN193" s="279"/>
      <c r="AO193" s="279"/>
      <c r="AP193" s="279"/>
      <c r="AQ193" s="301"/>
    </row>
    <row r="194" spans="1:61" ht="14.25" thickBot="1" x14ac:dyDescent="0.2">
      <c r="A194" s="290"/>
      <c r="B194" s="282"/>
      <c r="C194" s="284"/>
      <c r="D194" s="284"/>
      <c r="E194" s="139" t="s">
        <v>6</v>
      </c>
      <c r="F194" s="282"/>
      <c r="G194" s="140" t="s">
        <v>7</v>
      </c>
      <c r="H194" s="282"/>
      <c r="I194" s="286"/>
      <c r="J194" s="274"/>
      <c r="K194" s="274"/>
      <c r="L194" s="141"/>
      <c r="M194" s="142"/>
      <c r="N194" s="275" t="s">
        <v>8</v>
      </c>
      <c r="O194" s="276"/>
      <c r="P194" s="276"/>
      <c r="Q194" s="276"/>
      <c r="R194" s="276"/>
      <c r="S194" s="276"/>
      <c r="T194" s="277"/>
      <c r="U194" s="166"/>
      <c r="V194" s="143" t="s">
        <v>10</v>
      </c>
      <c r="W194" s="144"/>
      <c r="X194" s="162"/>
      <c r="Y194" s="144"/>
      <c r="Z194" s="162"/>
      <c r="AA194" s="145"/>
      <c r="AB194" s="140" t="s">
        <v>11</v>
      </c>
      <c r="AC194" s="146"/>
      <c r="AD194" s="298" t="s">
        <v>8</v>
      </c>
      <c r="AE194" s="299"/>
      <c r="AF194" s="299"/>
      <c r="AG194" s="299"/>
      <c r="AH194" s="299"/>
      <c r="AI194" s="299"/>
      <c r="AJ194" s="300"/>
      <c r="AK194" s="275" t="s">
        <v>8</v>
      </c>
      <c r="AL194" s="276"/>
      <c r="AM194" s="276"/>
      <c r="AN194" s="276"/>
      <c r="AO194" s="276"/>
      <c r="AP194" s="276"/>
      <c r="AQ194" s="302"/>
    </row>
    <row r="195" spans="1:61" ht="13.5" customHeight="1" x14ac:dyDescent="0.15">
      <c r="A195" s="291">
        <v>39</v>
      </c>
      <c r="B195" s="303" t="str">
        <f>IF(OR(B190="",E195=""),"",B190+1)</f>
        <v/>
      </c>
      <c r="C195" s="207"/>
      <c r="D195" s="205"/>
      <c r="E195" s="131" t="str">
        <f>IF(C195="○",IF($D195&lt;&gt;"",VLOOKUP($D195,新規学連登録者入力シート!$A$2:$U$101,8,FALSE),""),IF($D195&lt;&gt;"",IF(VLOOKUP(個人情報!$D195,登録者リスト!$A$1:$F$43729,4,FALSE)=基本情報!$D$6,VLOOKUP(個人情報!$D195,登録者リスト!$A$1:$F$43729,3,FALSE),""),""))</f>
        <v/>
      </c>
      <c r="F195" s="209" t="str">
        <f>IF(C195="○",IF($D195&lt;&gt;"",VLOOKUP($D195,新規学連登録者入力シート!$A$2:$U$101,9,FALSE),""),IF($D195&lt;&gt;"",IF(VLOOKUP(個人情報!$D195,登録者リスト!$A$1:$G$43729,4,FALSE)=基本情報!$D$6,VLOOKUP(個人情報!$D195,登録者リスト!$A$1:$G$43729,7,FALSE),""),""))</f>
        <v/>
      </c>
      <c r="G195" s="132" t="str">
        <f>IF(C195="○",IF($D195&lt;&gt;"",VLOOKUP($D195,新規学連登録者入力シート!$A$2:$U$101,14,FALSE),""),IF($D195&lt;&gt;"",IF(VLOOKUP(個人情報!$D195,登録者リスト!$A$1:$F$43729,4,FALSE)=基本情報!$D$6,VLOOKUP(個人情報!$D195,登録者リスト!$A$1:$F$43729,5,FALSE),""),""))</f>
        <v/>
      </c>
      <c r="H195" s="211" t="str">
        <f>IF(C195="○",IF($D195&lt;&gt;"",VLOOKUP($D195,新規学連登録者入力シート!$A$2:$U$101,19,FALSE),""),IF($D195&lt;&gt;"",IF(VLOOKUP(個人情報!$D195,登録者リスト!$A$1:$H$43729,4,FALSE)=基本情報!$D$6,VLOOKUP(個人情報!$D195,登録者リスト!$A$1:$H$43729,8,FALSE),""),""))</f>
        <v/>
      </c>
      <c r="I195" s="267"/>
      <c r="J195" s="267"/>
      <c r="K195" s="269" t="str">
        <f>IFERROR(IF(I195="","",IF(AND(I195&lt;&gt;"107 ハーフマラソン",I195&lt;&gt;"062 10000mW"),IF(BA195="T",IF(VALUE(M195)&lt;=AY195,"A標準",IF(VALUE(M195)&lt;=AZ195,"B標準","未突破")),IF(VALUE(M195)&gt;=AY195,"A標準",IF(VALUE(M195)&gt;=AZ195,"B標準","未突破"))),IF(VALUE(M195)&lt;=AZ195,"","未突破"))),"")</f>
        <v/>
      </c>
      <c r="L195" s="105"/>
      <c r="M195" s="287" t="str">
        <f>IF(U195="",ASC(N195&amp;IF(P195&lt;&gt;"",TEXT(P195,"00"),"")&amp;IF(R195&lt;&gt;"",TEXT(R195,"00"),"")&amp;IF(T195&lt;&gt;"",TEXT(T195,"00"),"")),ASC(U195))</f>
        <v/>
      </c>
      <c r="N195" s="205"/>
      <c r="O195" s="255" t="s">
        <v>239</v>
      </c>
      <c r="P195" s="237"/>
      <c r="Q195" s="255" t="s">
        <v>240</v>
      </c>
      <c r="R195" s="237"/>
      <c r="S195" s="239" t="s">
        <v>241</v>
      </c>
      <c r="T195" s="241"/>
      <c r="U195" s="165"/>
      <c r="V195" s="147"/>
      <c r="W195" s="148" t="s">
        <v>23</v>
      </c>
      <c r="X195" s="163"/>
      <c r="Y195" s="148" t="s">
        <v>24</v>
      </c>
      <c r="Z195" s="163"/>
      <c r="AA195" s="148" t="s">
        <v>26</v>
      </c>
      <c r="AB195" s="267"/>
      <c r="AC195" s="101" t="e">
        <f>IF(#REF!="",ASC(AD195&amp;IF(AF195&lt;&gt;"",TEXT(AF195,"00"),"")&amp;IF(AH195&lt;&gt;"",TEXT(AH195,"00"),"")&amp;IF(AJ195&lt;&gt;"",TEXT(AJ195,"00"),"")),ASC(#REF!))</f>
        <v>#REF!</v>
      </c>
      <c r="AD195" s="253" t="str">
        <f>IF(I195="","",IF(I195="201 十種競技","",VLOOKUP(I195,大学記録!$A$3:$H$5,2,FALSE)))</f>
        <v/>
      </c>
      <c r="AE195" s="257" t="s">
        <v>239</v>
      </c>
      <c r="AF195" s="259" t="str">
        <f>IF(I195="","",IF(I195="201 十種競技","",VLOOKUP(I195,大学記録!$A$3:$H$5,4,FALSE)))</f>
        <v/>
      </c>
      <c r="AG195" s="257" t="s">
        <v>240</v>
      </c>
      <c r="AH195" s="259" t="str">
        <f>IF(I195="","",IF(I195="201 十種競技","",VLOOKUP(I195,大学記録!$A$3:$H$5,6,FALSE)))</f>
        <v/>
      </c>
      <c r="AI195" s="261" t="s">
        <v>241</v>
      </c>
      <c r="AJ195" s="251" t="str">
        <f>IF(I195="","",IF(I195="201 十種競技","",VLOOKUP(I195,大学記録!$A$3:$H$5,8,FALSE)))</f>
        <v/>
      </c>
      <c r="AK195" s="205"/>
      <c r="AL195" s="255" t="s">
        <v>239</v>
      </c>
      <c r="AM195" s="237"/>
      <c r="AN195" s="255" t="s">
        <v>240</v>
      </c>
      <c r="AO195" s="237"/>
      <c r="AP195" s="239" t="s">
        <v>241</v>
      </c>
      <c r="AQ195" s="294"/>
      <c r="AS195" s="5" t="str">
        <f>IF(AND(I195&lt;&gt;"107 ハーフマラソン",I195&lt;&gt;"062 10000mW"),D195 &amp; "-" &amp; I195,D195 &amp; "-" &amp; I195 &amp; J195)</f>
        <v>-</v>
      </c>
      <c r="AT195" s="5" t="str">
        <f>IF(ISERROR(VLOOKUP(個人情報!$AS195,登録者リスト!#REF!,4,FALSE)),"○","")</f>
        <v>○</v>
      </c>
      <c r="AU195" s="5" t="e">
        <f>IF(AND(I195&lt;&gt;"107 ハーフマラソン",I195&lt;&gt;"062 10000mW"),#REF! &amp; "-" &amp; I195,#REF! &amp; "-" &amp; I195 &amp; J195)</f>
        <v>#REF!</v>
      </c>
      <c r="AV195" s="5" t="str">
        <f>IF(ISERROR(VLOOKUP(AU195,突破者リスト外資格記録入力シート!$D$7:$M$106,2,FALSE)),"○","")</f>
        <v>○</v>
      </c>
      <c r="AW195" s="5" t="str">
        <f>IF(C195="○","整理番号","登録番号")</f>
        <v>登録番号</v>
      </c>
      <c r="AX195" s="5" t="str">
        <f>IF(I195="107 ハーフマラソン","H",IF(I195="062 10000mW","W",""))</f>
        <v/>
      </c>
      <c r="AY195" s="5" t="e">
        <f>VLOOKUP($I195 &amp; $J195,標準記録!$A$1:$D$26,2,FALSE)</f>
        <v>#N/A</v>
      </c>
      <c r="AZ195" s="5" t="e">
        <f>VLOOKUP($I195 &amp; $J195,標準記録!$A$1:$D$26,3,FALSE)</f>
        <v>#N/A</v>
      </c>
      <c r="BA195" s="5" t="e">
        <f>VLOOKUP($I195 &amp; $J195,標準記録!$A$1:$D$26,4,FALSE)</f>
        <v>#N/A</v>
      </c>
      <c r="BB195" s="5" t="str">
        <f>IF(BC195="","",A195)</f>
        <v/>
      </c>
      <c r="BC195" s="5" t="str">
        <f>IF(OR(I195="201 十種競技",I195="202 七種競技"),#REF!,"")</f>
        <v/>
      </c>
      <c r="BD195" s="5" t="str">
        <f>IF(I195="107 ハーフマラソン",#REF!,"")</f>
        <v/>
      </c>
      <c r="BE195" s="5" t="str">
        <f>I195 &amp; K195</f>
        <v/>
      </c>
      <c r="BF195" s="5">
        <f>I195</f>
        <v>0</v>
      </c>
      <c r="BG195" s="5">
        <f>COUNTIF($BF$5:$BF$401,I195)</f>
        <v>160</v>
      </c>
      <c r="BH195" s="5">
        <f>COUNTIF($BE$5:$BE$401,I195 &amp; "B標準")</f>
        <v>0</v>
      </c>
      <c r="BI195" s="5" t="str">
        <f>D193 &amp; D195</f>
        <v>登録番号</v>
      </c>
    </row>
    <row r="196" spans="1:61" ht="14.25" customHeight="1" thickBot="1" x14ac:dyDescent="0.2">
      <c r="A196" s="292"/>
      <c r="B196" s="304"/>
      <c r="C196" s="208"/>
      <c r="D196" s="206"/>
      <c r="E196" s="128" t="str">
        <f>IF(C195="○",IF($D195&lt;&gt;"",VLOOKUP($D195,新規学連登録者入力シート!$A$2:$U$101,7,FALSE),""),IF($D195&lt;&gt;"",IF(VLOOKUP(個人情報!$D195,登録者リスト!$A$1:$F$43729,4,FALSE)=基本情報!$D$6,VLOOKUP(個人情報!$D195,登録者リスト!$A$1:$F$43729,2,FALSE),""),""))</f>
        <v/>
      </c>
      <c r="F196" s="210"/>
      <c r="G196" s="128" t="str">
        <f>IF(C195="○",IF($D195&lt;&gt;"",VLOOKUP($D195,新規学連登録者入力シート!$A$2:$U$101,19,FALSE),""),IF($D195&lt;&gt;"",IF(VLOOKUP(個人情報!$D195,登録者リスト!$A$1:$F$43729,4,FALSE)=基本情報!$D$6,VLOOKUP(個人情報!$D195,登録者リスト!$A$1:$F$43729,6,FALSE),""),""))</f>
        <v/>
      </c>
      <c r="H196" s="212"/>
      <c r="I196" s="268"/>
      <c r="J196" s="268"/>
      <c r="K196" s="270"/>
      <c r="L196" s="106"/>
      <c r="M196" s="288"/>
      <c r="N196" s="206"/>
      <c r="O196" s="256"/>
      <c r="P196" s="238"/>
      <c r="Q196" s="256"/>
      <c r="R196" s="238"/>
      <c r="S196" s="240"/>
      <c r="T196" s="242"/>
      <c r="U196" s="168"/>
      <c r="V196" s="149"/>
      <c r="W196" s="150" t="s">
        <v>23</v>
      </c>
      <c r="X196" s="94"/>
      <c r="Y196" s="150" t="s">
        <v>25</v>
      </c>
      <c r="Z196" s="94"/>
      <c r="AA196" s="150" t="s">
        <v>26</v>
      </c>
      <c r="AB196" s="268"/>
      <c r="AC196" s="102" t="e">
        <f>IF(#REF!="",ASC(AD195&amp;IF(AF196&lt;&gt;"",TEXT(AF196,"00"),"")&amp;IF(AH196&lt;&gt;"",TEXT(AH196,"00"),"")&amp;IF(AJ196&lt;&gt;"",TEXT(AJ196,"00"),"")),ASC(#REF!))</f>
        <v>#REF!</v>
      </c>
      <c r="AD196" s="254"/>
      <c r="AE196" s="258"/>
      <c r="AF196" s="260"/>
      <c r="AG196" s="258"/>
      <c r="AH196" s="260"/>
      <c r="AI196" s="262"/>
      <c r="AJ196" s="252"/>
      <c r="AK196" s="206"/>
      <c r="AL196" s="256"/>
      <c r="AM196" s="238"/>
      <c r="AN196" s="256"/>
      <c r="AO196" s="238"/>
      <c r="AP196" s="240"/>
      <c r="AQ196" s="295"/>
      <c r="AS196" s="5" t="str">
        <f>IF(AND(I196&lt;&gt;"107 ハーフマラソン",I196&lt;&gt;"062 10000mW"),D195 &amp; "-" &amp; I196,D195 &amp; "-" &amp; I196 &amp; J196)</f>
        <v>-</v>
      </c>
      <c r="AT196" s="5" t="str">
        <f>IF(ISERROR(VLOOKUP(個人情報!$AS196,登録者リスト!#REF!,4,FALSE)),"○","")</f>
        <v>○</v>
      </c>
      <c r="AU196" s="5" t="e">
        <f>IF(AND(I196&lt;&gt;"107 ハーフマラソン",I196&lt;&gt;"062 10000mW"),#REF! &amp; "-" &amp; I196,#REF! &amp; "-" &amp; I196 &amp; J196)</f>
        <v>#REF!</v>
      </c>
      <c r="AV196" s="5" t="str">
        <f>IF(ISERROR(VLOOKUP(AU196,突破者リスト外資格記録入力シート!$D$7:$M$106,2,FALSE)),"○","")</f>
        <v>○</v>
      </c>
      <c r="AX196" s="5" t="str">
        <f>IF(I196="107 ハーフマラソン","H",IF(I196="062 10000mW","W",""))</f>
        <v/>
      </c>
      <c r="AY196" s="5" t="e">
        <f>VLOOKUP($I196 &amp; $J196,標準記録!$A$1:$D$26,2,FALSE)</f>
        <v>#N/A</v>
      </c>
      <c r="AZ196" s="5" t="e">
        <f>VLOOKUP($I196 &amp; $J196,標準記録!$A$1:$D$26,3,FALSE)</f>
        <v>#N/A</v>
      </c>
      <c r="BA196" s="5" t="e">
        <f>VLOOKUP($I196 &amp; $J196,標準記録!$A$1:$D$26,4,FALSE)</f>
        <v>#N/A</v>
      </c>
      <c r="BB196" s="5" t="str">
        <f>IF(BC196="","",A195)</f>
        <v/>
      </c>
      <c r="BC196" s="5" t="str">
        <f>IF(OR(I196="201 十種競技",I196="202 七種競技"),#REF!,"")</f>
        <v/>
      </c>
      <c r="BD196" s="5" t="str">
        <f>IF(I196="107 ハーフマラソン",#REF!,"")</f>
        <v/>
      </c>
      <c r="BE196" s="5" t="str">
        <f>I196 &amp; K196</f>
        <v/>
      </c>
      <c r="BF196" s="5">
        <f>I196</f>
        <v>0</v>
      </c>
      <c r="BG196" s="5">
        <f>COUNTIF($BF$5:$BF$401,I196)</f>
        <v>160</v>
      </c>
      <c r="BH196" s="5">
        <f>COUNTIF($BE$5:$BE$401,I196 &amp; "B標準")</f>
        <v>0</v>
      </c>
    </row>
    <row r="197" spans="1:61" ht="15" thickTop="1" thickBot="1" x14ac:dyDescent="0.2">
      <c r="A197" s="293"/>
      <c r="B197" s="245" t="s">
        <v>128</v>
      </c>
      <c r="C197" s="246"/>
      <c r="D197" s="246"/>
      <c r="E197" s="246"/>
      <c r="F197" s="246"/>
      <c r="G197" s="247"/>
      <c r="H197" s="133"/>
      <c r="I197" s="248"/>
      <c r="J197" s="249"/>
      <c r="K197" s="249"/>
      <c r="L197" s="249"/>
      <c r="M197" s="249"/>
      <c r="N197" s="249"/>
      <c r="O197" s="249"/>
      <c r="P197" s="249"/>
      <c r="Q197" s="249"/>
      <c r="R197" s="249"/>
      <c r="S197" s="249"/>
      <c r="T197" s="249"/>
      <c r="U197" s="249"/>
      <c r="V197" s="249"/>
      <c r="W197" s="249"/>
      <c r="X197" s="249"/>
      <c r="Y197" s="249"/>
      <c r="Z197" s="249"/>
      <c r="AA197" s="249"/>
      <c r="AB197" s="249"/>
      <c r="AC197" s="249"/>
      <c r="AD197" s="249"/>
      <c r="AE197" s="249"/>
      <c r="AF197" s="249"/>
      <c r="AG197" s="249"/>
      <c r="AH197" s="249"/>
      <c r="AI197" s="249"/>
      <c r="AJ197" s="249"/>
      <c r="AK197" s="249"/>
      <c r="AL197" s="249"/>
      <c r="AM197" s="249"/>
      <c r="AN197" s="249"/>
      <c r="AO197" s="249"/>
      <c r="AP197" s="249"/>
      <c r="AQ197" s="250"/>
    </row>
    <row r="198" spans="1:61" ht="13.5" customHeight="1" x14ac:dyDescent="0.15">
      <c r="A198" s="289"/>
      <c r="B198" s="281" t="s">
        <v>0</v>
      </c>
      <c r="C198" s="283" t="s">
        <v>242</v>
      </c>
      <c r="D198" s="283" t="str">
        <f>IF(C200="○","整理番号","登録番号")</f>
        <v>登録番号</v>
      </c>
      <c r="E198" s="134" t="s">
        <v>13550</v>
      </c>
      <c r="F198" s="281" t="s">
        <v>275</v>
      </c>
      <c r="G198" s="135" t="s">
        <v>1</v>
      </c>
      <c r="H198" s="273" t="s">
        <v>13551</v>
      </c>
      <c r="I198" s="285" t="s">
        <v>2</v>
      </c>
      <c r="J198" s="273" t="s">
        <v>284</v>
      </c>
      <c r="K198" s="273" t="s">
        <v>3</v>
      </c>
      <c r="L198" s="136" t="s">
        <v>243</v>
      </c>
      <c r="M198" s="137" t="s">
        <v>16</v>
      </c>
      <c r="N198" s="278" t="s">
        <v>4</v>
      </c>
      <c r="O198" s="279"/>
      <c r="P198" s="279"/>
      <c r="Q198" s="279"/>
      <c r="R198" s="279"/>
      <c r="S198" s="279"/>
      <c r="T198" s="279"/>
      <c r="U198" s="279"/>
      <c r="V198" s="279"/>
      <c r="W198" s="279"/>
      <c r="X198" s="279"/>
      <c r="Y198" s="279"/>
      <c r="Z198" s="279"/>
      <c r="AA198" s="279"/>
      <c r="AB198" s="280"/>
      <c r="AC198" s="138" t="s">
        <v>16</v>
      </c>
      <c r="AD198" s="296" t="s">
        <v>448</v>
      </c>
      <c r="AE198" s="297"/>
      <c r="AF198" s="297"/>
      <c r="AG198" s="297"/>
      <c r="AH198" s="297"/>
      <c r="AI198" s="297"/>
      <c r="AJ198" s="297"/>
      <c r="AK198" s="278" t="s">
        <v>445</v>
      </c>
      <c r="AL198" s="279"/>
      <c r="AM198" s="279"/>
      <c r="AN198" s="279"/>
      <c r="AO198" s="279"/>
      <c r="AP198" s="279"/>
      <c r="AQ198" s="301"/>
    </row>
    <row r="199" spans="1:61" ht="14.25" thickBot="1" x14ac:dyDescent="0.2">
      <c r="A199" s="290"/>
      <c r="B199" s="282"/>
      <c r="C199" s="284"/>
      <c r="D199" s="284"/>
      <c r="E199" s="139" t="s">
        <v>6</v>
      </c>
      <c r="F199" s="282"/>
      <c r="G199" s="140" t="s">
        <v>7</v>
      </c>
      <c r="H199" s="282"/>
      <c r="I199" s="286"/>
      <c r="J199" s="274"/>
      <c r="K199" s="274"/>
      <c r="L199" s="141"/>
      <c r="M199" s="142"/>
      <c r="N199" s="275" t="s">
        <v>8</v>
      </c>
      <c r="O199" s="276"/>
      <c r="P199" s="276"/>
      <c r="Q199" s="276"/>
      <c r="R199" s="276"/>
      <c r="S199" s="276"/>
      <c r="T199" s="277"/>
      <c r="U199" s="166"/>
      <c r="V199" s="143" t="s">
        <v>10</v>
      </c>
      <c r="W199" s="144"/>
      <c r="X199" s="162"/>
      <c r="Y199" s="144"/>
      <c r="Z199" s="162"/>
      <c r="AA199" s="145"/>
      <c r="AB199" s="140" t="s">
        <v>11</v>
      </c>
      <c r="AC199" s="146"/>
      <c r="AD199" s="298" t="s">
        <v>8</v>
      </c>
      <c r="AE199" s="299"/>
      <c r="AF199" s="299"/>
      <c r="AG199" s="299"/>
      <c r="AH199" s="299"/>
      <c r="AI199" s="299"/>
      <c r="AJ199" s="300"/>
      <c r="AK199" s="275" t="s">
        <v>8</v>
      </c>
      <c r="AL199" s="276"/>
      <c r="AM199" s="276"/>
      <c r="AN199" s="276"/>
      <c r="AO199" s="276"/>
      <c r="AP199" s="276"/>
      <c r="AQ199" s="302"/>
    </row>
    <row r="200" spans="1:61" ht="13.5" customHeight="1" x14ac:dyDescent="0.15">
      <c r="A200" s="291">
        <v>40</v>
      </c>
      <c r="B200" s="303" t="str">
        <f>IF(OR(B195="",E200=""),"",B195+1)</f>
        <v/>
      </c>
      <c r="C200" s="207"/>
      <c r="D200" s="205"/>
      <c r="E200" s="131" t="str">
        <f>IF(C200="○",IF($D200&lt;&gt;"",VLOOKUP($D200,新規学連登録者入力シート!$A$2:$U$101,8,FALSE),""),IF($D200&lt;&gt;"",IF(VLOOKUP(個人情報!$D200,登録者リスト!$A$1:$F$43729,4,FALSE)=基本情報!$D$6,VLOOKUP(個人情報!$D200,登録者リスト!$A$1:$F$43729,3,FALSE),""),""))</f>
        <v/>
      </c>
      <c r="F200" s="209" t="str">
        <f>IF(C200="○",IF($D200&lt;&gt;"",VLOOKUP($D200,新規学連登録者入力シート!$A$2:$U$101,9,FALSE),""),IF($D200&lt;&gt;"",IF(VLOOKUP(個人情報!$D200,登録者リスト!$A$1:$G$43729,4,FALSE)=基本情報!$D$6,VLOOKUP(個人情報!$D200,登録者リスト!$A$1:$G$43729,7,FALSE),""),""))</f>
        <v/>
      </c>
      <c r="G200" s="132" t="str">
        <f>IF(C200="○",IF($D200&lt;&gt;"",VLOOKUP($D200,新規学連登録者入力シート!$A$2:$U$101,14,FALSE),""),IF($D200&lt;&gt;"",IF(VLOOKUP(個人情報!$D200,登録者リスト!$A$1:$F$43729,4,FALSE)=基本情報!$D$6,VLOOKUP(個人情報!$D200,登録者リスト!$A$1:$F$43729,5,FALSE),""),""))</f>
        <v/>
      </c>
      <c r="H200" s="211" t="str">
        <f>IF(C200="○",IF($D200&lt;&gt;"",VLOOKUP($D200,新規学連登録者入力シート!$A$2:$U$101,19,FALSE),""),IF($D200&lt;&gt;"",IF(VLOOKUP(個人情報!$D200,登録者リスト!$A$1:$H$43729,4,FALSE)=基本情報!$D$6,VLOOKUP(個人情報!$D200,登録者リスト!$A$1:$H$43729,8,FALSE),""),""))</f>
        <v/>
      </c>
      <c r="I200" s="267"/>
      <c r="J200" s="267"/>
      <c r="K200" s="269" t="str">
        <f>IFERROR(IF(I200="","",IF(AND(I200&lt;&gt;"107 ハーフマラソン",I200&lt;&gt;"062 10000mW"),IF(BA200="T",IF(VALUE(M200)&lt;=AY200,"A標準",IF(VALUE(M200)&lt;=AZ200,"B標準","未突破")),IF(VALUE(M200)&gt;=AY200,"A標準",IF(VALUE(M200)&gt;=AZ200,"B標準","未突破"))),IF(VALUE(M200)&lt;=AZ200,"","未突破"))),"")</f>
        <v/>
      </c>
      <c r="L200" s="105"/>
      <c r="M200" s="287" t="str">
        <f>IF(U200="",ASC(N200&amp;IF(P200&lt;&gt;"",TEXT(P200,"00"),"")&amp;IF(R200&lt;&gt;"",TEXT(R200,"00"),"")&amp;IF(T200&lt;&gt;"",TEXT(T200,"00"),"")),ASC(U200))</f>
        <v/>
      </c>
      <c r="N200" s="205"/>
      <c r="O200" s="255" t="s">
        <v>239</v>
      </c>
      <c r="P200" s="237"/>
      <c r="Q200" s="255" t="s">
        <v>240</v>
      </c>
      <c r="R200" s="237"/>
      <c r="S200" s="239" t="s">
        <v>241</v>
      </c>
      <c r="T200" s="241"/>
      <c r="U200" s="165"/>
      <c r="V200" s="147"/>
      <c r="W200" s="148" t="s">
        <v>23</v>
      </c>
      <c r="X200" s="163"/>
      <c r="Y200" s="148" t="s">
        <v>24</v>
      </c>
      <c r="Z200" s="163"/>
      <c r="AA200" s="148" t="s">
        <v>26</v>
      </c>
      <c r="AB200" s="267"/>
      <c r="AC200" s="101" t="e">
        <f>IF(#REF!="",ASC(AD200&amp;IF(AF200&lt;&gt;"",TEXT(AF200,"00"),"")&amp;IF(AH200&lt;&gt;"",TEXT(AH200,"00"),"")&amp;IF(AJ200&lt;&gt;"",TEXT(AJ200,"00"),"")),ASC(#REF!))</f>
        <v>#REF!</v>
      </c>
      <c r="AD200" s="253" t="str">
        <f>IF(I200="","",IF(I200="201 十種競技","",VLOOKUP(I200,大学記録!$A$3:$H$5,2,FALSE)))</f>
        <v/>
      </c>
      <c r="AE200" s="257" t="s">
        <v>239</v>
      </c>
      <c r="AF200" s="259" t="str">
        <f>IF(I200="","",IF(I200="201 十種競技","",VLOOKUP(I200,大学記録!$A$3:$H$5,4,FALSE)))</f>
        <v/>
      </c>
      <c r="AG200" s="257" t="s">
        <v>240</v>
      </c>
      <c r="AH200" s="259" t="str">
        <f>IF(I200="","",IF(I200="201 十種競技","",VLOOKUP(I200,大学記録!$A$3:$H$5,6,FALSE)))</f>
        <v/>
      </c>
      <c r="AI200" s="261" t="s">
        <v>241</v>
      </c>
      <c r="AJ200" s="251" t="str">
        <f>IF(I200="","",IF(I200="201 十種競技","",VLOOKUP(I200,大学記録!$A$3:$H$5,8,FALSE)))</f>
        <v/>
      </c>
      <c r="AK200" s="205"/>
      <c r="AL200" s="255" t="s">
        <v>239</v>
      </c>
      <c r="AM200" s="237"/>
      <c r="AN200" s="255" t="s">
        <v>240</v>
      </c>
      <c r="AO200" s="237"/>
      <c r="AP200" s="239" t="s">
        <v>241</v>
      </c>
      <c r="AQ200" s="294"/>
      <c r="AS200" s="5" t="str">
        <f>IF(AND(I200&lt;&gt;"107 ハーフマラソン",I200&lt;&gt;"062 10000mW"),D200 &amp; "-" &amp; I200,D200 &amp; "-" &amp; I200 &amp; J200)</f>
        <v>-</v>
      </c>
      <c r="AT200" s="5" t="str">
        <f>IF(ISERROR(VLOOKUP(個人情報!$AS200,登録者リスト!#REF!,4,FALSE)),"○","")</f>
        <v>○</v>
      </c>
      <c r="AU200" s="5" t="e">
        <f>IF(AND(I200&lt;&gt;"107 ハーフマラソン",I200&lt;&gt;"062 10000mW"),#REF! &amp; "-" &amp; I200,#REF! &amp; "-" &amp; I200 &amp; J200)</f>
        <v>#REF!</v>
      </c>
      <c r="AV200" s="5" t="str">
        <f>IF(ISERROR(VLOOKUP(AU200,突破者リスト外資格記録入力シート!$D$7:$M$106,2,FALSE)),"○","")</f>
        <v>○</v>
      </c>
      <c r="AW200" s="5" t="str">
        <f>IF(C200="○","整理番号","登録番号")</f>
        <v>登録番号</v>
      </c>
      <c r="AX200" s="5" t="str">
        <f>IF(I200="107 ハーフマラソン","H",IF(I200="062 10000mW","W",""))</f>
        <v/>
      </c>
      <c r="AY200" s="5" t="e">
        <f>VLOOKUP($I200 &amp; $J200,標準記録!$A$1:$D$26,2,FALSE)</f>
        <v>#N/A</v>
      </c>
      <c r="AZ200" s="5" t="e">
        <f>VLOOKUP($I200 &amp; $J200,標準記録!$A$1:$D$26,3,FALSE)</f>
        <v>#N/A</v>
      </c>
      <c r="BA200" s="5" t="e">
        <f>VLOOKUP($I200 &amp; $J200,標準記録!$A$1:$D$26,4,FALSE)</f>
        <v>#N/A</v>
      </c>
      <c r="BB200" s="5" t="str">
        <f>IF(BC200="","",A200)</f>
        <v/>
      </c>
      <c r="BC200" s="5" t="str">
        <f>IF(OR(I200="201 十種競技",I200="202 七種競技"),#REF!,"")</f>
        <v/>
      </c>
      <c r="BD200" s="5" t="str">
        <f>IF(I200="107 ハーフマラソン",#REF!,"")</f>
        <v/>
      </c>
      <c r="BE200" s="5" t="str">
        <f>I200 &amp; K200</f>
        <v/>
      </c>
      <c r="BF200" s="5">
        <f>I200</f>
        <v>0</v>
      </c>
      <c r="BG200" s="5">
        <f>COUNTIF($BF$5:$BF$401,I200)</f>
        <v>160</v>
      </c>
      <c r="BH200" s="5">
        <f>COUNTIF($BE$5:$BE$401,I200 &amp; "B標準")</f>
        <v>0</v>
      </c>
      <c r="BI200" s="5" t="str">
        <f>D198 &amp; D200</f>
        <v>登録番号</v>
      </c>
    </row>
    <row r="201" spans="1:61" ht="14.25" customHeight="1" thickBot="1" x14ac:dyDescent="0.2">
      <c r="A201" s="292"/>
      <c r="B201" s="304"/>
      <c r="C201" s="208"/>
      <c r="D201" s="206"/>
      <c r="E201" s="128" t="str">
        <f>IF(C200="○",IF($D200&lt;&gt;"",VLOOKUP($D200,新規学連登録者入力シート!$A$2:$U$101,7,FALSE),""),IF($D200&lt;&gt;"",IF(VLOOKUP(個人情報!$D200,登録者リスト!$A$1:$F$43729,4,FALSE)=基本情報!$D$6,VLOOKUP(個人情報!$D200,登録者リスト!$A$1:$F$43729,2,FALSE),""),""))</f>
        <v/>
      </c>
      <c r="F201" s="210"/>
      <c r="G201" s="128" t="str">
        <f>IF(C200="○",IF($D200&lt;&gt;"",VLOOKUP($D200,新規学連登録者入力シート!$A$2:$U$101,19,FALSE),""),IF($D200&lt;&gt;"",IF(VLOOKUP(個人情報!$D200,登録者リスト!$A$1:$F$43729,4,FALSE)=基本情報!$D$6,VLOOKUP(個人情報!$D200,登録者リスト!$A$1:$F$43729,6,FALSE),""),""))</f>
        <v/>
      </c>
      <c r="H201" s="212"/>
      <c r="I201" s="268"/>
      <c r="J201" s="268"/>
      <c r="K201" s="270"/>
      <c r="L201" s="106"/>
      <c r="M201" s="288"/>
      <c r="N201" s="206"/>
      <c r="O201" s="256"/>
      <c r="P201" s="238"/>
      <c r="Q201" s="256"/>
      <c r="R201" s="238"/>
      <c r="S201" s="240"/>
      <c r="T201" s="242"/>
      <c r="U201" s="168"/>
      <c r="V201" s="149"/>
      <c r="W201" s="150" t="s">
        <v>23</v>
      </c>
      <c r="X201" s="94"/>
      <c r="Y201" s="150" t="s">
        <v>25</v>
      </c>
      <c r="Z201" s="94"/>
      <c r="AA201" s="150" t="s">
        <v>26</v>
      </c>
      <c r="AB201" s="268"/>
      <c r="AC201" s="102" t="e">
        <f>IF(#REF!="",ASC(AD200&amp;IF(AF201&lt;&gt;"",TEXT(AF201,"00"),"")&amp;IF(AH201&lt;&gt;"",TEXT(AH201,"00"),"")&amp;IF(AJ201&lt;&gt;"",TEXT(AJ201,"00"),"")),ASC(#REF!))</f>
        <v>#REF!</v>
      </c>
      <c r="AD201" s="254"/>
      <c r="AE201" s="258"/>
      <c r="AF201" s="260"/>
      <c r="AG201" s="258"/>
      <c r="AH201" s="260"/>
      <c r="AI201" s="262"/>
      <c r="AJ201" s="252"/>
      <c r="AK201" s="206"/>
      <c r="AL201" s="256"/>
      <c r="AM201" s="238"/>
      <c r="AN201" s="256"/>
      <c r="AO201" s="238"/>
      <c r="AP201" s="240"/>
      <c r="AQ201" s="295"/>
      <c r="AS201" s="5" t="str">
        <f>IF(AND(I201&lt;&gt;"107 ハーフマラソン",I201&lt;&gt;"062 10000mW"),D200 &amp; "-" &amp; I201,D200 &amp; "-" &amp; I201 &amp; J201)</f>
        <v>-</v>
      </c>
      <c r="AT201" s="5" t="str">
        <f>IF(ISERROR(VLOOKUP(個人情報!$AS201,登録者リスト!#REF!,4,FALSE)),"○","")</f>
        <v>○</v>
      </c>
      <c r="AU201" s="5" t="e">
        <f>IF(AND(I201&lt;&gt;"107 ハーフマラソン",I201&lt;&gt;"062 10000mW"),#REF! &amp; "-" &amp; I201,#REF! &amp; "-" &amp; I201 &amp; J201)</f>
        <v>#REF!</v>
      </c>
      <c r="AV201" s="5" t="str">
        <f>IF(ISERROR(VLOOKUP(AU201,突破者リスト外資格記録入力シート!$D$7:$M$106,2,FALSE)),"○","")</f>
        <v>○</v>
      </c>
      <c r="AX201" s="5" t="str">
        <f>IF(I201="107 ハーフマラソン","H",IF(I201="062 10000mW","W",""))</f>
        <v/>
      </c>
      <c r="AY201" s="5" t="e">
        <f>VLOOKUP($I201 &amp; $J201,標準記録!$A$1:$D$26,2,FALSE)</f>
        <v>#N/A</v>
      </c>
      <c r="AZ201" s="5" t="e">
        <f>VLOOKUP($I201 &amp; $J201,標準記録!$A$1:$D$26,3,FALSE)</f>
        <v>#N/A</v>
      </c>
      <c r="BA201" s="5" t="e">
        <f>VLOOKUP($I201 &amp; $J201,標準記録!$A$1:$D$26,4,FALSE)</f>
        <v>#N/A</v>
      </c>
      <c r="BB201" s="5" t="str">
        <f>IF(BC201="","",A200)</f>
        <v/>
      </c>
      <c r="BC201" s="5" t="str">
        <f>IF(OR(I201="201 十種競技",I201="202 七種競技"),#REF!,"")</f>
        <v/>
      </c>
      <c r="BD201" s="5" t="str">
        <f>IF(I201="107 ハーフマラソン",#REF!,"")</f>
        <v/>
      </c>
      <c r="BE201" s="5" t="str">
        <f>I201 &amp; K201</f>
        <v/>
      </c>
      <c r="BF201" s="5">
        <f>I201</f>
        <v>0</v>
      </c>
      <c r="BG201" s="5">
        <f>COUNTIF($BF$5:$BF$401,I201)</f>
        <v>160</v>
      </c>
      <c r="BH201" s="5">
        <f>COUNTIF($BE$5:$BE$401,I201 &amp; "B標準")</f>
        <v>0</v>
      </c>
    </row>
    <row r="202" spans="1:61" ht="15" thickTop="1" thickBot="1" x14ac:dyDescent="0.2">
      <c r="A202" s="293"/>
      <c r="B202" s="245" t="s">
        <v>128</v>
      </c>
      <c r="C202" s="246"/>
      <c r="D202" s="246"/>
      <c r="E202" s="246"/>
      <c r="F202" s="246"/>
      <c r="G202" s="247"/>
      <c r="H202" s="133"/>
      <c r="I202" s="248"/>
      <c r="J202" s="249"/>
      <c r="K202" s="249"/>
      <c r="L202" s="249"/>
      <c r="M202" s="249"/>
      <c r="N202" s="249"/>
      <c r="O202" s="249"/>
      <c r="P202" s="249"/>
      <c r="Q202" s="249"/>
      <c r="R202" s="249"/>
      <c r="S202" s="249"/>
      <c r="T202" s="249"/>
      <c r="U202" s="249"/>
      <c r="V202" s="249"/>
      <c r="W202" s="249"/>
      <c r="X202" s="249"/>
      <c r="Y202" s="249"/>
      <c r="Z202" s="249"/>
      <c r="AA202" s="249"/>
      <c r="AB202" s="249"/>
      <c r="AC202" s="249"/>
      <c r="AD202" s="249"/>
      <c r="AE202" s="249"/>
      <c r="AF202" s="249"/>
      <c r="AG202" s="249"/>
      <c r="AH202" s="249"/>
      <c r="AI202" s="249"/>
      <c r="AJ202" s="249"/>
      <c r="AK202" s="249"/>
      <c r="AL202" s="249"/>
      <c r="AM202" s="249"/>
      <c r="AN202" s="249"/>
      <c r="AO202" s="249"/>
      <c r="AP202" s="249"/>
      <c r="AQ202" s="250"/>
    </row>
    <row r="203" spans="1:61" ht="13.5" customHeight="1" x14ac:dyDescent="0.15">
      <c r="A203" s="289"/>
      <c r="B203" s="281" t="s">
        <v>0</v>
      </c>
      <c r="C203" s="283" t="s">
        <v>242</v>
      </c>
      <c r="D203" s="283" t="str">
        <f>IF(C205="○","整理番号","登録番号")</f>
        <v>登録番号</v>
      </c>
      <c r="E203" s="134" t="s">
        <v>13550</v>
      </c>
      <c r="F203" s="281" t="s">
        <v>275</v>
      </c>
      <c r="G203" s="135" t="s">
        <v>1</v>
      </c>
      <c r="H203" s="273" t="s">
        <v>13551</v>
      </c>
      <c r="I203" s="285" t="s">
        <v>2</v>
      </c>
      <c r="J203" s="273" t="s">
        <v>284</v>
      </c>
      <c r="K203" s="273" t="s">
        <v>3</v>
      </c>
      <c r="L203" s="136" t="s">
        <v>243</v>
      </c>
      <c r="M203" s="137" t="s">
        <v>16</v>
      </c>
      <c r="N203" s="278" t="s">
        <v>4</v>
      </c>
      <c r="O203" s="279"/>
      <c r="P203" s="279"/>
      <c r="Q203" s="279"/>
      <c r="R203" s="279"/>
      <c r="S203" s="279"/>
      <c r="T203" s="279"/>
      <c r="U203" s="279"/>
      <c r="V203" s="279"/>
      <c r="W203" s="279"/>
      <c r="X203" s="279"/>
      <c r="Y203" s="279"/>
      <c r="Z203" s="279"/>
      <c r="AA203" s="279"/>
      <c r="AB203" s="280"/>
      <c r="AC203" s="138" t="s">
        <v>16</v>
      </c>
      <c r="AD203" s="296" t="s">
        <v>448</v>
      </c>
      <c r="AE203" s="297"/>
      <c r="AF203" s="297"/>
      <c r="AG203" s="297"/>
      <c r="AH203" s="297"/>
      <c r="AI203" s="297"/>
      <c r="AJ203" s="297"/>
      <c r="AK203" s="278" t="s">
        <v>445</v>
      </c>
      <c r="AL203" s="279"/>
      <c r="AM203" s="279"/>
      <c r="AN203" s="279"/>
      <c r="AO203" s="279"/>
      <c r="AP203" s="279"/>
      <c r="AQ203" s="301"/>
    </row>
    <row r="204" spans="1:61" ht="14.25" thickBot="1" x14ac:dyDescent="0.2">
      <c r="A204" s="290"/>
      <c r="B204" s="282"/>
      <c r="C204" s="284"/>
      <c r="D204" s="284"/>
      <c r="E204" s="139" t="s">
        <v>6</v>
      </c>
      <c r="F204" s="282"/>
      <c r="G204" s="140" t="s">
        <v>7</v>
      </c>
      <c r="H204" s="282"/>
      <c r="I204" s="286"/>
      <c r="J204" s="274"/>
      <c r="K204" s="274"/>
      <c r="L204" s="141"/>
      <c r="M204" s="142"/>
      <c r="N204" s="275" t="s">
        <v>8</v>
      </c>
      <c r="O204" s="276"/>
      <c r="P204" s="276"/>
      <c r="Q204" s="276"/>
      <c r="R204" s="276"/>
      <c r="S204" s="276"/>
      <c r="T204" s="277"/>
      <c r="U204" s="166"/>
      <c r="V204" s="143" t="s">
        <v>10</v>
      </c>
      <c r="W204" s="144"/>
      <c r="X204" s="162"/>
      <c r="Y204" s="144"/>
      <c r="Z204" s="162"/>
      <c r="AA204" s="145"/>
      <c r="AB204" s="140" t="s">
        <v>11</v>
      </c>
      <c r="AC204" s="146"/>
      <c r="AD204" s="298" t="s">
        <v>8</v>
      </c>
      <c r="AE204" s="299"/>
      <c r="AF204" s="299"/>
      <c r="AG204" s="299"/>
      <c r="AH204" s="299"/>
      <c r="AI204" s="299"/>
      <c r="AJ204" s="300"/>
      <c r="AK204" s="275" t="s">
        <v>8</v>
      </c>
      <c r="AL204" s="276"/>
      <c r="AM204" s="276"/>
      <c r="AN204" s="276"/>
      <c r="AO204" s="276"/>
      <c r="AP204" s="276"/>
      <c r="AQ204" s="302"/>
    </row>
    <row r="205" spans="1:61" ht="13.5" customHeight="1" x14ac:dyDescent="0.15">
      <c r="A205" s="291">
        <v>41</v>
      </c>
      <c r="B205" s="303" t="str">
        <f>IF(OR(B200="",E205=""),"",B200+1)</f>
        <v/>
      </c>
      <c r="C205" s="207"/>
      <c r="D205" s="205"/>
      <c r="E205" s="131" t="str">
        <f>IF(C205="○",IF($D205&lt;&gt;"",VLOOKUP($D205,新規学連登録者入力シート!$A$2:$U$101,8,FALSE),""),IF($D205&lt;&gt;"",IF(VLOOKUP(個人情報!$D205,登録者リスト!$A$1:$F$43729,4,FALSE)=基本情報!$D$6,VLOOKUP(個人情報!$D205,登録者リスト!$A$1:$F$43729,3,FALSE),""),""))</f>
        <v/>
      </c>
      <c r="F205" s="209" t="str">
        <f>IF(C205="○",IF($D205&lt;&gt;"",VLOOKUP($D205,新規学連登録者入力シート!$A$2:$U$101,9,FALSE),""),IF($D205&lt;&gt;"",IF(VLOOKUP(個人情報!$D205,登録者リスト!$A$1:$G$43729,4,FALSE)=基本情報!$D$6,VLOOKUP(個人情報!$D205,登録者リスト!$A$1:$G$43729,7,FALSE),""),""))</f>
        <v/>
      </c>
      <c r="G205" s="132" t="str">
        <f>IF(C205="○",IF($D205&lt;&gt;"",VLOOKUP($D205,新規学連登録者入力シート!$A$2:$U$101,14,FALSE),""),IF($D205&lt;&gt;"",IF(VLOOKUP(個人情報!$D205,登録者リスト!$A$1:$F$43729,4,FALSE)=基本情報!$D$6,VLOOKUP(個人情報!$D205,登録者リスト!$A$1:$F$43729,5,FALSE),""),""))</f>
        <v/>
      </c>
      <c r="H205" s="211" t="str">
        <f>IF(C205="○",IF($D205&lt;&gt;"",VLOOKUP($D205,新規学連登録者入力シート!$A$2:$U$101,19,FALSE),""),IF($D205&lt;&gt;"",IF(VLOOKUP(個人情報!$D205,登録者リスト!$A$1:$H$43729,4,FALSE)=基本情報!$D$6,VLOOKUP(個人情報!$D205,登録者リスト!$A$1:$H$43729,8,FALSE),""),""))</f>
        <v/>
      </c>
      <c r="I205" s="267"/>
      <c r="J205" s="267"/>
      <c r="K205" s="269" t="str">
        <f>IFERROR(IF(I205="","",IF(AND(I205&lt;&gt;"107 ハーフマラソン",I205&lt;&gt;"062 10000mW"),IF(BA205="T",IF(VALUE(M205)&lt;=AY205,"A標準",IF(VALUE(M205)&lt;=AZ205,"B標準","未突破")),IF(VALUE(M205)&gt;=AY205,"A標準",IF(VALUE(M205)&gt;=AZ205,"B標準","未突破"))),IF(VALUE(M205)&lt;=AZ205,"","未突破"))),"")</f>
        <v/>
      </c>
      <c r="L205" s="105"/>
      <c r="M205" s="287" t="str">
        <f>IF(U205="",ASC(N205&amp;IF(P205&lt;&gt;"",TEXT(P205,"00"),"")&amp;IF(R205&lt;&gt;"",TEXT(R205,"00"),"")&amp;IF(T205&lt;&gt;"",TEXT(T205,"00"),"")),ASC(U205))</f>
        <v/>
      </c>
      <c r="N205" s="205"/>
      <c r="O205" s="255" t="s">
        <v>239</v>
      </c>
      <c r="P205" s="237"/>
      <c r="Q205" s="255" t="s">
        <v>240</v>
      </c>
      <c r="R205" s="237"/>
      <c r="S205" s="239" t="s">
        <v>241</v>
      </c>
      <c r="T205" s="241"/>
      <c r="U205" s="165"/>
      <c r="V205" s="147"/>
      <c r="W205" s="148" t="s">
        <v>23</v>
      </c>
      <c r="X205" s="163"/>
      <c r="Y205" s="148" t="s">
        <v>24</v>
      </c>
      <c r="Z205" s="163"/>
      <c r="AA205" s="148" t="s">
        <v>26</v>
      </c>
      <c r="AB205" s="267"/>
      <c r="AC205" s="101" t="e">
        <f>IF(#REF!="",ASC(AD205&amp;IF(AF205&lt;&gt;"",TEXT(AF205,"00"),"")&amp;IF(AH205&lt;&gt;"",TEXT(AH205,"00"),"")&amp;IF(AJ205&lt;&gt;"",TEXT(AJ205,"00"),"")),ASC(#REF!))</f>
        <v>#REF!</v>
      </c>
      <c r="AD205" s="253" t="str">
        <f>IF(I205="","",IF(I205="201 十種競技","",VLOOKUP(I205,大学記録!$A$3:$H$5,2,FALSE)))</f>
        <v/>
      </c>
      <c r="AE205" s="257" t="s">
        <v>239</v>
      </c>
      <c r="AF205" s="259" t="str">
        <f>IF(I205="","",IF(I205="201 十種競技","",VLOOKUP(I205,大学記録!$A$3:$H$5,4,FALSE)))</f>
        <v/>
      </c>
      <c r="AG205" s="257" t="s">
        <v>240</v>
      </c>
      <c r="AH205" s="259" t="str">
        <f>IF(I205="","",IF(I205="201 十種競技","",VLOOKUP(I205,大学記録!$A$3:$H$5,6,FALSE)))</f>
        <v/>
      </c>
      <c r="AI205" s="261" t="s">
        <v>241</v>
      </c>
      <c r="AJ205" s="251" t="str">
        <f>IF(I205="","",IF(I205="201 十種競技","",VLOOKUP(I205,大学記録!$A$3:$H$5,8,FALSE)))</f>
        <v/>
      </c>
      <c r="AK205" s="205"/>
      <c r="AL205" s="255" t="s">
        <v>239</v>
      </c>
      <c r="AM205" s="237"/>
      <c r="AN205" s="255" t="s">
        <v>240</v>
      </c>
      <c r="AO205" s="237"/>
      <c r="AP205" s="239" t="s">
        <v>241</v>
      </c>
      <c r="AQ205" s="294"/>
      <c r="AS205" s="5" t="str">
        <f>IF(AND(I205&lt;&gt;"107 ハーフマラソン",I205&lt;&gt;"062 10000mW"),D205 &amp; "-" &amp; I205,D205 &amp; "-" &amp; I205 &amp; J205)</f>
        <v>-</v>
      </c>
      <c r="AT205" s="5" t="str">
        <f>IF(ISERROR(VLOOKUP(個人情報!$AS205,登録者リスト!#REF!,4,FALSE)),"○","")</f>
        <v>○</v>
      </c>
      <c r="AU205" s="5" t="e">
        <f>IF(AND(I205&lt;&gt;"107 ハーフマラソン",I205&lt;&gt;"062 10000mW"),#REF! &amp; "-" &amp; I205,#REF! &amp; "-" &amp; I205 &amp; J205)</f>
        <v>#REF!</v>
      </c>
      <c r="AV205" s="5" t="str">
        <f>IF(ISERROR(VLOOKUP(AU205,突破者リスト外資格記録入力シート!$D$7:$M$106,2,FALSE)),"○","")</f>
        <v>○</v>
      </c>
      <c r="AW205" s="5" t="str">
        <f>IF(C205="○","整理番号","登録番号")</f>
        <v>登録番号</v>
      </c>
      <c r="AX205" s="5" t="str">
        <f>IF(I205="107 ハーフマラソン","H",IF(I205="062 10000mW","W",""))</f>
        <v/>
      </c>
      <c r="AY205" s="5" t="e">
        <f>VLOOKUP($I205 &amp; $J205,標準記録!$A$1:$D$26,2,FALSE)</f>
        <v>#N/A</v>
      </c>
      <c r="AZ205" s="5" t="e">
        <f>VLOOKUP($I205 &amp; $J205,標準記録!$A$1:$D$26,3,FALSE)</f>
        <v>#N/A</v>
      </c>
      <c r="BA205" s="5" t="e">
        <f>VLOOKUP($I205 &amp; $J205,標準記録!$A$1:$D$26,4,FALSE)</f>
        <v>#N/A</v>
      </c>
      <c r="BB205" s="5" t="str">
        <f>IF(BC205="","",A205)</f>
        <v/>
      </c>
      <c r="BC205" s="5" t="str">
        <f>IF(OR(I205="201 十種競技",I205="202 七種競技"),#REF!,"")</f>
        <v/>
      </c>
      <c r="BD205" s="5" t="str">
        <f>IF(I205="107 ハーフマラソン",#REF!,"")</f>
        <v/>
      </c>
      <c r="BE205" s="5" t="str">
        <f>I205 &amp; K205</f>
        <v/>
      </c>
      <c r="BF205" s="5">
        <f>I205</f>
        <v>0</v>
      </c>
      <c r="BG205" s="5">
        <f>COUNTIF($BF$5:$BF$401,I205)</f>
        <v>160</v>
      </c>
      <c r="BH205" s="5">
        <f>COUNTIF($BE$5:$BE$401,I205 &amp; "B標準")</f>
        <v>0</v>
      </c>
      <c r="BI205" s="5" t="str">
        <f>D203 &amp; D205</f>
        <v>登録番号</v>
      </c>
    </row>
    <row r="206" spans="1:61" ht="14.25" customHeight="1" thickBot="1" x14ac:dyDescent="0.2">
      <c r="A206" s="292"/>
      <c r="B206" s="304"/>
      <c r="C206" s="208"/>
      <c r="D206" s="206"/>
      <c r="E206" s="128" t="str">
        <f>IF(C205="○",IF($D205&lt;&gt;"",VLOOKUP($D205,新規学連登録者入力シート!$A$2:$U$101,7,FALSE),""),IF($D205&lt;&gt;"",IF(VLOOKUP(個人情報!$D205,登録者リスト!$A$1:$F$43729,4,FALSE)=基本情報!$D$6,VLOOKUP(個人情報!$D205,登録者リスト!$A$1:$F$43729,2,FALSE),""),""))</f>
        <v/>
      </c>
      <c r="F206" s="210"/>
      <c r="G206" s="128" t="str">
        <f>IF(C205="○",IF($D205&lt;&gt;"",VLOOKUP($D205,新規学連登録者入力シート!$A$2:$U$101,19,FALSE),""),IF($D205&lt;&gt;"",IF(VLOOKUP(個人情報!$D205,登録者リスト!$A$1:$F$43729,4,FALSE)=基本情報!$D$6,VLOOKUP(個人情報!$D205,登録者リスト!$A$1:$F$43729,6,FALSE),""),""))</f>
        <v/>
      </c>
      <c r="H206" s="212"/>
      <c r="I206" s="268"/>
      <c r="J206" s="268"/>
      <c r="K206" s="270"/>
      <c r="L206" s="106"/>
      <c r="M206" s="288"/>
      <c r="N206" s="206"/>
      <c r="O206" s="256"/>
      <c r="P206" s="238"/>
      <c r="Q206" s="256"/>
      <c r="R206" s="238"/>
      <c r="S206" s="240"/>
      <c r="T206" s="242"/>
      <c r="U206" s="168"/>
      <c r="V206" s="149"/>
      <c r="W206" s="150" t="s">
        <v>23</v>
      </c>
      <c r="X206" s="94"/>
      <c r="Y206" s="150" t="s">
        <v>25</v>
      </c>
      <c r="Z206" s="94"/>
      <c r="AA206" s="150" t="s">
        <v>26</v>
      </c>
      <c r="AB206" s="268"/>
      <c r="AC206" s="102" t="e">
        <f>IF(#REF!="",ASC(AD205&amp;IF(AF206&lt;&gt;"",TEXT(AF206,"00"),"")&amp;IF(AH206&lt;&gt;"",TEXT(AH206,"00"),"")&amp;IF(AJ206&lt;&gt;"",TEXT(AJ206,"00"),"")),ASC(#REF!))</f>
        <v>#REF!</v>
      </c>
      <c r="AD206" s="254"/>
      <c r="AE206" s="258"/>
      <c r="AF206" s="260"/>
      <c r="AG206" s="258"/>
      <c r="AH206" s="260"/>
      <c r="AI206" s="262"/>
      <c r="AJ206" s="252"/>
      <c r="AK206" s="206"/>
      <c r="AL206" s="256"/>
      <c r="AM206" s="238"/>
      <c r="AN206" s="256"/>
      <c r="AO206" s="238"/>
      <c r="AP206" s="240"/>
      <c r="AQ206" s="295"/>
      <c r="AS206" s="5" t="str">
        <f>IF(AND(I206&lt;&gt;"107 ハーフマラソン",I206&lt;&gt;"062 10000mW"),D205 &amp; "-" &amp; I206,D205 &amp; "-" &amp; I206 &amp; J206)</f>
        <v>-</v>
      </c>
      <c r="AT206" s="5" t="str">
        <f>IF(ISERROR(VLOOKUP(個人情報!$AS206,登録者リスト!#REF!,4,FALSE)),"○","")</f>
        <v>○</v>
      </c>
      <c r="AU206" s="5" t="e">
        <f>IF(AND(I206&lt;&gt;"107 ハーフマラソン",I206&lt;&gt;"062 10000mW"),#REF! &amp; "-" &amp; I206,#REF! &amp; "-" &amp; I206 &amp; J206)</f>
        <v>#REF!</v>
      </c>
      <c r="AV206" s="5" t="str">
        <f>IF(ISERROR(VLOOKUP(AU206,突破者リスト外資格記録入力シート!$D$7:$M$106,2,FALSE)),"○","")</f>
        <v>○</v>
      </c>
      <c r="AX206" s="5" t="str">
        <f>IF(I206="107 ハーフマラソン","H",IF(I206="062 10000mW","W",""))</f>
        <v/>
      </c>
      <c r="AY206" s="5" t="e">
        <f>VLOOKUP($I206 &amp; $J206,標準記録!$A$1:$D$26,2,FALSE)</f>
        <v>#N/A</v>
      </c>
      <c r="AZ206" s="5" t="e">
        <f>VLOOKUP($I206 &amp; $J206,標準記録!$A$1:$D$26,3,FALSE)</f>
        <v>#N/A</v>
      </c>
      <c r="BA206" s="5" t="e">
        <f>VLOOKUP($I206 &amp; $J206,標準記録!$A$1:$D$26,4,FALSE)</f>
        <v>#N/A</v>
      </c>
      <c r="BB206" s="5" t="str">
        <f>IF(BC206="","",A205)</f>
        <v/>
      </c>
      <c r="BC206" s="5" t="str">
        <f>IF(OR(I206="201 十種競技",I206="202 七種競技"),#REF!,"")</f>
        <v/>
      </c>
      <c r="BD206" s="5" t="str">
        <f>IF(I206="107 ハーフマラソン",#REF!,"")</f>
        <v/>
      </c>
      <c r="BE206" s="5" t="str">
        <f>I206 &amp; K206</f>
        <v/>
      </c>
      <c r="BF206" s="5">
        <f>I206</f>
        <v>0</v>
      </c>
      <c r="BG206" s="5">
        <f>COUNTIF($BF$5:$BF$401,I206)</f>
        <v>160</v>
      </c>
      <c r="BH206" s="5">
        <f>COUNTIF($BE$5:$BE$401,I206 &amp; "B標準")</f>
        <v>0</v>
      </c>
    </row>
    <row r="207" spans="1:61" ht="15" thickTop="1" thickBot="1" x14ac:dyDescent="0.2">
      <c r="A207" s="293"/>
      <c r="B207" s="245" t="s">
        <v>128</v>
      </c>
      <c r="C207" s="246"/>
      <c r="D207" s="246"/>
      <c r="E207" s="246"/>
      <c r="F207" s="246"/>
      <c r="G207" s="247"/>
      <c r="H207" s="133"/>
      <c r="I207" s="248"/>
      <c r="J207" s="249"/>
      <c r="K207" s="249"/>
      <c r="L207" s="249"/>
      <c r="M207" s="249"/>
      <c r="N207" s="249"/>
      <c r="O207" s="249"/>
      <c r="P207" s="249"/>
      <c r="Q207" s="249"/>
      <c r="R207" s="249"/>
      <c r="S207" s="249"/>
      <c r="T207" s="249"/>
      <c r="U207" s="249"/>
      <c r="V207" s="249"/>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50"/>
    </row>
    <row r="208" spans="1:61" ht="13.5" customHeight="1" x14ac:dyDescent="0.15">
      <c r="A208" s="289"/>
      <c r="B208" s="281" t="s">
        <v>0</v>
      </c>
      <c r="C208" s="283" t="s">
        <v>242</v>
      </c>
      <c r="D208" s="283" t="str">
        <f>IF(C210="○","整理番号","登録番号")</f>
        <v>登録番号</v>
      </c>
      <c r="E208" s="134" t="s">
        <v>13550</v>
      </c>
      <c r="F208" s="281" t="s">
        <v>275</v>
      </c>
      <c r="G208" s="135" t="s">
        <v>1</v>
      </c>
      <c r="H208" s="273" t="s">
        <v>13551</v>
      </c>
      <c r="I208" s="285" t="s">
        <v>2</v>
      </c>
      <c r="J208" s="273" t="s">
        <v>284</v>
      </c>
      <c r="K208" s="273" t="s">
        <v>3</v>
      </c>
      <c r="L208" s="136" t="s">
        <v>243</v>
      </c>
      <c r="M208" s="137" t="s">
        <v>16</v>
      </c>
      <c r="N208" s="278" t="s">
        <v>4</v>
      </c>
      <c r="O208" s="279"/>
      <c r="P208" s="279"/>
      <c r="Q208" s="279"/>
      <c r="R208" s="279"/>
      <c r="S208" s="279"/>
      <c r="T208" s="279"/>
      <c r="U208" s="279"/>
      <c r="V208" s="279"/>
      <c r="W208" s="279"/>
      <c r="X208" s="279"/>
      <c r="Y208" s="279"/>
      <c r="Z208" s="279"/>
      <c r="AA208" s="279"/>
      <c r="AB208" s="280"/>
      <c r="AC208" s="138" t="s">
        <v>16</v>
      </c>
      <c r="AD208" s="296" t="s">
        <v>448</v>
      </c>
      <c r="AE208" s="297"/>
      <c r="AF208" s="297"/>
      <c r="AG208" s="297"/>
      <c r="AH208" s="297"/>
      <c r="AI208" s="297"/>
      <c r="AJ208" s="297"/>
      <c r="AK208" s="278" t="s">
        <v>445</v>
      </c>
      <c r="AL208" s="279"/>
      <c r="AM208" s="279"/>
      <c r="AN208" s="279"/>
      <c r="AO208" s="279"/>
      <c r="AP208" s="279"/>
      <c r="AQ208" s="301"/>
    </row>
    <row r="209" spans="1:61" ht="14.25" thickBot="1" x14ac:dyDescent="0.2">
      <c r="A209" s="290"/>
      <c r="B209" s="282"/>
      <c r="C209" s="284"/>
      <c r="D209" s="284"/>
      <c r="E209" s="139" t="s">
        <v>6</v>
      </c>
      <c r="F209" s="282"/>
      <c r="G209" s="140" t="s">
        <v>7</v>
      </c>
      <c r="H209" s="282"/>
      <c r="I209" s="286"/>
      <c r="J209" s="274"/>
      <c r="K209" s="274"/>
      <c r="L209" s="141"/>
      <c r="M209" s="142"/>
      <c r="N209" s="275" t="s">
        <v>8</v>
      </c>
      <c r="O209" s="276"/>
      <c r="P209" s="276"/>
      <c r="Q209" s="276"/>
      <c r="R209" s="276"/>
      <c r="S209" s="276"/>
      <c r="T209" s="277"/>
      <c r="U209" s="166"/>
      <c r="V209" s="143" t="s">
        <v>10</v>
      </c>
      <c r="W209" s="144"/>
      <c r="X209" s="162"/>
      <c r="Y209" s="144"/>
      <c r="Z209" s="162"/>
      <c r="AA209" s="145"/>
      <c r="AB209" s="140" t="s">
        <v>11</v>
      </c>
      <c r="AC209" s="146"/>
      <c r="AD209" s="298" t="s">
        <v>8</v>
      </c>
      <c r="AE209" s="299"/>
      <c r="AF209" s="299"/>
      <c r="AG209" s="299"/>
      <c r="AH209" s="299"/>
      <c r="AI209" s="299"/>
      <c r="AJ209" s="300"/>
      <c r="AK209" s="275" t="s">
        <v>8</v>
      </c>
      <c r="AL209" s="276"/>
      <c r="AM209" s="276"/>
      <c r="AN209" s="276"/>
      <c r="AO209" s="276"/>
      <c r="AP209" s="276"/>
      <c r="AQ209" s="302"/>
    </row>
    <row r="210" spans="1:61" ht="13.5" customHeight="1" x14ac:dyDescent="0.15">
      <c r="A210" s="291">
        <v>42</v>
      </c>
      <c r="B210" s="303" t="str">
        <f>IF(OR(B205="",E210=""),"",B205+1)</f>
        <v/>
      </c>
      <c r="C210" s="207"/>
      <c r="D210" s="205"/>
      <c r="E210" s="131" t="str">
        <f>IF(C210="○",IF($D210&lt;&gt;"",VLOOKUP($D210,新規学連登録者入力シート!$A$2:$U$101,8,FALSE),""),IF($D210&lt;&gt;"",IF(VLOOKUP(個人情報!$D210,登録者リスト!$A$1:$F$43729,4,FALSE)=基本情報!$D$6,VLOOKUP(個人情報!$D210,登録者リスト!$A$1:$F$43729,3,FALSE),""),""))</f>
        <v/>
      </c>
      <c r="F210" s="209" t="str">
        <f>IF(C210="○",IF($D210&lt;&gt;"",VLOOKUP($D210,新規学連登録者入力シート!$A$2:$U$101,9,FALSE),""),IF($D210&lt;&gt;"",IF(VLOOKUP(個人情報!$D210,登録者リスト!$A$1:$G$43729,4,FALSE)=基本情報!$D$6,VLOOKUP(個人情報!$D210,登録者リスト!$A$1:$G$43729,7,FALSE),""),""))</f>
        <v/>
      </c>
      <c r="G210" s="132" t="str">
        <f>IF(C210="○",IF($D210&lt;&gt;"",VLOOKUP($D210,新規学連登録者入力シート!$A$2:$U$101,14,FALSE),""),IF($D210&lt;&gt;"",IF(VLOOKUP(個人情報!$D210,登録者リスト!$A$1:$F$43729,4,FALSE)=基本情報!$D$6,VLOOKUP(個人情報!$D210,登録者リスト!$A$1:$F$43729,5,FALSE),""),""))</f>
        <v/>
      </c>
      <c r="H210" s="211" t="str">
        <f>IF(C210="○",IF($D210&lt;&gt;"",VLOOKUP($D210,新規学連登録者入力シート!$A$2:$U$101,19,FALSE),""),IF($D210&lt;&gt;"",IF(VLOOKUP(個人情報!$D210,登録者リスト!$A$1:$H$43729,4,FALSE)=基本情報!$D$6,VLOOKUP(個人情報!$D210,登録者リスト!$A$1:$H$43729,8,FALSE),""),""))</f>
        <v/>
      </c>
      <c r="I210" s="267"/>
      <c r="J210" s="267"/>
      <c r="K210" s="269" t="str">
        <f>IFERROR(IF(I210="","",IF(AND(I210&lt;&gt;"107 ハーフマラソン",I210&lt;&gt;"062 10000mW"),IF(BA210="T",IF(VALUE(M210)&lt;=AY210,"A標準",IF(VALUE(M210)&lt;=AZ210,"B標準","未突破")),IF(VALUE(M210)&gt;=AY210,"A標準",IF(VALUE(M210)&gt;=AZ210,"B標準","未突破"))),IF(VALUE(M210)&lt;=AZ210,"","未突破"))),"")</f>
        <v/>
      </c>
      <c r="L210" s="105"/>
      <c r="M210" s="287" t="str">
        <f>IF(U210="",ASC(N210&amp;IF(P210&lt;&gt;"",TEXT(P210,"00"),"")&amp;IF(R210&lt;&gt;"",TEXT(R210,"00"),"")&amp;IF(T210&lt;&gt;"",TEXT(T210,"00"),"")),ASC(U210))</f>
        <v/>
      </c>
      <c r="N210" s="205"/>
      <c r="O210" s="255" t="s">
        <v>239</v>
      </c>
      <c r="P210" s="237"/>
      <c r="Q210" s="255" t="s">
        <v>240</v>
      </c>
      <c r="R210" s="237"/>
      <c r="S210" s="239" t="s">
        <v>241</v>
      </c>
      <c r="T210" s="241"/>
      <c r="U210" s="165"/>
      <c r="V210" s="147"/>
      <c r="W210" s="148" t="s">
        <v>23</v>
      </c>
      <c r="X210" s="163"/>
      <c r="Y210" s="148" t="s">
        <v>24</v>
      </c>
      <c r="Z210" s="163"/>
      <c r="AA210" s="148" t="s">
        <v>26</v>
      </c>
      <c r="AB210" s="267"/>
      <c r="AC210" s="101" t="e">
        <f>IF(#REF!="",ASC(AD210&amp;IF(AF210&lt;&gt;"",TEXT(AF210,"00"),"")&amp;IF(AH210&lt;&gt;"",TEXT(AH210,"00"),"")&amp;IF(AJ210&lt;&gt;"",TEXT(AJ210,"00"),"")),ASC(#REF!))</f>
        <v>#REF!</v>
      </c>
      <c r="AD210" s="253" t="str">
        <f>IF(I210="","",IF(I210="201 十種競技","",VLOOKUP(I210,大学記録!$A$3:$H$5,2,FALSE)))</f>
        <v/>
      </c>
      <c r="AE210" s="257" t="s">
        <v>239</v>
      </c>
      <c r="AF210" s="259" t="str">
        <f>IF(I210="","",IF(I210="201 十種競技","",VLOOKUP(I210,大学記録!$A$3:$H$5,4,FALSE)))</f>
        <v/>
      </c>
      <c r="AG210" s="257" t="s">
        <v>240</v>
      </c>
      <c r="AH210" s="259" t="str">
        <f>IF(I210="","",IF(I210="201 十種競技","",VLOOKUP(I210,大学記録!$A$3:$H$5,6,FALSE)))</f>
        <v/>
      </c>
      <c r="AI210" s="261" t="s">
        <v>241</v>
      </c>
      <c r="AJ210" s="251" t="str">
        <f>IF(I210="","",IF(I210="201 十種競技","",VLOOKUP(I210,大学記録!$A$3:$H$5,8,FALSE)))</f>
        <v/>
      </c>
      <c r="AK210" s="205"/>
      <c r="AL210" s="255" t="s">
        <v>239</v>
      </c>
      <c r="AM210" s="237"/>
      <c r="AN210" s="255" t="s">
        <v>240</v>
      </c>
      <c r="AO210" s="237"/>
      <c r="AP210" s="239" t="s">
        <v>241</v>
      </c>
      <c r="AQ210" s="294"/>
      <c r="AS210" s="5" t="str">
        <f>IF(AND(I210&lt;&gt;"107 ハーフマラソン",I210&lt;&gt;"062 10000mW"),D210 &amp; "-" &amp; I210,D210 &amp; "-" &amp; I210 &amp; J210)</f>
        <v>-</v>
      </c>
      <c r="AT210" s="5" t="str">
        <f>IF(ISERROR(VLOOKUP(個人情報!$AS210,登録者リスト!#REF!,4,FALSE)),"○","")</f>
        <v>○</v>
      </c>
      <c r="AU210" s="5" t="e">
        <f>IF(AND(I210&lt;&gt;"107 ハーフマラソン",I210&lt;&gt;"062 10000mW"),#REF! &amp; "-" &amp; I210,#REF! &amp; "-" &amp; I210 &amp; J210)</f>
        <v>#REF!</v>
      </c>
      <c r="AV210" s="5" t="str">
        <f>IF(ISERROR(VLOOKUP(AU210,突破者リスト外資格記録入力シート!$D$7:$M$106,2,FALSE)),"○","")</f>
        <v>○</v>
      </c>
      <c r="AW210" s="5" t="str">
        <f>IF(C210="○","整理番号","登録番号")</f>
        <v>登録番号</v>
      </c>
      <c r="AX210" s="5" t="str">
        <f>IF(I210="107 ハーフマラソン","H",IF(I210="062 10000mW","W",""))</f>
        <v/>
      </c>
      <c r="AY210" s="5" t="e">
        <f>VLOOKUP($I210 &amp; $J210,標準記録!$A$1:$D$26,2,FALSE)</f>
        <v>#N/A</v>
      </c>
      <c r="AZ210" s="5" t="e">
        <f>VLOOKUP($I210 &amp; $J210,標準記録!$A$1:$D$26,3,FALSE)</f>
        <v>#N/A</v>
      </c>
      <c r="BA210" s="5" t="e">
        <f>VLOOKUP($I210 &amp; $J210,標準記録!$A$1:$D$26,4,FALSE)</f>
        <v>#N/A</v>
      </c>
      <c r="BB210" s="5" t="str">
        <f>IF(BC210="","",A210)</f>
        <v/>
      </c>
      <c r="BC210" s="5" t="str">
        <f>IF(OR(I210="201 十種競技",I210="202 七種競技"),#REF!,"")</f>
        <v/>
      </c>
      <c r="BD210" s="5" t="str">
        <f>IF(I210="107 ハーフマラソン",#REF!,"")</f>
        <v/>
      </c>
      <c r="BE210" s="5" t="str">
        <f>I210 &amp; K210</f>
        <v/>
      </c>
      <c r="BF210" s="5">
        <f>I210</f>
        <v>0</v>
      </c>
      <c r="BG210" s="5">
        <f>COUNTIF($BF$5:$BF$401,I210)</f>
        <v>160</v>
      </c>
      <c r="BH210" s="5">
        <f>COUNTIF($BE$5:$BE$401,I210 &amp; "B標準")</f>
        <v>0</v>
      </c>
      <c r="BI210" s="5" t="str">
        <f>D208 &amp; D210</f>
        <v>登録番号</v>
      </c>
    </row>
    <row r="211" spans="1:61" ht="14.25" customHeight="1" thickBot="1" x14ac:dyDescent="0.2">
      <c r="A211" s="292"/>
      <c r="B211" s="304"/>
      <c r="C211" s="208"/>
      <c r="D211" s="206"/>
      <c r="E211" s="128" t="str">
        <f>IF(C210="○",IF($D210&lt;&gt;"",VLOOKUP($D210,新規学連登録者入力シート!$A$2:$U$101,7,FALSE),""),IF($D210&lt;&gt;"",IF(VLOOKUP(個人情報!$D210,登録者リスト!$A$1:$F$43729,4,FALSE)=基本情報!$D$6,VLOOKUP(個人情報!$D210,登録者リスト!$A$1:$F$43729,2,FALSE),""),""))</f>
        <v/>
      </c>
      <c r="F211" s="210"/>
      <c r="G211" s="128" t="str">
        <f>IF(C210="○",IF($D210&lt;&gt;"",VLOOKUP($D210,新規学連登録者入力シート!$A$2:$U$101,19,FALSE),""),IF($D210&lt;&gt;"",IF(VLOOKUP(個人情報!$D210,登録者リスト!$A$1:$F$43729,4,FALSE)=基本情報!$D$6,VLOOKUP(個人情報!$D210,登録者リスト!$A$1:$F$43729,6,FALSE),""),""))</f>
        <v/>
      </c>
      <c r="H211" s="212"/>
      <c r="I211" s="268"/>
      <c r="J211" s="268"/>
      <c r="K211" s="270"/>
      <c r="L211" s="106"/>
      <c r="M211" s="288"/>
      <c r="N211" s="206"/>
      <c r="O211" s="256"/>
      <c r="P211" s="238"/>
      <c r="Q211" s="256"/>
      <c r="R211" s="238"/>
      <c r="S211" s="240"/>
      <c r="T211" s="242"/>
      <c r="U211" s="168"/>
      <c r="V211" s="149"/>
      <c r="W211" s="150" t="s">
        <v>23</v>
      </c>
      <c r="X211" s="94"/>
      <c r="Y211" s="150" t="s">
        <v>25</v>
      </c>
      <c r="Z211" s="94"/>
      <c r="AA211" s="150" t="s">
        <v>26</v>
      </c>
      <c r="AB211" s="268"/>
      <c r="AC211" s="102" t="e">
        <f>IF(#REF!="",ASC(AD210&amp;IF(AF211&lt;&gt;"",TEXT(AF211,"00"),"")&amp;IF(AH211&lt;&gt;"",TEXT(AH211,"00"),"")&amp;IF(AJ211&lt;&gt;"",TEXT(AJ211,"00"),"")),ASC(#REF!))</f>
        <v>#REF!</v>
      </c>
      <c r="AD211" s="254"/>
      <c r="AE211" s="258"/>
      <c r="AF211" s="260"/>
      <c r="AG211" s="258"/>
      <c r="AH211" s="260"/>
      <c r="AI211" s="262"/>
      <c r="AJ211" s="252"/>
      <c r="AK211" s="206"/>
      <c r="AL211" s="256"/>
      <c r="AM211" s="238"/>
      <c r="AN211" s="256"/>
      <c r="AO211" s="238"/>
      <c r="AP211" s="240"/>
      <c r="AQ211" s="295"/>
      <c r="AS211" s="5" t="str">
        <f>IF(AND(I211&lt;&gt;"107 ハーフマラソン",I211&lt;&gt;"062 10000mW"),D210 &amp; "-" &amp; I211,D210 &amp; "-" &amp; I211 &amp; J211)</f>
        <v>-</v>
      </c>
      <c r="AT211" s="5" t="str">
        <f>IF(ISERROR(VLOOKUP(個人情報!$AS211,登録者リスト!#REF!,4,FALSE)),"○","")</f>
        <v>○</v>
      </c>
      <c r="AU211" s="5" t="e">
        <f>IF(AND(I211&lt;&gt;"107 ハーフマラソン",I211&lt;&gt;"062 10000mW"),#REF! &amp; "-" &amp; I211,#REF! &amp; "-" &amp; I211 &amp; J211)</f>
        <v>#REF!</v>
      </c>
      <c r="AV211" s="5" t="str">
        <f>IF(ISERROR(VLOOKUP(AU211,突破者リスト外資格記録入力シート!$D$7:$M$106,2,FALSE)),"○","")</f>
        <v>○</v>
      </c>
      <c r="AX211" s="5" t="str">
        <f>IF(I211="107 ハーフマラソン","H",IF(I211="062 10000mW","W",""))</f>
        <v/>
      </c>
      <c r="AY211" s="5" t="e">
        <f>VLOOKUP($I211 &amp; $J211,標準記録!$A$1:$D$26,2,FALSE)</f>
        <v>#N/A</v>
      </c>
      <c r="AZ211" s="5" t="e">
        <f>VLOOKUP($I211 &amp; $J211,標準記録!$A$1:$D$26,3,FALSE)</f>
        <v>#N/A</v>
      </c>
      <c r="BA211" s="5" t="e">
        <f>VLOOKUP($I211 &amp; $J211,標準記録!$A$1:$D$26,4,FALSE)</f>
        <v>#N/A</v>
      </c>
      <c r="BB211" s="5" t="str">
        <f>IF(BC211="","",A210)</f>
        <v/>
      </c>
      <c r="BC211" s="5" t="str">
        <f>IF(OR(I211="201 十種競技",I211="202 七種競技"),#REF!,"")</f>
        <v/>
      </c>
      <c r="BD211" s="5" t="str">
        <f>IF(I211="107 ハーフマラソン",#REF!,"")</f>
        <v/>
      </c>
      <c r="BE211" s="5" t="str">
        <f>I211 &amp; K211</f>
        <v/>
      </c>
      <c r="BF211" s="5">
        <f>I211</f>
        <v>0</v>
      </c>
      <c r="BG211" s="5">
        <f>COUNTIF($BF$5:$BF$401,I211)</f>
        <v>160</v>
      </c>
      <c r="BH211" s="5">
        <f>COUNTIF($BE$5:$BE$401,I211 &amp; "B標準")</f>
        <v>0</v>
      </c>
    </row>
    <row r="212" spans="1:61" ht="15" thickTop="1" thickBot="1" x14ac:dyDescent="0.2">
      <c r="A212" s="293"/>
      <c r="B212" s="245" t="s">
        <v>128</v>
      </c>
      <c r="C212" s="246"/>
      <c r="D212" s="246"/>
      <c r="E212" s="246"/>
      <c r="F212" s="246"/>
      <c r="G212" s="247"/>
      <c r="H212" s="133"/>
      <c r="I212" s="248"/>
      <c r="J212" s="249"/>
      <c r="K212" s="249"/>
      <c r="L212" s="249"/>
      <c r="M212" s="249"/>
      <c r="N212" s="249"/>
      <c r="O212" s="249"/>
      <c r="P212" s="249"/>
      <c r="Q212" s="249"/>
      <c r="R212" s="249"/>
      <c r="S212" s="249"/>
      <c r="T212" s="249"/>
      <c r="U212" s="249"/>
      <c r="V212" s="249"/>
      <c r="W212" s="249"/>
      <c r="X212" s="249"/>
      <c r="Y212" s="249"/>
      <c r="Z212" s="249"/>
      <c r="AA212" s="249"/>
      <c r="AB212" s="249"/>
      <c r="AC212" s="249"/>
      <c r="AD212" s="249"/>
      <c r="AE212" s="249"/>
      <c r="AF212" s="249"/>
      <c r="AG212" s="249"/>
      <c r="AH212" s="249"/>
      <c r="AI212" s="249"/>
      <c r="AJ212" s="249"/>
      <c r="AK212" s="249"/>
      <c r="AL212" s="249"/>
      <c r="AM212" s="249"/>
      <c r="AN212" s="249"/>
      <c r="AO212" s="249"/>
      <c r="AP212" s="249"/>
      <c r="AQ212" s="250"/>
    </row>
    <row r="213" spans="1:61" ht="13.5" customHeight="1" x14ac:dyDescent="0.15">
      <c r="A213" s="289"/>
      <c r="B213" s="281" t="s">
        <v>0</v>
      </c>
      <c r="C213" s="283" t="s">
        <v>242</v>
      </c>
      <c r="D213" s="283" t="str">
        <f>IF(C215="○","整理番号","登録番号")</f>
        <v>登録番号</v>
      </c>
      <c r="E213" s="134" t="s">
        <v>13550</v>
      </c>
      <c r="F213" s="281" t="s">
        <v>275</v>
      </c>
      <c r="G213" s="135" t="s">
        <v>1</v>
      </c>
      <c r="H213" s="273" t="s">
        <v>13551</v>
      </c>
      <c r="I213" s="285" t="s">
        <v>2</v>
      </c>
      <c r="J213" s="273" t="s">
        <v>284</v>
      </c>
      <c r="K213" s="273" t="s">
        <v>3</v>
      </c>
      <c r="L213" s="136" t="s">
        <v>243</v>
      </c>
      <c r="M213" s="137" t="s">
        <v>16</v>
      </c>
      <c r="N213" s="278" t="s">
        <v>4</v>
      </c>
      <c r="O213" s="279"/>
      <c r="P213" s="279"/>
      <c r="Q213" s="279"/>
      <c r="R213" s="279"/>
      <c r="S213" s="279"/>
      <c r="T213" s="279"/>
      <c r="U213" s="279"/>
      <c r="V213" s="279"/>
      <c r="W213" s="279"/>
      <c r="X213" s="279"/>
      <c r="Y213" s="279"/>
      <c r="Z213" s="279"/>
      <c r="AA213" s="279"/>
      <c r="AB213" s="280"/>
      <c r="AC213" s="138" t="s">
        <v>16</v>
      </c>
      <c r="AD213" s="296" t="s">
        <v>448</v>
      </c>
      <c r="AE213" s="297"/>
      <c r="AF213" s="297"/>
      <c r="AG213" s="297"/>
      <c r="AH213" s="297"/>
      <c r="AI213" s="297"/>
      <c r="AJ213" s="297"/>
      <c r="AK213" s="278" t="s">
        <v>445</v>
      </c>
      <c r="AL213" s="279"/>
      <c r="AM213" s="279"/>
      <c r="AN213" s="279"/>
      <c r="AO213" s="279"/>
      <c r="AP213" s="279"/>
      <c r="AQ213" s="301"/>
    </row>
    <row r="214" spans="1:61" ht="14.25" thickBot="1" x14ac:dyDescent="0.2">
      <c r="A214" s="290"/>
      <c r="B214" s="282"/>
      <c r="C214" s="284"/>
      <c r="D214" s="284"/>
      <c r="E214" s="139" t="s">
        <v>6</v>
      </c>
      <c r="F214" s="282"/>
      <c r="G214" s="140" t="s">
        <v>7</v>
      </c>
      <c r="H214" s="282"/>
      <c r="I214" s="286"/>
      <c r="J214" s="274"/>
      <c r="K214" s="274"/>
      <c r="L214" s="141"/>
      <c r="M214" s="142"/>
      <c r="N214" s="275" t="s">
        <v>8</v>
      </c>
      <c r="O214" s="276"/>
      <c r="P214" s="276"/>
      <c r="Q214" s="276"/>
      <c r="R214" s="276"/>
      <c r="S214" s="276"/>
      <c r="T214" s="277"/>
      <c r="U214" s="166"/>
      <c r="V214" s="143" t="s">
        <v>10</v>
      </c>
      <c r="W214" s="144"/>
      <c r="X214" s="162"/>
      <c r="Y214" s="144"/>
      <c r="Z214" s="162"/>
      <c r="AA214" s="145"/>
      <c r="AB214" s="140" t="s">
        <v>11</v>
      </c>
      <c r="AC214" s="146"/>
      <c r="AD214" s="298" t="s">
        <v>8</v>
      </c>
      <c r="AE214" s="299"/>
      <c r="AF214" s="299"/>
      <c r="AG214" s="299"/>
      <c r="AH214" s="299"/>
      <c r="AI214" s="299"/>
      <c r="AJ214" s="300"/>
      <c r="AK214" s="275" t="s">
        <v>8</v>
      </c>
      <c r="AL214" s="276"/>
      <c r="AM214" s="276"/>
      <c r="AN214" s="276"/>
      <c r="AO214" s="276"/>
      <c r="AP214" s="276"/>
      <c r="AQ214" s="302"/>
    </row>
    <row r="215" spans="1:61" ht="13.5" customHeight="1" x14ac:dyDescent="0.15">
      <c r="A215" s="291">
        <v>43</v>
      </c>
      <c r="B215" s="303" t="str">
        <f>IF(OR(B210="",E215=""),"",B210+1)</f>
        <v/>
      </c>
      <c r="C215" s="207"/>
      <c r="D215" s="205"/>
      <c r="E215" s="131" t="str">
        <f>IF(C215="○",IF($D215&lt;&gt;"",VLOOKUP($D215,新規学連登録者入力シート!$A$2:$U$101,8,FALSE),""),IF($D215&lt;&gt;"",IF(VLOOKUP(個人情報!$D215,登録者リスト!$A$1:$F$43729,4,FALSE)=基本情報!$D$6,VLOOKUP(個人情報!$D215,登録者リスト!$A$1:$F$43729,3,FALSE),""),""))</f>
        <v/>
      </c>
      <c r="F215" s="209" t="str">
        <f>IF(C215="○",IF($D215&lt;&gt;"",VLOOKUP($D215,新規学連登録者入力シート!$A$2:$U$101,9,FALSE),""),IF($D215&lt;&gt;"",IF(VLOOKUP(個人情報!$D215,登録者リスト!$A$1:$G$43729,4,FALSE)=基本情報!$D$6,VLOOKUP(個人情報!$D215,登録者リスト!$A$1:$G$43729,7,FALSE),""),""))</f>
        <v/>
      </c>
      <c r="G215" s="132" t="str">
        <f>IF(C215="○",IF($D215&lt;&gt;"",VLOOKUP($D215,新規学連登録者入力シート!$A$2:$U$101,14,FALSE),""),IF($D215&lt;&gt;"",IF(VLOOKUP(個人情報!$D215,登録者リスト!$A$1:$F$43729,4,FALSE)=基本情報!$D$6,VLOOKUP(個人情報!$D215,登録者リスト!$A$1:$F$43729,5,FALSE),""),""))</f>
        <v/>
      </c>
      <c r="H215" s="211" t="str">
        <f>IF(C215="○",IF($D215&lt;&gt;"",VLOOKUP($D215,新規学連登録者入力シート!$A$2:$U$101,19,FALSE),""),IF($D215&lt;&gt;"",IF(VLOOKUP(個人情報!$D215,登録者リスト!$A$1:$H$43729,4,FALSE)=基本情報!$D$6,VLOOKUP(個人情報!$D215,登録者リスト!$A$1:$H$43729,8,FALSE),""),""))</f>
        <v/>
      </c>
      <c r="I215" s="267"/>
      <c r="J215" s="267"/>
      <c r="K215" s="269" t="str">
        <f>IFERROR(IF(I215="","",IF(AND(I215&lt;&gt;"107 ハーフマラソン",I215&lt;&gt;"062 10000mW"),IF(BA215="T",IF(VALUE(M215)&lt;=AY215,"A標準",IF(VALUE(M215)&lt;=AZ215,"B標準","未突破")),IF(VALUE(M215)&gt;=AY215,"A標準",IF(VALUE(M215)&gt;=AZ215,"B標準","未突破"))),IF(VALUE(M215)&lt;=AZ215,"","未突破"))),"")</f>
        <v/>
      </c>
      <c r="L215" s="105"/>
      <c r="M215" s="287" t="str">
        <f>IF(U215="",ASC(N215&amp;IF(P215&lt;&gt;"",TEXT(P215,"00"),"")&amp;IF(R215&lt;&gt;"",TEXT(R215,"00"),"")&amp;IF(T215&lt;&gt;"",TEXT(T215,"00"),"")),ASC(U215))</f>
        <v/>
      </c>
      <c r="N215" s="205"/>
      <c r="O215" s="255" t="s">
        <v>239</v>
      </c>
      <c r="P215" s="237"/>
      <c r="Q215" s="255" t="s">
        <v>240</v>
      </c>
      <c r="R215" s="237"/>
      <c r="S215" s="239" t="s">
        <v>241</v>
      </c>
      <c r="T215" s="241"/>
      <c r="U215" s="165"/>
      <c r="V215" s="147"/>
      <c r="W215" s="148" t="s">
        <v>23</v>
      </c>
      <c r="X215" s="163"/>
      <c r="Y215" s="148" t="s">
        <v>24</v>
      </c>
      <c r="Z215" s="163"/>
      <c r="AA215" s="148" t="s">
        <v>26</v>
      </c>
      <c r="AB215" s="267"/>
      <c r="AC215" s="101" t="e">
        <f>IF(#REF!="",ASC(AD215&amp;IF(AF215&lt;&gt;"",TEXT(AF215,"00"),"")&amp;IF(AH215&lt;&gt;"",TEXT(AH215,"00"),"")&amp;IF(AJ215&lt;&gt;"",TEXT(AJ215,"00"),"")),ASC(#REF!))</f>
        <v>#REF!</v>
      </c>
      <c r="AD215" s="253" t="str">
        <f>IF(I215="","",IF(I215="201 十種競技","",VLOOKUP(I215,大学記録!$A$3:$H$5,2,FALSE)))</f>
        <v/>
      </c>
      <c r="AE215" s="257" t="s">
        <v>239</v>
      </c>
      <c r="AF215" s="259" t="str">
        <f>IF(I215="","",IF(I215="201 十種競技","",VLOOKUP(I215,大学記録!$A$3:$H$5,4,FALSE)))</f>
        <v/>
      </c>
      <c r="AG215" s="257" t="s">
        <v>240</v>
      </c>
      <c r="AH215" s="259" t="str">
        <f>IF(I215="","",IF(I215="201 十種競技","",VLOOKUP(I215,大学記録!$A$3:$H$5,6,FALSE)))</f>
        <v/>
      </c>
      <c r="AI215" s="261" t="s">
        <v>241</v>
      </c>
      <c r="AJ215" s="251" t="str">
        <f>IF(I215="","",IF(I215="201 十種競技","",VLOOKUP(I215,大学記録!$A$3:$H$5,8,FALSE)))</f>
        <v/>
      </c>
      <c r="AK215" s="205"/>
      <c r="AL215" s="255" t="s">
        <v>239</v>
      </c>
      <c r="AM215" s="237"/>
      <c r="AN215" s="255" t="s">
        <v>240</v>
      </c>
      <c r="AO215" s="237"/>
      <c r="AP215" s="239" t="s">
        <v>241</v>
      </c>
      <c r="AQ215" s="294"/>
      <c r="AS215" s="5" t="str">
        <f>IF(AND(I215&lt;&gt;"107 ハーフマラソン",I215&lt;&gt;"062 10000mW"),D215 &amp; "-" &amp; I215,D215 &amp; "-" &amp; I215 &amp; J215)</f>
        <v>-</v>
      </c>
      <c r="AT215" s="5" t="str">
        <f>IF(ISERROR(VLOOKUP(個人情報!$AS215,登録者リスト!#REF!,4,FALSE)),"○","")</f>
        <v>○</v>
      </c>
      <c r="AU215" s="5" t="e">
        <f>IF(AND(I215&lt;&gt;"107 ハーフマラソン",I215&lt;&gt;"062 10000mW"),#REF! &amp; "-" &amp; I215,#REF! &amp; "-" &amp; I215 &amp; J215)</f>
        <v>#REF!</v>
      </c>
      <c r="AV215" s="5" t="str">
        <f>IF(ISERROR(VLOOKUP(AU215,突破者リスト外資格記録入力シート!$D$7:$M$106,2,FALSE)),"○","")</f>
        <v>○</v>
      </c>
      <c r="AW215" s="5" t="str">
        <f>IF(C215="○","整理番号","登録番号")</f>
        <v>登録番号</v>
      </c>
      <c r="AX215" s="5" t="str">
        <f>IF(I215="107 ハーフマラソン","H",IF(I215="062 10000mW","W",""))</f>
        <v/>
      </c>
      <c r="AY215" s="5" t="e">
        <f>VLOOKUP($I215 &amp; $J215,標準記録!$A$1:$D$26,2,FALSE)</f>
        <v>#N/A</v>
      </c>
      <c r="AZ215" s="5" t="e">
        <f>VLOOKUP($I215 &amp; $J215,標準記録!$A$1:$D$26,3,FALSE)</f>
        <v>#N/A</v>
      </c>
      <c r="BA215" s="5" t="e">
        <f>VLOOKUP($I215 &amp; $J215,標準記録!$A$1:$D$26,4,FALSE)</f>
        <v>#N/A</v>
      </c>
      <c r="BB215" s="5" t="str">
        <f>IF(BC215="","",A215)</f>
        <v/>
      </c>
      <c r="BC215" s="5" t="str">
        <f>IF(OR(I215="201 十種競技",I215="202 七種競技"),#REF!,"")</f>
        <v/>
      </c>
      <c r="BD215" s="5" t="str">
        <f>IF(I215="107 ハーフマラソン",#REF!,"")</f>
        <v/>
      </c>
      <c r="BE215" s="5" t="str">
        <f>I215 &amp; K215</f>
        <v/>
      </c>
      <c r="BF215" s="5">
        <f>I215</f>
        <v>0</v>
      </c>
      <c r="BG215" s="5">
        <f>COUNTIF($BF$5:$BF$401,I215)</f>
        <v>160</v>
      </c>
      <c r="BH215" s="5">
        <f>COUNTIF($BE$5:$BE$401,I215 &amp; "B標準")</f>
        <v>0</v>
      </c>
      <c r="BI215" s="5" t="str">
        <f>D213 &amp; D215</f>
        <v>登録番号</v>
      </c>
    </row>
    <row r="216" spans="1:61" ht="14.25" customHeight="1" thickBot="1" x14ac:dyDescent="0.2">
      <c r="A216" s="292"/>
      <c r="B216" s="304"/>
      <c r="C216" s="208"/>
      <c r="D216" s="206"/>
      <c r="E216" s="128" t="str">
        <f>IF(C215="○",IF($D215&lt;&gt;"",VLOOKUP($D215,新規学連登録者入力シート!$A$2:$U$101,7,FALSE),""),IF($D215&lt;&gt;"",IF(VLOOKUP(個人情報!$D215,登録者リスト!$A$1:$F$43729,4,FALSE)=基本情報!$D$6,VLOOKUP(個人情報!$D215,登録者リスト!$A$1:$F$43729,2,FALSE),""),""))</f>
        <v/>
      </c>
      <c r="F216" s="210"/>
      <c r="G216" s="128" t="str">
        <f>IF(C215="○",IF($D215&lt;&gt;"",VLOOKUP($D215,新規学連登録者入力シート!$A$2:$U$101,19,FALSE),""),IF($D215&lt;&gt;"",IF(VLOOKUP(個人情報!$D215,登録者リスト!$A$1:$F$43729,4,FALSE)=基本情報!$D$6,VLOOKUP(個人情報!$D215,登録者リスト!$A$1:$F$43729,6,FALSE),""),""))</f>
        <v/>
      </c>
      <c r="H216" s="212"/>
      <c r="I216" s="268"/>
      <c r="J216" s="268"/>
      <c r="K216" s="270"/>
      <c r="L216" s="106"/>
      <c r="M216" s="288"/>
      <c r="N216" s="206"/>
      <c r="O216" s="256"/>
      <c r="P216" s="238"/>
      <c r="Q216" s="256"/>
      <c r="R216" s="238"/>
      <c r="S216" s="240"/>
      <c r="T216" s="242"/>
      <c r="U216" s="168"/>
      <c r="V216" s="149"/>
      <c r="W216" s="150" t="s">
        <v>23</v>
      </c>
      <c r="X216" s="94"/>
      <c r="Y216" s="150" t="s">
        <v>25</v>
      </c>
      <c r="Z216" s="94"/>
      <c r="AA216" s="150" t="s">
        <v>26</v>
      </c>
      <c r="AB216" s="268"/>
      <c r="AC216" s="102" t="e">
        <f>IF(#REF!="",ASC(AD215&amp;IF(AF216&lt;&gt;"",TEXT(AF216,"00"),"")&amp;IF(AH216&lt;&gt;"",TEXT(AH216,"00"),"")&amp;IF(AJ216&lt;&gt;"",TEXT(AJ216,"00"),"")),ASC(#REF!))</f>
        <v>#REF!</v>
      </c>
      <c r="AD216" s="254"/>
      <c r="AE216" s="258"/>
      <c r="AF216" s="260"/>
      <c r="AG216" s="258"/>
      <c r="AH216" s="260"/>
      <c r="AI216" s="262"/>
      <c r="AJ216" s="252"/>
      <c r="AK216" s="206"/>
      <c r="AL216" s="256"/>
      <c r="AM216" s="238"/>
      <c r="AN216" s="256"/>
      <c r="AO216" s="238"/>
      <c r="AP216" s="240"/>
      <c r="AQ216" s="295"/>
      <c r="AS216" s="5" t="str">
        <f>IF(AND(I216&lt;&gt;"107 ハーフマラソン",I216&lt;&gt;"062 10000mW"),D215 &amp; "-" &amp; I216,D215 &amp; "-" &amp; I216 &amp; J216)</f>
        <v>-</v>
      </c>
      <c r="AT216" s="5" t="str">
        <f>IF(ISERROR(VLOOKUP(個人情報!$AS216,登録者リスト!#REF!,4,FALSE)),"○","")</f>
        <v>○</v>
      </c>
      <c r="AU216" s="5" t="e">
        <f>IF(AND(I216&lt;&gt;"107 ハーフマラソン",I216&lt;&gt;"062 10000mW"),#REF! &amp; "-" &amp; I216,#REF! &amp; "-" &amp; I216 &amp; J216)</f>
        <v>#REF!</v>
      </c>
      <c r="AV216" s="5" t="str">
        <f>IF(ISERROR(VLOOKUP(AU216,突破者リスト外資格記録入力シート!$D$7:$M$106,2,FALSE)),"○","")</f>
        <v>○</v>
      </c>
      <c r="AX216" s="5" t="str">
        <f>IF(I216="107 ハーフマラソン","H",IF(I216="062 10000mW","W",""))</f>
        <v/>
      </c>
      <c r="AY216" s="5" t="e">
        <f>VLOOKUP($I216 &amp; $J216,標準記録!$A$1:$D$26,2,FALSE)</f>
        <v>#N/A</v>
      </c>
      <c r="AZ216" s="5" t="e">
        <f>VLOOKUP($I216 &amp; $J216,標準記録!$A$1:$D$26,3,FALSE)</f>
        <v>#N/A</v>
      </c>
      <c r="BA216" s="5" t="e">
        <f>VLOOKUP($I216 &amp; $J216,標準記録!$A$1:$D$26,4,FALSE)</f>
        <v>#N/A</v>
      </c>
      <c r="BB216" s="5" t="str">
        <f>IF(BC216="","",A215)</f>
        <v/>
      </c>
      <c r="BC216" s="5" t="str">
        <f>IF(OR(I216="201 十種競技",I216="202 七種競技"),#REF!,"")</f>
        <v/>
      </c>
      <c r="BD216" s="5" t="str">
        <f>IF(I216="107 ハーフマラソン",#REF!,"")</f>
        <v/>
      </c>
      <c r="BE216" s="5" t="str">
        <f>I216 &amp; K216</f>
        <v/>
      </c>
      <c r="BF216" s="5">
        <f>I216</f>
        <v>0</v>
      </c>
      <c r="BG216" s="5">
        <f>COUNTIF($BF$5:$BF$401,I216)</f>
        <v>160</v>
      </c>
      <c r="BH216" s="5">
        <f>COUNTIF($BE$5:$BE$401,I216 &amp; "B標準")</f>
        <v>0</v>
      </c>
    </row>
    <row r="217" spans="1:61" ht="15" thickTop="1" thickBot="1" x14ac:dyDescent="0.2">
      <c r="A217" s="293"/>
      <c r="B217" s="245" t="s">
        <v>128</v>
      </c>
      <c r="C217" s="246"/>
      <c r="D217" s="246"/>
      <c r="E217" s="246"/>
      <c r="F217" s="246"/>
      <c r="G217" s="247"/>
      <c r="H217" s="133"/>
      <c r="I217" s="248"/>
      <c r="J217" s="249"/>
      <c r="K217" s="249"/>
      <c r="L217" s="249"/>
      <c r="M217" s="249"/>
      <c r="N217" s="249"/>
      <c r="O217" s="249"/>
      <c r="P217" s="249"/>
      <c r="Q217" s="249"/>
      <c r="R217" s="249"/>
      <c r="S217" s="249"/>
      <c r="T217" s="249"/>
      <c r="U217" s="249"/>
      <c r="V217" s="249"/>
      <c r="W217" s="249"/>
      <c r="X217" s="249"/>
      <c r="Y217" s="249"/>
      <c r="Z217" s="249"/>
      <c r="AA217" s="249"/>
      <c r="AB217" s="249"/>
      <c r="AC217" s="249"/>
      <c r="AD217" s="249"/>
      <c r="AE217" s="249"/>
      <c r="AF217" s="249"/>
      <c r="AG217" s="249"/>
      <c r="AH217" s="249"/>
      <c r="AI217" s="249"/>
      <c r="AJ217" s="249"/>
      <c r="AK217" s="249"/>
      <c r="AL217" s="249"/>
      <c r="AM217" s="249"/>
      <c r="AN217" s="249"/>
      <c r="AO217" s="249"/>
      <c r="AP217" s="249"/>
      <c r="AQ217" s="250"/>
    </row>
    <row r="218" spans="1:61" ht="13.5" customHeight="1" x14ac:dyDescent="0.15">
      <c r="A218" s="289"/>
      <c r="B218" s="281" t="s">
        <v>0</v>
      </c>
      <c r="C218" s="283" t="s">
        <v>242</v>
      </c>
      <c r="D218" s="283" t="str">
        <f>IF(C220="○","整理番号","登録番号")</f>
        <v>登録番号</v>
      </c>
      <c r="E218" s="134" t="s">
        <v>13550</v>
      </c>
      <c r="F218" s="281" t="s">
        <v>275</v>
      </c>
      <c r="G218" s="135" t="s">
        <v>1</v>
      </c>
      <c r="H218" s="273" t="s">
        <v>13551</v>
      </c>
      <c r="I218" s="285" t="s">
        <v>2</v>
      </c>
      <c r="J218" s="273" t="s">
        <v>284</v>
      </c>
      <c r="K218" s="273" t="s">
        <v>3</v>
      </c>
      <c r="L218" s="136" t="s">
        <v>243</v>
      </c>
      <c r="M218" s="137" t="s">
        <v>16</v>
      </c>
      <c r="N218" s="278" t="s">
        <v>4</v>
      </c>
      <c r="O218" s="279"/>
      <c r="P218" s="279"/>
      <c r="Q218" s="279"/>
      <c r="R218" s="279"/>
      <c r="S218" s="279"/>
      <c r="T218" s="279"/>
      <c r="U218" s="279"/>
      <c r="V218" s="279"/>
      <c r="W218" s="279"/>
      <c r="X218" s="279"/>
      <c r="Y218" s="279"/>
      <c r="Z218" s="279"/>
      <c r="AA218" s="279"/>
      <c r="AB218" s="280"/>
      <c r="AC218" s="138" t="s">
        <v>16</v>
      </c>
      <c r="AD218" s="296" t="s">
        <v>448</v>
      </c>
      <c r="AE218" s="297"/>
      <c r="AF218" s="297"/>
      <c r="AG218" s="297"/>
      <c r="AH218" s="297"/>
      <c r="AI218" s="297"/>
      <c r="AJ218" s="297"/>
      <c r="AK218" s="278" t="s">
        <v>445</v>
      </c>
      <c r="AL218" s="279"/>
      <c r="AM218" s="279"/>
      <c r="AN218" s="279"/>
      <c r="AO218" s="279"/>
      <c r="AP218" s="279"/>
      <c r="AQ218" s="301"/>
    </row>
    <row r="219" spans="1:61" ht="14.25" thickBot="1" x14ac:dyDescent="0.2">
      <c r="A219" s="290"/>
      <c r="B219" s="282"/>
      <c r="C219" s="284"/>
      <c r="D219" s="284"/>
      <c r="E219" s="139" t="s">
        <v>6</v>
      </c>
      <c r="F219" s="282"/>
      <c r="G219" s="140" t="s">
        <v>7</v>
      </c>
      <c r="H219" s="282"/>
      <c r="I219" s="286"/>
      <c r="J219" s="274"/>
      <c r="K219" s="274"/>
      <c r="L219" s="141"/>
      <c r="M219" s="142"/>
      <c r="N219" s="275" t="s">
        <v>8</v>
      </c>
      <c r="O219" s="276"/>
      <c r="P219" s="276"/>
      <c r="Q219" s="276"/>
      <c r="R219" s="276"/>
      <c r="S219" s="276"/>
      <c r="T219" s="277"/>
      <c r="U219" s="166"/>
      <c r="V219" s="143" t="s">
        <v>10</v>
      </c>
      <c r="W219" s="144"/>
      <c r="X219" s="162"/>
      <c r="Y219" s="144"/>
      <c r="Z219" s="162"/>
      <c r="AA219" s="145"/>
      <c r="AB219" s="140" t="s">
        <v>11</v>
      </c>
      <c r="AC219" s="146"/>
      <c r="AD219" s="298" t="s">
        <v>8</v>
      </c>
      <c r="AE219" s="299"/>
      <c r="AF219" s="299"/>
      <c r="AG219" s="299"/>
      <c r="AH219" s="299"/>
      <c r="AI219" s="299"/>
      <c r="AJ219" s="300"/>
      <c r="AK219" s="275" t="s">
        <v>8</v>
      </c>
      <c r="AL219" s="276"/>
      <c r="AM219" s="276"/>
      <c r="AN219" s="276"/>
      <c r="AO219" s="276"/>
      <c r="AP219" s="276"/>
      <c r="AQ219" s="302"/>
    </row>
    <row r="220" spans="1:61" ht="13.5" customHeight="1" x14ac:dyDescent="0.15">
      <c r="A220" s="291">
        <v>44</v>
      </c>
      <c r="B220" s="303" t="str">
        <f>IF(OR(B215="",E220=""),"",B215+1)</f>
        <v/>
      </c>
      <c r="C220" s="207"/>
      <c r="D220" s="205"/>
      <c r="E220" s="131" t="str">
        <f>IF(C220="○",IF($D220&lt;&gt;"",VLOOKUP($D220,新規学連登録者入力シート!$A$2:$U$101,8,FALSE),""),IF($D220&lt;&gt;"",IF(VLOOKUP(個人情報!$D220,登録者リスト!$A$1:$F$43729,4,FALSE)=基本情報!$D$6,VLOOKUP(個人情報!$D220,登録者リスト!$A$1:$F$43729,3,FALSE),""),""))</f>
        <v/>
      </c>
      <c r="F220" s="209" t="str">
        <f>IF(C220="○",IF($D220&lt;&gt;"",VLOOKUP($D220,新規学連登録者入力シート!$A$2:$U$101,9,FALSE),""),IF($D220&lt;&gt;"",IF(VLOOKUP(個人情報!$D220,登録者リスト!$A$1:$G$43729,4,FALSE)=基本情報!$D$6,VLOOKUP(個人情報!$D220,登録者リスト!$A$1:$G$43729,7,FALSE),""),""))</f>
        <v/>
      </c>
      <c r="G220" s="132" t="str">
        <f>IF(C220="○",IF($D220&lt;&gt;"",VLOOKUP($D220,新規学連登録者入力シート!$A$2:$U$101,14,FALSE),""),IF($D220&lt;&gt;"",IF(VLOOKUP(個人情報!$D220,登録者リスト!$A$1:$F$43729,4,FALSE)=基本情報!$D$6,VLOOKUP(個人情報!$D220,登録者リスト!$A$1:$F$43729,5,FALSE),""),""))</f>
        <v/>
      </c>
      <c r="H220" s="211" t="str">
        <f>IF(C220="○",IF($D220&lt;&gt;"",VLOOKUP($D220,新規学連登録者入力シート!$A$2:$U$101,19,FALSE),""),IF($D220&lt;&gt;"",IF(VLOOKUP(個人情報!$D220,登録者リスト!$A$1:$H$43729,4,FALSE)=基本情報!$D$6,VLOOKUP(個人情報!$D220,登録者リスト!$A$1:$H$43729,8,FALSE),""),""))</f>
        <v/>
      </c>
      <c r="I220" s="267"/>
      <c r="J220" s="267"/>
      <c r="K220" s="269" t="str">
        <f>IFERROR(IF(I220="","",IF(AND(I220&lt;&gt;"107 ハーフマラソン",I220&lt;&gt;"062 10000mW"),IF(BA220="T",IF(VALUE(M220)&lt;=AY220,"A標準",IF(VALUE(M220)&lt;=AZ220,"B標準","未突破")),IF(VALUE(M220)&gt;=AY220,"A標準",IF(VALUE(M220)&gt;=AZ220,"B標準","未突破"))),IF(VALUE(M220)&lt;=AZ220,"","未突破"))),"")</f>
        <v/>
      </c>
      <c r="L220" s="105"/>
      <c r="M220" s="287" t="str">
        <f>IF(U220="",ASC(N220&amp;IF(P220&lt;&gt;"",TEXT(P220,"00"),"")&amp;IF(R220&lt;&gt;"",TEXT(R220,"00"),"")&amp;IF(T220&lt;&gt;"",TEXT(T220,"00"),"")),ASC(U220))</f>
        <v/>
      </c>
      <c r="N220" s="205"/>
      <c r="O220" s="255" t="s">
        <v>239</v>
      </c>
      <c r="P220" s="237"/>
      <c r="Q220" s="255" t="s">
        <v>240</v>
      </c>
      <c r="R220" s="237"/>
      <c r="S220" s="239" t="s">
        <v>241</v>
      </c>
      <c r="T220" s="241"/>
      <c r="U220" s="165"/>
      <c r="V220" s="147"/>
      <c r="W220" s="148" t="s">
        <v>23</v>
      </c>
      <c r="X220" s="163"/>
      <c r="Y220" s="148" t="s">
        <v>24</v>
      </c>
      <c r="Z220" s="163"/>
      <c r="AA220" s="148" t="s">
        <v>26</v>
      </c>
      <c r="AB220" s="267"/>
      <c r="AC220" s="101" t="e">
        <f>IF(#REF!="",ASC(AD220&amp;IF(AF220&lt;&gt;"",TEXT(AF220,"00"),"")&amp;IF(AH220&lt;&gt;"",TEXT(AH220,"00"),"")&amp;IF(AJ220&lt;&gt;"",TEXT(AJ220,"00"),"")),ASC(#REF!))</f>
        <v>#REF!</v>
      </c>
      <c r="AD220" s="253" t="str">
        <f>IF(I220="","",IF(I220="201 十種競技","",VLOOKUP(I220,大学記録!$A$3:$H$5,2,FALSE)))</f>
        <v/>
      </c>
      <c r="AE220" s="257" t="s">
        <v>239</v>
      </c>
      <c r="AF220" s="259" t="str">
        <f>IF(I220="","",IF(I220="201 十種競技","",VLOOKUP(I220,大学記録!$A$3:$H$5,4,FALSE)))</f>
        <v/>
      </c>
      <c r="AG220" s="257" t="s">
        <v>240</v>
      </c>
      <c r="AH220" s="259" t="str">
        <f>IF(I220="","",IF(I220="201 十種競技","",VLOOKUP(I220,大学記録!$A$3:$H$5,6,FALSE)))</f>
        <v/>
      </c>
      <c r="AI220" s="261" t="s">
        <v>241</v>
      </c>
      <c r="AJ220" s="251" t="str">
        <f>IF(I220="","",IF(I220="201 十種競技","",VLOOKUP(I220,大学記録!$A$3:$H$5,8,FALSE)))</f>
        <v/>
      </c>
      <c r="AK220" s="205"/>
      <c r="AL220" s="255" t="s">
        <v>239</v>
      </c>
      <c r="AM220" s="237"/>
      <c r="AN220" s="255" t="s">
        <v>240</v>
      </c>
      <c r="AO220" s="237"/>
      <c r="AP220" s="239" t="s">
        <v>241</v>
      </c>
      <c r="AQ220" s="294"/>
      <c r="AS220" s="5" t="str">
        <f>IF(AND(I220&lt;&gt;"107 ハーフマラソン",I220&lt;&gt;"062 10000mW"),D220 &amp; "-" &amp; I220,D220 &amp; "-" &amp; I220 &amp; J220)</f>
        <v>-</v>
      </c>
      <c r="AT220" s="5" t="str">
        <f>IF(ISERROR(VLOOKUP(個人情報!$AS220,登録者リスト!#REF!,4,FALSE)),"○","")</f>
        <v>○</v>
      </c>
      <c r="AU220" s="5" t="e">
        <f>IF(AND(I220&lt;&gt;"107 ハーフマラソン",I220&lt;&gt;"062 10000mW"),#REF! &amp; "-" &amp; I220,#REF! &amp; "-" &amp; I220 &amp; J220)</f>
        <v>#REF!</v>
      </c>
      <c r="AV220" s="5" t="str">
        <f>IF(ISERROR(VLOOKUP(AU220,突破者リスト外資格記録入力シート!$D$7:$M$106,2,FALSE)),"○","")</f>
        <v>○</v>
      </c>
      <c r="AW220" s="5" t="str">
        <f>IF(C220="○","整理番号","登録番号")</f>
        <v>登録番号</v>
      </c>
      <c r="AX220" s="5" t="str">
        <f>IF(I220="107 ハーフマラソン","H",IF(I220="062 10000mW","W",""))</f>
        <v/>
      </c>
      <c r="AY220" s="5" t="e">
        <f>VLOOKUP($I220 &amp; $J220,標準記録!$A$1:$D$26,2,FALSE)</f>
        <v>#N/A</v>
      </c>
      <c r="AZ220" s="5" t="e">
        <f>VLOOKUP($I220 &amp; $J220,標準記録!$A$1:$D$26,3,FALSE)</f>
        <v>#N/A</v>
      </c>
      <c r="BA220" s="5" t="e">
        <f>VLOOKUP($I220 &amp; $J220,標準記録!$A$1:$D$26,4,FALSE)</f>
        <v>#N/A</v>
      </c>
      <c r="BB220" s="5" t="str">
        <f>IF(BC220="","",A220)</f>
        <v/>
      </c>
      <c r="BC220" s="5" t="str">
        <f>IF(OR(I220="201 十種競技",I220="202 七種競技"),#REF!,"")</f>
        <v/>
      </c>
      <c r="BD220" s="5" t="str">
        <f>IF(I220="107 ハーフマラソン",#REF!,"")</f>
        <v/>
      </c>
      <c r="BE220" s="5" t="str">
        <f>I220 &amp; K220</f>
        <v/>
      </c>
      <c r="BF220" s="5">
        <f>I220</f>
        <v>0</v>
      </c>
      <c r="BG220" s="5">
        <f>COUNTIF($BF$5:$BF$401,I220)</f>
        <v>160</v>
      </c>
      <c r="BH220" s="5">
        <f>COUNTIF($BE$5:$BE$401,I220 &amp; "B標準")</f>
        <v>0</v>
      </c>
      <c r="BI220" s="5" t="str">
        <f>D218 &amp; D220</f>
        <v>登録番号</v>
      </c>
    </row>
    <row r="221" spans="1:61" ht="14.25" customHeight="1" thickBot="1" x14ac:dyDescent="0.2">
      <c r="A221" s="292"/>
      <c r="B221" s="304"/>
      <c r="C221" s="208"/>
      <c r="D221" s="206"/>
      <c r="E221" s="128" t="str">
        <f>IF(C220="○",IF($D220&lt;&gt;"",VLOOKUP($D220,新規学連登録者入力シート!$A$2:$U$101,7,FALSE),""),IF($D220&lt;&gt;"",IF(VLOOKUP(個人情報!$D220,登録者リスト!$A$1:$F$43729,4,FALSE)=基本情報!$D$6,VLOOKUP(個人情報!$D220,登録者リスト!$A$1:$F$43729,2,FALSE),""),""))</f>
        <v/>
      </c>
      <c r="F221" s="210"/>
      <c r="G221" s="128" t="str">
        <f>IF(C220="○",IF($D220&lt;&gt;"",VLOOKUP($D220,新規学連登録者入力シート!$A$2:$U$101,19,FALSE),""),IF($D220&lt;&gt;"",IF(VLOOKUP(個人情報!$D220,登録者リスト!$A$1:$F$43729,4,FALSE)=基本情報!$D$6,VLOOKUP(個人情報!$D220,登録者リスト!$A$1:$F$43729,6,FALSE),""),""))</f>
        <v/>
      </c>
      <c r="H221" s="212"/>
      <c r="I221" s="268"/>
      <c r="J221" s="268"/>
      <c r="K221" s="270"/>
      <c r="L221" s="106"/>
      <c r="M221" s="288"/>
      <c r="N221" s="206"/>
      <c r="O221" s="256"/>
      <c r="P221" s="238"/>
      <c r="Q221" s="256"/>
      <c r="R221" s="238"/>
      <c r="S221" s="240"/>
      <c r="T221" s="242"/>
      <c r="U221" s="168"/>
      <c r="V221" s="149"/>
      <c r="W221" s="150" t="s">
        <v>23</v>
      </c>
      <c r="X221" s="94"/>
      <c r="Y221" s="150" t="s">
        <v>25</v>
      </c>
      <c r="Z221" s="94"/>
      <c r="AA221" s="150" t="s">
        <v>26</v>
      </c>
      <c r="AB221" s="268"/>
      <c r="AC221" s="102" t="e">
        <f>IF(#REF!="",ASC(AD220&amp;IF(AF221&lt;&gt;"",TEXT(AF221,"00"),"")&amp;IF(AH221&lt;&gt;"",TEXT(AH221,"00"),"")&amp;IF(AJ221&lt;&gt;"",TEXT(AJ221,"00"),"")),ASC(#REF!))</f>
        <v>#REF!</v>
      </c>
      <c r="AD221" s="254"/>
      <c r="AE221" s="258"/>
      <c r="AF221" s="260"/>
      <c r="AG221" s="258"/>
      <c r="AH221" s="260"/>
      <c r="AI221" s="262"/>
      <c r="AJ221" s="252"/>
      <c r="AK221" s="206"/>
      <c r="AL221" s="256"/>
      <c r="AM221" s="238"/>
      <c r="AN221" s="256"/>
      <c r="AO221" s="238"/>
      <c r="AP221" s="240"/>
      <c r="AQ221" s="295"/>
      <c r="AS221" s="5" t="str">
        <f>IF(AND(I221&lt;&gt;"107 ハーフマラソン",I221&lt;&gt;"062 10000mW"),D220 &amp; "-" &amp; I221,D220 &amp; "-" &amp; I221 &amp; J221)</f>
        <v>-</v>
      </c>
      <c r="AT221" s="5" t="str">
        <f>IF(ISERROR(VLOOKUP(個人情報!$AS221,登録者リスト!#REF!,4,FALSE)),"○","")</f>
        <v>○</v>
      </c>
      <c r="AU221" s="5" t="e">
        <f>IF(AND(I221&lt;&gt;"107 ハーフマラソン",I221&lt;&gt;"062 10000mW"),#REF! &amp; "-" &amp; I221,#REF! &amp; "-" &amp; I221 &amp; J221)</f>
        <v>#REF!</v>
      </c>
      <c r="AV221" s="5" t="str">
        <f>IF(ISERROR(VLOOKUP(AU221,突破者リスト外資格記録入力シート!$D$7:$M$106,2,FALSE)),"○","")</f>
        <v>○</v>
      </c>
      <c r="AX221" s="5" t="str">
        <f>IF(I221="107 ハーフマラソン","H",IF(I221="062 10000mW","W",""))</f>
        <v/>
      </c>
      <c r="AY221" s="5" t="e">
        <f>VLOOKUP($I221 &amp; $J221,標準記録!$A$1:$D$26,2,FALSE)</f>
        <v>#N/A</v>
      </c>
      <c r="AZ221" s="5" t="e">
        <f>VLOOKUP($I221 &amp; $J221,標準記録!$A$1:$D$26,3,FALSE)</f>
        <v>#N/A</v>
      </c>
      <c r="BA221" s="5" t="e">
        <f>VLOOKUP($I221 &amp; $J221,標準記録!$A$1:$D$26,4,FALSE)</f>
        <v>#N/A</v>
      </c>
      <c r="BB221" s="5" t="str">
        <f>IF(BC221="","",A220)</f>
        <v/>
      </c>
      <c r="BC221" s="5" t="str">
        <f>IF(OR(I221="201 十種競技",I221="202 七種競技"),#REF!,"")</f>
        <v/>
      </c>
      <c r="BD221" s="5" t="str">
        <f>IF(I221="107 ハーフマラソン",#REF!,"")</f>
        <v/>
      </c>
      <c r="BE221" s="5" t="str">
        <f>I221 &amp; K221</f>
        <v/>
      </c>
      <c r="BF221" s="5">
        <f>I221</f>
        <v>0</v>
      </c>
      <c r="BG221" s="5">
        <f>COUNTIF($BF$5:$BF$401,I221)</f>
        <v>160</v>
      </c>
      <c r="BH221" s="5">
        <f>COUNTIF($BE$5:$BE$401,I221 &amp; "B標準")</f>
        <v>0</v>
      </c>
    </row>
    <row r="222" spans="1:61" ht="15" thickTop="1" thickBot="1" x14ac:dyDescent="0.2">
      <c r="A222" s="293"/>
      <c r="B222" s="245" t="s">
        <v>128</v>
      </c>
      <c r="C222" s="246"/>
      <c r="D222" s="246"/>
      <c r="E222" s="246"/>
      <c r="F222" s="246"/>
      <c r="G222" s="247"/>
      <c r="H222" s="133"/>
      <c r="I222" s="248"/>
      <c r="J222" s="249"/>
      <c r="K222" s="249"/>
      <c r="L222" s="249"/>
      <c r="M222" s="249"/>
      <c r="N222" s="249"/>
      <c r="O222" s="249"/>
      <c r="P222" s="249"/>
      <c r="Q222" s="249"/>
      <c r="R222" s="249"/>
      <c r="S222" s="249"/>
      <c r="T222" s="249"/>
      <c r="U222" s="249"/>
      <c r="V222" s="249"/>
      <c r="W222" s="249"/>
      <c r="X222" s="249"/>
      <c r="Y222" s="249"/>
      <c r="Z222" s="249"/>
      <c r="AA222" s="249"/>
      <c r="AB222" s="249"/>
      <c r="AC222" s="249"/>
      <c r="AD222" s="249"/>
      <c r="AE222" s="249"/>
      <c r="AF222" s="249"/>
      <c r="AG222" s="249"/>
      <c r="AH222" s="249"/>
      <c r="AI222" s="249"/>
      <c r="AJ222" s="249"/>
      <c r="AK222" s="249"/>
      <c r="AL222" s="249"/>
      <c r="AM222" s="249"/>
      <c r="AN222" s="249"/>
      <c r="AO222" s="249"/>
      <c r="AP222" s="249"/>
      <c r="AQ222" s="250"/>
    </row>
    <row r="223" spans="1:61" ht="13.5" customHeight="1" x14ac:dyDescent="0.15">
      <c r="A223" s="289"/>
      <c r="B223" s="281" t="s">
        <v>0</v>
      </c>
      <c r="C223" s="283" t="s">
        <v>242</v>
      </c>
      <c r="D223" s="283" t="str">
        <f>IF(C225="○","整理番号","登録番号")</f>
        <v>登録番号</v>
      </c>
      <c r="E223" s="134" t="s">
        <v>13550</v>
      </c>
      <c r="F223" s="281" t="s">
        <v>275</v>
      </c>
      <c r="G223" s="135" t="s">
        <v>1</v>
      </c>
      <c r="H223" s="273" t="s">
        <v>13551</v>
      </c>
      <c r="I223" s="285" t="s">
        <v>2</v>
      </c>
      <c r="J223" s="273" t="s">
        <v>284</v>
      </c>
      <c r="K223" s="273" t="s">
        <v>3</v>
      </c>
      <c r="L223" s="136" t="s">
        <v>243</v>
      </c>
      <c r="M223" s="137" t="s">
        <v>16</v>
      </c>
      <c r="N223" s="278" t="s">
        <v>4</v>
      </c>
      <c r="O223" s="279"/>
      <c r="P223" s="279"/>
      <c r="Q223" s="279"/>
      <c r="R223" s="279"/>
      <c r="S223" s="279"/>
      <c r="T223" s="279"/>
      <c r="U223" s="279"/>
      <c r="V223" s="279"/>
      <c r="W223" s="279"/>
      <c r="X223" s="279"/>
      <c r="Y223" s="279"/>
      <c r="Z223" s="279"/>
      <c r="AA223" s="279"/>
      <c r="AB223" s="280"/>
      <c r="AC223" s="138" t="s">
        <v>16</v>
      </c>
      <c r="AD223" s="296" t="s">
        <v>448</v>
      </c>
      <c r="AE223" s="297"/>
      <c r="AF223" s="297"/>
      <c r="AG223" s="297"/>
      <c r="AH223" s="297"/>
      <c r="AI223" s="297"/>
      <c r="AJ223" s="297"/>
      <c r="AK223" s="278" t="s">
        <v>445</v>
      </c>
      <c r="AL223" s="279"/>
      <c r="AM223" s="279"/>
      <c r="AN223" s="279"/>
      <c r="AO223" s="279"/>
      <c r="AP223" s="279"/>
      <c r="AQ223" s="301"/>
    </row>
    <row r="224" spans="1:61" ht="14.25" thickBot="1" x14ac:dyDescent="0.2">
      <c r="A224" s="290"/>
      <c r="B224" s="282"/>
      <c r="C224" s="284"/>
      <c r="D224" s="284"/>
      <c r="E224" s="139" t="s">
        <v>6</v>
      </c>
      <c r="F224" s="282"/>
      <c r="G224" s="140" t="s">
        <v>7</v>
      </c>
      <c r="H224" s="282"/>
      <c r="I224" s="286"/>
      <c r="J224" s="274"/>
      <c r="K224" s="274"/>
      <c r="L224" s="141"/>
      <c r="M224" s="142"/>
      <c r="N224" s="275" t="s">
        <v>8</v>
      </c>
      <c r="O224" s="276"/>
      <c r="P224" s="276"/>
      <c r="Q224" s="276"/>
      <c r="R224" s="276"/>
      <c r="S224" s="276"/>
      <c r="T224" s="277"/>
      <c r="U224" s="166"/>
      <c r="V224" s="143" t="s">
        <v>10</v>
      </c>
      <c r="W224" s="144"/>
      <c r="X224" s="162"/>
      <c r="Y224" s="144"/>
      <c r="Z224" s="162"/>
      <c r="AA224" s="145"/>
      <c r="AB224" s="140" t="s">
        <v>11</v>
      </c>
      <c r="AC224" s="146"/>
      <c r="AD224" s="298" t="s">
        <v>8</v>
      </c>
      <c r="AE224" s="299"/>
      <c r="AF224" s="299"/>
      <c r="AG224" s="299"/>
      <c r="AH224" s="299"/>
      <c r="AI224" s="299"/>
      <c r="AJ224" s="300"/>
      <c r="AK224" s="275" t="s">
        <v>8</v>
      </c>
      <c r="AL224" s="276"/>
      <c r="AM224" s="276"/>
      <c r="AN224" s="276"/>
      <c r="AO224" s="276"/>
      <c r="AP224" s="276"/>
      <c r="AQ224" s="302"/>
    </row>
    <row r="225" spans="1:61" x14ac:dyDescent="0.15">
      <c r="A225" s="291">
        <v>45</v>
      </c>
      <c r="B225" s="303" t="str">
        <f>IF(OR(B220="",E225=""),"",B220+1)</f>
        <v/>
      </c>
      <c r="C225" s="207"/>
      <c r="D225" s="205"/>
      <c r="E225" s="119" t="str">
        <f>IF(C225="○",IF($D225&lt;&gt;"",VLOOKUP($D225,新規学連登録者入力シート!$A$2:$U$101,8,FALSE),""),IF($D225&lt;&gt;"",IF(VLOOKUP(個人情報!$D225,登録者リスト!$A$1:$F$43729,4,FALSE)=基本情報!$D$6,VLOOKUP(個人情報!$D225,登録者リスト!$A$1:$F$43729,3,FALSE),""),""))</f>
        <v/>
      </c>
      <c r="F225" s="209" t="str">
        <f>IF(C225="○",IF($D225&lt;&gt;"",VLOOKUP($D225,新規学連登録者入力シート!$A$2:$U$101,9,FALSE),""),IF($D225&lt;&gt;"",IF(VLOOKUP(個人情報!$D225,登録者リスト!$A$1:$G$43729,4,FALSE)=基本情報!$D$6,VLOOKUP(個人情報!$D225,登録者リスト!$A$1:$G$43729,7,FALSE),""),""))</f>
        <v/>
      </c>
      <c r="G225" s="120" t="str">
        <f>IF(C225="○",IF($D225&lt;&gt;"",VLOOKUP($D225,新規学連登録者入力シート!$A$2:$U$101,14,FALSE),""),IF($D225&lt;&gt;"",IF(VLOOKUP(個人情報!$D225,登録者リスト!$A$1:$F$43729,4,FALSE)=基本情報!$D$6,VLOOKUP(個人情報!$D225,登録者リスト!$A$1:$F$43729,5,FALSE),""),""))</f>
        <v/>
      </c>
      <c r="H225" s="211" t="str">
        <f>IF(C225="○",IF($D225&lt;&gt;"",VLOOKUP($D225,新規学連登録者入力シート!$A$2:$U$101,19,FALSE),""),IF($D225&lt;&gt;"",IF(VLOOKUP(個人情報!$D225,登録者リスト!$A$1:$H$43729,4,FALSE)=基本情報!$D$6,VLOOKUP(個人情報!$D225,登録者リスト!$A$1:$H$43729,8,FALSE),""),""))</f>
        <v/>
      </c>
      <c r="I225" s="267"/>
      <c r="J225" s="267"/>
      <c r="K225" s="269" t="str">
        <f>IFERROR(IF(I225="","",IF(AND(I225&lt;&gt;"107 ハーフマラソン",I225&lt;&gt;"062 10000mW"),IF(BA225="T",IF(VALUE(M225)&lt;=AY225,"A標準",IF(VALUE(M225)&lt;=AZ225,"B標準","未突破")),IF(VALUE(M225)&gt;=AY225,"A標準",IF(VALUE(M225)&gt;=AZ225,"B標準","未突破"))),IF(VALUE(M225)&lt;=AZ225,"","未突破"))),"")</f>
        <v/>
      </c>
      <c r="L225" s="105"/>
      <c r="M225" s="287" t="str">
        <f>IF(U225="",ASC(N225&amp;IF(P225&lt;&gt;"",TEXT(P225,"00"),"")&amp;IF(R225&lt;&gt;"",TEXT(R225,"00"),"")&amp;IF(T225&lt;&gt;"",TEXT(T225,"00"),"")),ASC(U225))</f>
        <v/>
      </c>
      <c r="N225" s="205"/>
      <c r="O225" s="255" t="s">
        <v>239</v>
      </c>
      <c r="P225" s="237"/>
      <c r="Q225" s="255" t="s">
        <v>240</v>
      </c>
      <c r="R225" s="237"/>
      <c r="S225" s="239" t="s">
        <v>241</v>
      </c>
      <c r="T225" s="241"/>
      <c r="U225" s="165"/>
      <c r="V225" s="147"/>
      <c r="W225" s="148" t="s">
        <v>23</v>
      </c>
      <c r="X225" s="163"/>
      <c r="Y225" s="148" t="s">
        <v>24</v>
      </c>
      <c r="Z225" s="163"/>
      <c r="AA225" s="148" t="s">
        <v>26</v>
      </c>
      <c r="AB225" s="267"/>
      <c r="AC225" s="101" t="e">
        <f>IF(#REF!="",ASC(AD225&amp;IF(AF225&lt;&gt;"",TEXT(AF225,"00"),"")&amp;IF(AH225&lt;&gt;"",TEXT(AH225,"00"),"")&amp;IF(AJ225&lt;&gt;"",TEXT(AJ225,"00"),"")),ASC(#REF!))</f>
        <v>#REF!</v>
      </c>
      <c r="AD225" s="253" t="str">
        <f>IF(I225="","",IF(I225="201 十種競技","",VLOOKUP(I225,大学記録!$A$3:$H$5,2,FALSE)))</f>
        <v/>
      </c>
      <c r="AE225" s="257" t="s">
        <v>239</v>
      </c>
      <c r="AF225" s="259" t="str">
        <f>IF(I225="","",IF(I225="201 十種競技","",VLOOKUP(I225,大学記録!$A$3:$H$5,4,FALSE)))</f>
        <v/>
      </c>
      <c r="AG225" s="257" t="s">
        <v>240</v>
      </c>
      <c r="AH225" s="259" t="str">
        <f>IF(I225="","",IF(I225="201 十種競技","",VLOOKUP(I225,大学記録!$A$3:$H$5,6,FALSE)))</f>
        <v/>
      </c>
      <c r="AI225" s="261" t="s">
        <v>241</v>
      </c>
      <c r="AJ225" s="251" t="str">
        <f>IF(I225="","",IF(I225="201 十種競技","",VLOOKUP(I225,大学記録!$A$3:$H$5,8,FALSE)))</f>
        <v/>
      </c>
      <c r="AK225" s="205"/>
      <c r="AL225" s="255" t="s">
        <v>239</v>
      </c>
      <c r="AM225" s="237"/>
      <c r="AN225" s="255" t="s">
        <v>240</v>
      </c>
      <c r="AO225" s="237"/>
      <c r="AP225" s="239" t="s">
        <v>241</v>
      </c>
      <c r="AQ225" s="294"/>
      <c r="AS225" s="5" t="str">
        <f>IF(AND(I225&lt;&gt;"107 ハーフマラソン",I225&lt;&gt;"062 10000mW"),D225 &amp; "-" &amp; I225,D225 &amp; "-" &amp; I225 &amp; J225)</f>
        <v>-</v>
      </c>
      <c r="AT225" s="5" t="str">
        <f>IF(ISERROR(VLOOKUP(個人情報!$AS225,登録者リスト!#REF!,4,FALSE)),"○","")</f>
        <v>○</v>
      </c>
      <c r="AU225" s="5" t="e">
        <f>IF(AND(I225&lt;&gt;"107 ハーフマラソン",I225&lt;&gt;"062 10000mW"),#REF! &amp; "-" &amp; I225,#REF! &amp; "-" &amp; I225 &amp; J225)</f>
        <v>#REF!</v>
      </c>
      <c r="AV225" s="5" t="str">
        <f>IF(ISERROR(VLOOKUP(AU225,突破者リスト外資格記録入力シート!$D$7:$M$106,2,FALSE)),"○","")</f>
        <v>○</v>
      </c>
      <c r="AW225" s="5" t="str">
        <f>IF(C225="○","整理番号","登録番号")</f>
        <v>登録番号</v>
      </c>
      <c r="AX225" s="5" t="str">
        <f>IF(I225="107 ハーフマラソン","H",IF(I225="062 10000mW","W",""))</f>
        <v/>
      </c>
      <c r="AY225" s="5" t="e">
        <f>VLOOKUP($I225 &amp; $J225,標準記録!$A$1:$D$26,2,FALSE)</f>
        <v>#N/A</v>
      </c>
      <c r="AZ225" s="5" t="e">
        <f>VLOOKUP($I225 &amp; $J225,標準記録!$A$1:$D$26,3,FALSE)</f>
        <v>#N/A</v>
      </c>
      <c r="BA225" s="5" t="e">
        <f>VLOOKUP($I225 &amp; $J225,標準記録!$A$1:$D$26,4,FALSE)</f>
        <v>#N/A</v>
      </c>
      <c r="BB225" s="5" t="str">
        <f>IF(BC225="","",A225)</f>
        <v/>
      </c>
      <c r="BC225" s="5" t="str">
        <f>IF(OR(I225="201 十種競技",I225="202 七種競技"),#REF!,"")</f>
        <v/>
      </c>
      <c r="BD225" s="5" t="str">
        <f>IF(I225="107 ハーフマラソン",#REF!,"")</f>
        <v/>
      </c>
      <c r="BE225" s="5" t="str">
        <f>I225 &amp; K225</f>
        <v/>
      </c>
      <c r="BF225" s="5">
        <f>I225</f>
        <v>0</v>
      </c>
      <c r="BG225" s="5">
        <f>COUNTIF($BF$5:$BF$401,I225)</f>
        <v>160</v>
      </c>
      <c r="BH225" s="5">
        <f>COUNTIF($BE$5:$BE$401,I225 &amp; "B標準")</f>
        <v>0</v>
      </c>
      <c r="BI225" s="5" t="str">
        <f>D223 &amp; D225</f>
        <v>登録番号</v>
      </c>
    </row>
    <row r="226" spans="1:61" ht="14.25" thickBot="1" x14ac:dyDescent="0.2">
      <c r="A226" s="292"/>
      <c r="B226" s="304"/>
      <c r="C226" s="208"/>
      <c r="D226" s="206"/>
      <c r="E226" s="121" t="str">
        <f>IF(C225="○",IF($D225&lt;&gt;"",VLOOKUP($D225,新規学連登録者入力シート!$A$2:$U$101,7,FALSE),""),IF($D225&lt;&gt;"",IF(VLOOKUP(個人情報!$D225,登録者リスト!$A$1:$F$43729,4,FALSE)=基本情報!$D$6,VLOOKUP(個人情報!$D225,登録者リスト!$A$1:$F$43729,2,FALSE),""),""))</f>
        <v/>
      </c>
      <c r="F226" s="210"/>
      <c r="G226" s="121" t="str">
        <f>IF(C225="○",IF($D225&lt;&gt;"",VLOOKUP($D225,新規学連登録者入力シート!$A$2:$U$101,19,FALSE),""),IF($D225&lt;&gt;"",IF(VLOOKUP(個人情報!$D225,登録者リスト!$A$1:$F$43729,4,FALSE)=基本情報!$D$6,VLOOKUP(個人情報!$D225,登録者リスト!$A$1:$F$43729,6,FALSE),""),""))</f>
        <v/>
      </c>
      <c r="H226" s="212"/>
      <c r="I226" s="268"/>
      <c r="J226" s="268"/>
      <c r="K226" s="270"/>
      <c r="L226" s="106"/>
      <c r="M226" s="288"/>
      <c r="N226" s="206"/>
      <c r="O226" s="256"/>
      <c r="P226" s="238"/>
      <c r="Q226" s="256"/>
      <c r="R226" s="238"/>
      <c r="S226" s="240"/>
      <c r="T226" s="242"/>
      <c r="U226" s="168"/>
      <c r="V226" s="149"/>
      <c r="W226" s="150" t="s">
        <v>23</v>
      </c>
      <c r="X226" s="94"/>
      <c r="Y226" s="150" t="s">
        <v>25</v>
      </c>
      <c r="Z226" s="94"/>
      <c r="AA226" s="150" t="s">
        <v>26</v>
      </c>
      <c r="AB226" s="268"/>
      <c r="AC226" s="102" t="e">
        <f>IF(#REF!="",ASC(AD225&amp;IF(AF226&lt;&gt;"",TEXT(AF226,"00"),"")&amp;IF(AH226&lt;&gt;"",TEXT(AH226,"00"),"")&amp;IF(AJ226&lt;&gt;"",TEXT(AJ226,"00"),"")),ASC(#REF!))</f>
        <v>#REF!</v>
      </c>
      <c r="AD226" s="254"/>
      <c r="AE226" s="258"/>
      <c r="AF226" s="260"/>
      <c r="AG226" s="258"/>
      <c r="AH226" s="260"/>
      <c r="AI226" s="262"/>
      <c r="AJ226" s="252"/>
      <c r="AK226" s="206"/>
      <c r="AL226" s="256"/>
      <c r="AM226" s="238"/>
      <c r="AN226" s="256"/>
      <c r="AO226" s="238"/>
      <c r="AP226" s="240"/>
      <c r="AQ226" s="295"/>
      <c r="AS226" s="5" t="str">
        <f>IF(AND(I226&lt;&gt;"107 ハーフマラソン",I226&lt;&gt;"062 10000mW"),D225 &amp; "-" &amp; I226,D225 &amp; "-" &amp; I226 &amp; J226)</f>
        <v>-</v>
      </c>
      <c r="AT226" s="5" t="str">
        <f>IF(ISERROR(VLOOKUP(個人情報!$AS226,登録者リスト!#REF!,4,FALSE)),"○","")</f>
        <v>○</v>
      </c>
      <c r="AU226" s="5" t="e">
        <f>IF(AND(I226&lt;&gt;"107 ハーフマラソン",I226&lt;&gt;"062 10000mW"),#REF! &amp; "-" &amp; I226,#REF! &amp; "-" &amp; I226 &amp; J226)</f>
        <v>#REF!</v>
      </c>
      <c r="AV226" s="5" t="str">
        <f>IF(ISERROR(VLOOKUP(AU226,突破者リスト外資格記録入力シート!$D$7:$M$106,2,FALSE)),"○","")</f>
        <v>○</v>
      </c>
      <c r="AX226" s="5" t="str">
        <f>IF(I226="107 ハーフマラソン","H",IF(I226="062 10000mW","W",""))</f>
        <v/>
      </c>
      <c r="AY226" s="5" t="e">
        <f>VLOOKUP($I226 &amp; $J226,標準記録!$A$1:$D$26,2,FALSE)</f>
        <v>#N/A</v>
      </c>
      <c r="AZ226" s="5" t="e">
        <f>VLOOKUP($I226 &amp; $J226,標準記録!$A$1:$D$26,3,FALSE)</f>
        <v>#N/A</v>
      </c>
      <c r="BA226" s="5" t="e">
        <f>VLOOKUP($I226 &amp; $J226,標準記録!$A$1:$D$26,4,FALSE)</f>
        <v>#N/A</v>
      </c>
      <c r="BB226" s="5" t="str">
        <f>IF(BC226="","",A225)</f>
        <v/>
      </c>
      <c r="BC226" s="5" t="str">
        <f>IF(OR(I226="201 十種競技",I226="202 七種競技"),#REF!,"")</f>
        <v/>
      </c>
      <c r="BD226" s="5" t="str">
        <f>IF(I226="107 ハーフマラソン",#REF!,"")</f>
        <v/>
      </c>
      <c r="BE226" s="5" t="str">
        <f>I226 &amp; K226</f>
        <v/>
      </c>
      <c r="BF226" s="5">
        <f>I226</f>
        <v>0</v>
      </c>
      <c r="BG226" s="5">
        <f>COUNTIF($BF$5:$BF$401,I226)</f>
        <v>160</v>
      </c>
      <c r="BH226" s="5">
        <f>COUNTIF($BE$5:$BE$401,I226 &amp; "B標準")</f>
        <v>0</v>
      </c>
    </row>
    <row r="227" spans="1:61" ht="15" thickTop="1" thickBot="1" x14ac:dyDescent="0.2">
      <c r="A227" s="293"/>
      <c r="B227" s="245" t="s">
        <v>128</v>
      </c>
      <c r="C227" s="246"/>
      <c r="D227" s="246"/>
      <c r="E227" s="246"/>
      <c r="F227" s="246"/>
      <c r="G227" s="247"/>
      <c r="H227" s="118"/>
      <c r="I227" s="248"/>
      <c r="J227" s="249"/>
      <c r="K227" s="249"/>
      <c r="L227" s="249"/>
      <c r="M227" s="249"/>
      <c r="N227" s="249"/>
      <c r="O227" s="249"/>
      <c r="P227" s="249"/>
      <c r="Q227" s="249"/>
      <c r="R227" s="249"/>
      <c r="S227" s="249"/>
      <c r="T227" s="249"/>
      <c r="U227" s="249"/>
      <c r="V227" s="249"/>
      <c r="W227" s="249"/>
      <c r="X227" s="249"/>
      <c r="Y227" s="249"/>
      <c r="Z227" s="249"/>
      <c r="AA227" s="249"/>
      <c r="AB227" s="249"/>
      <c r="AC227" s="249"/>
      <c r="AD227" s="249"/>
      <c r="AE227" s="249"/>
      <c r="AF227" s="249"/>
      <c r="AG227" s="249"/>
      <c r="AH227" s="249"/>
      <c r="AI227" s="249"/>
      <c r="AJ227" s="249"/>
      <c r="AK227" s="249"/>
      <c r="AL227" s="249"/>
      <c r="AM227" s="249"/>
      <c r="AN227" s="249"/>
      <c r="AO227" s="249"/>
      <c r="AP227" s="249"/>
      <c r="AQ227" s="250"/>
    </row>
    <row r="228" spans="1:61" ht="13.5" customHeight="1" x14ac:dyDescent="0.15">
      <c r="A228" s="289"/>
      <c r="B228" s="281" t="s">
        <v>0</v>
      </c>
      <c r="C228" s="283" t="s">
        <v>242</v>
      </c>
      <c r="D228" s="283" t="str">
        <f>IF(C230="○","整理番号","登録番号")</f>
        <v>登録番号</v>
      </c>
      <c r="E228" s="134" t="s">
        <v>13550</v>
      </c>
      <c r="F228" s="281" t="s">
        <v>275</v>
      </c>
      <c r="G228" s="135" t="s">
        <v>1</v>
      </c>
      <c r="H228" s="273" t="s">
        <v>13551</v>
      </c>
      <c r="I228" s="285" t="s">
        <v>2</v>
      </c>
      <c r="J228" s="273" t="s">
        <v>284</v>
      </c>
      <c r="K228" s="273" t="s">
        <v>3</v>
      </c>
      <c r="L228" s="136" t="s">
        <v>243</v>
      </c>
      <c r="M228" s="137" t="s">
        <v>16</v>
      </c>
      <c r="N228" s="278" t="s">
        <v>4</v>
      </c>
      <c r="O228" s="279"/>
      <c r="P228" s="279"/>
      <c r="Q228" s="279"/>
      <c r="R228" s="279"/>
      <c r="S228" s="279"/>
      <c r="T228" s="279"/>
      <c r="U228" s="279"/>
      <c r="V228" s="279"/>
      <c r="W228" s="279"/>
      <c r="X228" s="279"/>
      <c r="Y228" s="279"/>
      <c r="Z228" s="279"/>
      <c r="AA228" s="279"/>
      <c r="AB228" s="280"/>
      <c r="AC228" s="138" t="s">
        <v>16</v>
      </c>
      <c r="AD228" s="296" t="s">
        <v>448</v>
      </c>
      <c r="AE228" s="297"/>
      <c r="AF228" s="297"/>
      <c r="AG228" s="297"/>
      <c r="AH228" s="297"/>
      <c r="AI228" s="297"/>
      <c r="AJ228" s="297"/>
      <c r="AK228" s="278" t="s">
        <v>445</v>
      </c>
      <c r="AL228" s="279"/>
      <c r="AM228" s="279"/>
      <c r="AN228" s="279"/>
      <c r="AO228" s="279"/>
      <c r="AP228" s="279"/>
      <c r="AQ228" s="301"/>
    </row>
    <row r="229" spans="1:61" ht="14.25" thickBot="1" x14ac:dyDescent="0.2">
      <c r="A229" s="290"/>
      <c r="B229" s="282"/>
      <c r="C229" s="284"/>
      <c r="D229" s="284"/>
      <c r="E229" s="139" t="s">
        <v>6</v>
      </c>
      <c r="F229" s="282"/>
      <c r="G229" s="140" t="s">
        <v>7</v>
      </c>
      <c r="H229" s="282"/>
      <c r="I229" s="286"/>
      <c r="J229" s="274"/>
      <c r="K229" s="274"/>
      <c r="L229" s="141"/>
      <c r="M229" s="142"/>
      <c r="N229" s="275" t="s">
        <v>8</v>
      </c>
      <c r="O229" s="276"/>
      <c r="P229" s="276"/>
      <c r="Q229" s="276"/>
      <c r="R229" s="276"/>
      <c r="S229" s="276"/>
      <c r="T229" s="277"/>
      <c r="U229" s="166"/>
      <c r="V229" s="143" t="s">
        <v>10</v>
      </c>
      <c r="W229" s="144"/>
      <c r="X229" s="162"/>
      <c r="Y229" s="144"/>
      <c r="Z229" s="162"/>
      <c r="AA229" s="145"/>
      <c r="AB229" s="140" t="s">
        <v>11</v>
      </c>
      <c r="AC229" s="146"/>
      <c r="AD229" s="298" t="s">
        <v>8</v>
      </c>
      <c r="AE229" s="299"/>
      <c r="AF229" s="299"/>
      <c r="AG229" s="299"/>
      <c r="AH229" s="299"/>
      <c r="AI229" s="299"/>
      <c r="AJ229" s="300"/>
      <c r="AK229" s="275" t="s">
        <v>8</v>
      </c>
      <c r="AL229" s="276"/>
      <c r="AM229" s="276"/>
      <c r="AN229" s="276"/>
      <c r="AO229" s="276"/>
      <c r="AP229" s="276"/>
      <c r="AQ229" s="302"/>
    </row>
    <row r="230" spans="1:61" x14ac:dyDescent="0.15">
      <c r="A230" s="291">
        <v>46</v>
      </c>
      <c r="B230" s="303" t="str">
        <f>IF(OR(B225="",E230=""),"",B225+1)</f>
        <v/>
      </c>
      <c r="C230" s="207"/>
      <c r="D230" s="205"/>
      <c r="E230" s="119" t="str">
        <f>IF(C230="○",IF($D230&lt;&gt;"",VLOOKUP($D230,新規学連登録者入力シート!$A$2:$U$101,8,FALSE),""),IF($D230&lt;&gt;"",IF(VLOOKUP(個人情報!$D230,登録者リスト!$A$1:$F$43729,4,FALSE)=基本情報!$D$6,VLOOKUP(個人情報!$D230,登録者リスト!$A$1:$F$43729,3,FALSE),""),""))</f>
        <v/>
      </c>
      <c r="F230" s="209" t="str">
        <f>IF(C230="○",IF($D230&lt;&gt;"",VLOOKUP($D230,新規学連登録者入力シート!$A$2:$U$101,9,FALSE),""),IF($D230&lt;&gt;"",IF(VLOOKUP(個人情報!$D230,登録者リスト!$A$1:$G$43729,4,FALSE)=基本情報!$D$6,VLOOKUP(個人情報!$D230,登録者リスト!$A$1:$G$43729,7,FALSE),""),""))</f>
        <v/>
      </c>
      <c r="G230" s="120" t="str">
        <f>IF(C230="○",IF($D230&lt;&gt;"",VLOOKUP($D230,新規学連登録者入力シート!$A$2:$U$101,14,FALSE),""),IF($D230&lt;&gt;"",IF(VLOOKUP(個人情報!$D230,登録者リスト!$A$1:$F$43729,4,FALSE)=基本情報!$D$6,VLOOKUP(個人情報!$D230,登録者リスト!$A$1:$F$43729,5,FALSE),""),""))</f>
        <v/>
      </c>
      <c r="H230" s="211" t="str">
        <f>IF(C230="○",IF($D230&lt;&gt;"",VLOOKUP($D230,新規学連登録者入力シート!$A$2:$U$101,19,FALSE),""),IF($D230&lt;&gt;"",IF(VLOOKUP(個人情報!$D230,登録者リスト!$A$1:$H$43729,4,FALSE)=基本情報!$D$6,VLOOKUP(個人情報!$D230,登録者リスト!$A$1:$H$43729,8,FALSE),""),""))</f>
        <v/>
      </c>
      <c r="I230" s="267"/>
      <c r="J230" s="267"/>
      <c r="K230" s="269" t="str">
        <f>IFERROR(IF(I230="","",IF(AND(I230&lt;&gt;"107 ハーフマラソン",I230&lt;&gt;"062 10000mW"),IF(BA230="T",IF(VALUE(M230)&lt;=AY230,"A標準",IF(VALUE(M230)&lt;=AZ230,"B標準","未突破")),IF(VALUE(M230)&gt;=AY230,"A標準",IF(VALUE(M230)&gt;=AZ230,"B標準","未突破"))),IF(VALUE(M230)&lt;=AZ230,"","未突破"))),"")</f>
        <v/>
      </c>
      <c r="L230" s="105"/>
      <c r="M230" s="287" t="str">
        <f>IF(U230="",ASC(N230&amp;IF(P230&lt;&gt;"",TEXT(P230,"00"),"")&amp;IF(R230&lt;&gt;"",TEXT(R230,"00"),"")&amp;IF(T230&lt;&gt;"",TEXT(T230,"00"),"")),ASC(U230))</f>
        <v/>
      </c>
      <c r="N230" s="205"/>
      <c r="O230" s="255" t="s">
        <v>239</v>
      </c>
      <c r="P230" s="237"/>
      <c r="Q230" s="255" t="s">
        <v>240</v>
      </c>
      <c r="R230" s="237"/>
      <c r="S230" s="239" t="s">
        <v>241</v>
      </c>
      <c r="T230" s="241"/>
      <c r="U230" s="165"/>
      <c r="V230" s="147"/>
      <c r="W230" s="148" t="s">
        <v>23</v>
      </c>
      <c r="X230" s="163"/>
      <c r="Y230" s="148" t="s">
        <v>24</v>
      </c>
      <c r="Z230" s="163"/>
      <c r="AA230" s="148" t="s">
        <v>26</v>
      </c>
      <c r="AB230" s="267"/>
      <c r="AC230" s="101" t="e">
        <f>IF(#REF!="",ASC(AD230&amp;IF(AF230&lt;&gt;"",TEXT(AF230,"00"),"")&amp;IF(AH230&lt;&gt;"",TEXT(AH230,"00"),"")&amp;IF(AJ230&lt;&gt;"",TEXT(AJ230,"00"),"")),ASC(#REF!))</f>
        <v>#REF!</v>
      </c>
      <c r="AD230" s="253" t="str">
        <f>IF(I230="","",IF(I230="201 十種競技","",VLOOKUP(I230,大学記録!$A$3:$H$5,2,FALSE)))</f>
        <v/>
      </c>
      <c r="AE230" s="257" t="s">
        <v>239</v>
      </c>
      <c r="AF230" s="259" t="str">
        <f>IF(I230="","",IF(I230="201 十種競技","",VLOOKUP(I230,大学記録!$A$3:$H$5,4,FALSE)))</f>
        <v/>
      </c>
      <c r="AG230" s="257" t="s">
        <v>240</v>
      </c>
      <c r="AH230" s="259" t="str">
        <f>IF(I230="","",IF(I230="201 十種競技","",VLOOKUP(I230,大学記録!$A$3:$H$5,6,FALSE)))</f>
        <v/>
      </c>
      <c r="AI230" s="261" t="s">
        <v>241</v>
      </c>
      <c r="AJ230" s="251" t="str">
        <f>IF(I230="","",IF(I230="201 十種競技","",VLOOKUP(I230,大学記録!$A$3:$H$5,8,FALSE)))</f>
        <v/>
      </c>
      <c r="AK230" s="205"/>
      <c r="AL230" s="255" t="s">
        <v>239</v>
      </c>
      <c r="AM230" s="237"/>
      <c r="AN230" s="255" t="s">
        <v>240</v>
      </c>
      <c r="AO230" s="237"/>
      <c r="AP230" s="239" t="s">
        <v>241</v>
      </c>
      <c r="AQ230" s="294"/>
      <c r="AS230" s="5" t="str">
        <f>IF(AND(I230&lt;&gt;"107 ハーフマラソン",I230&lt;&gt;"062 10000mW"),D230 &amp; "-" &amp; I230,D230 &amp; "-" &amp; I230 &amp; J230)</f>
        <v>-</v>
      </c>
      <c r="AT230" s="5" t="str">
        <f>IF(ISERROR(VLOOKUP(個人情報!$AS230,登録者リスト!#REF!,4,FALSE)),"○","")</f>
        <v>○</v>
      </c>
      <c r="AU230" s="5" t="e">
        <f>IF(AND(I230&lt;&gt;"107 ハーフマラソン",I230&lt;&gt;"062 10000mW"),#REF! &amp; "-" &amp; I230,#REF! &amp; "-" &amp; I230 &amp; J230)</f>
        <v>#REF!</v>
      </c>
      <c r="AV230" s="5" t="str">
        <f>IF(ISERROR(VLOOKUP(AU230,突破者リスト外資格記録入力シート!$D$7:$M$106,2,FALSE)),"○","")</f>
        <v>○</v>
      </c>
      <c r="AW230" s="5" t="str">
        <f>IF(C230="○","整理番号","登録番号")</f>
        <v>登録番号</v>
      </c>
      <c r="AX230" s="5" t="str">
        <f>IF(I230="107 ハーフマラソン","H",IF(I230="062 10000mW","W",""))</f>
        <v/>
      </c>
      <c r="AY230" s="5" t="e">
        <f>VLOOKUP($I230 &amp; $J230,標準記録!$A$1:$D$26,2,FALSE)</f>
        <v>#N/A</v>
      </c>
      <c r="AZ230" s="5" t="e">
        <f>VLOOKUP($I230 &amp; $J230,標準記録!$A$1:$D$26,3,FALSE)</f>
        <v>#N/A</v>
      </c>
      <c r="BA230" s="5" t="e">
        <f>VLOOKUP($I230 &amp; $J230,標準記録!$A$1:$D$26,4,FALSE)</f>
        <v>#N/A</v>
      </c>
      <c r="BB230" s="5" t="str">
        <f>IF(BC230="","",A230)</f>
        <v/>
      </c>
      <c r="BC230" s="5" t="str">
        <f>IF(OR(I230="201 十種競技",I230="202 七種競技"),#REF!,"")</f>
        <v/>
      </c>
      <c r="BD230" s="5" t="str">
        <f>IF(I230="107 ハーフマラソン",#REF!,"")</f>
        <v/>
      </c>
      <c r="BE230" s="5" t="str">
        <f>I230 &amp; K230</f>
        <v/>
      </c>
      <c r="BF230" s="5">
        <f>I230</f>
        <v>0</v>
      </c>
      <c r="BG230" s="5">
        <f>COUNTIF($BF$5:$BF$401,I230)</f>
        <v>160</v>
      </c>
      <c r="BH230" s="5">
        <f>COUNTIF($BE$5:$BE$401,I230 &amp; "B標準")</f>
        <v>0</v>
      </c>
      <c r="BI230" s="5" t="str">
        <f>D228 &amp; D230</f>
        <v>登録番号</v>
      </c>
    </row>
    <row r="231" spans="1:61" ht="14.25" thickBot="1" x14ac:dyDescent="0.2">
      <c r="A231" s="292"/>
      <c r="B231" s="304"/>
      <c r="C231" s="208"/>
      <c r="D231" s="206"/>
      <c r="E231" s="121" t="str">
        <f>IF(C230="○",IF($D230&lt;&gt;"",VLOOKUP($D230,新規学連登録者入力シート!$A$2:$U$101,7,FALSE),""),IF($D230&lt;&gt;"",IF(VLOOKUP(個人情報!$D230,登録者リスト!$A$1:$F$43729,4,FALSE)=基本情報!$D$6,VLOOKUP(個人情報!$D230,登録者リスト!$A$1:$F$43729,2,FALSE),""),""))</f>
        <v/>
      </c>
      <c r="F231" s="210"/>
      <c r="G231" s="121" t="str">
        <f>IF(C230="○",IF($D230&lt;&gt;"",VLOOKUP($D230,新規学連登録者入力シート!$A$2:$U$101,19,FALSE),""),IF($D230&lt;&gt;"",IF(VLOOKUP(個人情報!$D230,登録者リスト!$A$1:$F$43729,4,FALSE)=基本情報!$D$6,VLOOKUP(個人情報!$D230,登録者リスト!$A$1:$F$43729,6,FALSE),""),""))</f>
        <v/>
      </c>
      <c r="H231" s="212"/>
      <c r="I231" s="268"/>
      <c r="J231" s="268"/>
      <c r="K231" s="270"/>
      <c r="L231" s="106"/>
      <c r="M231" s="288"/>
      <c r="N231" s="206"/>
      <c r="O231" s="256"/>
      <c r="P231" s="238"/>
      <c r="Q231" s="256"/>
      <c r="R231" s="238"/>
      <c r="S231" s="240"/>
      <c r="T231" s="242"/>
      <c r="U231" s="168"/>
      <c r="V231" s="149"/>
      <c r="W231" s="150" t="s">
        <v>23</v>
      </c>
      <c r="X231" s="94"/>
      <c r="Y231" s="150" t="s">
        <v>25</v>
      </c>
      <c r="Z231" s="94"/>
      <c r="AA231" s="150" t="s">
        <v>26</v>
      </c>
      <c r="AB231" s="268"/>
      <c r="AC231" s="102" t="e">
        <f>IF(#REF!="",ASC(AD230&amp;IF(AF231&lt;&gt;"",TEXT(AF231,"00"),"")&amp;IF(AH231&lt;&gt;"",TEXT(AH231,"00"),"")&amp;IF(AJ231&lt;&gt;"",TEXT(AJ231,"00"),"")),ASC(#REF!))</f>
        <v>#REF!</v>
      </c>
      <c r="AD231" s="254"/>
      <c r="AE231" s="258"/>
      <c r="AF231" s="260"/>
      <c r="AG231" s="258"/>
      <c r="AH231" s="260"/>
      <c r="AI231" s="262"/>
      <c r="AJ231" s="252"/>
      <c r="AK231" s="206"/>
      <c r="AL231" s="256"/>
      <c r="AM231" s="238"/>
      <c r="AN231" s="256"/>
      <c r="AO231" s="238"/>
      <c r="AP231" s="240"/>
      <c r="AQ231" s="295"/>
      <c r="AS231" s="5" t="str">
        <f>IF(AND(I231&lt;&gt;"107 ハーフマラソン",I231&lt;&gt;"062 10000mW"),D230 &amp; "-" &amp; I231,D230 &amp; "-" &amp; I231 &amp; J231)</f>
        <v>-</v>
      </c>
      <c r="AT231" s="5" t="str">
        <f>IF(ISERROR(VLOOKUP(個人情報!$AS231,登録者リスト!#REF!,4,FALSE)),"○","")</f>
        <v>○</v>
      </c>
      <c r="AU231" s="5" t="e">
        <f>IF(AND(I231&lt;&gt;"107 ハーフマラソン",I231&lt;&gt;"062 10000mW"),#REF! &amp; "-" &amp; I231,#REF! &amp; "-" &amp; I231 &amp; J231)</f>
        <v>#REF!</v>
      </c>
      <c r="AV231" s="5" t="str">
        <f>IF(ISERROR(VLOOKUP(AU231,突破者リスト外資格記録入力シート!$D$7:$M$106,2,FALSE)),"○","")</f>
        <v>○</v>
      </c>
      <c r="AX231" s="5" t="str">
        <f>IF(I231="107 ハーフマラソン","H",IF(I231="062 10000mW","W",""))</f>
        <v/>
      </c>
      <c r="AY231" s="5" t="e">
        <f>VLOOKUP($I231 &amp; $J231,標準記録!$A$1:$D$26,2,FALSE)</f>
        <v>#N/A</v>
      </c>
      <c r="AZ231" s="5" t="e">
        <f>VLOOKUP($I231 &amp; $J231,標準記録!$A$1:$D$26,3,FALSE)</f>
        <v>#N/A</v>
      </c>
      <c r="BA231" s="5" t="e">
        <f>VLOOKUP($I231 &amp; $J231,標準記録!$A$1:$D$26,4,FALSE)</f>
        <v>#N/A</v>
      </c>
      <c r="BB231" s="5" t="str">
        <f>IF(BC231="","",A230)</f>
        <v/>
      </c>
      <c r="BC231" s="5" t="str">
        <f>IF(OR(I231="201 十種競技",I231="202 七種競技"),#REF!,"")</f>
        <v/>
      </c>
      <c r="BD231" s="5" t="str">
        <f>IF(I231="107 ハーフマラソン",#REF!,"")</f>
        <v/>
      </c>
      <c r="BE231" s="5" t="str">
        <f>I231 &amp; K231</f>
        <v/>
      </c>
      <c r="BF231" s="5">
        <f>I231</f>
        <v>0</v>
      </c>
      <c r="BG231" s="5">
        <f>COUNTIF($BF$5:$BF$401,I231)</f>
        <v>160</v>
      </c>
      <c r="BH231" s="5">
        <f>COUNTIF($BE$5:$BE$401,I231 &amp; "B標準")</f>
        <v>0</v>
      </c>
    </row>
    <row r="232" spans="1:61" ht="15" thickTop="1" thickBot="1" x14ac:dyDescent="0.2">
      <c r="A232" s="293"/>
      <c r="B232" s="245" t="s">
        <v>128</v>
      </c>
      <c r="C232" s="246"/>
      <c r="D232" s="246"/>
      <c r="E232" s="246"/>
      <c r="F232" s="246"/>
      <c r="G232" s="247"/>
      <c r="H232" s="118"/>
      <c r="I232" s="248"/>
      <c r="J232" s="249"/>
      <c r="K232" s="249"/>
      <c r="L232" s="249"/>
      <c r="M232" s="249"/>
      <c r="N232" s="249"/>
      <c r="O232" s="249"/>
      <c r="P232" s="249"/>
      <c r="Q232" s="249"/>
      <c r="R232" s="249"/>
      <c r="S232" s="249"/>
      <c r="T232" s="249"/>
      <c r="U232" s="249"/>
      <c r="V232" s="249"/>
      <c r="W232" s="249"/>
      <c r="X232" s="249"/>
      <c r="Y232" s="249"/>
      <c r="Z232" s="249"/>
      <c r="AA232" s="249"/>
      <c r="AB232" s="249"/>
      <c r="AC232" s="249"/>
      <c r="AD232" s="249"/>
      <c r="AE232" s="249"/>
      <c r="AF232" s="249"/>
      <c r="AG232" s="249"/>
      <c r="AH232" s="249"/>
      <c r="AI232" s="249"/>
      <c r="AJ232" s="249"/>
      <c r="AK232" s="249"/>
      <c r="AL232" s="249"/>
      <c r="AM232" s="249"/>
      <c r="AN232" s="249"/>
      <c r="AO232" s="249"/>
      <c r="AP232" s="249"/>
      <c r="AQ232" s="250"/>
    </row>
    <row r="233" spans="1:61" ht="13.5" customHeight="1" x14ac:dyDescent="0.15">
      <c r="A233" s="289"/>
      <c r="B233" s="281" t="s">
        <v>0</v>
      </c>
      <c r="C233" s="283" t="s">
        <v>242</v>
      </c>
      <c r="D233" s="283" t="str">
        <f>IF(C235="○","整理番号","登録番号")</f>
        <v>登録番号</v>
      </c>
      <c r="E233" s="134" t="s">
        <v>13550</v>
      </c>
      <c r="F233" s="281" t="s">
        <v>275</v>
      </c>
      <c r="G233" s="135" t="s">
        <v>1</v>
      </c>
      <c r="H233" s="273" t="s">
        <v>13551</v>
      </c>
      <c r="I233" s="285" t="s">
        <v>2</v>
      </c>
      <c r="J233" s="273" t="s">
        <v>284</v>
      </c>
      <c r="K233" s="273" t="s">
        <v>3</v>
      </c>
      <c r="L233" s="136" t="s">
        <v>243</v>
      </c>
      <c r="M233" s="137" t="s">
        <v>16</v>
      </c>
      <c r="N233" s="278" t="s">
        <v>4</v>
      </c>
      <c r="O233" s="279"/>
      <c r="P233" s="279"/>
      <c r="Q233" s="279"/>
      <c r="R233" s="279"/>
      <c r="S233" s="279"/>
      <c r="T233" s="279"/>
      <c r="U233" s="279"/>
      <c r="V233" s="279"/>
      <c r="W233" s="279"/>
      <c r="X233" s="279"/>
      <c r="Y233" s="279"/>
      <c r="Z233" s="279"/>
      <c r="AA233" s="279"/>
      <c r="AB233" s="280"/>
      <c r="AC233" s="138" t="s">
        <v>16</v>
      </c>
      <c r="AD233" s="296" t="s">
        <v>448</v>
      </c>
      <c r="AE233" s="297"/>
      <c r="AF233" s="297"/>
      <c r="AG233" s="297"/>
      <c r="AH233" s="297"/>
      <c r="AI233" s="297"/>
      <c r="AJ233" s="297"/>
      <c r="AK233" s="278" t="s">
        <v>445</v>
      </c>
      <c r="AL233" s="279"/>
      <c r="AM233" s="279"/>
      <c r="AN233" s="279"/>
      <c r="AO233" s="279"/>
      <c r="AP233" s="279"/>
      <c r="AQ233" s="301"/>
    </row>
    <row r="234" spans="1:61" ht="14.25" thickBot="1" x14ac:dyDescent="0.2">
      <c r="A234" s="290"/>
      <c r="B234" s="282"/>
      <c r="C234" s="284"/>
      <c r="D234" s="284"/>
      <c r="E234" s="139" t="s">
        <v>6</v>
      </c>
      <c r="F234" s="282"/>
      <c r="G234" s="140" t="s">
        <v>7</v>
      </c>
      <c r="H234" s="282"/>
      <c r="I234" s="286"/>
      <c r="J234" s="274"/>
      <c r="K234" s="274"/>
      <c r="L234" s="141"/>
      <c r="M234" s="142"/>
      <c r="N234" s="275" t="s">
        <v>8</v>
      </c>
      <c r="O234" s="276"/>
      <c r="P234" s="276"/>
      <c r="Q234" s="276"/>
      <c r="R234" s="276"/>
      <c r="S234" s="276"/>
      <c r="T234" s="277"/>
      <c r="U234" s="166"/>
      <c r="V234" s="143" t="s">
        <v>10</v>
      </c>
      <c r="W234" s="144"/>
      <c r="X234" s="162"/>
      <c r="Y234" s="144"/>
      <c r="Z234" s="162"/>
      <c r="AA234" s="145"/>
      <c r="AB234" s="140" t="s">
        <v>11</v>
      </c>
      <c r="AC234" s="146"/>
      <c r="AD234" s="298" t="s">
        <v>8</v>
      </c>
      <c r="AE234" s="299"/>
      <c r="AF234" s="299"/>
      <c r="AG234" s="299"/>
      <c r="AH234" s="299"/>
      <c r="AI234" s="299"/>
      <c r="AJ234" s="300"/>
      <c r="AK234" s="275" t="s">
        <v>8</v>
      </c>
      <c r="AL234" s="276"/>
      <c r="AM234" s="276"/>
      <c r="AN234" s="276"/>
      <c r="AO234" s="276"/>
      <c r="AP234" s="276"/>
      <c r="AQ234" s="302"/>
    </row>
    <row r="235" spans="1:61" x14ac:dyDescent="0.15">
      <c r="A235" s="291">
        <v>47</v>
      </c>
      <c r="B235" s="303" t="str">
        <f>IF(OR(B230="",E235=""),"",B230+1)</f>
        <v/>
      </c>
      <c r="C235" s="207"/>
      <c r="D235" s="205"/>
      <c r="E235" s="119" t="str">
        <f>IF(C235="○",IF($D235&lt;&gt;"",VLOOKUP($D235,新規学連登録者入力シート!$A$2:$U$101,8,FALSE),""),IF($D235&lt;&gt;"",IF(VLOOKUP(個人情報!$D235,登録者リスト!$A$1:$F$43729,4,FALSE)=基本情報!$D$6,VLOOKUP(個人情報!$D235,登録者リスト!$A$1:$F$43729,3,FALSE),""),""))</f>
        <v/>
      </c>
      <c r="F235" s="209" t="str">
        <f>IF(C235="○",IF($D235&lt;&gt;"",VLOOKUP($D235,新規学連登録者入力シート!$A$2:$U$101,9,FALSE),""),IF($D235&lt;&gt;"",IF(VLOOKUP(個人情報!$D235,登録者リスト!$A$1:$G$43729,4,FALSE)=基本情報!$D$6,VLOOKUP(個人情報!$D235,登録者リスト!$A$1:$G$43729,7,FALSE),""),""))</f>
        <v/>
      </c>
      <c r="G235" s="120" t="str">
        <f>IF(C235="○",IF($D235&lt;&gt;"",VLOOKUP($D235,新規学連登録者入力シート!$A$2:$U$101,14,FALSE),""),IF($D235&lt;&gt;"",IF(VLOOKUP(個人情報!$D235,登録者リスト!$A$1:$F$43729,4,FALSE)=基本情報!$D$6,VLOOKUP(個人情報!$D235,登録者リスト!$A$1:$F$43729,5,FALSE),""),""))</f>
        <v/>
      </c>
      <c r="H235" s="211" t="str">
        <f>IF(C235="○",IF($D235&lt;&gt;"",VLOOKUP($D235,新規学連登録者入力シート!$A$2:$U$101,19,FALSE),""),IF($D235&lt;&gt;"",IF(VLOOKUP(個人情報!$D235,登録者リスト!$A$1:$H$43729,4,FALSE)=基本情報!$D$6,VLOOKUP(個人情報!$D235,登録者リスト!$A$1:$H$43729,8,FALSE),""),""))</f>
        <v/>
      </c>
      <c r="I235" s="267"/>
      <c r="J235" s="267"/>
      <c r="K235" s="269" t="str">
        <f>IFERROR(IF(I235="","",IF(AND(I235&lt;&gt;"107 ハーフマラソン",I235&lt;&gt;"062 10000mW"),IF(BA235="T",IF(VALUE(M235)&lt;=AY235,"A標準",IF(VALUE(M235)&lt;=AZ235,"B標準","未突破")),IF(VALUE(M235)&gt;=AY235,"A標準",IF(VALUE(M235)&gt;=AZ235,"B標準","未突破"))),IF(VALUE(M235)&lt;=AZ235,"","未突破"))),"")</f>
        <v/>
      </c>
      <c r="L235" s="105"/>
      <c r="M235" s="287" t="str">
        <f>IF(U235="",ASC(N235&amp;IF(P235&lt;&gt;"",TEXT(P235,"00"),"")&amp;IF(R235&lt;&gt;"",TEXT(R235,"00"),"")&amp;IF(T235&lt;&gt;"",TEXT(T235,"00"),"")),ASC(U235))</f>
        <v/>
      </c>
      <c r="N235" s="205"/>
      <c r="O235" s="255" t="s">
        <v>239</v>
      </c>
      <c r="P235" s="237"/>
      <c r="Q235" s="255" t="s">
        <v>240</v>
      </c>
      <c r="R235" s="237"/>
      <c r="S235" s="239" t="s">
        <v>241</v>
      </c>
      <c r="T235" s="241"/>
      <c r="U235" s="165"/>
      <c r="V235" s="147"/>
      <c r="W235" s="148" t="s">
        <v>23</v>
      </c>
      <c r="X235" s="163"/>
      <c r="Y235" s="148" t="s">
        <v>24</v>
      </c>
      <c r="Z235" s="163"/>
      <c r="AA235" s="148" t="s">
        <v>26</v>
      </c>
      <c r="AB235" s="267"/>
      <c r="AC235" s="101" t="e">
        <f>IF(#REF!="",ASC(AD235&amp;IF(AF235&lt;&gt;"",TEXT(AF235,"00"),"")&amp;IF(AH235&lt;&gt;"",TEXT(AH235,"00"),"")&amp;IF(AJ235&lt;&gt;"",TEXT(AJ235,"00"),"")),ASC(#REF!))</f>
        <v>#REF!</v>
      </c>
      <c r="AD235" s="253" t="str">
        <f>IF(I235="","",IF(I235="201 十種競技","",VLOOKUP(I235,大学記録!$A$3:$H$5,2,FALSE)))</f>
        <v/>
      </c>
      <c r="AE235" s="257" t="s">
        <v>239</v>
      </c>
      <c r="AF235" s="259" t="str">
        <f>IF(I235="","",IF(I235="201 十種競技","",VLOOKUP(I235,大学記録!$A$3:$H$5,4,FALSE)))</f>
        <v/>
      </c>
      <c r="AG235" s="257" t="s">
        <v>240</v>
      </c>
      <c r="AH235" s="259" t="str">
        <f>IF(I235="","",IF(I235="201 十種競技","",VLOOKUP(I235,大学記録!$A$3:$H$5,6,FALSE)))</f>
        <v/>
      </c>
      <c r="AI235" s="261" t="s">
        <v>241</v>
      </c>
      <c r="AJ235" s="251" t="str">
        <f>IF(I235="","",IF(I235="201 十種競技","",VLOOKUP(I235,大学記録!$A$3:$H$5,8,FALSE)))</f>
        <v/>
      </c>
      <c r="AK235" s="205"/>
      <c r="AL235" s="255" t="s">
        <v>239</v>
      </c>
      <c r="AM235" s="237"/>
      <c r="AN235" s="255" t="s">
        <v>240</v>
      </c>
      <c r="AO235" s="237"/>
      <c r="AP235" s="239" t="s">
        <v>241</v>
      </c>
      <c r="AQ235" s="294"/>
      <c r="AS235" s="5" t="str">
        <f>IF(AND(I235&lt;&gt;"107 ハーフマラソン",I235&lt;&gt;"062 10000mW"),D235 &amp; "-" &amp; I235,D235 &amp; "-" &amp; I235 &amp; J235)</f>
        <v>-</v>
      </c>
      <c r="AT235" s="5" t="str">
        <f>IF(ISERROR(VLOOKUP(個人情報!$AS235,登録者リスト!#REF!,4,FALSE)),"○","")</f>
        <v>○</v>
      </c>
      <c r="AU235" s="5" t="e">
        <f>IF(AND(I235&lt;&gt;"107 ハーフマラソン",I235&lt;&gt;"062 10000mW"),#REF! &amp; "-" &amp; I235,#REF! &amp; "-" &amp; I235 &amp; J235)</f>
        <v>#REF!</v>
      </c>
      <c r="AV235" s="5" t="str">
        <f>IF(ISERROR(VLOOKUP(AU235,突破者リスト外資格記録入力シート!$D$7:$M$106,2,FALSE)),"○","")</f>
        <v>○</v>
      </c>
      <c r="AW235" s="5" t="str">
        <f>IF(C235="○","整理番号","登録番号")</f>
        <v>登録番号</v>
      </c>
      <c r="AX235" s="5" t="str">
        <f>IF(I235="107 ハーフマラソン","H",IF(I235="062 10000mW","W",""))</f>
        <v/>
      </c>
      <c r="AY235" s="5" t="e">
        <f>VLOOKUP($I235 &amp; $J235,標準記録!$A$1:$D$26,2,FALSE)</f>
        <v>#N/A</v>
      </c>
      <c r="AZ235" s="5" t="e">
        <f>VLOOKUP($I235 &amp; $J235,標準記録!$A$1:$D$26,3,FALSE)</f>
        <v>#N/A</v>
      </c>
      <c r="BA235" s="5" t="e">
        <f>VLOOKUP($I235 &amp; $J235,標準記録!$A$1:$D$26,4,FALSE)</f>
        <v>#N/A</v>
      </c>
      <c r="BB235" s="5" t="str">
        <f>IF(BC235="","",A235)</f>
        <v/>
      </c>
      <c r="BC235" s="5" t="str">
        <f>IF(OR(I235="201 十種競技",I235="202 七種競技"),#REF!,"")</f>
        <v/>
      </c>
      <c r="BD235" s="5" t="str">
        <f>IF(I235="107 ハーフマラソン",#REF!,"")</f>
        <v/>
      </c>
      <c r="BE235" s="5" t="str">
        <f>I235 &amp; K235</f>
        <v/>
      </c>
      <c r="BF235" s="5">
        <f>I235</f>
        <v>0</v>
      </c>
      <c r="BG235" s="5">
        <f>COUNTIF($BF$5:$BF$401,I235)</f>
        <v>160</v>
      </c>
      <c r="BH235" s="5">
        <f>COUNTIF($BE$5:$BE$401,I235 &amp; "B標準")</f>
        <v>0</v>
      </c>
      <c r="BI235" s="5" t="str">
        <f>D233 &amp; D235</f>
        <v>登録番号</v>
      </c>
    </row>
    <row r="236" spans="1:61" ht="14.25" thickBot="1" x14ac:dyDescent="0.2">
      <c r="A236" s="292"/>
      <c r="B236" s="304"/>
      <c r="C236" s="208"/>
      <c r="D236" s="206"/>
      <c r="E236" s="121" t="str">
        <f>IF(C235="○",IF($D235&lt;&gt;"",VLOOKUP($D235,新規学連登録者入力シート!$A$2:$U$101,7,FALSE),""),IF($D235&lt;&gt;"",IF(VLOOKUP(個人情報!$D235,登録者リスト!$A$1:$F$43729,4,FALSE)=基本情報!$D$6,VLOOKUP(個人情報!$D235,登録者リスト!$A$1:$F$43729,2,FALSE),""),""))</f>
        <v/>
      </c>
      <c r="F236" s="210"/>
      <c r="G236" s="121" t="str">
        <f>IF(C235="○",IF($D235&lt;&gt;"",VLOOKUP($D235,新規学連登録者入力シート!$A$2:$U$101,19,FALSE),""),IF($D235&lt;&gt;"",IF(VLOOKUP(個人情報!$D235,登録者リスト!$A$1:$F$43729,4,FALSE)=基本情報!$D$6,VLOOKUP(個人情報!$D235,登録者リスト!$A$1:$F$43729,6,FALSE),""),""))</f>
        <v/>
      </c>
      <c r="H236" s="212"/>
      <c r="I236" s="268"/>
      <c r="J236" s="268"/>
      <c r="K236" s="270"/>
      <c r="L236" s="106"/>
      <c r="M236" s="288"/>
      <c r="N236" s="206"/>
      <c r="O236" s="256"/>
      <c r="P236" s="238"/>
      <c r="Q236" s="256"/>
      <c r="R236" s="238"/>
      <c r="S236" s="240"/>
      <c r="T236" s="242"/>
      <c r="U236" s="168"/>
      <c r="V236" s="149"/>
      <c r="W236" s="150" t="s">
        <v>23</v>
      </c>
      <c r="X236" s="94"/>
      <c r="Y236" s="150" t="s">
        <v>25</v>
      </c>
      <c r="Z236" s="94"/>
      <c r="AA236" s="150" t="s">
        <v>26</v>
      </c>
      <c r="AB236" s="268"/>
      <c r="AC236" s="102" t="e">
        <f>IF(#REF!="",ASC(AD235&amp;IF(AF236&lt;&gt;"",TEXT(AF236,"00"),"")&amp;IF(AH236&lt;&gt;"",TEXT(AH236,"00"),"")&amp;IF(AJ236&lt;&gt;"",TEXT(AJ236,"00"),"")),ASC(#REF!))</f>
        <v>#REF!</v>
      </c>
      <c r="AD236" s="254"/>
      <c r="AE236" s="258"/>
      <c r="AF236" s="260"/>
      <c r="AG236" s="258"/>
      <c r="AH236" s="260"/>
      <c r="AI236" s="262"/>
      <c r="AJ236" s="252"/>
      <c r="AK236" s="206"/>
      <c r="AL236" s="256"/>
      <c r="AM236" s="238"/>
      <c r="AN236" s="256"/>
      <c r="AO236" s="238"/>
      <c r="AP236" s="240"/>
      <c r="AQ236" s="295"/>
      <c r="AS236" s="5" t="str">
        <f>IF(AND(I236&lt;&gt;"107 ハーフマラソン",I236&lt;&gt;"062 10000mW"),D235 &amp; "-" &amp; I236,D235 &amp; "-" &amp; I236 &amp; J236)</f>
        <v>-</v>
      </c>
      <c r="AT236" s="5" t="str">
        <f>IF(ISERROR(VLOOKUP(個人情報!$AS236,登録者リスト!#REF!,4,FALSE)),"○","")</f>
        <v>○</v>
      </c>
      <c r="AU236" s="5" t="e">
        <f>IF(AND(I236&lt;&gt;"107 ハーフマラソン",I236&lt;&gt;"062 10000mW"),#REF! &amp; "-" &amp; I236,#REF! &amp; "-" &amp; I236 &amp; J236)</f>
        <v>#REF!</v>
      </c>
      <c r="AV236" s="5" t="str">
        <f>IF(ISERROR(VLOOKUP(AU236,突破者リスト外資格記録入力シート!$D$7:$M$106,2,FALSE)),"○","")</f>
        <v>○</v>
      </c>
      <c r="AX236" s="5" t="str">
        <f>IF(I236="107 ハーフマラソン","H",IF(I236="062 10000mW","W",""))</f>
        <v/>
      </c>
      <c r="AY236" s="5" t="e">
        <f>VLOOKUP($I236 &amp; $J236,標準記録!$A$1:$D$26,2,FALSE)</f>
        <v>#N/A</v>
      </c>
      <c r="AZ236" s="5" t="e">
        <f>VLOOKUP($I236 &amp; $J236,標準記録!$A$1:$D$26,3,FALSE)</f>
        <v>#N/A</v>
      </c>
      <c r="BA236" s="5" t="e">
        <f>VLOOKUP($I236 &amp; $J236,標準記録!$A$1:$D$26,4,FALSE)</f>
        <v>#N/A</v>
      </c>
      <c r="BB236" s="5" t="str">
        <f>IF(BC236="","",A235)</f>
        <v/>
      </c>
      <c r="BC236" s="5" t="str">
        <f>IF(OR(I236="201 十種競技",I236="202 七種競技"),#REF!,"")</f>
        <v/>
      </c>
      <c r="BD236" s="5" t="str">
        <f>IF(I236="107 ハーフマラソン",#REF!,"")</f>
        <v/>
      </c>
      <c r="BE236" s="5" t="str">
        <f>I236 &amp; K236</f>
        <v/>
      </c>
      <c r="BF236" s="5">
        <f>I236</f>
        <v>0</v>
      </c>
      <c r="BG236" s="5">
        <f>COUNTIF($BF$5:$BF$401,I236)</f>
        <v>160</v>
      </c>
      <c r="BH236" s="5">
        <f>COUNTIF($BE$5:$BE$401,I236 &amp; "B標準")</f>
        <v>0</v>
      </c>
    </row>
    <row r="237" spans="1:61" ht="15" thickTop="1" thickBot="1" x14ac:dyDescent="0.2">
      <c r="A237" s="293"/>
      <c r="B237" s="245" t="s">
        <v>128</v>
      </c>
      <c r="C237" s="246"/>
      <c r="D237" s="246"/>
      <c r="E237" s="246"/>
      <c r="F237" s="246"/>
      <c r="G237" s="247"/>
      <c r="H237" s="118"/>
      <c r="I237" s="248"/>
      <c r="J237" s="249"/>
      <c r="K237" s="249"/>
      <c r="L237" s="249"/>
      <c r="M237" s="249"/>
      <c r="N237" s="249"/>
      <c r="O237" s="249"/>
      <c r="P237" s="249"/>
      <c r="Q237" s="249"/>
      <c r="R237" s="249"/>
      <c r="S237" s="249"/>
      <c r="T237" s="249"/>
      <c r="U237" s="249"/>
      <c r="V237" s="249"/>
      <c r="W237" s="249"/>
      <c r="X237" s="249"/>
      <c r="Y237" s="249"/>
      <c r="Z237" s="249"/>
      <c r="AA237" s="249"/>
      <c r="AB237" s="249"/>
      <c r="AC237" s="249"/>
      <c r="AD237" s="249"/>
      <c r="AE237" s="249"/>
      <c r="AF237" s="249"/>
      <c r="AG237" s="249"/>
      <c r="AH237" s="249"/>
      <c r="AI237" s="249"/>
      <c r="AJ237" s="249"/>
      <c r="AK237" s="249"/>
      <c r="AL237" s="249"/>
      <c r="AM237" s="249"/>
      <c r="AN237" s="249"/>
      <c r="AO237" s="249"/>
      <c r="AP237" s="249"/>
      <c r="AQ237" s="250"/>
    </row>
    <row r="238" spans="1:61" ht="13.5" customHeight="1" x14ac:dyDescent="0.15">
      <c r="A238" s="289"/>
      <c r="B238" s="281" t="s">
        <v>0</v>
      </c>
      <c r="C238" s="283" t="s">
        <v>242</v>
      </c>
      <c r="D238" s="283" t="str">
        <f>IF(C240="○","整理番号","登録番号")</f>
        <v>登録番号</v>
      </c>
      <c r="E238" s="134" t="s">
        <v>13550</v>
      </c>
      <c r="F238" s="281" t="s">
        <v>275</v>
      </c>
      <c r="G238" s="135" t="s">
        <v>1</v>
      </c>
      <c r="H238" s="273" t="s">
        <v>13551</v>
      </c>
      <c r="I238" s="285" t="s">
        <v>2</v>
      </c>
      <c r="J238" s="273" t="s">
        <v>284</v>
      </c>
      <c r="K238" s="273" t="s">
        <v>3</v>
      </c>
      <c r="L238" s="136" t="s">
        <v>243</v>
      </c>
      <c r="M238" s="137" t="s">
        <v>16</v>
      </c>
      <c r="N238" s="278" t="s">
        <v>4</v>
      </c>
      <c r="O238" s="279"/>
      <c r="P238" s="279"/>
      <c r="Q238" s="279"/>
      <c r="R238" s="279"/>
      <c r="S238" s="279"/>
      <c r="T238" s="279"/>
      <c r="U238" s="279"/>
      <c r="V238" s="279"/>
      <c r="W238" s="279"/>
      <c r="X238" s="279"/>
      <c r="Y238" s="279"/>
      <c r="Z238" s="279"/>
      <c r="AA238" s="279"/>
      <c r="AB238" s="280"/>
      <c r="AC238" s="138" t="s">
        <v>16</v>
      </c>
      <c r="AD238" s="296" t="s">
        <v>448</v>
      </c>
      <c r="AE238" s="297"/>
      <c r="AF238" s="297"/>
      <c r="AG238" s="297"/>
      <c r="AH238" s="297"/>
      <c r="AI238" s="297"/>
      <c r="AJ238" s="297"/>
      <c r="AK238" s="278" t="s">
        <v>445</v>
      </c>
      <c r="AL238" s="279"/>
      <c r="AM238" s="279"/>
      <c r="AN238" s="279"/>
      <c r="AO238" s="279"/>
      <c r="AP238" s="279"/>
      <c r="AQ238" s="301"/>
    </row>
    <row r="239" spans="1:61" ht="14.25" thickBot="1" x14ac:dyDescent="0.2">
      <c r="A239" s="290"/>
      <c r="B239" s="282"/>
      <c r="C239" s="284"/>
      <c r="D239" s="284"/>
      <c r="E239" s="139" t="s">
        <v>6</v>
      </c>
      <c r="F239" s="282"/>
      <c r="G239" s="140" t="s">
        <v>7</v>
      </c>
      <c r="H239" s="282"/>
      <c r="I239" s="286"/>
      <c r="J239" s="274"/>
      <c r="K239" s="274"/>
      <c r="L239" s="141"/>
      <c r="M239" s="142"/>
      <c r="N239" s="275" t="s">
        <v>8</v>
      </c>
      <c r="O239" s="276"/>
      <c r="P239" s="276"/>
      <c r="Q239" s="276"/>
      <c r="R239" s="276"/>
      <c r="S239" s="276"/>
      <c r="T239" s="277"/>
      <c r="U239" s="166"/>
      <c r="V239" s="143" t="s">
        <v>10</v>
      </c>
      <c r="W239" s="144"/>
      <c r="X239" s="162"/>
      <c r="Y239" s="144"/>
      <c r="Z239" s="162"/>
      <c r="AA239" s="145"/>
      <c r="AB239" s="140" t="s">
        <v>11</v>
      </c>
      <c r="AC239" s="146"/>
      <c r="AD239" s="298" t="s">
        <v>8</v>
      </c>
      <c r="AE239" s="299"/>
      <c r="AF239" s="299"/>
      <c r="AG239" s="299"/>
      <c r="AH239" s="299"/>
      <c r="AI239" s="299"/>
      <c r="AJ239" s="300"/>
      <c r="AK239" s="275" t="s">
        <v>8</v>
      </c>
      <c r="AL239" s="276"/>
      <c r="AM239" s="276"/>
      <c r="AN239" s="276"/>
      <c r="AO239" s="276"/>
      <c r="AP239" s="276"/>
      <c r="AQ239" s="302"/>
    </row>
    <row r="240" spans="1:61" ht="13.5" customHeight="1" x14ac:dyDescent="0.15">
      <c r="A240" s="291">
        <v>48</v>
      </c>
      <c r="B240" s="303" t="str">
        <f>IF(OR(B235="",E240=""),"",B235+1)</f>
        <v/>
      </c>
      <c r="C240" s="207"/>
      <c r="D240" s="205"/>
      <c r="E240" s="119" t="str">
        <f>IF(C240="○",IF($D240&lt;&gt;"",VLOOKUP($D240,新規学連登録者入力シート!$A$2:$U$101,8,FALSE),""),IF($D240&lt;&gt;"",IF(VLOOKUP(個人情報!$D240,登録者リスト!$A$1:$F$43729,4,FALSE)=基本情報!$D$6,VLOOKUP(個人情報!$D240,登録者リスト!$A$1:$F$43729,3,FALSE),""),""))</f>
        <v/>
      </c>
      <c r="F240" s="209" t="str">
        <f>IF(C240="○",IF($D240&lt;&gt;"",VLOOKUP($D240,新規学連登録者入力シート!$A$2:$U$101,9,FALSE),""),IF($D240&lt;&gt;"",IF(VLOOKUP(個人情報!$D240,登録者リスト!$A$1:$G$43729,4,FALSE)=基本情報!$D$6,VLOOKUP(個人情報!$D240,登録者リスト!$A$1:$G$43729,7,FALSE),""),""))</f>
        <v/>
      </c>
      <c r="G240" s="120" t="str">
        <f>IF(C240="○",IF($D240&lt;&gt;"",VLOOKUP($D240,新規学連登録者入力シート!$A$2:$U$101,14,FALSE),""),IF($D240&lt;&gt;"",IF(VLOOKUP(個人情報!$D240,登録者リスト!$A$1:$F$43729,4,FALSE)=基本情報!$D$6,VLOOKUP(個人情報!$D240,登録者リスト!$A$1:$F$43729,5,FALSE),""),""))</f>
        <v/>
      </c>
      <c r="H240" s="211" t="str">
        <f>IF(C240="○",IF($D240&lt;&gt;"",VLOOKUP($D240,新規学連登録者入力シート!$A$2:$U$101,19,FALSE),""),IF($D240&lt;&gt;"",IF(VLOOKUP(個人情報!$D240,登録者リスト!$A$1:$H$43729,4,FALSE)=基本情報!$D$6,VLOOKUP(個人情報!$D240,登録者リスト!$A$1:$H$43729,8,FALSE),""),""))</f>
        <v/>
      </c>
      <c r="I240" s="267"/>
      <c r="J240" s="267"/>
      <c r="K240" s="269" t="str">
        <f>IFERROR(IF(I240="","",IF(AND(I240&lt;&gt;"107 ハーフマラソン",I240&lt;&gt;"062 10000mW"),IF(BA240="T",IF(VALUE(M240)&lt;=AY240,"A標準",IF(VALUE(M240)&lt;=AZ240,"B標準","未突破")),IF(VALUE(M240)&gt;=AY240,"A標準",IF(VALUE(M240)&gt;=AZ240,"B標準","未突破"))),IF(VALUE(M240)&lt;=AZ240,"","未突破"))),"")</f>
        <v/>
      </c>
      <c r="L240" s="105"/>
      <c r="M240" s="287" t="str">
        <f>IF(U240="",ASC(N240&amp;IF(P240&lt;&gt;"",TEXT(P240,"00"),"")&amp;IF(R240&lt;&gt;"",TEXT(R240,"00"),"")&amp;IF(T240&lt;&gt;"",TEXT(T240,"00"),"")),ASC(U240))</f>
        <v/>
      </c>
      <c r="N240" s="205"/>
      <c r="O240" s="255" t="s">
        <v>239</v>
      </c>
      <c r="P240" s="237"/>
      <c r="Q240" s="255" t="s">
        <v>240</v>
      </c>
      <c r="R240" s="237"/>
      <c r="S240" s="239" t="s">
        <v>241</v>
      </c>
      <c r="T240" s="241"/>
      <c r="U240" s="165"/>
      <c r="V240" s="147"/>
      <c r="W240" s="148" t="s">
        <v>23</v>
      </c>
      <c r="X240" s="163"/>
      <c r="Y240" s="148" t="s">
        <v>24</v>
      </c>
      <c r="Z240" s="163"/>
      <c r="AA240" s="148" t="s">
        <v>26</v>
      </c>
      <c r="AB240" s="267"/>
      <c r="AC240" s="101" t="e">
        <f>IF(#REF!="",ASC(AD240&amp;IF(AF240&lt;&gt;"",TEXT(AF240,"00"),"")&amp;IF(AH240&lt;&gt;"",TEXT(AH240,"00"),"")&amp;IF(AJ240&lt;&gt;"",TEXT(AJ240,"00"),"")),ASC(#REF!))</f>
        <v>#REF!</v>
      </c>
      <c r="AD240" s="253" t="str">
        <f>IF(I240="","",IF(I240="201 十種競技","",VLOOKUP(I240,大学記録!$A$3:$H$5,2,FALSE)))</f>
        <v/>
      </c>
      <c r="AE240" s="257" t="s">
        <v>239</v>
      </c>
      <c r="AF240" s="259" t="str">
        <f>IF(I240="","",IF(I240="201 十種競技","",VLOOKUP(I240,大学記録!$A$3:$H$5,4,FALSE)))</f>
        <v/>
      </c>
      <c r="AG240" s="257" t="s">
        <v>240</v>
      </c>
      <c r="AH240" s="259" t="str">
        <f>IF(I240="","",IF(I240="201 十種競技","",VLOOKUP(I240,大学記録!$A$3:$H$5,6,FALSE)))</f>
        <v/>
      </c>
      <c r="AI240" s="261" t="s">
        <v>241</v>
      </c>
      <c r="AJ240" s="251" t="str">
        <f>IF(I240="","",IF(I240="201 十種競技","",VLOOKUP(I240,大学記録!$A$3:$H$5,8,FALSE)))</f>
        <v/>
      </c>
      <c r="AK240" s="205"/>
      <c r="AL240" s="255" t="s">
        <v>239</v>
      </c>
      <c r="AM240" s="237"/>
      <c r="AN240" s="255" t="s">
        <v>240</v>
      </c>
      <c r="AO240" s="237"/>
      <c r="AP240" s="239" t="s">
        <v>241</v>
      </c>
      <c r="AQ240" s="294"/>
      <c r="AS240" s="5" t="str">
        <f>IF(AND(I240&lt;&gt;"107 ハーフマラソン",I240&lt;&gt;"062 10000mW"),D240 &amp; "-" &amp; I240,D240 &amp; "-" &amp; I240 &amp; J240)</f>
        <v>-</v>
      </c>
      <c r="AT240" s="5" t="str">
        <f>IF(ISERROR(VLOOKUP(個人情報!$AS240,登録者リスト!#REF!,4,FALSE)),"○","")</f>
        <v>○</v>
      </c>
      <c r="AU240" s="5" t="e">
        <f>IF(AND(I240&lt;&gt;"107 ハーフマラソン",I240&lt;&gt;"062 10000mW"),#REF! &amp; "-" &amp; I240,#REF! &amp; "-" &amp; I240 &amp; J240)</f>
        <v>#REF!</v>
      </c>
      <c r="AV240" s="5" t="str">
        <f>IF(ISERROR(VLOOKUP(AU240,突破者リスト外資格記録入力シート!$D$7:$M$106,2,FALSE)),"○","")</f>
        <v>○</v>
      </c>
      <c r="AW240" s="5" t="str">
        <f>IF(C240="○","整理番号","登録番号")</f>
        <v>登録番号</v>
      </c>
      <c r="AX240" s="5" t="str">
        <f>IF(I240="107 ハーフマラソン","H",IF(I240="062 10000mW","W",""))</f>
        <v/>
      </c>
      <c r="AY240" s="5" t="e">
        <f>VLOOKUP($I240 &amp; $J240,標準記録!$A$1:$D$26,2,FALSE)</f>
        <v>#N/A</v>
      </c>
      <c r="AZ240" s="5" t="e">
        <f>VLOOKUP($I240 &amp; $J240,標準記録!$A$1:$D$26,3,FALSE)</f>
        <v>#N/A</v>
      </c>
      <c r="BA240" s="5" t="e">
        <f>VLOOKUP($I240 &amp; $J240,標準記録!$A$1:$D$26,4,FALSE)</f>
        <v>#N/A</v>
      </c>
      <c r="BB240" s="5" t="str">
        <f>IF(BC240="","",A240)</f>
        <v/>
      </c>
      <c r="BC240" s="5" t="str">
        <f>IF(OR(I240="201 十種競技",I240="202 七種競技"),#REF!,"")</f>
        <v/>
      </c>
      <c r="BD240" s="5" t="str">
        <f>IF(I240="107 ハーフマラソン",#REF!,"")</f>
        <v/>
      </c>
      <c r="BE240" s="5" t="str">
        <f>I240 &amp; K240</f>
        <v/>
      </c>
      <c r="BF240" s="5">
        <f>I240</f>
        <v>0</v>
      </c>
      <c r="BG240" s="5">
        <f>COUNTIF($BF$5:$BF$401,I240)</f>
        <v>160</v>
      </c>
      <c r="BH240" s="5">
        <f>COUNTIF($BE$5:$BE$401,I240 &amp; "B標準")</f>
        <v>0</v>
      </c>
      <c r="BI240" s="5" t="str">
        <f>D238 &amp; D240</f>
        <v>登録番号</v>
      </c>
    </row>
    <row r="241" spans="1:61" ht="14.25" customHeight="1" thickBot="1" x14ac:dyDescent="0.2">
      <c r="A241" s="292"/>
      <c r="B241" s="304"/>
      <c r="C241" s="208"/>
      <c r="D241" s="206"/>
      <c r="E241" s="121" t="str">
        <f>IF(C240="○",IF($D240&lt;&gt;"",VLOOKUP($D240,新規学連登録者入力シート!$A$2:$U$101,7,FALSE),""),IF($D240&lt;&gt;"",IF(VLOOKUP(個人情報!$D240,登録者リスト!$A$1:$F$43729,4,FALSE)=基本情報!$D$6,VLOOKUP(個人情報!$D240,登録者リスト!$A$1:$F$43729,2,FALSE),""),""))</f>
        <v/>
      </c>
      <c r="F241" s="210"/>
      <c r="G241" s="121" t="str">
        <f>IF(C240="○",IF($D240&lt;&gt;"",VLOOKUP($D240,新規学連登録者入力シート!$A$2:$U$101,19,FALSE),""),IF($D240&lt;&gt;"",IF(VLOOKUP(個人情報!$D240,登録者リスト!$A$1:$F$43729,4,FALSE)=基本情報!$D$6,VLOOKUP(個人情報!$D240,登録者リスト!$A$1:$F$43729,6,FALSE),""),""))</f>
        <v/>
      </c>
      <c r="H241" s="212"/>
      <c r="I241" s="268"/>
      <c r="J241" s="268"/>
      <c r="K241" s="270"/>
      <c r="L241" s="106"/>
      <c r="M241" s="288"/>
      <c r="N241" s="206"/>
      <c r="O241" s="256"/>
      <c r="P241" s="238"/>
      <c r="Q241" s="256"/>
      <c r="R241" s="238"/>
      <c r="S241" s="240"/>
      <c r="T241" s="242"/>
      <c r="U241" s="168"/>
      <c r="V241" s="149"/>
      <c r="W241" s="150" t="s">
        <v>23</v>
      </c>
      <c r="X241" s="94"/>
      <c r="Y241" s="150" t="s">
        <v>25</v>
      </c>
      <c r="Z241" s="94"/>
      <c r="AA241" s="150" t="s">
        <v>26</v>
      </c>
      <c r="AB241" s="268"/>
      <c r="AC241" s="102" t="e">
        <f>IF(#REF!="",ASC(AD240&amp;IF(AF241&lt;&gt;"",TEXT(AF241,"00"),"")&amp;IF(AH241&lt;&gt;"",TEXT(AH241,"00"),"")&amp;IF(AJ241&lt;&gt;"",TEXT(AJ241,"00"),"")),ASC(#REF!))</f>
        <v>#REF!</v>
      </c>
      <c r="AD241" s="254"/>
      <c r="AE241" s="258"/>
      <c r="AF241" s="260"/>
      <c r="AG241" s="258"/>
      <c r="AH241" s="260"/>
      <c r="AI241" s="262"/>
      <c r="AJ241" s="252"/>
      <c r="AK241" s="206"/>
      <c r="AL241" s="256"/>
      <c r="AM241" s="238"/>
      <c r="AN241" s="256"/>
      <c r="AO241" s="238"/>
      <c r="AP241" s="240"/>
      <c r="AQ241" s="295"/>
      <c r="AS241" s="5" t="str">
        <f>IF(AND(I241&lt;&gt;"107 ハーフマラソン",I241&lt;&gt;"062 10000mW"),D240 &amp; "-" &amp; I241,D240 &amp; "-" &amp; I241 &amp; J241)</f>
        <v>-</v>
      </c>
      <c r="AT241" s="5" t="str">
        <f>IF(ISERROR(VLOOKUP(個人情報!$AS241,登録者リスト!#REF!,4,FALSE)),"○","")</f>
        <v>○</v>
      </c>
      <c r="AU241" s="5" t="e">
        <f>IF(AND(I241&lt;&gt;"107 ハーフマラソン",I241&lt;&gt;"062 10000mW"),#REF! &amp; "-" &amp; I241,#REF! &amp; "-" &amp; I241 &amp; J241)</f>
        <v>#REF!</v>
      </c>
      <c r="AV241" s="5" t="str">
        <f>IF(ISERROR(VLOOKUP(AU241,突破者リスト外資格記録入力シート!$D$7:$M$106,2,FALSE)),"○","")</f>
        <v>○</v>
      </c>
      <c r="AX241" s="5" t="str">
        <f>IF(I241="107 ハーフマラソン","H",IF(I241="062 10000mW","W",""))</f>
        <v/>
      </c>
      <c r="AY241" s="5" t="e">
        <f>VLOOKUP($I241 &amp; $J241,標準記録!$A$1:$D$26,2,FALSE)</f>
        <v>#N/A</v>
      </c>
      <c r="AZ241" s="5" t="e">
        <f>VLOOKUP($I241 &amp; $J241,標準記録!$A$1:$D$26,3,FALSE)</f>
        <v>#N/A</v>
      </c>
      <c r="BA241" s="5" t="e">
        <f>VLOOKUP($I241 &amp; $J241,標準記録!$A$1:$D$26,4,FALSE)</f>
        <v>#N/A</v>
      </c>
      <c r="BB241" s="5" t="str">
        <f>IF(BC241="","",A240)</f>
        <v/>
      </c>
      <c r="BC241" s="5" t="str">
        <f>IF(OR(I241="201 十種競技",I241="202 七種競技"),#REF!,"")</f>
        <v/>
      </c>
      <c r="BD241" s="5" t="str">
        <f>IF(I241="107 ハーフマラソン",#REF!,"")</f>
        <v/>
      </c>
      <c r="BE241" s="5" t="str">
        <f>I241 &amp; K241</f>
        <v/>
      </c>
      <c r="BF241" s="5">
        <f>I241</f>
        <v>0</v>
      </c>
      <c r="BG241" s="5">
        <f>COUNTIF($BF$5:$BF$401,I241)</f>
        <v>160</v>
      </c>
      <c r="BH241" s="5">
        <f>COUNTIF($BE$5:$BE$401,I241 &amp; "B標準")</f>
        <v>0</v>
      </c>
    </row>
    <row r="242" spans="1:61" ht="15" thickTop="1" thickBot="1" x14ac:dyDescent="0.2">
      <c r="A242" s="293"/>
      <c r="B242" s="245" t="s">
        <v>128</v>
      </c>
      <c r="C242" s="246"/>
      <c r="D242" s="246"/>
      <c r="E242" s="246"/>
      <c r="F242" s="246"/>
      <c r="G242" s="247"/>
      <c r="H242" s="118"/>
      <c r="I242" s="248"/>
      <c r="J242" s="249"/>
      <c r="K242" s="249"/>
      <c r="L242" s="249"/>
      <c r="M242" s="249"/>
      <c r="N242" s="249"/>
      <c r="O242" s="249"/>
      <c r="P242" s="249"/>
      <c r="Q242" s="249"/>
      <c r="R242" s="249"/>
      <c r="S242" s="249"/>
      <c r="T242" s="249"/>
      <c r="U242" s="249"/>
      <c r="V242" s="249"/>
      <c r="W242" s="249"/>
      <c r="X242" s="249"/>
      <c r="Y242" s="249"/>
      <c r="Z242" s="249"/>
      <c r="AA242" s="249"/>
      <c r="AB242" s="249"/>
      <c r="AC242" s="249"/>
      <c r="AD242" s="249"/>
      <c r="AE242" s="249"/>
      <c r="AF242" s="249"/>
      <c r="AG242" s="249"/>
      <c r="AH242" s="249"/>
      <c r="AI242" s="249"/>
      <c r="AJ242" s="249"/>
      <c r="AK242" s="249"/>
      <c r="AL242" s="249"/>
      <c r="AM242" s="249"/>
      <c r="AN242" s="249"/>
      <c r="AO242" s="249"/>
      <c r="AP242" s="249"/>
      <c r="AQ242" s="250"/>
    </row>
    <row r="243" spans="1:61" ht="13.5" customHeight="1" x14ac:dyDescent="0.15">
      <c r="A243" s="289"/>
      <c r="B243" s="281" t="s">
        <v>0</v>
      </c>
      <c r="C243" s="283" t="s">
        <v>242</v>
      </c>
      <c r="D243" s="283" t="str">
        <f>IF(C245="○","整理番号","登録番号")</f>
        <v>登録番号</v>
      </c>
      <c r="E243" s="134" t="s">
        <v>13550</v>
      </c>
      <c r="F243" s="281" t="s">
        <v>275</v>
      </c>
      <c r="G243" s="135" t="s">
        <v>1</v>
      </c>
      <c r="H243" s="273" t="s">
        <v>13551</v>
      </c>
      <c r="I243" s="285" t="s">
        <v>2</v>
      </c>
      <c r="J243" s="273" t="s">
        <v>284</v>
      </c>
      <c r="K243" s="273" t="s">
        <v>3</v>
      </c>
      <c r="L243" s="136" t="s">
        <v>243</v>
      </c>
      <c r="M243" s="137" t="s">
        <v>16</v>
      </c>
      <c r="N243" s="278" t="s">
        <v>4</v>
      </c>
      <c r="O243" s="279"/>
      <c r="P243" s="279"/>
      <c r="Q243" s="279"/>
      <c r="R243" s="279"/>
      <c r="S243" s="279"/>
      <c r="T243" s="279"/>
      <c r="U243" s="279"/>
      <c r="V243" s="279"/>
      <c r="W243" s="279"/>
      <c r="X243" s="279"/>
      <c r="Y243" s="279"/>
      <c r="Z243" s="279"/>
      <c r="AA243" s="279"/>
      <c r="AB243" s="280"/>
      <c r="AC243" s="138" t="s">
        <v>16</v>
      </c>
      <c r="AD243" s="296" t="s">
        <v>448</v>
      </c>
      <c r="AE243" s="297"/>
      <c r="AF243" s="297"/>
      <c r="AG243" s="297"/>
      <c r="AH243" s="297"/>
      <c r="AI243" s="297"/>
      <c r="AJ243" s="297"/>
      <c r="AK243" s="278" t="s">
        <v>445</v>
      </c>
      <c r="AL243" s="279"/>
      <c r="AM243" s="279"/>
      <c r="AN243" s="279"/>
      <c r="AO243" s="279"/>
      <c r="AP243" s="279"/>
      <c r="AQ243" s="301"/>
    </row>
    <row r="244" spans="1:61" ht="14.25" thickBot="1" x14ac:dyDescent="0.2">
      <c r="A244" s="290"/>
      <c r="B244" s="282"/>
      <c r="C244" s="284"/>
      <c r="D244" s="284"/>
      <c r="E244" s="139" t="s">
        <v>6</v>
      </c>
      <c r="F244" s="282"/>
      <c r="G244" s="140" t="s">
        <v>7</v>
      </c>
      <c r="H244" s="282"/>
      <c r="I244" s="286"/>
      <c r="J244" s="274"/>
      <c r="K244" s="274"/>
      <c r="L244" s="141"/>
      <c r="M244" s="142"/>
      <c r="N244" s="275" t="s">
        <v>8</v>
      </c>
      <c r="O244" s="276"/>
      <c r="P244" s="276"/>
      <c r="Q244" s="276"/>
      <c r="R244" s="276"/>
      <c r="S244" s="276"/>
      <c r="T244" s="277"/>
      <c r="U244" s="166"/>
      <c r="V244" s="143" t="s">
        <v>10</v>
      </c>
      <c r="W244" s="144"/>
      <c r="X244" s="162"/>
      <c r="Y244" s="144"/>
      <c r="Z244" s="162"/>
      <c r="AA244" s="145"/>
      <c r="AB244" s="140" t="s">
        <v>11</v>
      </c>
      <c r="AC244" s="146"/>
      <c r="AD244" s="298" t="s">
        <v>8</v>
      </c>
      <c r="AE244" s="299"/>
      <c r="AF244" s="299"/>
      <c r="AG244" s="299"/>
      <c r="AH244" s="299"/>
      <c r="AI244" s="299"/>
      <c r="AJ244" s="300"/>
      <c r="AK244" s="275" t="s">
        <v>8</v>
      </c>
      <c r="AL244" s="276"/>
      <c r="AM244" s="276"/>
      <c r="AN244" s="276"/>
      <c r="AO244" s="276"/>
      <c r="AP244" s="276"/>
      <c r="AQ244" s="302"/>
    </row>
    <row r="245" spans="1:61" x14ac:dyDescent="0.15">
      <c r="A245" s="291">
        <v>49</v>
      </c>
      <c r="B245" s="303" t="str">
        <f>IF(OR(B240="",E245=""),"",B240+1)</f>
        <v/>
      </c>
      <c r="C245" s="207"/>
      <c r="D245" s="205"/>
      <c r="E245" s="119" t="str">
        <f>IF(C245="○",IF($D245&lt;&gt;"",VLOOKUP($D245,新規学連登録者入力シート!$A$2:$U$101,8,FALSE),""),IF($D245&lt;&gt;"",IF(VLOOKUP(個人情報!$D245,登録者リスト!$A$1:$F$43729,4,FALSE)=基本情報!$D$6,VLOOKUP(個人情報!$D245,登録者リスト!$A$1:$F$43729,3,FALSE),""),""))</f>
        <v/>
      </c>
      <c r="F245" s="209" t="str">
        <f>IF(C245="○",IF($D245&lt;&gt;"",VLOOKUP($D245,新規学連登録者入力シート!$A$2:$U$101,9,FALSE),""),IF($D245&lt;&gt;"",IF(VLOOKUP(個人情報!$D245,登録者リスト!$A$1:$G$43729,4,FALSE)=基本情報!$D$6,VLOOKUP(個人情報!$D245,登録者リスト!$A$1:$G$43729,7,FALSE),""),""))</f>
        <v/>
      </c>
      <c r="G245" s="120" t="str">
        <f>IF(C245="○",IF($D245&lt;&gt;"",VLOOKUP($D245,新規学連登録者入力シート!$A$2:$U$101,14,FALSE),""),IF($D245&lt;&gt;"",IF(VLOOKUP(個人情報!$D245,登録者リスト!$A$1:$F$43729,4,FALSE)=基本情報!$D$6,VLOOKUP(個人情報!$D245,登録者リスト!$A$1:$F$43729,5,FALSE),""),""))</f>
        <v/>
      </c>
      <c r="H245" s="211" t="str">
        <f>IF(C245="○",IF($D245&lt;&gt;"",VLOOKUP($D245,新規学連登録者入力シート!$A$2:$U$101,19,FALSE),""),IF($D245&lt;&gt;"",IF(VLOOKUP(個人情報!$D245,登録者リスト!$A$1:$H$43729,4,FALSE)=基本情報!$D$6,VLOOKUP(個人情報!$D245,登録者リスト!$A$1:$H$43729,8,FALSE),""),""))</f>
        <v/>
      </c>
      <c r="I245" s="267"/>
      <c r="J245" s="267"/>
      <c r="K245" s="269" t="str">
        <f>IFERROR(IF(I245="","",IF(AND(I245&lt;&gt;"107 ハーフマラソン",I245&lt;&gt;"062 10000mW"),IF(BA245="T",IF(VALUE(M245)&lt;=AY245,"A標準",IF(VALUE(M245)&lt;=AZ245,"B標準","未突破")),IF(VALUE(M245)&gt;=AY245,"A標準",IF(VALUE(M245)&gt;=AZ245,"B標準","未突破"))),IF(VALUE(M245)&lt;=AZ245,"","未突破"))),"")</f>
        <v/>
      </c>
      <c r="L245" s="105"/>
      <c r="M245" s="287" t="str">
        <f>IF(U245="",ASC(N245&amp;IF(P245&lt;&gt;"",TEXT(P245,"00"),"")&amp;IF(R245&lt;&gt;"",TEXT(R245,"00"),"")&amp;IF(T245&lt;&gt;"",TEXT(T245,"00"),"")),ASC(U245))</f>
        <v/>
      </c>
      <c r="N245" s="205"/>
      <c r="O245" s="255" t="s">
        <v>239</v>
      </c>
      <c r="P245" s="237"/>
      <c r="Q245" s="255" t="s">
        <v>240</v>
      </c>
      <c r="R245" s="237"/>
      <c r="S245" s="239" t="s">
        <v>241</v>
      </c>
      <c r="T245" s="241"/>
      <c r="U245" s="165"/>
      <c r="V245" s="147"/>
      <c r="W245" s="148" t="s">
        <v>23</v>
      </c>
      <c r="X245" s="163"/>
      <c r="Y245" s="148" t="s">
        <v>24</v>
      </c>
      <c r="Z245" s="163"/>
      <c r="AA245" s="148" t="s">
        <v>26</v>
      </c>
      <c r="AB245" s="267"/>
      <c r="AC245" s="101" t="e">
        <f>IF(#REF!="",ASC(AD245&amp;IF(AF245&lt;&gt;"",TEXT(AF245,"00"),"")&amp;IF(AH245&lt;&gt;"",TEXT(AH245,"00"),"")&amp;IF(AJ245&lt;&gt;"",TEXT(AJ245,"00"),"")),ASC(#REF!))</f>
        <v>#REF!</v>
      </c>
      <c r="AD245" s="253" t="str">
        <f>IF(I245="","",IF(I245="201 十種競技","",VLOOKUP(I245,大学記録!$A$3:$H$5,2,FALSE)))</f>
        <v/>
      </c>
      <c r="AE245" s="257" t="s">
        <v>239</v>
      </c>
      <c r="AF245" s="259" t="str">
        <f>IF(I245="","",IF(I245="201 十種競技","",VLOOKUP(I245,大学記録!$A$3:$H$5,4,FALSE)))</f>
        <v/>
      </c>
      <c r="AG245" s="257" t="s">
        <v>240</v>
      </c>
      <c r="AH245" s="259" t="str">
        <f>IF(I245="","",IF(I245="201 十種競技","",VLOOKUP(I245,大学記録!$A$3:$H$5,6,FALSE)))</f>
        <v/>
      </c>
      <c r="AI245" s="261" t="s">
        <v>241</v>
      </c>
      <c r="AJ245" s="251" t="str">
        <f>IF(I245="","",IF(I245="201 十種競技","",VLOOKUP(I245,大学記録!$A$3:$H$5,8,FALSE)))</f>
        <v/>
      </c>
      <c r="AK245" s="205"/>
      <c r="AL245" s="255" t="s">
        <v>239</v>
      </c>
      <c r="AM245" s="237"/>
      <c r="AN245" s="255" t="s">
        <v>240</v>
      </c>
      <c r="AO245" s="237"/>
      <c r="AP245" s="239" t="s">
        <v>241</v>
      </c>
      <c r="AQ245" s="294"/>
      <c r="AS245" s="5" t="str">
        <f>IF(AND(I245&lt;&gt;"107 ハーフマラソン",I245&lt;&gt;"062 10000mW"),D245 &amp; "-" &amp; I245,D245 &amp; "-" &amp; I245 &amp; J245)</f>
        <v>-</v>
      </c>
      <c r="AT245" s="5" t="str">
        <f>IF(ISERROR(VLOOKUP(個人情報!$AS245,登録者リスト!#REF!,4,FALSE)),"○","")</f>
        <v>○</v>
      </c>
      <c r="AU245" s="5" t="e">
        <f>IF(AND(I245&lt;&gt;"107 ハーフマラソン",I245&lt;&gt;"062 10000mW"),#REF! &amp; "-" &amp; I245,#REF! &amp; "-" &amp; I245 &amp; J245)</f>
        <v>#REF!</v>
      </c>
      <c r="AV245" s="5" t="str">
        <f>IF(ISERROR(VLOOKUP(AU245,突破者リスト外資格記録入力シート!$D$7:$M$106,2,FALSE)),"○","")</f>
        <v>○</v>
      </c>
      <c r="AW245" s="5" t="str">
        <f>IF(C245="○","整理番号","登録番号")</f>
        <v>登録番号</v>
      </c>
      <c r="AX245" s="5" t="str">
        <f>IF(I245="107 ハーフマラソン","H",IF(I245="062 10000mW","W",""))</f>
        <v/>
      </c>
      <c r="AY245" s="5" t="e">
        <f>VLOOKUP($I245 &amp; $J245,標準記録!$A$1:$D$26,2,FALSE)</f>
        <v>#N/A</v>
      </c>
      <c r="AZ245" s="5" t="e">
        <f>VLOOKUP($I245 &amp; $J245,標準記録!$A$1:$D$26,3,FALSE)</f>
        <v>#N/A</v>
      </c>
      <c r="BA245" s="5" t="e">
        <f>VLOOKUP($I245 &amp; $J245,標準記録!$A$1:$D$26,4,FALSE)</f>
        <v>#N/A</v>
      </c>
      <c r="BB245" s="5" t="str">
        <f>IF(BC245="","",A245)</f>
        <v/>
      </c>
      <c r="BC245" s="5" t="str">
        <f>IF(OR(I245="201 十種競技",I245="202 七種競技"),#REF!,"")</f>
        <v/>
      </c>
      <c r="BD245" s="5" t="str">
        <f>IF(I245="107 ハーフマラソン",#REF!,"")</f>
        <v/>
      </c>
      <c r="BE245" s="5" t="str">
        <f>I245 &amp; K245</f>
        <v/>
      </c>
      <c r="BF245" s="5">
        <f>I245</f>
        <v>0</v>
      </c>
      <c r="BG245" s="5">
        <f>COUNTIF($BF$5:$BF$401,I245)</f>
        <v>160</v>
      </c>
      <c r="BH245" s="5">
        <f>COUNTIF($BE$5:$BE$401,I245 &amp; "B標準")</f>
        <v>0</v>
      </c>
      <c r="BI245" s="5" t="str">
        <f>D243 &amp; D245</f>
        <v>登録番号</v>
      </c>
    </row>
    <row r="246" spans="1:61" ht="14.25" thickBot="1" x14ac:dyDescent="0.2">
      <c r="A246" s="292"/>
      <c r="B246" s="304"/>
      <c r="C246" s="208"/>
      <c r="D246" s="206"/>
      <c r="E246" s="121" t="str">
        <f>IF(C245="○",IF($D245&lt;&gt;"",VLOOKUP($D245,新規学連登録者入力シート!$A$2:$U$101,7,FALSE),""),IF($D245&lt;&gt;"",IF(VLOOKUP(個人情報!$D245,登録者リスト!$A$1:$F$43729,4,FALSE)=基本情報!$D$6,VLOOKUP(個人情報!$D245,登録者リスト!$A$1:$F$43729,2,FALSE),""),""))</f>
        <v/>
      </c>
      <c r="F246" s="210"/>
      <c r="G246" s="121" t="str">
        <f>IF(C245="○",IF($D245&lt;&gt;"",VLOOKUP($D245,新規学連登録者入力シート!$A$2:$U$101,19,FALSE),""),IF($D245&lt;&gt;"",IF(VLOOKUP(個人情報!$D245,登録者リスト!$A$1:$F$43729,4,FALSE)=基本情報!$D$6,VLOOKUP(個人情報!$D245,登録者リスト!$A$1:$F$43729,6,FALSE),""),""))</f>
        <v/>
      </c>
      <c r="H246" s="212"/>
      <c r="I246" s="268"/>
      <c r="J246" s="268"/>
      <c r="K246" s="270"/>
      <c r="L246" s="106"/>
      <c r="M246" s="288"/>
      <c r="N246" s="206"/>
      <c r="O246" s="256"/>
      <c r="P246" s="238"/>
      <c r="Q246" s="256"/>
      <c r="R246" s="238"/>
      <c r="S246" s="240"/>
      <c r="T246" s="242"/>
      <c r="U246" s="168"/>
      <c r="V246" s="149"/>
      <c r="W246" s="150" t="s">
        <v>23</v>
      </c>
      <c r="X246" s="94"/>
      <c r="Y246" s="150" t="s">
        <v>25</v>
      </c>
      <c r="Z246" s="94"/>
      <c r="AA246" s="150" t="s">
        <v>26</v>
      </c>
      <c r="AB246" s="268"/>
      <c r="AC246" s="102" t="e">
        <f>IF(#REF!="",ASC(AD245&amp;IF(AF246&lt;&gt;"",TEXT(AF246,"00"),"")&amp;IF(AH246&lt;&gt;"",TEXT(AH246,"00"),"")&amp;IF(AJ246&lt;&gt;"",TEXT(AJ246,"00"),"")),ASC(#REF!))</f>
        <v>#REF!</v>
      </c>
      <c r="AD246" s="254"/>
      <c r="AE246" s="258"/>
      <c r="AF246" s="260"/>
      <c r="AG246" s="258"/>
      <c r="AH246" s="260"/>
      <c r="AI246" s="262"/>
      <c r="AJ246" s="252"/>
      <c r="AK246" s="206"/>
      <c r="AL246" s="256"/>
      <c r="AM246" s="238"/>
      <c r="AN246" s="256"/>
      <c r="AO246" s="238"/>
      <c r="AP246" s="240"/>
      <c r="AQ246" s="295"/>
      <c r="AS246" s="5" t="str">
        <f>IF(AND(I246&lt;&gt;"107 ハーフマラソン",I246&lt;&gt;"062 10000mW"),D245 &amp; "-" &amp; I246,D245 &amp; "-" &amp; I246 &amp; J246)</f>
        <v>-</v>
      </c>
      <c r="AT246" s="5" t="str">
        <f>IF(ISERROR(VLOOKUP(個人情報!$AS246,登録者リスト!#REF!,4,FALSE)),"○","")</f>
        <v>○</v>
      </c>
      <c r="AU246" s="5" t="e">
        <f>IF(AND(I246&lt;&gt;"107 ハーフマラソン",I246&lt;&gt;"062 10000mW"),#REF! &amp; "-" &amp; I246,#REF! &amp; "-" &amp; I246 &amp; J246)</f>
        <v>#REF!</v>
      </c>
      <c r="AV246" s="5" t="str">
        <f>IF(ISERROR(VLOOKUP(AU246,突破者リスト外資格記録入力シート!$D$7:$M$106,2,FALSE)),"○","")</f>
        <v>○</v>
      </c>
      <c r="AX246" s="5" t="str">
        <f>IF(I246="107 ハーフマラソン","H",IF(I246="062 10000mW","W",""))</f>
        <v/>
      </c>
      <c r="AY246" s="5" t="e">
        <f>VLOOKUP($I246 &amp; $J246,標準記録!$A$1:$D$26,2,FALSE)</f>
        <v>#N/A</v>
      </c>
      <c r="AZ246" s="5" t="e">
        <f>VLOOKUP($I246 &amp; $J246,標準記録!$A$1:$D$26,3,FALSE)</f>
        <v>#N/A</v>
      </c>
      <c r="BA246" s="5" t="e">
        <f>VLOOKUP($I246 &amp; $J246,標準記録!$A$1:$D$26,4,FALSE)</f>
        <v>#N/A</v>
      </c>
      <c r="BB246" s="5" t="str">
        <f>IF(BC246="","",A245)</f>
        <v/>
      </c>
      <c r="BC246" s="5" t="str">
        <f>IF(OR(I246="201 十種競技",I246="202 七種競技"),#REF!,"")</f>
        <v/>
      </c>
      <c r="BD246" s="5" t="str">
        <f>IF(I246="107 ハーフマラソン",#REF!,"")</f>
        <v/>
      </c>
      <c r="BE246" s="5" t="str">
        <f>I246 &amp; K246</f>
        <v/>
      </c>
      <c r="BF246" s="5">
        <f>I246</f>
        <v>0</v>
      </c>
      <c r="BG246" s="5">
        <f>COUNTIF($BF$5:$BF$401,I246)</f>
        <v>160</v>
      </c>
      <c r="BH246" s="5">
        <f>COUNTIF($BE$5:$BE$401,I246 &amp; "B標準")</f>
        <v>0</v>
      </c>
    </row>
    <row r="247" spans="1:61" ht="15" thickTop="1" thickBot="1" x14ac:dyDescent="0.2">
      <c r="A247" s="293"/>
      <c r="B247" s="245" t="s">
        <v>128</v>
      </c>
      <c r="C247" s="246"/>
      <c r="D247" s="246"/>
      <c r="E247" s="246"/>
      <c r="F247" s="246"/>
      <c r="G247" s="247"/>
      <c r="H247" s="118"/>
      <c r="I247" s="248"/>
      <c r="J247" s="249"/>
      <c r="K247" s="249"/>
      <c r="L247" s="249"/>
      <c r="M247" s="249"/>
      <c r="N247" s="249"/>
      <c r="O247" s="249"/>
      <c r="P247" s="249"/>
      <c r="Q247" s="249"/>
      <c r="R247" s="249"/>
      <c r="S247" s="249"/>
      <c r="T247" s="249"/>
      <c r="U247" s="249"/>
      <c r="V247" s="249"/>
      <c r="W247" s="249"/>
      <c r="X247" s="249"/>
      <c r="Y247" s="249"/>
      <c r="Z247" s="249"/>
      <c r="AA247" s="249"/>
      <c r="AB247" s="249"/>
      <c r="AC247" s="249"/>
      <c r="AD247" s="249"/>
      <c r="AE247" s="249"/>
      <c r="AF247" s="249"/>
      <c r="AG247" s="249"/>
      <c r="AH247" s="249"/>
      <c r="AI247" s="249"/>
      <c r="AJ247" s="249"/>
      <c r="AK247" s="249"/>
      <c r="AL247" s="249"/>
      <c r="AM247" s="249"/>
      <c r="AN247" s="249"/>
      <c r="AO247" s="249"/>
      <c r="AP247" s="249"/>
      <c r="AQ247" s="250"/>
    </row>
    <row r="248" spans="1:61" ht="13.5" customHeight="1" x14ac:dyDescent="0.15">
      <c r="A248" s="289"/>
      <c r="B248" s="281" t="s">
        <v>0</v>
      </c>
      <c r="C248" s="283" t="s">
        <v>242</v>
      </c>
      <c r="D248" s="283" t="str">
        <f>IF(C250="○","整理番号","登録番号")</f>
        <v>登録番号</v>
      </c>
      <c r="E248" s="134" t="s">
        <v>13550</v>
      </c>
      <c r="F248" s="281" t="s">
        <v>275</v>
      </c>
      <c r="G248" s="135" t="s">
        <v>1</v>
      </c>
      <c r="H248" s="273" t="s">
        <v>13551</v>
      </c>
      <c r="I248" s="285" t="s">
        <v>2</v>
      </c>
      <c r="J248" s="273" t="s">
        <v>284</v>
      </c>
      <c r="K248" s="273" t="s">
        <v>3</v>
      </c>
      <c r="L248" s="136" t="s">
        <v>243</v>
      </c>
      <c r="M248" s="137" t="s">
        <v>16</v>
      </c>
      <c r="N248" s="278" t="s">
        <v>4</v>
      </c>
      <c r="O248" s="279"/>
      <c r="P248" s="279"/>
      <c r="Q248" s="279"/>
      <c r="R248" s="279"/>
      <c r="S248" s="279"/>
      <c r="T248" s="279"/>
      <c r="U248" s="279"/>
      <c r="V248" s="279"/>
      <c r="W248" s="279"/>
      <c r="X248" s="279"/>
      <c r="Y248" s="279"/>
      <c r="Z248" s="279"/>
      <c r="AA248" s="279"/>
      <c r="AB248" s="280"/>
      <c r="AC248" s="138" t="s">
        <v>16</v>
      </c>
      <c r="AD248" s="296" t="s">
        <v>448</v>
      </c>
      <c r="AE248" s="297"/>
      <c r="AF248" s="297"/>
      <c r="AG248" s="297"/>
      <c r="AH248" s="297"/>
      <c r="AI248" s="297"/>
      <c r="AJ248" s="297"/>
      <c r="AK248" s="278" t="s">
        <v>445</v>
      </c>
      <c r="AL248" s="279"/>
      <c r="AM248" s="279"/>
      <c r="AN248" s="279"/>
      <c r="AO248" s="279"/>
      <c r="AP248" s="279"/>
      <c r="AQ248" s="301"/>
    </row>
    <row r="249" spans="1:61" ht="14.25" thickBot="1" x14ac:dyDescent="0.2">
      <c r="A249" s="290"/>
      <c r="B249" s="282"/>
      <c r="C249" s="284"/>
      <c r="D249" s="284"/>
      <c r="E249" s="139" t="s">
        <v>6</v>
      </c>
      <c r="F249" s="282"/>
      <c r="G249" s="140" t="s">
        <v>7</v>
      </c>
      <c r="H249" s="282"/>
      <c r="I249" s="286"/>
      <c r="J249" s="274"/>
      <c r="K249" s="274"/>
      <c r="L249" s="141"/>
      <c r="M249" s="142"/>
      <c r="N249" s="275" t="s">
        <v>8</v>
      </c>
      <c r="O249" s="276"/>
      <c r="P249" s="276"/>
      <c r="Q249" s="276"/>
      <c r="R249" s="276"/>
      <c r="S249" s="276"/>
      <c r="T249" s="277"/>
      <c r="U249" s="166"/>
      <c r="V249" s="143" t="s">
        <v>10</v>
      </c>
      <c r="W249" s="144"/>
      <c r="X249" s="162"/>
      <c r="Y249" s="144"/>
      <c r="Z249" s="162"/>
      <c r="AA249" s="145"/>
      <c r="AB249" s="140" t="s">
        <v>11</v>
      </c>
      <c r="AC249" s="146"/>
      <c r="AD249" s="298" t="s">
        <v>8</v>
      </c>
      <c r="AE249" s="299"/>
      <c r="AF249" s="299"/>
      <c r="AG249" s="299"/>
      <c r="AH249" s="299"/>
      <c r="AI249" s="299"/>
      <c r="AJ249" s="300"/>
      <c r="AK249" s="275" t="s">
        <v>8</v>
      </c>
      <c r="AL249" s="276"/>
      <c r="AM249" s="276"/>
      <c r="AN249" s="276"/>
      <c r="AO249" s="276"/>
      <c r="AP249" s="276"/>
      <c r="AQ249" s="302"/>
    </row>
    <row r="250" spans="1:61" x14ac:dyDescent="0.15">
      <c r="A250" s="291">
        <v>50</v>
      </c>
      <c r="B250" s="303" t="str">
        <f>IF(OR(B245="",E250=""),"",B245+1)</f>
        <v/>
      </c>
      <c r="C250" s="207"/>
      <c r="D250" s="205"/>
      <c r="E250" s="119" t="str">
        <f>IF(C250="○",IF($D250&lt;&gt;"",VLOOKUP($D250,新規学連登録者入力シート!$A$2:$U$101,8,FALSE),""),IF($D250&lt;&gt;"",IF(VLOOKUP(個人情報!$D250,登録者リスト!$A$1:$F$43729,4,FALSE)=基本情報!$D$6,VLOOKUP(個人情報!$D250,登録者リスト!$A$1:$F$43729,3,FALSE),""),""))</f>
        <v/>
      </c>
      <c r="F250" s="209" t="str">
        <f>IF(C250="○",IF($D250&lt;&gt;"",VLOOKUP($D250,新規学連登録者入力シート!$A$2:$U$101,9,FALSE),""),IF($D250&lt;&gt;"",IF(VLOOKUP(個人情報!$D250,登録者リスト!$A$1:$G$43729,4,FALSE)=基本情報!$D$6,VLOOKUP(個人情報!$D250,登録者リスト!$A$1:$G$43729,7,FALSE),""),""))</f>
        <v/>
      </c>
      <c r="G250" s="120" t="str">
        <f>IF(C250="○",IF($D250&lt;&gt;"",VLOOKUP($D250,新規学連登録者入力シート!$A$2:$U$101,14,FALSE),""),IF($D250&lt;&gt;"",IF(VLOOKUP(個人情報!$D250,登録者リスト!$A$1:$F$43729,4,FALSE)=基本情報!$D$6,VLOOKUP(個人情報!$D250,登録者リスト!$A$1:$F$43729,5,FALSE),""),""))</f>
        <v/>
      </c>
      <c r="H250" s="211" t="str">
        <f>IF(C250="○",IF($D250&lt;&gt;"",VLOOKUP($D250,新規学連登録者入力シート!$A$2:$U$101,19,FALSE),""),IF($D250&lt;&gt;"",IF(VLOOKUP(個人情報!$D250,登録者リスト!$A$1:$H$43729,4,FALSE)=基本情報!$D$6,VLOOKUP(個人情報!$D250,登録者リスト!$A$1:$H$43729,8,FALSE),""),""))</f>
        <v/>
      </c>
      <c r="I250" s="267"/>
      <c r="J250" s="267"/>
      <c r="K250" s="269" t="str">
        <f>IFERROR(IF(I250="","",IF(AND(I250&lt;&gt;"107 ハーフマラソン",I250&lt;&gt;"062 10000mW"),IF(BA250="T",IF(VALUE(M250)&lt;=AY250,"A標準",IF(VALUE(M250)&lt;=AZ250,"B標準","未突破")),IF(VALUE(M250)&gt;=AY250,"A標準",IF(VALUE(M250)&gt;=AZ250,"B標準","未突破"))),IF(VALUE(M250)&lt;=AZ250,"","未突破"))),"")</f>
        <v/>
      </c>
      <c r="L250" s="105"/>
      <c r="M250" s="287" t="str">
        <f>IF(U250="",ASC(N250&amp;IF(P250&lt;&gt;"",TEXT(P250,"00"),"")&amp;IF(R250&lt;&gt;"",TEXT(R250,"00"),"")&amp;IF(T250&lt;&gt;"",TEXT(T250,"00"),"")),ASC(U250))</f>
        <v/>
      </c>
      <c r="N250" s="205"/>
      <c r="O250" s="255" t="s">
        <v>239</v>
      </c>
      <c r="P250" s="237"/>
      <c r="Q250" s="255" t="s">
        <v>240</v>
      </c>
      <c r="R250" s="237"/>
      <c r="S250" s="239" t="s">
        <v>241</v>
      </c>
      <c r="T250" s="241"/>
      <c r="U250" s="165"/>
      <c r="V250" s="147"/>
      <c r="W250" s="148" t="s">
        <v>23</v>
      </c>
      <c r="X250" s="163"/>
      <c r="Y250" s="148" t="s">
        <v>24</v>
      </c>
      <c r="Z250" s="163"/>
      <c r="AA250" s="148" t="s">
        <v>26</v>
      </c>
      <c r="AB250" s="267"/>
      <c r="AC250" s="101" t="e">
        <f>IF(#REF!="",ASC(AD250&amp;IF(AF250&lt;&gt;"",TEXT(AF250,"00"),"")&amp;IF(AH250&lt;&gt;"",TEXT(AH250,"00"),"")&amp;IF(AJ250&lt;&gt;"",TEXT(AJ250,"00"),"")),ASC(#REF!))</f>
        <v>#REF!</v>
      </c>
      <c r="AD250" s="253" t="str">
        <f>IF(I250="","",IF(I250="201 十種競技","",VLOOKUP(I250,大学記録!$A$3:$H$5,2,FALSE)))</f>
        <v/>
      </c>
      <c r="AE250" s="257" t="s">
        <v>239</v>
      </c>
      <c r="AF250" s="259" t="str">
        <f>IF(I250="","",IF(I250="201 十種競技","",VLOOKUP(I250,大学記録!$A$3:$H$5,4,FALSE)))</f>
        <v/>
      </c>
      <c r="AG250" s="257" t="s">
        <v>240</v>
      </c>
      <c r="AH250" s="259" t="str">
        <f>IF(I250="","",IF(I250="201 十種競技","",VLOOKUP(I250,大学記録!$A$3:$H$5,6,FALSE)))</f>
        <v/>
      </c>
      <c r="AI250" s="261" t="s">
        <v>241</v>
      </c>
      <c r="AJ250" s="251" t="str">
        <f>IF(I250="","",IF(I250="201 十種競技","",VLOOKUP(I250,大学記録!$A$3:$H$5,8,FALSE)))</f>
        <v/>
      </c>
      <c r="AK250" s="205"/>
      <c r="AL250" s="255" t="s">
        <v>239</v>
      </c>
      <c r="AM250" s="237"/>
      <c r="AN250" s="255" t="s">
        <v>240</v>
      </c>
      <c r="AO250" s="237"/>
      <c r="AP250" s="239" t="s">
        <v>241</v>
      </c>
      <c r="AQ250" s="294"/>
      <c r="AS250" s="5" t="str">
        <f>IF(AND(I250&lt;&gt;"107 ハーフマラソン",I250&lt;&gt;"062 10000mW"),D250 &amp; "-" &amp; I250,D250 &amp; "-" &amp; I250 &amp; J250)</f>
        <v>-</v>
      </c>
      <c r="AT250" s="5" t="str">
        <f>IF(ISERROR(VLOOKUP(個人情報!$AS250,登録者リスト!#REF!,4,FALSE)),"○","")</f>
        <v>○</v>
      </c>
      <c r="AU250" s="5" t="e">
        <f>IF(AND(I250&lt;&gt;"107 ハーフマラソン",I250&lt;&gt;"062 10000mW"),#REF! &amp; "-" &amp; I250,#REF! &amp; "-" &amp; I250 &amp; J250)</f>
        <v>#REF!</v>
      </c>
      <c r="AV250" s="5" t="str">
        <f>IF(ISERROR(VLOOKUP(AU250,突破者リスト外資格記録入力シート!$D$7:$M$106,2,FALSE)),"○","")</f>
        <v>○</v>
      </c>
      <c r="AW250" s="5" t="str">
        <f>IF(C250="○","整理番号","登録番号")</f>
        <v>登録番号</v>
      </c>
      <c r="AX250" s="5" t="str">
        <f>IF(I250="107 ハーフマラソン","H",IF(I250="062 10000mW","W",""))</f>
        <v/>
      </c>
      <c r="AY250" s="5" t="e">
        <f>VLOOKUP($I250 &amp; $J250,標準記録!$A$1:$D$26,2,FALSE)</f>
        <v>#N/A</v>
      </c>
      <c r="AZ250" s="5" t="e">
        <f>VLOOKUP($I250 &amp; $J250,標準記録!$A$1:$D$26,3,FALSE)</f>
        <v>#N/A</v>
      </c>
      <c r="BA250" s="5" t="e">
        <f>VLOOKUP($I250 &amp; $J250,標準記録!$A$1:$D$26,4,FALSE)</f>
        <v>#N/A</v>
      </c>
      <c r="BB250" s="5" t="str">
        <f>IF(BC250="","",A250)</f>
        <v/>
      </c>
      <c r="BC250" s="5" t="str">
        <f>IF(OR(I250="201 十種競技",I250="202 七種競技"),#REF!,"")</f>
        <v/>
      </c>
      <c r="BD250" s="5" t="str">
        <f>IF(I250="107 ハーフマラソン",#REF!,"")</f>
        <v/>
      </c>
      <c r="BE250" s="5" t="str">
        <f>I250 &amp; K250</f>
        <v/>
      </c>
      <c r="BF250" s="5">
        <f>I250</f>
        <v>0</v>
      </c>
      <c r="BG250" s="5">
        <f>COUNTIF($BF$5:$BF$401,I250)</f>
        <v>160</v>
      </c>
      <c r="BH250" s="5">
        <f>COUNTIF($BE$5:$BE$401,I250 &amp; "B標準")</f>
        <v>0</v>
      </c>
      <c r="BI250" s="5" t="str">
        <f>D248 &amp; D250</f>
        <v>登録番号</v>
      </c>
    </row>
    <row r="251" spans="1:61" ht="14.25" thickBot="1" x14ac:dyDescent="0.2">
      <c r="A251" s="292"/>
      <c r="B251" s="304"/>
      <c r="C251" s="208"/>
      <c r="D251" s="206"/>
      <c r="E251" s="121" t="str">
        <f>IF(C250="○",IF($D250&lt;&gt;"",VLOOKUP($D250,新規学連登録者入力シート!$A$2:$U$101,7,FALSE),""),IF($D250&lt;&gt;"",IF(VLOOKUP(個人情報!$D250,登録者リスト!$A$1:$F$43729,4,FALSE)=基本情報!$D$6,VLOOKUP(個人情報!$D250,登録者リスト!$A$1:$F$43729,2,FALSE),""),""))</f>
        <v/>
      </c>
      <c r="F251" s="210"/>
      <c r="G251" s="121" t="str">
        <f>IF(C250="○",IF($D250&lt;&gt;"",VLOOKUP($D250,新規学連登録者入力シート!$A$2:$U$101,19,FALSE),""),IF($D250&lt;&gt;"",IF(VLOOKUP(個人情報!$D250,登録者リスト!$A$1:$F$43729,4,FALSE)=基本情報!$D$6,VLOOKUP(個人情報!$D250,登録者リスト!$A$1:$F$43729,6,FALSE),""),""))</f>
        <v/>
      </c>
      <c r="H251" s="212"/>
      <c r="I251" s="268"/>
      <c r="J251" s="268"/>
      <c r="K251" s="270"/>
      <c r="L251" s="106"/>
      <c r="M251" s="288"/>
      <c r="N251" s="206"/>
      <c r="O251" s="256"/>
      <c r="P251" s="238"/>
      <c r="Q251" s="256"/>
      <c r="R251" s="238"/>
      <c r="S251" s="240"/>
      <c r="T251" s="242"/>
      <c r="U251" s="168"/>
      <c r="V251" s="149"/>
      <c r="W251" s="150" t="s">
        <v>23</v>
      </c>
      <c r="X251" s="94"/>
      <c r="Y251" s="150" t="s">
        <v>25</v>
      </c>
      <c r="Z251" s="94"/>
      <c r="AA251" s="150" t="s">
        <v>26</v>
      </c>
      <c r="AB251" s="268"/>
      <c r="AC251" s="102" t="e">
        <f>IF(#REF!="",ASC(AD250&amp;IF(AF251&lt;&gt;"",TEXT(AF251,"00"),"")&amp;IF(AH251&lt;&gt;"",TEXT(AH251,"00"),"")&amp;IF(AJ251&lt;&gt;"",TEXT(AJ251,"00"),"")),ASC(#REF!))</f>
        <v>#REF!</v>
      </c>
      <c r="AD251" s="254"/>
      <c r="AE251" s="258"/>
      <c r="AF251" s="260"/>
      <c r="AG251" s="258"/>
      <c r="AH251" s="260"/>
      <c r="AI251" s="262"/>
      <c r="AJ251" s="252"/>
      <c r="AK251" s="206"/>
      <c r="AL251" s="256"/>
      <c r="AM251" s="238"/>
      <c r="AN251" s="256"/>
      <c r="AO251" s="238"/>
      <c r="AP251" s="240"/>
      <c r="AQ251" s="295"/>
      <c r="AS251" s="5" t="str">
        <f>IF(AND(I251&lt;&gt;"107 ハーフマラソン",I251&lt;&gt;"062 10000mW"),D250 &amp; "-" &amp; I251,D250 &amp; "-" &amp; I251 &amp; J251)</f>
        <v>-</v>
      </c>
      <c r="AT251" s="5" t="str">
        <f>IF(ISERROR(VLOOKUP(個人情報!$AS251,登録者リスト!#REF!,4,FALSE)),"○","")</f>
        <v>○</v>
      </c>
      <c r="AU251" s="5" t="e">
        <f>IF(AND(I251&lt;&gt;"107 ハーフマラソン",I251&lt;&gt;"062 10000mW"),#REF! &amp; "-" &amp; I251,#REF! &amp; "-" &amp; I251 &amp; J251)</f>
        <v>#REF!</v>
      </c>
      <c r="AV251" s="5" t="str">
        <f>IF(ISERROR(VLOOKUP(AU251,突破者リスト外資格記録入力シート!$D$7:$M$106,2,FALSE)),"○","")</f>
        <v>○</v>
      </c>
      <c r="AX251" s="5" t="str">
        <f>IF(I251="107 ハーフマラソン","H",IF(I251="062 10000mW","W",""))</f>
        <v/>
      </c>
      <c r="AY251" s="5" t="e">
        <f>VLOOKUP($I251 &amp; $J251,標準記録!$A$1:$D$26,2,FALSE)</f>
        <v>#N/A</v>
      </c>
      <c r="AZ251" s="5" t="e">
        <f>VLOOKUP($I251 &amp; $J251,標準記録!$A$1:$D$26,3,FALSE)</f>
        <v>#N/A</v>
      </c>
      <c r="BA251" s="5" t="e">
        <f>VLOOKUP($I251 &amp; $J251,標準記録!$A$1:$D$26,4,FALSE)</f>
        <v>#N/A</v>
      </c>
      <c r="BB251" s="5" t="str">
        <f>IF(BC251="","",A250)</f>
        <v/>
      </c>
      <c r="BC251" s="5" t="str">
        <f>IF(OR(I251="201 十種競技",I251="202 七種競技"),#REF!,"")</f>
        <v/>
      </c>
      <c r="BD251" s="5" t="str">
        <f>IF(I251="107 ハーフマラソン",#REF!,"")</f>
        <v/>
      </c>
      <c r="BE251" s="5" t="str">
        <f>I251 &amp; K251</f>
        <v/>
      </c>
      <c r="BF251" s="5">
        <f>I251</f>
        <v>0</v>
      </c>
      <c r="BG251" s="5">
        <f>COUNTIF($BF$5:$BF$401,I251)</f>
        <v>160</v>
      </c>
      <c r="BH251" s="5">
        <f>COUNTIF($BE$5:$BE$401,I251 &amp; "B標準")</f>
        <v>0</v>
      </c>
    </row>
    <row r="252" spans="1:61" ht="15" thickTop="1" thickBot="1" x14ac:dyDescent="0.2">
      <c r="A252" s="293"/>
      <c r="B252" s="245" t="s">
        <v>128</v>
      </c>
      <c r="C252" s="246"/>
      <c r="D252" s="246"/>
      <c r="E252" s="246"/>
      <c r="F252" s="246"/>
      <c r="G252" s="247"/>
      <c r="H252" s="118"/>
      <c r="I252" s="248"/>
      <c r="J252" s="249"/>
      <c r="K252" s="249"/>
      <c r="L252" s="249"/>
      <c r="M252" s="249"/>
      <c r="N252" s="249"/>
      <c r="O252" s="249"/>
      <c r="P252" s="249"/>
      <c r="Q252" s="249"/>
      <c r="R252" s="249"/>
      <c r="S252" s="249"/>
      <c r="T252" s="249"/>
      <c r="U252" s="249"/>
      <c r="V252" s="249"/>
      <c r="W252" s="249"/>
      <c r="X252" s="249"/>
      <c r="Y252" s="249"/>
      <c r="Z252" s="249"/>
      <c r="AA252" s="249"/>
      <c r="AB252" s="249"/>
      <c r="AC252" s="249"/>
      <c r="AD252" s="249"/>
      <c r="AE252" s="249"/>
      <c r="AF252" s="249"/>
      <c r="AG252" s="249"/>
      <c r="AH252" s="249"/>
      <c r="AI252" s="249"/>
      <c r="AJ252" s="249"/>
      <c r="AK252" s="249"/>
      <c r="AL252" s="249"/>
      <c r="AM252" s="249"/>
      <c r="AN252" s="249"/>
      <c r="AO252" s="249"/>
      <c r="AP252" s="249"/>
      <c r="AQ252" s="250"/>
    </row>
    <row r="253" spans="1:61" ht="13.5" customHeight="1" x14ac:dyDescent="0.15">
      <c r="A253" s="289"/>
      <c r="B253" s="281" t="s">
        <v>0</v>
      </c>
      <c r="C253" s="283" t="s">
        <v>242</v>
      </c>
      <c r="D253" s="283" t="str">
        <f>IF(C255="○","整理番号","登録番号")</f>
        <v>登録番号</v>
      </c>
      <c r="E253" s="134" t="s">
        <v>13550</v>
      </c>
      <c r="F253" s="281" t="s">
        <v>275</v>
      </c>
      <c r="G253" s="135" t="s">
        <v>1</v>
      </c>
      <c r="H253" s="273" t="s">
        <v>13551</v>
      </c>
      <c r="I253" s="285" t="s">
        <v>2</v>
      </c>
      <c r="J253" s="273" t="s">
        <v>284</v>
      </c>
      <c r="K253" s="273" t="s">
        <v>3</v>
      </c>
      <c r="L253" s="136" t="s">
        <v>243</v>
      </c>
      <c r="M253" s="137" t="s">
        <v>16</v>
      </c>
      <c r="N253" s="278" t="s">
        <v>4</v>
      </c>
      <c r="O253" s="279"/>
      <c r="P253" s="279"/>
      <c r="Q253" s="279"/>
      <c r="R253" s="279"/>
      <c r="S253" s="279"/>
      <c r="T253" s="279"/>
      <c r="U253" s="279"/>
      <c r="V253" s="279"/>
      <c r="W253" s="279"/>
      <c r="X253" s="279"/>
      <c r="Y253" s="279"/>
      <c r="Z253" s="279"/>
      <c r="AA253" s="279"/>
      <c r="AB253" s="280"/>
      <c r="AC253" s="138" t="s">
        <v>16</v>
      </c>
      <c r="AD253" s="296" t="s">
        <v>448</v>
      </c>
      <c r="AE253" s="297"/>
      <c r="AF253" s="297"/>
      <c r="AG253" s="297"/>
      <c r="AH253" s="297"/>
      <c r="AI253" s="297"/>
      <c r="AJ253" s="297"/>
      <c r="AK253" s="278" t="s">
        <v>445</v>
      </c>
      <c r="AL253" s="279"/>
      <c r="AM253" s="279"/>
      <c r="AN253" s="279"/>
      <c r="AO253" s="279"/>
      <c r="AP253" s="279"/>
      <c r="AQ253" s="301"/>
    </row>
    <row r="254" spans="1:61" ht="14.25" thickBot="1" x14ac:dyDescent="0.2">
      <c r="A254" s="290"/>
      <c r="B254" s="282"/>
      <c r="C254" s="284"/>
      <c r="D254" s="284"/>
      <c r="E254" s="139" t="s">
        <v>6</v>
      </c>
      <c r="F254" s="282"/>
      <c r="G254" s="140" t="s">
        <v>7</v>
      </c>
      <c r="H254" s="282"/>
      <c r="I254" s="286"/>
      <c r="J254" s="274"/>
      <c r="K254" s="274"/>
      <c r="L254" s="141"/>
      <c r="M254" s="142"/>
      <c r="N254" s="275" t="s">
        <v>8</v>
      </c>
      <c r="O254" s="276"/>
      <c r="P254" s="276"/>
      <c r="Q254" s="276"/>
      <c r="R254" s="276"/>
      <c r="S254" s="276"/>
      <c r="T254" s="277"/>
      <c r="U254" s="166"/>
      <c r="V254" s="143" t="s">
        <v>10</v>
      </c>
      <c r="W254" s="144"/>
      <c r="X254" s="162"/>
      <c r="Y254" s="144"/>
      <c r="Z254" s="162"/>
      <c r="AA254" s="145"/>
      <c r="AB254" s="140" t="s">
        <v>11</v>
      </c>
      <c r="AC254" s="146"/>
      <c r="AD254" s="298" t="s">
        <v>8</v>
      </c>
      <c r="AE254" s="299"/>
      <c r="AF254" s="299"/>
      <c r="AG254" s="299"/>
      <c r="AH254" s="299"/>
      <c r="AI254" s="299"/>
      <c r="AJ254" s="300"/>
      <c r="AK254" s="275" t="s">
        <v>8</v>
      </c>
      <c r="AL254" s="276"/>
      <c r="AM254" s="276"/>
      <c r="AN254" s="276"/>
      <c r="AO254" s="276"/>
      <c r="AP254" s="276"/>
      <c r="AQ254" s="302"/>
    </row>
    <row r="255" spans="1:61" x14ac:dyDescent="0.15">
      <c r="A255" s="291">
        <v>51</v>
      </c>
      <c r="B255" s="303" t="str">
        <f>IF(OR(B250="",E255=""),"",B250+1)</f>
        <v/>
      </c>
      <c r="C255" s="207"/>
      <c r="D255" s="205"/>
      <c r="E255" s="119" t="str">
        <f>IF(C255="○",IF($D255&lt;&gt;"",VLOOKUP($D255,新規学連登録者入力シート!$A$2:$U$101,8,FALSE),""),IF($D255&lt;&gt;"",IF(VLOOKUP(個人情報!$D255,登録者リスト!$A$1:$F$43729,4,FALSE)=基本情報!$D$6,VLOOKUP(個人情報!$D255,登録者リスト!$A$1:$F$43729,3,FALSE),""),""))</f>
        <v/>
      </c>
      <c r="F255" s="209" t="str">
        <f>IF(C255="○",IF($D255&lt;&gt;"",VLOOKUP($D255,新規学連登録者入力シート!$A$2:$U$101,9,FALSE),""),IF($D255&lt;&gt;"",IF(VLOOKUP(個人情報!$D255,登録者リスト!$A$1:$G$43729,4,FALSE)=基本情報!$D$6,VLOOKUP(個人情報!$D255,登録者リスト!$A$1:$G$43729,7,FALSE),""),""))</f>
        <v/>
      </c>
      <c r="G255" s="120" t="str">
        <f>IF(C255="○",IF($D255&lt;&gt;"",VLOOKUP($D255,新規学連登録者入力シート!$A$2:$U$101,14,FALSE),""),IF($D255&lt;&gt;"",IF(VLOOKUP(個人情報!$D255,登録者リスト!$A$1:$F$43729,4,FALSE)=基本情報!$D$6,VLOOKUP(個人情報!$D255,登録者リスト!$A$1:$F$43729,5,FALSE),""),""))</f>
        <v/>
      </c>
      <c r="H255" s="211" t="str">
        <f>IF(C255="○",IF($D255&lt;&gt;"",VLOOKUP($D255,新規学連登録者入力シート!$A$2:$U$101,19,FALSE),""),IF($D255&lt;&gt;"",IF(VLOOKUP(個人情報!$D255,登録者リスト!$A$1:$H$43729,4,FALSE)=基本情報!$D$6,VLOOKUP(個人情報!$D255,登録者リスト!$A$1:$H$43729,8,FALSE),""),""))</f>
        <v/>
      </c>
      <c r="I255" s="267"/>
      <c r="J255" s="267"/>
      <c r="K255" s="269" t="str">
        <f>IFERROR(IF(I255="","",IF(AND(I255&lt;&gt;"107 ハーフマラソン",I255&lt;&gt;"062 10000mW"),IF(BA255="T",IF(VALUE(M255)&lt;=AY255,"A標準",IF(VALUE(M255)&lt;=AZ255,"B標準","未突破")),IF(VALUE(M255)&gt;=AY255,"A標準",IF(VALUE(M255)&gt;=AZ255,"B標準","未突破"))),IF(VALUE(M255)&lt;=AZ255,"","未突破"))),"")</f>
        <v/>
      </c>
      <c r="L255" s="105"/>
      <c r="M255" s="287" t="str">
        <f>IF(U255="",ASC(N255&amp;IF(P255&lt;&gt;"",TEXT(P255,"00"),"")&amp;IF(R255&lt;&gt;"",TEXT(R255,"00"),"")&amp;IF(T255&lt;&gt;"",TEXT(T255,"00"),"")),ASC(U255))</f>
        <v/>
      </c>
      <c r="N255" s="205"/>
      <c r="O255" s="255" t="s">
        <v>239</v>
      </c>
      <c r="P255" s="237"/>
      <c r="Q255" s="255" t="s">
        <v>240</v>
      </c>
      <c r="R255" s="237"/>
      <c r="S255" s="239" t="s">
        <v>241</v>
      </c>
      <c r="T255" s="241"/>
      <c r="U255" s="165"/>
      <c r="V255" s="147"/>
      <c r="W255" s="148" t="s">
        <v>23</v>
      </c>
      <c r="X255" s="163"/>
      <c r="Y255" s="148" t="s">
        <v>24</v>
      </c>
      <c r="Z255" s="163"/>
      <c r="AA255" s="148" t="s">
        <v>26</v>
      </c>
      <c r="AB255" s="267"/>
      <c r="AC255" s="101" t="e">
        <f>IF(#REF!="",ASC(AD255&amp;IF(AF255&lt;&gt;"",TEXT(AF255,"00"),"")&amp;IF(AH255&lt;&gt;"",TEXT(AH255,"00"),"")&amp;IF(AJ255&lt;&gt;"",TEXT(AJ255,"00"),"")),ASC(#REF!))</f>
        <v>#REF!</v>
      </c>
      <c r="AD255" s="253" t="str">
        <f>IF(I255="","",IF(I255="201 十種競技","",VLOOKUP(I255,大学記録!$A$3:$H$5,2,FALSE)))</f>
        <v/>
      </c>
      <c r="AE255" s="257" t="s">
        <v>239</v>
      </c>
      <c r="AF255" s="259" t="str">
        <f>IF(I255="","",IF(I255="201 十種競技","",VLOOKUP(I255,大学記録!$A$3:$H$5,4,FALSE)))</f>
        <v/>
      </c>
      <c r="AG255" s="257" t="s">
        <v>240</v>
      </c>
      <c r="AH255" s="259" t="str">
        <f>IF(I255="","",IF(I255="201 十種競技","",VLOOKUP(I255,大学記録!$A$3:$H$5,6,FALSE)))</f>
        <v/>
      </c>
      <c r="AI255" s="261" t="s">
        <v>241</v>
      </c>
      <c r="AJ255" s="251" t="str">
        <f>IF(I255="","",IF(I255="201 十種競技","",VLOOKUP(I255,大学記録!$A$3:$H$5,8,FALSE)))</f>
        <v/>
      </c>
      <c r="AK255" s="205"/>
      <c r="AL255" s="255" t="s">
        <v>239</v>
      </c>
      <c r="AM255" s="237"/>
      <c r="AN255" s="255" t="s">
        <v>240</v>
      </c>
      <c r="AO255" s="237"/>
      <c r="AP255" s="239" t="s">
        <v>241</v>
      </c>
      <c r="AQ255" s="294"/>
      <c r="AS255" s="5" t="str">
        <f>IF(AND(I255&lt;&gt;"107 ハーフマラソン",I255&lt;&gt;"062 10000mW"),D255 &amp; "-" &amp; I255,D255 &amp; "-" &amp; I255 &amp; J255)</f>
        <v>-</v>
      </c>
      <c r="AT255" s="5" t="str">
        <f>IF(ISERROR(VLOOKUP(個人情報!$AS255,登録者リスト!#REF!,4,FALSE)),"○","")</f>
        <v>○</v>
      </c>
      <c r="AU255" s="5" t="e">
        <f>IF(AND(I255&lt;&gt;"107 ハーフマラソン",I255&lt;&gt;"062 10000mW"),#REF! &amp; "-" &amp; I255,#REF! &amp; "-" &amp; I255 &amp; J255)</f>
        <v>#REF!</v>
      </c>
      <c r="AV255" s="5" t="str">
        <f>IF(ISERROR(VLOOKUP(AU255,突破者リスト外資格記録入力シート!$D$7:$M$106,2,FALSE)),"○","")</f>
        <v>○</v>
      </c>
      <c r="AW255" s="5" t="str">
        <f>IF(C255="○","整理番号","登録番号")</f>
        <v>登録番号</v>
      </c>
      <c r="AX255" s="5" t="str">
        <f>IF(I255="107 ハーフマラソン","H",IF(I255="062 10000mW","W",""))</f>
        <v/>
      </c>
      <c r="AY255" s="5" t="e">
        <f>VLOOKUP($I255 &amp; $J255,標準記録!$A$1:$D$26,2,FALSE)</f>
        <v>#N/A</v>
      </c>
      <c r="AZ255" s="5" t="e">
        <f>VLOOKUP($I255 &amp; $J255,標準記録!$A$1:$D$26,3,FALSE)</f>
        <v>#N/A</v>
      </c>
      <c r="BA255" s="5" t="e">
        <f>VLOOKUP($I255 &amp; $J255,標準記録!$A$1:$D$26,4,FALSE)</f>
        <v>#N/A</v>
      </c>
      <c r="BB255" s="5" t="str">
        <f>IF(BC255="","",A255)</f>
        <v/>
      </c>
      <c r="BC255" s="5" t="str">
        <f>IF(OR(I255="201 十種競技",I255="202 七種競技"),#REF!,"")</f>
        <v/>
      </c>
      <c r="BD255" s="5" t="str">
        <f>IF(I255="107 ハーフマラソン",#REF!,"")</f>
        <v/>
      </c>
      <c r="BE255" s="5" t="str">
        <f>I255 &amp; K255</f>
        <v/>
      </c>
      <c r="BF255" s="5">
        <f>I255</f>
        <v>0</v>
      </c>
      <c r="BG255" s="5">
        <f>COUNTIF($BF$5:$BF$401,I255)</f>
        <v>160</v>
      </c>
      <c r="BH255" s="5">
        <f>COUNTIF($BE$5:$BE$401,I255 &amp; "B標準")</f>
        <v>0</v>
      </c>
      <c r="BI255" s="5" t="str">
        <f>D253 &amp; D255</f>
        <v>登録番号</v>
      </c>
    </row>
    <row r="256" spans="1:61" ht="14.25" thickBot="1" x14ac:dyDescent="0.2">
      <c r="A256" s="292"/>
      <c r="B256" s="304"/>
      <c r="C256" s="208"/>
      <c r="D256" s="206"/>
      <c r="E256" s="121" t="str">
        <f>IF(C255="○",IF($D255&lt;&gt;"",VLOOKUP($D255,新規学連登録者入力シート!$A$2:$U$101,7,FALSE),""),IF($D255&lt;&gt;"",IF(VLOOKUP(個人情報!$D255,登録者リスト!$A$1:$F$43729,4,FALSE)=基本情報!$D$6,VLOOKUP(個人情報!$D255,登録者リスト!$A$1:$F$43729,2,FALSE),""),""))</f>
        <v/>
      </c>
      <c r="F256" s="210"/>
      <c r="G256" s="121" t="str">
        <f>IF(C255="○",IF($D255&lt;&gt;"",VLOOKUP($D255,新規学連登録者入力シート!$A$2:$U$101,19,FALSE),""),IF($D255&lt;&gt;"",IF(VLOOKUP(個人情報!$D255,登録者リスト!$A$1:$F$43729,4,FALSE)=基本情報!$D$6,VLOOKUP(個人情報!$D255,登録者リスト!$A$1:$F$43729,6,FALSE),""),""))</f>
        <v/>
      </c>
      <c r="H256" s="212"/>
      <c r="I256" s="268"/>
      <c r="J256" s="268"/>
      <c r="K256" s="270"/>
      <c r="L256" s="106"/>
      <c r="M256" s="288"/>
      <c r="N256" s="206"/>
      <c r="O256" s="256"/>
      <c r="P256" s="238"/>
      <c r="Q256" s="256"/>
      <c r="R256" s="238"/>
      <c r="S256" s="240"/>
      <c r="T256" s="242"/>
      <c r="U256" s="168"/>
      <c r="V256" s="149"/>
      <c r="W256" s="150" t="s">
        <v>23</v>
      </c>
      <c r="X256" s="94"/>
      <c r="Y256" s="150" t="s">
        <v>25</v>
      </c>
      <c r="Z256" s="94"/>
      <c r="AA256" s="150" t="s">
        <v>26</v>
      </c>
      <c r="AB256" s="268"/>
      <c r="AC256" s="102" t="e">
        <f>IF(#REF!="",ASC(AD255&amp;IF(AF256&lt;&gt;"",TEXT(AF256,"00"),"")&amp;IF(AH256&lt;&gt;"",TEXT(AH256,"00"),"")&amp;IF(AJ256&lt;&gt;"",TEXT(AJ256,"00"),"")),ASC(#REF!))</f>
        <v>#REF!</v>
      </c>
      <c r="AD256" s="254"/>
      <c r="AE256" s="258"/>
      <c r="AF256" s="260"/>
      <c r="AG256" s="258"/>
      <c r="AH256" s="260"/>
      <c r="AI256" s="262"/>
      <c r="AJ256" s="252"/>
      <c r="AK256" s="206"/>
      <c r="AL256" s="256"/>
      <c r="AM256" s="238"/>
      <c r="AN256" s="256"/>
      <c r="AO256" s="238"/>
      <c r="AP256" s="240"/>
      <c r="AQ256" s="295"/>
      <c r="AS256" s="5" t="str">
        <f>IF(AND(I256&lt;&gt;"107 ハーフマラソン",I256&lt;&gt;"062 10000mW"),D255 &amp; "-" &amp; I256,D255 &amp; "-" &amp; I256 &amp; J256)</f>
        <v>-</v>
      </c>
      <c r="AT256" s="5" t="str">
        <f>IF(ISERROR(VLOOKUP(個人情報!$AS256,登録者リスト!#REF!,4,FALSE)),"○","")</f>
        <v>○</v>
      </c>
      <c r="AU256" s="5" t="e">
        <f>IF(AND(I256&lt;&gt;"107 ハーフマラソン",I256&lt;&gt;"062 10000mW"),#REF! &amp; "-" &amp; I256,#REF! &amp; "-" &amp; I256 &amp; J256)</f>
        <v>#REF!</v>
      </c>
      <c r="AV256" s="5" t="str">
        <f>IF(ISERROR(VLOOKUP(AU256,突破者リスト外資格記録入力シート!$D$7:$M$106,2,FALSE)),"○","")</f>
        <v>○</v>
      </c>
      <c r="AX256" s="5" t="str">
        <f>IF(I256="107 ハーフマラソン","H",IF(I256="062 10000mW","W",""))</f>
        <v/>
      </c>
      <c r="AY256" s="5" t="e">
        <f>VLOOKUP($I256 &amp; $J256,標準記録!$A$1:$D$26,2,FALSE)</f>
        <v>#N/A</v>
      </c>
      <c r="AZ256" s="5" t="e">
        <f>VLOOKUP($I256 &amp; $J256,標準記録!$A$1:$D$26,3,FALSE)</f>
        <v>#N/A</v>
      </c>
      <c r="BA256" s="5" t="e">
        <f>VLOOKUP($I256 &amp; $J256,標準記録!$A$1:$D$26,4,FALSE)</f>
        <v>#N/A</v>
      </c>
      <c r="BB256" s="5" t="str">
        <f>IF(BC256="","",A255)</f>
        <v/>
      </c>
      <c r="BC256" s="5" t="str">
        <f>IF(OR(I256="201 十種競技",I256="202 七種競技"),#REF!,"")</f>
        <v/>
      </c>
      <c r="BD256" s="5" t="str">
        <f>IF(I256="107 ハーフマラソン",#REF!,"")</f>
        <v/>
      </c>
      <c r="BE256" s="5" t="str">
        <f>I256 &amp; K256</f>
        <v/>
      </c>
      <c r="BF256" s="5">
        <f>I256</f>
        <v>0</v>
      </c>
      <c r="BG256" s="5">
        <f>COUNTIF($BF$5:$BF$401,I256)</f>
        <v>160</v>
      </c>
      <c r="BH256" s="5">
        <f>COUNTIF($BE$5:$BE$401,I256 &amp; "B標準")</f>
        <v>0</v>
      </c>
    </row>
    <row r="257" spans="1:61" ht="15" thickTop="1" thickBot="1" x14ac:dyDescent="0.2">
      <c r="A257" s="293"/>
      <c r="B257" s="245" t="s">
        <v>128</v>
      </c>
      <c r="C257" s="246"/>
      <c r="D257" s="246"/>
      <c r="E257" s="246"/>
      <c r="F257" s="246"/>
      <c r="G257" s="247"/>
      <c r="H257" s="118"/>
      <c r="I257" s="248"/>
      <c r="J257" s="249"/>
      <c r="K257" s="249"/>
      <c r="L257" s="249"/>
      <c r="M257" s="249"/>
      <c r="N257" s="249"/>
      <c r="O257" s="249"/>
      <c r="P257" s="249"/>
      <c r="Q257" s="249"/>
      <c r="R257" s="249"/>
      <c r="S257" s="249"/>
      <c r="T257" s="249"/>
      <c r="U257" s="249"/>
      <c r="V257" s="249"/>
      <c r="W257" s="249"/>
      <c r="X257" s="249"/>
      <c r="Y257" s="249"/>
      <c r="Z257" s="249"/>
      <c r="AA257" s="249"/>
      <c r="AB257" s="249"/>
      <c r="AC257" s="249"/>
      <c r="AD257" s="249"/>
      <c r="AE257" s="249"/>
      <c r="AF257" s="249"/>
      <c r="AG257" s="249"/>
      <c r="AH257" s="249"/>
      <c r="AI257" s="249"/>
      <c r="AJ257" s="249"/>
      <c r="AK257" s="249"/>
      <c r="AL257" s="249"/>
      <c r="AM257" s="249"/>
      <c r="AN257" s="249"/>
      <c r="AO257" s="249"/>
      <c r="AP257" s="249"/>
      <c r="AQ257" s="250"/>
    </row>
    <row r="258" spans="1:61" ht="13.5" customHeight="1" x14ac:dyDescent="0.15">
      <c r="A258" s="289"/>
      <c r="B258" s="281" t="s">
        <v>0</v>
      </c>
      <c r="C258" s="283" t="s">
        <v>242</v>
      </c>
      <c r="D258" s="283" t="str">
        <f>IF(C260="○","整理番号","登録番号")</f>
        <v>登録番号</v>
      </c>
      <c r="E258" s="134" t="s">
        <v>13550</v>
      </c>
      <c r="F258" s="281" t="s">
        <v>275</v>
      </c>
      <c r="G258" s="135" t="s">
        <v>1</v>
      </c>
      <c r="H258" s="273" t="s">
        <v>13551</v>
      </c>
      <c r="I258" s="285" t="s">
        <v>2</v>
      </c>
      <c r="J258" s="273" t="s">
        <v>284</v>
      </c>
      <c r="K258" s="273" t="s">
        <v>3</v>
      </c>
      <c r="L258" s="136" t="s">
        <v>243</v>
      </c>
      <c r="M258" s="137" t="s">
        <v>16</v>
      </c>
      <c r="N258" s="278" t="s">
        <v>4</v>
      </c>
      <c r="O258" s="279"/>
      <c r="P258" s="279"/>
      <c r="Q258" s="279"/>
      <c r="R258" s="279"/>
      <c r="S258" s="279"/>
      <c r="T258" s="279"/>
      <c r="U258" s="279"/>
      <c r="V258" s="279"/>
      <c r="W258" s="279"/>
      <c r="X258" s="279"/>
      <c r="Y258" s="279"/>
      <c r="Z258" s="279"/>
      <c r="AA258" s="279"/>
      <c r="AB258" s="280"/>
      <c r="AC258" s="138" t="s">
        <v>16</v>
      </c>
      <c r="AD258" s="296" t="s">
        <v>448</v>
      </c>
      <c r="AE258" s="297"/>
      <c r="AF258" s="297"/>
      <c r="AG258" s="297"/>
      <c r="AH258" s="297"/>
      <c r="AI258" s="297"/>
      <c r="AJ258" s="297"/>
      <c r="AK258" s="278" t="s">
        <v>445</v>
      </c>
      <c r="AL258" s="279"/>
      <c r="AM258" s="279"/>
      <c r="AN258" s="279"/>
      <c r="AO258" s="279"/>
      <c r="AP258" s="279"/>
      <c r="AQ258" s="301"/>
    </row>
    <row r="259" spans="1:61" ht="14.25" thickBot="1" x14ac:dyDescent="0.2">
      <c r="A259" s="290"/>
      <c r="B259" s="282"/>
      <c r="C259" s="284"/>
      <c r="D259" s="284"/>
      <c r="E259" s="139" t="s">
        <v>6</v>
      </c>
      <c r="F259" s="282"/>
      <c r="G259" s="140" t="s">
        <v>7</v>
      </c>
      <c r="H259" s="282"/>
      <c r="I259" s="286"/>
      <c r="J259" s="274"/>
      <c r="K259" s="274"/>
      <c r="L259" s="141"/>
      <c r="M259" s="142"/>
      <c r="N259" s="275" t="s">
        <v>8</v>
      </c>
      <c r="O259" s="276"/>
      <c r="P259" s="276"/>
      <c r="Q259" s="276"/>
      <c r="R259" s="276"/>
      <c r="S259" s="276"/>
      <c r="T259" s="277"/>
      <c r="U259" s="166"/>
      <c r="V259" s="143" t="s">
        <v>10</v>
      </c>
      <c r="W259" s="144"/>
      <c r="X259" s="162"/>
      <c r="Y259" s="144"/>
      <c r="Z259" s="162"/>
      <c r="AA259" s="145"/>
      <c r="AB259" s="140" t="s">
        <v>11</v>
      </c>
      <c r="AC259" s="146"/>
      <c r="AD259" s="298" t="s">
        <v>8</v>
      </c>
      <c r="AE259" s="299"/>
      <c r="AF259" s="299"/>
      <c r="AG259" s="299"/>
      <c r="AH259" s="299"/>
      <c r="AI259" s="299"/>
      <c r="AJ259" s="300"/>
      <c r="AK259" s="275" t="s">
        <v>8</v>
      </c>
      <c r="AL259" s="276"/>
      <c r="AM259" s="276"/>
      <c r="AN259" s="276"/>
      <c r="AO259" s="276"/>
      <c r="AP259" s="276"/>
      <c r="AQ259" s="302"/>
    </row>
    <row r="260" spans="1:61" x14ac:dyDescent="0.15">
      <c r="A260" s="291">
        <v>52</v>
      </c>
      <c r="B260" s="303" t="str">
        <f>IF(OR(B255="",E260=""),"",B255+1)</f>
        <v/>
      </c>
      <c r="C260" s="207"/>
      <c r="D260" s="205"/>
      <c r="E260" s="119" t="str">
        <f>IF(C260="○",IF($D260&lt;&gt;"",VLOOKUP($D260,新規学連登録者入力シート!$A$2:$U$101,8,FALSE),""),IF($D260&lt;&gt;"",IF(VLOOKUP(個人情報!$D260,登録者リスト!$A$1:$F$43729,4,FALSE)=基本情報!$D$6,VLOOKUP(個人情報!$D260,登録者リスト!$A$1:$F$43729,3,FALSE),""),""))</f>
        <v/>
      </c>
      <c r="F260" s="209" t="str">
        <f>IF(C260="○",IF($D260&lt;&gt;"",VLOOKUP($D260,新規学連登録者入力シート!$A$2:$U$101,9,FALSE),""),IF($D260&lt;&gt;"",IF(VLOOKUP(個人情報!$D260,登録者リスト!$A$1:$G$43729,4,FALSE)=基本情報!$D$6,VLOOKUP(個人情報!$D260,登録者リスト!$A$1:$G$43729,7,FALSE),""),""))</f>
        <v/>
      </c>
      <c r="G260" s="120" t="str">
        <f>IF(C260="○",IF($D260&lt;&gt;"",VLOOKUP($D260,新規学連登録者入力シート!$A$2:$U$101,14,FALSE),""),IF($D260&lt;&gt;"",IF(VLOOKUP(個人情報!$D260,登録者リスト!$A$1:$F$43729,4,FALSE)=基本情報!$D$6,VLOOKUP(個人情報!$D260,登録者リスト!$A$1:$F$43729,5,FALSE),""),""))</f>
        <v/>
      </c>
      <c r="H260" s="211" t="str">
        <f>IF(C260="○",IF($D260&lt;&gt;"",VLOOKUP($D260,新規学連登録者入力シート!$A$2:$U$101,19,FALSE),""),IF($D260&lt;&gt;"",IF(VLOOKUP(個人情報!$D260,登録者リスト!$A$1:$H$43729,4,FALSE)=基本情報!$D$6,VLOOKUP(個人情報!$D260,登録者リスト!$A$1:$H$43729,8,FALSE),""),""))</f>
        <v/>
      </c>
      <c r="I260" s="267"/>
      <c r="J260" s="267"/>
      <c r="K260" s="269" t="str">
        <f>IFERROR(IF(I260="","",IF(AND(I260&lt;&gt;"107 ハーフマラソン",I260&lt;&gt;"062 10000mW"),IF(BA260="T",IF(VALUE(M260)&lt;=AY260,"A標準",IF(VALUE(M260)&lt;=AZ260,"B標準","未突破")),IF(VALUE(M260)&gt;=AY260,"A標準",IF(VALUE(M260)&gt;=AZ260,"B標準","未突破"))),IF(VALUE(M260)&lt;=AZ260,"","未突破"))),"")</f>
        <v/>
      </c>
      <c r="L260" s="105"/>
      <c r="M260" s="287" t="str">
        <f>IF(U260="",ASC(N260&amp;IF(P260&lt;&gt;"",TEXT(P260,"00"),"")&amp;IF(R260&lt;&gt;"",TEXT(R260,"00"),"")&amp;IF(T260&lt;&gt;"",TEXT(T260,"00"),"")),ASC(U260))</f>
        <v/>
      </c>
      <c r="N260" s="205"/>
      <c r="O260" s="255" t="s">
        <v>239</v>
      </c>
      <c r="P260" s="237"/>
      <c r="Q260" s="255" t="s">
        <v>240</v>
      </c>
      <c r="R260" s="237"/>
      <c r="S260" s="239" t="s">
        <v>241</v>
      </c>
      <c r="T260" s="241"/>
      <c r="U260" s="165"/>
      <c r="V260" s="147"/>
      <c r="W260" s="148" t="s">
        <v>23</v>
      </c>
      <c r="X260" s="163"/>
      <c r="Y260" s="148" t="s">
        <v>24</v>
      </c>
      <c r="Z260" s="163"/>
      <c r="AA260" s="148" t="s">
        <v>26</v>
      </c>
      <c r="AB260" s="267"/>
      <c r="AC260" s="101" t="e">
        <f>IF(#REF!="",ASC(AD260&amp;IF(AF260&lt;&gt;"",TEXT(AF260,"00"),"")&amp;IF(AH260&lt;&gt;"",TEXT(AH260,"00"),"")&amp;IF(AJ260&lt;&gt;"",TEXT(AJ260,"00"),"")),ASC(#REF!))</f>
        <v>#REF!</v>
      </c>
      <c r="AD260" s="253" t="str">
        <f>IF(I260="","",IF(I260="201 十種競技","",VLOOKUP(I260,大学記録!$A$3:$H$5,2,FALSE)))</f>
        <v/>
      </c>
      <c r="AE260" s="257" t="s">
        <v>239</v>
      </c>
      <c r="AF260" s="259" t="str">
        <f>IF(I260="","",IF(I260="201 十種競技","",VLOOKUP(I260,大学記録!$A$3:$H$5,4,FALSE)))</f>
        <v/>
      </c>
      <c r="AG260" s="257" t="s">
        <v>240</v>
      </c>
      <c r="AH260" s="259" t="str">
        <f>IF(I260="","",IF(I260="201 十種競技","",VLOOKUP(I260,大学記録!$A$3:$H$5,6,FALSE)))</f>
        <v/>
      </c>
      <c r="AI260" s="261" t="s">
        <v>241</v>
      </c>
      <c r="AJ260" s="251" t="str">
        <f>IF(I260="","",IF(I260="201 十種競技","",VLOOKUP(I260,大学記録!$A$3:$H$5,8,FALSE)))</f>
        <v/>
      </c>
      <c r="AK260" s="205"/>
      <c r="AL260" s="255" t="s">
        <v>239</v>
      </c>
      <c r="AM260" s="237"/>
      <c r="AN260" s="255" t="s">
        <v>240</v>
      </c>
      <c r="AO260" s="237"/>
      <c r="AP260" s="239" t="s">
        <v>241</v>
      </c>
      <c r="AQ260" s="294"/>
      <c r="AS260" s="5" t="str">
        <f>IF(AND(I260&lt;&gt;"107 ハーフマラソン",I260&lt;&gt;"062 10000mW"),D260 &amp; "-" &amp; I260,D260 &amp; "-" &amp; I260 &amp; J260)</f>
        <v>-</v>
      </c>
      <c r="AT260" s="5" t="str">
        <f>IF(ISERROR(VLOOKUP(個人情報!$AS260,登録者リスト!#REF!,4,FALSE)),"○","")</f>
        <v>○</v>
      </c>
      <c r="AU260" s="5" t="e">
        <f>IF(AND(I260&lt;&gt;"107 ハーフマラソン",I260&lt;&gt;"062 10000mW"),#REF! &amp; "-" &amp; I260,#REF! &amp; "-" &amp; I260 &amp; J260)</f>
        <v>#REF!</v>
      </c>
      <c r="AV260" s="5" t="str">
        <f>IF(ISERROR(VLOOKUP(AU260,突破者リスト外資格記録入力シート!$D$7:$M$106,2,FALSE)),"○","")</f>
        <v>○</v>
      </c>
      <c r="AW260" s="5" t="str">
        <f>IF(C260="○","整理番号","登録番号")</f>
        <v>登録番号</v>
      </c>
      <c r="AX260" s="5" t="str">
        <f>IF(I260="107 ハーフマラソン","H",IF(I260="062 10000mW","W",""))</f>
        <v/>
      </c>
      <c r="AY260" s="5" t="e">
        <f>VLOOKUP($I260 &amp; $J260,標準記録!$A$1:$D$26,2,FALSE)</f>
        <v>#N/A</v>
      </c>
      <c r="AZ260" s="5" t="e">
        <f>VLOOKUP($I260 &amp; $J260,標準記録!$A$1:$D$26,3,FALSE)</f>
        <v>#N/A</v>
      </c>
      <c r="BA260" s="5" t="e">
        <f>VLOOKUP($I260 &amp; $J260,標準記録!$A$1:$D$26,4,FALSE)</f>
        <v>#N/A</v>
      </c>
      <c r="BB260" s="5" t="str">
        <f>IF(BC260="","",A260)</f>
        <v/>
      </c>
      <c r="BC260" s="5" t="str">
        <f>IF(OR(I260="201 十種競技",I260="202 七種競技"),#REF!,"")</f>
        <v/>
      </c>
      <c r="BD260" s="5" t="str">
        <f>IF(I260="107 ハーフマラソン",#REF!,"")</f>
        <v/>
      </c>
      <c r="BE260" s="5" t="str">
        <f>I260 &amp; K260</f>
        <v/>
      </c>
      <c r="BF260" s="5">
        <f>I260</f>
        <v>0</v>
      </c>
      <c r="BG260" s="5">
        <f>COUNTIF($BF$5:$BF$401,I260)</f>
        <v>160</v>
      </c>
      <c r="BH260" s="5">
        <f>COUNTIF($BE$5:$BE$401,I260 &amp; "B標準")</f>
        <v>0</v>
      </c>
      <c r="BI260" s="5" t="str">
        <f>D258 &amp; D260</f>
        <v>登録番号</v>
      </c>
    </row>
    <row r="261" spans="1:61" ht="14.25" thickBot="1" x14ac:dyDescent="0.2">
      <c r="A261" s="292"/>
      <c r="B261" s="304"/>
      <c r="C261" s="208"/>
      <c r="D261" s="206"/>
      <c r="E261" s="121" t="str">
        <f>IF(C260="○",IF($D260&lt;&gt;"",VLOOKUP($D260,新規学連登録者入力シート!$A$2:$U$101,7,FALSE),""),IF($D260&lt;&gt;"",IF(VLOOKUP(個人情報!$D260,登録者リスト!$A$1:$F$43729,4,FALSE)=基本情報!$D$6,VLOOKUP(個人情報!$D260,登録者リスト!$A$1:$F$43729,2,FALSE),""),""))</f>
        <v/>
      </c>
      <c r="F261" s="210"/>
      <c r="G261" s="121" t="str">
        <f>IF(C260="○",IF($D260&lt;&gt;"",VLOOKUP($D260,新規学連登録者入力シート!$A$2:$U$101,19,FALSE),""),IF($D260&lt;&gt;"",IF(VLOOKUP(個人情報!$D260,登録者リスト!$A$1:$F$43729,4,FALSE)=基本情報!$D$6,VLOOKUP(個人情報!$D260,登録者リスト!$A$1:$F$43729,6,FALSE),""),""))</f>
        <v/>
      </c>
      <c r="H261" s="212"/>
      <c r="I261" s="268"/>
      <c r="J261" s="268"/>
      <c r="K261" s="270"/>
      <c r="L261" s="106"/>
      <c r="M261" s="288"/>
      <c r="N261" s="206"/>
      <c r="O261" s="256"/>
      <c r="P261" s="238"/>
      <c r="Q261" s="256"/>
      <c r="R261" s="238"/>
      <c r="S261" s="240"/>
      <c r="T261" s="242"/>
      <c r="U261" s="168"/>
      <c r="V261" s="149"/>
      <c r="W261" s="150" t="s">
        <v>23</v>
      </c>
      <c r="X261" s="94"/>
      <c r="Y261" s="150" t="s">
        <v>25</v>
      </c>
      <c r="Z261" s="94"/>
      <c r="AA261" s="150" t="s">
        <v>26</v>
      </c>
      <c r="AB261" s="268"/>
      <c r="AC261" s="102" t="e">
        <f>IF(#REF!="",ASC(AD260&amp;IF(AF261&lt;&gt;"",TEXT(AF261,"00"),"")&amp;IF(AH261&lt;&gt;"",TEXT(AH261,"00"),"")&amp;IF(AJ261&lt;&gt;"",TEXT(AJ261,"00"),"")),ASC(#REF!))</f>
        <v>#REF!</v>
      </c>
      <c r="AD261" s="254"/>
      <c r="AE261" s="258"/>
      <c r="AF261" s="260"/>
      <c r="AG261" s="258"/>
      <c r="AH261" s="260"/>
      <c r="AI261" s="262"/>
      <c r="AJ261" s="252"/>
      <c r="AK261" s="206"/>
      <c r="AL261" s="256"/>
      <c r="AM261" s="238"/>
      <c r="AN261" s="256"/>
      <c r="AO261" s="238"/>
      <c r="AP261" s="240"/>
      <c r="AQ261" s="295"/>
      <c r="AS261" s="5" t="str">
        <f>IF(AND(I261&lt;&gt;"107 ハーフマラソン",I261&lt;&gt;"062 10000mW"),D260 &amp; "-" &amp; I261,D260 &amp; "-" &amp; I261 &amp; J261)</f>
        <v>-</v>
      </c>
      <c r="AT261" s="5" t="str">
        <f>IF(ISERROR(VLOOKUP(個人情報!$AS261,登録者リスト!#REF!,4,FALSE)),"○","")</f>
        <v>○</v>
      </c>
      <c r="AU261" s="5" t="e">
        <f>IF(AND(I261&lt;&gt;"107 ハーフマラソン",I261&lt;&gt;"062 10000mW"),#REF! &amp; "-" &amp; I261,#REF! &amp; "-" &amp; I261 &amp; J261)</f>
        <v>#REF!</v>
      </c>
      <c r="AV261" s="5" t="str">
        <f>IF(ISERROR(VLOOKUP(AU261,突破者リスト外資格記録入力シート!$D$7:$M$106,2,FALSE)),"○","")</f>
        <v>○</v>
      </c>
      <c r="AX261" s="5" t="str">
        <f>IF(I261="107 ハーフマラソン","H",IF(I261="062 10000mW","W",""))</f>
        <v/>
      </c>
      <c r="AY261" s="5" t="e">
        <f>VLOOKUP($I261 &amp; $J261,標準記録!$A$1:$D$26,2,FALSE)</f>
        <v>#N/A</v>
      </c>
      <c r="AZ261" s="5" t="e">
        <f>VLOOKUP($I261 &amp; $J261,標準記録!$A$1:$D$26,3,FALSE)</f>
        <v>#N/A</v>
      </c>
      <c r="BA261" s="5" t="e">
        <f>VLOOKUP($I261 &amp; $J261,標準記録!$A$1:$D$26,4,FALSE)</f>
        <v>#N/A</v>
      </c>
      <c r="BB261" s="5" t="str">
        <f>IF(BC261="","",A260)</f>
        <v/>
      </c>
      <c r="BC261" s="5" t="str">
        <f>IF(OR(I261="201 十種競技",I261="202 七種競技"),#REF!,"")</f>
        <v/>
      </c>
      <c r="BD261" s="5" t="str">
        <f>IF(I261="107 ハーフマラソン",#REF!,"")</f>
        <v/>
      </c>
      <c r="BE261" s="5" t="str">
        <f>I261 &amp; K261</f>
        <v/>
      </c>
      <c r="BF261" s="5">
        <f>I261</f>
        <v>0</v>
      </c>
      <c r="BG261" s="5">
        <f>COUNTIF($BF$5:$BF$401,I261)</f>
        <v>160</v>
      </c>
      <c r="BH261" s="5">
        <f>COUNTIF($BE$5:$BE$401,I261 &amp; "B標準")</f>
        <v>0</v>
      </c>
    </row>
    <row r="262" spans="1:61" ht="15" thickTop="1" thickBot="1" x14ac:dyDescent="0.2">
      <c r="A262" s="293"/>
      <c r="B262" s="245" t="s">
        <v>128</v>
      </c>
      <c r="C262" s="246"/>
      <c r="D262" s="246"/>
      <c r="E262" s="246"/>
      <c r="F262" s="246"/>
      <c r="G262" s="247"/>
      <c r="H262" s="118"/>
      <c r="I262" s="248"/>
      <c r="J262" s="249"/>
      <c r="K262" s="249"/>
      <c r="L262" s="249"/>
      <c r="M262" s="249"/>
      <c r="N262" s="249"/>
      <c r="O262" s="249"/>
      <c r="P262" s="249"/>
      <c r="Q262" s="249"/>
      <c r="R262" s="249"/>
      <c r="S262" s="249"/>
      <c r="T262" s="249"/>
      <c r="U262" s="249"/>
      <c r="V262" s="249"/>
      <c r="W262" s="249"/>
      <c r="X262" s="249"/>
      <c r="Y262" s="249"/>
      <c r="Z262" s="249"/>
      <c r="AA262" s="249"/>
      <c r="AB262" s="249"/>
      <c r="AC262" s="249"/>
      <c r="AD262" s="249"/>
      <c r="AE262" s="249"/>
      <c r="AF262" s="249"/>
      <c r="AG262" s="249"/>
      <c r="AH262" s="249"/>
      <c r="AI262" s="249"/>
      <c r="AJ262" s="249"/>
      <c r="AK262" s="249"/>
      <c r="AL262" s="249"/>
      <c r="AM262" s="249"/>
      <c r="AN262" s="249"/>
      <c r="AO262" s="249"/>
      <c r="AP262" s="249"/>
      <c r="AQ262" s="250"/>
    </row>
    <row r="263" spans="1:61" ht="13.5" customHeight="1" x14ac:dyDescent="0.15">
      <c r="A263" s="289"/>
      <c r="B263" s="281" t="s">
        <v>0</v>
      </c>
      <c r="C263" s="283" t="s">
        <v>242</v>
      </c>
      <c r="D263" s="283" t="str">
        <f>IF(C265="○","整理番号","登録番号")</f>
        <v>登録番号</v>
      </c>
      <c r="E263" s="134" t="s">
        <v>13550</v>
      </c>
      <c r="F263" s="281" t="s">
        <v>275</v>
      </c>
      <c r="G263" s="135" t="s">
        <v>1</v>
      </c>
      <c r="H263" s="273" t="s">
        <v>13551</v>
      </c>
      <c r="I263" s="285" t="s">
        <v>2</v>
      </c>
      <c r="J263" s="273" t="s">
        <v>284</v>
      </c>
      <c r="K263" s="273" t="s">
        <v>3</v>
      </c>
      <c r="L263" s="136" t="s">
        <v>243</v>
      </c>
      <c r="M263" s="137" t="s">
        <v>16</v>
      </c>
      <c r="N263" s="278" t="s">
        <v>4</v>
      </c>
      <c r="O263" s="279"/>
      <c r="P263" s="279"/>
      <c r="Q263" s="279"/>
      <c r="R263" s="279"/>
      <c r="S263" s="279"/>
      <c r="T263" s="279"/>
      <c r="U263" s="279"/>
      <c r="V263" s="279"/>
      <c r="W263" s="279"/>
      <c r="X263" s="279"/>
      <c r="Y263" s="279"/>
      <c r="Z263" s="279"/>
      <c r="AA263" s="279"/>
      <c r="AB263" s="280"/>
      <c r="AC263" s="138" t="s">
        <v>16</v>
      </c>
      <c r="AD263" s="296" t="s">
        <v>448</v>
      </c>
      <c r="AE263" s="297"/>
      <c r="AF263" s="297"/>
      <c r="AG263" s="297"/>
      <c r="AH263" s="297"/>
      <c r="AI263" s="297"/>
      <c r="AJ263" s="297"/>
      <c r="AK263" s="278" t="s">
        <v>445</v>
      </c>
      <c r="AL263" s="279"/>
      <c r="AM263" s="279"/>
      <c r="AN263" s="279"/>
      <c r="AO263" s="279"/>
      <c r="AP263" s="279"/>
      <c r="AQ263" s="301"/>
    </row>
    <row r="264" spans="1:61" ht="14.25" thickBot="1" x14ac:dyDescent="0.2">
      <c r="A264" s="290"/>
      <c r="B264" s="282"/>
      <c r="C264" s="284"/>
      <c r="D264" s="284"/>
      <c r="E264" s="139" t="s">
        <v>6</v>
      </c>
      <c r="F264" s="282"/>
      <c r="G264" s="140" t="s">
        <v>7</v>
      </c>
      <c r="H264" s="282"/>
      <c r="I264" s="286"/>
      <c r="J264" s="274"/>
      <c r="K264" s="274"/>
      <c r="L264" s="141"/>
      <c r="M264" s="142"/>
      <c r="N264" s="275" t="s">
        <v>8</v>
      </c>
      <c r="O264" s="276"/>
      <c r="P264" s="276"/>
      <c r="Q264" s="276"/>
      <c r="R264" s="276"/>
      <c r="S264" s="276"/>
      <c r="T264" s="277"/>
      <c r="U264" s="166"/>
      <c r="V264" s="143" t="s">
        <v>10</v>
      </c>
      <c r="W264" s="144"/>
      <c r="X264" s="162"/>
      <c r="Y264" s="144"/>
      <c r="Z264" s="162"/>
      <c r="AA264" s="145"/>
      <c r="AB264" s="140" t="s">
        <v>11</v>
      </c>
      <c r="AC264" s="146"/>
      <c r="AD264" s="298" t="s">
        <v>8</v>
      </c>
      <c r="AE264" s="299"/>
      <c r="AF264" s="299"/>
      <c r="AG264" s="299"/>
      <c r="AH264" s="299"/>
      <c r="AI264" s="299"/>
      <c r="AJ264" s="300"/>
      <c r="AK264" s="275" t="s">
        <v>8</v>
      </c>
      <c r="AL264" s="276"/>
      <c r="AM264" s="276"/>
      <c r="AN264" s="276"/>
      <c r="AO264" s="276"/>
      <c r="AP264" s="276"/>
      <c r="AQ264" s="302"/>
    </row>
    <row r="265" spans="1:61" x14ac:dyDescent="0.15">
      <c r="A265" s="291">
        <v>53</v>
      </c>
      <c r="B265" s="303" t="str">
        <f>IF(OR(B260="",E265=""),"",B260+1)</f>
        <v/>
      </c>
      <c r="C265" s="207"/>
      <c r="D265" s="205"/>
      <c r="E265" s="119" t="str">
        <f>IF(C265="○",IF($D265&lt;&gt;"",VLOOKUP($D265,新規学連登録者入力シート!$A$2:$U$101,8,FALSE),""),IF($D265&lt;&gt;"",IF(VLOOKUP(個人情報!$D265,登録者リスト!$A$1:$F$43729,4,FALSE)=基本情報!$D$6,VLOOKUP(個人情報!$D265,登録者リスト!$A$1:$F$43729,3,FALSE),""),""))</f>
        <v/>
      </c>
      <c r="F265" s="209" t="str">
        <f>IF(C265="○",IF($D265&lt;&gt;"",VLOOKUP($D265,新規学連登録者入力シート!$A$2:$U$101,9,FALSE),""),IF($D265&lt;&gt;"",IF(VLOOKUP(個人情報!$D265,登録者リスト!$A$1:$G$43729,4,FALSE)=基本情報!$D$6,VLOOKUP(個人情報!$D265,登録者リスト!$A$1:$G$43729,7,FALSE),""),""))</f>
        <v/>
      </c>
      <c r="G265" s="120" t="str">
        <f>IF(C265="○",IF($D265&lt;&gt;"",VLOOKUP($D265,新規学連登録者入力シート!$A$2:$U$101,14,FALSE),""),IF($D265&lt;&gt;"",IF(VLOOKUP(個人情報!$D265,登録者リスト!$A$1:$F$43729,4,FALSE)=基本情報!$D$6,VLOOKUP(個人情報!$D265,登録者リスト!$A$1:$F$43729,5,FALSE),""),""))</f>
        <v/>
      </c>
      <c r="H265" s="211" t="str">
        <f>IF(C265="○",IF($D265&lt;&gt;"",VLOOKUP($D265,新規学連登録者入力シート!$A$2:$U$101,19,FALSE),""),IF($D265&lt;&gt;"",IF(VLOOKUP(個人情報!$D265,登録者リスト!$A$1:$H$43729,4,FALSE)=基本情報!$D$6,VLOOKUP(個人情報!$D265,登録者リスト!$A$1:$H$43729,8,FALSE),""),""))</f>
        <v/>
      </c>
      <c r="I265" s="267"/>
      <c r="J265" s="267"/>
      <c r="K265" s="269" t="str">
        <f>IFERROR(IF(I265="","",IF(AND(I265&lt;&gt;"107 ハーフマラソン",I265&lt;&gt;"062 10000mW"),IF(BA265="T",IF(VALUE(M265)&lt;=AY265,"A標準",IF(VALUE(M265)&lt;=AZ265,"B標準","未突破")),IF(VALUE(M265)&gt;=AY265,"A標準",IF(VALUE(M265)&gt;=AZ265,"B標準","未突破"))),IF(VALUE(M265)&lt;=AZ265,"","未突破"))),"")</f>
        <v/>
      </c>
      <c r="L265" s="105"/>
      <c r="M265" s="287" t="str">
        <f>IF(U265="",ASC(N265&amp;IF(P265&lt;&gt;"",TEXT(P265,"00"),"")&amp;IF(R265&lt;&gt;"",TEXT(R265,"00"),"")&amp;IF(T265&lt;&gt;"",TEXT(T265,"00"),"")),ASC(U265))</f>
        <v/>
      </c>
      <c r="N265" s="205"/>
      <c r="O265" s="255" t="s">
        <v>239</v>
      </c>
      <c r="P265" s="237"/>
      <c r="Q265" s="255" t="s">
        <v>240</v>
      </c>
      <c r="R265" s="237"/>
      <c r="S265" s="239" t="s">
        <v>241</v>
      </c>
      <c r="T265" s="241"/>
      <c r="U265" s="165"/>
      <c r="V265" s="147"/>
      <c r="W265" s="148" t="s">
        <v>23</v>
      </c>
      <c r="X265" s="163"/>
      <c r="Y265" s="148" t="s">
        <v>24</v>
      </c>
      <c r="Z265" s="163"/>
      <c r="AA265" s="148" t="s">
        <v>26</v>
      </c>
      <c r="AB265" s="267"/>
      <c r="AC265" s="101" t="e">
        <f>IF(#REF!="",ASC(AD265&amp;IF(AF265&lt;&gt;"",TEXT(AF265,"00"),"")&amp;IF(AH265&lt;&gt;"",TEXT(AH265,"00"),"")&amp;IF(AJ265&lt;&gt;"",TEXT(AJ265,"00"),"")),ASC(#REF!))</f>
        <v>#REF!</v>
      </c>
      <c r="AD265" s="253" t="str">
        <f>IF(I265="","",IF(I265="201 十種競技","",VLOOKUP(I265,大学記録!$A$3:$H$5,2,FALSE)))</f>
        <v/>
      </c>
      <c r="AE265" s="257" t="s">
        <v>239</v>
      </c>
      <c r="AF265" s="259" t="str">
        <f>IF(I265="","",IF(I265="201 十種競技","",VLOOKUP(I265,大学記録!$A$3:$H$5,4,FALSE)))</f>
        <v/>
      </c>
      <c r="AG265" s="257" t="s">
        <v>240</v>
      </c>
      <c r="AH265" s="259" t="str">
        <f>IF(I265="","",IF(I265="201 十種競技","",VLOOKUP(I265,大学記録!$A$3:$H$5,6,FALSE)))</f>
        <v/>
      </c>
      <c r="AI265" s="261" t="s">
        <v>241</v>
      </c>
      <c r="AJ265" s="251" t="str">
        <f>IF(I265="","",IF(I265="201 十種競技","",VLOOKUP(I265,大学記録!$A$3:$H$5,8,FALSE)))</f>
        <v/>
      </c>
      <c r="AK265" s="205"/>
      <c r="AL265" s="255" t="s">
        <v>239</v>
      </c>
      <c r="AM265" s="237"/>
      <c r="AN265" s="255" t="s">
        <v>240</v>
      </c>
      <c r="AO265" s="237"/>
      <c r="AP265" s="239" t="s">
        <v>241</v>
      </c>
      <c r="AQ265" s="294"/>
      <c r="AS265" s="5" t="str">
        <f>IF(AND(I265&lt;&gt;"107 ハーフマラソン",I265&lt;&gt;"062 10000mW"),D265 &amp; "-" &amp; I265,D265 &amp; "-" &amp; I265 &amp; J265)</f>
        <v>-</v>
      </c>
      <c r="AT265" s="5" t="str">
        <f>IF(ISERROR(VLOOKUP(個人情報!$AS265,登録者リスト!#REF!,4,FALSE)),"○","")</f>
        <v>○</v>
      </c>
      <c r="AU265" s="5" t="e">
        <f>IF(AND(I265&lt;&gt;"107 ハーフマラソン",I265&lt;&gt;"062 10000mW"),#REF! &amp; "-" &amp; I265,#REF! &amp; "-" &amp; I265 &amp; J265)</f>
        <v>#REF!</v>
      </c>
      <c r="AV265" s="5" t="str">
        <f>IF(ISERROR(VLOOKUP(AU265,突破者リスト外資格記録入力シート!$D$7:$M$106,2,FALSE)),"○","")</f>
        <v>○</v>
      </c>
      <c r="AW265" s="5" t="str">
        <f>IF(C265="○","整理番号","登録番号")</f>
        <v>登録番号</v>
      </c>
      <c r="AX265" s="5" t="str">
        <f>IF(I265="107 ハーフマラソン","H",IF(I265="062 10000mW","W",""))</f>
        <v/>
      </c>
      <c r="AY265" s="5" t="e">
        <f>VLOOKUP($I265 &amp; $J265,標準記録!$A$1:$D$26,2,FALSE)</f>
        <v>#N/A</v>
      </c>
      <c r="AZ265" s="5" t="e">
        <f>VLOOKUP($I265 &amp; $J265,標準記録!$A$1:$D$26,3,FALSE)</f>
        <v>#N/A</v>
      </c>
      <c r="BA265" s="5" t="e">
        <f>VLOOKUP($I265 &amp; $J265,標準記録!$A$1:$D$26,4,FALSE)</f>
        <v>#N/A</v>
      </c>
      <c r="BB265" s="5" t="str">
        <f>IF(BC265="","",A265)</f>
        <v/>
      </c>
      <c r="BC265" s="5" t="str">
        <f>IF(OR(I265="201 十種競技",I265="202 七種競技"),#REF!,"")</f>
        <v/>
      </c>
      <c r="BD265" s="5" t="str">
        <f>IF(I265="107 ハーフマラソン",#REF!,"")</f>
        <v/>
      </c>
      <c r="BE265" s="5" t="str">
        <f>I265 &amp; K265</f>
        <v/>
      </c>
      <c r="BF265" s="5">
        <f>I265</f>
        <v>0</v>
      </c>
      <c r="BG265" s="5">
        <f>COUNTIF($BF$5:$BF$401,I265)</f>
        <v>160</v>
      </c>
      <c r="BH265" s="5">
        <f>COUNTIF($BE$5:$BE$401,I265 &amp; "B標準")</f>
        <v>0</v>
      </c>
      <c r="BI265" s="5" t="str">
        <f>D263 &amp; D265</f>
        <v>登録番号</v>
      </c>
    </row>
    <row r="266" spans="1:61" ht="14.25" thickBot="1" x14ac:dyDescent="0.2">
      <c r="A266" s="292"/>
      <c r="B266" s="304"/>
      <c r="C266" s="208"/>
      <c r="D266" s="206"/>
      <c r="E266" s="121" t="str">
        <f>IF(C265="○",IF($D265&lt;&gt;"",VLOOKUP($D265,新規学連登録者入力シート!$A$2:$U$101,7,FALSE),""),IF($D265&lt;&gt;"",IF(VLOOKUP(個人情報!$D265,登録者リスト!$A$1:$F$43729,4,FALSE)=基本情報!$D$6,VLOOKUP(個人情報!$D265,登録者リスト!$A$1:$F$43729,2,FALSE),""),""))</f>
        <v/>
      </c>
      <c r="F266" s="210"/>
      <c r="G266" s="121" t="str">
        <f>IF(C265="○",IF($D265&lt;&gt;"",VLOOKUP($D265,新規学連登録者入力シート!$A$2:$U$101,19,FALSE),""),IF($D265&lt;&gt;"",IF(VLOOKUP(個人情報!$D265,登録者リスト!$A$1:$F$43729,4,FALSE)=基本情報!$D$6,VLOOKUP(個人情報!$D265,登録者リスト!$A$1:$F$43729,6,FALSE),""),""))</f>
        <v/>
      </c>
      <c r="H266" s="212"/>
      <c r="I266" s="268"/>
      <c r="J266" s="268"/>
      <c r="K266" s="270"/>
      <c r="L266" s="106"/>
      <c r="M266" s="288"/>
      <c r="N266" s="206"/>
      <c r="O266" s="256"/>
      <c r="P266" s="238"/>
      <c r="Q266" s="256"/>
      <c r="R266" s="238"/>
      <c r="S266" s="240"/>
      <c r="T266" s="242"/>
      <c r="U266" s="168"/>
      <c r="V266" s="149"/>
      <c r="W266" s="150" t="s">
        <v>23</v>
      </c>
      <c r="X266" s="94"/>
      <c r="Y266" s="150" t="s">
        <v>25</v>
      </c>
      <c r="Z266" s="94"/>
      <c r="AA266" s="150" t="s">
        <v>26</v>
      </c>
      <c r="AB266" s="268"/>
      <c r="AC266" s="102" t="e">
        <f>IF(#REF!="",ASC(AD265&amp;IF(AF266&lt;&gt;"",TEXT(AF266,"00"),"")&amp;IF(AH266&lt;&gt;"",TEXT(AH266,"00"),"")&amp;IF(AJ266&lt;&gt;"",TEXT(AJ266,"00"),"")),ASC(#REF!))</f>
        <v>#REF!</v>
      </c>
      <c r="AD266" s="254"/>
      <c r="AE266" s="258"/>
      <c r="AF266" s="260"/>
      <c r="AG266" s="258"/>
      <c r="AH266" s="260"/>
      <c r="AI266" s="262"/>
      <c r="AJ266" s="252"/>
      <c r="AK266" s="206"/>
      <c r="AL266" s="256"/>
      <c r="AM266" s="238"/>
      <c r="AN266" s="256"/>
      <c r="AO266" s="238"/>
      <c r="AP266" s="240"/>
      <c r="AQ266" s="295"/>
      <c r="AS266" s="5" t="str">
        <f>IF(AND(I266&lt;&gt;"107 ハーフマラソン",I266&lt;&gt;"062 10000mW"),D265 &amp; "-" &amp; I266,D265 &amp; "-" &amp; I266 &amp; J266)</f>
        <v>-</v>
      </c>
      <c r="AT266" s="5" t="str">
        <f>IF(ISERROR(VLOOKUP(個人情報!$AS266,登録者リスト!#REF!,4,FALSE)),"○","")</f>
        <v>○</v>
      </c>
      <c r="AU266" s="5" t="e">
        <f>IF(AND(I266&lt;&gt;"107 ハーフマラソン",I266&lt;&gt;"062 10000mW"),#REF! &amp; "-" &amp; I266,#REF! &amp; "-" &amp; I266 &amp; J266)</f>
        <v>#REF!</v>
      </c>
      <c r="AV266" s="5" t="str">
        <f>IF(ISERROR(VLOOKUP(AU266,突破者リスト外資格記録入力シート!$D$7:$M$106,2,FALSE)),"○","")</f>
        <v>○</v>
      </c>
      <c r="AX266" s="5" t="str">
        <f>IF(I266="107 ハーフマラソン","H",IF(I266="062 10000mW","W",""))</f>
        <v/>
      </c>
      <c r="AY266" s="5" t="e">
        <f>VLOOKUP($I266 &amp; $J266,標準記録!$A$1:$D$26,2,FALSE)</f>
        <v>#N/A</v>
      </c>
      <c r="AZ266" s="5" t="e">
        <f>VLOOKUP($I266 &amp; $J266,標準記録!$A$1:$D$26,3,FALSE)</f>
        <v>#N/A</v>
      </c>
      <c r="BA266" s="5" t="e">
        <f>VLOOKUP($I266 &amp; $J266,標準記録!$A$1:$D$26,4,FALSE)</f>
        <v>#N/A</v>
      </c>
      <c r="BB266" s="5" t="str">
        <f>IF(BC266="","",A265)</f>
        <v/>
      </c>
      <c r="BC266" s="5" t="str">
        <f>IF(OR(I266="201 十種競技",I266="202 七種競技"),#REF!,"")</f>
        <v/>
      </c>
      <c r="BD266" s="5" t="str">
        <f>IF(I266="107 ハーフマラソン",#REF!,"")</f>
        <v/>
      </c>
      <c r="BE266" s="5" t="str">
        <f>I266 &amp; K266</f>
        <v/>
      </c>
      <c r="BF266" s="5">
        <f>I266</f>
        <v>0</v>
      </c>
      <c r="BG266" s="5">
        <f>COUNTIF($BF$5:$BF$401,I266)</f>
        <v>160</v>
      </c>
      <c r="BH266" s="5">
        <f>COUNTIF($BE$5:$BE$401,I266 &amp; "B標準")</f>
        <v>0</v>
      </c>
    </row>
    <row r="267" spans="1:61" ht="15" thickTop="1" thickBot="1" x14ac:dyDescent="0.2">
      <c r="A267" s="293"/>
      <c r="B267" s="245" t="s">
        <v>128</v>
      </c>
      <c r="C267" s="246"/>
      <c r="D267" s="246"/>
      <c r="E267" s="246"/>
      <c r="F267" s="246"/>
      <c r="G267" s="247"/>
      <c r="H267" s="118"/>
      <c r="I267" s="248"/>
      <c r="J267" s="249"/>
      <c r="K267" s="249"/>
      <c r="L267" s="249"/>
      <c r="M267" s="249"/>
      <c r="N267" s="249"/>
      <c r="O267" s="249"/>
      <c r="P267" s="249"/>
      <c r="Q267" s="249"/>
      <c r="R267" s="249"/>
      <c r="S267" s="249"/>
      <c r="T267" s="249"/>
      <c r="U267" s="249"/>
      <c r="V267" s="249"/>
      <c r="W267" s="249"/>
      <c r="X267" s="249"/>
      <c r="Y267" s="249"/>
      <c r="Z267" s="249"/>
      <c r="AA267" s="249"/>
      <c r="AB267" s="249"/>
      <c r="AC267" s="249"/>
      <c r="AD267" s="249"/>
      <c r="AE267" s="249"/>
      <c r="AF267" s="249"/>
      <c r="AG267" s="249"/>
      <c r="AH267" s="249"/>
      <c r="AI267" s="249"/>
      <c r="AJ267" s="249"/>
      <c r="AK267" s="249"/>
      <c r="AL267" s="249"/>
      <c r="AM267" s="249"/>
      <c r="AN267" s="249"/>
      <c r="AO267" s="249"/>
      <c r="AP267" s="249"/>
      <c r="AQ267" s="250"/>
    </row>
    <row r="268" spans="1:61" ht="13.5" customHeight="1" x14ac:dyDescent="0.15">
      <c r="A268" s="289"/>
      <c r="B268" s="281" t="s">
        <v>0</v>
      </c>
      <c r="C268" s="283" t="s">
        <v>242</v>
      </c>
      <c r="D268" s="283" t="str">
        <f>IF(C270="○","整理番号","登録番号")</f>
        <v>登録番号</v>
      </c>
      <c r="E268" s="134" t="s">
        <v>13550</v>
      </c>
      <c r="F268" s="281" t="s">
        <v>275</v>
      </c>
      <c r="G268" s="135" t="s">
        <v>1</v>
      </c>
      <c r="H268" s="273" t="s">
        <v>13551</v>
      </c>
      <c r="I268" s="285" t="s">
        <v>2</v>
      </c>
      <c r="J268" s="273" t="s">
        <v>284</v>
      </c>
      <c r="K268" s="273" t="s">
        <v>3</v>
      </c>
      <c r="L268" s="136" t="s">
        <v>243</v>
      </c>
      <c r="M268" s="137" t="s">
        <v>16</v>
      </c>
      <c r="N268" s="278" t="s">
        <v>4</v>
      </c>
      <c r="O268" s="279"/>
      <c r="P268" s="279"/>
      <c r="Q268" s="279"/>
      <c r="R268" s="279"/>
      <c r="S268" s="279"/>
      <c r="T268" s="279"/>
      <c r="U268" s="279"/>
      <c r="V268" s="279"/>
      <c r="W268" s="279"/>
      <c r="X268" s="279"/>
      <c r="Y268" s="279"/>
      <c r="Z268" s="279"/>
      <c r="AA268" s="279"/>
      <c r="AB268" s="280"/>
      <c r="AC268" s="138" t="s">
        <v>16</v>
      </c>
      <c r="AD268" s="296" t="s">
        <v>448</v>
      </c>
      <c r="AE268" s="297"/>
      <c r="AF268" s="297"/>
      <c r="AG268" s="297"/>
      <c r="AH268" s="297"/>
      <c r="AI268" s="297"/>
      <c r="AJ268" s="297"/>
      <c r="AK268" s="278" t="s">
        <v>445</v>
      </c>
      <c r="AL268" s="279"/>
      <c r="AM268" s="279"/>
      <c r="AN268" s="279"/>
      <c r="AO268" s="279"/>
      <c r="AP268" s="279"/>
      <c r="AQ268" s="301"/>
    </row>
    <row r="269" spans="1:61" ht="14.25" thickBot="1" x14ac:dyDescent="0.2">
      <c r="A269" s="290"/>
      <c r="B269" s="282"/>
      <c r="C269" s="284"/>
      <c r="D269" s="284"/>
      <c r="E269" s="139" t="s">
        <v>6</v>
      </c>
      <c r="F269" s="282"/>
      <c r="G269" s="140" t="s">
        <v>7</v>
      </c>
      <c r="H269" s="282"/>
      <c r="I269" s="286"/>
      <c r="J269" s="274"/>
      <c r="K269" s="274"/>
      <c r="L269" s="141"/>
      <c r="M269" s="142"/>
      <c r="N269" s="275" t="s">
        <v>8</v>
      </c>
      <c r="O269" s="276"/>
      <c r="P269" s="276"/>
      <c r="Q269" s="276"/>
      <c r="R269" s="276"/>
      <c r="S269" s="276"/>
      <c r="T269" s="277"/>
      <c r="U269" s="166"/>
      <c r="V269" s="143" t="s">
        <v>10</v>
      </c>
      <c r="W269" s="144"/>
      <c r="X269" s="162"/>
      <c r="Y269" s="144"/>
      <c r="Z269" s="162"/>
      <c r="AA269" s="145"/>
      <c r="AB269" s="140" t="s">
        <v>11</v>
      </c>
      <c r="AC269" s="146"/>
      <c r="AD269" s="298" t="s">
        <v>8</v>
      </c>
      <c r="AE269" s="299"/>
      <c r="AF269" s="299"/>
      <c r="AG269" s="299"/>
      <c r="AH269" s="299"/>
      <c r="AI269" s="299"/>
      <c r="AJ269" s="300"/>
      <c r="AK269" s="275" t="s">
        <v>8</v>
      </c>
      <c r="AL269" s="276"/>
      <c r="AM269" s="276"/>
      <c r="AN269" s="276"/>
      <c r="AO269" s="276"/>
      <c r="AP269" s="276"/>
      <c r="AQ269" s="302"/>
    </row>
    <row r="270" spans="1:61" x14ac:dyDescent="0.15">
      <c r="A270" s="291">
        <v>54</v>
      </c>
      <c r="B270" s="303" t="str">
        <f>IF(OR(B265="",E270=""),"",B265+1)</f>
        <v/>
      </c>
      <c r="C270" s="207"/>
      <c r="D270" s="205"/>
      <c r="E270" s="119" t="str">
        <f>IF(C270="○",IF($D270&lt;&gt;"",VLOOKUP($D270,新規学連登録者入力シート!$A$2:$U$101,8,FALSE),""),IF($D270&lt;&gt;"",IF(VLOOKUP(個人情報!$D270,登録者リスト!$A$1:$F$43729,4,FALSE)=基本情報!$D$6,VLOOKUP(個人情報!$D270,登録者リスト!$A$1:$F$43729,3,FALSE),""),""))</f>
        <v/>
      </c>
      <c r="F270" s="209" t="str">
        <f>IF(C270="○",IF($D270&lt;&gt;"",VLOOKUP($D270,新規学連登録者入力シート!$A$2:$U$101,9,FALSE),""),IF($D270&lt;&gt;"",IF(VLOOKUP(個人情報!$D270,登録者リスト!$A$1:$G$43729,4,FALSE)=基本情報!$D$6,VLOOKUP(個人情報!$D270,登録者リスト!$A$1:$G$43729,7,FALSE),""),""))</f>
        <v/>
      </c>
      <c r="G270" s="120" t="str">
        <f>IF(C270="○",IF($D270&lt;&gt;"",VLOOKUP($D270,新規学連登録者入力シート!$A$2:$U$101,14,FALSE),""),IF($D270&lt;&gt;"",IF(VLOOKUP(個人情報!$D270,登録者リスト!$A$1:$F$43729,4,FALSE)=基本情報!$D$6,VLOOKUP(個人情報!$D270,登録者リスト!$A$1:$F$43729,5,FALSE),""),""))</f>
        <v/>
      </c>
      <c r="H270" s="211" t="str">
        <f>IF(C270="○",IF($D270&lt;&gt;"",VLOOKUP($D270,新規学連登録者入力シート!$A$2:$U$101,19,FALSE),""),IF($D270&lt;&gt;"",IF(VLOOKUP(個人情報!$D270,登録者リスト!$A$1:$H$43729,4,FALSE)=基本情報!$D$6,VLOOKUP(個人情報!$D270,登録者リスト!$A$1:$H$43729,8,FALSE),""),""))</f>
        <v/>
      </c>
      <c r="I270" s="267"/>
      <c r="J270" s="267"/>
      <c r="K270" s="269" t="str">
        <f>IFERROR(IF(I270="","",IF(AND(I270&lt;&gt;"107 ハーフマラソン",I270&lt;&gt;"062 10000mW"),IF(BA270="T",IF(VALUE(M270)&lt;=AY270,"A標準",IF(VALUE(M270)&lt;=AZ270,"B標準","未突破")),IF(VALUE(M270)&gt;=AY270,"A標準",IF(VALUE(M270)&gt;=AZ270,"B標準","未突破"))),IF(VALUE(M270)&lt;=AZ270,"","未突破"))),"")</f>
        <v/>
      </c>
      <c r="L270" s="105"/>
      <c r="M270" s="287" t="str">
        <f>IF(U270="",ASC(N270&amp;IF(P270&lt;&gt;"",TEXT(P270,"00"),"")&amp;IF(R270&lt;&gt;"",TEXT(R270,"00"),"")&amp;IF(T270&lt;&gt;"",TEXT(T270,"00"),"")),ASC(U270))</f>
        <v/>
      </c>
      <c r="N270" s="205"/>
      <c r="O270" s="255" t="s">
        <v>239</v>
      </c>
      <c r="P270" s="237"/>
      <c r="Q270" s="255" t="s">
        <v>240</v>
      </c>
      <c r="R270" s="237"/>
      <c r="S270" s="239" t="s">
        <v>241</v>
      </c>
      <c r="T270" s="241"/>
      <c r="U270" s="165"/>
      <c r="V270" s="147"/>
      <c r="W270" s="148" t="s">
        <v>23</v>
      </c>
      <c r="X270" s="163"/>
      <c r="Y270" s="148" t="s">
        <v>24</v>
      </c>
      <c r="Z270" s="163"/>
      <c r="AA270" s="148" t="s">
        <v>26</v>
      </c>
      <c r="AB270" s="267"/>
      <c r="AC270" s="101" t="e">
        <f>IF(#REF!="",ASC(AD270&amp;IF(AF270&lt;&gt;"",TEXT(AF270,"00"),"")&amp;IF(AH270&lt;&gt;"",TEXT(AH270,"00"),"")&amp;IF(AJ270&lt;&gt;"",TEXT(AJ270,"00"),"")),ASC(#REF!))</f>
        <v>#REF!</v>
      </c>
      <c r="AD270" s="253" t="str">
        <f>IF(I270="","",IF(I270="201 十種競技","",VLOOKUP(I270,大学記録!$A$3:$H$5,2,FALSE)))</f>
        <v/>
      </c>
      <c r="AE270" s="257" t="s">
        <v>239</v>
      </c>
      <c r="AF270" s="259" t="str">
        <f>IF(I270="","",IF(I270="201 十種競技","",VLOOKUP(I270,大学記録!$A$3:$H$5,4,FALSE)))</f>
        <v/>
      </c>
      <c r="AG270" s="257" t="s">
        <v>240</v>
      </c>
      <c r="AH270" s="259" t="str">
        <f>IF(I270="","",IF(I270="201 十種競技","",VLOOKUP(I270,大学記録!$A$3:$H$5,6,FALSE)))</f>
        <v/>
      </c>
      <c r="AI270" s="261" t="s">
        <v>241</v>
      </c>
      <c r="AJ270" s="251" t="str">
        <f>IF(I270="","",IF(I270="201 十種競技","",VLOOKUP(I270,大学記録!$A$3:$H$5,8,FALSE)))</f>
        <v/>
      </c>
      <c r="AK270" s="205"/>
      <c r="AL270" s="255" t="s">
        <v>239</v>
      </c>
      <c r="AM270" s="237"/>
      <c r="AN270" s="255" t="s">
        <v>240</v>
      </c>
      <c r="AO270" s="237"/>
      <c r="AP270" s="239" t="s">
        <v>241</v>
      </c>
      <c r="AQ270" s="294"/>
      <c r="AS270" s="5" t="str">
        <f>IF(AND(I270&lt;&gt;"107 ハーフマラソン",I270&lt;&gt;"062 10000mW"),D270 &amp; "-" &amp; I270,D270 &amp; "-" &amp; I270 &amp; J270)</f>
        <v>-</v>
      </c>
      <c r="AT270" s="5" t="str">
        <f>IF(ISERROR(VLOOKUP(個人情報!$AS270,登録者リスト!#REF!,4,FALSE)),"○","")</f>
        <v>○</v>
      </c>
      <c r="AU270" s="5" t="e">
        <f>IF(AND(I270&lt;&gt;"107 ハーフマラソン",I270&lt;&gt;"062 10000mW"),#REF! &amp; "-" &amp; I270,#REF! &amp; "-" &amp; I270 &amp; J270)</f>
        <v>#REF!</v>
      </c>
      <c r="AV270" s="5" t="str">
        <f>IF(ISERROR(VLOOKUP(AU270,突破者リスト外資格記録入力シート!$D$7:$M$106,2,FALSE)),"○","")</f>
        <v>○</v>
      </c>
      <c r="AW270" s="5" t="str">
        <f>IF(C270="○","整理番号","登録番号")</f>
        <v>登録番号</v>
      </c>
      <c r="AX270" s="5" t="str">
        <f>IF(I270="107 ハーフマラソン","H",IF(I270="062 10000mW","W",""))</f>
        <v/>
      </c>
      <c r="AY270" s="5" t="e">
        <f>VLOOKUP($I270 &amp; $J270,標準記録!$A$1:$D$26,2,FALSE)</f>
        <v>#N/A</v>
      </c>
      <c r="AZ270" s="5" t="e">
        <f>VLOOKUP($I270 &amp; $J270,標準記録!$A$1:$D$26,3,FALSE)</f>
        <v>#N/A</v>
      </c>
      <c r="BA270" s="5" t="e">
        <f>VLOOKUP($I270 &amp; $J270,標準記録!$A$1:$D$26,4,FALSE)</f>
        <v>#N/A</v>
      </c>
      <c r="BB270" s="5" t="str">
        <f>IF(BC270="","",A270)</f>
        <v/>
      </c>
      <c r="BC270" s="5" t="str">
        <f>IF(OR(I270="201 十種競技",I270="202 七種競技"),#REF!,"")</f>
        <v/>
      </c>
      <c r="BD270" s="5" t="str">
        <f>IF(I270="107 ハーフマラソン",#REF!,"")</f>
        <v/>
      </c>
      <c r="BE270" s="5" t="str">
        <f>I270 &amp; K270</f>
        <v/>
      </c>
      <c r="BF270" s="5">
        <f>I270</f>
        <v>0</v>
      </c>
      <c r="BG270" s="5">
        <f>COUNTIF($BF$5:$BF$401,I270)</f>
        <v>160</v>
      </c>
      <c r="BH270" s="5">
        <f>COUNTIF($BE$5:$BE$401,I270 &amp; "B標準")</f>
        <v>0</v>
      </c>
      <c r="BI270" s="5" t="str">
        <f>D268 &amp; D270</f>
        <v>登録番号</v>
      </c>
    </row>
    <row r="271" spans="1:61" ht="14.25" thickBot="1" x14ac:dyDescent="0.2">
      <c r="A271" s="292"/>
      <c r="B271" s="304"/>
      <c r="C271" s="208"/>
      <c r="D271" s="206"/>
      <c r="E271" s="121" t="str">
        <f>IF(C270="○",IF($D270&lt;&gt;"",VLOOKUP($D270,新規学連登録者入力シート!$A$2:$U$101,7,FALSE),""),IF($D270&lt;&gt;"",IF(VLOOKUP(個人情報!$D270,登録者リスト!$A$1:$F$43729,4,FALSE)=基本情報!$D$6,VLOOKUP(個人情報!$D270,登録者リスト!$A$1:$F$43729,2,FALSE),""),""))</f>
        <v/>
      </c>
      <c r="F271" s="210"/>
      <c r="G271" s="121" t="str">
        <f>IF(C270="○",IF($D270&lt;&gt;"",VLOOKUP($D270,新規学連登録者入力シート!$A$2:$U$101,19,FALSE),""),IF($D270&lt;&gt;"",IF(VLOOKUP(個人情報!$D270,登録者リスト!$A$1:$F$43729,4,FALSE)=基本情報!$D$6,VLOOKUP(個人情報!$D270,登録者リスト!$A$1:$F$43729,6,FALSE),""),""))</f>
        <v/>
      </c>
      <c r="H271" s="212"/>
      <c r="I271" s="268"/>
      <c r="J271" s="268"/>
      <c r="K271" s="270"/>
      <c r="L271" s="106"/>
      <c r="M271" s="288"/>
      <c r="N271" s="206"/>
      <c r="O271" s="256"/>
      <c r="P271" s="238"/>
      <c r="Q271" s="256"/>
      <c r="R271" s="238"/>
      <c r="S271" s="240"/>
      <c r="T271" s="242"/>
      <c r="U271" s="168"/>
      <c r="V271" s="149"/>
      <c r="W271" s="150" t="s">
        <v>23</v>
      </c>
      <c r="X271" s="94"/>
      <c r="Y271" s="150" t="s">
        <v>25</v>
      </c>
      <c r="Z271" s="94"/>
      <c r="AA271" s="150" t="s">
        <v>26</v>
      </c>
      <c r="AB271" s="268"/>
      <c r="AC271" s="102" t="e">
        <f>IF(#REF!="",ASC(AD270&amp;IF(AF271&lt;&gt;"",TEXT(AF271,"00"),"")&amp;IF(AH271&lt;&gt;"",TEXT(AH271,"00"),"")&amp;IF(AJ271&lt;&gt;"",TEXT(AJ271,"00"),"")),ASC(#REF!))</f>
        <v>#REF!</v>
      </c>
      <c r="AD271" s="254"/>
      <c r="AE271" s="258"/>
      <c r="AF271" s="260"/>
      <c r="AG271" s="258"/>
      <c r="AH271" s="260"/>
      <c r="AI271" s="262"/>
      <c r="AJ271" s="252"/>
      <c r="AK271" s="206"/>
      <c r="AL271" s="256"/>
      <c r="AM271" s="238"/>
      <c r="AN271" s="256"/>
      <c r="AO271" s="238"/>
      <c r="AP271" s="240"/>
      <c r="AQ271" s="295"/>
      <c r="AS271" s="5" t="str">
        <f>IF(AND(I271&lt;&gt;"107 ハーフマラソン",I271&lt;&gt;"062 10000mW"),D270 &amp; "-" &amp; I271,D270 &amp; "-" &amp; I271 &amp; J271)</f>
        <v>-</v>
      </c>
      <c r="AT271" s="5" t="str">
        <f>IF(ISERROR(VLOOKUP(個人情報!$AS271,登録者リスト!#REF!,4,FALSE)),"○","")</f>
        <v>○</v>
      </c>
      <c r="AU271" s="5" t="e">
        <f>IF(AND(I271&lt;&gt;"107 ハーフマラソン",I271&lt;&gt;"062 10000mW"),#REF! &amp; "-" &amp; I271,#REF! &amp; "-" &amp; I271 &amp; J271)</f>
        <v>#REF!</v>
      </c>
      <c r="AV271" s="5" t="str">
        <f>IF(ISERROR(VLOOKUP(AU271,突破者リスト外資格記録入力シート!$D$7:$M$106,2,FALSE)),"○","")</f>
        <v>○</v>
      </c>
      <c r="AX271" s="5" t="str">
        <f>IF(I271="107 ハーフマラソン","H",IF(I271="062 10000mW","W",""))</f>
        <v/>
      </c>
      <c r="AY271" s="5" t="e">
        <f>VLOOKUP($I271 &amp; $J271,標準記録!$A$1:$D$26,2,FALSE)</f>
        <v>#N/A</v>
      </c>
      <c r="AZ271" s="5" t="e">
        <f>VLOOKUP($I271 &amp; $J271,標準記録!$A$1:$D$26,3,FALSE)</f>
        <v>#N/A</v>
      </c>
      <c r="BA271" s="5" t="e">
        <f>VLOOKUP($I271 &amp; $J271,標準記録!$A$1:$D$26,4,FALSE)</f>
        <v>#N/A</v>
      </c>
      <c r="BB271" s="5" t="str">
        <f>IF(BC271="","",A270)</f>
        <v/>
      </c>
      <c r="BC271" s="5" t="str">
        <f>IF(OR(I271="201 十種競技",I271="202 七種競技"),#REF!,"")</f>
        <v/>
      </c>
      <c r="BD271" s="5" t="str">
        <f>IF(I271="107 ハーフマラソン",#REF!,"")</f>
        <v/>
      </c>
      <c r="BE271" s="5" t="str">
        <f>I271 &amp; K271</f>
        <v/>
      </c>
      <c r="BF271" s="5">
        <f>I271</f>
        <v>0</v>
      </c>
      <c r="BG271" s="5">
        <f>COUNTIF($BF$5:$BF$401,I271)</f>
        <v>160</v>
      </c>
      <c r="BH271" s="5">
        <f>COUNTIF($BE$5:$BE$401,I271 &amp; "B標準")</f>
        <v>0</v>
      </c>
    </row>
    <row r="272" spans="1:61" ht="15" thickTop="1" thickBot="1" x14ac:dyDescent="0.2">
      <c r="A272" s="293"/>
      <c r="B272" s="245" t="s">
        <v>128</v>
      </c>
      <c r="C272" s="246"/>
      <c r="D272" s="246"/>
      <c r="E272" s="246"/>
      <c r="F272" s="246"/>
      <c r="G272" s="247"/>
      <c r="H272" s="118"/>
      <c r="I272" s="248"/>
      <c r="J272" s="249"/>
      <c r="K272" s="249"/>
      <c r="L272" s="249"/>
      <c r="M272" s="249"/>
      <c r="N272" s="249"/>
      <c r="O272" s="249"/>
      <c r="P272" s="249"/>
      <c r="Q272" s="249"/>
      <c r="R272" s="249"/>
      <c r="S272" s="249"/>
      <c r="T272" s="249"/>
      <c r="U272" s="249"/>
      <c r="V272" s="249"/>
      <c r="W272" s="249"/>
      <c r="X272" s="249"/>
      <c r="Y272" s="249"/>
      <c r="Z272" s="249"/>
      <c r="AA272" s="249"/>
      <c r="AB272" s="249"/>
      <c r="AC272" s="249"/>
      <c r="AD272" s="249"/>
      <c r="AE272" s="249"/>
      <c r="AF272" s="249"/>
      <c r="AG272" s="249"/>
      <c r="AH272" s="249"/>
      <c r="AI272" s="249"/>
      <c r="AJ272" s="249"/>
      <c r="AK272" s="249"/>
      <c r="AL272" s="249"/>
      <c r="AM272" s="249"/>
      <c r="AN272" s="249"/>
      <c r="AO272" s="249"/>
      <c r="AP272" s="249"/>
      <c r="AQ272" s="250"/>
    </row>
    <row r="273" spans="1:61" ht="13.5" customHeight="1" x14ac:dyDescent="0.15">
      <c r="A273" s="289"/>
      <c r="B273" s="281" t="s">
        <v>0</v>
      </c>
      <c r="C273" s="283" t="s">
        <v>242</v>
      </c>
      <c r="D273" s="283" t="str">
        <f>IF(C275="○","整理番号","登録番号")</f>
        <v>登録番号</v>
      </c>
      <c r="E273" s="134" t="s">
        <v>13550</v>
      </c>
      <c r="F273" s="281" t="s">
        <v>275</v>
      </c>
      <c r="G273" s="135" t="s">
        <v>1</v>
      </c>
      <c r="H273" s="273" t="s">
        <v>13551</v>
      </c>
      <c r="I273" s="285" t="s">
        <v>2</v>
      </c>
      <c r="J273" s="273" t="s">
        <v>284</v>
      </c>
      <c r="K273" s="273" t="s">
        <v>3</v>
      </c>
      <c r="L273" s="136" t="s">
        <v>243</v>
      </c>
      <c r="M273" s="137" t="s">
        <v>16</v>
      </c>
      <c r="N273" s="278" t="s">
        <v>4</v>
      </c>
      <c r="O273" s="279"/>
      <c r="P273" s="279"/>
      <c r="Q273" s="279"/>
      <c r="R273" s="279"/>
      <c r="S273" s="279"/>
      <c r="T273" s="279"/>
      <c r="U273" s="279"/>
      <c r="V273" s="279"/>
      <c r="W273" s="279"/>
      <c r="X273" s="279"/>
      <c r="Y273" s="279"/>
      <c r="Z273" s="279"/>
      <c r="AA273" s="279"/>
      <c r="AB273" s="280"/>
      <c r="AC273" s="138" t="s">
        <v>16</v>
      </c>
      <c r="AD273" s="296" t="s">
        <v>448</v>
      </c>
      <c r="AE273" s="297"/>
      <c r="AF273" s="297"/>
      <c r="AG273" s="297"/>
      <c r="AH273" s="297"/>
      <c r="AI273" s="297"/>
      <c r="AJ273" s="297"/>
      <c r="AK273" s="278" t="s">
        <v>445</v>
      </c>
      <c r="AL273" s="279"/>
      <c r="AM273" s="279"/>
      <c r="AN273" s="279"/>
      <c r="AO273" s="279"/>
      <c r="AP273" s="279"/>
      <c r="AQ273" s="301"/>
    </row>
    <row r="274" spans="1:61" ht="14.25" thickBot="1" x14ac:dyDescent="0.2">
      <c r="A274" s="290"/>
      <c r="B274" s="282"/>
      <c r="C274" s="284"/>
      <c r="D274" s="284"/>
      <c r="E274" s="139" t="s">
        <v>6</v>
      </c>
      <c r="F274" s="282"/>
      <c r="G274" s="140" t="s">
        <v>7</v>
      </c>
      <c r="H274" s="282"/>
      <c r="I274" s="286"/>
      <c r="J274" s="274"/>
      <c r="K274" s="274"/>
      <c r="L274" s="141"/>
      <c r="M274" s="142"/>
      <c r="N274" s="275" t="s">
        <v>8</v>
      </c>
      <c r="O274" s="276"/>
      <c r="P274" s="276"/>
      <c r="Q274" s="276"/>
      <c r="R274" s="276"/>
      <c r="S274" s="276"/>
      <c r="T274" s="277"/>
      <c r="U274" s="166"/>
      <c r="V274" s="143" t="s">
        <v>10</v>
      </c>
      <c r="W274" s="144"/>
      <c r="X274" s="162"/>
      <c r="Y274" s="144"/>
      <c r="Z274" s="162"/>
      <c r="AA274" s="145"/>
      <c r="AB274" s="140" t="s">
        <v>11</v>
      </c>
      <c r="AC274" s="146"/>
      <c r="AD274" s="298" t="s">
        <v>8</v>
      </c>
      <c r="AE274" s="299"/>
      <c r="AF274" s="299"/>
      <c r="AG274" s="299"/>
      <c r="AH274" s="299"/>
      <c r="AI274" s="299"/>
      <c r="AJ274" s="300"/>
      <c r="AK274" s="275" t="s">
        <v>8</v>
      </c>
      <c r="AL274" s="276"/>
      <c r="AM274" s="276"/>
      <c r="AN274" s="276"/>
      <c r="AO274" s="276"/>
      <c r="AP274" s="276"/>
      <c r="AQ274" s="302"/>
    </row>
    <row r="275" spans="1:61" x14ac:dyDescent="0.15">
      <c r="A275" s="291">
        <v>55</v>
      </c>
      <c r="B275" s="303" t="str">
        <f>IF(OR(B270="",E275=""),"",B270+1)</f>
        <v/>
      </c>
      <c r="C275" s="207"/>
      <c r="D275" s="205"/>
      <c r="E275" s="119" t="str">
        <f>IF(C275="○",IF($D275&lt;&gt;"",VLOOKUP($D275,新規学連登録者入力シート!$A$2:$U$101,8,FALSE),""),IF($D275&lt;&gt;"",IF(VLOOKUP(個人情報!$D275,登録者リスト!$A$1:$F$43729,4,FALSE)=基本情報!$D$6,VLOOKUP(個人情報!$D275,登録者リスト!$A$1:$F$43729,3,FALSE),""),""))</f>
        <v/>
      </c>
      <c r="F275" s="209" t="str">
        <f>IF(C275="○",IF($D275&lt;&gt;"",VLOOKUP($D275,新規学連登録者入力シート!$A$2:$U$101,9,FALSE),""),IF($D275&lt;&gt;"",IF(VLOOKUP(個人情報!$D275,登録者リスト!$A$1:$G$43729,4,FALSE)=基本情報!$D$6,VLOOKUP(個人情報!$D275,登録者リスト!$A$1:$G$43729,7,FALSE),""),""))</f>
        <v/>
      </c>
      <c r="G275" s="120" t="str">
        <f>IF(C275="○",IF($D275&lt;&gt;"",VLOOKUP($D275,新規学連登録者入力シート!$A$2:$U$101,14,FALSE),""),IF($D275&lt;&gt;"",IF(VLOOKUP(個人情報!$D275,登録者リスト!$A$1:$F$43729,4,FALSE)=基本情報!$D$6,VLOOKUP(個人情報!$D275,登録者リスト!$A$1:$F$43729,5,FALSE),""),""))</f>
        <v/>
      </c>
      <c r="H275" s="211" t="str">
        <f>IF(C275="○",IF($D275&lt;&gt;"",VLOOKUP($D275,新規学連登録者入力シート!$A$2:$U$101,19,FALSE),""),IF($D275&lt;&gt;"",IF(VLOOKUP(個人情報!$D275,登録者リスト!$A$1:$H$43729,4,FALSE)=基本情報!$D$6,VLOOKUP(個人情報!$D275,登録者リスト!$A$1:$H$43729,8,FALSE),""),""))</f>
        <v/>
      </c>
      <c r="I275" s="267"/>
      <c r="J275" s="267"/>
      <c r="K275" s="269" t="str">
        <f>IFERROR(IF(I275="","",IF(AND(I275&lt;&gt;"107 ハーフマラソン",I275&lt;&gt;"062 10000mW"),IF(BA275="T",IF(VALUE(M275)&lt;=AY275,"A標準",IF(VALUE(M275)&lt;=AZ275,"B標準","未突破")),IF(VALUE(M275)&gt;=AY275,"A標準",IF(VALUE(M275)&gt;=AZ275,"B標準","未突破"))),IF(VALUE(M275)&lt;=AZ275,"","未突破"))),"")</f>
        <v/>
      </c>
      <c r="L275" s="105"/>
      <c r="M275" s="287" t="str">
        <f>IF(U275="",ASC(N275&amp;IF(P275&lt;&gt;"",TEXT(P275,"00"),"")&amp;IF(R275&lt;&gt;"",TEXT(R275,"00"),"")&amp;IF(T275&lt;&gt;"",TEXT(T275,"00"),"")),ASC(U275))</f>
        <v/>
      </c>
      <c r="N275" s="205"/>
      <c r="O275" s="255" t="s">
        <v>239</v>
      </c>
      <c r="P275" s="237"/>
      <c r="Q275" s="255" t="s">
        <v>240</v>
      </c>
      <c r="R275" s="237"/>
      <c r="S275" s="239" t="s">
        <v>241</v>
      </c>
      <c r="T275" s="241"/>
      <c r="U275" s="165"/>
      <c r="V275" s="147"/>
      <c r="W275" s="148" t="s">
        <v>23</v>
      </c>
      <c r="X275" s="163"/>
      <c r="Y275" s="148" t="s">
        <v>24</v>
      </c>
      <c r="Z275" s="163"/>
      <c r="AA275" s="148" t="s">
        <v>26</v>
      </c>
      <c r="AB275" s="267"/>
      <c r="AC275" s="101" t="e">
        <f>IF(#REF!="",ASC(AD275&amp;IF(AF275&lt;&gt;"",TEXT(AF275,"00"),"")&amp;IF(AH275&lt;&gt;"",TEXT(AH275,"00"),"")&amp;IF(AJ275&lt;&gt;"",TEXT(AJ275,"00"),"")),ASC(#REF!))</f>
        <v>#REF!</v>
      </c>
      <c r="AD275" s="253" t="str">
        <f>IF(I275="","",IF(I275="201 十種競技","",VLOOKUP(I275,大学記録!$A$3:$H$5,2,FALSE)))</f>
        <v/>
      </c>
      <c r="AE275" s="257" t="s">
        <v>239</v>
      </c>
      <c r="AF275" s="259" t="str">
        <f>IF(I275="","",IF(I275="201 十種競技","",VLOOKUP(I275,大学記録!$A$3:$H$5,4,FALSE)))</f>
        <v/>
      </c>
      <c r="AG275" s="257" t="s">
        <v>240</v>
      </c>
      <c r="AH275" s="259" t="str">
        <f>IF(I275="","",IF(I275="201 十種競技","",VLOOKUP(I275,大学記録!$A$3:$H$5,6,FALSE)))</f>
        <v/>
      </c>
      <c r="AI275" s="261" t="s">
        <v>241</v>
      </c>
      <c r="AJ275" s="251" t="str">
        <f>IF(I275="","",IF(I275="201 十種競技","",VLOOKUP(I275,大学記録!$A$3:$H$5,8,FALSE)))</f>
        <v/>
      </c>
      <c r="AK275" s="205"/>
      <c r="AL275" s="255" t="s">
        <v>239</v>
      </c>
      <c r="AM275" s="237"/>
      <c r="AN275" s="255" t="s">
        <v>240</v>
      </c>
      <c r="AO275" s="237"/>
      <c r="AP275" s="239" t="s">
        <v>241</v>
      </c>
      <c r="AQ275" s="294"/>
      <c r="AS275" s="5" t="str">
        <f>IF(AND(I275&lt;&gt;"107 ハーフマラソン",I275&lt;&gt;"062 10000mW"),D275 &amp; "-" &amp; I275,D275 &amp; "-" &amp; I275 &amp; J275)</f>
        <v>-</v>
      </c>
      <c r="AT275" s="5" t="str">
        <f>IF(ISERROR(VLOOKUP(個人情報!$AS275,登録者リスト!#REF!,4,FALSE)),"○","")</f>
        <v>○</v>
      </c>
      <c r="AU275" s="5" t="e">
        <f>IF(AND(I275&lt;&gt;"107 ハーフマラソン",I275&lt;&gt;"062 10000mW"),#REF! &amp; "-" &amp; I275,#REF! &amp; "-" &amp; I275 &amp; J275)</f>
        <v>#REF!</v>
      </c>
      <c r="AV275" s="5" t="str">
        <f>IF(ISERROR(VLOOKUP(AU275,突破者リスト外資格記録入力シート!$D$7:$M$106,2,FALSE)),"○","")</f>
        <v>○</v>
      </c>
      <c r="AW275" s="5" t="str">
        <f>IF(C275="○","整理番号","登録番号")</f>
        <v>登録番号</v>
      </c>
      <c r="AX275" s="5" t="str">
        <f>IF(I275="107 ハーフマラソン","H",IF(I275="062 10000mW","W",""))</f>
        <v/>
      </c>
      <c r="AY275" s="5" t="e">
        <f>VLOOKUP($I275 &amp; $J275,標準記録!$A$1:$D$26,2,FALSE)</f>
        <v>#N/A</v>
      </c>
      <c r="AZ275" s="5" t="e">
        <f>VLOOKUP($I275 &amp; $J275,標準記録!$A$1:$D$26,3,FALSE)</f>
        <v>#N/A</v>
      </c>
      <c r="BA275" s="5" t="e">
        <f>VLOOKUP($I275 &amp; $J275,標準記録!$A$1:$D$26,4,FALSE)</f>
        <v>#N/A</v>
      </c>
      <c r="BB275" s="5" t="str">
        <f>IF(BC275="","",A275)</f>
        <v/>
      </c>
      <c r="BC275" s="5" t="str">
        <f>IF(OR(I275="201 十種競技",I275="202 七種競技"),#REF!,"")</f>
        <v/>
      </c>
      <c r="BD275" s="5" t="str">
        <f>IF(I275="107 ハーフマラソン",#REF!,"")</f>
        <v/>
      </c>
      <c r="BE275" s="5" t="str">
        <f>I275 &amp; K275</f>
        <v/>
      </c>
      <c r="BF275" s="5">
        <f>I275</f>
        <v>0</v>
      </c>
      <c r="BG275" s="5">
        <f>COUNTIF($BF$5:$BF$401,I275)</f>
        <v>160</v>
      </c>
      <c r="BH275" s="5">
        <f>COUNTIF($BE$5:$BE$401,I275 &amp; "B標準")</f>
        <v>0</v>
      </c>
      <c r="BI275" s="5" t="str">
        <f>D273 &amp; D275</f>
        <v>登録番号</v>
      </c>
    </row>
    <row r="276" spans="1:61" ht="14.25" thickBot="1" x14ac:dyDescent="0.2">
      <c r="A276" s="292"/>
      <c r="B276" s="304"/>
      <c r="C276" s="208"/>
      <c r="D276" s="206"/>
      <c r="E276" s="121" t="str">
        <f>IF(C275="○",IF($D275&lt;&gt;"",VLOOKUP($D275,新規学連登録者入力シート!$A$2:$U$101,7,FALSE),""),IF($D275&lt;&gt;"",IF(VLOOKUP(個人情報!$D275,登録者リスト!$A$1:$F$43729,4,FALSE)=基本情報!$D$6,VLOOKUP(個人情報!$D275,登録者リスト!$A$1:$F$43729,2,FALSE),""),""))</f>
        <v/>
      </c>
      <c r="F276" s="210"/>
      <c r="G276" s="121" t="str">
        <f>IF(C275="○",IF($D275&lt;&gt;"",VLOOKUP($D275,新規学連登録者入力シート!$A$2:$U$101,19,FALSE),""),IF($D275&lt;&gt;"",IF(VLOOKUP(個人情報!$D275,登録者リスト!$A$1:$F$43729,4,FALSE)=基本情報!$D$6,VLOOKUP(個人情報!$D275,登録者リスト!$A$1:$F$43729,6,FALSE),""),""))</f>
        <v/>
      </c>
      <c r="H276" s="212"/>
      <c r="I276" s="268"/>
      <c r="J276" s="268"/>
      <c r="K276" s="270"/>
      <c r="L276" s="106"/>
      <c r="M276" s="288"/>
      <c r="N276" s="206"/>
      <c r="O276" s="256"/>
      <c r="P276" s="238"/>
      <c r="Q276" s="256"/>
      <c r="R276" s="238"/>
      <c r="S276" s="240"/>
      <c r="T276" s="242"/>
      <c r="U276" s="168"/>
      <c r="V276" s="149"/>
      <c r="W276" s="150" t="s">
        <v>23</v>
      </c>
      <c r="X276" s="94"/>
      <c r="Y276" s="150" t="s">
        <v>25</v>
      </c>
      <c r="Z276" s="94"/>
      <c r="AA276" s="150" t="s">
        <v>26</v>
      </c>
      <c r="AB276" s="268"/>
      <c r="AC276" s="102" t="e">
        <f>IF(#REF!="",ASC(AD275&amp;IF(AF276&lt;&gt;"",TEXT(AF276,"00"),"")&amp;IF(AH276&lt;&gt;"",TEXT(AH276,"00"),"")&amp;IF(AJ276&lt;&gt;"",TEXT(AJ276,"00"),"")),ASC(#REF!))</f>
        <v>#REF!</v>
      </c>
      <c r="AD276" s="254"/>
      <c r="AE276" s="258"/>
      <c r="AF276" s="260"/>
      <c r="AG276" s="258"/>
      <c r="AH276" s="260"/>
      <c r="AI276" s="262"/>
      <c r="AJ276" s="252"/>
      <c r="AK276" s="206"/>
      <c r="AL276" s="256"/>
      <c r="AM276" s="238"/>
      <c r="AN276" s="256"/>
      <c r="AO276" s="238"/>
      <c r="AP276" s="240"/>
      <c r="AQ276" s="295"/>
      <c r="AS276" s="5" t="str">
        <f>IF(AND(I276&lt;&gt;"107 ハーフマラソン",I276&lt;&gt;"062 10000mW"),D275 &amp; "-" &amp; I276,D275 &amp; "-" &amp; I276 &amp; J276)</f>
        <v>-</v>
      </c>
      <c r="AT276" s="5" t="str">
        <f>IF(ISERROR(VLOOKUP(個人情報!$AS276,登録者リスト!#REF!,4,FALSE)),"○","")</f>
        <v>○</v>
      </c>
      <c r="AU276" s="5" t="e">
        <f>IF(AND(I276&lt;&gt;"107 ハーフマラソン",I276&lt;&gt;"062 10000mW"),#REF! &amp; "-" &amp; I276,#REF! &amp; "-" &amp; I276 &amp; J276)</f>
        <v>#REF!</v>
      </c>
      <c r="AV276" s="5" t="str">
        <f>IF(ISERROR(VLOOKUP(AU276,突破者リスト外資格記録入力シート!$D$7:$M$106,2,FALSE)),"○","")</f>
        <v>○</v>
      </c>
      <c r="AX276" s="5" t="str">
        <f>IF(I276="107 ハーフマラソン","H",IF(I276="062 10000mW","W",""))</f>
        <v/>
      </c>
      <c r="AY276" s="5" t="e">
        <f>VLOOKUP($I276 &amp; $J276,標準記録!$A$1:$D$26,2,FALSE)</f>
        <v>#N/A</v>
      </c>
      <c r="AZ276" s="5" t="e">
        <f>VLOOKUP($I276 &amp; $J276,標準記録!$A$1:$D$26,3,FALSE)</f>
        <v>#N/A</v>
      </c>
      <c r="BA276" s="5" t="e">
        <f>VLOOKUP($I276 &amp; $J276,標準記録!$A$1:$D$26,4,FALSE)</f>
        <v>#N/A</v>
      </c>
      <c r="BB276" s="5" t="str">
        <f>IF(BC276="","",A275)</f>
        <v/>
      </c>
      <c r="BC276" s="5" t="str">
        <f>IF(OR(I276="201 十種競技",I276="202 七種競技"),#REF!,"")</f>
        <v/>
      </c>
      <c r="BD276" s="5" t="str">
        <f>IF(I276="107 ハーフマラソン",#REF!,"")</f>
        <v/>
      </c>
      <c r="BE276" s="5" t="str">
        <f>I276 &amp; K276</f>
        <v/>
      </c>
      <c r="BF276" s="5">
        <f>I276</f>
        <v>0</v>
      </c>
      <c r="BG276" s="5">
        <f>COUNTIF($BF$5:$BF$401,I276)</f>
        <v>160</v>
      </c>
      <c r="BH276" s="5">
        <f>COUNTIF($BE$5:$BE$401,I276 &amp; "B標準")</f>
        <v>0</v>
      </c>
    </row>
    <row r="277" spans="1:61" ht="15" thickTop="1" thickBot="1" x14ac:dyDescent="0.2">
      <c r="A277" s="293"/>
      <c r="B277" s="245" t="s">
        <v>128</v>
      </c>
      <c r="C277" s="246"/>
      <c r="D277" s="246"/>
      <c r="E277" s="246"/>
      <c r="F277" s="246"/>
      <c r="G277" s="247"/>
      <c r="H277" s="118"/>
      <c r="I277" s="248"/>
      <c r="J277" s="249"/>
      <c r="K277" s="249"/>
      <c r="L277" s="249"/>
      <c r="M277" s="249"/>
      <c r="N277" s="249"/>
      <c r="O277" s="249"/>
      <c r="P277" s="249"/>
      <c r="Q277" s="249"/>
      <c r="R277" s="249"/>
      <c r="S277" s="249"/>
      <c r="T277" s="249"/>
      <c r="U277" s="249"/>
      <c r="V277" s="249"/>
      <c r="W277" s="249"/>
      <c r="X277" s="249"/>
      <c r="Y277" s="249"/>
      <c r="Z277" s="249"/>
      <c r="AA277" s="249"/>
      <c r="AB277" s="249"/>
      <c r="AC277" s="249"/>
      <c r="AD277" s="249"/>
      <c r="AE277" s="249"/>
      <c r="AF277" s="249"/>
      <c r="AG277" s="249"/>
      <c r="AH277" s="249"/>
      <c r="AI277" s="249"/>
      <c r="AJ277" s="249"/>
      <c r="AK277" s="249"/>
      <c r="AL277" s="249"/>
      <c r="AM277" s="249"/>
      <c r="AN277" s="249"/>
      <c r="AO277" s="249"/>
      <c r="AP277" s="249"/>
      <c r="AQ277" s="250"/>
    </row>
    <row r="278" spans="1:61" ht="13.5" customHeight="1" x14ac:dyDescent="0.15">
      <c r="A278" s="289"/>
      <c r="B278" s="281" t="s">
        <v>0</v>
      </c>
      <c r="C278" s="283" t="s">
        <v>242</v>
      </c>
      <c r="D278" s="283" t="str">
        <f>IF(C280="○","整理番号","登録番号")</f>
        <v>登録番号</v>
      </c>
      <c r="E278" s="134" t="s">
        <v>13550</v>
      </c>
      <c r="F278" s="281" t="s">
        <v>275</v>
      </c>
      <c r="G278" s="135" t="s">
        <v>1</v>
      </c>
      <c r="H278" s="273" t="s">
        <v>13551</v>
      </c>
      <c r="I278" s="285" t="s">
        <v>2</v>
      </c>
      <c r="J278" s="273" t="s">
        <v>284</v>
      </c>
      <c r="K278" s="273" t="s">
        <v>3</v>
      </c>
      <c r="L278" s="136" t="s">
        <v>243</v>
      </c>
      <c r="M278" s="137" t="s">
        <v>16</v>
      </c>
      <c r="N278" s="278" t="s">
        <v>4</v>
      </c>
      <c r="O278" s="279"/>
      <c r="P278" s="279"/>
      <c r="Q278" s="279"/>
      <c r="R278" s="279"/>
      <c r="S278" s="279"/>
      <c r="T278" s="279"/>
      <c r="U278" s="279"/>
      <c r="V278" s="279"/>
      <c r="W278" s="279"/>
      <c r="X278" s="279"/>
      <c r="Y278" s="279"/>
      <c r="Z278" s="279"/>
      <c r="AA278" s="279"/>
      <c r="AB278" s="280"/>
      <c r="AC278" s="138" t="s">
        <v>16</v>
      </c>
      <c r="AD278" s="296" t="s">
        <v>448</v>
      </c>
      <c r="AE278" s="297"/>
      <c r="AF278" s="297"/>
      <c r="AG278" s="297"/>
      <c r="AH278" s="297"/>
      <c r="AI278" s="297"/>
      <c r="AJ278" s="297"/>
      <c r="AK278" s="278" t="s">
        <v>445</v>
      </c>
      <c r="AL278" s="279"/>
      <c r="AM278" s="279"/>
      <c r="AN278" s="279"/>
      <c r="AO278" s="279"/>
      <c r="AP278" s="279"/>
      <c r="AQ278" s="301"/>
    </row>
    <row r="279" spans="1:61" ht="14.25" thickBot="1" x14ac:dyDescent="0.2">
      <c r="A279" s="290"/>
      <c r="B279" s="282"/>
      <c r="C279" s="284"/>
      <c r="D279" s="284"/>
      <c r="E279" s="139" t="s">
        <v>6</v>
      </c>
      <c r="F279" s="282"/>
      <c r="G279" s="140" t="s">
        <v>7</v>
      </c>
      <c r="H279" s="282"/>
      <c r="I279" s="286"/>
      <c r="J279" s="274"/>
      <c r="K279" s="274"/>
      <c r="L279" s="141"/>
      <c r="M279" s="142"/>
      <c r="N279" s="275" t="s">
        <v>8</v>
      </c>
      <c r="O279" s="276"/>
      <c r="P279" s="276"/>
      <c r="Q279" s="276"/>
      <c r="R279" s="276"/>
      <c r="S279" s="276"/>
      <c r="T279" s="277"/>
      <c r="U279" s="166"/>
      <c r="V279" s="143" t="s">
        <v>10</v>
      </c>
      <c r="W279" s="144"/>
      <c r="X279" s="162"/>
      <c r="Y279" s="144"/>
      <c r="Z279" s="162"/>
      <c r="AA279" s="145"/>
      <c r="AB279" s="140" t="s">
        <v>11</v>
      </c>
      <c r="AC279" s="146"/>
      <c r="AD279" s="298" t="s">
        <v>8</v>
      </c>
      <c r="AE279" s="299"/>
      <c r="AF279" s="299"/>
      <c r="AG279" s="299"/>
      <c r="AH279" s="299"/>
      <c r="AI279" s="299"/>
      <c r="AJ279" s="300"/>
      <c r="AK279" s="275" t="s">
        <v>8</v>
      </c>
      <c r="AL279" s="276"/>
      <c r="AM279" s="276"/>
      <c r="AN279" s="276"/>
      <c r="AO279" s="276"/>
      <c r="AP279" s="276"/>
      <c r="AQ279" s="302"/>
    </row>
    <row r="280" spans="1:61" x14ac:dyDescent="0.15">
      <c r="A280" s="291">
        <v>56</v>
      </c>
      <c r="B280" s="303" t="str">
        <f>IF(OR(B275="",E280=""),"",B275+1)</f>
        <v/>
      </c>
      <c r="C280" s="207"/>
      <c r="D280" s="205"/>
      <c r="E280" s="119" t="str">
        <f>IF(C280="○",IF($D280&lt;&gt;"",VLOOKUP($D280,新規学連登録者入力シート!$A$2:$U$101,8,FALSE),""),IF($D280&lt;&gt;"",IF(VLOOKUP(個人情報!$D280,登録者リスト!$A$1:$F$43729,4,FALSE)=基本情報!$D$6,VLOOKUP(個人情報!$D280,登録者リスト!$A$1:$F$43729,3,FALSE),""),""))</f>
        <v/>
      </c>
      <c r="F280" s="209" t="str">
        <f>IF(C280="○",IF($D280&lt;&gt;"",VLOOKUP($D280,新規学連登録者入力シート!$A$2:$U$101,9,FALSE),""),IF($D280&lt;&gt;"",IF(VLOOKUP(個人情報!$D280,登録者リスト!$A$1:$G$43729,4,FALSE)=基本情報!$D$6,VLOOKUP(個人情報!$D280,登録者リスト!$A$1:$G$43729,7,FALSE),""),""))</f>
        <v/>
      </c>
      <c r="G280" s="120" t="str">
        <f>IF(C280="○",IF($D280&lt;&gt;"",VLOOKUP($D280,新規学連登録者入力シート!$A$2:$U$101,14,FALSE),""),IF($D280&lt;&gt;"",IF(VLOOKUP(個人情報!$D280,登録者リスト!$A$1:$F$43729,4,FALSE)=基本情報!$D$6,VLOOKUP(個人情報!$D280,登録者リスト!$A$1:$F$43729,5,FALSE),""),""))</f>
        <v/>
      </c>
      <c r="H280" s="211" t="str">
        <f>IF(C280="○",IF($D280&lt;&gt;"",VLOOKUP($D280,新規学連登録者入力シート!$A$2:$U$101,19,FALSE),""),IF($D280&lt;&gt;"",IF(VLOOKUP(個人情報!$D280,登録者リスト!$A$1:$H$43729,4,FALSE)=基本情報!$D$6,VLOOKUP(個人情報!$D280,登録者リスト!$A$1:$H$43729,8,FALSE),""),""))</f>
        <v/>
      </c>
      <c r="I280" s="267"/>
      <c r="J280" s="267"/>
      <c r="K280" s="269" t="str">
        <f>IFERROR(IF(I280="","",IF(AND(I280&lt;&gt;"107 ハーフマラソン",I280&lt;&gt;"062 10000mW"),IF(BA280="T",IF(VALUE(M280)&lt;=AY280,"A標準",IF(VALUE(M280)&lt;=AZ280,"B標準","未突破")),IF(VALUE(M280)&gt;=AY280,"A標準",IF(VALUE(M280)&gt;=AZ280,"B標準","未突破"))),IF(VALUE(M280)&lt;=AZ280,"","未突破"))),"")</f>
        <v/>
      </c>
      <c r="L280" s="105"/>
      <c r="M280" s="287" t="str">
        <f>IF(U280="",ASC(N280&amp;IF(P280&lt;&gt;"",TEXT(P280,"00"),"")&amp;IF(R280&lt;&gt;"",TEXT(R280,"00"),"")&amp;IF(T280&lt;&gt;"",TEXT(T280,"00"),"")),ASC(U280))</f>
        <v/>
      </c>
      <c r="N280" s="205"/>
      <c r="O280" s="255" t="s">
        <v>239</v>
      </c>
      <c r="P280" s="237"/>
      <c r="Q280" s="255" t="s">
        <v>240</v>
      </c>
      <c r="R280" s="237"/>
      <c r="S280" s="239" t="s">
        <v>241</v>
      </c>
      <c r="T280" s="241"/>
      <c r="U280" s="165"/>
      <c r="V280" s="147"/>
      <c r="W280" s="148" t="s">
        <v>23</v>
      </c>
      <c r="X280" s="163"/>
      <c r="Y280" s="148" t="s">
        <v>24</v>
      </c>
      <c r="Z280" s="163"/>
      <c r="AA280" s="148" t="s">
        <v>26</v>
      </c>
      <c r="AB280" s="267"/>
      <c r="AC280" s="101" t="e">
        <f>IF(#REF!="",ASC(AD280&amp;IF(AF280&lt;&gt;"",TEXT(AF280,"00"),"")&amp;IF(AH280&lt;&gt;"",TEXT(AH280,"00"),"")&amp;IF(AJ280&lt;&gt;"",TEXT(AJ280,"00"),"")),ASC(#REF!))</f>
        <v>#REF!</v>
      </c>
      <c r="AD280" s="253" t="str">
        <f>IF(I280="","",IF(I280="201 十種競技","",VLOOKUP(I280,大学記録!$A$3:$H$5,2,FALSE)))</f>
        <v/>
      </c>
      <c r="AE280" s="257" t="s">
        <v>239</v>
      </c>
      <c r="AF280" s="259" t="str">
        <f>IF(I280="","",IF(I280="201 十種競技","",VLOOKUP(I280,大学記録!$A$3:$H$5,4,FALSE)))</f>
        <v/>
      </c>
      <c r="AG280" s="257" t="s">
        <v>240</v>
      </c>
      <c r="AH280" s="259" t="str">
        <f>IF(I280="","",IF(I280="201 十種競技","",VLOOKUP(I280,大学記録!$A$3:$H$5,6,FALSE)))</f>
        <v/>
      </c>
      <c r="AI280" s="261" t="s">
        <v>241</v>
      </c>
      <c r="AJ280" s="251" t="str">
        <f>IF(I280="","",IF(I280="201 十種競技","",VLOOKUP(I280,大学記録!$A$3:$H$5,8,FALSE)))</f>
        <v/>
      </c>
      <c r="AK280" s="205"/>
      <c r="AL280" s="255" t="s">
        <v>239</v>
      </c>
      <c r="AM280" s="237"/>
      <c r="AN280" s="255" t="s">
        <v>240</v>
      </c>
      <c r="AO280" s="237"/>
      <c r="AP280" s="239" t="s">
        <v>241</v>
      </c>
      <c r="AQ280" s="294"/>
      <c r="AS280" s="5" t="str">
        <f>IF(AND(I280&lt;&gt;"107 ハーフマラソン",I280&lt;&gt;"062 10000mW"),D280 &amp; "-" &amp; I280,D280 &amp; "-" &amp; I280 &amp; J280)</f>
        <v>-</v>
      </c>
      <c r="AT280" s="5" t="str">
        <f>IF(ISERROR(VLOOKUP(個人情報!$AS280,登録者リスト!#REF!,4,FALSE)),"○","")</f>
        <v>○</v>
      </c>
      <c r="AU280" s="5" t="e">
        <f>IF(AND(I280&lt;&gt;"107 ハーフマラソン",I280&lt;&gt;"062 10000mW"),#REF! &amp; "-" &amp; I280,#REF! &amp; "-" &amp; I280 &amp; J280)</f>
        <v>#REF!</v>
      </c>
      <c r="AV280" s="5" t="str">
        <f>IF(ISERROR(VLOOKUP(AU280,突破者リスト外資格記録入力シート!$D$7:$M$106,2,FALSE)),"○","")</f>
        <v>○</v>
      </c>
      <c r="AW280" s="5" t="str">
        <f>IF(C280="○","整理番号","登録番号")</f>
        <v>登録番号</v>
      </c>
      <c r="AX280" s="5" t="str">
        <f>IF(I280="107 ハーフマラソン","H",IF(I280="062 10000mW","W",""))</f>
        <v/>
      </c>
      <c r="AY280" s="5" t="e">
        <f>VLOOKUP($I280 &amp; $J280,標準記録!$A$1:$D$26,2,FALSE)</f>
        <v>#N/A</v>
      </c>
      <c r="AZ280" s="5" t="e">
        <f>VLOOKUP($I280 &amp; $J280,標準記録!$A$1:$D$26,3,FALSE)</f>
        <v>#N/A</v>
      </c>
      <c r="BA280" s="5" t="e">
        <f>VLOOKUP($I280 &amp; $J280,標準記録!$A$1:$D$26,4,FALSE)</f>
        <v>#N/A</v>
      </c>
      <c r="BB280" s="5" t="str">
        <f>IF(BC280="","",A280)</f>
        <v/>
      </c>
      <c r="BC280" s="5" t="str">
        <f>IF(OR(I280="201 十種競技",I280="202 七種競技"),#REF!,"")</f>
        <v/>
      </c>
      <c r="BD280" s="5" t="str">
        <f>IF(I280="107 ハーフマラソン",#REF!,"")</f>
        <v/>
      </c>
      <c r="BE280" s="5" t="str">
        <f>I280 &amp; K280</f>
        <v/>
      </c>
      <c r="BF280" s="5">
        <f>I280</f>
        <v>0</v>
      </c>
      <c r="BG280" s="5">
        <f>COUNTIF($BF$5:$BF$401,I280)</f>
        <v>160</v>
      </c>
      <c r="BH280" s="5">
        <f>COUNTIF($BE$5:$BE$401,I280 &amp; "B標準")</f>
        <v>0</v>
      </c>
      <c r="BI280" s="5" t="str">
        <f>D278 &amp; D280</f>
        <v>登録番号</v>
      </c>
    </row>
    <row r="281" spans="1:61" ht="14.25" thickBot="1" x14ac:dyDescent="0.2">
      <c r="A281" s="292"/>
      <c r="B281" s="304"/>
      <c r="C281" s="208"/>
      <c r="D281" s="206"/>
      <c r="E281" s="121" t="str">
        <f>IF(C280="○",IF($D280&lt;&gt;"",VLOOKUP($D280,新規学連登録者入力シート!$A$2:$U$101,7,FALSE),""),IF($D280&lt;&gt;"",IF(VLOOKUP(個人情報!$D280,登録者リスト!$A$1:$F$43729,4,FALSE)=基本情報!$D$6,VLOOKUP(個人情報!$D280,登録者リスト!$A$1:$F$43729,2,FALSE),""),""))</f>
        <v/>
      </c>
      <c r="F281" s="210"/>
      <c r="G281" s="121" t="str">
        <f>IF(C280="○",IF($D280&lt;&gt;"",VLOOKUP($D280,新規学連登録者入力シート!$A$2:$U$101,19,FALSE),""),IF($D280&lt;&gt;"",IF(VLOOKUP(個人情報!$D280,登録者リスト!$A$1:$F$43729,4,FALSE)=基本情報!$D$6,VLOOKUP(個人情報!$D280,登録者リスト!$A$1:$F$43729,6,FALSE),""),""))</f>
        <v/>
      </c>
      <c r="H281" s="212"/>
      <c r="I281" s="268"/>
      <c r="J281" s="268"/>
      <c r="K281" s="270"/>
      <c r="L281" s="106"/>
      <c r="M281" s="288"/>
      <c r="N281" s="206"/>
      <c r="O281" s="256"/>
      <c r="P281" s="238"/>
      <c r="Q281" s="256"/>
      <c r="R281" s="238"/>
      <c r="S281" s="240"/>
      <c r="T281" s="242"/>
      <c r="U281" s="168"/>
      <c r="V281" s="149"/>
      <c r="W281" s="150" t="s">
        <v>23</v>
      </c>
      <c r="X281" s="94"/>
      <c r="Y281" s="150" t="s">
        <v>25</v>
      </c>
      <c r="Z281" s="94"/>
      <c r="AA281" s="150" t="s">
        <v>26</v>
      </c>
      <c r="AB281" s="268"/>
      <c r="AC281" s="102" t="e">
        <f>IF(#REF!="",ASC(AD280&amp;IF(AF281&lt;&gt;"",TEXT(AF281,"00"),"")&amp;IF(AH281&lt;&gt;"",TEXT(AH281,"00"),"")&amp;IF(AJ281&lt;&gt;"",TEXT(AJ281,"00"),"")),ASC(#REF!))</f>
        <v>#REF!</v>
      </c>
      <c r="AD281" s="254"/>
      <c r="AE281" s="258"/>
      <c r="AF281" s="260"/>
      <c r="AG281" s="258"/>
      <c r="AH281" s="260"/>
      <c r="AI281" s="262"/>
      <c r="AJ281" s="252"/>
      <c r="AK281" s="206"/>
      <c r="AL281" s="256"/>
      <c r="AM281" s="238"/>
      <c r="AN281" s="256"/>
      <c r="AO281" s="238"/>
      <c r="AP281" s="240"/>
      <c r="AQ281" s="295"/>
      <c r="AS281" s="5" t="str">
        <f>IF(AND(I281&lt;&gt;"107 ハーフマラソン",I281&lt;&gt;"062 10000mW"),D280 &amp; "-" &amp; I281,D280 &amp; "-" &amp; I281 &amp; J281)</f>
        <v>-</v>
      </c>
      <c r="AT281" s="5" t="str">
        <f>IF(ISERROR(VLOOKUP(個人情報!$AS281,登録者リスト!#REF!,4,FALSE)),"○","")</f>
        <v>○</v>
      </c>
      <c r="AU281" s="5" t="e">
        <f>IF(AND(I281&lt;&gt;"107 ハーフマラソン",I281&lt;&gt;"062 10000mW"),#REF! &amp; "-" &amp; I281,#REF! &amp; "-" &amp; I281 &amp; J281)</f>
        <v>#REF!</v>
      </c>
      <c r="AV281" s="5" t="str">
        <f>IF(ISERROR(VLOOKUP(AU281,突破者リスト外資格記録入力シート!$D$7:$M$106,2,FALSE)),"○","")</f>
        <v>○</v>
      </c>
      <c r="AX281" s="5" t="str">
        <f>IF(I281="107 ハーフマラソン","H",IF(I281="062 10000mW","W",""))</f>
        <v/>
      </c>
      <c r="AY281" s="5" t="e">
        <f>VLOOKUP($I281 &amp; $J281,標準記録!$A$1:$D$26,2,FALSE)</f>
        <v>#N/A</v>
      </c>
      <c r="AZ281" s="5" t="e">
        <f>VLOOKUP($I281 &amp; $J281,標準記録!$A$1:$D$26,3,FALSE)</f>
        <v>#N/A</v>
      </c>
      <c r="BA281" s="5" t="e">
        <f>VLOOKUP($I281 &amp; $J281,標準記録!$A$1:$D$26,4,FALSE)</f>
        <v>#N/A</v>
      </c>
      <c r="BB281" s="5" t="str">
        <f>IF(BC281="","",A280)</f>
        <v/>
      </c>
      <c r="BC281" s="5" t="str">
        <f>IF(OR(I281="201 十種競技",I281="202 七種競技"),#REF!,"")</f>
        <v/>
      </c>
      <c r="BD281" s="5" t="str">
        <f>IF(I281="107 ハーフマラソン",#REF!,"")</f>
        <v/>
      </c>
      <c r="BE281" s="5" t="str">
        <f>I281 &amp; K281</f>
        <v/>
      </c>
      <c r="BF281" s="5">
        <f>I281</f>
        <v>0</v>
      </c>
      <c r="BG281" s="5">
        <f>COUNTIF($BF$5:$BF$401,I281)</f>
        <v>160</v>
      </c>
      <c r="BH281" s="5">
        <f>COUNTIF($BE$5:$BE$401,I281 &amp; "B標準")</f>
        <v>0</v>
      </c>
    </row>
    <row r="282" spans="1:61" ht="15" thickTop="1" thickBot="1" x14ac:dyDescent="0.2">
      <c r="A282" s="293"/>
      <c r="B282" s="245" t="s">
        <v>128</v>
      </c>
      <c r="C282" s="246"/>
      <c r="D282" s="246"/>
      <c r="E282" s="246"/>
      <c r="F282" s="246"/>
      <c r="G282" s="247"/>
      <c r="H282" s="118"/>
      <c r="I282" s="248"/>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50"/>
    </row>
    <row r="283" spans="1:61" ht="13.5" customHeight="1" x14ac:dyDescent="0.15">
      <c r="A283" s="289"/>
      <c r="B283" s="281" t="s">
        <v>0</v>
      </c>
      <c r="C283" s="283" t="s">
        <v>242</v>
      </c>
      <c r="D283" s="283" t="str">
        <f>IF(C285="○","整理番号","登録番号")</f>
        <v>登録番号</v>
      </c>
      <c r="E283" s="134" t="s">
        <v>13550</v>
      </c>
      <c r="F283" s="281" t="s">
        <v>275</v>
      </c>
      <c r="G283" s="135" t="s">
        <v>1</v>
      </c>
      <c r="H283" s="273" t="s">
        <v>13551</v>
      </c>
      <c r="I283" s="285" t="s">
        <v>2</v>
      </c>
      <c r="J283" s="273" t="s">
        <v>284</v>
      </c>
      <c r="K283" s="273" t="s">
        <v>3</v>
      </c>
      <c r="L283" s="136" t="s">
        <v>243</v>
      </c>
      <c r="M283" s="137" t="s">
        <v>16</v>
      </c>
      <c r="N283" s="278" t="s">
        <v>4</v>
      </c>
      <c r="O283" s="279"/>
      <c r="P283" s="279"/>
      <c r="Q283" s="279"/>
      <c r="R283" s="279"/>
      <c r="S283" s="279"/>
      <c r="T283" s="279"/>
      <c r="U283" s="279"/>
      <c r="V283" s="279"/>
      <c r="W283" s="279"/>
      <c r="X283" s="279"/>
      <c r="Y283" s="279"/>
      <c r="Z283" s="279"/>
      <c r="AA283" s="279"/>
      <c r="AB283" s="280"/>
      <c r="AC283" s="138" t="s">
        <v>16</v>
      </c>
      <c r="AD283" s="296" t="s">
        <v>448</v>
      </c>
      <c r="AE283" s="297"/>
      <c r="AF283" s="297"/>
      <c r="AG283" s="297"/>
      <c r="AH283" s="297"/>
      <c r="AI283" s="297"/>
      <c r="AJ283" s="297"/>
      <c r="AK283" s="278" t="s">
        <v>445</v>
      </c>
      <c r="AL283" s="279"/>
      <c r="AM283" s="279"/>
      <c r="AN283" s="279"/>
      <c r="AO283" s="279"/>
      <c r="AP283" s="279"/>
      <c r="AQ283" s="301"/>
    </row>
    <row r="284" spans="1:61" ht="14.25" thickBot="1" x14ac:dyDescent="0.2">
      <c r="A284" s="290"/>
      <c r="B284" s="282"/>
      <c r="C284" s="284"/>
      <c r="D284" s="284"/>
      <c r="E284" s="139" t="s">
        <v>6</v>
      </c>
      <c r="F284" s="282"/>
      <c r="G284" s="140" t="s">
        <v>7</v>
      </c>
      <c r="H284" s="282"/>
      <c r="I284" s="286"/>
      <c r="J284" s="274"/>
      <c r="K284" s="274"/>
      <c r="L284" s="141"/>
      <c r="M284" s="142"/>
      <c r="N284" s="275" t="s">
        <v>8</v>
      </c>
      <c r="O284" s="276"/>
      <c r="P284" s="276"/>
      <c r="Q284" s="276"/>
      <c r="R284" s="276"/>
      <c r="S284" s="276"/>
      <c r="T284" s="277"/>
      <c r="U284" s="166"/>
      <c r="V284" s="143" t="s">
        <v>10</v>
      </c>
      <c r="W284" s="144"/>
      <c r="X284" s="162"/>
      <c r="Y284" s="144"/>
      <c r="Z284" s="162"/>
      <c r="AA284" s="145"/>
      <c r="AB284" s="140" t="s">
        <v>11</v>
      </c>
      <c r="AC284" s="146"/>
      <c r="AD284" s="298" t="s">
        <v>8</v>
      </c>
      <c r="AE284" s="299"/>
      <c r="AF284" s="299"/>
      <c r="AG284" s="299"/>
      <c r="AH284" s="299"/>
      <c r="AI284" s="299"/>
      <c r="AJ284" s="300"/>
      <c r="AK284" s="275" t="s">
        <v>8</v>
      </c>
      <c r="AL284" s="276"/>
      <c r="AM284" s="276"/>
      <c r="AN284" s="276"/>
      <c r="AO284" s="276"/>
      <c r="AP284" s="276"/>
      <c r="AQ284" s="302"/>
    </row>
    <row r="285" spans="1:61" x14ac:dyDescent="0.15">
      <c r="A285" s="291">
        <v>57</v>
      </c>
      <c r="B285" s="303" t="str">
        <f>IF(OR(B280="",E285=""),"",B280+1)</f>
        <v/>
      </c>
      <c r="C285" s="207"/>
      <c r="D285" s="205"/>
      <c r="E285" s="119" t="str">
        <f>IF(C285="○",IF($D285&lt;&gt;"",VLOOKUP($D285,新規学連登録者入力シート!$A$2:$U$101,8,FALSE),""),IF($D285&lt;&gt;"",IF(VLOOKUP(個人情報!$D285,登録者リスト!$A$1:$F$43729,4,FALSE)=基本情報!$D$6,VLOOKUP(個人情報!$D285,登録者リスト!$A$1:$F$43729,3,FALSE),""),""))</f>
        <v/>
      </c>
      <c r="F285" s="209" t="str">
        <f>IF(C285="○",IF($D285&lt;&gt;"",VLOOKUP($D285,新規学連登録者入力シート!$A$2:$U$101,9,FALSE),""),IF($D285&lt;&gt;"",IF(VLOOKUP(個人情報!$D285,登録者リスト!$A$1:$G$43729,4,FALSE)=基本情報!$D$6,VLOOKUP(個人情報!$D285,登録者リスト!$A$1:$G$43729,7,FALSE),""),""))</f>
        <v/>
      </c>
      <c r="G285" s="120" t="str">
        <f>IF(C285="○",IF($D285&lt;&gt;"",VLOOKUP($D285,新規学連登録者入力シート!$A$2:$U$101,14,FALSE),""),IF($D285&lt;&gt;"",IF(VLOOKUP(個人情報!$D285,登録者リスト!$A$1:$F$43729,4,FALSE)=基本情報!$D$6,VLOOKUP(個人情報!$D285,登録者リスト!$A$1:$F$43729,5,FALSE),""),""))</f>
        <v/>
      </c>
      <c r="H285" s="211" t="str">
        <f>IF(C285="○",IF($D285&lt;&gt;"",VLOOKUP($D285,新規学連登録者入力シート!$A$2:$U$101,19,FALSE),""),IF($D285&lt;&gt;"",IF(VLOOKUP(個人情報!$D285,登録者リスト!$A$1:$H$43729,4,FALSE)=基本情報!$D$6,VLOOKUP(個人情報!$D285,登録者リスト!$A$1:$H$43729,8,FALSE),""),""))</f>
        <v/>
      </c>
      <c r="I285" s="267"/>
      <c r="J285" s="267"/>
      <c r="K285" s="269" t="str">
        <f>IFERROR(IF(I285="","",IF(AND(I285&lt;&gt;"107 ハーフマラソン",I285&lt;&gt;"062 10000mW"),IF(BA285="T",IF(VALUE(M285)&lt;=AY285,"A標準",IF(VALUE(M285)&lt;=AZ285,"B標準","未突破")),IF(VALUE(M285)&gt;=AY285,"A標準",IF(VALUE(M285)&gt;=AZ285,"B標準","未突破"))),IF(VALUE(M285)&lt;=AZ285,"","未突破"))),"")</f>
        <v/>
      </c>
      <c r="L285" s="105"/>
      <c r="M285" s="287" t="str">
        <f>IF(U285="",ASC(N285&amp;IF(P285&lt;&gt;"",TEXT(P285,"00"),"")&amp;IF(R285&lt;&gt;"",TEXT(R285,"00"),"")&amp;IF(T285&lt;&gt;"",TEXT(T285,"00"),"")),ASC(U285))</f>
        <v/>
      </c>
      <c r="N285" s="205"/>
      <c r="O285" s="255" t="s">
        <v>239</v>
      </c>
      <c r="P285" s="237"/>
      <c r="Q285" s="255" t="s">
        <v>240</v>
      </c>
      <c r="R285" s="237"/>
      <c r="S285" s="239" t="s">
        <v>241</v>
      </c>
      <c r="T285" s="241"/>
      <c r="U285" s="165"/>
      <c r="V285" s="147"/>
      <c r="W285" s="148" t="s">
        <v>23</v>
      </c>
      <c r="X285" s="163"/>
      <c r="Y285" s="148" t="s">
        <v>24</v>
      </c>
      <c r="Z285" s="163"/>
      <c r="AA285" s="148" t="s">
        <v>26</v>
      </c>
      <c r="AB285" s="267"/>
      <c r="AC285" s="101" t="e">
        <f>IF(#REF!="",ASC(AD285&amp;IF(AF285&lt;&gt;"",TEXT(AF285,"00"),"")&amp;IF(AH285&lt;&gt;"",TEXT(AH285,"00"),"")&amp;IF(AJ285&lt;&gt;"",TEXT(AJ285,"00"),"")),ASC(#REF!))</f>
        <v>#REF!</v>
      </c>
      <c r="AD285" s="253" t="str">
        <f>IF(I285="","",IF(I285="201 十種競技","",VLOOKUP(I285,大学記録!$A$3:$H$5,2,FALSE)))</f>
        <v/>
      </c>
      <c r="AE285" s="257" t="s">
        <v>239</v>
      </c>
      <c r="AF285" s="259" t="str">
        <f>IF(I285="","",IF(I285="201 十種競技","",VLOOKUP(I285,大学記録!$A$3:$H$5,4,FALSE)))</f>
        <v/>
      </c>
      <c r="AG285" s="257" t="s">
        <v>240</v>
      </c>
      <c r="AH285" s="259" t="str">
        <f>IF(I285="","",IF(I285="201 十種競技","",VLOOKUP(I285,大学記録!$A$3:$H$5,6,FALSE)))</f>
        <v/>
      </c>
      <c r="AI285" s="261" t="s">
        <v>241</v>
      </c>
      <c r="AJ285" s="251" t="str">
        <f>IF(I285="","",IF(I285="201 十種競技","",VLOOKUP(I285,大学記録!$A$3:$H$5,8,FALSE)))</f>
        <v/>
      </c>
      <c r="AK285" s="205"/>
      <c r="AL285" s="255" t="s">
        <v>239</v>
      </c>
      <c r="AM285" s="237"/>
      <c r="AN285" s="255" t="s">
        <v>240</v>
      </c>
      <c r="AO285" s="237"/>
      <c r="AP285" s="239" t="s">
        <v>241</v>
      </c>
      <c r="AQ285" s="294"/>
      <c r="AS285" s="5" t="str">
        <f>IF(AND(I285&lt;&gt;"107 ハーフマラソン",I285&lt;&gt;"062 10000mW"),D285 &amp; "-" &amp; I285,D285 &amp; "-" &amp; I285 &amp; J285)</f>
        <v>-</v>
      </c>
      <c r="AT285" s="5" t="str">
        <f>IF(ISERROR(VLOOKUP(個人情報!$AS285,登録者リスト!#REF!,4,FALSE)),"○","")</f>
        <v>○</v>
      </c>
      <c r="AU285" s="5" t="e">
        <f>IF(AND(I285&lt;&gt;"107 ハーフマラソン",I285&lt;&gt;"062 10000mW"),#REF! &amp; "-" &amp; I285,#REF! &amp; "-" &amp; I285 &amp; J285)</f>
        <v>#REF!</v>
      </c>
      <c r="AV285" s="5" t="str">
        <f>IF(ISERROR(VLOOKUP(AU285,突破者リスト外資格記録入力シート!$D$7:$M$106,2,FALSE)),"○","")</f>
        <v>○</v>
      </c>
      <c r="AW285" s="5" t="str">
        <f>IF(C285="○","整理番号","登録番号")</f>
        <v>登録番号</v>
      </c>
      <c r="AX285" s="5" t="str">
        <f>IF(I285="107 ハーフマラソン","H",IF(I285="062 10000mW","W",""))</f>
        <v/>
      </c>
      <c r="AY285" s="5" t="e">
        <f>VLOOKUP($I285 &amp; $J285,標準記録!$A$1:$D$26,2,FALSE)</f>
        <v>#N/A</v>
      </c>
      <c r="AZ285" s="5" t="e">
        <f>VLOOKUP($I285 &amp; $J285,標準記録!$A$1:$D$26,3,FALSE)</f>
        <v>#N/A</v>
      </c>
      <c r="BA285" s="5" t="e">
        <f>VLOOKUP($I285 &amp; $J285,標準記録!$A$1:$D$26,4,FALSE)</f>
        <v>#N/A</v>
      </c>
      <c r="BB285" s="5" t="str">
        <f>IF(BC285="","",A285)</f>
        <v/>
      </c>
      <c r="BC285" s="5" t="str">
        <f>IF(OR(I285="201 十種競技",I285="202 七種競技"),#REF!,"")</f>
        <v/>
      </c>
      <c r="BD285" s="5" t="str">
        <f>IF(I285="107 ハーフマラソン",#REF!,"")</f>
        <v/>
      </c>
      <c r="BE285" s="5" t="str">
        <f>I285 &amp; K285</f>
        <v/>
      </c>
      <c r="BF285" s="5">
        <f>I285</f>
        <v>0</v>
      </c>
      <c r="BG285" s="5">
        <f>COUNTIF($BF$5:$BF$401,I285)</f>
        <v>160</v>
      </c>
      <c r="BH285" s="5">
        <f>COUNTIF($BE$5:$BE$401,I285 &amp; "B標準")</f>
        <v>0</v>
      </c>
      <c r="BI285" s="5" t="str">
        <f>D283 &amp; D285</f>
        <v>登録番号</v>
      </c>
    </row>
    <row r="286" spans="1:61" ht="14.25" thickBot="1" x14ac:dyDescent="0.2">
      <c r="A286" s="292"/>
      <c r="B286" s="304"/>
      <c r="C286" s="208"/>
      <c r="D286" s="206"/>
      <c r="E286" s="121" t="str">
        <f>IF(C285="○",IF($D285&lt;&gt;"",VLOOKUP($D285,新規学連登録者入力シート!$A$2:$U$101,7,FALSE),""),IF($D285&lt;&gt;"",IF(VLOOKUP(個人情報!$D285,登録者リスト!$A$1:$F$43729,4,FALSE)=基本情報!$D$6,VLOOKUP(個人情報!$D285,登録者リスト!$A$1:$F$43729,2,FALSE),""),""))</f>
        <v/>
      </c>
      <c r="F286" s="210"/>
      <c r="G286" s="121" t="str">
        <f>IF(C285="○",IF($D285&lt;&gt;"",VLOOKUP($D285,新規学連登録者入力シート!$A$2:$U$101,19,FALSE),""),IF($D285&lt;&gt;"",IF(VLOOKUP(個人情報!$D285,登録者リスト!$A$1:$F$43729,4,FALSE)=基本情報!$D$6,VLOOKUP(個人情報!$D285,登録者リスト!$A$1:$F$43729,6,FALSE),""),""))</f>
        <v/>
      </c>
      <c r="H286" s="212"/>
      <c r="I286" s="268"/>
      <c r="J286" s="268"/>
      <c r="K286" s="270"/>
      <c r="L286" s="106"/>
      <c r="M286" s="288"/>
      <c r="N286" s="206"/>
      <c r="O286" s="256"/>
      <c r="P286" s="238"/>
      <c r="Q286" s="256"/>
      <c r="R286" s="238"/>
      <c r="S286" s="240"/>
      <c r="T286" s="242"/>
      <c r="U286" s="168"/>
      <c r="V286" s="149"/>
      <c r="W286" s="150" t="s">
        <v>23</v>
      </c>
      <c r="X286" s="94"/>
      <c r="Y286" s="150" t="s">
        <v>25</v>
      </c>
      <c r="Z286" s="94"/>
      <c r="AA286" s="150" t="s">
        <v>26</v>
      </c>
      <c r="AB286" s="268"/>
      <c r="AC286" s="102" t="e">
        <f>IF(#REF!="",ASC(AD285&amp;IF(AF286&lt;&gt;"",TEXT(AF286,"00"),"")&amp;IF(AH286&lt;&gt;"",TEXT(AH286,"00"),"")&amp;IF(AJ286&lt;&gt;"",TEXT(AJ286,"00"),"")),ASC(#REF!))</f>
        <v>#REF!</v>
      </c>
      <c r="AD286" s="254"/>
      <c r="AE286" s="258"/>
      <c r="AF286" s="260"/>
      <c r="AG286" s="258"/>
      <c r="AH286" s="260"/>
      <c r="AI286" s="262"/>
      <c r="AJ286" s="252"/>
      <c r="AK286" s="206"/>
      <c r="AL286" s="256"/>
      <c r="AM286" s="238"/>
      <c r="AN286" s="256"/>
      <c r="AO286" s="238"/>
      <c r="AP286" s="240"/>
      <c r="AQ286" s="295"/>
      <c r="AS286" s="5" t="str">
        <f>IF(AND(I286&lt;&gt;"107 ハーフマラソン",I286&lt;&gt;"062 10000mW"),D285 &amp; "-" &amp; I286,D285 &amp; "-" &amp; I286 &amp; J286)</f>
        <v>-</v>
      </c>
      <c r="AT286" s="5" t="str">
        <f>IF(ISERROR(VLOOKUP(個人情報!$AS286,登録者リスト!#REF!,4,FALSE)),"○","")</f>
        <v>○</v>
      </c>
      <c r="AU286" s="5" t="e">
        <f>IF(AND(I286&lt;&gt;"107 ハーフマラソン",I286&lt;&gt;"062 10000mW"),#REF! &amp; "-" &amp; I286,#REF! &amp; "-" &amp; I286 &amp; J286)</f>
        <v>#REF!</v>
      </c>
      <c r="AV286" s="5" t="str">
        <f>IF(ISERROR(VLOOKUP(AU286,突破者リスト外資格記録入力シート!$D$7:$M$106,2,FALSE)),"○","")</f>
        <v>○</v>
      </c>
      <c r="AX286" s="5" t="str">
        <f>IF(I286="107 ハーフマラソン","H",IF(I286="062 10000mW","W",""))</f>
        <v/>
      </c>
      <c r="AY286" s="5" t="e">
        <f>VLOOKUP($I286 &amp; $J286,標準記録!$A$1:$D$26,2,FALSE)</f>
        <v>#N/A</v>
      </c>
      <c r="AZ286" s="5" t="e">
        <f>VLOOKUP($I286 &amp; $J286,標準記録!$A$1:$D$26,3,FALSE)</f>
        <v>#N/A</v>
      </c>
      <c r="BA286" s="5" t="e">
        <f>VLOOKUP($I286 &amp; $J286,標準記録!$A$1:$D$26,4,FALSE)</f>
        <v>#N/A</v>
      </c>
      <c r="BB286" s="5" t="str">
        <f>IF(BC286="","",A285)</f>
        <v/>
      </c>
      <c r="BC286" s="5" t="str">
        <f>IF(OR(I286="201 十種競技",I286="202 七種競技"),#REF!,"")</f>
        <v/>
      </c>
      <c r="BD286" s="5" t="str">
        <f>IF(I286="107 ハーフマラソン",#REF!,"")</f>
        <v/>
      </c>
      <c r="BE286" s="5" t="str">
        <f>I286 &amp; K286</f>
        <v/>
      </c>
      <c r="BF286" s="5">
        <f>I286</f>
        <v>0</v>
      </c>
      <c r="BG286" s="5">
        <f>COUNTIF($BF$5:$BF$401,I286)</f>
        <v>160</v>
      </c>
      <c r="BH286" s="5">
        <f>COUNTIF($BE$5:$BE$401,I286 &amp; "B標準")</f>
        <v>0</v>
      </c>
    </row>
    <row r="287" spans="1:61" ht="15" thickTop="1" thickBot="1" x14ac:dyDescent="0.2">
      <c r="A287" s="293"/>
      <c r="B287" s="245" t="s">
        <v>128</v>
      </c>
      <c r="C287" s="246"/>
      <c r="D287" s="246"/>
      <c r="E287" s="246"/>
      <c r="F287" s="246"/>
      <c r="G287" s="247"/>
      <c r="H287" s="118"/>
      <c r="I287" s="248"/>
      <c r="J287" s="249"/>
      <c r="K287" s="249"/>
      <c r="L287" s="249"/>
      <c r="M287" s="249"/>
      <c r="N287" s="249"/>
      <c r="O287" s="249"/>
      <c r="P287" s="249"/>
      <c r="Q287" s="249"/>
      <c r="R287" s="249"/>
      <c r="S287" s="249"/>
      <c r="T287" s="249"/>
      <c r="U287" s="249"/>
      <c r="V287" s="249"/>
      <c r="W287" s="249"/>
      <c r="X287" s="249"/>
      <c r="Y287" s="249"/>
      <c r="Z287" s="249"/>
      <c r="AA287" s="249"/>
      <c r="AB287" s="249"/>
      <c r="AC287" s="249"/>
      <c r="AD287" s="249"/>
      <c r="AE287" s="249"/>
      <c r="AF287" s="249"/>
      <c r="AG287" s="249"/>
      <c r="AH287" s="249"/>
      <c r="AI287" s="249"/>
      <c r="AJ287" s="249"/>
      <c r="AK287" s="249"/>
      <c r="AL287" s="249"/>
      <c r="AM287" s="249"/>
      <c r="AN287" s="249"/>
      <c r="AO287" s="249"/>
      <c r="AP287" s="249"/>
      <c r="AQ287" s="250"/>
    </row>
    <row r="288" spans="1:61" ht="13.5" customHeight="1" x14ac:dyDescent="0.15">
      <c r="A288" s="289"/>
      <c r="B288" s="281" t="s">
        <v>0</v>
      </c>
      <c r="C288" s="283" t="s">
        <v>242</v>
      </c>
      <c r="D288" s="283" t="str">
        <f>IF(C290="○","整理番号","登録番号")</f>
        <v>登録番号</v>
      </c>
      <c r="E288" s="134" t="s">
        <v>13550</v>
      </c>
      <c r="F288" s="281" t="s">
        <v>275</v>
      </c>
      <c r="G288" s="135" t="s">
        <v>1</v>
      </c>
      <c r="H288" s="273" t="s">
        <v>13551</v>
      </c>
      <c r="I288" s="285" t="s">
        <v>2</v>
      </c>
      <c r="J288" s="273" t="s">
        <v>284</v>
      </c>
      <c r="K288" s="273" t="s">
        <v>3</v>
      </c>
      <c r="L288" s="136" t="s">
        <v>243</v>
      </c>
      <c r="M288" s="137" t="s">
        <v>16</v>
      </c>
      <c r="N288" s="278" t="s">
        <v>4</v>
      </c>
      <c r="O288" s="279"/>
      <c r="P288" s="279"/>
      <c r="Q288" s="279"/>
      <c r="R288" s="279"/>
      <c r="S288" s="279"/>
      <c r="T288" s="279"/>
      <c r="U288" s="279"/>
      <c r="V288" s="279"/>
      <c r="W288" s="279"/>
      <c r="X288" s="279"/>
      <c r="Y288" s="279"/>
      <c r="Z288" s="279"/>
      <c r="AA288" s="279"/>
      <c r="AB288" s="280"/>
      <c r="AC288" s="138" t="s">
        <v>16</v>
      </c>
      <c r="AD288" s="296" t="s">
        <v>448</v>
      </c>
      <c r="AE288" s="297"/>
      <c r="AF288" s="297"/>
      <c r="AG288" s="297"/>
      <c r="AH288" s="297"/>
      <c r="AI288" s="297"/>
      <c r="AJ288" s="297"/>
      <c r="AK288" s="278" t="s">
        <v>445</v>
      </c>
      <c r="AL288" s="279"/>
      <c r="AM288" s="279"/>
      <c r="AN288" s="279"/>
      <c r="AO288" s="279"/>
      <c r="AP288" s="279"/>
      <c r="AQ288" s="301"/>
    </row>
    <row r="289" spans="1:61" ht="14.25" thickBot="1" x14ac:dyDescent="0.2">
      <c r="A289" s="290"/>
      <c r="B289" s="282"/>
      <c r="C289" s="284"/>
      <c r="D289" s="284"/>
      <c r="E289" s="139" t="s">
        <v>6</v>
      </c>
      <c r="F289" s="282"/>
      <c r="G289" s="140" t="s">
        <v>7</v>
      </c>
      <c r="H289" s="282"/>
      <c r="I289" s="286"/>
      <c r="J289" s="274"/>
      <c r="K289" s="274"/>
      <c r="L289" s="141"/>
      <c r="M289" s="142"/>
      <c r="N289" s="275" t="s">
        <v>8</v>
      </c>
      <c r="O289" s="276"/>
      <c r="P289" s="276"/>
      <c r="Q289" s="276"/>
      <c r="R289" s="276"/>
      <c r="S289" s="276"/>
      <c r="T289" s="277"/>
      <c r="U289" s="166"/>
      <c r="V289" s="143" t="s">
        <v>10</v>
      </c>
      <c r="W289" s="144"/>
      <c r="X289" s="162"/>
      <c r="Y289" s="144"/>
      <c r="Z289" s="162"/>
      <c r="AA289" s="145"/>
      <c r="AB289" s="140" t="s">
        <v>11</v>
      </c>
      <c r="AC289" s="146"/>
      <c r="AD289" s="298" t="s">
        <v>8</v>
      </c>
      <c r="AE289" s="299"/>
      <c r="AF289" s="299"/>
      <c r="AG289" s="299"/>
      <c r="AH289" s="299"/>
      <c r="AI289" s="299"/>
      <c r="AJ289" s="300"/>
      <c r="AK289" s="275" t="s">
        <v>8</v>
      </c>
      <c r="AL289" s="276"/>
      <c r="AM289" s="276"/>
      <c r="AN289" s="276"/>
      <c r="AO289" s="276"/>
      <c r="AP289" s="276"/>
      <c r="AQ289" s="302"/>
    </row>
    <row r="290" spans="1:61" x14ac:dyDescent="0.15">
      <c r="A290" s="291">
        <v>58</v>
      </c>
      <c r="B290" s="303" t="str">
        <f>IF(OR(B285="",E290=""),"",B285+1)</f>
        <v/>
      </c>
      <c r="C290" s="207"/>
      <c r="D290" s="205"/>
      <c r="E290" s="119" t="str">
        <f>IF(C290="○",IF($D290&lt;&gt;"",VLOOKUP($D290,新規学連登録者入力シート!$A$2:$U$101,8,FALSE),""),IF($D290&lt;&gt;"",IF(VLOOKUP(個人情報!$D290,登録者リスト!$A$1:$F$43729,4,FALSE)=基本情報!$D$6,VLOOKUP(個人情報!$D290,登録者リスト!$A$1:$F$43729,3,FALSE),""),""))</f>
        <v/>
      </c>
      <c r="F290" s="209" t="str">
        <f>IF(C290="○",IF($D290&lt;&gt;"",VLOOKUP($D290,新規学連登録者入力シート!$A$2:$U$101,9,FALSE),""),IF($D290&lt;&gt;"",IF(VLOOKUP(個人情報!$D290,登録者リスト!$A$1:$G$43729,4,FALSE)=基本情報!$D$6,VLOOKUP(個人情報!$D290,登録者リスト!$A$1:$G$43729,7,FALSE),""),""))</f>
        <v/>
      </c>
      <c r="G290" s="120" t="str">
        <f>IF(C290="○",IF($D290&lt;&gt;"",VLOOKUP($D290,新規学連登録者入力シート!$A$2:$U$101,14,FALSE),""),IF($D290&lt;&gt;"",IF(VLOOKUP(個人情報!$D290,登録者リスト!$A$1:$F$43729,4,FALSE)=基本情報!$D$6,VLOOKUP(個人情報!$D290,登録者リスト!$A$1:$F$43729,5,FALSE),""),""))</f>
        <v/>
      </c>
      <c r="H290" s="211" t="str">
        <f>IF(C290="○",IF($D290&lt;&gt;"",VLOOKUP($D290,新規学連登録者入力シート!$A$2:$U$101,19,FALSE),""),IF($D290&lt;&gt;"",IF(VLOOKUP(個人情報!$D290,登録者リスト!$A$1:$H$43729,4,FALSE)=基本情報!$D$6,VLOOKUP(個人情報!$D290,登録者リスト!$A$1:$H$43729,8,FALSE),""),""))</f>
        <v/>
      </c>
      <c r="I290" s="267"/>
      <c r="J290" s="267"/>
      <c r="K290" s="269" t="str">
        <f>IFERROR(IF(I290="","",IF(AND(I290&lt;&gt;"107 ハーフマラソン",I290&lt;&gt;"062 10000mW"),IF(BA290="T",IF(VALUE(M290)&lt;=AY290,"A標準",IF(VALUE(M290)&lt;=AZ290,"B標準","未突破")),IF(VALUE(M290)&gt;=AY290,"A標準",IF(VALUE(M290)&gt;=AZ290,"B標準","未突破"))),IF(VALUE(M290)&lt;=AZ290,"","未突破"))),"")</f>
        <v/>
      </c>
      <c r="L290" s="105"/>
      <c r="M290" s="287" t="str">
        <f>IF(U290="",ASC(N290&amp;IF(P290&lt;&gt;"",TEXT(P290,"00"),"")&amp;IF(R290&lt;&gt;"",TEXT(R290,"00"),"")&amp;IF(T290&lt;&gt;"",TEXT(T290,"00"),"")),ASC(U290))</f>
        <v/>
      </c>
      <c r="N290" s="205"/>
      <c r="O290" s="255" t="s">
        <v>239</v>
      </c>
      <c r="P290" s="237"/>
      <c r="Q290" s="255" t="s">
        <v>240</v>
      </c>
      <c r="R290" s="237"/>
      <c r="S290" s="239" t="s">
        <v>241</v>
      </c>
      <c r="T290" s="241"/>
      <c r="U290" s="165"/>
      <c r="V290" s="147"/>
      <c r="W290" s="148" t="s">
        <v>23</v>
      </c>
      <c r="X290" s="163"/>
      <c r="Y290" s="148" t="s">
        <v>24</v>
      </c>
      <c r="Z290" s="163"/>
      <c r="AA290" s="148" t="s">
        <v>26</v>
      </c>
      <c r="AB290" s="267"/>
      <c r="AC290" s="101" t="e">
        <f>IF(#REF!="",ASC(AD290&amp;IF(AF290&lt;&gt;"",TEXT(AF290,"00"),"")&amp;IF(AH290&lt;&gt;"",TEXT(AH290,"00"),"")&amp;IF(AJ290&lt;&gt;"",TEXT(AJ290,"00"),"")),ASC(#REF!))</f>
        <v>#REF!</v>
      </c>
      <c r="AD290" s="253" t="str">
        <f>IF(I290="","",IF(I290="201 十種競技","",VLOOKUP(I290,大学記録!$A$3:$H$5,2,FALSE)))</f>
        <v/>
      </c>
      <c r="AE290" s="257" t="s">
        <v>239</v>
      </c>
      <c r="AF290" s="259" t="str">
        <f>IF(I290="","",IF(I290="201 十種競技","",VLOOKUP(I290,大学記録!$A$3:$H$5,4,FALSE)))</f>
        <v/>
      </c>
      <c r="AG290" s="257" t="s">
        <v>240</v>
      </c>
      <c r="AH290" s="259" t="str">
        <f>IF(I290="","",IF(I290="201 十種競技","",VLOOKUP(I290,大学記録!$A$3:$H$5,6,FALSE)))</f>
        <v/>
      </c>
      <c r="AI290" s="261" t="s">
        <v>241</v>
      </c>
      <c r="AJ290" s="251" t="str">
        <f>IF(I290="","",IF(I290="201 十種競技","",VLOOKUP(I290,大学記録!$A$3:$H$5,8,FALSE)))</f>
        <v/>
      </c>
      <c r="AK290" s="205"/>
      <c r="AL290" s="255" t="s">
        <v>239</v>
      </c>
      <c r="AM290" s="237"/>
      <c r="AN290" s="255" t="s">
        <v>240</v>
      </c>
      <c r="AO290" s="237"/>
      <c r="AP290" s="239" t="s">
        <v>241</v>
      </c>
      <c r="AQ290" s="294"/>
      <c r="AS290" s="5" t="str">
        <f>IF(AND(I290&lt;&gt;"107 ハーフマラソン",I290&lt;&gt;"062 10000mW"),D290 &amp; "-" &amp; I290,D290 &amp; "-" &amp; I290 &amp; J290)</f>
        <v>-</v>
      </c>
      <c r="AT290" s="5" t="str">
        <f>IF(ISERROR(VLOOKUP(個人情報!$AS290,登録者リスト!#REF!,4,FALSE)),"○","")</f>
        <v>○</v>
      </c>
      <c r="AU290" s="5" t="e">
        <f>IF(AND(I290&lt;&gt;"107 ハーフマラソン",I290&lt;&gt;"062 10000mW"),#REF! &amp; "-" &amp; I290,#REF! &amp; "-" &amp; I290 &amp; J290)</f>
        <v>#REF!</v>
      </c>
      <c r="AV290" s="5" t="str">
        <f>IF(ISERROR(VLOOKUP(AU290,突破者リスト外資格記録入力シート!$D$7:$M$106,2,FALSE)),"○","")</f>
        <v>○</v>
      </c>
      <c r="AW290" s="5" t="str">
        <f>IF(C290="○","整理番号","登録番号")</f>
        <v>登録番号</v>
      </c>
      <c r="AX290" s="5" t="str">
        <f>IF(I290="107 ハーフマラソン","H",IF(I290="062 10000mW","W",""))</f>
        <v/>
      </c>
      <c r="AY290" s="5" t="e">
        <f>VLOOKUP($I290 &amp; $J290,標準記録!$A$1:$D$26,2,FALSE)</f>
        <v>#N/A</v>
      </c>
      <c r="AZ290" s="5" t="e">
        <f>VLOOKUP($I290 &amp; $J290,標準記録!$A$1:$D$26,3,FALSE)</f>
        <v>#N/A</v>
      </c>
      <c r="BA290" s="5" t="e">
        <f>VLOOKUP($I290 &amp; $J290,標準記録!$A$1:$D$26,4,FALSE)</f>
        <v>#N/A</v>
      </c>
      <c r="BB290" s="5" t="str">
        <f>IF(BC290="","",A290)</f>
        <v/>
      </c>
      <c r="BC290" s="5" t="str">
        <f>IF(OR(I290="201 十種競技",I290="202 七種競技"),#REF!,"")</f>
        <v/>
      </c>
      <c r="BD290" s="5" t="str">
        <f>IF(I290="107 ハーフマラソン",#REF!,"")</f>
        <v/>
      </c>
      <c r="BE290" s="5" t="str">
        <f>I290 &amp; K290</f>
        <v/>
      </c>
      <c r="BF290" s="5">
        <f>I290</f>
        <v>0</v>
      </c>
      <c r="BG290" s="5">
        <f>COUNTIF($BF$5:$BF$401,I290)</f>
        <v>160</v>
      </c>
      <c r="BH290" s="5">
        <f>COUNTIF($BE$5:$BE$401,I290 &amp; "B標準")</f>
        <v>0</v>
      </c>
      <c r="BI290" s="5" t="str">
        <f>D288 &amp; D290</f>
        <v>登録番号</v>
      </c>
    </row>
    <row r="291" spans="1:61" ht="14.25" thickBot="1" x14ac:dyDescent="0.2">
      <c r="A291" s="292"/>
      <c r="B291" s="304"/>
      <c r="C291" s="208"/>
      <c r="D291" s="206"/>
      <c r="E291" s="121" t="str">
        <f>IF(C290="○",IF($D290&lt;&gt;"",VLOOKUP($D290,新規学連登録者入力シート!$A$2:$U$101,7,FALSE),""),IF($D290&lt;&gt;"",IF(VLOOKUP(個人情報!$D290,登録者リスト!$A$1:$F$43729,4,FALSE)=基本情報!$D$6,VLOOKUP(個人情報!$D290,登録者リスト!$A$1:$F$43729,2,FALSE),""),""))</f>
        <v/>
      </c>
      <c r="F291" s="210"/>
      <c r="G291" s="121" t="str">
        <f>IF(C290="○",IF($D290&lt;&gt;"",VLOOKUP($D290,新規学連登録者入力シート!$A$2:$U$101,19,FALSE),""),IF($D290&lt;&gt;"",IF(VLOOKUP(個人情報!$D290,登録者リスト!$A$1:$F$43729,4,FALSE)=基本情報!$D$6,VLOOKUP(個人情報!$D290,登録者リスト!$A$1:$F$43729,6,FALSE),""),""))</f>
        <v/>
      </c>
      <c r="H291" s="212"/>
      <c r="I291" s="268"/>
      <c r="J291" s="268"/>
      <c r="K291" s="270"/>
      <c r="L291" s="106"/>
      <c r="M291" s="288"/>
      <c r="N291" s="206"/>
      <c r="O291" s="256"/>
      <c r="P291" s="238"/>
      <c r="Q291" s="256"/>
      <c r="R291" s="238"/>
      <c r="S291" s="240"/>
      <c r="T291" s="242"/>
      <c r="U291" s="168"/>
      <c r="V291" s="149"/>
      <c r="W291" s="150" t="s">
        <v>23</v>
      </c>
      <c r="X291" s="94"/>
      <c r="Y291" s="150" t="s">
        <v>25</v>
      </c>
      <c r="Z291" s="94"/>
      <c r="AA291" s="150" t="s">
        <v>26</v>
      </c>
      <c r="AB291" s="268"/>
      <c r="AC291" s="102" t="e">
        <f>IF(#REF!="",ASC(AD290&amp;IF(AF291&lt;&gt;"",TEXT(AF291,"00"),"")&amp;IF(AH291&lt;&gt;"",TEXT(AH291,"00"),"")&amp;IF(AJ291&lt;&gt;"",TEXT(AJ291,"00"),"")),ASC(#REF!))</f>
        <v>#REF!</v>
      </c>
      <c r="AD291" s="254"/>
      <c r="AE291" s="258"/>
      <c r="AF291" s="260"/>
      <c r="AG291" s="258"/>
      <c r="AH291" s="260"/>
      <c r="AI291" s="262"/>
      <c r="AJ291" s="252"/>
      <c r="AK291" s="206"/>
      <c r="AL291" s="256"/>
      <c r="AM291" s="238"/>
      <c r="AN291" s="256"/>
      <c r="AO291" s="238"/>
      <c r="AP291" s="240"/>
      <c r="AQ291" s="295"/>
      <c r="AS291" s="5" t="str">
        <f>IF(AND(I291&lt;&gt;"107 ハーフマラソン",I291&lt;&gt;"062 10000mW"),D290 &amp; "-" &amp; I291,D290 &amp; "-" &amp; I291 &amp; J291)</f>
        <v>-</v>
      </c>
      <c r="AT291" s="5" t="str">
        <f>IF(ISERROR(VLOOKUP(個人情報!$AS291,登録者リスト!#REF!,4,FALSE)),"○","")</f>
        <v>○</v>
      </c>
      <c r="AU291" s="5" t="e">
        <f>IF(AND(I291&lt;&gt;"107 ハーフマラソン",I291&lt;&gt;"062 10000mW"),#REF! &amp; "-" &amp; I291,#REF! &amp; "-" &amp; I291 &amp; J291)</f>
        <v>#REF!</v>
      </c>
      <c r="AV291" s="5" t="str">
        <f>IF(ISERROR(VLOOKUP(AU291,突破者リスト外資格記録入力シート!$D$7:$M$106,2,FALSE)),"○","")</f>
        <v>○</v>
      </c>
      <c r="AX291" s="5" t="str">
        <f>IF(I291="107 ハーフマラソン","H",IF(I291="062 10000mW","W",""))</f>
        <v/>
      </c>
      <c r="AY291" s="5" t="e">
        <f>VLOOKUP($I291 &amp; $J291,標準記録!$A$1:$D$26,2,FALSE)</f>
        <v>#N/A</v>
      </c>
      <c r="AZ291" s="5" t="e">
        <f>VLOOKUP($I291 &amp; $J291,標準記録!$A$1:$D$26,3,FALSE)</f>
        <v>#N/A</v>
      </c>
      <c r="BA291" s="5" t="e">
        <f>VLOOKUP($I291 &amp; $J291,標準記録!$A$1:$D$26,4,FALSE)</f>
        <v>#N/A</v>
      </c>
      <c r="BB291" s="5" t="str">
        <f>IF(BC291="","",A290)</f>
        <v/>
      </c>
      <c r="BC291" s="5" t="str">
        <f>IF(OR(I291="201 十種競技",I291="202 七種競技"),#REF!,"")</f>
        <v/>
      </c>
      <c r="BD291" s="5" t="str">
        <f>IF(I291="107 ハーフマラソン",#REF!,"")</f>
        <v/>
      </c>
      <c r="BE291" s="5" t="str">
        <f>I291 &amp; K291</f>
        <v/>
      </c>
      <c r="BF291" s="5">
        <f>I291</f>
        <v>0</v>
      </c>
      <c r="BG291" s="5">
        <f>COUNTIF($BF$5:$BF$401,I291)</f>
        <v>160</v>
      </c>
      <c r="BH291" s="5">
        <f>COUNTIF($BE$5:$BE$401,I291 &amp; "B標準")</f>
        <v>0</v>
      </c>
    </row>
    <row r="292" spans="1:61" ht="15" thickTop="1" thickBot="1" x14ac:dyDescent="0.2">
      <c r="A292" s="293"/>
      <c r="B292" s="245" t="s">
        <v>128</v>
      </c>
      <c r="C292" s="246"/>
      <c r="D292" s="246"/>
      <c r="E292" s="246"/>
      <c r="F292" s="246"/>
      <c r="G292" s="247"/>
      <c r="H292" s="118"/>
      <c r="I292" s="248"/>
      <c r="J292" s="249"/>
      <c r="K292" s="249"/>
      <c r="L292" s="249"/>
      <c r="M292" s="249"/>
      <c r="N292" s="249"/>
      <c r="O292" s="249"/>
      <c r="P292" s="249"/>
      <c r="Q292" s="249"/>
      <c r="R292" s="249"/>
      <c r="S292" s="249"/>
      <c r="T292" s="249"/>
      <c r="U292" s="249"/>
      <c r="V292" s="249"/>
      <c r="W292" s="249"/>
      <c r="X292" s="249"/>
      <c r="Y292" s="249"/>
      <c r="Z292" s="249"/>
      <c r="AA292" s="249"/>
      <c r="AB292" s="249"/>
      <c r="AC292" s="249"/>
      <c r="AD292" s="249"/>
      <c r="AE292" s="249"/>
      <c r="AF292" s="249"/>
      <c r="AG292" s="249"/>
      <c r="AH292" s="249"/>
      <c r="AI292" s="249"/>
      <c r="AJ292" s="249"/>
      <c r="AK292" s="249"/>
      <c r="AL292" s="249"/>
      <c r="AM292" s="249"/>
      <c r="AN292" s="249"/>
      <c r="AO292" s="249"/>
      <c r="AP292" s="249"/>
      <c r="AQ292" s="250"/>
    </row>
    <row r="293" spans="1:61" ht="13.5" customHeight="1" x14ac:dyDescent="0.15">
      <c r="A293" s="289"/>
      <c r="B293" s="281" t="s">
        <v>0</v>
      </c>
      <c r="C293" s="283" t="s">
        <v>242</v>
      </c>
      <c r="D293" s="283" t="str">
        <f>IF(C295="○","整理番号","登録番号")</f>
        <v>登録番号</v>
      </c>
      <c r="E293" s="134" t="s">
        <v>13550</v>
      </c>
      <c r="F293" s="281" t="s">
        <v>275</v>
      </c>
      <c r="G293" s="135" t="s">
        <v>1</v>
      </c>
      <c r="H293" s="273" t="s">
        <v>13551</v>
      </c>
      <c r="I293" s="285" t="s">
        <v>2</v>
      </c>
      <c r="J293" s="273" t="s">
        <v>284</v>
      </c>
      <c r="K293" s="273" t="s">
        <v>3</v>
      </c>
      <c r="L293" s="136" t="s">
        <v>243</v>
      </c>
      <c r="M293" s="137" t="s">
        <v>16</v>
      </c>
      <c r="N293" s="278" t="s">
        <v>4</v>
      </c>
      <c r="O293" s="279"/>
      <c r="P293" s="279"/>
      <c r="Q293" s="279"/>
      <c r="R293" s="279"/>
      <c r="S293" s="279"/>
      <c r="T293" s="279"/>
      <c r="U293" s="279"/>
      <c r="V293" s="279"/>
      <c r="W293" s="279"/>
      <c r="X293" s="279"/>
      <c r="Y293" s="279"/>
      <c r="Z293" s="279"/>
      <c r="AA293" s="279"/>
      <c r="AB293" s="280"/>
      <c r="AC293" s="138" t="s">
        <v>16</v>
      </c>
      <c r="AD293" s="296" t="s">
        <v>448</v>
      </c>
      <c r="AE293" s="297"/>
      <c r="AF293" s="297"/>
      <c r="AG293" s="297"/>
      <c r="AH293" s="297"/>
      <c r="AI293" s="297"/>
      <c r="AJ293" s="297"/>
      <c r="AK293" s="278" t="s">
        <v>445</v>
      </c>
      <c r="AL293" s="279"/>
      <c r="AM293" s="279"/>
      <c r="AN293" s="279"/>
      <c r="AO293" s="279"/>
      <c r="AP293" s="279"/>
      <c r="AQ293" s="301"/>
    </row>
    <row r="294" spans="1:61" ht="14.25" thickBot="1" x14ac:dyDescent="0.2">
      <c r="A294" s="290"/>
      <c r="B294" s="282"/>
      <c r="C294" s="284"/>
      <c r="D294" s="284"/>
      <c r="E294" s="139" t="s">
        <v>6</v>
      </c>
      <c r="F294" s="282"/>
      <c r="G294" s="140" t="s">
        <v>7</v>
      </c>
      <c r="H294" s="282"/>
      <c r="I294" s="286"/>
      <c r="J294" s="274"/>
      <c r="K294" s="274"/>
      <c r="L294" s="141"/>
      <c r="M294" s="142"/>
      <c r="N294" s="275" t="s">
        <v>8</v>
      </c>
      <c r="O294" s="276"/>
      <c r="P294" s="276"/>
      <c r="Q294" s="276"/>
      <c r="R294" s="276"/>
      <c r="S294" s="276"/>
      <c r="T294" s="277"/>
      <c r="U294" s="166"/>
      <c r="V294" s="143" t="s">
        <v>10</v>
      </c>
      <c r="W294" s="144"/>
      <c r="X294" s="162"/>
      <c r="Y294" s="144"/>
      <c r="Z294" s="162"/>
      <c r="AA294" s="145"/>
      <c r="AB294" s="140" t="s">
        <v>11</v>
      </c>
      <c r="AC294" s="146"/>
      <c r="AD294" s="298" t="s">
        <v>8</v>
      </c>
      <c r="AE294" s="299"/>
      <c r="AF294" s="299"/>
      <c r="AG294" s="299"/>
      <c r="AH294" s="299"/>
      <c r="AI294" s="299"/>
      <c r="AJ294" s="300"/>
      <c r="AK294" s="275" t="s">
        <v>8</v>
      </c>
      <c r="AL294" s="276"/>
      <c r="AM294" s="276"/>
      <c r="AN294" s="276"/>
      <c r="AO294" s="276"/>
      <c r="AP294" s="276"/>
      <c r="AQ294" s="302"/>
    </row>
    <row r="295" spans="1:61" x14ac:dyDescent="0.15">
      <c r="A295" s="291">
        <v>59</v>
      </c>
      <c r="B295" s="303" t="str">
        <f>IF(OR(B290="",E295=""),"",B290+1)</f>
        <v/>
      </c>
      <c r="C295" s="207"/>
      <c r="D295" s="205"/>
      <c r="E295" s="119" t="str">
        <f>IF(C295="○",IF($D295&lt;&gt;"",VLOOKUP($D295,新規学連登録者入力シート!$A$2:$U$101,8,FALSE),""),IF($D295&lt;&gt;"",IF(VLOOKUP(個人情報!$D295,登録者リスト!$A$1:$F$43729,4,FALSE)=基本情報!$D$6,VLOOKUP(個人情報!$D295,登録者リスト!$A$1:$F$43729,3,FALSE),""),""))</f>
        <v/>
      </c>
      <c r="F295" s="209" t="str">
        <f>IF(C295="○",IF($D295&lt;&gt;"",VLOOKUP($D295,新規学連登録者入力シート!$A$2:$U$101,9,FALSE),""),IF($D295&lt;&gt;"",IF(VLOOKUP(個人情報!$D295,登録者リスト!$A$1:$G$43729,4,FALSE)=基本情報!$D$6,VLOOKUP(個人情報!$D295,登録者リスト!$A$1:$G$43729,7,FALSE),""),""))</f>
        <v/>
      </c>
      <c r="G295" s="120" t="str">
        <f>IF(C295="○",IF($D295&lt;&gt;"",VLOOKUP($D295,新規学連登録者入力シート!$A$2:$U$101,14,FALSE),""),IF($D295&lt;&gt;"",IF(VLOOKUP(個人情報!$D295,登録者リスト!$A$1:$F$43729,4,FALSE)=基本情報!$D$6,VLOOKUP(個人情報!$D295,登録者リスト!$A$1:$F$43729,5,FALSE),""),""))</f>
        <v/>
      </c>
      <c r="H295" s="211" t="str">
        <f>IF(C295="○",IF($D295&lt;&gt;"",VLOOKUP($D295,新規学連登録者入力シート!$A$2:$U$101,19,FALSE),""),IF($D295&lt;&gt;"",IF(VLOOKUP(個人情報!$D295,登録者リスト!$A$1:$H$43729,4,FALSE)=基本情報!$D$6,VLOOKUP(個人情報!$D295,登録者リスト!$A$1:$H$43729,8,FALSE),""),""))</f>
        <v/>
      </c>
      <c r="I295" s="267"/>
      <c r="J295" s="267"/>
      <c r="K295" s="269" t="str">
        <f>IFERROR(IF(I295="","",IF(AND(I295&lt;&gt;"107 ハーフマラソン",I295&lt;&gt;"062 10000mW"),IF(BA295="T",IF(VALUE(M295)&lt;=AY295,"A標準",IF(VALUE(M295)&lt;=AZ295,"B標準","未突破")),IF(VALUE(M295)&gt;=AY295,"A標準",IF(VALUE(M295)&gt;=AZ295,"B標準","未突破"))),IF(VALUE(M295)&lt;=AZ295,"","未突破"))),"")</f>
        <v/>
      </c>
      <c r="L295" s="105"/>
      <c r="M295" s="287" t="str">
        <f>IF(U295="",ASC(N295&amp;IF(P295&lt;&gt;"",TEXT(P295,"00"),"")&amp;IF(R295&lt;&gt;"",TEXT(R295,"00"),"")&amp;IF(T295&lt;&gt;"",TEXT(T295,"00"),"")),ASC(U295))</f>
        <v/>
      </c>
      <c r="N295" s="205"/>
      <c r="O295" s="255" t="s">
        <v>239</v>
      </c>
      <c r="P295" s="237"/>
      <c r="Q295" s="255" t="s">
        <v>240</v>
      </c>
      <c r="R295" s="237"/>
      <c r="S295" s="239" t="s">
        <v>241</v>
      </c>
      <c r="T295" s="241"/>
      <c r="U295" s="165"/>
      <c r="V295" s="147"/>
      <c r="W295" s="148" t="s">
        <v>23</v>
      </c>
      <c r="X295" s="163"/>
      <c r="Y295" s="148" t="s">
        <v>24</v>
      </c>
      <c r="Z295" s="163"/>
      <c r="AA295" s="148" t="s">
        <v>26</v>
      </c>
      <c r="AB295" s="267"/>
      <c r="AC295" s="101" t="e">
        <f>IF(#REF!="",ASC(AD295&amp;IF(AF295&lt;&gt;"",TEXT(AF295,"00"),"")&amp;IF(AH295&lt;&gt;"",TEXT(AH295,"00"),"")&amp;IF(AJ295&lt;&gt;"",TEXT(AJ295,"00"),"")),ASC(#REF!))</f>
        <v>#REF!</v>
      </c>
      <c r="AD295" s="253" t="str">
        <f>IF(I295="","",IF(I295="201 十種競技","",VLOOKUP(I295,大学記録!$A$3:$H$5,2,FALSE)))</f>
        <v/>
      </c>
      <c r="AE295" s="257" t="s">
        <v>239</v>
      </c>
      <c r="AF295" s="259" t="str">
        <f>IF(I295="","",IF(I295="201 十種競技","",VLOOKUP(I295,大学記録!$A$3:$H$5,4,FALSE)))</f>
        <v/>
      </c>
      <c r="AG295" s="257" t="s">
        <v>240</v>
      </c>
      <c r="AH295" s="259" t="str">
        <f>IF(I295="","",IF(I295="201 十種競技","",VLOOKUP(I295,大学記録!$A$3:$H$5,6,FALSE)))</f>
        <v/>
      </c>
      <c r="AI295" s="261" t="s">
        <v>241</v>
      </c>
      <c r="AJ295" s="251" t="str">
        <f>IF(I295="","",IF(I295="201 十種競技","",VLOOKUP(I295,大学記録!$A$3:$H$5,8,FALSE)))</f>
        <v/>
      </c>
      <c r="AK295" s="205"/>
      <c r="AL295" s="255" t="s">
        <v>239</v>
      </c>
      <c r="AM295" s="237"/>
      <c r="AN295" s="255" t="s">
        <v>240</v>
      </c>
      <c r="AO295" s="237"/>
      <c r="AP295" s="239" t="s">
        <v>241</v>
      </c>
      <c r="AQ295" s="294"/>
      <c r="AS295" s="5" t="str">
        <f>IF(AND(I295&lt;&gt;"107 ハーフマラソン",I295&lt;&gt;"062 10000mW"),D295 &amp; "-" &amp; I295,D295 &amp; "-" &amp; I295 &amp; J295)</f>
        <v>-</v>
      </c>
      <c r="AT295" s="5" t="str">
        <f>IF(ISERROR(VLOOKUP(個人情報!$AS295,登録者リスト!#REF!,4,FALSE)),"○","")</f>
        <v>○</v>
      </c>
      <c r="AU295" s="5" t="e">
        <f>IF(AND(I295&lt;&gt;"107 ハーフマラソン",I295&lt;&gt;"062 10000mW"),#REF! &amp; "-" &amp; I295,#REF! &amp; "-" &amp; I295 &amp; J295)</f>
        <v>#REF!</v>
      </c>
      <c r="AV295" s="5" t="str">
        <f>IF(ISERROR(VLOOKUP(AU295,突破者リスト外資格記録入力シート!$D$7:$M$106,2,FALSE)),"○","")</f>
        <v>○</v>
      </c>
      <c r="AW295" s="5" t="str">
        <f>IF(C295="○","整理番号","登録番号")</f>
        <v>登録番号</v>
      </c>
      <c r="AX295" s="5" t="str">
        <f>IF(I295="107 ハーフマラソン","H",IF(I295="062 10000mW","W",""))</f>
        <v/>
      </c>
      <c r="AY295" s="5" t="e">
        <f>VLOOKUP($I295 &amp; $J295,標準記録!$A$1:$D$26,2,FALSE)</f>
        <v>#N/A</v>
      </c>
      <c r="AZ295" s="5" t="e">
        <f>VLOOKUP($I295 &amp; $J295,標準記録!$A$1:$D$26,3,FALSE)</f>
        <v>#N/A</v>
      </c>
      <c r="BA295" s="5" t="e">
        <f>VLOOKUP($I295 &amp; $J295,標準記録!$A$1:$D$26,4,FALSE)</f>
        <v>#N/A</v>
      </c>
      <c r="BB295" s="5" t="str">
        <f>IF(BC295="","",A295)</f>
        <v/>
      </c>
      <c r="BC295" s="5" t="str">
        <f>IF(OR(I295="201 十種競技",I295="202 七種競技"),#REF!,"")</f>
        <v/>
      </c>
      <c r="BD295" s="5" t="str">
        <f>IF(I295="107 ハーフマラソン",#REF!,"")</f>
        <v/>
      </c>
      <c r="BE295" s="5" t="str">
        <f>I295 &amp; K295</f>
        <v/>
      </c>
      <c r="BF295" s="5">
        <f>I295</f>
        <v>0</v>
      </c>
      <c r="BG295" s="5">
        <f>COUNTIF($BF$5:$BF$401,I295)</f>
        <v>160</v>
      </c>
      <c r="BH295" s="5">
        <f>COUNTIF($BE$5:$BE$401,I295 &amp; "B標準")</f>
        <v>0</v>
      </c>
      <c r="BI295" s="5" t="str">
        <f>D293 &amp; D295</f>
        <v>登録番号</v>
      </c>
    </row>
    <row r="296" spans="1:61" ht="14.25" thickBot="1" x14ac:dyDescent="0.2">
      <c r="A296" s="292"/>
      <c r="B296" s="304"/>
      <c r="C296" s="208"/>
      <c r="D296" s="206"/>
      <c r="E296" s="121" t="str">
        <f>IF(C295="○",IF($D295&lt;&gt;"",VLOOKUP($D295,新規学連登録者入力シート!$A$2:$U$101,7,FALSE),""),IF($D295&lt;&gt;"",IF(VLOOKUP(個人情報!$D295,登録者リスト!$A$1:$F$43729,4,FALSE)=基本情報!$D$6,VLOOKUP(個人情報!$D295,登録者リスト!$A$1:$F$43729,2,FALSE),""),""))</f>
        <v/>
      </c>
      <c r="F296" s="210"/>
      <c r="G296" s="121" t="str">
        <f>IF(C295="○",IF($D295&lt;&gt;"",VLOOKUP($D295,新規学連登録者入力シート!$A$2:$U$101,19,FALSE),""),IF($D295&lt;&gt;"",IF(VLOOKUP(個人情報!$D295,登録者リスト!$A$1:$F$43729,4,FALSE)=基本情報!$D$6,VLOOKUP(個人情報!$D295,登録者リスト!$A$1:$F$43729,6,FALSE),""),""))</f>
        <v/>
      </c>
      <c r="H296" s="212"/>
      <c r="I296" s="268"/>
      <c r="J296" s="268"/>
      <c r="K296" s="270"/>
      <c r="L296" s="106"/>
      <c r="M296" s="288"/>
      <c r="N296" s="206"/>
      <c r="O296" s="256"/>
      <c r="P296" s="238"/>
      <c r="Q296" s="256"/>
      <c r="R296" s="238"/>
      <c r="S296" s="240"/>
      <c r="T296" s="242"/>
      <c r="U296" s="168"/>
      <c r="V296" s="149"/>
      <c r="W296" s="150" t="s">
        <v>23</v>
      </c>
      <c r="X296" s="94"/>
      <c r="Y296" s="150" t="s">
        <v>25</v>
      </c>
      <c r="Z296" s="94"/>
      <c r="AA296" s="150" t="s">
        <v>26</v>
      </c>
      <c r="AB296" s="268"/>
      <c r="AC296" s="102" t="e">
        <f>IF(#REF!="",ASC(AD295&amp;IF(AF296&lt;&gt;"",TEXT(AF296,"00"),"")&amp;IF(AH296&lt;&gt;"",TEXT(AH296,"00"),"")&amp;IF(AJ296&lt;&gt;"",TEXT(AJ296,"00"),"")),ASC(#REF!))</f>
        <v>#REF!</v>
      </c>
      <c r="AD296" s="254"/>
      <c r="AE296" s="258"/>
      <c r="AF296" s="260"/>
      <c r="AG296" s="258"/>
      <c r="AH296" s="260"/>
      <c r="AI296" s="262"/>
      <c r="AJ296" s="252"/>
      <c r="AK296" s="206"/>
      <c r="AL296" s="256"/>
      <c r="AM296" s="238"/>
      <c r="AN296" s="256"/>
      <c r="AO296" s="238"/>
      <c r="AP296" s="240"/>
      <c r="AQ296" s="295"/>
      <c r="AS296" s="5" t="str">
        <f>IF(AND(I296&lt;&gt;"107 ハーフマラソン",I296&lt;&gt;"062 10000mW"),D295 &amp; "-" &amp; I296,D295 &amp; "-" &amp; I296 &amp; J296)</f>
        <v>-</v>
      </c>
      <c r="AT296" s="5" t="str">
        <f>IF(ISERROR(VLOOKUP(個人情報!$AS296,登録者リスト!#REF!,4,FALSE)),"○","")</f>
        <v>○</v>
      </c>
      <c r="AU296" s="5" t="e">
        <f>IF(AND(I296&lt;&gt;"107 ハーフマラソン",I296&lt;&gt;"062 10000mW"),#REF! &amp; "-" &amp; I296,#REF! &amp; "-" &amp; I296 &amp; J296)</f>
        <v>#REF!</v>
      </c>
      <c r="AV296" s="5" t="str">
        <f>IF(ISERROR(VLOOKUP(AU296,突破者リスト外資格記録入力シート!$D$7:$M$106,2,FALSE)),"○","")</f>
        <v>○</v>
      </c>
      <c r="AX296" s="5" t="str">
        <f>IF(I296="107 ハーフマラソン","H",IF(I296="062 10000mW","W",""))</f>
        <v/>
      </c>
      <c r="AY296" s="5" t="e">
        <f>VLOOKUP($I296 &amp; $J296,標準記録!$A$1:$D$26,2,FALSE)</f>
        <v>#N/A</v>
      </c>
      <c r="AZ296" s="5" t="e">
        <f>VLOOKUP($I296 &amp; $J296,標準記録!$A$1:$D$26,3,FALSE)</f>
        <v>#N/A</v>
      </c>
      <c r="BA296" s="5" t="e">
        <f>VLOOKUP($I296 &amp; $J296,標準記録!$A$1:$D$26,4,FALSE)</f>
        <v>#N/A</v>
      </c>
      <c r="BB296" s="5" t="str">
        <f>IF(BC296="","",A295)</f>
        <v/>
      </c>
      <c r="BC296" s="5" t="str">
        <f>IF(OR(I296="201 十種競技",I296="202 七種競技"),#REF!,"")</f>
        <v/>
      </c>
      <c r="BD296" s="5" t="str">
        <f>IF(I296="107 ハーフマラソン",#REF!,"")</f>
        <v/>
      </c>
      <c r="BE296" s="5" t="str">
        <f>I296 &amp; K296</f>
        <v/>
      </c>
      <c r="BF296" s="5">
        <f>I296</f>
        <v>0</v>
      </c>
      <c r="BG296" s="5">
        <f>COUNTIF($BF$5:$BF$401,I296)</f>
        <v>160</v>
      </c>
      <c r="BH296" s="5">
        <f>COUNTIF($BE$5:$BE$401,I296 &amp; "B標準")</f>
        <v>0</v>
      </c>
    </row>
    <row r="297" spans="1:61" ht="15" thickTop="1" thickBot="1" x14ac:dyDescent="0.2">
      <c r="A297" s="293"/>
      <c r="B297" s="245" t="s">
        <v>128</v>
      </c>
      <c r="C297" s="246"/>
      <c r="D297" s="246"/>
      <c r="E297" s="246"/>
      <c r="F297" s="246"/>
      <c r="G297" s="247"/>
      <c r="H297" s="118"/>
      <c r="I297" s="248"/>
      <c r="J297" s="249"/>
      <c r="K297" s="249"/>
      <c r="L297" s="249"/>
      <c r="M297" s="249"/>
      <c r="N297" s="249"/>
      <c r="O297" s="249"/>
      <c r="P297" s="249"/>
      <c r="Q297" s="249"/>
      <c r="R297" s="249"/>
      <c r="S297" s="249"/>
      <c r="T297" s="249"/>
      <c r="U297" s="249"/>
      <c r="V297" s="249"/>
      <c r="W297" s="249"/>
      <c r="X297" s="249"/>
      <c r="Y297" s="249"/>
      <c r="Z297" s="249"/>
      <c r="AA297" s="249"/>
      <c r="AB297" s="249"/>
      <c r="AC297" s="249"/>
      <c r="AD297" s="249"/>
      <c r="AE297" s="249"/>
      <c r="AF297" s="249"/>
      <c r="AG297" s="249"/>
      <c r="AH297" s="249"/>
      <c r="AI297" s="249"/>
      <c r="AJ297" s="249"/>
      <c r="AK297" s="249"/>
      <c r="AL297" s="249"/>
      <c r="AM297" s="249"/>
      <c r="AN297" s="249"/>
      <c r="AO297" s="249"/>
      <c r="AP297" s="249"/>
      <c r="AQ297" s="250"/>
    </row>
    <row r="298" spans="1:61" ht="13.5" customHeight="1" x14ac:dyDescent="0.15">
      <c r="A298" s="289"/>
      <c r="B298" s="281" t="s">
        <v>0</v>
      </c>
      <c r="C298" s="283" t="s">
        <v>242</v>
      </c>
      <c r="D298" s="283" t="str">
        <f>IF(C300="○","整理番号","登録番号")</f>
        <v>登録番号</v>
      </c>
      <c r="E298" s="134" t="s">
        <v>13550</v>
      </c>
      <c r="F298" s="281" t="s">
        <v>275</v>
      </c>
      <c r="G298" s="135" t="s">
        <v>1</v>
      </c>
      <c r="H298" s="273" t="s">
        <v>13551</v>
      </c>
      <c r="I298" s="285" t="s">
        <v>2</v>
      </c>
      <c r="J298" s="273" t="s">
        <v>284</v>
      </c>
      <c r="K298" s="273" t="s">
        <v>3</v>
      </c>
      <c r="L298" s="136" t="s">
        <v>243</v>
      </c>
      <c r="M298" s="137" t="s">
        <v>16</v>
      </c>
      <c r="N298" s="278" t="s">
        <v>4</v>
      </c>
      <c r="O298" s="279"/>
      <c r="P298" s="279"/>
      <c r="Q298" s="279"/>
      <c r="R298" s="279"/>
      <c r="S298" s="279"/>
      <c r="T298" s="279"/>
      <c r="U298" s="279"/>
      <c r="V298" s="279"/>
      <c r="W298" s="279"/>
      <c r="X298" s="279"/>
      <c r="Y298" s="279"/>
      <c r="Z298" s="279"/>
      <c r="AA298" s="279"/>
      <c r="AB298" s="280"/>
      <c r="AC298" s="138" t="s">
        <v>16</v>
      </c>
      <c r="AD298" s="296" t="s">
        <v>448</v>
      </c>
      <c r="AE298" s="297"/>
      <c r="AF298" s="297"/>
      <c r="AG298" s="297"/>
      <c r="AH298" s="297"/>
      <c r="AI298" s="297"/>
      <c r="AJ298" s="297"/>
      <c r="AK298" s="278" t="s">
        <v>445</v>
      </c>
      <c r="AL298" s="279"/>
      <c r="AM298" s="279"/>
      <c r="AN298" s="279"/>
      <c r="AO298" s="279"/>
      <c r="AP298" s="279"/>
      <c r="AQ298" s="301"/>
    </row>
    <row r="299" spans="1:61" ht="14.25" thickBot="1" x14ac:dyDescent="0.2">
      <c r="A299" s="290"/>
      <c r="B299" s="282"/>
      <c r="C299" s="284"/>
      <c r="D299" s="284"/>
      <c r="E299" s="139" t="s">
        <v>6</v>
      </c>
      <c r="F299" s="282"/>
      <c r="G299" s="140" t="s">
        <v>7</v>
      </c>
      <c r="H299" s="282"/>
      <c r="I299" s="286"/>
      <c r="J299" s="274"/>
      <c r="K299" s="274"/>
      <c r="L299" s="141"/>
      <c r="M299" s="142"/>
      <c r="N299" s="275" t="s">
        <v>8</v>
      </c>
      <c r="O299" s="276"/>
      <c r="P299" s="276"/>
      <c r="Q299" s="276"/>
      <c r="R299" s="276"/>
      <c r="S299" s="276"/>
      <c r="T299" s="277"/>
      <c r="U299" s="166"/>
      <c r="V299" s="143" t="s">
        <v>10</v>
      </c>
      <c r="W299" s="144"/>
      <c r="X299" s="162"/>
      <c r="Y299" s="144"/>
      <c r="Z299" s="162"/>
      <c r="AA299" s="145"/>
      <c r="AB299" s="140" t="s">
        <v>11</v>
      </c>
      <c r="AC299" s="146"/>
      <c r="AD299" s="298" t="s">
        <v>8</v>
      </c>
      <c r="AE299" s="299"/>
      <c r="AF299" s="299"/>
      <c r="AG299" s="299"/>
      <c r="AH299" s="299"/>
      <c r="AI299" s="299"/>
      <c r="AJ299" s="300"/>
      <c r="AK299" s="275" t="s">
        <v>8</v>
      </c>
      <c r="AL299" s="276"/>
      <c r="AM299" s="276"/>
      <c r="AN299" s="276"/>
      <c r="AO299" s="276"/>
      <c r="AP299" s="276"/>
      <c r="AQ299" s="302"/>
    </row>
    <row r="300" spans="1:61" x14ac:dyDescent="0.15">
      <c r="A300" s="291">
        <v>60</v>
      </c>
      <c r="B300" s="303" t="str">
        <f>IF(OR(B295="",E300=""),"",B295+1)</f>
        <v/>
      </c>
      <c r="C300" s="207"/>
      <c r="D300" s="205"/>
      <c r="E300" s="119" t="str">
        <f>IF(C300="○",IF($D300&lt;&gt;"",VLOOKUP($D300,新規学連登録者入力シート!$A$2:$U$101,8,FALSE),""),IF($D300&lt;&gt;"",IF(VLOOKUP(個人情報!$D300,登録者リスト!$A$1:$F$43729,4,FALSE)=基本情報!$D$6,VLOOKUP(個人情報!$D300,登録者リスト!$A$1:$F$43729,3,FALSE),""),""))</f>
        <v/>
      </c>
      <c r="F300" s="209" t="str">
        <f>IF(C300="○",IF($D300&lt;&gt;"",VLOOKUP($D300,新規学連登録者入力シート!$A$2:$U$101,9,FALSE),""),IF($D300&lt;&gt;"",IF(VLOOKUP(個人情報!$D300,登録者リスト!$A$1:$G$43729,4,FALSE)=基本情報!$D$6,VLOOKUP(個人情報!$D300,登録者リスト!$A$1:$G$43729,7,FALSE),""),""))</f>
        <v/>
      </c>
      <c r="G300" s="120" t="str">
        <f>IF(C300="○",IF($D300&lt;&gt;"",VLOOKUP($D300,新規学連登録者入力シート!$A$2:$U$101,14,FALSE),""),IF($D300&lt;&gt;"",IF(VLOOKUP(個人情報!$D300,登録者リスト!$A$1:$F$43729,4,FALSE)=基本情報!$D$6,VLOOKUP(個人情報!$D300,登録者リスト!$A$1:$F$43729,5,FALSE),""),""))</f>
        <v/>
      </c>
      <c r="H300" s="211" t="str">
        <f>IF(C300="○",IF($D300&lt;&gt;"",VLOOKUP($D300,新規学連登録者入力シート!$A$2:$U$101,19,FALSE),""),IF($D300&lt;&gt;"",IF(VLOOKUP(個人情報!$D300,登録者リスト!$A$1:$H$43729,4,FALSE)=基本情報!$D$6,VLOOKUP(個人情報!$D300,登録者リスト!$A$1:$H$43729,8,FALSE),""),""))</f>
        <v/>
      </c>
      <c r="I300" s="267"/>
      <c r="J300" s="267"/>
      <c r="K300" s="269" t="str">
        <f>IFERROR(IF(I300="","",IF(AND(I300&lt;&gt;"107 ハーフマラソン",I300&lt;&gt;"062 10000mW"),IF(BA300="T",IF(VALUE(M300)&lt;=AY300,"A標準",IF(VALUE(M300)&lt;=AZ300,"B標準","未突破")),IF(VALUE(M300)&gt;=AY300,"A標準",IF(VALUE(M300)&gt;=AZ300,"B標準","未突破"))),IF(VALUE(M300)&lt;=AZ300,"","未突破"))),"")</f>
        <v/>
      </c>
      <c r="L300" s="105"/>
      <c r="M300" s="287" t="str">
        <f>IF(U300="",ASC(N300&amp;IF(P300&lt;&gt;"",TEXT(P300,"00"),"")&amp;IF(R300&lt;&gt;"",TEXT(R300,"00"),"")&amp;IF(T300&lt;&gt;"",TEXT(T300,"00"),"")),ASC(U300))</f>
        <v/>
      </c>
      <c r="N300" s="205"/>
      <c r="O300" s="255" t="s">
        <v>239</v>
      </c>
      <c r="P300" s="237"/>
      <c r="Q300" s="255" t="s">
        <v>240</v>
      </c>
      <c r="R300" s="237"/>
      <c r="S300" s="239" t="s">
        <v>241</v>
      </c>
      <c r="T300" s="241"/>
      <c r="U300" s="165"/>
      <c r="V300" s="147"/>
      <c r="W300" s="148" t="s">
        <v>23</v>
      </c>
      <c r="X300" s="163"/>
      <c r="Y300" s="148" t="s">
        <v>24</v>
      </c>
      <c r="Z300" s="163"/>
      <c r="AA300" s="148" t="s">
        <v>26</v>
      </c>
      <c r="AB300" s="267"/>
      <c r="AC300" s="101" t="e">
        <f>IF(#REF!="",ASC(AD300&amp;IF(AF300&lt;&gt;"",TEXT(AF300,"00"),"")&amp;IF(AH300&lt;&gt;"",TEXT(AH300,"00"),"")&amp;IF(AJ300&lt;&gt;"",TEXT(AJ300,"00"),"")),ASC(#REF!))</f>
        <v>#REF!</v>
      </c>
      <c r="AD300" s="253" t="str">
        <f>IF(I300="","",IF(I300="201 十種競技","",VLOOKUP(I300,大学記録!$A$3:$H$5,2,FALSE)))</f>
        <v/>
      </c>
      <c r="AE300" s="257" t="s">
        <v>239</v>
      </c>
      <c r="AF300" s="259" t="str">
        <f>IF(I300="","",IF(I300="201 十種競技","",VLOOKUP(I300,大学記録!$A$3:$H$5,4,FALSE)))</f>
        <v/>
      </c>
      <c r="AG300" s="257" t="s">
        <v>240</v>
      </c>
      <c r="AH300" s="259" t="str">
        <f>IF(I300="","",IF(I300="201 十種競技","",VLOOKUP(I300,大学記録!$A$3:$H$5,6,FALSE)))</f>
        <v/>
      </c>
      <c r="AI300" s="261" t="s">
        <v>241</v>
      </c>
      <c r="AJ300" s="251" t="str">
        <f>IF(I300="","",IF(I300="201 十種競技","",VLOOKUP(I300,大学記録!$A$3:$H$5,8,FALSE)))</f>
        <v/>
      </c>
      <c r="AK300" s="205"/>
      <c r="AL300" s="255" t="s">
        <v>239</v>
      </c>
      <c r="AM300" s="237"/>
      <c r="AN300" s="255" t="s">
        <v>240</v>
      </c>
      <c r="AO300" s="237"/>
      <c r="AP300" s="239" t="s">
        <v>241</v>
      </c>
      <c r="AQ300" s="294"/>
      <c r="AS300" s="5" t="str">
        <f>IF(AND(I300&lt;&gt;"107 ハーフマラソン",I300&lt;&gt;"062 10000mW"),D300 &amp; "-" &amp; I300,D300 &amp; "-" &amp; I300 &amp; J300)</f>
        <v>-</v>
      </c>
      <c r="AT300" s="5" t="str">
        <f>IF(ISERROR(VLOOKUP(個人情報!$AS300,登録者リスト!#REF!,4,FALSE)),"○","")</f>
        <v>○</v>
      </c>
      <c r="AU300" s="5" t="e">
        <f>IF(AND(I300&lt;&gt;"107 ハーフマラソン",I300&lt;&gt;"062 10000mW"),#REF! &amp; "-" &amp; I300,#REF! &amp; "-" &amp; I300 &amp; J300)</f>
        <v>#REF!</v>
      </c>
      <c r="AV300" s="5" t="str">
        <f>IF(ISERROR(VLOOKUP(AU300,突破者リスト外資格記録入力シート!$D$7:$M$106,2,FALSE)),"○","")</f>
        <v>○</v>
      </c>
      <c r="AW300" s="5" t="str">
        <f>IF(C300="○","整理番号","登録番号")</f>
        <v>登録番号</v>
      </c>
      <c r="AX300" s="5" t="str">
        <f>IF(I300="107 ハーフマラソン","H",IF(I300="062 10000mW","W",""))</f>
        <v/>
      </c>
      <c r="AY300" s="5" t="e">
        <f>VLOOKUP($I300 &amp; $J300,標準記録!$A$1:$D$26,2,FALSE)</f>
        <v>#N/A</v>
      </c>
      <c r="AZ300" s="5" t="e">
        <f>VLOOKUP($I300 &amp; $J300,標準記録!$A$1:$D$26,3,FALSE)</f>
        <v>#N/A</v>
      </c>
      <c r="BA300" s="5" t="e">
        <f>VLOOKUP($I300 &amp; $J300,標準記録!$A$1:$D$26,4,FALSE)</f>
        <v>#N/A</v>
      </c>
      <c r="BB300" s="5" t="str">
        <f>IF(BC300="","",A300)</f>
        <v/>
      </c>
      <c r="BC300" s="5" t="str">
        <f>IF(OR(I300="201 十種競技",I300="202 七種競技"),#REF!,"")</f>
        <v/>
      </c>
      <c r="BD300" s="5" t="str">
        <f>IF(I300="107 ハーフマラソン",#REF!,"")</f>
        <v/>
      </c>
      <c r="BE300" s="5" t="str">
        <f>I300 &amp; K300</f>
        <v/>
      </c>
      <c r="BF300" s="5">
        <f>I300</f>
        <v>0</v>
      </c>
      <c r="BG300" s="5">
        <f>COUNTIF($BF$5:$BF$401,I300)</f>
        <v>160</v>
      </c>
      <c r="BH300" s="5">
        <f>COUNTIF($BE$5:$BE$401,I300 &amp; "B標準")</f>
        <v>0</v>
      </c>
      <c r="BI300" s="5" t="str">
        <f>D298 &amp; D300</f>
        <v>登録番号</v>
      </c>
    </row>
    <row r="301" spans="1:61" ht="14.25" thickBot="1" x14ac:dyDescent="0.2">
      <c r="A301" s="292"/>
      <c r="B301" s="304"/>
      <c r="C301" s="208"/>
      <c r="D301" s="206"/>
      <c r="E301" s="121" t="str">
        <f>IF(C300="○",IF($D300&lt;&gt;"",VLOOKUP($D300,新規学連登録者入力シート!$A$2:$U$101,7,FALSE),""),IF($D300&lt;&gt;"",IF(VLOOKUP(個人情報!$D300,登録者リスト!$A$1:$F$43729,4,FALSE)=基本情報!$D$6,VLOOKUP(個人情報!$D300,登録者リスト!$A$1:$F$43729,2,FALSE),""),""))</f>
        <v/>
      </c>
      <c r="F301" s="210"/>
      <c r="G301" s="121" t="str">
        <f>IF(C300="○",IF($D300&lt;&gt;"",VLOOKUP($D300,新規学連登録者入力シート!$A$2:$U$101,19,FALSE),""),IF($D300&lt;&gt;"",IF(VLOOKUP(個人情報!$D300,登録者リスト!$A$1:$F$43729,4,FALSE)=基本情報!$D$6,VLOOKUP(個人情報!$D300,登録者リスト!$A$1:$F$43729,6,FALSE),""),""))</f>
        <v/>
      </c>
      <c r="H301" s="212"/>
      <c r="I301" s="268"/>
      <c r="J301" s="268"/>
      <c r="K301" s="270"/>
      <c r="L301" s="106"/>
      <c r="M301" s="288"/>
      <c r="N301" s="206"/>
      <c r="O301" s="256"/>
      <c r="P301" s="238"/>
      <c r="Q301" s="256"/>
      <c r="R301" s="238"/>
      <c r="S301" s="240"/>
      <c r="T301" s="242"/>
      <c r="U301" s="168"/>
      <c r="V301" s="149"/>
      <c r="W301" s="150" t="s">
        <v>23</v>
      </c>
      <c r="X301" s="94"/>
      <c r="Y301" s="150" t="s">
        <v>25</v>
      </c>
      <c r="Z301" s="94"/>
      <c r="AA301" s="150" t="s">
        <v>26</v>
      </c>
      <c r="AB301" s="268"/>
      <c r="AC301" s="102" t="e">
        <f>IF(#REF!="",ASC(AD300&amp;IF(AF301&lt;&gt;"",TEXT(AF301,"00"),"")&amp;IF(AH301&lt;&gt;"",TEXT(AH301,"00"),"")&amp;IF(AJ301&lt;&gt;"",TEXT(AJ301,"00"),"")),ASC(#REF!))</f>
        <v>#REF!</v>
      </c>
      <c r="AD301" s="254"/>
      <c r="AE301" s="258"/>
      <c r="AF301" s="260"/>
      <c r="AG301" s="258"/>
      <c r="AH301" s="260"/>
      <c r="AI301" s="262"/>
      <c r="AJ301" s="252"/>
      <c r="AK301" s="206"/>
      <c r="AL301" s="256"/>
      <c r="AM301" s="238"/>
      <c r="AN301" s="256"/>
      <c r="AO301" s="238"/>
      <c r="AP301" s="240"/>
      <c r="AQ301" s="295"/>
      <c r="AS301" s="5" t="str">
        <f>IF(AND(I301&lt;&gt;"107 ハーフマラソン",I301&lt;&gt;"062 10000mW"),D300 &amp; "-" &amp; I301,D300 &amp; "-" &amp; I301 &amp; J301)</f>
        <v>-</v>
      </c>
      <c r="AT301" s="5" t="str">
        <f>IF(ISERROR(VLOOKUP(個人情報!$AS301,登録者リスト!#REF!,4,FALSE)),"○","")</f>
        <v>○</v>
      </c>
      <c r="AU301" s="5" t="e">
        <f>IF(AND(I301&lt;&gt;"107 ハーフマラソン",I301&lt;&gt;"062 10000mW"),#REF! &amp; "-" &amp; I301,#REF! &amp; "-" &amp; I301 &amp; J301)</f>
        <v>#REF!</v>
      </c>
      <c r="AV301" s="5" t="str">
        <f>IF(ISERROR(VLOOKUP(AU301,突破者リスト外資格記録入力シート!$D$7:$M$106,2,FALSE)),"○","")</f>
        <v>○</v>
      </c>
      <c r="AX301" s="5" t="str">
        <f>IF(I301="107 ハーフマラソン","H",IF(I301="062 10000mW","W",""))</f>
        <v/>
      </c>
      <c r="AY301" s="5" t="e">
        <f>VLOOKUP($I301 &amp; $J301,標準記録!$A$1:$D$26,2,FALSE)</f>
        <v>#N/A</v>
      </c>
      <c r="AZ301" s="5" t="e">
        <f>VLOOKUP($I301 &amp; $J301,標準記録!$A$1:$D$26,3,FALSE)</f>
        <v>#N/A</v>
      </c>
      <c r="BA301" s="5" t="e">
        <f>VLOOKUP($I301 &amp; $J301,標準記録!$A$1:$D$26,4,FALSE)</f>
        <v>#N/A</v>
      </c>
      <c r="BB301" s="5" t="str">
        <f>IF(BC301="","",A300)</f>
        <v/>
      </c>
      <c r="BC301" s="5" t="str">
        <f>IF(OR(I301="201 十種競技",I301="202 七種競技"),#REF!,"")</f>
        <v/>
      </c>
      <c r="BD301" s="5" t="str">
        <f>IF(I301="107 ハーフマラソン",#REF!,"")</f>
        <v/>
      </c>
      <c r="BE301" s="5" t="str">
        <f>I301 &amp; K301</f>
        <v/>
      </c>
      <c r="BF301" s="5">
        <f>I301</f>
        <v>0</v>
      </c>
      <c r="BG301" s="5">
        <f>COUNTIF($BF$5:$BF$401,I301)</f>
        <v>160</v>
      </c>
      <c r="BH301" s="5">
        <f>COUNTIF($BE$5:$BE$401,I301 &amp; "B標準")</f>
        <v>0</v>
      </c>
    </row>
    <row r="302" spans="1:61" ht="15" thickTop="1" thickBot="1" x14ac:dyDescent="0.2">
      <c r="A302" s="293"/>
      <c r="B302" s="245" t="s">
        <v>128</v>
      </c>
      <c r="C302" s="246"/>
      <c r="D302" s="246"/>
      <c r="E302" s="246"/>
      <c r="F302" s="246"/>
      <c r="G302" s="247"/>
      <c r="H302" s="118"/>
      <c r="I302" s="248"/>
      <c r="J302" s="249"/>
      <c r="K302" s="249"/>
      <c r="L302" s="249"/>
      <c r="M302" s="249"/>
      <c r="N302" s="249"/>
      <c r="O302" s="249"/>
      <c r="P302" s="249"/>
      <c r="Q302" s="249"/>
      <c r="R302" s="249"/>
      <c r="S302" s="249"/>
      <c r="T302" s="249"/>
      <c r="U302" s="249"/>
      <c r="V302" s="249"/>
      <c r="W302" s="249"/>
      <c r="X302" s="249"/>
      <c r="Y302" s="249"/>
      <c r="Z302" s="249"/>
      <c r="AA302" s="249"/>
      <c r="AB302" s="249"/>
      <c r="AC302" s="249"/>
      <c r="AD302" s="249"/>
      <c r="AE302" s="249"/>
      <c r="AF302" s="249"/>
      <c r="AG302" s="249"/>
      <c r="AH302" s="249"/>
      <c r="AI302" s="249"/>
      <c r="AJ302" s="249"/>
      <c r="AK302" s="249"/>
      <c r="AL302" s="249"/>
      <c r="AM302" s="249"/>
      <c r="AN302" s="249"/>
      <c r="AO302" s="249"/>
      <c r="AP302" s="249"/>
      <c r="AQ302" s="250"/>
    </row>
    <row r="303" spans="1:61" ht="13.5" customHeight="1" x14ac:dyDescent="0.15">
      <c r="A303" s="289"/>
      <c r="B303" s="281" t="s">
        <v>0</v>
      </c>
      <c r="C303" s="283" t="s">
        <v>242</v>
      </c>
      <c r="D303" s="283" t="str">
        <f>IF(C305="○","整理番号","登録番号")</f>
        <v>登録番号</v>
      </c>
      <c r="E303" s="134" t="s">
        <v>13550</v>
      </c>
      <c r="F303" s="281" t="s">
        <v>275</v>
      </c>
      <c r="G303" s="135" t="s">
        <v>1</v>
      </c>
      <c r="H303" s="273" t="s">
        <v>13551</v>
      </c>
      <c r="I303" s="285" t="s">
        <v>2</v>
      </c>
      <c r="J303" s="273" t="s">
        <v>284</v>
      </c>
      <c r="K303" s="273" t="s">
        <v>3</v>
      </c>
      <c r="L303" s="136" t="s">
        <v>243</v>
      </c>
      <c r="M303" s="137" t="s">
        <v>16</v>
      </c>
      <c r="N303" s="278" t="s">
        <v>4</v>
      </c>
      <c r="O303" s="279"/>
      <c r="P303" s="279"/>
      <c r="Q303" s="279"/>
      <c r="R303" s="279"/>
      <c r="S303" s="279"/>
      <c r="T303" s="279"/>
      <c r="U303" s="279"/>
      <c r="V303" s="279"/>
      <c r="W303" s="279"/>
      <c r="X303" s="279"/>
      <c r="Y303" s="279"/>
      <c r="Z303" s="279"/>
      <c r="AA303" s="279"/>
      <c r="AB303" s="280"/>
      <c r="AC303" s="138" t="s">
        <v>16</v>
      </c>
      <c r="AD303" s="296" t="s">
        <v>448</v>
      </c>
      <c r="AE303" s="297"/>
      <c r="AF303" s="297"/>
      <c r="AG303" s="297"/>
      <c r="AH303" s="297"/>
      <c r="AI303" s="297"/>
      <c r="AJ303" s="297"/>
      <c r="AK303" s="278" t="s">
        <v>445</v>
      </c>
      <c r="AL303" s="279"/>
      <c r="AM303" s="279"/>
      <c r="AN303" s="279"/>
      <c r="AO303" s="279"/>
      <c r="AP303" s="279"/>
      <c r="AQ303" s="301"/>
    </row>
    <row r="304" spans="1:61" ht="14.25" thickBot="1" x14ac:dyDescent="0.2">
      <c r="A304" s="290"/>
      <c r="B304" s="282"/>
      <c r="C304" s="284"/>
      <c r="D304" s="284"/>
      <c r="E304" s="139" t="s">
        <v>6</v>
      </c>
      <c r="F304" s="282"/>
      <c r="G304" s="140" t="s">
        <v>7</v>
      </c>
      <c r="H304" s="282"/>
      <c r="I304" s="286"/>
      <c r="J304" s="274"/>
      <c r="K304" s="274"/>
      <c r="L304" s="141"/>
      <c r="M304" s="142"/>
      <c r="N304" s="275" t="s">
        <v>8</v>
      </c>
      <c r="O304" s="276"/>
      <c r="P304" s="276"/>
      <c r="Q304" s="276"/>
      <c r="R304" s="276"/>
      <c r="S304" s="276"/>
      <c r="T304" s="277"/>
      <c r="U304" s="166"/>
      <c r="V304" s="143" t="s">
        <v>10</v>
      </c>
      <c r="W304" s="144"/>
      <c r="X304" s="162"/>
      <c r="Y304" s="144"/>
      <c r="Z304" s="162"/>
      <c r="AA304" s="145"/>
      <c r="AB304" s="140" t="s">
        <v>11</v>
      </c>
      <c r="AC304" s="146"/>
      <c r="AD304" s="298" t="s">
        <v>8</v>
      </c>
      <c r="AE304" s="299"/>
      <c r="AF304" s="299"/>
      <c r="AG304" s="299"/>
      <c r="AH304" s="299"/>
      <c r="AI304" s="299"/>
      <c r="AJ304" s="300"/>
      <c r="AK304" s="275" t="s">
        <v>8</v>
      </c>
      <c r="AL304" s="276"/>
      <c r="AM304" s="276"/>
      <c r="AN304" s="276"/>
      <c r="AO304" s="276"/>
      <c r="AP304" s="276"/>
      <c r="AQ304" s="302"/>
    </row>
    <row r="305" spans="1:61" x14ac:dyDescent="0.15">
      <c r="A305" s="291">
        <v>61</v>
      </c>
      <c r="B305" s="303" t="str">
        <f>IF(OR(B300="",E305=""),"",B300+1)</f>
        <v/>
      </c>
      <c r="C305" s="207"/>
      <c r="D305" s="205"/>
      <c r="E305" s="119" t="str">
        <f>IF(C305="○",IF($D305&lt;&gt;"",VLOOKUP($D305,新規学連登録者入力シート!$A$2:$U$101,8,FALSE),""),IF($D305&lt;&gt;"",IF(VLOOKUP(個人情報!$D305,登録者リスト!$A$1:$F$43729,4,FALSE)=基本情報!$D$6,VLOOKUP(個人情報!$D305,登録者リスト!$A$1:$F$43729,3,FALSE),""),""))</f>
        <v/>
      </c>
      <c r="F305" s="209" t="str">
        <f>IF(C305="○",IF($D305&lt;&gt;"",VLOOKUP($D305,新規学連登録者入力シート!$A$2:$U$101,9,FALSE),""),IF($D305&lt;&gt;"",IF(VLOOKUP(個人情報!$D305,登録者リスト!$A$1:$G$43729,4,FALSE)=基本情報!$D$6,VLOOKUP(個人情報!$D305,登録者リスト!$A$1:$G$43729,7,FALSE),""),""))</f>
        <v/>
      </c>
      <c r="G305" s="120" t="str">
        <f>IF(C305="○",IF($D305&lt;&gt;"",VLOOKUP($D305,新規学連登録者入力シート!$A$2:$U$101,14,FALSE),""),IF($D305&lt;&gt;"",IF(VLOOKUP(個人情報!$D305,登録者リスト!$A$1:$F$43729,4,FALSE)=基本情報!$D$6,VLOOKUP(個人情報!$D305,登録者リスト!$A$1:$F$43729,5,FALSE),""),""))</f>
        <v/>
      </c>
      <c r="H305" s="211" t="str">
        <f>IF(C305="○",IF($D305&lt;&gt;"",VLOOKUP($D305,新規学連登録者入力シート!$A$2:$U$101,19,FALSE),""),IF($D305&lt;&gt;"",IF(VLOOKUP(個人情報!$D305,登録者リスト!$A$1:$H$43729,4,FALSE)=基本情報!$D$6,VLOOKUP(個人情報!$D305,登録者リスト!$A$1:$H$43729,8,FALSE),""),""))</f>
        <v/>
      </c>
      <c r="I305" s="267"/>
      <c r="J305" s="267"/>
      <c r="K305" s="269" t="str">
        <f>IFERROR(IF(I305="","",IF(AND(I305&lt;&gt;"107 ハーフマラソン",I305&lt;&gt;"062 10000mW"),IF(BA305="T",IF(VALUE(M305)&lt;=AY305,"A標準",IF(VALUE(M305)&lt;=AZ305,"B標準","未突破")),IF(VALUE(M305)&gt;=AY305,"A標準",IF(VALUE(M305)&gt;=AZ305,"B標準","未突破"))),IF(VALUE(M305)&lt;=AZ305,"","未突破"))),"")</f>
        <v/>
      </c>
      <c r="L305" s="105"/>
      <c r="M305" s="287" t="str">
        <f>IF(U305="",ASC(N305&amp;IF(P305&lt;&gt;"",TEXT(P305,"00"),"")&amp;IF(R305&lt;&gt;"",TEXT(R305,"00"),"")&amp;IF(T305&lt;&gt;"",TEXT(T305,"00"),"")),ASC(U305))</f>
        <v/>
      </c>
      <c r="N305" s="205"/>
      <c r="O305" s="255" t="s">
        <v>239</v>
      </c>
      <c r="P305" s="237"/>
      <c r="Q305" s="255" t="s">
        <v>240</v>
      </c>
      <c r="R305" s="237"/>
      <c r="S305" s="239" t="s">
        <v>241</v>
      </c>
      <c r="T305" s="241"/>
      <c r="U305" s="165"/>
      <c r="V305" s="147"/>
      <c r="W305" s="148" t="s">
        <v>23</v>
      </c>
      <c r="X305" s="163"/>
      <c r="Y305" s="148" t="s">
        <v>24</v>
      </c>
      <c r="Z305" s="163"/>
      <c r="AA305" s="148" t="s">
        <v>26</v>
      </c>
      <c r="AB305" s="267"/>
      <c r="AC305" s="101" t="e">
        <f>IF(#REF!="",ASC(AD305&amp;IF(AF305&lt;&gt;"",TEXT(AF305,"00"),"")&amp;IF(AH305&lt;&gt;"",TEXT(AH305,"00"),"")&amp;IF(AJ305&lt;&gt;"",TEXT(AJ305,"00"),"")),ASC(#REF!))</f>
        <v>#REF!</v>
      </c>
      <c r="AD305" s="253" t="str">
        <f>IF(I305="","",IF(I305="201 十種競技","",VLOOKUP(I305,大学記録!$A$3:$H$5,2,FALSE)))</f>
        <v/>
      </c>
      <c r="AE305" s="257" t="s">
        <v>239</v>
      </c>
      <c r="AF305" s="259" t="str">
        <f>IF(I305="","",IF(I305="201 十種競技","",VLOOKUP(I305,大学記録!$A$3:$H$5,4,FALSE)))</f>
        <v/>
      </c>
      <c r="AG305" s="257" t="s">
        <v>240</v>
      </c>
      <c r="AH305" s="259" t="str">
        <f>IF(I305="","",IF(I305="201 十種競技","",VLOOKUP(I305,大学記録!$A$3:$H$5,6,FALSE)))</f>
        <v/>
      </c>
      <c r="AI305" s="261" t="s">
        <v>241</v>
      </c>
      <c r="AJ305" s="251" t="str">
        <f>IF(I305="","",IF(I305="201 十種競技","",VLOOKUP(I305,大学記録!$A$3:$H$5,8,FALSE)))</f>
        <v/>
      </c>
      <c r="AK305" s="205"/>
      <c r="AL305" s="255" t="s">
        <v>239</v>
      </c>
      <c r="AM305" s="237"/>
      <c r="AN305" s="255" t="s">
        <v>240</v>
      </c>
      <c r="AO305" s="237"/>
      <c r="AP305" s="239" t="s">
        <v>241</v>
      </c>
      <c r="AQ305" s="294"/>
      <c r="AS305" s="5" t="str">
        <f>IF(AND(I305&lt;&gt;"107 ハーフマラソン",I305&lt;&gt;"062 10000mW"),D305 &amp; "-" &amp; I305,D305 &amp; "-" &amp; I305 &amp; J305)</f>
        <v>-</v>
      </c>
      <c r="AT305" s="5" t="str">
        <f>IF(ISERROR(VLOOKUP(個人情報!$AS305,登録者リスト!#REF!,4,FALSE)),"○","")</f>
        <v>○</v>
      </c>
      <c r="AU305" s="5" t="e">
        <f>IF(AND(I305&lt;&gt;"107 ハーフマラソン",I305&lt;&gt;"062 10000mW"),#REF! &amp; "-" &amp; I305,#REF! &amp; "-" &amp; I305 &amp; J305)</f>
        <v>#REF!</v>
      </c>
      <c r="AV305" s="5" t="str">
        <f>IF(ISERROR(VLOOKUP(AU305,突破者リスト外資格記録入力シート!$D$7:$M$106,2,FALSE)),"○","")</f>
        <v>○</v>
      </c>
      <c r="AW305" s="5" t="str">
        <f>IF(C305="○","整理番号","登録番号")</f>
        <v>登録番号</v>
      </c>
      <c r="AX305" s="5" t="str">
        <f>IF(I305="107 ハーフマラソン","H",IF(I305="062 10000mW","W",""))</f>
        <v/>
      </c>
      <c r="AY305" s="5" t="e">
        <f>VLOOKUP($I305 &amp; $J305,標準記録!$A$1:$D$26,2,FALSE)</f>
        <v>#N/A</v>
      </c>
      <c r="AZ305" s="5" t="e">
        <f>VLOOKUP($I305 &amp; $J305,標準記録!$A$1:$D$26,3,FALSE)</f>
        <v>#N/A</v>
      </c>
      <c r="BA305" s="5" t="e">
        <f>VLOOKUP($I305 &amp; $J305,標準記録!$A$1:$D$26,4,FALSE)</f>
        <v>#N/A</v>
      </c>
      <c r="BB305" s="5" t="str">
        <f>IF(BC305="","",A305)</f>
        <v/>
      </c>
      <c r="BC305" s="5" t="str">
        <f>IF(OR(I305="201 十種競技",I305="202 七種競技"),#REF!,"")</f>
        <v/>
      </c>
      <c r="BD305" s="5" t="str">
        <f>IF(I305="107 ハーフマラソン",#REF!,"")</f>
        <v/>
      </c>
      <c r="BE305" s="5" t="str">
        <f>I305 &amp; K305</f>
        <v/>
      </c>
      <c r="BF305" s="5">
        <f>I305</f>
        <v>0</v>
      </c>
      <c r="BG305" s="5">
        <f>COUNTIF($BF$5:$BF$401,I305)</f>
        <v>160</v>
      </c>
      <c r="BH305" s="5">
        <f>COUNTIF($BE$5:$BE$401,I305 &amp; "B標準")</f>
        <v>0</v>
      </c>
      <c r="BI305" s="5" t="str">
        <f>D303 &amp; D305</f>
        <v>登録番号</v>
      </c>
    </row>
    <row r="306" spans="1:61" ht="14.25" thickBot="1" x14ac:dyDescent="0.2">
      <c r="A306" s="292"/>
      <c r="B306" s="304"/>
      <c r="C306" s="208"/>
      <c r="D306" s="206"/>
      <c r="E306" s="121" t="str">
        <f>IF(C305="○",IF($D305&lt;&gt;"",VLOOKUP($D305,新規学連登録者入力シート!$A$2:$U$101,7,FALSE),""),IF($D305&lt;&gt;"",IF(VLOOKUP(個人情報!$D305,登録者リスト!$A$1:$F$43729,4,FALSE)=基本情報!$D$6,VLOOKUP(個人情報!$D305,登録者リスト!$A$1:$F$43729,2,FALSE),""),""))</f>
        <v/>
      </c>
      <c r="F306" s="210"/>
      <c r="G306" s="121" t="str">
        <f>IF(C305="○",IF($D305&lt;&gt;"",VLOOKUP($D305,新規学連登録者入力シート!$A$2:$U$101,19,FALSE),""),IF($D305&lt;&gt;"",IF(VLOOKUP(個人情報!$D305,登録者リスト!$A$1:$F$43729,4,FALSE)=基本情報!$D$6,VLOOKUP(個人情報!$D305,登録者リスト!$A$1:$F$43729,6,FALSE),""),""))</f>
        <v/>
      </c>
      <c r="H306" s="212"/>
      <c r="I306" s="268"/>
      <c r="J306" s="268"/>
      <c r="K306" s="270"/>
      <c r="L306" s="106"/>
      <c r="M306" s="288"/>
      <c r="N306" s="206"/>
      <c r="O306" s="256"/>
      <c r="P306" s="238"/>
      <c r="Q306" s="256"/>
      <c r="R306" s="238"/>
      <c r="S306" s="240"/>
      <c r="T306" s="242"/>
      <c r="U306" s="168"/>
      <c r="V306" s="149"/>
      <c r="W306" s="150" t="s">
        <v>23</v>
      </c>
      <c r="X306" s="94"/>
      <c r="Y306" s="150" t="s">
        <v>25</v>
      </c>
      <c r="Z306" s="94"/>
      <c r="AA306" s="150" t="s">
        <v>26</v>
      </c>
      <c r="AB306" s="268"/>
      <c r="AC306" s="102" t="e">
        <f>IF(#REF!="",ASC(AD305&amp;IF(AF306&lt;&gt;"",TEXT(AF306,"00"),"")&amp;IF(AH306&lt;&gt;"",TEXT(AH306,"00"),"")&amp;IF(AJ306&lt;&gt;"",TEXT(AJ306,"00"),"")),ASC(#REF!))</f>
        <v>#REF!</v>
      </c>
      <c r="AD306" s="254"/>
      <c r="AE306" s="258"/>
      <c r="AF306" s="260"/>
      <c r="AG306" s="258"/>
      <c r="AH306" s="260"/>
      <c r="AI306" s="262"/>
      <c r="AJ306" s="252"/>
      <c r="AK306" s="206"/>
      <c r="AL306" s="256"/>
      <c r="AM306" s="238"/>
      <c r="AN306" s="256"/>
      <c r="AO306" s="238"/>
      <c r="AP306" s="240"/>
      <c r="AQ306" s="295"/>
      <c r="AS306" s="5" t="str">
        <f>IF(AND(I306&lt;&gt;"107 ハーフマラソン",I306&lt;&gt;"062 10000mW"),D305 &amp; "-" &amp; I306,D305 &amp; "-" &amp; I306 &amp; J306)</f>
        <v>-</v>
      </c>
      <c r="AT306" s="5" t="str">
        <f>IF(ISERROR(VLOOKUP(個人情報!$AS306,登録者リスト!#REF!,4,FALSE)),"○","")</f>
        <v>○</v>
      </c>
      <c r="AU306" s="5" t="e">
        <f>IF(AND(I306&lt;&gt;"107 ハーフマラソン",I306&lt;&gt;"062 10000mW"),#REF! &amp; "-" &amp; I306,#REF! &amp; "-" &amp; I306 &amp; J306)</f>
        <v>#REF!</v>
      </c>
      <c r="AV306" s="5" t="str">
        <f>IF(ISERROR(VLOOKUP(AU306,突破者リスト外資格記録入力シート!$D$7:$M$106,2,FALSE)),"○","")</f>
        <v>○</v>
      </c>
      <c r="AX306" s="5" t="str">
        <f>IF(I306="107 ハーフマラソン","H",IF(I306="062 10000mW","W",""))</f>
        <v/>
      </c>
      <c r="AY306" s="5" t="e">
        <f>VLOOKUP($I306 &amp; $J306,標準記録!$A$1:$D$26,2,FALSE)</f>
        <v>#N/A</v>
      </c>
      <c r="AZ306" s="5" t="e">
        <f>VLOOKUP($I306 &amp; $J306,標準記録!$A$1:$D$26,3,FALSE)</f>
        <v>#N/A</v>
      </c>
      <c r="BA306" s="5" t="e">
        <f>VLOOKUP($I306 &amp; $J306,標準記録!$A$1:$D$26,4,FALSE)</f>
        <v>#N/A</v>
      </c>
      <c r="BB306" s="5" t="str">
        <f>IF(BC306="","",A305)</f>
        <v/>
      </c>
      <c r="BC306" s="5" t="str">
        <f>IF(OR(I306="201 十種競技",I306="202 七種競技"),#REF!,"")</f>
        <v/>
      </c>
      <c r="BD306" s="5" t="str">
        <f>IF(I306="107 ハーフマラソン",#REF!,"")</f>
        <v/>
      </c>
      <c r="BE306" s="5" t="str">
        <f>I306 &amp; K306</f>
        <v/>
      </c>
      <c r="BF306" s="5">
        <f>I306</f>
        <v>0</v>
      </c>
      <c r="BG306" s="5">
        <f>COUNTIF($BF$5:$BF$401,I306)</f>
        <v>160</v>
      </c>
      <c r="BH306" s="5">
        <f>COUNTIF($BE$5:$BE$401,I306 &amp; "B標準")</f>
        <v>0</v>
      </c>
    </row>
    <row r="307" spans="1:61" ht="15" thickTop="1" thickBot="1" x14ac:dyDescent="0.2">
      <c r="A307" s="293"/>
      <c r="B307" s="245" t="s">
        <v>128</v>
      </c>
      <c r="C307" s="246"/>
      <c r="D307" s="246"/>
      <c r="E307" s="246"/>
      <c r="F307" s="246"/>
      <c r="G307" s="247"/>
      <c r="H307" s="118"/>
      <c r="I307" s="248"/>
      <c r="J307" s="249"/>
      <c r="K307" s="249"/>
      <c r="L307" s="249"/>
      <c r="M307" s="249"/>
      <c r="N307" s="249"/>
      <c r="O307" s="249"/>
      <c r="P307" s="249"/>
      <c r="Q307" s="249"/>
      <c r="R307" s="249"/>
      <c r="S307" s="249"/>
      <c r="T307" s="249"/>
      <c r="U307" s="249"/>
      <c r="V307" s="249"/>
      <c r="W307" s="249"/>
      <c r="X307" s="249"/>
      <c r="Y307" s="249"/>
      <c r="Z307" s="249"/>
      <c r="AA307" s="249"/>
      <c r="AB307" s="249"/>
      <c r="AC307" s="249"/>
      <c r="AD307" s="249"/>
      <c r="AE307" s="249"/>
      <c r="AF307" s="249"/>
      <c r="AG307" s="249"/>
      <c r="AH307" s="249"/>
      <c r="AI307" s="249"/>
      <c r="AJ307" s="249"/>
      <c r="AK307" s="249"/>
      <c r="AL307" s="249"/>
      <c r="AM307" s="249"/>
      <c r="AN307" s="249"/>
      <c r="AO307" s="249"/>
      <c r="AP307" s="249"/>
      <c r="AQ307" s="250"/>
    </row>
    <row r="308" spans="1:61" ht="13.5" customHeight="1" x14ac:dyDescent="0.15">
      <c r="A308" s="289"/>
      <c r="B308" s="281" t="s">
        <v>0</v>
      </c>
      <c r="C308" s="283" t="s">
        <v>242</v>
      </c>
      <c r="D308" s="283" t="str">
        <f>IF(C310="○","整理番号","登録番号")</f>
        <v>登録番号</v>
      </c>
      <c r="E308" s="134" t="s">
        <v>13550</v>
      </c>
      <c r="F308" s="281" t="s">
        <v>275</v>
      </c>
      <c r="G308" s="135" t="s">
        <v>1</v>
      </c>
      <c r="H308" s="273" t="s">
        <v>13551</v>
      </c>
      <c r="I308" s="285" t="s">
        <v>2</v>
      </c>
      <c r="J308" s="273" t="s">
        <v>284</v>
      </c>
      <c r="K308" s="273" t="s">
        <v>3</v>
      </c>
      <c r="L308" s="136" t="s">
        <v>243</v>
      </c>
      <c r="M308" s="137" t="s">
        <v>16</v>
      </c>
      <c r="N308" s="278" t="s">
        <v>4</v>
      </c>
      <c r="O308" s="279"/>
      <c r="P308" s="279"/>
      <c r="Q308" s="279"/>
      <c r="R308" s="279"/>
      <c r="S308" s="279"/>
      <c r="T308" s="279"/>
      <c r="U308" s="279"/>
      <c r="V308" s="279"/>
      <c r="W308" s="279"/>
      <c r="X308" s="279"/>
      <c r="Y308" s="279"/>
      <c r="Z308" s="279"/>
      <c r="AA308" s="279"/>
      <c r="AB308" s="280"/>
      <c r="AC308" s="138" t="s">
        <v>16</v>
      </c>
      <c r="AD308" s="296" t="s">
        <v>448</v>
      </c>
      <c r="AE308" s="297"/>
      <c r="AF308" s="297"/>
      <c r="AG308" s="297"/>
      <c r="AH308" s="297"/>
      <c r="AI308" s="297"/>
      <c r="AJ308" s="297"/>
      <c r="AK308" s="278" t="s">
        <v>445</v>
      </c>
      <c r="AL308" s="279"/>
      <c r="AM308" s="279"/>
      <c r="AN308" s="279"/>
      <c r="AO308" s="279"/>
      <c r="AP308" s="279"/>
      <c r="AQ308" s="301"/>
    </row>
    <row r="309" spans="1:61" ht="14.25" thickBot="1" x14ac:dyDescent="0.2">
      <c r="A309" s="290"/>
      <c r="B309" s="282"/>
      <c r="C309" s="284"/>
      <c r="D309" s="284"/>
      <c r="E309" s="139" t="s">
        <v>6</v>
      </c>
      <c r="F309" s="282"/>
      <c r="G309" s="140" t="s">
        <v>7</v>
      </c>
      <c r="H309" s="282"/>
      <c r="I309" s="286"/>
      <c r="J309" s="274"/>
      <c r="K309" s="274"/>
      <c r="L309" s="141"/>
      <c r="M309" s="142"/>
      <c r="N309" s="275" t="s">
        <v>8</v>
      </c>
      <c r="O309" s="276"/>
      <c r="P309" s="276"/>
      <c r="Q309" s="276"/>
      <c r="R309" s="276"/>
      <c r="S309" s="276"/>
      <c r="T309" s="277"/>
      <c r="U309" s="166"/>
      <c r="V309" s="143" t="s">
        <v>10</v>
      </c>
      <c r="W309" s="144"/>
      <c r="X309" s="162"/>
      <c r="Y309" s="144"/>
      <c r="Z309" s="162"/>
      <c r="AA309" s="145"/>
      <c r="AB309" s="140" t="s">
        <v>11</v>
      </c>
      <c r="AC309" s="146"/>
      <c r="AD309" s="298" t="s">
        <v>8</v>
      </c>
      <c r="AE309" s="299"/>
      <c r="AF309" s="299"/>
      <c r="AG309" s="299"/>
      <c r="AH309" s="299"/>
      <c r="AI309" s="299"/>
      <c r="AJ309" s="300"/>
      <c r="AK309" s="275" t="s">
        <v>8</v>
      </c>
      <c r="AL309" s="276"/>
      <c r="AM309" s="276"/>
      <c r="AN309" s="276"/>
      <c r="AO309" s="276"/>
      <c r="AP309" s="276"/>
      <c r="AQ309" s="302"/>
    </row>
    <row r="310" spans="1:61" x14ac:dyDescent="0.15">
      <c r="A310" s="291">
        <v>62</v>
      </c>
      <c r="B310" s="303" t="str">
        <f>IF(OR(B305="",E310=""),"",B305+1)</f>
        <v/>
      </c>
      <c r="C310" s="207"/>
      <c r="D310" s="205"/>
      <c r="E310" s="119" t="str">
        <f>IF(C310="○",IF($D310&lt;&gt;"",VLOOKUP($D310,新規学連登録者入力シート!$A$2:$U$101,8,FALSE),""),IF($D310&lt;&gt;"",IF(VLOOKUP(個人情報!$D310,登録者リスト!$A$1:$F$43729,4,FALSE)=基本情報!$D$6,VLOOKUP(個人情報!$D310,登録者リスト!$A$1:$F$43729,3,FALSE),""),""))</f>
        <v/>
      </c>
      <c r="F310" s="209" t="str">
        <f>IF(C310="○",IF($D310&lt;&gt;"",VLOOKUP($D310,新規学連登録者入力シート!$A$2:$U$101,9,FALSE),""),IF($D310&lt;&gt;"",IF(VLOOKUP(個人情報!$D310,登録者リスト!$A$1:$G$43729,4,FALSE)=基本情報!$D$6,VLOOKUP(個人情報!$D310,登録者リスト!$A$1:$G$43729,7,FALSE),""),""))</f>
        <v/>
      </c>
      <c r="G310" s="120" t="str">
        <f>IF(C310="○",IF($D310&lt;&gt;"",VLOOKUP($D310,新規学連登録者入力シート!$A$2:$U$101,14,FALSE),""),IF($D310&lt;&gt;"",IF(VLOOKUP(個人情報!$D310,登録者リスト!$A$1:$F$43729,4,FALSE)=基本情報!$D$6,VLOOKUP(個人情報!$D310,登録者リスト!$A$1:$F$43729,5,FALSE),""),""))</f>
        <v/>
      </c>
      <c r="H310" s="211" t="str">
        <f>IF(C310="○",IF($D310&lt;&gt;"",VLOOKUP($D310,新規学連登録者入力シート!$A$2:$U$101,19,FALSE),""),IF($D310&lt;&gt;"",IF(VLOOKUP(個人情報!$D310,登録者リスト!$A$1:$H$43729,4,FALSE)=基本情報!$D$6,VLOOKUP(個人情報!$D310,登録者リスト!$A$1:$H$43729,8,FALSE),""),""))</f>
        <v/>
      </c>
      <c r="I310" s="267"/>
      <c r="J310" s="267"/>
      <c r="K310" s="269" t="str">
        <f>IFERROR(IF(I310="","",IF(AND(I310&lt;&gt;"107 ハーフマラソン",I310&lt;&gt;"062 10000mW"),IF(BA310="T",IF(VALUE(M310)&lt;=AY310,"A標準",IF(VALUE(M310)&lt;=AZ310,"B標準","未突破")),IF(VALUE(M310)&gt;=AY310,"A標準",IF(VALUE(M310)&gt;=AZ310,"B標準","未突破"))),IF(VALUE(M310)&lt;=AZ310,"","未突破"))),"")</f>
        <v/>
      </c>
      <c r="L310" s="105"/>
      <c r="M310" s="287" t="str">
        <f>IF(U310="",ASC(N310&amp;IF(P310&lt;&gt;"",TEXT(P310,"00"),"")&amp;IF(R310&lt;&gt;"",TEXT(R310,"00"),"")&amp;IF(T310&lt;&gt;"",TEXT(T310,"00"),"")),ASC(U310))</f>
        <v/>
      </c>
      <c r="N310" s="205"/>
      <c r="O310" s="255" t="s">
        <v>239</v>
      </c>
      <c r="P310" s="237"/>
      <c r="Q310" s="255" t="s">
        <v>240</v>
      </c>
      <c r="R310" s="237"/>
      <c r="S310" s="239" t="s">
        <v>241</v>
      </c>
      <c r="T310" s="241"/>
      <c r="U310" s="165"/>
      <c r="V310" s="147"/>
      <c r="W310" s="148" t="s">
        <v>23</v>
      </c>
      <c r="X310" s="163"/>
      <c r="Y310" s="148" t="s">
        <v>24</v>
      </c>
      <c r="Z310" s="163"/>
      <c r="AA310" s="148" t="s">
        <v>26</v>
      </c>
      <c r="AB310" s="267"/>
      <c r="AC310" s="101" t="e">
        <f>IF(#REF!="",ASC(AD310&amp;IF(AF310&lt;&gt;"",TEXT(AF310,"00"),"")&amp;IF(AH310&lt;&gt;"",TEXT(AH310,"00"),"")&amp;IF(AJ310&lt;&gt;"",TEXT(AJ310,"00"),"")),ASC(#REF!))</f>
        <v>#REF!</v>
      </c>
      <c r="AD310" s="253" t="str">
        <f>IF(I310="","",IF(I310="201 十種競技","",VLOOKUP(I310,大学記録!$A$3:$H$5,2,FALSE)))</f>
        <v/>
      </c>
      <c r="AE310" s="257" t="s">
        <v>239</v>
      </c>
      <c r="AF310" s="259" t="str">
        <f>IF(I310="","",IF(I310="201 十種競技","",VLOOKUP(I310,大学記録!$A$3:$H$5,4,FALSE)))</f>
        <v/>
      </c>
      <c r="AG310" s="257" t="s">
        <v>240</v>
      </c>
      <c r="AH310" s="259" t="str">
        <f>IF(I310="","",IF(I310="201 十種競技","",VLOOKUP(I310,大学記録!$A$3:$H$5,6,FALSE)))</f>
        <v/>
      </c>
      <c r="AI310" s="261" t="s">
        <v>241</v>
      </c>
      <c r="AJ310" s="251" t="str">
        <f>IF(I310="","",IF(I310="201 十種競技","",VLOOKUP(I310,大学記録!$A$3:$H$5,8,FALSE)))</f>
        <v/>
      </c>
      <c r="AK310" s="205"/>
      <c r="AL310" s="255" t="s">
        <v>239</v>
      </c>
      <c r="AM310" s="237"/>
      <c r="AN310" s="255" t="s">
        <v>240</v>
      </c>
      <c r="AO310" s="237"/>
      <c r="AP310" s="239" t="s">
        <v>241</v>
      </c>
      <c r="AQ310" s="294"/>
      <c r="AS310" s="5" t="str">
        <f>IF(AND(I310&lt;&gt;"107 ハーフマラソン",I310&lt;&gt;"062 10000mW"),D310 &amp; "-" &amp; I310,D310 &amp; "-" &amp; I310 &amp; J310)</f>
        <v>-</v>
      </c>
      <c r="AT310" s="5" t="str">
        <f>IF(ISERROR(VLOOKUP(個人情報!$AS310,登録者リスト!#REF!,4,FALSE)),"○","")</f>
        <v>○</v>
      </c>
      <c r="AU310" s="5" t="e">
        <f>IF(AND(I310&lt;&gt;"107 ハーフマラソン",I310&lt;&gt;"062 10000mW"),#REF! &amp; "-" &amp; I310,#REF! &amp; "-" &amp; I310 &amp; J310)</f>
        <v>#REF!</v>
      </c>
      <c r="AV310" s="5" t="str">
        <f>IF(ISERROR(VLOOKUP(AU310,突破者リスト外資格記録入力シート!$D$7:$M$106,2,FALSE)),"○","")</f>
        <v>○</v>
      </c>
      <c r="AW310" s="5" t="str">
        <f>IF(C310="○","整理番号","登録番号")</f>
        <v>登録番号</v>
      </c>
      <c r="AX310" s="5" t="str">
        <f>IF(I310="107 ハーフマラソン","H",IF(I310="062 10000mW","W",""))</f>
        <v/>
      </c>
      <c r="AY310" s="5" t="e">
        <f>VLOOKUP($I310 &amp; $J310,標準記録!$A$1:$D$26,2,FALSE)</f>
        <v>#N/A</v>
      </c>
      <c r="AZ310" s="5" t="e">
        <f>VLOOKUP($I310 &amp; $J310,標準記録!$A$1:$D$26,3,FALSE)</f>
        <v>#N/A</v>
      </c>
      <c r="BA310" s="5" t="e">
        <f>VLOOKUP($I310 &amp; $J310,標準記録!$A$1:$D$26,4,FALSE)</f>
        <v>#N/A</v>
      </c>
      <c r="BB310" s="5" t="str">
        <f>IF(BC310="","",A310)</f>
        <v/>
      </c>
      <c r="BC310" s="5" t="str">
        <f>IF(OR(I310="201 十種競技",I310="202 七種競技"),#REF!,"")</f>
        <v/>
      </c>
      <c r="BD310" s="5" t="str">
        <f>IF(I310="107 ハーフマラソン",#REF!,"")</f>
        <v/>
      </c>
      <c r="BE310" s="5" t="str">
        <f>I310 &amp; K310</f>
        <v/>
      </c>
      <c r="BF310" s="5">
        <f>I310</f>
        <v>0</v>
      </c>
      <c r="BG310" s="5">
        <f>COUNTIF($BF$5:$BF$401,I310)</f>
        <v>160</v>
      </c>
      <c r="BH310" s="5">
        <f>COUNTIF($BE$5:$BE$401,I310 &amp; "B標準")</f>
        <v>0</v>
      </c>
      <c r="BI310" s="5" t="str">
        <f>D308 &amp; D310</f>
        <v>登録番号</v>
      </c>
    </row>
    <row r="311" spans="1:61" ht="14.25" thickBot="1" x14ac:dyDescent="0.2">
      <c r="A311" s="292"/>
      <c r="B311" s="304"/>
      <c r="C311" s="208"/>
      <c r="D311" s="206"/>
      <c r="E311" s="121" t="str">
        <f>IF(C310="○",IF($D310&lt;&gt;"",VLOOKUP($D310,新規学連登録者入力シート!$A$2:$U$101,7,FALSE),""),IF($D310&lt;&gt;"",IF(VLOOKUP(個人情報!$D310,登録者リスト!$A$1:$F$43729,4,FALSE)=基本情報!$D$6,VLOOKUP(個人情報!$D310,登録者リスト!$A$1:$F$43729,2,FALSE),""),""))</f>
        <v/>
      </c>
      <c r="F311" s="210"/>
      <c r="G311" s="121" t="str">
        <f>IF(C310="○",IF($D310&lt;&gt;"",VLOOKUP($D310,新規学連登録者入力シート!$A$2:$U$101,19,FALSE),""),IF($D310&lt;&gt;"",IF(VLOOKUP(個人情報!$D310,登録者リスト!$A$1:$F$43729,4,FALSE)=基本情報!$D$6,VLOOKUP(個人情報!$D310,登録者リスト!$A$1:$F$43729,6,FALSE),""),""))</f>
        <v/>
      </c>
      <c r="H311" s="212"/>
      <c r="I311" s="268"/>
      <c r="J311" s="268"/>
      <c r="K311" s="270"/>
      <c r="L311" s="106"/>
      <c r="M311" s="288"/>
      <c r="N311" s="206"/>
      <c r="O311" s="256"/>
      <c r="P311" s="238"/>
      <c r="Q311" s="256"/>
      <c r="R311" s="238"/>
      <c r="S311" s="240"/>
      <c r="T311" s="242"/>
      <c r="U311" s="168"/>
      <c r="V311" s="149"/>
      <c r="W311" s="150" t="s">
        <v>23</v>
      </c>
      <c r="X311" s="94"/>
      <c r="Y311" s="150" t="s">
        <v>25</v>
      </c>
      <c r="Z311" s="94"/>
      <c r="AA311" s="150" t="s">
        <v>26</v>
      </c>
      <c r="AB311" s="268"/>
      <c r="AC311" s="102" t="e">
        <f>IF(#REF!="",ASC(AD310&amp;IF(AF311&lt;&gt;"",TEXT(AF311,"00"),"")&amp;IF(AH311&lt;&gt;"",TEXT(AH311,"00"),"")&amp;IF(AJ311&lt;&gt;"",TEXT(AJ311,"00"),"")),ASC(#REF!))</f>
        <v>#REF!</v>
      </c>
      <c r="AD311" s="254"/>
      <c r="AE311" s="258"/>
      <c r="AF311" s="260"/>
      <c r="AG311" s="258"/>
      <c r="AH311" s="260"/>
      <c r="AI311" s="262"/>
      <c r="AJ311" s="252"/>
      <c r="AK311" s="206"/>
      <c r="AL311" s="256"/>
      <c r="AM311" s="238"/>
      <c r="AN311" s="256"/>
      <c r="AO311" s="238"/>
      <c r="AP311" s="240"/>
      <c r="AQ311" s="295"/>
      <c r="AS311" s="5" t="str">
        <f>IF(AND(I311&lt;&gt;"107 ハーフマラソン",I311&lt;&gt;"062 10000mW"),D310 &amp; "-" &amp; I311,D310 &amp; "-" &amp; I311 &amp; J311)</f>
        <v>-</v>
      </c>
      <c r="AT311" s="5" t="str">
        <f>IF(ISERROR(VLOOKUP(個人情報!$AS311,登録者リスト!#REF!,4,FALSE)),"○","")</f>
        <v>○</v>
      </c>
      <c r="AU311" s="5" t="e">
        <f>IF(AND(I311&lt;&gt;"107 ハーフマラソン",I311&lt;&gt;"062 10000mW"),#REF! &amp; "-" &amp; I311,#REF! &amp; "-" &amp; I311 &amp; J311)</f>
        <v>#REF!</v>
      </c>
      <c r="AV311" s="5" t="str">
        <f>IF(ISERROR(VLOOKUP(AU311,突破者リスト外資格記録入力シート!$D$7:$M$106,2,FALSE)),"○","")</f>
        <v>○</v>
      </c>
      <c r="AX311" s="5" t="str">
        <f>IF(I311="107 ハーフマラソン","H",IF(I311="062 10000mW","W",""))</f>
        <v/>
      </c>
      <c r="AY311" s="5" t="e">
        <f>VLOOKUP($I311 &amp; $J311,標準記録!$A$1:$D$26,2,FALSE)</f>
        <v>#N/A</v>
      </c>
      <c r="AZ311" s="5" t="e">
        <f>VLOOKUP($I311 &amp; $J311,標準記録!$A$1:$D$26,3,FALSE)</f>
        <v>#N/A</v>
      </c>
      <c r="BA311" s="5" t="e">
        <f>VLOOKUP($I311 &amp; $J311,標準記録!$A$1:$D$26,4,FALSE)</f>
        <v>#N/A</v>
      </c>
      <c r="BB311" s="5" t="str">
        <f>IF(BC311="","",A310)</f>
        <v/>
      </c>
      <c r="BC311" s="5" t="str">
        <f>IF(OR(I311="201 十種競技",I311="202 七種競技"),#REF!,"")</f>
        <v/>
      </c>
      <c r="BD311" s="5" t="str">
        <f>IF(I311="107 ハーフマラソン",#REF!,"")</f>
        <v/>
      </c>
      <c r="BE311" s="5" t="str">
        <f>I311 &amp; K311</f>
        <v/>
      </c>
      <c r="BF311" s="5">
        <f>I311</f>
        <v>0</v>
      </c>
      <c r="BG311" s="5">
        <f>COUNTIF($BF$5:$BF$401,I311)</f>
        <v>160</v>
      </c>
      <c r="BH311" s="5">
        <f>COUNTIF($BE$5:$BE$401,I311 &amp; "B標準")</f>
        <v>0</v>
      </c>
    </row>
    <row r="312" spans="1:61" ht="15" thickTop="1" thickBot="1" x14ac:dyDescent="0.2">
      <c r="A312" s="293"/>
      <c r="B312" s="245" t="s">
        <v>128</v>
      </c>
      <c r="C312" s="246"/>
      <c r="D312" s="246"/>
      <c r="E312" s="246"/>
      <c r="F312" s="246"/>
      <c r="G312" s="247"/>
      <c r="H312" s="118"/>
      <c r="I312" s="248"/>
      <c r="J312" s="249"/>
      <c r="K312" s="249"/>
      <c r="L312" s="249"/>
      <c r="M312" s="249"/>
      <c r="N312" s="249"/>
      <c r="O312" s="249"/>
      <c r="P312" s="249"/>
      <c r="Q312" s="249"/>
      <c r="R312" s="249"/>
      <c r="S312" s="249"/>
      <c r="T312" s="249"/>
      <c r="U312" s="249"/>
      <c r="V312" s="249"/>
      <c r="W312" s="249"/>
      <c r="X312" s="249"/>
      <c r="Y312" s="249"/>
      <c r="Z312" s="249"/>
      <c r="AA312" s="249"/>
      <c r="AB312" s="249"/>
      <c r="AC312" s="249"/>
      <c r="AD312" s="249"/>
      <c r="AE312" s="249"/>
      <c r="AF312" s="249"/>
      <c r="AG312" s="249"/>
      <c r="AH312" s="249"/>
      <c r="AI312" s="249"/>
      <c r="AJ312" s="249"/>
      <c r="AK312" s="249"/>
      <c r="AL312" s="249"/>
      <c r="AM312" s="249"/>
      <c r="AN312" s="249"/>
      <c r="AO312" s="249"/>
      <c r="AP312" s="249"/>
      <c r="AQ312" s="250"/>
    </row>
    <row r="313" spans="1:61" ht="13.5" customHeight="1" x14ac:dyDescent="0.15">
      <c r="A313" s="289"/>
      <c r="B313" s="281" t="s">
        <v>0</v>
      </c>
      <c r="C313" s="283" t="s">
        <v>242</v>
      </c>
      <c r="D313" s="283" t="str">
        <f>IF(C315="○","整理番号","登録番号")</f>
        <v>登録番号</v>
      </c>
      <c r="E313" s="134" t="s">
        <v>13550</v>
      </c>
      <c r="F313" s="281" t="s">
        <v>275</v>
      </c>
      <c r="G313" s="135" t="s">
        <v>1</v>
      </c>
      <c r="H313" s="273" t="s">
        <v>13551</v>
      </c>
      <c r="I313" s="285" t="s">
        <v>2</v>
      </c>
      <c r="J313" s="273" t="s">
        <v>284</v>
      </c>
      <c r="K313" s="273" t="s">
        <v>3</v>
      </c>
      <c r="L313" s="136" t="s">
        <v>243</v>
      </c>
      <c r="M313" s="137" t="s">
        <v>16</v>
      </c>
      <c r="N313" s="278" t="s">
        <v>4</v>
      </c>
      <c r="O313" s="279"/>
      <c r="P313" s="279"/>
      <c r="Q313" s="279"/>
      <c r="R313" s="279"/>
      <c r="S313" s="279"/>
      <c r="T313" s="279"/>
      <c r="U313" s="279"/>
      <c r="V313" s="279"/>
      <c r="W313" s="279"/>
      <c r="X313" s="279"/>
      <c r="Y313" s="279"/>
      <c r="Z313" s="279"/>
      <c r="AA313" s="279"/>
      <c r="AB313" s="280"/>
      <c r="AC313" s="138" t="s">
        <v>16</v>
      </c>
      <c r="AD313" s="296" t="s">
        <v>448</v>
      </c>
      <c r="AE313" s="297"/>
      <c r="AF313" s="297"/>
      <c r="AG313" s="297"/>
      <c r="AH313" s="297"/>
      <c r="AI313" s="297"/>
      <c r="AJ313" s="297"/>
      <c r="AK313" s="278" t="s">
        <v>445</v>
      </c>
      <c r="AL313" s="279"/>
      <c r="AM313" s="279"/>
      <c r="AN313" s="279"/>
      <c r="AO313" s="279"/>
      <c r="AP313" s="279"/>
      <c r="AQ313" s="301"/>
    </row>
    <row r="314" spans="1:61" ht="14.25" thickBot="1" x14ac:dyDescent="0.2">
      <c r="A314" s="290"/>
      <c r="B314" s="282"/>
      <c r="C314" s="284"/>
      <c r="D314" s="284"/>
      <c r="E314" s="139" t="s">
        <v>6</v>
      </c>
      <c r="F314" s="282"/>
      <c r="G314" s="140" t="s">
        <v>7</v>
      </c>
      <c r="H314" s="282"/>
      <c r="I314" s="286"/>
      <c r="J314" s="274"/>
      <c r="K314" s="274"/>
      <c r="L314" s="141"/>
      <c r="M314" s="142"/>
      <c r="N314" s="275" t="s">
        <v>8</v>
      </c>
      <c r="O314" s="276"/>
      <c r="P314" s="276"/>
      <c r="Q314" s="276"/>
      <c r="R314" s="276"/>
      <c r="S314" s="276"/>
      <c r="T314" s="277"/>
      <c r="U314" s="166"/>
      <c r="V314" s="143" t="s">
        <v>10</v>
      </c>
      <c r="W314" s="144"/>
      <c r="X314" s="162"/>
      <c r="Y314" s="144"/>
      <c r="Z314" s="162"/>
      <c r="AA314" s="145"/>
      <c r="AB314" s="140" t="s">
        <v>11</v>
      </c>
      <c r="AC314" s="146"/>
      <c r="AD314" s="298" t="s">
        <v>8</v>
      </c>
      <c r="AE314" s="299"/>
      <c r="AF314" s="299"/>
      <c r="AG314" s="299"/>
      <c r="AH314" s="299"/>
      <c r="AI314" s="299"/>
      <c r="AJ314" s="300"/>
      <c r="AK314" s="275" t="s">
        <v>8</v>
      </c>
      <c r="AL314" s="276"/>
      <c r="AM314" s="276"/>
      <c r="AN314" s="276"/>
      <c r="AO314" s="276"/>
      <c r="AP314" s="276"/>
      <c r="AQ314" s="302"/>
    </row>
    <row r="315" spans="1:61" x14ac:dyDescent="0.15">
      <c r="A315" s="291">
        <v>63</v>
      </c>
      <c r="B315" s="303" t="str">
        <f>IF(OR(B310="",E315=""),"",B310+1)</f>
        <v/>
      </c>
      <c r="C315" s="207"/>
      <c r="D315" s="205"/>
      <c r="E315" s="119" t="str">
        <f>IF(C315="○",IF($D315&lt;&gt;"",VLOOKUP($D315,新規学連登録者入力シート!$A$2:$U$101,8,FALSE),""),IF($D315&lt;&gt;"",IF(VLOOKUP(個人情報!$D315,登録者リスト!$A$1:$F$43729,4,FALSE)=基本情報!$D$6,VLOOKUP(個人情報!$D315,登録者リスト!$A$1:$F$43729,3,FALSE),""),""))</f>
        <v/>
      </c>
      <c r="F315" s="209" t="str">
        <f>IF(C315="○",IF($D315&lt;&gt;"",VLOOKUP($D315,新規学連登録者入力シート!$A$2:$U$101,9,FALSE),""),IF($D315&lt;&gt;"",IF(VLOOKUP(個人情報!$D315,登録者リスト!$A$1:$G$43729,4,FALSE)=基本情報!$D$6,VLOOKUP(個人情報!$D315,登録者リスト!$A$1:$G$43729,7,FALSE),""),""))</f>
        <v/>
      </c>
      <c r="G315" s="120" t="str">
        <f>IF(C315="○",IF($D315&lt;&gt;"",VLOOKUP($D315,新規学連登録者入力シート!$A$2:$U$101,14,FALSE),""),IF($D315&lt;&gt;"",IF(VLOOKUP(個人情報!$D315,登録者リスト!$A$1:$F$43729,4,FALSE)=基本情報!$D$6,VLOOKUP(個人情報!$D315,登録者リスト!$A$1:$F$43729,5,FALSE),""),""))</f>
        <v/>
      </c>
      <c r="H315" s="211" t="str">
        <f>IF(C315="○",IF($D315&lt;&gt;"",VLOOKUP($D315,新規学連登録者入力シート!$A$2:$U$101,19,FALSE),""),IF($D315&lt;&gt;"",IF(VLOOKUP(個人情報!$D315,登録者リスト!$A$1:$H$43729,4,FALSE)=基本情報!$D$6,VLOOKUP(個人情報!$D315,登録者リスト!$A$1:$H$43729,8,FALSE),""),""))</f>
        <v/>
      </c>
      <c r="I315" s="267"/>
      <c r="J315" s="267"/>
      <c r="K315" s="269" t="str">
        <f>IFERROR(IF(I315="","",IF(AND(I315&lt;&gt;"107 ハーフマラソン",I315&lt;&gt;"062 10000mW"),IF(BA315="T",IF(VALUE(M315)&lt;=AY315,"A標準",IF(VALUE(M315)&lt;=AZ315,"B標準","未突破")),IF(VALUE(M315)&gt;=AY315,"A標準",IF(VALUE(M315)&gt;=AZ315,"B標準","未突破"))),IF(VALUE(M315)&lt;=AZ315,"","未突破"))),"")</f>
        <v/>
      </c>
      <c r="L315" s="105"/>
      <c r="M315" s="287" t="str">
        <f>IF(U315="",ASC(N315&amp;IF(P315&lt;&gt;"",TEXT(P315,"00"),"")&amp;IF(R315&lt;&gt;"",TEXT(R315,"00"),"")&amp;IF(T315&lt;&gt;"",TEXT(T315,"00"),"")),ASC(U315))</f>
        <v/>
      </c>
      <c r="N315" s="205"/>
      <c r="O315" s="255" t="s">
        <v>239</v>
      </c>
      <c r="P315" s="237"/>
      <c r="Q315" s="255" t="s">
        <v>240</v>
      </c>
      <c r="R315" s="237"/>
      <c r="S315" s="239" t="s">
        <v>241</v>
      </c>
      <c r="T315" s="241"/>
      <c r="U315" s="165"/>
      <c r="V315" s="147"/>
      <c r="W315" s="148" t="s">
        <v>23</v>
      </c>
      <c r="X315" s="163"/>
      <c r="Y315" s="148" t="s">
        <v>24</v>
      </c>
      <c r="Z315" s="163"/>
      <c r="AA315" s="148" t="s">
        <v>26</v>
      </c>
      <c r="AB315" s="267"/>
      <c r="AC315" s="101" t="e">
        <f>IF(#REF!="",ASC(AD315&amp;IF(AF315&lt;&gt;"",TEXT(AF315,"00"),"")&amp;IF(AH315&lt;&gt;"",TEXT(AH315,"00"),"")&amp;IF(AJ315&lt;&gt;"",TEXT(AJ315,"00"),"")),ASC(#REF!))</f>
        <v>#REF!</v>
      </c>
      <c r="AD315" s="253" t="str">
        <f>IF(I315="","",IF(I315="201 十種競技","",VLOOKUP(I315,大学記録!$A$3:$H$5,2,FALSE)))</f>
        <v/>
      </c>
      <c r="AE315" s="257" t="s">
        <v>239</v>
      </c>
      <c r="AF315" s="259" t="str">
        <f>IF(I315="","",IF(I315="201 十種競技","",VLOOKUP(I315,大学記録!$A$3:$H$5,4,FALSE)))</f>
        <v/>
      </c>
      <c r="AG315" s="257" t="s">
        <v>240</v>
      </c>
      <c r="AH315" s="259" t="str">
        <f>IF(I315="","",IF(I315="201 十種競技","",VLOOKUP(I315,大学記録!$A$3:$H$5,6,FALSE)))</f>
        <v/>
      </c>
      <c r="AI315" s="261" t="s">
        <v>241</v>
      </c>
      <c r="AJ315" s="251" t="str">
        <f>IF(I315="","",IF(I315="201 十種競技","",VLOOKUP(I315,大学記録!$A$3:$H$5,8,FALSE)))</f>
        <v/>
      </c>
      <c r="AK315" s="205"/>
      <c r="AL315" s="255" t="s">
        <v>239</v>
      </c>
      <c r="AM315" s="237"/>
      <c r="AN315" s="255" t="s">
        <v>240</v>
      </c>
      <c r="AO315" s="237"/>
      <c r="AP315" s="239" t="s">
        <v>241</v>
      </c>
      <c r="AQ315" s="294"/>
      <c r="AS315" s="5" t="str">
        <f>IF(AND(I315&lt;&gt;"107 ハーフマラソン",I315&lt;&gt;"062 10000mW"),D315 &amp; "-" &amp; I315,D315 &amp; "-" &amp; I315 &amp; J315)</f>
        <v>-</v>
      </c>
      <c r="AT315" s="5" t="str">
        <f>IF(ISERROR(VLOOKUP(個人情報!$AS315,登録者リスト!#REF!,4,FALSE)),"○","")</f>
        <v>○</v>
      </c>
      <c r="AU315" s="5" t="e">
        <f>IF(AND(I315&lt;&gt;"107 ハーフマラソン",I315&lt;&gt;"062 10000mW"),#REF! &amp; "-" &amp; I315,#REF! &amp; "-" &amp; I315 &amp; J315)</f>
        <v>#REF!</v>
      </c>
      <c r="AV315" s="5" t="str">
        <f>IF(ISERROR(VLOOKUP(AU315,突破者リスト外資格記録入力シート!$D$7:$M$106,2,FALSE)),"○","")</f>
        <v>○</v>
      </c>
      <c r="AW315" s="5" t="str">
        <f>IF(C315="○","整理番号","登録番号")</f>
        <v>登録番号</v>
      </c>
      <c r="AX315" s="5" t="str">
        <f>IF(I315="107 ハーフマラソン","H",IF(I315="062 10000mW","W",""))</f>
        <v/>
      </c>
      <c r="AY315" s="5" t="e">
        <f>VLOOKUP($I315 &amp; $J315,標準記録!$A$1:$D$26,2,FALSE)</f>
        <v>#N/A</v>
      </c>
      <c r="AZ315" s="5" t="e">
        <f>VLOOKUP($I315 &amp; $J315,標準記録!$A$1:$D$26,3,FALSE)</f>
        <v>#N/A</v>
      </c>
      <c r="BA315" s="5" t="e">
        <f>VLOOKUP($I315 &amp; $J315,標準記録!$A$1:$D$26,4,FALSE)</f>
        <v>#N/A</v>
      </c>
      <c r="BB315" s="5" t="str">
        <f>IF(BC315="","",A315)</f>
        <v/>
      </c>
      <c r="BC315" s="5" t="str">
        <f>IF(OR(I315="201 十種競技",I315="202 七種競技"),#REF!,"")</f>
        <v/>
      </c>
      <c r="BD315" s="5" t="str">
        <f>IF(I315="107 ハーフマラソン",#REF!,"")</f>
        <v/>
      </c>
      <c r="BE315" s="5" t="str">
        <f>I315 &amp; K315</f>
        <v/>
      </c>
      <c r="BF315" s="5">
        <f>I315</f>
        <v>0</v>
      </c>
      <c r="BG315" s="5">
        <f>COUNTIF($BF$5:$BF$401,I315)</f>
        <v>160</v>
      </c>
      <c r="BH315" s="5">
        <f>COUNTIF($BE$5:$BE$401,I315 &amp; "B標準")</f>
        <v>0</v>
      </c>
      <c r="BI315" s="5" t="str">
        <f>D313 &amp; D315</f>
        <v>登録番号</v>
      </c>
    </row>
    <row r="316" spans="1:61" ht="14.25" thickBot="1" x14ac:dyDescent="0.2">
      <c r="A316" s="292"/>
      <c r="B316" s="304"/>
      <c r="C316" s="208"/>
      <c r="D316" s="206"/>
      <c r="E316" s="121" t="str">
        <f>IF(C315="○",IF($D315&lt;&gt;"",VLOOKUP($D315,新規学連登録者入力シート!$A$2:$U$101,7,FALSE),""),IF($D315&lt;&gt;"",IF(VLOOKUP(個人情報!$D315,登録者リスト!$A$1:$F$43729,4,FALSE)=基本情報!$D$6,VLOOKUP(個人情報!$D315,登録者リスト!$A$1:$F$43729,2,FALSE),""),""))</f>
        <v/>
      </c>
      <c r="F316" s="210"/>
      <c r="G316" s="121" t="str">
        <f>IF(C315="○",IF($D315&lt;&gt;"",VLOOKUP($D315,新規学連登録者入力シート!$A$2:$U$101,19,FALSE),""),IF($D315&lt;&gt;"",IF(VLOOKUP(個人情報!$D315,登録者リスト!$A$1:$F$43729,4,FALSE)=基本情報!$D$6,VLOOKUP(個人情報!$D315,登録者リスト!$A$1:$F$43729,6,FALSE),""),""))</f>
        <v/>
      </c>
      <c r="H316" s="212"/>
      <c r="I316" s="268"/>
      <c r="J316" s="268"/>
      <c r="K316" s="270"/>
      <c r="L316" s="106"/>
      <c r="M316" s="288"/>
      <c r="N316" s="206"/>
      <c r="O316" s="256"/>
      <c r="P316" s="238"/>
      <c r="Q316" s="256"/>
      <c r="R316" s="238"/>
      <c r="S316" s="240"/>
      <c r="T316" s="242"/>
      <c r="U316" s="168"/>
      <c r="V316" s="149"/>
      <c r="W316" s="150" t="s">
        <v>23</v>
      </c>
      <c r="X316" s="94"/>
      <c r="Y316" s="150" t="s">
        <v>25</v>
      </c>
      <c r="Z316" s="94"/>
      <c r="AA316" s="150" t="s">
        <v>26</v>
      </c>
      <c r="AB316" s="268"/>
      <c r="AC316" s="102" t="e">
        <f>IF(#REF!="",ASC(AD315&amp;IF(AF316&lt;&gt;"",TEXT(AF316,"00"),"")&amp;IF(AH316&lt;&gt;"",TEXT(AH316,"00"),"")&amp;IF(AJ316&lt;&gt;"",TEXT(AJ316,"00"),"")),ASC(#REF!))</f>
        <v>#REF!</v>
      </c>
      <c r="AD316" s="254"/>
      <c r="AE316" s="258"/>
      <c r="AF316" s="260"/>
      <c r="AG316" s="258"/>
      <c r="AH316" s="260"/>
      <c r="AI316" s="262"/>
      <c r="AJ316" s="252"/>
      <c r="AK316" s="206"/>
      <c r="AL316" s="256"/>
      <c r="AM316" s="238"/>
      <c r="AN316" s="256"/>
      <c r="AO316" s="238"/>
      <c r="AP316" s="240"/>
      <c r="AQ316" s="295"/>
      <c r="AS316" s="5" t="str">
        <f>IF(AND(I316&lt;&gt;"107 ハーフマラソン",I316&lt;&gt;"062 10000mW"),D315 &amp; "-" &amp; I316,D315 &amp; "-" &amp; I316 &amp; J316)</f>
        <v>-</v>
      </c>
      <c r="AT316" s="5" t="str">
        <f>IF(ISERROR(VLOOKUP(個人情報!$AS316,登録者リスト!#REF!,4,FALSE)),"○","")</f>
        <v>○</v>
      </c>
      <c r="AU316" s="5" t="e">
        <f>IF(AND(I316&lt;&gt;"107 ハーフマラソン",I316&lt;&gt;"062 10000mW"),#REF! &amp; "-" &amp; I316,#REF! &amp; "-" &amp; I316 &amp; J316)</f>
        <v>#REF!</v>
      </c>
      <c r="AV316" s="5" t="str">
        <f>IF(ISERROR(VLOOKUP(AU316,突破者リスト外資格記録入力シート!$D$7:$M$106,2,FALSE)),"○","")</f>
        <v>○</v>
      </c>
      <c r="AX316" s="5" t="str">
        <f>IF(I316="107 ハーフマラソン","H",IF(I316="062 10000mW","W",""))</f>
        <v/>
      </c>
      <c r="AY316" s="5" t="e">
        <f>VLOOKUP($I316 &amp; $J316,標準記録!$A$1:$D$26,2,FALSE)</f>
        <v>#N/A</v>
      </c>
      <c r="AZ316" s="5" t="e">
        <f>VLOOKUP($I316 &amp; $J316,標準記録!$A$1:$D$26,3,FALSE)</f>
        <v>#N/A</v>
      </c>
      <c r="BA316" s="5" t="e">
        <f>VLOOKUP($I316 &amp; $J316,標準記録!$A$1:$D$26,4,FALSE)</f>
        <v>#N/A</v>
      </c>
      <c r="BB316" s="5" t="str">
        <f>IF(BC316="","",A315)</f>
        <v/>
      </c>
      <c r="BC316" s="5" t="str">
        <f>IF(OR(I316="201 十種競技",I316="202 七種競技"),#REF!,"")</f>
        <v/>
      </c>
      <c r="BD316" s="5" t="str">
        <f>IF(I316="107 ハーフマラソン",#REF!,"")</f>
        <v/>
      </c>
      <c r="BE316" s="5" t="str">
        <f>I316 &amp; K316</f>
        <v/>
      </c>
      <c r="BF316" s="5">
        <f>I316</f>
        <v>0</v>
      </c>
      <c r="BG316" s="5">
        <f>COUNTIF($BF$5:$BF$401,I316)</f>
        <v>160</v>
      </c>
      <c r="BH316" s="5">
        <f>COUNTIF($BE$5:$BE$401,I316 &amp; "B標準")</f>
        <v>0</v>
      </c>
    </row>
    <row r="317" spans="1:61" ht="15" thickTop="1" thickBot="1" x14ac:dyDescent="0.2">
      <c r="A317" s="293"/>
      <c r="B317" s="245" t="s">
        <v>128</v>
      </c>
      <c r="C317" s="246"/>
      <c r="D317" s="246"/>
      <c r="E317" s="246"/>
      <c r="F317" s="246"/>
      <c r="G317" s="247"/>
      <c r="H317" s="118"/>
      <c r="I317" s="248"/>
      <c r="J317" s="249"/>
      <c r="K317" s="249"/>
      <c r="L317" s="249"/>
      <c r="M317" s="249"/>
      <c r="N317" s="249"/>
      <c r="O317" s="249"/>
      <c r="P317" s="249"/>
      <c r="Q317" s="249"/>
      <c r="R317" s="249"/>
      <c r="S317" s="249"/>
      <c r="T317" s="249"/>
      <c r="U317" s="249"/>
      <c r="V317" s="249"/>
      <c r="W317" s="249"/>
      <c r="X317" s="249"/>
      <c r="Y317" s="249"/>
      <c r="Z317" s="249"/>
      <c r="AA317" s="249"/>
      <c r="AB317" s="249"/>
      <c r="AC317" s="249"/>
      <c r="AD317" s="249"/>
      <c r="AE317" s="249"/>
      <c r="AF317" s="249"/>
      <c r="AG317" s="249"/>
      <c r="AH317" s="249"/>
      <c r="AI317" s="249"/>
      <c r="AJ317" s="249"/>
      <c r="AK317" s="249"/>
      <c r="AL317" s="249"/>
      <c r="AM317" s="249"/>
      <c r="AN317" s="249"/>
      <c r="AO317" s="249"/>
      <c r="AP317" s="249"/>
      <c r="AQ317" s="250"/>
    </row>
    <row r="318" spans="1:61" ht="13.5" customHeight="1" x14ac:dyDescent="0.15">
      <c r="A318" s="289"/>
      <c r="B318" s="281" t="s">
        <v>0</v>
      </c>
      <c r="C318" s="283" t="s">
        <v>242</v>
      </c>
      <c r="D318" s="283" t="str">
        <f>IF(C320="○","整理番号","登録番号")</f>
        <v>登録番号</v>
      </c>
      <c r="E318" s="134" t="s">
        <v>13550</v>
      </c>
      <c r="F318" s="281" t="s">
        <v>275</v>
      </c>
      <c r="G318" s="135" t="s">
        <v>1</v>
      </c>
      <c r="H318" s="273" t="s">
        <v>13551</v>
      </c>
      <c r="I318" s="285" t="s">
        <v>2</v>
      </c>
      <c r="J318" s="273" t="s">
        <v>284</v>
      </c>
      <c r="K318" s="273" t="s">
        <v>3</v>
      </c>
      <c r="L318" s="136" t="s">
        <v>243</v>
      </c>
      <c r="M318" s="137" t="s">
        <v>16</v>
      </c>
      <c r="N318" s="278" t="s">
        <v>4</v>
      </c>
      <c r="O318" s="279"/>
      <c r="P318" s="279"/>
      <c r="Q318" s="279"/>
      <c r="R318" s="279"/>
      <c r="S318" s="279"/>
      <c r="T318" s="279"/>
      <c r="U318" s="279"/>
      <c r="V318" s="279"/>
      <c r="W318" s="279"/>
      <c r="X318" s="279"/>
      <c r="Y318" s="279"/>
      <c r="Z318" s="279"/>
      <c r="AA318" s="279"/>
      <c r="AB318" s="280"/>
      <c r="AC318" s="138" t="s">
        <v>16</v>
      </c>
      <c r="AD318" s="296" t="s">
        <v>448</v>
      </c>
      <c r="AE318" s="297"/>
      <c r="AF318" s="297"/>
      <c r="AG318" s="297"/>
      <c r="AH318" s="297"/>
      <c r="AI318" s="297"/>
      <c r="AJ318" s="297"/>
      <c r="AK318" s="278" t="s">
        <v>445</v>
      </c>
      <c r="AL318" s="279"/>
      <c r="AM318" s="279"/>
      <c r="AN318" s="279"/>
      <c r="AO318" s="279"/>
      <c r="AP318" s="279"/>
      <c r="AQ318" s="301"/>
    </row>
    <row r="319" spans="1:61" ht="14.25" thickBot="1" x14ac:dyDescent="0.2">
      <c r="A319" s="290"/>
      <c r="B319" s="282"/>
      <c r="C319" s="284"/>
      <c r="D319" s="284"/>
      <c r="E319" s="139" t="s">
        <v>6</v>
      </c>
      <c r="F319" s="282"/>
      <c r="G319" s="140" t="s">
        <v>7</v>
      </c>
      <c r="H319" s="282"/>
      <c r="I319" s="286"/>
      <c r="J319" s="274"/>
      <c r="K319" s="274"/>
      <c r="L319" s="141"/>
      <c r="M319" s="142"/>
      <c r="N319" s="275" t="s">
        <v>8</v>
      </c>
      <c r="O319" s="276"/>
      <c r="P319" s="276"/>
      <c r="Q319" s="276"/>
      <c r="R319" s="276"/>
      <c r="S319" s="276"/>
      <c r="T319" s="277"/>
      <c r="U319" s="166"/>
      <c r="V319" s="143" t="s">
        <v>10</v>
      </c>
      <c r="W319" s="144"/>
      <c r="X319" s="162"/>
      <c r="Y319" s="144"/>
      <c r="Z319" s="162"/>
      <c r="AA319" s="145"/>
      <c r="AB319" s="140" t="s">
        <v>11</v>
      </c>
      <c r="AC319" s="146"/>
      <c r="AD319" s="298" t="s">
        <v>8</v>
      </c>
      <c r="AE319" s="299"/>
      <c r="AF319" s="299"/>
      <c r="AG319" s="299"/>
      <c r="AH319" s="299"/>
      <c r="AI319" s="299"/>
      <c r="AJ319" s="300"/>
      <c r="AK319" s="275" t="s">
        <v>8</v>
      </c>
      <c r="AL319" s="276"/>
      <c r="AM319" s="276"/>
      <c r="AN319" s="276"/>
      <c r="AO319" s="276"/>
      <c r="AP319" s="276"/>
      <c r="AQ319" s="302"/>
    </row>
    <row r="320" spans="1:61" x14ac:dyDescent="0.15">
      <c r="A320" s="291">
        <v>64</v>
      </c>
      <c r="B320" s="303" t="str">
        <f>IF(OR(B315="",E320=""),"",B315+1)</f>
        <v/>
      </c>
      <c r="C320" s="207"/>
      <c r="D320" s="205"/>
      <c r="E320" s="119" t="str">
        <f>IF(C320="○",IF($D320&lt;&gt;"",VLOOKUP($D320,新規学連登録者入力シート!$A$2:$U$101,8,FALSE),""),IF($D320&lt;&gt;"",IF(VLOOKUP(個人情報!$D320,登録者リスト!$A$1:$F$43729,4,FALSE)=基本情報!$D$6,VLOOKUP(個人情報!$D320,登録者リスト!$A$1:$F$43729,3,FALSE),""),""))</f>
        <v/>
      </c>
      <c r="F320" s="209" t="str">
        <f>IF(C320="○",IF($D320&lt;&gt;"",VLOOKUP($D320,新規学連登録者入力シート!$A$2:$U$101,9,FALSE),""),IF($D320&lt;&gt;"",IF(VLOOKUP(個人情報!$D320,登録者リスト!$A$1:$G$43729,4,FALSE)=基本情報!$D$6,VLOOKUP(個人情報!$D320,登録者リスト!$A$1:$G$43729,7,FALSE),""),""))</f>
        <v/>
      </c>
      <c r="G320" s="120" t="str">
        <f>IF(C320="○",IF($D320&lt;&gt;"",VLOOKUP($D320,新規学連登録者入力シート!$A$2:$U$101,14,FALSE),""),IF($D320&lt;&gt;"",IF(VLOOKUP(個人情報!$D320,登録者リスト!$A$1:$F$43729,4,FALSE)=基本情報!$D$6,VLOOKUP(個人情報!$D320,登録者リスト!$A$1:$F$43729,5,FALSE),""),""))</f>
        <v/>
      </c>
      <c r="H320" s="211" t="str">
        <f>IF(C320="○",IF($D320&lt;&gt;"",VLOOKUP($D320,新規学連登録者入力シート!$A$2:$U$101,19,FALSE),""),IF($D320&lt;&gt;"",IF(VLOOKUP(個人情報!$D320,登録者リスト!$A$1:$H$43729,4,FALSE)=基本情報!$D$6,VLOOKUP(個人情報!$D320,登録者リスト!$A$1:$H$43729,8,FALSE),""),""))</f>
        <v/>
      </c>
      <c r="I320" s="267"/>
      <c r="J320" s="267"/>
      <c r="K320" s="269" t="str">
        <f>IFERROR(IF(I320="","",IF(AND(I320&lt;&gt;"107 ハーフマラソン",I320&lt;&gt;"062 10000mW"),IF(BA320="T",IF(VALUE(M320)&lt;=AY320,"A標準",IF(VALUE(M320)&lt;=AZ320,"B標準","未突破")),IF(VALUE(M320)&gt;=AY320,"A標準",IF(VALUE(M320)&gt;=AZ320,"B標準","未突破"))),IF(VALUE(M320)&lt;=AZ320,"","未突破"))),"")</f>
        <v/>
      </c>
      <c r="L320" s="105"/>
      <c r="M320" s="287" t="str">
        <f>IF(U320="",ASC(N320&amp;IF(P320&lt;&gt;"",TEXT(P320,"00"),"")&amp;IF(R320&lt;&gt;"",TEXT(R320,"00"),"")&amp;IF(T320&lt;&gt;"",TEXT(T320,"00"),"")),ASC(U320))</f>
        <v/>
      </c>
      <c r="N320" s="205"/>
      <c r="O320" s="255" t="s">
        <v>239</v>
      </c>
      <c r="P320" s="237"/>
      <c r="Q320" s="255" t="s">
        <v>240</v>
      </c>
      <c r="R320" s="237"/>
      <c r="S320" s="239" t="s">
        <v>241</v>
      </c>
      <c r="T320" s="241"/>
      <c r="U320" s="165"/>
      <c r="V320" s="147"/>
      <c r="W320" s="148" t="s">
        <v>23</v>
      </c>
      <c r="X320" s="163"/>
      <c r="Y320" s="148" t="s">
        <v>24</v>
      </c>
      <c r="Z320" s="163"/>
      <c r="AA320" s="148" t="s">
        <v>26</v>
      </c>
      <c r="AB320" s="267"/>
      <c r="AC320" s="101" t="e">
        <f>IF(#REF!="",ASC(AD320&amp;IF(AF320&lt;&gt;"",TEXT(AF320,"00"),"")&amp;IF(AH320&lt;&gt;"",TEXT(AH320,"00"),"")&amp;IF(AJ320&lt;&gt;"",TEXT(AJ320,"00"),"")),ASC(#REF!))</f>
        <v>#REF!</v>
      </c>
      <c r="AD320" s="253" t="str">
        <f>IF(I320="","",IF(I320="201 十種競技","",VLOOKUP(I320,大学記録!$A$3:$H$5,2,FALSE)))</f>
        <v/>
      </c>
      <c r="AE320" s="257" t="s">
        <v>239</v>
      </c>
      <c r="AF320" s="259" t="str">
        <f>IF(I320="","",IF(I320="201 十種競技","",VLOOKUP(I320,大学記録!$A$3:$H$5,4,FALSE)))</f>
        <v/>
      </c>
      <c r="AG320" s="257" t="s">
        <v>240</v>
      </c>
      <c r="AH320" s="259" t="str">
        <f>IF(I320="","",IF(I320="201 十種競技","",VLOOKUP(I320,大学記録!$A$3:$H$5,6,FALSE)))</f>
        <v/>
      </c>
      <c r="AI320" s="261" t="s">
        <v>241</v>
      </c>
      <c r="AJ320" s="251" t="str">
        <f>IF(I320="","",IF(I320="201 十種競技","",VLOOKUP(I320,大学記録!$A$3:$H$5,8,FALSE)))</f>
        <v/>
      </c>
      <c r="AK320" s="205"/>
      <c r="AL320" s="255" t="s">
        <v>239</v>
      </c>
      <c r="AM320" s="237"/>
      <c r="AN320" s="255" t="s">
        <v>240</v>
      </c>
      <c r="AO320" s="237"/>
      <c r="AP320" s="239" t="s">
        <v>241</v>
      </c>
      <c r="AQ320" s="294"/>
      <c r="AS320" s="5" t="str">
        <f>IF(AND(I320&lt;&gt;"107 ハーフマラソン",I320&lt;&gt;"062 10000mW"),D320 &amp; "-" &amp; I320,D320 &amp; "-" &amp; I320 &amp; J320)</f>
        <v>-</v>
      </c>
      <c r="AT320" s="5" t="str">
        <f>IF(ISERROR(VLOOKUP(個人情報!$AS320,登録者リスト!#REF!,4,FALSE)),"○","")</f>
        <v>○</v>
      </c>
      <c r="AU320" s="5" t="e">
        <f>IF(AND(I320&lt;&gt;"107 ハーフマラソン",I320&lt;&gt;"062 10000mW"),#REF! &amp; "-" &amp; I320,#REF! &amp; "-" &amp; I320 &amp; J320)</f>
        <v>#REF!</v>
      </c>
      <c r="AV320" s="5" t="str">
        <f>IF(ISERROR(VLOOKUP(AU320,突破者リスト外資格記録入力シート!$D$7:$M$106,2,FALSE)),"○","")</f>
        <v>○</v>
      </c>
      <c r="AW320" s="5" t="str">
        <f>IF(C320="○","整理番号","登録番号")</f>
        <v>登録番号</v>
      </c>
      <c r="AX320" s="5" t="str">
        <f>IF(I320="107 ハーフマラソン","H",IF(I320="062 10000mW","W",""))</f>
        <v/>
      </c>
      <c r="AY320" s="5" t="e">
        <f>VLOOKUP($I320 &amp; $J320,標準記録!$A$1:$D$26,2,FALSE)</f>
        <v>#N/A</v>
      </c>
      <c r="AZ320" s="5" t="e">
        <f>VLOOKUP($I320 &amp; $J320,標準記録!$A$1:$D$26,3,FALSE)</f>
        <v>#N/A</v>
      </c>
      <c r="BA320" s="5" t="e">
        <f>VLOOKUP($I320 &amp; $J320,標準記録!$A$1:$D$26,4,FALSE)</f>
        <v>#N/A</v>
      </c>
      <c r="BB320" s="5" t="str">
        <f>IF(BC320="","",A320)</f>
        <v/>
      </c>
      <c r="BC320" s="5" t="str">
        <f>IF(OR(I320="201 十種競技",I320="202 七種競技"),#REF!,"")</f>
        <v/>
      </c>
      <c r="BD320" s="5" t="str">
        <f>IF(I320="107 ハーフマラソン",#REF!,"")</f>
        <v/>
      </c>
      <c r="BE320" s="5" t="str">
        <f>I320 &amp; K320</f>
        <v/>
      </c>
      <c r="BF320" s="5">
        <f>I320</f>
        <v>0</v>
      </c>
      <c r="BG320" s="5">
        <f>COUNTIF($BF$5:$BF$401,I320)</f>
        <v>160</v>
      </c>
      <c r="BH320" s="5">
        <f>COUNTIF($BE$5:$BE$401,I320 &amp; "B標準")</f>
        <v>0</v>
      </c>
      <c r="BI320" s="5" t="str">
        <f>D318 &amp; D320</f>
        <v>登録番号</v>
      </c>
    </row>
    <row r="321" spans="1:61" ht="14.25" thickBot="1" x14ac:dyDescent="0.2">
      <c r="A321" s="292"/>
      <c r="B321" s="304"/>
      <c r="C321" s="208"/>
      <c r="D321" s="206"/>
      <c r="E321" s="121" t="str">
        <f>IF(C320="○",IF($D320&lt;&gt;"",VLOOKUP($D320,新規学連登録者入力シート!$A$2:$U$101,7,FALSE),""),IF($D320&lt;&gt;"",IF(VLOOKUP(個人情報!$D320,登録者リスト!$A$1:$F$43729,4,FALSE)=基本情報!$D$6,VLOOKUP(個人情報!$D320,登録者リスト!$A$1:$F$43729,2,FALSE),""),""))</f>
        <v/>
      </c>
      <c r="F321" s="210"/>
      <c r="G321" s="121" t="str">
        <f>IF(C320="○",IF($D320&lt;&gt;"",VLOOKUP($D320,新規学連登録者入力シート!$A$2:$U$101,19,FALSE),""),IF($D320&lt;&gt;"",IF(VLOOKUP(個人情報!$D320,登録者リスト!$A$1:$F$43729,4,FALSE)=基本情報!$D$6,VLOOKUP(個人情報!$D320,登録者リスト!$A$1:$F$43729,6,FALSE),""),""))</f>
        <v/>
      </c>
      <c r="H321" s="212"/>
      <c r="I321" s="268"/>
      <c r="J321" s="268"/>
      <c r="K321" s="270"/>
      <c r="L321" s="106"/>
      <c r="M321" s="288"/>
      <c r="N321" s="206"/>
      <c r="O321" s="256"/>
      <c r="P321" s="238"/>
      <c r="Q321" s="256"/>
      <c r="R321" s="238"/>
      <c r="S321" s="240"/>
      <c r="T321" s="242"/>
      <c r="U321" s="168"/>
      <c r="V321" s="149"/>
      <c r="W321" s="150" t="s">
        <v>23</v>
      </c>
      <c r="X321" s="94"/>
      <c r="Y321" s="150" t="s">
        <v>25</v>
      </c>
      <c r="Z321" s="94"/>
      <c r="AA321" s="150" t="s">
        <v>26</v>
      </c>
      <c r="AB321" s="268"/>
      <c r="AC321" s="102" t="e">
        <f>IF(#REF!="",ASC(AD320&amp;IF(AF321&lt;&gt;"",TEXT(AF321,"00"),"")&amp;IF(AH321&lt;&gt;"",TEXT(AH321,"00"),"")&amp;IF(AJ321&lt;&gt;"",TEXT(AJ321,"00"),"")),ASC(#REF!))</f>
        <v>#REF!</v>
      </c>
      <c r="AD321" s="254"/>
      <c r="AE321" s="258"/>
      <c r="AF321" s="260"/>
      <c r="AG321" s="258"/>
      <c r="AH321" s="260"/>
      <c r="AI321" s="262"/>
      <c r="AJ321" s="252"/>
      <c r="AK321" s="206"/>
      <c r="AL321" s="256"/>
      <c r="AM321" s="238"/>
      <c r="AN321" s="256"/>
      <c r="AO321" s="238"/>
      <c r="AP321" s="240"/>
      <c r="AQ321" s="295"/>
      <c r="AS321" s="5" t="str">
        <f>IF(AND(I321&lt;&gt;"107 ハーフマラソン",I321&lt;&gt;"062 10000mW"),D320 &amp; "-" &amp; I321,D320 &amp; "-" &amp; I321 &amp; J321)</f>
        <v>-</v>
      </c>
      <c r="AT321" s="5" t="str">
        <f>IF(ISERROR(VLOOKUP(個人情報!$AS321,登録者リスト!#REF!,4,FALSE)),"○","")</f>
        <v>○</v>
      </c>
      <c r="AU321" s="5" t="e">
        <f>IF(AND(I321&lt;&gt;"107 ハーフマラソン",I321&lt;&gt;"062 10000mW"),#REF! &amp; "-" &amp; I321,#REF! &amp; "-" &amp; I321 &amp; J321)</f>
        <v>#REF!</v>
      </c>
      <c r="AV321" s="5" t="str">
        <f>IF(ISERROR(VLOOKUP(AU321,突破者リスト外資格記録入力シート!$D$7:$M$106,2,FALSE)),"○","")</f>
        <v>○</v>
      </c>
      <c r="AX321" s="5" t="str">
        <f>IF(I321="107 ハーフマラソン","H",IF(I321="062 10000mW","W",""))</f>
        <v/>
      </c>
      <c r="AY321" s="5" t="e">
        <f>VLOOKUP($I321 &amp; $J321,標準記録!$A$1:$D$26,2,FALSE)</f>
        <v>#N/A</v>
      </c>
      <c r="AZ321" s="5" t="e">
        <f>VLOOKUP($I321 &amp; $J321,標準記録!$A$1:$D$26,3,FALSE)</f>
        <v>#N/A</v>
      </c>
      <c r="BA321" s="5" t="e">
        <f>VLOOKUP($I321 &amp; $J321,標準記録!$A$1:$D$26,4,FALSE)</f>
        <v>#N/A</v>
      </c>
      <c r="BB321" s="5" t="str">
        <f>IF(BC321="","",A320)</f>
        <v/>
      </c>
      <c r="BC321" s="5" t="str">
        <f>IF(OR(I321="201 十種競技",I321="202 七種競技"),#REF!,"")</f>
        <v/>
      </c>
      <c r="BD321" s="5" t="str">
        <f>IF(I321="107 ハーフマラソン",#REF!,"")</f>
        <v/>
      </c>
      <c r="BE321" s="5" t="str">
        <f>I321 &amp; K321</f>
        <v/>
      </c>
      <c r="BF321" s="5">
        <f>I321</f>
        <v>0</v>
      </c>
      <c r="BG321" s="5">
        <f>COUNTIF($BF$5:$BF$401,I321)</f>
        <v>160</v>
      </c>
      <c r="BH321" s="5">
        <f>COUNTIF($BE$5:$BE$401,I321 &amp; "B標準")</f>
        <v>0</v>
      </c>
    </row>
    <row r="322" spans="1:61" ht="15" thickTop="1" thickBot="1" x14ac:dyDescent="0.2">
      <c r="A322" s="293"/>
      <c r="B322" s="245" t="s">
        <v>128</v>
      </c>
      <c r="C322" s="246"/>
      <c r="D322" s="246"/>
      <c r="E322" s="246"/>
      <c r="F322" s="246"/>
      <c r="G322" s="247"/>
      <c r="H322" s="118"/>
      <c r="I322" s="248"/>
      <c r="J322" s="249"/>
      <c r="K322" s="249"/>
      <c r="L322" s="249"/>
      <c r="M322" s="249"/>
      <c r="N322" s="249"/>
      <c r="O322" s="249"/>
      <c r="P322" s="249"/>
      <c r="Q322" s="249"/>
      <c r="R322" s="249"/>
      <c r="S322" s="249"/>
      <c r="T322" s="249"/>
      <c r="U322" s="249"/>
      <c r="V322" s="249"/>
      <c r="W322" s="249"/>
      <c r="X322" s="249"/>
      <c r="Y322" s="249"/>
      <c r="Z322" s="249"/>
      <c r="AA322" s="249"/>
      <c r="AB322" s="249"/>
      <c r="AC322" s="249"/>
      <c r="AD322" s="249"/>
      <c r="AE322" s="249"/>
      <c r="AF322" s="249"/>
      <c r="AG322" s="249"/>
      <c r="AH322" s="249"/>
      <c r="AI322" s="249"/>
      <c r="AJ322" s="249"/>
      <c r="AK322" s="249"/>
      <c r="AL322" s="249"/>
      <c r="AM322" s="249"/>
      <c r="AN322" s="249"/>
      <c r="AO322" s="249"/>
      <c r="AP322" s="249"/>
      <c r="AQ322" s="250"/>
    </row>
    <row r="323" spans="1:61" ht="13.5" customHeight="1" x14ac:dyDescent="0.15">
      <c r="A323" s="289"/>
      <c r="B323" s="281" t="s">
        <v>0</v>
      </c>
      <c r="C323" s="283" t="s">
        <v>242</v>
      </c>
      <c r="D323" s="283" t="str">
        <f>IF(C325="○","整理番号","登録番号")</f>
        <v>登録番号</v>
      </c>
      <c r="E323" s="134" t="s">
        <v>13550</v>
      </c>
      <c r="F323" s="281" t="s">
        <v>275</v>
      </c>
      <c r="G323" s="135" t="s">
        <v>1</v>
      </c>
      <c r="H323" s="273" t="s">
        <v>13551</v>
      </c>
      <c r="I323" s="285" t="s">
        <v>2</v>
      </c>
      <c r="J323" s="273" t="s">
        <v>284</v>
      </c>
      <c r="K323" s="273" t="s">
        <v>3</v>
      </c>
      <c r="L323" s="136" t="s">
        <v>243</v>
      </c>
      <c r="M323" s="137" t="s">
        <v>16</v>
      </c>
      <c r="N323" s="278" t="s">
        <v>4</v>
      </c>
      <c r="O323" s="279"/>
      <c r="P323" s="279"/>
      <c r="Q323" s="279"/>
      <c r="R323" s="279"/>
      <c r="S323" s="279"/>
      <c r="T323" s="279"/>
      <c r="U323" s="279"/>
      <c r="V323" s="279"/>
      <c r="W323" s="279"/>
      <c r="X323" s="279"/>
      <c r="Y323" s="279"/>
      <c r="Z323" s="279"/>
      <c r="AA323" s="279"/>
      <c r="AB323" s="280"/>
      <c r="AC323" s="138" t="s">
        <v>16</v>
      </c>
      <c r="AD323" s="296" t="s">
        <v>448</v>
      </c>
      <c r="AE323" s="297"/>
      <c r="AF323" s="297"/>
      <c r="AG323" s="297"/>
      <c r="AH323" s="297"/>
      <c r="AI323" s="297"/>
      <c r="AJ323" s="297"/>
      <c r="AK323" s="278" t="s">
        <v>445</v>
      </c>
      <c r="AL323" s="279"/>
      <c r="AM323" s="279"/>
      <c r="AN323" s="279"/>
      <c r="AO323" s="279"/>
      <c r="AP323" s="279"/>
      <c r="AQ323" s="301"/>
    </row>
    <row r="324" spans="1:61" ht="14.25" thickBot="1" x14ac:dyDescent="0.2">
      <c r="A324" s="290"/>
      <c r="B324" s="282"/>
      <c r="C324" s="284"/>
      <c r="D324" s="284"/>
      <c r="E324" s="139" t="s">
        <v>6</v>
      </c>
      <c r="F324" s="282"/>
      <c r="G324" s="140" t="s">
        <v>7</v>
      </c>
      <c r="H324" s="282"/>
      <c r="I324" s="286"/>
      <c r="J324" s="274"/>
      <c r="K324" s="274"/>
      <c r="L324" s="141"/>
      <c r="M324" s="142"/>
      <c r="N324" s="275" t="s">
        <v>8</v>
      </c>
      <c r="O324" s="276"/>
      <c r="P324" s="276"/>
      <c r="Q324" s="276"/>
      <c r="R324" s="276"/>
      <c r="S324" s="276"/>
      <c r="T324" s="277"/>
      <c r="U324" s="166"/>
      <c r="V324" s="143" t="s">
        <v>10</v>
      </c>
      <c r="W324" s="144"/>
      <c r="X324" s="162"/>
      <c r="Y324" s="144"/>
      <c r="Z324" s="162"/>
      <c r="AA324" s="145"/>
      <c r="AB324" s="140" t="s">
        <v>11</v>
      </c>
      <c r="AC324" s="146"/>
      <c r="AD324" s="298" t="s">
        <v>8</v>
      </c>
      <c r="AE324" s="299"/>
      <c r="AF324" s="299"/>
      <c r="AG324" s="299"/>
      <c r="AH324" s="299"/>
      <c r="AI324" s="299"/>
      <c r="AJ324" s="300"/>
      <c r="AK324" s="275" t="s">
        <v>8</v>
      </c>
      <c r="AL324" s="276"/>
      <c r="AM324" s="276"/>
      <c r="AN324" s="276"/>
      <c r="AO324" s="276"/>
      <c r="AP324" s="276"/>
      <c r="AQ324" s="302"/>
    </row>
    <row r="325" spans="1:61" x14ac:dyDescent="0.15">
      <c r="A325" s="291">
        <v>65</v>
      </c>
      <c r="B325" s="303" t="str">
        <f>IF(OR(B320="",E325=""),"",B320+1)</f>
        <v/>
      </c>
      <c r="C325" s="207"/>
      <c r="D325" s="205"/>
      <c r="E325" s="119" t="str">
        <f>IF(C325="○",IF($D325&lt;&gt;"",VLOOKUP($D325,新規学連登録者入力シート!$A$2:$U$101,8,FALSE),""),IF($D325&lt;&gt;"",IF(VLOOKUP(個人情報!$D325,登録者リスト!$A$1:$F$43729,4,FALSE)=基本情報!$D$6,VLOOKUP(個人情報!$D325,登録者リスト!$A$1:$F$43729,3,FALSE),""),""))</f>
        <v/>
      </c>
      <c r="F325" s="209" t="str">
        <f>IF(C325="○",IF($D325&lt;&gt;"",VLOOKUP($D325,新規学連登録者入力シート!$A$2:$U$101,9,FALSE),""),IF($D325&lt;&gt;"",IF(VLOOKUP(個人情報!$D325,登録者リスト!$A$1:$G$43729,4,FALSE)=基本情報!$D$6,VLOOKUP(個人情報!$D325,登録者リスト!$A$1:$G$43729,7,FALSE),""),""))</f>
        <v/>
      </c>
      <c r="G325" s="120" t="str">
        <f>IF(C325="○",IF($D325&lt;&gt;"",VLOOKUP($D325,新規学連登録者入力シート!$A$2:$U$101,14,FALSE),""),IF($D325&lt;&gt;"",IF(VLOOKUP(個人情報!$D325,登録者リスト!$A$1:$F$43729,4,FALSE)=基本情報!$D$6,VLOOKUP(個人情報!$D325,登録者リスト!$A$1:$F$43729,5,FALSE),""),""))</f>
        <v/>
      </c>
      <c r="H325" s="211" t="str">
        <f>IF(C325="○",IF($D325&lt;&gt;"",VLOOKUP($D325,新規学連登録者入力シート!$A$2:$U$101,19,FALSE),""),IF($D325&lt;&gt;"",IF(VLOOKUP(個人情報!$D325,登録者リスト!$A$1:$H$43729,4,FALSE)=基本情報!$D$6,VLOOKUP(個人情報!$D325,登録者リスト!$A$1:$H$43729,8,FALSE),""),""))</f>
        <v/>
      </c>
      <c r="I325" s="267"/>
      <c r="J325" s="267"/>
      <c r="K325" s="269" t="str">
        <f>IFERROR(IF(I325="","",IF(AND(I325&lt;&gt;"107 ハーフマラソン",I325&lt;&gt;"062 10000mW"),IF(BA325="T",IF(VALUE(M325)&lt;=AY325,"A標準",IF(VALUE(M325)&lt;=AZ325,"B標準","未突破")),IF(VALUE(M325)&gt;=AY325,"A標準",IF(VALUE(M325)&gt;=AZ325,"B標準","未突破"))),IF(VALUE(M325)&lt;=AZ325,"","未突破"))),"")</f>
        <v/>
      </c>
      <c r="L325" s="105"/>
      <c r="M325" s="287" t="str">
        <f>IF(U325="",ASC(N325&amp;IF(P325&lt;&gt;"",TEXT(P325,"00"),"")&amp;IF(R325&lt;&gt;"",TEXT(R325,"00"),"")&amp;IF(T325&lt;&gt;"",TEXT(T325,"00"),"")),ASC(U325))</f>
        <v/>
      </c>
      <c r="N325" s="205"/>
      <c r="O325" s="255" t="s">
        <v>239</v>
      </c>
      <c r="P325" s="237"/>
      <c r="Q325" s="255" t="s">
        <v>240</v>
      </c>
      <c r="R325" s="237"/>
      <c r="S325" s="239" t="s">
        <v>241</v>
      </c>
      <c r="T325" s="241"/>
      <c r="U325" s="165"/>
      <c r="V325" s="147"/>
      <c r="W325" s="148" t="s">
        <v>23</v>
      </c>
      <c r="X325" s="163"/>
      <c r="Y325" s="148" t="s">
        <v>24</v>
      </c>
      <c r="Z325" s="163"/>
      <c r="AA325" s="148" t="s">
        <v>26</v>
      </c>
      <c r="AB325" s="267"/>
      <c r="AC325" s="101" t="e">
        <f>IF(#REF!="",ASC(AD325&amp;IF(AF325&lt;&gt;"",TEXT(AF325,"00"),"")&amp;IF(AH325&lt;&gt;"",TEXT(AH325,"00"),"")&amp;IF(AJ325&lt;&gt;"",TEXT(AJ325,"00"),"")),ASC(#REF!))</f>
        <v>#REF!</v>
      </c>
      <c r="AD325" s="253" t="str">
        <f>IF(I325="","",IF(I325="201 十種競技","",VLOOKUP(I325,大学記録!$A$3:$H$5,2,FALSE)))</f>
        <v/>
      </c>
      <c r="AE325" s="257" t="s">
        <v>239</v>
      </c>
      <c r="AF325" s="259" t="str">
        <f>IF(I325="","",IF(I325="201 十種競技","",VLOOKUP(I325,大学記録!$A$3:$H$5,4,FALSE)))</f>
        <v/>
      </c>
      <c r="AG325" s="257" t="s">
        <v>240</v>
      </c>
      <c r="AH325" s="259" t="str">
        <f>IF(I325="","",IF(I325="201 十種競技","",VLOOKUP(I325,大学記録!$A$3:$H$5,6,FALSE)))</f>
        <v/>
      </c>
      <c r="AI325" s="261" t="s">
        <v>241</v>
      </c>
      <c r="AJ325" s="251" t="str">
        <f>IF(I325="","",IF(I325="201 十種競技","",VLOOKUP(I325,大学記録!$A$3:$H$5,8,FALSE)))</f>
        <v/>
      </c>
      <c r="AK325" s="205"/>
      <c r="AL325" s="255" t="s">
        <v>239</v>
      </c>
      <c r="AM325" s="237"/>
      <c r="AN325" s="255" t="s">
        <v>240</v>
      </c>
      <c r="AO325" s="237"/>
      <c r="AP325" s="239" t="s">
        <v>241</v>
      </c>
      <c r="AQ325" s="294"/>
      <c r="AS325" s="5" t="str">
        <f>IF(AND(I325&lt;&gt;"107 ハーフマラソン",I325&lt;&gt;"062 10000mW"),D325 &amp; "-" &amp; I325,D325 &amp; "-" &amp; I325 &amp; J325)</f>
        <v>-</v>
      </c>
      <c r="AT325" s="5" t="str">
        <f>IF(ISERROR(VLOOKUP(個人情報!$AS325,登録者リスト!#REF!,4,FALSE)),"○","")</f>
        <v>○</v>
      </c>
      <c r="AU325" s="5" t="e">
        <f>IF(AND(I325&lt;&gt;"107 ハーフマラソン",I325&lt;&gt;"062 10000mW"),#REF! &amp; "-" &amp; I325,#REF! &amp; "-" &amp; I325 &amp; J325)</f>
        <v>#REF!</v>
      </c>
      <c r="AV325" s="5" t="str">
        <f>IF(ISERROR(VLOOKUP(AU325,突破者リスト外資格記録入力シート!$D$7:$M$106,2,FALSE)),"○","")</f>
        <v>○</v>
      </c>
      <c r="AW325" s="5" t="str">
        <f>IF(C325="○","整理番号","登録番号")</f>
        <v>登録番号</v>
      </c>
      <c r="AX325" s="5" t="str">
        <f>IF(I325="107 ハーフマラソン","H",IF(I325="062 10000mW","W",""))</f>
        <v/>
      </c>
      <c r="AY325" s="5" t="e">
        <f>VLOOKUP($I325 &amp; $J325,標準記録!$A$1:$D$26,2,FALSE)</f>
        <v>#N/A</v>
      </c>
      <c r="AZ325" s="5" t="e">
        <f>VLOOKUP($I325 &amp; $J325,標準記録!$A$1:$D$26,3,FALSE)</f>
        <v>#N/A</v>
      </c>
      <c r="BA325" s="5" t="e">
        <f>VLOOKUP($I325 &amp; $J325,標準記録!$A$1:$D$26,4,FALSE)</f>
        <v>#N/A</v>
      </c>
      <c r="BB325" s="5" t="str">
        <f>IF(BC325="","",A325)</f>
        <v/>
      </c>
      <c r="BC325" s="5" t="str">
        <f>IF(OR(I325="201 十種競技",I325="202 七種競技"),#REF!,"")</f>
        <v/>
      </c>
      <c r="BD325" s="5" t="str">
        <f>IF(I325="107 ハーフマラソン",#REF!,"")</f>
        <v/>
      </c>
      <c r="BE325" s="5" t="str">
        <f>I325 &amp; K325</f>
        <v/>
      </c>
      <c r="BF325" s="5">
        <f>I325</f>
        <v>0</v>
      </c>
      <c r="BG325" s="5">
        <f>COUNTIF($BF$5:$BF$401,I325)</f>
        <v>160</v>
      </c>
      <c r="BH325" s="5">
        <f>COUNTIF($BE$5:$BE$401,I325 &amp; "B標準")</f>
        <v>0</v>
      </c>
      <c r="BI325" s="5" t="str">
        <f>D323 &amp; D325</f>
        <v>登録番号</v>
      </c>
    </row>
    <row r="326" spans="1:61" ht="14.25" thickBot="1" x14ac:dyDescent="0.2">
      <c r="A326" s="292"/>
      <c r="B326" s="304"/>
      <c r="C326" s="208"/>
      <c r="D326" s="206"/>
      <c r="E326" s="121" t="str">
        <f>IF(C325="○",IF($D325&lt;&gt;"",VLOOKUP($D325,新規学連登録者入力シート!$A$2:$U$101,7,FALSE),""),IF($D325&lt;&gt;"",IF(VLOOKUP(個人情報!$D325,登録者リスト!$A$1:$F$43729,4,FALSE)=基本情報!$D$6,VLOOKUP(個人情報!$D325,登録者リスト!$A$1:$F$43729,2,FALSE),""),""))</f>
        <v/>
      </c>
      <c r="F326" s="210"/>
      <c r="G326" s="121" t="str">
        <f>IF(C325="○",IF($D325&lt;&gt;"",VLOOKUP($D325,新規学連登録者入力シート!$A$2:$U$101,19,FALSE),""),IF($D325&lt;&gt;"",IF(VLOOKUP(個人情報!$D325,登録者リスト!$A$1:$F$43729,4,FALSE)=基本情報!$D$6,VLOOKUP(個人情報!$D325,登録者リスト!$A$1:$F$43729,6,FALSE),""),""))</f>
        <v/>
      </c>
      <c r="H326" s="212"/>
      <c r="I326" s="268"/>
      <c r="J326" s="268"/>
      <c r="K326" s="270"/>
      <c r="L326" s="106"/>
      <c r="M326" s="288"/>
      <c r="N326" s="206"/>
      <c r="O326" s="256"/>
      <c r="P326" s="238"/>
      <c r="Q326" s="256"/>
      <c r="R326" s="238"/>
      <c r="S326" s="240"/>
      <c r="T326" s="242"/>
      <c r="U326" s="168"/>
      <c r="V326" s="149"/>
      <c r="W326" s="150" t="s">
        <v>23</v>
      </c>
      <c r="X326" s="94"/>
      <c r="Y326" s="150" t="s">
        <v>25</v>
      </c>
      <c r="Z326" s="94"/>
      <c r="AA326" s="150" t="s">
        <v>26</v>
      </c>
      <c r="AB326" s="268"/>
      <c r="AC326" s="102" t="e">
        <f>IF(#REF!="",ASC(AD325&amp;IF(AF326&lt;&gt;"",TEXT(AF326,"00"),"")&amp;IF(AH326&lt;&gt;"",TEXT(AH326,"00"),"")&amp;IF(AJ326&lt;&gt;"",TEXT(AJ326,"00"),"")),ASC(#REF!))</f>
        <v>#REF!</v>
      </c>
      <c r="AD326" s="254"/>
      <c r="AE326" s="258"/>
      <c r="AF326" s="260"/>
      <c r="AG326" s="258"/>
      <c r="AH326" s="260"/>
      <c r="AI326" s="262"/>
      <c r="AJ326" s="252"/>
      <c r="AK326" s="206"/>
      <c r="AL326" s="256"/>
      <c r="AM326" s="238"/>
      <c r="AN326" s="256"/>
      <c r="AO326" s="238"/>
      <c r="AP326" s="240"/>
      <c r="AQ326" s="295"/>
      <c r="AS326" s="5" t="str">
        <f>IF(AND(I326&lt;&gt;"107 ハーフマラソン",I326&lt;&gt;"062 10000mW"),D325 &amp; "-" &amp; I326,D325 &amp; "-" &amp; I326 &amp; J326)</f>
        <v>-</v>
      </c>
      <c r="AT326" s="5" t="str">
        <f>IF(ISERROR(VLOOKUP(個人情報!$AS326,登録者リスト!#REF!,4,FALSE)),"○","")</f>
        <v>○</v>
      </c>
      <c r="AU326" s="5" t="e">
        <f>IF(AND(I326&lt;&gt;"107 ハーフマラソン",I326&lt;&gt;"062 10000mW"),#REF! &amp; "-" &amp; I326,#REF! &amp; "-" &amp; I326 &amp; J326)</f>
        <v>#REF!</v>
      </c>
      <c r="AV326" s="5" t="str">
        <f>IF(ISERROR(VLOOKUP(AU326,突破者リスト外資格記録入力シート!$D$7:$M$106,2,FALSE)),"○","")</f>
        <v>○</v>
      </c>
      <c r="AX326" s="5" t="str">
        <f>IF(I326="107 ハーフマラソン","H",IF(I326="062 10000mW","W",""))</f>
        <v/>
      </c>
      <c r="AY326" s="5" t="e">
        <f>VLOOKUP($I326 &amp; $J326,標準記録!$A$1:$D$26,2,FALSE)</f>
        <v>#N/A</v>
      </c>
      <c r="AZ326" s="5" t="e">
        <f>VLOOKUP($I326 &amp; $J326,標準記録!$A$1:$D$26,3,FALSE)</f>
        <v>#N/A</v>
      </c>
      <c r="BA326" s="5" t="e">
        <f>VLOOKUP($I326 &amp; $J326,標準記録!$A$1:$D$26,4,FALSE)</f>
        <v>#N/A</v>
      </c>
      <c r="BB326" s="5" t="str">
        <f>IF(BC326="","",A325)</f>
        <v/>
      </c>
      <c r="BC326" s="5" t="str">
        <f>IF(OR(I326="201 十種競技",I326="202 七種競技"),#REF!,"")</f>
        <v/>
      </c>
      <c r="BD326" s="5" t="str">
        <f>IF(I326="107 ハーフマラソン",#REF!,"")</f>
        <v/>
      </c>
      <c r="BE326" s="5" t="str">
        <f>I326 &amp; K326</f>
        <v/>
      </c>
      <c r="BF326" s="5">
        <f>I326</f>
        <v>0</v>
      </c>
      <c r="BG326" s="5">
        <f>COUNTIF($BF$5:$BF$401,I326)</f>
        <v>160</v>
      </c>
      <c r="BH326" s="5">
        <f>COUNTIF($BE$5:$BE$401,I326 &amp; "B標準")</f>
        <v>0</v>
      </c>
    </row>
    <row r="327" spans="1:61" ht="15" thickTop="1" thickBot="1" x14ac:dyDescent="0.2">
      <c r="A327" s="293"/>
      <c r="B327" s="245" t="s">
        <v>128</v>
      </c>
      <c r="C327" s="246"/>
      <c r="D327" s="246"/>
      <c r="E327" s="246"/>
      <c r="F327" s="246"/>
      <c r="G327" s="247"/>
      <c r="H327" s="118"/>
      <c r="I327" s="248"/>
      <c r="J327" s="249"/>
      <c r="K327" s="249"/>
      <c r="L327" s="249"/>
      <c r="M327" s="249"/>
      <c r="N327" s="249"/>
      <c r="O327" s="249"/>
      <c r="P327" s="249"/>
      <c r="Q327" s="249"/>
      <c r="R327" s="249"/>
      <c r="S327" s="249"/>
      <c r="T327" s="249"/>
      <c r="U327" s="249"/>
      <c r="V327" s="249"/>
      <c r="W327" s="249"/>
      <c r="X327" s="249"/>
      <c r="Y327" s="249"/>
      <c r="Z327" s="249"/>
      <c r="AA327" s="249"/>
      <c r="AB327" s="249"/>
      <c r="AC327" s="249"/>
      <c r="AD327" s="249"/>
      <c r="AE327" s="249"/>
      <c r="AF327" s="249"/>
      <c r="AG327" s="249"/>
      <c r="AH327" s="249"/>
      <c r="AI327" s="249"/>
      <c r="AJ327" s="249"/>
      <c r="AK327" s="249"/>
      <c r="AL327" s="249"/>
      <c r="AM327" s="249"/>
      <c r="AN327" s="249"/>
      <c r="AO327" s="249"/>
      <c r="AP327" s="249"/>
      <c r="AQ327" s="250"/>
    </row>
    <row r="328" spans="1:61" ht="13.5" customHeight="1" x14ac:dyDescent="0.15">
      <c r="A328" s="289"/>
      <c r="B328" s="281" t="s">
        <v>0</v>
      </c>
      <c r="C328" s="283" t="s">
        <v>242</v>
      </c>
      <c r="D328" s="283" t="str">
        <f>IF(C330="○","整理番号","登録番号")</f>
        <v>登録番号</v>
      </c>
      <c r="E328" s="134" t="s">
        <v>13550</v>
      </c>
      <c r="F328" s="281" t="s">
        <v>275</v>
      </c>
      <c r="G328" s="135" t="s">
        <v>1</v>
      </c>
      <c r="H328" s="273" t="s">
        <v>13551</v>
      </c>
      <c r="I328" s="285" t="s">
        <v>2</v>
      </c>
      <c r="J328" s="273" t="s">
        <v>284</v>
      </c>
      <c r="K328" s="273" t="s">
        <v>3</v>
      </c>
      <c r="L328" s="136" t="s">
        <v>243</v>
      </c>
      <c r="M328" s="137" t="s">
        <v>16</v>
      </c>
      <c r="N328" s="278" t="s">
        <v>4</v>
      </c>
      <c r="O328" s="279"/>
      <c r="P328" s="279"/>
      <c r="Q328" s="279"/>
      <c r="R328" s="279"/>
      <c r="S328" s="279"/>
      <c r="T328" s="279"/>
      <c r="U328" s="279"/>
      <c r="V328" s="279"/>
      <c r="W328" s="279"/>
      <c r="X328" s="279"/>
      <c r="Y328" s="279"/>
      <c r="Z328" s="279"/>
      <c r="AA328" s="279"/>
      <c r="AB328" s="280"/>
      <c r="AC328" s="138" t="s">
        <v>16</v>
      </c>
      <c r="AD328" s="296" t="s">
        <v>448</v>
      </c>
      <c r="AE328" s="297"/>
      <c r="AF328" s="297"/>
      <c r="AG328" s="297"/>
      <c r="AH328" s="297"/>
      <c r="AI328" s="297"/>
      <c r="AJ328" s="297"/>
      <c r="AK328" s="278" t="s">
        <v>445</v>
      </c>
      <c r="AL328" s="279"/>
      <c r="AM328" s="279"/>
      <c r="AN328" s="279"/>
      <c r="AO328" s="279"/>
      <c r="AP328" s="279"/>
      <c r="AQ328" s="301"/>
    </row>
    <row r="329" spans="1:61" ht="14.25" thickBot="1" x14ac:dyDescent="0.2">
      <c r="A329" s="290"/>
      <c r="B329" s="282"/>
      <c r="C329" s="284"/>
      <c r="D329" s="284"/>
      <c r="E329" s="139" t="s">
        <v>6</v>
      </c>
      <c r="F329" s="282"/>
      <c r="G329" s="140" t="s">
        <v>7</v>
      </c>
      <c r="H329" s="282"/>
      <c r="I329" s="286"/>
      <c r="J329" s="274"/>
      <c r="K329" s="274"/>
      <c r="L329" s="141"/>
      <c r="M329" s="142"/>
      <c r="N329" s="275" t="s">
        <v>8</v>
      </c>
      <c r="O329" s="276"/>
      <c r="P329" s="276"/>
      <c r="Q329" s="276"/>
      <c r="R329" s="276"/>
      <c r="S329" s="276"/>
      <c r="T329" s="277"/>
      <c r="U329" s="166"/>
      <c r="V329" s="143" t="s">
        <v>10</v>
      </c>
      <c r="W329" s="144"/>
      <c r="X329" s="162"/>
      <c r="Y329" s="144"/>
      <c r="Z329" s="162"/>
      <c r="AA329" s="145"/>
      <c r="AB329" s="140" t="s">
        <v>11</v>
      </c>
      <c r="AC329" s="146"/>
      <c r="AD329" s="298" t="s">
        <v>8</v>
      </c>
      <c r="AE329" s="299"/>
      <c r="AF329" s="299"/>
      <c r="AG329" s="299"/>
      <c r="AH329" s="299"/>
      <c r="AI329" s="299"/>
      <c r="AJ329" s="300"/>
      <c r="AK329" s="275" t="s">
        <v>8</v>
      </c>
      <c r="AL329" s="276"/>
      <c r="AM329" s="276"/>
      <c r="AN329" s="276"/>
      <c r="AO329" s="276"/>
      <c r="AP329" s="276"/>
      <c r="AQ329" s="302"/>
    </row>
    <row r="330" spans="1:61" x14ac:dyDescent="0.15">
      <c r="A330" s="291">
        <v>66</v>
      </c>
      <c r="B330" s="303" t="str">
        <f>IF(OR(B325="",E330=""),"",B325+1)</f>
        <v/>
      </c>
      <c r="C330" s="207"/>
      <c r="D330" s="205"/>
      <c r="E330" s="119" t="str">
        <f>IF(C330="○",IF($D330&lt;&gt;"",VLOOKUP($D330,新規学連登録者入力シート!$A$2:$U$101,8,FALSE),""),IF($D330&lt;&gt;"",IF(VLOOKUP(個人情報!$D330,登録者リスト!$A$1:$F$43729,4,FALSE)=基本情報!$D$6,VLOOKUP(個人情報!$D330,登録者リスト!$A$1:$F$43729,3,FALSE),""),""))</f>
        <v/>
      </c>
      <c r="F330" s="209" t="str">
        <f>IF(C330="○",IF($D330&lt;&gt;"",VLOOKUP($D330,新規学連登録者入力シート!$A$2:$U$101,9,FALSE),""),IF($D330&lt;&gt;"",IF(VLOOKUP(個人情報!$D330,登録者リスト!$A$1:$G$43729,4,FALSE)=基本情報!$D$6,VLOOKUP(個人情報!$D330,登録者リスト!$A$1:$G$43729,7,FALSE),""),""))</f>
        <v/>
      </c>
      <c r="G330" s="120" t="str">
        <f>IF(C330="○",IF($D330&lt;&gt;"",VLOOKUP($D330,新規学連登録者入力シート!$A$2:$U$101,14,FALSE),""),IF($D330&lt;&gt;"",IF(VLOOKUP(個人情報!$D330,登録者リスト!$A$1:$F$43729,4,FALSE)=基本情報!$D$6,VLOOKUP(個人情報!$D330,登録者リスト!$A$1:$F$43729,5,FALSE),""),""))</f>
        <v/>
      </c>
      <c r="H330" s="211" t="str">
        <f>IF(C330="○",IF($D330&lt;&gt;"",VLOOKUP($D330,新規学連登録者入力シート!$A$2:$U$101,19,FALSE),""),IF($D330&lt;&gt;"",IF(VLOOKUP(個人情報!$D330,登録者リスト!$A$1:$H$43729,4,FALSE)=基本情報!$D$6,VLOOKUP(個人情報!$D330,登録者リスト!$A$1:$H$43729,8,FALSE),""),""))</f>
        <v/>
      </c>
      <c r="I330" s="267"/>
      <c r="J330" s="267"/>
      <c r="K330" s="269" t="str">
        <f>IFERROR(IF(I330="","",IF(AND(I330&lt;&gt;"107 ハーフマラソン",I330&lt;&gt;"062 10000mW"),IF(BA330="T",IF(VALUE(M330)&lt;=AY330,"A標準",IF(VALUE(M330)&lt;=AZ330,"B標準","未突破")),IF(VALUE(M330)&gt;=AY330,"A標準",IF(VALUE(M330)&gt;=AZ330,"B標準","未突破"))),IF(VALUE(M330)&lt;=AZ330,"","未突破"))),"")</f>
        <v/>
      </c>
      <c r="L330" s="105"/>
      <c r="M330" s="287" t="str">
        <f>IF(U330="",ASC(N330&amp;IF(P330&lt;&gt;"",TEXT(P330,"00"),"")&amp;IF(R330&lt;&gt;"",TEXT(R330,"00"),"")&amp;IF(T330&lt;&gt;"",TEXT(T330,"00"),"")),ASC(U330))</f>
        <v/>
      </c>
      <c r="N330" s="205"/>
      <c r="O330" s="255" t="s">
        <v>239</v>
      </c>
      <c r="P330" s="237"/>
      <c r="Q330" s="255" t="s">
        <v>240</v>
      </c>
      <c r="R330" s="237"/>
      <c r="S330" s="239" t="s">
        <v>241</v>
      </c>
      <c r="T330" s="241"/>
      <c r="U330" s="165"/>
      <c r="V330" s="147"/>
      <c r="W330" s="148" t="s">
        <v>23</v>
      </c>
      <c r="X330" s="163"/>
      <c r="Y330" s="148" t="s">
        <v>24</v>
      </c>
      <c r="Z330" s="163"/>
      <c r="AA330" s="148" t="s">
        <v>26</v>
      </c>
      <c r="AB330" s="267"/>
      <c r="AC330" s="101" t="e">
        <f>IF(#REF!="",ASC(AD330&amp;IF(AF330&lt;&gt;"",TEXT(AF330,"00"),"")&amp;IF(AH330&lt;&gt;"",TEXT(AH330,"00"),"")&amp;IF(AJ330&lt;&gt;"",TEXT(AJ330,"00"),"")),ASC(#REF!))</f>
        <v>#REF!</v>
      </c>
      <c r="AD330" s="253" t="str">
        <f>IF(I330="","",IF(I330="201 十種競技","",VLOOKUP(I330,大学記録!$A$3:$H$5,2,FALSE)))</f>
        <v/>
      </c>
      <c r="AE330" s="257" t="s">
        <v>239</v>
      </c>
      <c r="AF330" s="259" t="str">
        <f>IF(I330="","",IF(I330="201 十種競技","",VLOOKUP(I330,大学記録!$A$3:$H$5,4,FALSE)))</f>
        <v/>
      </c>
      <c r="AG330" s="257" t="s">
        <v>240</v>
      </c>
      <c r="AH330" s="259" t="str">
        <f>IF(I330="","",IF(I330="201 十種競技","",VLOOKUP(I330,大学記録!$A$3:$H$5,6,FALSE)))</f>
        <v/>
      </c>
      <c r="AI330" s="261" t="s">
        <v>241</v>
      </c>
      <c r="AJ330" s="251" t="str">
        <f>IF(I330="","",IF(I330="201 十種競技","",VLOOKUP(I330,大学記録!$A$3:$H$5,8,FALSE)))</f>
        <v/>
      </c>
      <c r="AK330" s="205"/>
      <c r="AL330" s="255" t="s">
        <v>239</v>
      </c>
      <c r="AM330" s="237"/>
      <c r="AN330" s="255" t="s">
        <v>240</v>
      </c>
      <c r="AO330" s="237"/>
      <c r="AP330" s="239" t="s">
        <v>241</v>
      </c>
      <c r="AQ330" s="294"/>
      <c r="AS330" s="5" t="str">
        <f>IF(AND(I330&lt;&gt;"107 ハーフマラソン",I330&lt;&gt;"062 10000mW"),D330 &amp; "-" &amp; I330,D330 &amp; "-" &amp; I330 &amp; J330)</f>
        <v>-</v>
      </c>
      <c r="AT330" s="5" t="str">
        <f>IF(ISERROR(VLOOKUP(個人情報!$AS330,登録者リスト!#REF!,4,FALSE)),"○","")</f>
        <v>○</v>
      </c>
      <c r="AU330" s="5" t="e">
        <f>IF(AND(I330&lt;&gt;"107 ハーフマラソン",I330&lt;&gt;"062 10000mW"),#REF! &amp; "-" &amp; I330,#REF! &amp; "-" &amp; I330 &amp; J330)</f>
        <v>#REF!</v>
      </c>
      <c r="AV330" s="5" t="str">
        <f>IF(ISERROR(VLOOKUP(AU330,突破者リスト外資格記録入力シート!$D$7:$M$106,2,FALSE)),"○","")</f>
        <v>○</v>
      </c>
      <c r="AW330" s="5" t="str">
        <f>IF(C330="○","整理番号","登録番号")</f>
        <v>登録番号</v>
      </c>
      <c r="AX330" s="5" t="str">
        <f>IF(I330="107 ハーフマラソン","H",IF(I330="062 10000mW","W",""))</f>
        <v/>
      </c>
      <c r="AY330" s="5" t="e">
        <f>VLOOKUP($I330 &amp; $J330,標準記録!$A$1:$D$26,2,FALSE)</f>
        <v>#N/A</v>
      </c>
      <c r="AZ330" s="5" t="e">
        <f>VLOOKUP($I330 &amp; $J330,標準記録!$A$1:$D$26,3,FALSE)</f>
        <v>#N/A</v>
      </c>
      <c r="BA330" s="5" t="e">
        <f>VLOOKUP($I330 &amp; $J330,標準記録!$A$1:$D$26,4,FALSE)</f>
        <v>#N/A</v>
      </c>
      <c r="BB330" s="5" t="str">
        <f>IF(BC330="","",A330)</f>
        <v/>
      </c>
      <c r="BC330" s="5" t="str">
        <f>IF(OR(I330="201 十種競技",I330="202 七種競技"),#REF!,"")</f>
        <v/>
      </c>
      <c r="BD330" s="5" t="str">
        <f>IF(I330="107 ハーフマラソン",#REF!,"")</f>
        <v/>
      </c>
      <c r="BE330" s="5" t="str">
        <f>I330 &amp; K330</f>
        <v/>
      </c>
      <c r="BF330" s="5">
        <f>I330</f>
        <v>0</v>
      </c>
      <c r="BG330" s="5">
        <f>COUNTIF($BF$5:$BF$401,I330)</f>
        <v>160</v>
      </c>
      <c r="BH330" s="5">
        <f>COUNTIF($BE$5:$BE$401,I330 &amp; "B標準")</f>
        <v>0</v>
      </c>
      <c r="BI330" s="5" t="str">
        <f>D328 &amp; D330</f>
        <v>登録番号</v>
      </c>
    </row>
    <row r="331" spans="1:61" ht="14.25" thickBot="1" x14ac:dyDescent="0.2">
      <c r="A331" s="292"/>
      <c r="B331" s="304"/>
      <c r="C331" s="208"/>
      <c r="D331" s="206"/>
      <c r="E331" s="121" t="str">
        <f>IF(C330="○",IF($D330&lt;&gt;"",VLOOKUP($D330,新規学連登録者入力シート!$A$2:$U$101,7,FALSE),""),IF($D330&lt;&gt;"",IF(VLOOKUP(個人情報!$D330,登録者リスト!$A$1:$F$43729,4,FALSE)=基本情報!$D$6,VLOOKUP(個人情報!$D330,登録者リスト!$A$1:$F$43729,2,FALSE),""),""))</f>
        <v/>
      </c>
      <c r="F331" s="210"/>
      <c r="G331" s="121" t="str">
        <f>IF(C330="○",IF($D330&lt;&gt;"",VLOOKUP($D330,新規学連登録者入力シート!$A$2:$U$101,19,FALSE),""),IF($D330&lt;&gt;"",IF(VLOOKUP(個人情報!$D330,登録者リスト!$A$1:$F$43729,4,FALSE)=基本情報!$D$6,VLOOKUP(個人情報!$D330,登録者リスト!$A$1:$F$43729,6,FALSE),""),""))</f>
        <v/>
      </c>
      <c r="H331" s="212"/>
      <c r="I331" s="268"/>
      <c r="J331" s="268"/>
      <c r="K331" s="270"/>
      <c r="L331" s="106"/>
      <c r="M331" s="288"/>
      <c r="N331" s="206"/>
      <c r="O331" s="256"/>
      <c r="P331" s="238"/>
      <c r="Q331" s="256"/>
      <c r="R331" s="238"/>
      <c r="S331" s="240"/>
      <c r="T331" s="242"/>
      <c r="U331" s="168"/>
      <c r="V331" s="149"/>
      <c r="W331" s="150" t="s">
        <v>23</v>
      </c>
      <c r="X331" s="94"/>
      <c r="Y331" s="150" t="s">
        <v>25</v>
      </c>
      <c r="Z331" s="94"/>
      <c r="AA331" s="150" t="s">
        <v>26</v>
      </c>
      <c r="AB331" s="268"/>
      <c r="AC331" s="102" t="e">
        <f>IF(#REF!="",ASC(AD330&amp;IF(AF331&lt;&gt;"",TEXT(AF331,"00"),"")&amp;IF(AH331&lt;&gt;"",TEXT(AH331,"00"),"")&amp;IF(AJ331&lt;&gt;"",TEXT(AJ331,"00"),"")),ASC(#REF!))</f>
        <v>#REF!</v>
      </c>
      <c r="AD331" s="254"/>
      <c r="AE331" s="258"/>
      <c r="AF331" s="260"/>
      <c r="AG331" s="258"/>
      <c r="AH331" s="260"/>
      <c r="AI331" s="262"/>
      <c r="AJ331" s="252"/>
      <c r="AK331" s="206"/>
      <c r="AL331" s="256"/>
      <c r="AM331" s="238"/>
      <c r="AN331" s="256"/>
      <c r="AO331" s="238"/>
      <c r="AP331" s="240"/>
      <c r="AQ331" s="295"/>
      <c r="AS331" s="5" t="str">
        <f>IF(AND(I331&lt;&gt;"107 ハーフマラソン",I331&lt;&gt;"062 10000mW"),D330 &amp; "-" &amp; I331,D330 &amp; "-" &amp; I331 &amp; J331)</f>
        <v>-</v>
      </c>
      <c r="AT331" s="5" t="str">
        <f>IF(ISERROR(VLOOKUP(個人情報!$AS331,登録者リスト!#REF!,4,FALSE)),"○","")</f>
        <v>○</v>
      </c>
      <c r="AU331" s="5" t="e">
        <f>IF(AND(I331&lt;&gt;"107 ハーフマラソン",I331&lt;&gt;"062 10000mW"),#REF! &amp; "-" &amp; I331,#REF! &amp; "-" &amp; I331 &amp; J331)</f>
        <v>#REF!</v>
      </c>
      <c r="AV331" s="5" t="str">
        <f>IF(ISERROR(VLOOKUP(AU331,突破者リスト外資格記録入力シート!$D$7:$M$106,2,FALSE)),"○","")</f>
        <v>○</v>
      </c>
      <c r="AX331" s="5" t="str">
        <f>IF(I331="107 ハーフマラソン","H",IF(I331="062 10000mW","W",""))</f>
        <v/>
      </c>
      <c r="AY331" s="5" t="e">
        <f>VLOOKUP($I331 &amp; $J331,標準記録!$A$1:$D$26,2,FALSE)</f>
        <v>#N/A</v>
      </c>
      <c r="AZ331" s="5" t="e">
        <f>VLOOKUP($I331 &amp; $J331,標準記録!$A$1:$D$26,3,FALSE)</f>
        <v>#N/A</v>
      </c>
      <c r="BA331" s="5" t="e">
        <f>VLOOKUP($I331 &amp; $J331,標準記録!$A$1:$D$26,4,FALSE)</f>
        <v>#N/A</v>
      </c>
      <c r="BB331" s="5" t="str">
        <f>IF(BC331="","",A330)</f>
        <v/>
      </c>
      <c r="BC331" s="5" t="str">
        <f>IF(OR(I331="201 十種競技",I331="202 七種競技"),#REF!,"")</f>
        <v/>
      </c>
      <c r="BD331" s="5" t="str">
        <f>IF(I331="107 ハーフマラソン",#REF!,"")</f>
        <v/>
      </c>
      <c r="BE331" s="5" t="str">
        <f>I331 &amp; K331</f>
        <v/>
      </c>
      <c r="BF331" s="5">
        <f>I331</f>
        <v>0</v>
      </c>
      <c r="BG331" s="5">
        <f>COUNTIF($BF$5:$BF$401,I331)</f>
        <v>160</v>
      </c>
      <c r="BH331" s="5">
        <f>COUNTIF($BE$5:$BE$401,I331 &amp; "B標準")</f>
        <v>0</v>
      </c>
    </row>
    <row r="332" spans="1:61" ht="15" thickTop="1" thickBot="1" x14ac:dyDescent="0.2">
      <c r="A332" s="293"/>
      <c r="B332" s="245" t="s">
        <v>128</v>
      </c>
      <c r="C332" s="246"/>
      <c r="D332" s="246"/>
      <c r="E332" s="246"/>
      <c r="F332" s="246"/>
      <c r="G332" s="247"/>
      <c r="H332" s="118"/>
      <c r="I332" s="248"/>
      <c r="J332" s="249"/>
      <c r="K332" s="249"/>
      <c r="L332" s="249"/>
      <c r="M332" s="249"/>
      <c r="N332" s="249"/>
      <c r="O332" s="249"/>
      <c r="P332" s="249"/>
      <c r="Q332" s="249"/>
      <c r="R332" s="249"/>
      <c r="S332" s="249"/>
      <c r="T332" s="249"/>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50"/>
    </row>
    <row r="333" spans="1:61" ht="13.5" customHeight="1" x14ac:dyDescent="0.15">
      <c r="A333" s="289"/>
      <c r="B333" s="281" t="s">
        <v>0</v>
      </c>
      <c r="C333" s="283" t="s">
        <v>242</v>
      </c>
      <c r="D333" s="283" t="str">
        <f>IF(C335="○","整理番号","登録番号")</f>
        <v>登録番号</v>
      </c>
      <c r="E333" s="134" t="s">
        <v>13550</v>
      </c>
      <c r="F333" s="281" t="s">
        <v>275</v>
      </c>
      <c r="G333" s="135" t="s">
        <v>1</v>
      </c>
      <c r="H333" s="273" t="s">
        <v>13551</v>
      </c>
      <c r="I333" s="285" t="s">
        <v>2</v>
      </c>
      <c r="J333" s="273" t="s">
        <v>284</v>
      </c>
      <c r="K333" s="273" t="s">
        <v>3</v>
      </c>
      <c r="L333" s="136" t="s">
        <v>243</v>
      </c>
      <c r="M333" s="137" t="s">
        <v>16</v>
      </c>
      <c r="N333" s="278" t="s">
        <v>4</v>
      </c>
      <c r="O333" s="279"/>
      <c r="P333" s="279"/>
      <c r="Q333" s="279"/>
      <c r="R333" s="279"/>
      <c r="S333" s="279"/>
      <c r="T333" s="279"/>
      <c r="U333" s="279"/>
      <c r="V333" s="279"/>
      <c r="W333" s="279"/>
      <c r="X333" s="279"/>
      <c r="Y333" s="279"/>
      <c r="Z333" s="279"/>
      <c r="AA333" s="279"/>
      <c r="AB333" s="280"/>
      <c r="AC333" s="138" t="s">
        <v>16</v>
      </c>
      <c r="AD333" s="296" t="s">
        <v>448</v>
      </c>
      <c r="AE333" s="297"/>
      <c r="AF333" s="297"/>
      <c r="AG333" s="297"/>
      <c r="AH333" s="297"/>
      <c r="AI333" s="297"/>
      <c r="AJ333" s="297"/>
      <c r="AK333" s="278" t="s">
        <v>445</v>
      </c>
      <c r="AL333" s="279"/>
      <c r="AM333" s="279"/>
      <c r="AN333" s="279"/>
      <c r="AO333" s="279"/>
      <c r="AP333" s="279"/>
      <c r="AQ333" s="301"/>
    </row>
    <row r="334" spans="1:61" ht="14.25" thickBot="1" x14ac:dyDescent="0.2">
      <c r="A334" s="290"/>
      <c r="B334" s="282"/>
      <c r="C334" s="284"/>
      <c r="D334" s="284"/>
      <c r="E334" s="139" t="s">
        <v>6</v>
      </c>
      <c r="F334" s="282"/>
      <c r="G334" s="140" t="s">
        <v>7</v>
      </c>
      <c r="H334" s="282"/>
      <c r="I334" s="286"/>
      <c r="J334" s="274"/>
      <c r="K334" s="274"/>
      <c r="L334" s="141"/>
      <c r="M334" s="142"/>
      <c r="N334" s="275" t="s">
        <v>8</v>
      </c>
      <c r="O334" s="276"/>
      <c r="P334" s="276"/>
      <c r="Q334" s="276"/>
      <c r="R334" s="276"/>
      <c r="S334" s="276"/>
      <c r="T334" s="277"/>
      <c r="U334" s="166"/>
      <c r="V334" s="143" t="s">
        <v>10</v>
      </c>
      <c r="W334" s="144"/>
      <c r="X334" s="162"/>
      <c r="Y334" s="144"/>
      <c r="Z334" s="162"/>
      <c r="AA334" s="145"/>
      <c r="AB334" s="140" t="s">
        <v>11</v>
      </c>
      <c r="AC334" s="146"/>
      <c r="AD334" s="298" t="s">
        <v>8</v>
      </c>
      <c r="AE334" s="299"/>
      <c r="AF334" s="299"/>
      <c r="AG334" s="299"/>
      <c r="AH334" s="299"/>
      <c r="AI334" s="299"/>
      <c r="AJ334" s="300"/>
      <c r="AK334" s="275" t="s">
        <v>8</v>
      </c>
      <c r="AL334" s="276"/>
      <c r="AM334" s="276"/>
      <c r="AN334" s="276"/>
      <c r="AO334" s="276"/>
      <c r="AP334" s="276"/>
      <c r="AQ334" s="302"/>
    </row>
    <row r="335" spans="1:61" x14ac:dyDescent="0.15">
      <c r="A335" s="291">
        <v>67</v>
      </c>
      <c r="B335" s="303" t="str">
        <f>IF(OR(B330="",E335=""),"",B330+1)</f>
        <v/>
      </c>
      <c r="C335" s="207"/>
      <c r="D335" s="205"/>
      <c r="E335" s="119" t="str">
        <f>IF(C335="○",IF($D335&lt;&gt;"",VLOOKUP($D335,新規学連登録者入力シート!$A$2:$U$101,8,FALSE),""),IF($D335&lt;&gt;"",IF(VLOOKUP(個人情報!$D335,登録者リスト!$A$1:$F$43729,4,FALSE)=基本情報!$D$6,VLOOKUP(個人情報!$D335,登録者リスト!$A$1:$F$43729,3,FALSE),""),""))</f>
        <v/>
      </c>
      <c r="F335" s="209" t="str">
        <f>IF(C335="○",IF($D335&lt;&gt;"",VLOOKUP($D335,新規学連登録者入力シート!$A$2:$U$101,9,FALSE),""),IF($D335&lt;&gt;"",IF(VLOOKUP(個人情報!$D335,登録者リスト!$A$1:$G$43729,4,FALSE)=基本情報!$D$6,VLOOKUP(個人情報!$D335,登録者リスト!$A$1:$G$43729,7,FALSE),""),""))</f>
        <v/>
      </c>
      <c r="G335" s="120" t="str">
        <f>IF(C335="○",IF($D335&lt;&gt;"",VLOOKUP($D335,新規学連登録者入力シート!$A$2:$U$101,14,FALSE),""),IF($D335&lt;&gt;"",IF(VLOOKUP(個人情報!$D335,登録者リスト!$A$1:$F$43729,4,FALSE)=基本情報!$D$6,VLOOKUP(個人情報!$D335,登録者リスト!$A$1:$F$43729,5,FALSE),""),""))</f>
        <v/>
      </c>
      <c r="H335" s="211" t="str">
        <f>IF(C335="○",IF($D335&lt;&gt;"",VLOOKUP($D335,新規学連登録者入力シート!$A$2:$U$101,19,FALSE),""),IF($D335&lt;&gt;"",IF(VLOOKUP(個人情報!$D335,登録者リスト!$A$1:$H$43729,4,FALSE)=基本情報!$D$6,VLOOKUP(個人情報!$D335,登録者リスト!$A$1:$H$43729,8,FALSE),""),""))</f>
        <v/>
      </c>
      <c r="I335" s="267"/>
      <c r="J335" s="267"/>
      <c r="K335" s="269" t="str">
        <f>IFERROR(IF(I335="","",IF(AND(I335&lt;&gt;"107 ハーフマラソン",I335&lt;&gt;"062 10000mW"),IF(BA335="T",IF(VALUE(M335)&lt;=AY335,"A標準",IF(VALUE(M335)&lt;=AZ335,"B標準","未突破")),IF(VALUE(M335)&gt;=AY335,"A標準",IF(VALUE(M335)&gt;=AZ335,"B標準","未突破"))),IF(VALUE(M335)&lt;=AZ335,"","未突破"))),"")</f>
        <v/>
      </c>
      <c r="L335" s="105"/>
      <c r="M335" s="287" t="str">
        <f>IF(U335="",ASC(N335&amp;IF(P335&lt;&gt;"",TEXT(P335,"00"),"")&amp;IF(R335&lt;&gt;"",TEXT(R335,"00"),"")&amp;IF(T335&lt;&gt;"",TEXT(T335,"00"),"")),ASC(U335))</f>
        <v/>
      </c>
      <c r="N335" s="205"/>
      <c r="O335" s="255" t="s">
        <v>239</v>
      </c>
      <c r="P335" s="237"/>
      <c r="Q335" s="255" t="s">
        <v>240</v>
      </c>
      <c r="R335" s="237"/>
      <c r="S335" s="239" t="s">
        <v>241</v>
      </c>
      <c r="T335" s="241"/>
      <c r="U335" s="165"/>
      <c r="V335" s="147"/>
      <c r="W335" s="148" t="s">
        <v>23</v>
      </c>
      <c r="X335" s="163"/>
      <c r="Y335" s="148" t="s">
        <v>24</v>
      </c>
      <c r="Z335" s="163"/>
      <c r="AA335" s="148" t="s">
        <v>26</v>
      </c>
      <c r="AB335" s="267"/>
      <c r="AC335" s="101" t="e">
        <f>IF(#REF!="",ASC(AD335&amp;IF(AF335&lt;&gt;"",TEXT(AF335,"00"),"")&amp;IF(AH335&lt;&gt;"",TEXT(AH335,"00"),"")&amp;IF(AJ335&lt;&gt;"",TEXT(AJ335,"00"),"")),ASC(#REF!))</f>
        <v>#REF!</v>
      </c>
      <c r="AD335" s="253" t="str">
        <f>IF(I335="","",IF(I335="201 十種競技","",VLOOKUP(I335,大学記録!$A$3:$H$5,2,FALSE)))</f>
        <v/>
      </c>
      <c r="AE335" s="257" t="s">
        <v>239</v>
      </c>
      <c r="AF335" s="259" t="str">
        <f>IF(I335="","",IF(I335="201 十種競技","",VLOOKUP(I335,大学記録!$A$3:$H$5,4,FALSE)))</f>
        <v/>
      </c>
      <c r="AG335" s="257" t="s">
        <v>240</v>
      </c>
      <c r="AH335" s="259" t="str">
        <f>IF(I335="","",IF(I335="201 十種競技","",VLOOKUP(I335,大学記録!$A$3:$H$5,6,FALSE)))</f>
        <v/>
      </c>
      <c r="AI335" s="261" t="s">
        <v>241</v>
      </c>
      <c r="AJ335" s="251" t="str">
        <f>IF(I335="","",IF(I335="201 十種競技","",VLOOKUP(I335,大学記録!$A$3:$H$5,8,FALSE)))</f>
        <v/>
      </c>
      <c r="AK335" s="205"/>
      <c r="AL335" s="255" t="s">
        <v>239</v>
      </c>
      <c r="AM335" s="237"/>
      <c r="AN335" s="255" t="s">
        <v>240</v>
      </c>
      <c r="AO335" s="237"/>
      <c r="AP335" s="239" t="s">
        <v>241</v>
      </c>
      <c r="AQ335" s="294"/>
      <c r="AS335" s="5" t="str">
        <f>IF(AND(I335&lt;&gt;"107 ハーフマラソン",I335&lt;&gt;"062 10000mW"),D335 &amp; "-" &amp; I335,D335 &amp; "-" &amp; I335 &amp; J335)</f>
        <v>-</v>
      </c>
      <c r="AT335" s="5" t="str">
        <f>IF(ISERROR(VLOOKUP(個人情報!$AS335,登録者リスト!#REF!,4,FALSE)),"○","")</f>
        <v>○</v>
      </c>
      <c r="AU335" s="5" t="e">
        <f>IF(AND(I335&lt;&gt;"107 ハーフマラソン",I335&lt;&gt;"062 10000mW"),#REF! &amp; "-" &amp; I335,#REF! &amp; "-" &amp; I335 &amp; J335)</f>
        <v>#REF!</v>
      </c>
      <c r="AV335" s="5" t="str">
        <f>IF(ISERROR(VLOOKUP(AU335,突破者リスト外資格記録入力シート!$D$7:$M$106,2,FALSE)),"○","")</f>
        <v>○</v>
      </c>
      <c r="AW335" s="5" t="str">
        <f>IF(C335="○","整理番号","登録番号")</f>
        <v>登録番号</v>
      </c>
      <c r="AX335" s="5" t="str">
        <f>IF(I335="107 ハーフマラソン","H",IF(I335="062 10000mW","W",""))</f>
        <v/>
      </c>
      <c r="AY335" s="5" t="e">
        <f>VLOOKUP($I335 &amp; $J335,標準記録!$A$1:$D$26,2,FALSE)</f>
        <v>#N/A</v>
      </c>
      <c r="AZ335" s="5" t="e">
        <f>VLOOKUP($I335 &amp; $J335,標準記録!$A$1:$D$26,3,FALSE)</f>
        <v>#N/A</v>
      </c>
      <c r="BA335" s="5" t="e">
        <f>VLOOKUP($I335 &amp; $J335,標準記録!$A$1:$D$26,4,FALSE)</f>
        <v>#N/A</v>
      </c>
      <c r="BB335" s="5" t="str">
        <f>IF(BC335="","",A335)</f>
        <v/>
      </c>
      <c r="BC335" s="5" t="str">
        <f>IF(OR(I335="201 十種競技",I335="202 七種競技"),#REF!,"")</f>
        <v/>
      </c>
      <c r="BD335" s="5" t="str">
        <f>IF(I335="107 ハーフマラソン",#REF!,"")</f>
        <v/>
      </c>
      <c r="BE335" s="5" t="str">
        <f>I335 &amp; K335</f>
        <v/>
      </c>
      <c r="BF335" s="5">
        <f>I335</f>
        <v>0</v>
      </c>
      <c r="BG335" s="5">
        <f>COUNTIF($BF$5:$BF$401,I335)</f>
        <v>160</v>
      </c>
      <c r="BH335" s="5">
        <f>COUNTIF($BE$5:$BE$401,I335 &amp; "B標準")</f>
        <v>0</v>
      </c>
      <c r="BI335" s="5" t="str">
        <f>D333 &amp; D335</f>
        <v>登録番号</v>
      </c>
    </row>
    <row r="336" spans="1:61" ht="14.25" thickBot="1" x14ac:dyDescent="0.2">
      <c r="A336" s="292"/>
      <c r="B336" s="304"/>
      <c r="C336" s="208"/>
      <c r="D336" s="206"/>
      <c r="E336" s="121" t="str">
        <f>IF(C335="○",IF($D335&lt;&gt;"",VLOOKUP($D335,新規学連登録者入力シート!$A$2:$U$101,7,FALSE),""),IF($D335&lt;&gt;"",IF(VLOOKUP(個人情報!$D335,登録者リスト!$A$1:$F$43729,4,FALSE)=基本情報!$D$6,VLOOKUP(個人情報!$D335,登録者リスト!$A$1:$F$43729,2,FALSE),""),""))</f>
        <v/>
      </c>
      <c r="F336" s="210"/>
      <c r="G336" s="121" t="str">
        <f>IF(C335="○",IF($D335&lt;&gt;"",VLOOKUP($D335,新規学連登録者入力シート!$A$2:$U$101,19,FALSE),""),IF($D335&lt;&gt;"",IF(VLOOKUP(個人情報!$D335,登録者リスト!$A$1:$F$43729,4,FALSE)=基本情報!$D$6,VLOOKUP(個人情報!$D335,登録者リスト!$A$1:$F$43729,6,FALSE),""),""))</f>
        <v/>
      </c>
      <c r="H336" s="212"/>
      <c r="I336" s="268"/>
      <c r="J336" s="268"/>
      <c r="K336" s="270"/>
      <c r="L336" s="106"/>
      <c r="M336" s="288"/>
      <c r="N336" s="206"/>
      <c r="O336" s="256"/>
      <c r="P336" s="238"/>
      <c r="Q336" s="256"/>
      <c r="R336" s="238"/>
      <c r="S336" s="240"/>
      <c r="T336" s="242"/>
      <c r="U336" s="168"/>
      <c r="V336" s="149"/>
      <c r="W336" s="150" t="s">
        <v>23</v>
      </c>
      <c r="X336" s="94"/>
      <c r="Y336" s="150" t="s">
        <v>25</v>
      </c>
      <c r="Z336" s="94"/>
      <c r="AA336" s="150" t="s">
        <v>26</v>
      </c>
      <c r="AB336" s="268"/>
      <c r="AC336" s="102" t="e">
        <f>IF(#REF!="",ASC(AD335&amp;IF(AF336&lt;&gt;"",TEXT(AF336,"00"),"")&amp;IF(AH336&lt;&gt;"",TEXT(AH336,"00"),"")&amp;IF(AJ336&lt;&gt;"",TEXT(AJ336,"00"),"")),ASC(#REF!))</f>
        <v>#REF!</v>
      </c>
      <c r="AD336" s="254"/>
      <c r="AE336" s="258"/>
      <c r="AF336" s="260"/>
      <c r="AG336" s="258"/>
      <c r="AH336" s="260"/>
      <c r="AI336" s="262"/>
      <c r="AJ336" s="252"/>
      <c r="AK336" s="206"/>
      <c r="AL336" s="256"/>
      <c r="AM336" s="238"/>
      <c r="AN336" s="256"/>
      <c r="AO336" s="238"/>
      <c r="AP336" s="240"/>
      <c r="AQ336" s="295"/>
      <c r="AS336" s="5" t="str">
        <f>IF(AND(I336&lt;&gt;"107 ハーフマラソン",I336&lt;&gt;"062 10000mW"),D335 &amp; "-" &amp; I336,D335 &amp; "-" &amp; I336 &amp; J336)</f>
        <v>-</v>
      </c>
      <c r="AT336" s="5" t="str">
        <f>IF(ISERROR(VLOOKUP(個人情報!$AS336,登録者リスト!#REF!,4,FALSE)),"○","")</f>
        <v>○</v>
      </c>
      <c r="AU336" s="5" t="e">
        <f>IF(AND(I336&lt;&gt;"107 ハーフマラソン",I336&lt;&gt;"062 10000mW"),#REF! &amp; "-" &amp; I336,#REF! &amp; "-" &amp; I336 &amp; J336)</f>
        <v>#REF!</v>
      </c>
      <c r="AV336" s="5" t="str">
        <f>IF(ISERROR(VLOOKUP(AU336,突破者リスト外資格記録入力シート!$D$7:$M$106,2,FALSE)),"○","")</f>
        <v>○</v>
      </c>
      <c r="AX336" s="5" t="str">
        <f>IF(I336="107 ハーフマラソン","H",IF(I336="062 10000mW","W",""))</f>
        <v/>
      </c>
      <c r="AY336" s="5" t="e">
        <f>VLOOKUP($I336 &amp; $J336,標準記録!$A$1:$D$26,2,FALSE)</f>
        <v>#N/A</v>
      </c>
      <c r="AZ336" s="5" t="e">
        <f>VLOOKUP($I336 &amp; $J336,標準記録!$A$1:$D$26,3,FALSE)</f>
        <v>#N/A</v>
      </c>
      <c r="BA336" s="5" t="e">
        <f>VLOOKUP($I336 &amp; $J336,標準記録!$A$1:$D$26,4,FALSE)</f>
        <v>#N/A</v>
      </c>
      <c r="BB336" s="5" t="str">
        <f>IF(BC336="","",A335)</f>
        <v/>
      </c>
      <c r="BC336" s="5" t="str">
        <f>IF(OR(I336="201 十種競技",I336="202 七種競技"),#REF!,"")</f>
        <v/>
      </c>
      <c r="BD336" s="5" t="str">
        <f>IF(I336="107 ハーフマラソン",#REF!,"")</f>
        <v/>
      </c>
      <c r="BE336" s="5" t="str">
        <f>I336 &amp; K336</f>
        <v/>
      </c>
      <c r="BF336" s="5">
        <f>I336</f>
        <v>0</v>
      </c>
      <c r="BG336" s="5">
        <f>COUNTIF($BF$5:$BF$401,I336)</f>
        <v>160</v>
      </c>
      <c r="BH336" s="5">
        <f>COUNTIF($BE$5:$BE$401,I336 &amp; "B標準")</f>
        <v>0</v>
      </c>
    </row>
    <row r="337" spans="1:61" ht="15" thickTop="1" thickBot="1" x14ac:dyDescent="0.2">
      <c r="A337" s="293"/>
      <c r="B337" s="245" t="s">
        <v>128</v>
      </c>
      <c r="C337" s="246"/>
      <c r="D337" s="246"/>
      <c r="E337" s="246"/>
      <c r="F337" s="246"/>
      <c r="G337" s="247"/>
      <c r="H337" s="118"/>
      <c r="I337" s="248"/>
      <c r="J337" s="249"/>
      <c r="K337" s="249"/>
      <c r="L337" s="249"/>
      <c r="M337" s="249"/>
      <c r="N337" s="249"/>
      <c r="O337" s="249"/>
      <c r="P337" s="249"/>
      <c r="Q337" s="249"/>
      <c r="R337" s="249"/>
      <c r="S337" s="249"/>
      <c r="T337" s="249"/>
      <c r="U337" s="249"/>
      <c r="V337" s="249"/>
      <c r="W337" s="249"/>
      <c r="X337" s="249"/>
      <c r="Y337" s="249"/>
      <c r="Z337" s="249"/>
      <c r="AA337" s="249"/>
      <c r="AB337" s="249"/>
      <c r="AC337" s="249"/>
      <c r="AD337" s="249"/>
      <c r="AE337" s="249"/>
      <c r="AF337" s="249"/>
      <c r="AG337" s="249"/>
      <c r="AH337" s="249"/>
      <c r="AI337" s="249"/>
      <c r="AJ337" s="249"/>
      <c r="AK337" s="249"/>
      <c r="AL337" s="249"/>
      <c r="AM337" s="249"/>
      <c r="AN337" s="249"/>
      <c r="AO337" s="249"/>
      <c r="AP337" s="249"/>
      <c r="AQ337" s="250"/>
    </row>
    <row r="338" spans="1:61" ht="13.5" customHeight="1" x14ac:dyDescent="0.15">
      <c r="A338" s="289"/>
      <c r="B338" s="281" t="s">
        <v>0</v>
      </c>
      <c r="C338" s="283" t="s">
        <v>242</v>
      </c>
      <c r="D338" s="283" t="str">
        <f>IF(C340="○","整理番号","登録番号")</f>
        <v>登録番号</v>
      </c>
      <c r="E338" s="134" t="s">
        <v>13550</v>
      </c>
      <c r="F338" s="281" t="s">
        <v>275</v>
      </c>
      <c r="G338" s="135" t="s">
        <v>1</v>
      </c>
      <c r="H338" s="273" t="s">
        <v>13551</v>
      </c>
      <c r="I338" s="285" t="s">
        <v>2</v>
      </c>
      <c r="J338" s="273" t="s">
        <v>284</v>
      </c>
      <c r="K338" s="273" t="s">
        <v>3</v>
      </c>
      <c r="L338" s="136" t="s">
        <v>243</v>
      </c>
      <c r="M338" s="137" t="s">
        <v>16</v>
      </c>
      <c r="N338" s="278" t="s">
        <v>4</v>
      </c>
      <c r="O338" s="279"/>
      <c r="P338" s="279"/>
      <c r="Q338" s="279"/>
      <c r="R338" s="279"/>
      <c r="S338" s="279"/>
      <c r="T338" s="279"/>
      <c r="U338" s="279"/>
      <c r="V338" s="279"/>
      <c r="W338" s="279"/>
      <c r="X338" s="279"/>
      <c r="Y338" s="279"/>
      <c r="Z338" s="279"/>
      <c r="AA338" s="279"/>
      <c r="AB338" s="280"/>
      <c r="AC338" s="138" t="s">
        <v>16</v>
      </c>
      <c r="AD338" s="296" t="s">
        <v>448</v>
      </c>
      <c r="AE338" s="297"/>
      <c r="AF338" s="297"/>
      <c r="AG338" s="297"/>
      <c r="AH338" s="297"/>
      <c r="AI338" s="297"/>
      <c r="AJ338" s="297"/>
      <c r="AK338" s="278" t="s">
        <v>445</v>
      </c>
      <c r="AL338" s="279"/>
      <c r="AM338" s="279"/>
      <c r="AN338" s="279"/>
      <c r="AO338" s="279"/>
      <c r="AP338" s="279"/>
      <c r="AQ338" s="301"/>
    </row>
    <row r="339" spans="1:61" ht="14.25" thickBot="1" x14ac:dyDescent="0.2">
      <c r="A339" s="290"/>
      <c r="B339" s="282"/>
      <c r="C339" s="284"/>
      <c r="D339" s="284"/>
      <c r="E339" s="139" t="s">
        <v>6</v>
      </c>
      <c r="F339" s="282"/>
      <c r="G339" s="140" t="s">
        <v>7</v>
      </c>
      <c r="H339" s="282"/>
      <c r="I339" s="286"/>
      <c r="J339" s="274"/>
      <c r="K339" s="274"/>
      <c r="L339" s="141"/>
      <c r="M339" s="142"/>
      <c r="N339" s="275" t="s">
        <v>8</v>
      </c>
      <c r="O339" s="276"/>
      <c r="P339" s="276"/>
      <c r="Q339" s="276"/>
      <c r="R339" s="276"/>
      <c r="S339" s="276"/>
      <c r="T339" s="277"/>
      <c r="U339" s="166"/>
      <c r="V339" s="143" t="s">
        <v>10</v>
      </c>
      <c r="W339" s="144"/>
      <c r="X339" s="162"/>
      <c r="Y339" s="144"/>
      <c r="Z339" s="162"/>
      <c r="AA339" s="145"/>
      <c r="AB339" s="140" t="s">
        <v>11</v>
      </c>
      <c r="AC339" s="146"/>
      <c r="AD339" s="298" t="s">
        <v>8</v>
      </c>
      <c r="AE339" s="299"/>
      <c r="AF339" s="299"/>
      <c r="AG339" s="299"/>
      <c r="AH339" s="299"/>
      <c r="AI339" s="299"/>
      <c r="AJ339" s="300"/>
      <c r="AK339" s="275" t="s">
        <v>8</v>
      </c>
      <c r="AL339" s="276"/>
      <c r="AM339" s="276"/>
      <c r="AN339" s="276"/>
      <c r="AO339" s="276"/>
      <c r="AP339" s="276"/>
      <c r="AQ339" s="302"/>
    </row>
    <row r="340" spans="1:61" x14ac:dyDescent="0.15">
      <c r="A340" s="291">
        <v>68</v>
      </c>
      <c r="B340" s="303" t="str">
        <f>IF(OR(B335="",E340=""),"",B335+1)</f>
        <v/>
      </c>
      <c r="C340" s="207"/>
      <c r="D340" s="205"/>
      <c r="E340" s="119" t="str">
        <f>IF(C340="○",IF($D340&lt;&gt;"",VLOOKUP($D340,新規学連登録者入力シート!$A$2:$U$101,8,FALSE),""),IF($D340&lt;&gt;"",IF(VLOOKUP(個人情報!$D340,登録者リスト!$A$1:$F$43729,4,FALSE)=基本情報!$D$6,VLOOKUP(個人情報!$D340,登録者リスト!$A$1:$F$43729,3,FALSE),""),""))</f>
        <v/>
      </c>
      <c r="F340" s="209" t="str">
        <f>IF(C340="○",IF($D340&lt;&gt;"",VLOOKUP($D340,新規学連登録者入力シート!$A$2:$U$101,9,FALSE),""),IF($D340&lt;&gt;"",IF(VLOOKUP(個人情報!$D340,登録者リスト!$A$1:$G$43729,4,FALSE)=基本情報!$D$6,VLOOKUP(個人情報!$D340,登録者リスト!$A$1:$G$43729,7,FALSE),""),""))</f>
        <v/>
      </c>
      <c r="G340" s="120" t="str">
        <f>IF(C340="○",IF($D340&lt;&gt;"",VLOOKUP($D340,新規学連登録者入力シート!$A$2:$U$101,14,FALSE),""),IF($D340&lt;&gt;"",IF(VLOOKUP(個人情報!$D340,登録者リスト!$A$1:$F$43729,4,FALSE)=基本情報!$D$6,VLOOKUP(個人情報!$D340,登録者リスト!$A$1:$F$43729,5,FALSE),""),""))</f>
        <v/>
      </c>
      <c r="H340" s="211" t="str">
        <f>IF(C340="○",IF($D340&lt;&gt;"",VLOOKUP($D340,新規学連登録者入力シート!$A$2:$U$101,19,FALSE),""),IF($D340&lt;&gt;"",IF(VLOOKUP(個人情報!$D340,登録者リスト!$A$1:$H$43729,4,FALSE)=基本情報!$D$6,VLOOKUP(個人情報!$D340,登録者リスト!$A$1:$H$43729,8,FALSE),""),""))</f>
        <v/>
      </c>
      <c r="I340" s="267"/>
      <c r="J340" s="267"/>
      <c r="K340" s="269" t="str">
        <f>IFERROR(IF(I340="","",IF(AND(I340&lt;&gt;"107 ハーフマラソン",I340&lt;&gt;"062 10000mW"),IF(BA340="T",IF(VALUE(M340)&lt;=AY340,"A標準",IF(VALUE(M340)&lt;=AZ340,"B標準","未突破")),IF(VALUE(M340)&gt;=AY340,"A標準",IF(VALUE(M340)&gt;=AZ340,"B標準","未突破"))),IF(VALUE(M340)&lt;=AZ340,"","未突破"))),"")</f>
        <v/>
      </c>
      <c r="L340" s="105"/>
      <c r="M340" s="287" t="str">
        <f>IF(U340="",ASC(N340&amp;IF(P340&lt;&gt;"",TEXT(P340,"00"),"")&amp;IF(R340&lt;&gt;"",TEXT(R340,"00"),"")&amp;IF(T340&lt;&gt;"",TEXT(T340,"00"),"")),ASC(U340))</f>
        <v/>
      </c>
      <c r="N340" s="205"/>
      <c r="O340" s="255" t="s">
        <v>239</v>
      </c>
      <c r="P340" s="237"/>
      <c r="Q340" s="255" t="s">
        <v>240</v>
      </c>
      <c r="R340" s="237"/>
      <c r="S340" s="239" t="s">
        <v>241</v>
      </c>
      <c r="T340" s="241"/>
      <c r="U340" s="165"/>
      <c r="V340" s="147"/>
      <c r="W340" s="148" t="s">
        <v>23</v>
      </c>
      <c r="X340" s="163"/>
      <c r="Y340" s="148" t="s">
        <v>24</v>
      </c>
      <c r="Z340" s="163"/>
      <c r="AA340" s="148" t="s">
        <v>26</v>
      </c>
      <c r="AB340" s="267"/>
      <c r="AC340" s="101" t="e">
        <f>IF(#REF!="",ASC(AD340&amp;IF(AF340&lt;&gt;"",TEXT(AF340,"00"),"")&amp;IF(AH340&lt;&gt;"",TEXT(AH340,"00"),"")&amp;IF(AJ340&lt;&gt;"",TEXT(AJ340,"00"),"")),ASC(#REF!))</f>
        <v>#REF!</v>
      </c>
      <c r="AD340" s="253" t="str">
        <f>IF(I340="","",IF(I340="201 十種競技","",VLOOKUP(I340,大学記録!$A$3:$H$5,2,FALSE)))</f>
        <v/>
      </c>
      <c r="AE340" s="257" t="s">
        <v>239</v>
      </c>
      <c r="AF340" s="259" t="str">
        <f>IF(I340="","",IF(I340="201 十種競技","",VLOOKUP(I340,大学記録!$A$3:$H$5,4,FALSE)))</f>
        <v/>
      </c>
      <c r="AG340" s="257" t="s">
        <v>240</v>
      </c>
      <c r="AH340" s="259" t="str">
        <f>IF(I340="","",IF(I340="201 十種競技","",VLOOKUP(I340,大学記録!$A$3:$H$5,6,FALSE)))</f>
        <v/>
      </c>
      <c r="AI340" s="261" t="s">
        <v>241</v>
      </c>
      <c r="AJ340" s="251" t="str">
        <f>IF(I340="","",IF(I340="201 十種競技","",VLOOKUP(I340,大学記録!$A$3:$H$5,8,FALSE)))</f>
        <v/>
      </c>
      <c r="AK340" s="205"/>
      <c r="AL340" s="255" t="s">
        <v>239</v>
      </c>
      <c r="AM340" s="237"/>
      <c r="AN340" s="255" t="s">
        <v>240</v>
      </c>
      <c r="AO340" s="237"/>
      <c r="AP340" s="239" t="s">
        <v>241</v>
      </c>
      <c r="AQ340" s="294"/>
      <c r="AS340" s="5" t="str">
        <f>IF(AND(I340&lt;&gt;"107 ハーフマラソン",I340&lt;&gt;"062 10000mW"),D340 &amp; "-" &amp; I340,D340 &amp; "-" &amp; I340 &amp; J340)</f>
        <v>-</v>
      </c>
      <c r="AT340" s="5" t="str">
        <f>IF(ISERROR(VLOOKUP(個人情報!$AS340,登録者リスト!#REF!,4,FALSE)),"○","")</f>
        <v>○</v>
      </c>
      <c r="AU340" s="5" t="e">
        <f>IF(AND(I340&lt;&gt;"107 ハーフマラソン",I340&lt;&gt;"062 10000mW"),#REF! &amp; "-" &amp; I340,#REF! &amp; "-" &amp; I340 &amp; J340)</f>
        <v>#REF!</v>
      </c>
      <c r="AV340" s="5" t="str">
        <f>IF(ISERROR(VLOOKUP(AU340,突破者リスト外資格記録入力シート!$D$7:$M$106,2,FALSE)),"○","")</f>
        <v>○</v>
      </c>
      <c r="AW340" s="5" t="str">
        <f>IF(C340="○","整理番号","登録番号")</f>
        <v>登録番号</v>
      </c>
      <c r="AX340" s="5" t="str">
        <f>IF(I340="107 ハーフマラソン","H",IF(I340="062 10000mW","W",""))</f>
        <v/>
      </c>
      <c r="AY340" s="5" t="e">
        <f>VLOOKUP($I340 &amp; $J340,標準記録!$A$1:$D$26,2,FALSE)</f>
        <v>#N/A</v>
      </c>
      <c r="AZ340" s="5" t="e">
        <f>VLOOKUP($I340 &amp; $J340,標準記録!$A$1:$D$26,3,FALSE)</f>
        <v>#N/A</v>
      </c>
      <c r="BA340" s="5" t="e">
        <f>VLOOKUP($I340 &amp; $J340,標準記録!$A$1:$D$26,4,FALSE)</f>
        <v>#N/A</v>
      </c>
      <c r="BB340" s="5" t="str">
        <f>IF(BC340="","",A340)</f>
        <v/>
      </c>
      <c r="BC340" s="5" t="str">
        <f>IF(OR(I340="201 十種競技",I340="202 七種競技"),#REF!,"")</f>
        <v/>
      </c>
      <c r="BD340" s="5" t="str">
        <f>IF(I340="107 ハーフマラソン",#REF!,"")</f>
        <v/>
      </c>
      <c r="BE340" s="5" t="str">
        <f>I340 &amp; K340</f>
        <v/>
      </c>
      <c r="BF340" s="5">
        <f>I340</f>
        <v>0</v>
      </c>
      <c r="BG340" s="5">
        <f>COUNTIF($BF$5:$BF$401,I340)</f>
        <v>160</v>
      </c>
      <c r="BH340" s="5">
        <f>COUNTIF($BE$5:$BE$401,I340 &amp; "B標準")</f>
        <v>0</v>
      </c>
      <c r="BI340" s="5" t="str">
        <f>D338 &amp; D340</f>
        <v>登録番号</v>
      </c>
    </row>
    <row r="341" spans="1:61" ht="14.25" thickBot="1" x14ac:dyDescent="0.2">
      <c r="A341" s="292"/>
      <c r="B341" s="304"/>
      <c r="C341" s="208"/>
      <c r="D341" s="206"/>
      <c r="E341" s="121" t="str">
        <f>IF(C340="○",IF($D340&lt;&gt;"",VLOOKUP($D340,新規学連登録者入力シート!$A$2:$U$101,7,FALSE),""),IF($D340&lt;&gt;"",IF(VLOOKUP(個人情報!$D340,登録者リスト!$A$1:$F$43729,4,FALSE)=基本情報!$D$6,VLOOKUP(個人情報!$D340,登録者リスト!$A$1:$F$43729,2,FALSE),""),""))</f>
        <v/>
      </c>
      <c r="F341" s="210"/>
      <c r="G341" s="121" t="str">
        <f>IF(C340="○",IF($D340&lt;&gt;"",VLOOKUP($D340,新規学連登録者入力シート!$A$2:$U$101,19,FALSE),""),IF($D340&lt;&gt;"",IF(VLOOKUP(個人情報!$D340,登録者リスト!$A$1:$F$43729,4,FALSE)=基本情報!$D$6,VLOOKUP(個人情報!$D340,登録者リスト!$A$1:$F$43729,6,FALSE),""),""))</f>
        <v/>
      </c>
      <c r="H341" s="212"/>
      <c r="I341" s="268"/>
      <c r="J341" s="268"/>
      <c r="K341" s="270"/>
      <c r="L341" s="106"/>
      <c r="M341" s="288"/>
      <c r="N341" s="206"/>
      <c r="O341" s="256"/>
      <c r="P341" s="238"/>
      <c r="Q341" s="256"/>
      <c r="R341" s="238"/>
      <c r="S341" s="240"/>
      <c r="T341" s="242"/>
      <c r="U341" s="168"/>
      <c r="V341" s="149"/>
      <c r="W341" s="150" t="s">
        <v>23</v>
      </c>
      <c r="X341" s="94"/>
      <c r="Y341" s="150" t="s">
        <v>25</v>
      </c>
      <c r="Z341" s="94"/>
      <c r="AA341" s="150" t="s">
        <v>26</v>
      </c>
      <c r="AB341" s="268"/>
      <c r="AC341" s="102" t="e">
        <f>IF(#REF!="",ASC(AD340&amp;IF(AF341&lt;&gt;"",TEXT(AF341,"00"),"")&amp;IF(AH341&lt;&gt;"",TEXT(AH341,"00"),"")&amp;IF(AJ341&lt;&gt;"",TEXT(AJ341,"00"),"")),ASC(#REF!))</f>
        <v>#REF!</v>
      </c>
      <c r="AD341" s="254"/>
      <c r="AE341" s="258"/>
      <c r="AF341" s="260"/>
      <c r="AG341" s="258"/>
      <c r="AH341" s="260"/>
      <c r="AI341" s="262"/>
      <c r="AJ341" s="252"/>
      <c r="AK341" s="206"/>
      <c r="AL341" s="256"/>
      <c r="AM341" s="238"/>
      <c r="AN341" s="256"/>
      <c r="AO341" s="238"/>
      <c r="AP341" s="240"/>
      <c r="AQ341" s="295"/>
      <c r="AS341" s="5" t="str">
        <f>IF(AND(I341&lt;&gt;"107 ハーフマラソン",I341&lt;&gt;"062 10000mW"),D340 &amp; "-" &amp; I341,D340 &amp; "-" &amp; I341 &amp; J341)</f>
        <v>-</v>
      </c>
      <c r="AT341" s="5" t="str">
        <f>IF(ISERROR(VLOOKUP(個人情報!$AS341,登録者リスト!#REF!,4,FALSE)),"○","")</f>
        <v>○</v>
      </c>
      <c r="AU341" s="5" t="e">
        <f>IF(AND(I341&lt;&gt;"107 ハーフマラソン",I341&lt;&gt;"062 10000mW"),#REF! &amp; "-" &amp; I341,#REF! &amp; "-" &amp; I341 &amp; J341)</f>
        <v>#REF!</v>
      </c>
      <c r="AV341" s="5" t="str">
        <f>IF(ISERROR(VLOOKUP(AU341,突破者リスト外資格記録入力シート!$D$7:$M$106,2,FALSE)),"○","")</f>
        <v>○</v>
      </c>
      <c r="AX341" s="5" t="str">
        <f>IF(I341="107 ハーフマラソン","H",IF(I341="062 10000mW","W",""))</f>
        <v/>
      </c>
      <c r="AY341" s="5" t="e">
        <f>VLOOKUP($I341 &amp; $J341,標準記録!$A$1:$D$26,2,FALSE)</f>
        <v>#N/A</v>
      </c>
      <c r="AZ341" s="5" t="e">
        <f>VLOOKUP($I341 &amp; $J341,標準記録!$A$1:$D$26,3,FALSE)</f>
        <v>#N/A</v>
      </c>
      <c r="BA341" s="5" t="e">
        <f>VLOOKUP($I341 &amp; $J341,標準記録!$A$1:$D$26,4,FALSE)</f>
        <v>#N/A</v>
      </c>
      <c r="BB341" s="5" t="str">
        <f>IF(BC341="","",A340)</f>
        <v/>
      </c>
      <c r="BC341" s="5" t="str">
        <f>IF(OR(I341="201 十種競技",I341="202 七種競技"),#REF!,"")</f>
        <v/>
      </c>
      <c r="BD341" s="5" t="str">
        <f>IF(I341="107 ハーフマラソン",#REF!,"")</f>
        <v/>
      </c>
      <c r="BE341" s="5" t="str">
        <f>I341 &amp; K341</f>
        <v/>
      </c>
      <c r="BF341" s="5">
        <f>I341</f>
        <v>0</v>
      </c>
      <c r="BG341" s="5">
        <f>COUNTIF($BF$5:$BF$401,I341)</f>
        <v>160</v>
      </c>
      <c r="BH341" s="5">
        <f>COUNTIF($BE$5:$BE$401,I341 &amp; "B標準")</f>
        <v>0</v>
      </c>
    </row>
    <row r="342" spans="1:61" ht="15" thickTop="1" thickBot="1" x14ac:dyDescent="0.2">
      <c r="A342" s="293"/>
      <c r="B342" s="245" t="s">
        <v>128</v>
      </c>
      <c r="C342" s="246"/>
      <c r="D342" s="246"/>
      <c r="E342" s="246"/>
      <c r="F342" s="246"/>
      <c r="G342" s="247"/>
      <c r="H342" s="118"/>
      <c r="I342" s="248"/>
      <c r="J342" s="249"/>
      <c r="K342" s="249"/>
      <c r="L342" s="249"/>
      <c r="M342" s="249"/>
      <c r="N342" s="249"/>
      <c r="O342" s="249"/>
      <c r="P342" s="249"/>
      <c r="Q342" s="249"/>
      <c r="R342" s="249"/>
      <c r="S342" s="249"/>
      <c r="T342" s="249"/>
      <c r="U342" s="249"/>
      <c r="V342" s="249"/>
      <c r="W342" s="249"/>
      <c r="X342" s="249"/>
      <c r="Y342" s="249"/>
      <c r="Z342" s="249"/>
      <c r="AA342" s="249"/>
      <c r="AB342" s="249"/>
      <c r="AC342" s="249"/>
      <c r="AD342" s="249"/>
      <c r="AE342" s="249"/>
      <c r="AF342" s="249"/>
      <c r="AG342" s="249"/>
      <c r="AH342" s="249"/>
      <c r="AI342" s="249"/>
      <c r="AJ342" s="249"/>
      <c r="AK342" s="249"/>
      <c r="AL342" s="249"/>
      <c r="AM342" s="249"/>
      <c r="AN342" s="249"/>
      <c r="AO342" s="249"/>
      <c r="AP342" s="249"/>
      <c r="AQ342" s="250"/>
    </row>
    <row r="343" spans="1:61" ht="13.5" customHeight="1" x14ac:dyDescent="0.15">
      <c r="A343" s="289"/>
      <c r="B343" s="281" t="s">
        <v>0</v>
      </c>
      <c r="C343" s="283" t="s">
        <v>242</v>
      </c>
      <c r="D343" s="283" t="str">
        <f>IF(C345="○","整理番号","登録番号")</f>
        <v>登録番号</v>
      </c>
      <c r="E343" s="134" t="s">
        <v>13550</v>
      </c>
      <c r="F343" s="281" t="s">
        <v>275</v>
      </c>
      <c r="G343" s="135" t="s">
        <v>1</v>
      </c>
      <c r="H343" s="273" t="s">
        <v>13551</v>
      </c>
      <c r="I343" s="285" t="s">
        <v>2</v>
      </c>
      <c r="J343" s="273" t="s">
        <v>284</v>
      </c>
      <c r="K343" s="273" t="s">
        <v>3</v>
      </c>
      <c r="L343" s="136" t="s">
        <v>243</v>
      </c>
      <c r="M343" s="137" t="s">
        <v>16</v>
      </c>
      <c r="N343" s="278" t="s">
        <v>4</v>
      </c>
      <c r="O343" s="279"/>
      <c r="P343" s="279"/>
      <c r="Q343" s="279"/>
      <c r="R343" s="279"/>
      <c r="S343" s="279"/>
      <c r="T343" s="279"/>
      <c r="U343" s="279"/>
      <c r="V343" s="279"/>
      <c r="W343" s="279"/>
      <c r="X343" s="279"/>
      <c r="Y343" s="279"/>
      <c r="Z343" s="279"/>
      <c r="AA343" s="279"/>
      <c r="AB343" s="280"/>
      <c r="AC343" s="138" t="s">
        <v>16</v>
      </c>
      <c r="AD343" s="296" t="s">
        <v>448</v>
      </c>
      <c r="AE343" s="297"/>
      <c r="AF343" s="297"/>
      <c r="AG343" s="297"/>
      <c r="AH343" s="297"/>
      <c r="AI343" s="297"/>
      <c r="AJ343" s="297"/>
      <c r="AK343" s="278" t="s">
        <v>445</v>
      </c>
      <c r="AL343" s="279"/>
      <c r="AM343" s="279"/>
      <c r="AN343" s="279"/>
      <c r="AO343" s="279"/>
      <c r="AP343" s="279"/>
      <c r="AQ343" s="301"/>
    </row>
    <row r="344" spans="1:61" ht="14.25" thickBot="1" x14ac:dyDescent="0.2">
      <c r="A344" s="290"/>
      <c r="B344" s="282"/>
      <c r="C344" s="284"/>
      <c r="D344" s="284"/>
      <c r="E344" s="139" t="s">
        <v>6</v>
      </c>
      <c r="F344" s="282"/>
      <c r="G344" s="140" t="s">
        <v>7</v>
      </c>
      <c r="H344" s="282"/>
      <c r="I344" s="286"/>
      <c r="J344" s="274"/>
      <c r="K344" s="274"/>
      <c r="L344" s="141"/>
      <c r="M344" s="142"/>
      <c r="N344" s="275" t="s">
        <v>8</v>
      </c>
      <c r="O344" s="276"/>
      <c r="P344" s="276"/>
      <c r="Q344" s="276"/>
      <c r="R344" s="276"/>
      <c r="S344" s="276"/>
      <c r="T344" s="277"/>
      <c r="U344" s="166"/>
      <c r="V344" s="143" t="s">
        <v>10</v>
      </c>
      <c r="W344" s="144"/>
      <c r="X344" s="162"/>
      <c r="Y344" s="144"/>
      <c r="Z344" s="162"/>
      <c r="AA344" s="145"/>
      <c r="AB344" s="140" t="s">
        <v>11</v>
      </c>
      <c r="AC344" s="146"/>
      <c r="AD344" s="298" t="s">
        <v>8</v>
      </c>
      <c r="AE344" s="299"/>
      <c r="AF344" s="299"/>
      <c r="AG344" s="299"/>
      <c r="AH344" s="299"/>
      <c r="AI344" s="299"/>
      <c r="AJ344" s="300"/>
      <c r="AK344" s="275" t="s">
        <v>8</v>
      </c>
      <c r="AL344" s="276"/>
      <c r="AM344" s="276"/>
      <c r="AN344" s="276"/>
      <c r="AO344" s="276"/>
      <c r="AP344" s="276"/>
      <c r="AQ344" s="302"/>
    </row>
    <row r="345" spans="1:61" x14ac:dyDescent="0.15">
      <c r="A345" s="291">
        <v>69</v>
      </c>
      <c r="B345" s="303" t="str">
        <f>IF(OR(B340="",E345=""),"",B340+1)</f>
        <v/>
      </c>
      <c r="C345" s="207"/>
      <c r="D345" s="205"/>
      <c r="E345" s="119" t="str">
        <f>IF(C345="○",IF($D345&lt;&gt;"",VLOOKUP($D345,新規学連登録者入力シート!$A$2:$U$101,8,FALSE),""),IF($D345&lt;&gt;"",IF(VLOOKUP(個人情報!$D345,登録者リスト!$A$1:$F$43729,4,FALSE)=基本情報!$D$6,VLOOKUP(個人情報!$D345,登録者リスト!$A$1:$F$43729,3,FALSE),""),""))</f>
        <v/>
      </c>
      <c r="F345" s="209" t="str">
        <f>IF(C345="○",IF($D345&lt;&gt;"",VLOOKUP($D345,新規学連登録者入力シート!$A$2:$U$101,9,FALSE),""),IF($D345&lt;&gt;"",IF(VLOOKUP(個人情報!$D345,登録者リスト!$A$1:$G$43729,4,FALSE)=基本情報!$D$6,VLOOKUP(個人情報!$D345,登録者リスト!$A$1:$G$43729,7,FALSE),""),""))</f>
        <v/>
      </c>
      <c r="G345" s="120" t="str">
        <f>IF(C345="○",IF($D345&lt;&gt;"",VLOOKUP($D345,新規学連登録者入力シート!$A$2:$U$101,14,FALSE),""),IF($D345&lt;&gt;"",IF(VLOOKUP(個人情報!$D345,登録者リスト!$A$1:$F$43729,4,FALSE)=基本情報!$D$6,VLOOKUP(個人情報!$D345,登録者リスト!$A$1:$F$43729,5,FALSE),""),""))</f>
        <v/>
      </c>
      <c r="H345" s="211" t="str">
        <f>IF(C345="○",IF($D345&lt;&gt;"",VLOOKUP($D345,新規学連登録者入力シート!$A$2:$U$101,19,FALSE),""),IF($D345&lt;&gt;"",IF(VLOOKUP(個人情報!$D345,登録者リスト!$A$1:$H$43729,4,FALSE)=基本情報!$D$6,VLOOKUP(個人情報!$D345,登録者リスト!$A$1:$H$43729,8,FALSE),""),""))</f>
        <v/>
      </c>
      <c r="I345" s="267"/>
      <c r="J345" s="267"/>
      <c r="K345" s="269" t="str">
        <f>IFERROR(IF(I345="","",IF(AND(I345&lt;&gt;"107 ハーフマラソン",I345&lt;&gt;"062 10000mW"),IF(BA345="T",IF(VALUE(M345)&lt;=AY345,"A標準",IF(VALUE(M345)&lt;=AZ345,"B標準","未突破")),IF(VALUE(M345)&gt;=AY345,"A標準",IF(VALUE(M345)&gt;=AZ345,"B標準","未突破"))),IF(VALUE(M345)&lt;=AZ345,"","未突破"))),"")</f>
        <v/>
      </c>
      <c r="L345" s="105"/>
      <c r="M345" s="287" t="str">
        <f>IF(U345="",ASC(N345&amp;IF(P345&lt;&gt;"",TEXT(P345,"00"),"")&amp;IF(R345&lt;&gt;"",TEXT(R345,"00"),"")&amp;IF(T345&lt;&gt;"",TEXT(T345,"00"),"")),ASC(U345))</f>
        <v/>
      </c>
      <c r="N345" s="205"/>
      <c r="O345" s="255" t="s">
        <v>239</v>
      </c>
      <c r="P345" s="237"/>
      <c r="Q345" s="255" t="s">
        <v>240</v>
      </c>
      <c r="R345" s="237"/>
      <c r="S345" s="239" t="s">
        <v>241</v>
      </c>
      <c r="T345" s="241"/>
      <c r="U345" s="165"/>
      <c r="V345" s="147"/>
      <c r="W345" s="148" t="s">
        <v>23</v>
      </c>
      <c r="X345" s="163"/>
      <c r="Y345" s="148" t="s">
        <v>24</v>
      </c>
      <c r="Z345" s="163"/>
      <c r="AA345" s="148" t="s">
        <v>26</v>
      </c>
      <c r="AB345" s="267"/>
      <c r="AC345" s="101" t="e">
        <f>IF(#REF!="",ASC(AD345&amp;IF(AF345&lt;&gt;"",TEXT(AF345,"00"),"")&amp;IF(AH345&lt;&gt;"",TEXT(AH345,"00"),"")&amp;IF(AJ345&lt;&gt;"",TEXT(AJ345,"00"),"")),ASC(#REF!))</f>
        <v>#REF!</v>
      </c>
      <c r="AD345" s="253" t="str">
        <f>IF(I345="","",IF(I345="201 十種競技","",VLOOKUP(I345,大学記録!$A$3:$H$5,2,FALSE)))</f>
        <v/>
      </c>
      <c r="AE345" s="257" t="s">
        <v>239</v>
      </c>
      <c r="AF345" s="259" t="str">
        <f>IF(I345="","",IF(I345="201 十種競技","",VLOOKUP(I345,大学記録!$A$3:$H$5,4,FALSE)))</f>
        <v/>
      </c>
      <c r="AG345" s="257" t="s">
        <v>240</v>
      </c>
      <c r="AH345" s="259" t="str">
        <f>IF(I345="","",IF(I345="201 十種競技","",VLOOKUP(I345,大学記録!$A$3:$H$5,6,FALSE)))</f>
        <v/>
      </c>
      <c r="AI345" s="261" t="s">
        <v>241</v>
      </c>
      <c r="AJ345" s="251" t="str">
        <f>IF(I345="","",IF(I345="201 十種競技","",VLOOKUP(I345,大学記録!$A$3:$H$5,8,FALSE)))</f>
        <v/>
      </c>
      <c r="AK345" s="205"/>
      <c r="AL345" s="255" t="s">
        <v>239</v>
      </c>
      <c r="AM345" s="237"/>
      <c r="AN345" s="255" t="s">
        <v>240</v>
      </c>
      <c r="AO345" s="237"/>
      <c r="AP345" s="239" t="s">
        <v>241</v>
      </c>
      <c r="AQ345" s="294"/>
      <c r="AS345" s="5" t="str">
        <f>IF(AND(I345&lt;&gt;"107 ハーフマラソン",I345&lt;&gt;"062 10000mW"),D345 &amp; "-" &amp; I345,D345 &amp; "-" &amp; I345 &amp; J345)</f>
        <v>-</v>
      </c>
      <c r="AT345" s="5" t="str">
        <f>IF(ISERROR(VLOOKUP(個人情報!$AS345,登録者リスト!#REF!,4,FALSE)),"○","")</f>
        <v>○</v>
      </c>
      <c r="AU345" s="5" t="e">
        <f>IF(AND(I345&lt;&gt;"107 ハーフマラソン",I345&lt;&gt;"062 10000mW"),#REF! &amp; "-" &amp; I345,#REF! &amp; "-" &amp; I345 &amp; J345)</f>
        <v>#REF!</v>
      </c>
      <c r="AV345" s="5" t="str">
        <f>IF(ISERROR(VLOOKUP(AU345,突破者リスト外資格記録入力シート!$D$7:$M$106,2,FALSE)),"○","")</f>
        <v>○</v>
      </c>
      <c r="AW345" s="5" t="str">
        <f>IF(C345="○","整理番号","登録番号")</f>
        <v>登録番号</v>
      </c>
      <c r="AX345" s="5" t="str">
        <f>IF(I345="107 ハーフマラソン","H",IF(I345="062 10000mW","W",""))</f>
        <v/>
      </c>
      <c r="AY345" s="5" t="e">
        <f>VLOOKUP($I345 &amp; $J345,標準記録!$A$1:$D$26,2,FALSE)</f>
        <v>#N/A</v>
      </c>
      <c r="AZ345" s="5" t="e">
        <f>VLOOKUP($I345 &amp; $J345,標準記録!$A$1:$D$26,3,FALSE)</f>
        <v>#N/A</v>
      </c>
      <c r="BA345" s="5" t="e">
        <f>VLOOKUP($I345 &amp; $J345,標準記録!$A$1:$D$26,4,FALSE)</f>
        <v>#N/A</v>
      </c>
      <c r="BB345" s="5" t="str">
        <f>IF(BC345="","",A345)</f>
        <v/>
      </c>
      <c r="BC345" s="5" t="str">
        <f>IF(OR(I345="201 十種競技",I345="202 七種競技"),#REF!,"")</f>
        <v/>
      </c>
      <c r="BD345" s="5" t="str">
        <f>IF(I345="107 ハーフマラソン",#REF!,"")</f>
        <v/>
      </c>
      <c r="BE345" s="5" t="str">
        <f>I345 &amp; K345</f>
        <v/>
      </c>
      <c r="BF345" s="5">
        <f>I345</f>
        <v>0</v>
      </c>
      <c r="BG345" s="5">
        <f>COUNTIF($BF$5:$BF$401,I345)</f>
        <v>160</v>
      </c>
      <c r="BH345" s="5">
        <f>COUNTIF($BE$5:$BE$401,I345 &amp; "B標準")</f>
        <v>0</v>
      </c>
      <c r="BI345" s="5" t="str">
        <f>D343 &amp; D345</f>
        <v>登録番号</v>
      </c>
    </row>
    <row r="346" spans="1:61" ht="14.25" thickBot="1" x14ac:dyDescent="0.2">
      <c r="A346" s="292"/>
      <c r="B346" s="304"/>
      <c r="C346" s="208"/>
      <c r="D346" s="206"/>
      <c r="E346" s="121" t="str">
        <f>IF(C345="○",IF($D345&lt;&gt;"",VLOOKUP($D345,新規学連登録者入力シート!$A$2:$U$101,7,FALSE),""),IF($D345&lt;&gt;"",IF(VLOOKUP(個人情報!$D345,登録者リスト!$A$1:$F$43729,4,FALSE)=基本情報!$D$6,VLOOKUP(個人情報!$D345,登録者リスト!$A$1:$F$43729,2,FALSE),""),""))</f>
        <v/>
      </c>
      <c r="F346" s="210"/>
      <c r="G346" s="121" t="str">
        <f>IF(C345="○",IF($D345&lt;&gt;"",VLOOKUP($D345,新規学連登録者入力シート!$A$2:$U$101,19,FALSE),""),IF($D345&lt;&gt;"",IF(VLOOKUP(個人情報!$D345,登録者リスト!$A$1:$F$43729,4,FALSE)=基本情報!$D$6,VLOOKUP(個人情報!$D345,登録者リスト!$A$1:$F$43729,6,FALSE),""),""))</f>
        <v/>
      </c>
      <c r="H346" s="212"/>
      <c r="I346" s="268"/>
      <c r="J346" s="268"/>
      <c r="K346" s="270"/>
      <c r="L346" s="106"/>
      <c r="M346" s="288"/>
      <c r="N346" s="206"/>
      <c r="O346" s="256"/>
      <c r="P346" s="238"/>
      <c r="Q346" s="256"/>
      <c r="R346" s="238"/>
      <c r="S346" s="240"/>
      <c r="T346" s="242"/>
      <c r="U346" s="168"/>
      <c r="V346" s="149"/>
      <c r="W346" s="150" t="s">
        <v>23</v>
      </c>
      <c r="X346" s="94"/>
      <c r="Y346" s="150" t="s">
        <v>25</v>
      </c>
      <c r="Z346" s="94"/>
      <c r="AA346" s="150" t="s">
        <v>26</v>
      </c>
      <c r="AB346" s="268"/>
      <c r="AC346" s="102" t="e">
        <f>IF(#REF!="",ASC(AD345&amp;IF(AF346&lt;&gt;"",TEXT(AF346,"00"),"")&amp;IF(AH346&lt;&gt;"",TEXT(AH346,"00"),"")&amp;IF(AJ346&lt;&gt;"",TEXT(AJ346,"00"),"")),ASC(#REF!))</f>
        <v>#REF!</v>
      </c>
      <c r="AD346" s="254"/>
      <c r="AE346" s="258"/>
      <c r="AF346" s="260"/>
      <c r="AG346" s="258"/>
      <c r="AH346" s="260"/>
      <c r="AI346" s="262"/>
      <c r="AJ346" s="252"/>
      <c r="AK346" s="206"/>
      <c r="AL346" s="256"/>
      <c r="AM346" s="238"/>
      <c r="AN346" s="256"/>
      <c r="AO346" s="238"/>
      <c r="AP346" s="240"/>
      <c r="AQ346" s="295"/>
      <c r="AS346" s="5" t="str">
        <f>IF(AND(I346&lt;&gt;"107 ハーフマラソン",I346&lt;&gt;"062 10000mW"),D345 &amp; "-" &amp; I346,D345 &amp; "-" &amp; I346 &amp; J346)</f>
        <v>-</v>
      </c>
      <c r="AT346" s="5" t="str">
        <f>IF(ISERROR(VLOOKUP(個人情報!$AS346,登録者リスト!#REF!,4,FALSE)),"○","")</f>
        <v>○</v>
      </c>
      <c r="AU346" s="5" t="e">
        <f>IF(AND(I346&lt;&gt;"107 ハーフマラソン",I346&lt;&gt;"062 10000mW"),#REF! &amp; "-" &amp; I346,#REF! &amp; "-" &amp; I346 &amp; J346)</f>
        <v>#REF!</v>
      </c>
      <c r="AV346" s="5" t="str">
        <f>IF(ISERROR(VLOOKUP(AU346,突破者リスト外資格記録入力シート!$D$7:$M$106,2,FALSE)),"○","")</f>
        <v>○</v>
      </c>
      <c r="AX346" s="5" t="str">
        <f>IF(I346="107 ハーフマラソン","H",IF(I346="062 10000mW","W",""))</f>
        <v/>
      </c>
      <c r="AY346" s="5" t="e">
        <f>VLOOKUP($I346 &amp; $J346,標準記録!$A$1:$D$26,2,FALSE)</f>
        <v>#N/A</v>
      </c>
      <c r="AZ346" s="5" t="e">
        <f>VLOOKUP($I346 &amp; $J346,標準記録!$A$1:$D$26,3,FALSE)</f>
        <v>#N/A</v>
      </c>
      <c r="BA346" s="5" t="e">
        <f>VLOOKUP($I346 &amp; $J346,標準記録!$A$1:$D$26,4,FALSE)</f>
        <v>#N/A</v>
      </c>
      <c r="BB346" s="5" t="str">
        <f>IF(BC346="","",A345)</f>
        <v/>
      </c>
      <c r="BC346" s="5" t="str">
        <f>IF(OR(I346="201 十種競技",I346="202 七種競技"),#REF!,"")</f>
        <v/>
      </c>
      <c r="BD346" s="5" t="str">
        <f>IF(I346="107 ハーフマラソン",#REF!,"")</f>
        <v/>
      </c>
      <c r="BE346" s="5" t="str">
        <f>I346 &amp; K346</f>
        <v/>
      </c>
      <c r="BF346" s="5">
        <f>I346</f>
        <v>0</v>
      </c>
      <c r="BG346" s="5">
        <f>COUNTIF($BF$5:$BF$401,I346)</f>
        <v>160</v>
      </c>
      <c r="BH346" s="5">
        <f>COUNTIF($BE$5:$BE$401,I346 &amp; "B標準")</f>
        <v>0</v>
      </c>
    </row>
    <row r="347" spans="1:61" ht="15" thickTop="1" thickBot="1" x14ac:dyDescent="0.2">
      <c r="A347" s="293"/>
      <c r="B347" s="245" t="s">
        <v>128</v>
      </c>
      <c r="C347" s="246"/>
      <c r="D347" s="246"/>
      <c r="E347" s="246"/>
      <c r="F347" s="246"/>
      <c r="G347" s="247"/>
      <c r="H347" s="118"/>
      <c r="I347" s="248"/>
      <c r="J347" s="249"/>
      <c r="K347" s="249"/>
      <c r="L347" s="249"/>
      <c r="M347" s="249"/>
      <c r="N347" s="249"/>
      <c r="O347" s="249"/>
      <c r="P347" s="249"/>
      <c r="Q347" s="249"/>
      <c r="R347" s="249"/>
      <c r="S347" s="249"/>
      <c r="T347" s="249"/>
      <c r="U347" s="249"/>
      <c r="V347" s="249"/>
      <c r="W347" s="249"/>
      <c r="X347" s="249"/>
      <c r="Y347" s="249"/>
      <c r="Z347" s="249"/>
      <c r="AA347" s="249"/>
      <c r="AB347" s="249"/>
      <c r="AC347" s="249"/>
      <c r="AD347" s="249"/>
      <c r="AE347" s="249"/>
      <c r="AF347" s="249"/>
      <c r="AG347" s="249"/>
      <c r="AH347" s="249"/>
      <c r="AI347" s="249"/>
      <c r="AJ347" s="249"/>
      <c r="AK347" s="249"/>
      <c r="AL347" s="249"/>
      <c r="AM347" s="249"/>
      <c r="AN347" s="249"/>
      <c r="AO347" s="249"/>
      <c r="AP347" s="249"/>
      <c r="AQ347" s="250"/>
    </row>
    <row r="348" spans="1:61" ht="13.5" customHeight="1" x14ac:dyDescent="0.15">
      <c r="A348" s="289"/>
      <c r="B348" s="281" t="s">
        <v>0</v>
      </c>
      <c r="C348" s="283" t="s">
        <v>242</v>
      </c>
      <c r="D348" s="283" t="str">
        <f>IF(C350="○","整理番号","登録番号")</f>
        <v>登録番号</v>
      </c>
      <c r="E348" s="134" t="s">
        <v>13550</v>
      </c>
      <c r="F348" s="281" t="s">
        <v>275</v>
      </c>
      <c r="G348" s="135" t="s">
        <v>1</v>
      </c>
      <c r="H348" s="273" t="s">
        <v>13551</v>
      </c>
      <c r="I348" s="285" t="s">
        <v>2</v>
      </c>
      <c r="J348" s="273" t="s">
        <v>284</v>
      </c>
      <c r="K348" s="273" t="s">
        <v>3</v>
      </c>
      <c r="L348" s="136" t="s">
        <v>243</v>
      </c>
      <c r="M348" s="137" t="s">
        <v>16</v>
      </c>
      <c r="N348" s="278" t="s">
        <v>4</v>
      </c>
      <c r="O348" s="279"/>
      <c r="P348" s="279"/>
      <c r="Q348" s="279"/>
      <c r="R348" s="279"/>
      <c r="S348" s="279"/>
      <c r="T348" s="279"/>
      <c r="U348" s="279"/>
      <c r="V348" s="279"/>
      <c r="W348" s="279"/>
      <c r="X348" s="279"/>
      <c r="Y348" s="279"/>
      <c r="Z348" s="279"/>
      <c r="AA348" s="279"/>
      <c r="AB348" s="280"/>
      <c r="AC348" s="138" t="s">
        <v>16</v>
      </c>
      <c r="AD348" s="296" t="s">
        <v>448</v>
      </c>
      <c r="AE348" s="297"/>
      <c r="AF348" s="297"/>
      <c r="AG348" s="297"/>
      <c r="AH348" s="297"/>
      <c r="AI348" s="297"/>
      <c r="AJ348" s="297"/>
      <c r="AK348" s="278" t="s">
        <v>445</v>
      </c>
      <c r="AL348" s="279"/>
      <c r="AM348" s="279"/>
      <c r="AN348" s="279"/>
      <c r="AO348" s="279"/>
      <c r="AP348" s="279"/>
      <c r="AQ348" s="301"/>
    </row>
    <row r="349" spans="1:61" ht="14.25" thickBot="1" x14ac:dyDescent="0.2">
      <c r="A349" s="290"/>
      <c r="B349" s="282"/>
      <c r="C349" s="284"/>
      <c r="D349" s="284"/>
      <c r="E349" s="139" t="s">
        <v>6</v>
      </c>
      <c r="F349" s="282"/>
      <c r="G349" s="140" t="s">
        <v>7</v>
      </c>
      <c r="H349" s="282"/>
      <c r="I349" s="286"/>
      <c r="J349" s="274"/>
      <c r="K349" s="274"/>
      <c r="L349" s="141"/>
      <c r="M349" s="142"/>
      <c r="N349" s="275" t="s">
        <v>8</v>
      </c>
      <c r="O349" s="276"/>
      <c r="P349" s="276"/>
      <c r="Q349" s="276"/>
      <c r="R349" s="276"/>
      <c r="S349" s="276"/>
      <c r="T349" s="277"/>
      <c r="U349" s="166"/>
      <c r="V349" s="157" t="s">
        <v>10</v>
      </c>
      <c r="W349" s="158"/>
      <c r="X349" s="164"/>
      <c r="Y349" s="158"/>
      <c r="Z349" s="164"/>
      <c r="AA349" s="159"/>
      <c r="AB349" s="140" t="s">
        <v>11</v>
      </c>
      <c r="AC349" s="146"/>
      <c r="AD349" s="298" t="s">
        <v>8</v>
      </c>
      <c r="AE349" s="299"/>
      <c r="AF349" s="299"/>
      <c r="AG349" s="299"/>
      <c r="AH349" s="299"/>
      <c r="AI349" s="299"/>
      <c r="AJ349" s="300"/>
      <c r="AK349" s="275" t="s">
        <v>8</v>
      </c>
      <c r="AL349" s="276"/>
      <c r="AM349" s="276"/>
      <c r="AN349" s="276"/>
      <c r="AO349" s="276"/>
      <c r="AP349" s="276"/>
      <c r="AQ349" s="302"/>
    </row>
    <row r="350" spans="1:61" x14ac:dyDescent="0.15">
      <c r="A350" s="291">
        <v>70</v>
      </c>
      <c r="B350" s="303" t="str">
        <f>IF(OR(B345="",E350=""),"",B345+1)</f>
        <v/>
      </c>
      <c r="C350" s="207"/>
      <c r="D350" s="205"/>
      <c r="E350" s="119" t="str">
        <f>IF(C350="○",IF($D350&lt;&gt;"",VLOOKUP($D350,新規学連登録者入力シート!$A$2:$U$101,8,FALSE),""),IF($D350&lt;&gt;"",IF(VLOOKUP(個人情報!$D350,登録者リスト!$A$1:$F$43729,4,FALSE)=基本情報!$D$6,VLOOKUP(個人情報!$D350,登録者リスト!$A$1:$F$43729,3,FALSE),""),""))</f>
        <v/>
      </c>
      <c r="F350" s="209" t="str">
        <f>IF(C350="○",IF($D350&lt;&gt;"",VLOOKUP($D350,新規学連登録者入力シート!$A$2:$U$101,9,FALSE),""),IF($D350&lt;&gt;"",IF(VLOOKUP(個人情報!$D350,登録者リスト!$A$1:$G$43729,4,FALSE)=基本情報!$D$6,VLOOKUP(個人情報!$D350,登録者リスト!$A$1:$G$43729,7,FALSE),""),""))</f>
        <v/>
      </c>
      <c r="G350" s="120" t="str">
        <f>IF(C350="○",IF($D350&lt;&gt;"",VLOOKUP($D350,新規学連登録者入力シート!$A$2:$U$101,14,FALSE),""),IF($D350&lt;&gt;"",IF(VLOOKUP(個人情報!$D350,登録者リスト!$A$1:$F$43729,4,FALSE)=基本情報!$D$6,VLOOKUP(個人情報!$D350,登録者リスト!$A$1:$F$43729,5,FALSE),""),""))</f>
        <v/>
      </c>
      <c r="H350" s="211" t="str">
        <f>IF(C350="○",IF($D350&lt;&gt;"",VLOOKUP($D350,新規学連登録者入力シート!$A$2:$U$101,19,FALSE),""),IF($D350&lt;&gt;"",IF(VLOOKUP(個人情報!$D350,登録者リスト!$A$1:$H$43729,4,FALSE)=基本情報!$D$6,VLOOKUP(個人情報!$D350,登録者リスト!$A$1:$H$43729,8,FALSE),""),""))</f>
        <v/>
      </c>
      <c r="I350" s="267"/>
      <c r="J350" s="267"/>
      <c r="K350" s="269" t="str">
        <f>IFERROR(IF(I350="","",IF(AND(I350&lt;&gt;"107 ハーフマラソン",I350&lt;&gt;"062 10000mW"),IF(BA350="T",IF(VALUE(M350)&lt;=AY350,"A標準",IF(VALUE(M350)&lt;=AZ350,"B標準","未突破")),IF(VALUE(M350)&gt;=AY350,"A標準",IF(VALUE(M350)&gt;=AZ350,"B標準","未突破"))),IF(VALUE(M350)&lt;=AZ350,"","未突破"))),"")</f>
        <v/>
      </c>
      <c r="L350" s="105"/>
      <c r="M350" s="287" t="str">
        <f>IF(U350="",ASC(N350&amp;IF(P350&lt;&gt;"",TEXT(P350,"00"),"")&amp;IF(R350&lt;&gt;"",TEXT(R350,"00"),"")&amp;IF(T350&lt;&gt;"",TEXT(T350,"00"),"")),ASC(U350))</f>
        <v/>
      </c>
      <c r="N350" s="205"/>
      <c r="O350" s="255" t="s">
        <v>239</v>
      </c>
      <c r="P350" s="237"/>
      <c r="Q350" s="255" t="s">
        <v>240</v>
      </c>
      <c r="R350" s="237"/>
      <c r="S350" s="239" t="s">
        <v>241</v>
      </c>
      <c r="T350" s="241"/>
      <c r="U350" s="165"/>
      <c r="V350" s="147"/>
      <c r="W350" s="148" t="s">
        <v>23</v>
      </c>
      <c r="X350" s="163"/>
      <c r="Y350" s="148" t="s">
        <v>24</v>
      </c>
      <c r="Z350" s="163"/>
      <c r="AA350" s="148" t="s">
        <v>26</v>
      </c>
      <c r="AB350" s="267"/>
      <c r="AC350" s="101" t="e">
        <f>IF(#REF!="",ASC(AD350&amp;IF(AF350&lt;&gt;"",TEXT(AF350,"00"),"")&amp;IF(AH350&lt;&gt;"",TEXT(AH350,"00"),"")&amp;IF(AJ350&lt;&gt;"",TEXT(AJ350,"00"),"")),ASC(#REF!))</f>
        <v>#REF!</v>
      </c>
      <c r="AD350" s="253" t="str">
        <f>IF(I350="","",IF(I350="201 十種競技","",VLOOKUP(I350,大学記録!$A$3:$H$5,2,FALSE)))</f>
        <v/>
      </c>
      <c r="AE350" s="257" t="s">
        <v>239</v>
      </c>
      <c r="AF350" s="259" t="str">
        <f>IF(I350="","",IF(I350="201 十種競技","",VLOOKUP(I350,大学記録!$A$3:$H$5,4,FALSE)))</f>
        <v/>
      </c>
      <c r="AG350" s="257" t="s">
        <v>240</v>
      </c>
      <c r="AH350" s="259" t="str">
        <f>IF(I350="","",IF(I350="201 十種競技","",VLOOKUP(I350,大学記録!$A$3:$H$5,6,FALSE)))</f>
        <v/>
      </c>
      <c r="AI350" s="261" t="s">
        <v>241</v>
      </c>
      <c r="AJ350" s="251" t="str">
        <f>IF(I350="","",IF(I350="201 十種競技","",VLOOKUP(I350,大学記録!$A$3:$H$5,8,FALSE)))</f>
        <v/>
      </c>
      <c r="AK350" s="205"/>
      <c r="AL350" s="255" t="s">
        <v>239</v>
      </c>
      <c r="AM350" s="237"/>
      <c r="AN350" s="255" t="s">
        <v>240</v>
      </c>
      <c r="AO350" s="237"/>
      <c r="AP350" s="239" t="s">
        <v>241</v>
      </c>
      <c r="AQ350" s="294"/>
      <c r="AS350" s="5" t="str">
        <f>IF(AND(I350&lt;&gt;"107 ハーフマラソン",I350&lt;&gt;"062 10000mW"),D350 &amp; "-" &amp; I350,D350 &amp; "-" &amp; I350 &amp; J350)</f>
        <v>-</v>
      </c>
      <c r="AT350" s="5" t="str">
        <f>IF(ISERROR(VLOOKUP(個人情報!$AS350,登録者リスト!#REF!,4,FALSE)),"○","")</f>
        <v>○</v>
      </c>
      <c r="AU350" s="5" t="e">
        <f>IF(AND(I350&lt;&gt;"107 ハーフマラソン",I350&lt;&gt;"062 10000mW"),#REF! &amp; "-" &amp; I350,#REF! &amp; "-" &amp; I350 &amp; J350)</f>
        <v>#REF!</v>
      </c>
      <c r="AV350" s="5" t="str">
        <f>IF(ISERROR(VLOOKUP(AU350,突破者リスト外資格記録入力シート!$D$7:$M$106,2,FALSE)),"○","")</f>
        <v>○</v>
      </c>
      <c r="AW350" s="5" t="str">
        <f>IF(C350="○","整理番号","登録番号")</f>
        <v>登録番号</v>
      </c>
      <c r="AX350" s="5" t="str">
        <f>IF(I350="107 ハーフマラソン","H",IF(I350="062 10000mW","W",""))</f>
        <v/>
      </c>
      <c r="AY350" s="5" t="e">
        <f>VLOOKUP($I350 &amp; $J350,標準記録!$A$1:$D$26,2,FALSE)</f>
        <v>#N/A</v>
      </c>
      <c r="AZ350" s="5" t="e">
        <f>VLOOKUP($I350 &amp; $J350,標準記録!$A$1:$D$26,3,FALSE)</f>
        <v>#N/A</v>
      </c>
      <c r="BA350" s="5" t="e">
        <f>VLOOKUP($I350 &amp; $J350,標準記録!$A$1:$D$26,4,FALSE)</f>
        <v>#N/A</v>
      </c>
      <c r="BB350" s="5" t="str">
        <f>IF(BC350="","",A350)</f>
        <v/>
      </c>
      <c r="BC350" s="5" t="str">
        <f>IF(OR(I350="201 十種競技",I350="202 七種競技"),#REF!,"")</f>
        <v/>
      </c>
      <c r="BD350" s="5" t="str">
        <f>IF(I350="107 ハーフマラソン",#REF!,"")</f>
        <v/>
      </c>
      <c r="BE350" s="5" t="str">
        <f>I350 &amp; K350</f>
        <v/>
      </c>
      <c r="BF350" s="5">
        <f>I350</f>
        <v>0</v>
      </c>
      <c r="BG350" s="5">
        <f>COUNTIF($BF$5:$BF$401,I350)</f>
        <v>160</v>
      </c>
      <c r="BH350" s="5">
        <f>COUNTIF($BE$5:$BE$401,I350 &amp; "B標準")</f>
        <v>0</v>
      </c>
      <c r="BI350" s="5" t="str">
        <f>D348 &amp; D350</f>
        <v>登録番号</v>
      </c>
    </row>
    <row r="351" spans="1:61" ht="14.25" thickBot="1" x14ac:dyDescent="0.2">
      <c r="A351" s="292"/>
      <c r="B351" s="304"/>
      <c r="C351" s="208"/>
      <c r="D351" s="206"/>
      <c r="E351" s="121" t="str">
        <f>IF(C350="○",IF($D350&lt;&gt;"",VLOOKUP($D350,新規学連登録者入力シート!$A$2:$U$101,7,FALSE),""),IF($D350&lt;&gt;"",IF(VLOOKUP(個人情報!$D350,登録者リスト!$A$1:$F$43729,4,FALSE)=基本情報!$D$6,VLOOKUP(個人情報!$D350,登録者リスト!$A$1:$F$43729,2,FALSE),""),""))</f>
        <v/>
      </c>
      <c r="F351" s="210"/>
      <c r="G351" s="121" t="str">
        <f>IF(C350="○",IF($D350&lt;&gt;"",VLOOKUP($D350,新規学連登録者入力シート!$A$2:$U$101,19,FALSE),""),IF($D350&lt;&gt;"",IF(VLOOKUP(個人情報!$D350,登録者リスト!$A$1:$F$43729,4,FALSE)=基本情報!$D$6,VLOOKUP(個人情報!$D350,登録者リスト!$A$1:$F$43729,6,FALSE),""),""))</f>
        <v/>
      </c>
      <c r="H351" s="212"/>
      <c r="I351" s="268"/>
      <c r="J351" s="268"/>
      <c r="K351" s="270"/>
      <c r="L351" s="106"/>
      <c r="M351" s="288"/>
      <c r="N351" s="206"/>
      <c r="O351" s="256"/>
      <c r="P351" s="238"/>
      <c r="Q351" s="256"/>
      <c r="R351" s="238"/>
      <c r="S351" s="240"/>
      <c r="T351" s="242"/>
      <c r="U351" s="168"/>
      <c r="V351" s="149"/>
      <c r="W351" s="150" t="s">
        <v>23</v>
      </c>
      <c r="X351" s="94"/>
      <c r="Y351" s="150" t="s">
        <v>25</v>
      </c>
      <c r="Z351" s="94"/>
      <c r="AA351" s="150" t="s">
        <v>26</v>
      </c>
      <c r="AB351" s="268"/>
      <c r="AC351" s="102" t="e">
        <f>IF(#REF!="",ASC(AD350&amp;IF(AF351&lt;&gt;"",TEXT(AF351,"00"),"")&amp;IF(AH351&lt;&gt;"",TEXT(AH351,"00"),"")&amp;IF(AJ351&lt;&gt;"",TEXT(AJ351,"00"),"")),ASC(#REF!))</f>
        <v>#REF!</v>
      </c>
      <c r="AD351" s="254"/>
      <c r="AE351" s="258"/>
      <c r="AF351" s="260"/>
      <c r="AG351" s="258"/>
      <c r="AH351" s="260"/>
      <c r="AI351" s="262"/>
      <c r="AJ351" s="252"/>
      <c r="AK351" s="206"/>
      <c r="AL351" s="256"/>
      <c r="AM351" s="238"/>
      <c r="AN351" s="256"/>
      <c r="AO351" s="238"/>
      <c r="AP351" s="240"/>
      <c r="AQ351" s="295"/>
      <c r="AS351" s="5" t="str">
        <f>IF(AND(I351&lt;&gt;"107 ハーフマラソン",I351&lt;&gt;"062 10000mW"),D350 &amp; "-" &amp; I351,D350 &amp; "-" &amp; I351 &amp; J351)</f>
        <v>-</v>
      </c>
      <c r="AT351" s="5" t="str">
        <f>IF(ISERROR(VLOOKUP(個人情報!$AS351,登録者リスト!#REF!,4,FALSE)),"○","")</f>
        <v>○</v>
      </c>
      <c r="AU351" s="5" t="e">
        <f>IF(AND(I351&lt;&gt;"107 ハーフマラソン",I351&lt;&gt;"062 10000mW"),#REF! &amp; "-" &amp; I351,#REF! &amp; "-" &amp; I351 &amp; J351)</f>
        <v>#REF!</v>
      </c>
      <c r="AV351" s="5" t="str">
        <f>IF(ISERROR(VLOOKUP(AU351,突破者リスト外資格記録入力シート!$D$7:$M$106,2,FALSE)),"○","")</f>
        <v>○</v>
      </c>
      <c r="AX351" s="5" t="str">
        <f>IF(I351="107 ハーフマラソン","H",IF(I351="062 10000mW","W",""))</f>
        <v/>
      </c>
      <c r="AY351" s="5" t="e">
        <f>VLOOKUP($I351 &amp; $J351,標準記録!$A$1:$D$26,2,FALSE)</f>
        <v>#N/A</v>
      </c>
      <c r="AZ351" s="5" t="e">
        <f>VLOOKUP($I351 &amp; $J351,標準記録!$A$1:$D$26,3,FALSE)</f>
        <v>#N/A</v>
      </c>
      <c r="BA351" s="5" t="e">
        <f>VLOOKUP($I351 &amp; $J351,標準記録!$A$1:$D$26,4,FALSE)</f>
        <v>#N/A</v>
      </c>
      <c r="BB351" s="5" t="str">
        <f>IF(BC351="","",A350)</f>
        <v/>
      </c>
      <c r="BC351" s="5" t="str">
        <f>IF(OR(I351="201 十種競技",I351="202 七種競技"),#REF!,"")</f>
        <v/>
      </c>
      <c r="BD351" s="5" t="str">
        <f>IF(I351="107 ハーフマラソン",#REF!,"")</f>
        <v/>
      </c>
      <c r="BE351" s="5" t="str">
        <f>I351 &amp; K351</f>
        <v/>
      </c>
      <c r="BF351" s="5">
        <f>I351</f>
        <v>0</v>
      </c>
      <c r="BG351" s="5">
        <f>COUNTIF($BF$5:$BF$401,I351)</f>
        <v>160</v>
      </c>
      <c r="BH351" s="5">
        <f>COUNTIF($BE$5:$BE$401,I351 &amp; "B標準")</f>
        <v>0</v>
      </c>
    </row>
    <row r="352" spans="1:61" ht="15" thickTop="1" thickBot="1" x14ac:dyDescent="0.2">
      <c r="A352" s="293"/>
      <c r="B352" s="245" t="s">
        <v>128</v>
      </c>
      <c r="C352" s="246"/>
      <c r="D352" s="246"/>
      <c r="E352" s="246"/>
      <c r="F352" s="246"/>
      <c r="G352" s="247"/>
      <c r="H352" s="118"/>
      <c r="I352" s="248"/>
      <c r="J352" s="249"/>
      <c r="K352" s="249"/>
      <c r="L352" s="249"/>
      <c r="M352" s="249"/>
      <c r="N352" s="249"/>
      <c r="O352" s="249"/>
      <c r="P352" s="249"/>
      <c r="Q352" s="249"/>
      <c r="R352" s="249"/>
      <c r="S352" s="249"/>
      <c r="T352" s="249"/>
      <c r="U352" s="249"/>
      <c r="V352" s="249"/>
      <c r="W352" s="249"/>
      <c r="X352" s="249"/>
      <c r="Y352" s="249"/>
      <c r="Z352" s="249"/>
      <c r="AA352" s="249"/>
      <c r="AB352" s="249"/>
      <c r="AC352" s="249"/>
      <c r="AD352" s="249"/>
      <c r="AE352" s="249"/>
      <c r="AF352" s="249"/>
      <c r="AG352" s="249"/>
      <c r="AH352" s="249"/>
      <c r="AI352" s="249"/>
      <c r="AJ352" s="249"/>
      <c r="AK352" s="249"/>
      <c r="AL352" s="249"/>
      <c r="AM352" s="249"/>
      <c r="AN352" s="249"/>
      <c r="AO352" s="249"/>
      <c r="AP352" s="249"/>
      <c r="AQ352" s="250"/>
    </row>
    <row r="353" spans="1:61" ht="13.5" customHeight="1" x14ac:dyDescent="0.15">
      <c r="A353" s="289"/>
      <c r="B353" s="281" t="s">
        <v>0</v>
      </c>
      <c r="C353" s="283" t="s">
        <v>242</v>
      </c>
      <c r="D353" s="283" t="str">
        <f>IF(C355="○","整理番号","登録番号")</f>
        <v>登録番号</v>
      </c>
      <c r="E353" s="134" t="s">
        <v>13550</v>
      </c>
      <c r="F353" s="281" t="s">
        <v>275</v>
      </c>
      <c r="G353" s="135" t="s">
        <v>1</v>
      </c>
      <c r="H353" s="273" t="s">
        <v>13551</v>
      </c>
      <c r="I353" s="285" t="s">
        <v>2</v>
      </c>
      <c r="J353" s="273" t="s">
        <v>284</v>
      </c>
      <c r="K353" s="273" t="s">
        <v>3</v>
      </c>
      <c r="L353" s="136" t="s">
        <v>243</v>
      </c>
      <c r="M353" s="137" t="s">
        <v>16</v>
      </c>
      <c r="N353" s="278" t="s">
        <v>4</v>
      </c>
      <c r="O353" s="279"/>
      <c r="P353" s="279"/>
      <c r="Q353" s="279"/>
      <c r="R353" s="279"/>
      <c r="S353" s="279"/>
      <c r="T353" s="279"/>
      <c r="U353" s="279"/>
      <c r="V353" s="279"/>
      <c r="W353" s="279"/>
      <c r="X353" s="279"/>
      <c r="Y353" s="279"/>
      <c r="Z353" s="279"/>
      <c r="AA353" s="279"/>
      <c r="AB353" s="280"/>
      <c r="AC353" s="138" t="s">
        <v>16</v>
      </c>
      <c r="AD353" s="296" t="s">
        <v>448</v>
      </c>
      <c r="AE353" s="297"/>
      <c r="AF353" s="297"/>
      <c r="AG353" s="297"/>
      <c r="AH353" s="297"/>
      <c r="AI353" s="297"/>
      <c r="AJ353" s="297"/>
      <c r="AK353" s="278" t="s">
        <v>445</v>
      </c>
      <c r="AL353" s="279"/>
      <c r="AM353" s="279"/>
      <c r="AN353" s="279"/>
      <c r="AO353" s="279"/>
      <c r="AP353" s="279"/>
      <c r="AQ353" s="301"/>
    </row>
    <row r="354" spans="1:61" ht="14.25" thickBot="1" x14ac:dyDescent="0.2">
      <c r="A354" s="290"/>
      <c r="B354" s="282"/>
      <c r="C354" s="284"/>
      <c r="D354" s="284"/>
      <c r="E354" s="139" t="s">
        <v>6</v>
      </c>
      <c r="F354" s="282"/>
      <c r="G354" s="140" t="s">
        <v>7</v>
      </c>
      <c r="H354" s="282"/>
      <c r="I354" s="286"/>
      <c r="J354" s="274"/>
      <c r="K354" s="274"/>
      <c r="L354" s="141"/>
      <c r="M354" s="142"/>
      <c r="N354" s="275" t="s">
        <v>8</v>
      </c>
      <c r="O354" s="276"/>
      <c r="P354" s="276"/>
      <c r="Q354" s="276"/>
      <c r="R354" s="276"/>
      <c r="S354" s="276"/>
      <c r="T354" s="277"/>
      <c r="U354" s="166"/>
      <c r="V354" s="143" t="s">
        <v>10</v>
      </c>
      <c r="W354" s="144"/>
      <c r="X354" s="162"/>
      <c r="Y354" s="144"/>
      <c r="Z354" s="162"/>
      <c r="AA354" s="145"/>
      <c r="AB354" s="140" t="s">
        <v>11</v>
      </c>
      <c r="AC354" s="146"/>
      <c r="AD354" s="298" t="s">
        <v>8</v>
      </c>
      <c r="AE354" s="299"/>
      <c r="AF354" s="299"/>
      <c r="AG354" s="299"/>
      <c r="AH354" s="299"/>
      <c r="AI354" s="299"/>
      <c r="AJ354" s="300"/>
      <c r="AK354" s="275" t="s">
        <v>8</v>
      </c>
      <c r="AL354" s="276"/>
      <c r="AM354" s="276"/>
      <c r="AN354" s="276"/>
      <c r="AO354" s="276"/>
      <c r="AP354" s="276"/>
      <c r="AQ354" s="302"/>
    </row>
    <row r="355" spans="1:61" x14ac:dyDescent="0.15">
      <c r="A355" s="291">
        <v>71</v>
      </c>
      <c r="B355" s="303" t="str">
        <f>IF(OR(B350="",E355=""),"",B350+1)</f>
        <v/>
      </c>
      <c r="C355" s="207"/>
      <c r="D355" s="205"/>
      <c r="E355" s="119" t="str">
        <f>IF(C355="○",IF($D355&lt;&gt;"",VLOOKUP($D355,新規学連登録者入力シート!$A$2:$U$101,8,FALSE),""),IF($D355&lt;&gt;"",IF(VLOOKUP(個人情報!$D355,登録者リスト!$A$1:$F$43729,4,FALSE)=基本情報!$D$6,VLOOKUP(個人情報!$D355,登録者リスト!$A$1:$F$43729,3,FALSE),""),""))</f>
        <v/>
      </c>
      <c r="F355" s="209" t="str">
        <f>IF(C355="○",IF($D355&lt;&gt;"",VLOOKUP($D355,新規学連登録者入力シート!$A$2:$U$101,9,FALSE),""),IF($D355&lt;&gt;"",IF(VLOOKUP(個人情報!$D355,登録者リスト!$A$1:$G$43729,4,FALSE)=基本情報!$D$6,VLOOKUP(個人情報!$D355,登録者リスト!$A$1:$G$43729,7,FALSE),""),""))</f>
        <v/>
      </c>
      <c r="G355" s="120" t="str">
        <f>IF(C355="○",IF($D355&lt;&gt;"",VLOOKUP($D355,新規学連登録者入力シート!$A$2:$U$101,14,FALSE),""),IF($D355&lt;&gt;"",IF(VLOOKUP(個人情報!$D355,登録者リスト!$A$1:$F$43729,4,FALSE)=基本情報!$D$6,VLOOKUP(個人情報!$D355,登録者リスト!$A$1:$F$43729,5,FALSE),""),""))</f>
        <v/>
      </c>
      <c r="H355" s="211" t="str">
        <f>IF(C355="○",IF($D355&lt;&gt;"",VLOOKUP($D355,新規学連登録者入力シート!$A$2:$U$101,19,FALSE),""),IF($D355&lt;&gt;"",IF(VLOOKUP(個人情報!$D355,登録者リスト!$A$1:$H$43729,4,FALSE)=基本情報!$D$6,VLOOKUP(個人情報!$D355,登録者リスト!$A$1:$H$43729,8,FALSE),""),""))</f>
        <v/>
      </c>
      <c r="I355" s="267"/>
      <c r="J355" s="267"/>
      <c r="K355" s="269" t="str">
        <f>IFERROR(IF(I355="","",IF(AND(I355&lt;&gt;"107 ハーフマラソン",I355&lt;&gt;"062 10000mW"),IF(BA355="T",IF(VALUE(M355)&lt;=AY355,"A標準",IF(VALUE(M355)&lt;=AZ355,"B標準","未突破")),IF(VALUE(M355)&gt;=AY355,"A標準",IF(VALUE(M355)&gt;=AZ355,"B標準","未突破"))),IF(VALUE(M355)&lt;=AZ355,"","未突破"))),"")</f>
        <v/>
      </c>
      <c r="L355" s="105"/>
      <c r="M355" s="287" t="str">
        <f>IF(U355="",ASC(N355&amp;IF(P355&lt;&gt;"",TEXT(P355,"00"),"")&amp;IF(R355&lt;&gt;"",TEXT(R355,"00"),"")&amp;IF(T355&lt;&gt;"",TEXT(T355,"00"),"")),ASC(U355))</f>
        <v/>
      </c>
      <c r="N355" s="205"/>
      <c r="O355" s="255" t="s">
        <v>239</v>
      </c>
      <c r="P355" s="237"/>
      <c r="Q355" s="255" t="s">
        <v>240</v>
      </c>
      <c r="R355" s="237"/>
      <c r="S355" s="239" t="s">
        <v>241</v>
      </c>
      <c r="T355" s="241"/>
      <c r="U355" s="165"/>
      <c r="V355" s="147"/>
      <c r="W355" s="148" t="s">
        <v>23</v>
      </c>
      <c r="X355" s="163"/>
      <c r="Y355" s="148" t="s">
        <v>24</v>
      </c>
      <c r="Z355" s="163"/>
      <c r="AA355" s="148" t="s">
        <v>26</v>
      </c>
      <c r="AB355" s="267"/>
      <c r="AC355" s="101" t="e">
        <f>IF(#REF!="",ASC(AD355&amp;IF(AF355&lt;&gt;"",TEXT(AF355,"00"),"")&amp;IF(AH355&lt;&gt;"",TEXT(AH355,"00"),"")&amp;IF(AJ355&lt;&gt;"",TEXT(AJ355,"00"),"")),ASC(#REF!))</f>
        <v>#REF!</v>
      </c>
      <c r="AD355" s="253" t="str">
        <f>IF(I355="","",IF(I355="201 十種競技","",VLOOKUP(I355,大学記録!$A$3:$H$5,2,FALSE)))</f>
        <v/>
      </c>
      <c r="AE355" s="257" t="s">
        <v>239</v>
      </c>
      <c r="AF355" s="259" t="str">
        <f>IF(I355="","",IF(I355="201 十種競技","",VLOOKUP(I355,大学記録!$A$3:$H$5,4,FALSE)))</f>
        <v/>
      </c>
      <c r="AG355" s="257" t="s">
        <v>240</v>
      </c>
      <c r="AH355" s="259" t="str">
        <f>IF(I355="","",IF(I355="201 十種競技","",VLOOKUP(I355,大学記録!$A$3:$H$5,6,FALSE)))</f>
        <v/>
      </c>
      <c r="AI355" s="261" t="s">
        <v>241</v>
      </c>
      <c r="AJ355" s="251" t="str">
        <f>IF(I355="","",IF(I355="201 十種競技","",VLOOKUP(I355,大学記録!$A$3:$H$5,8,FALSE)))</f>
        <v/>
      </c>
      <c r="AK355" s="205"/>
      <c r="AL355" s="255" t="s">
        <v>239</v>
      </c>
      <c r="AM355" s="237"/>
      <c r="AN355" s="255" t="s">
        <v>240</v>
      </c>
      <c r="AO355" s="237"/>
      <c r="AP355" s="239" t="s">
        <v>241</v>
      </c>
      <c r="AQ355" s="294"/>
      <c r="AS355" s="5" t="str">
        <f>IF(AND(I355&lt;&gt;"107 ハーフマラソン",I355&lt;&gt;"062 10000mW"),D355 &amp; "-" &amp; I355,D355 &amp; "-" &amp; I355 &amp; J355)</f>
        <v>-</v>
      </c>
      <c r="AT355" s="5" t="str">
        <f>IF(ISERROR(VLOOKUP(個人情報!$AS355,登録者リスト!#REF!,4,FALSE)),"○","")</f>
        <v>○</v>
      </c>
      <c r="AU355" s="5" t="e">
        <f>IF(AND(I355&lt;&gt;"107 ハーフマラソン",I355&lt;&gt;"062 10000mW"),#REF! &amp; "-" &amp; I355,#REF! &amp; "-" &amp; I355 &amp; J355)</f>
        <v>#REF!</v>
      </c>
      <c r="AV355" s="5" t="str">
        <f>IF(ISERROR(VLOOKUP(AU355,突破者リスト外資格記録入力シート!$D$7:$M$106,2,FALSE)),"○","")</f>
        <v>○</v>
      </c>
      <c r="AW355" s="5" t="str">
        <f>IF(C355="○","整理番号","登録番号")</f>
        <v>登録番号</v>
      </c>
      <c r="AX355" s="5" t="str">
        <f>IF(I355="107 ハーフマラソン","H",IF(I355="062 10000mW","W",""))</f>
        <v/>
      </c>
      <c r="AY355" s="5" t="e">
        <f>VLOOKUP($I355 &amp; $J355,標準記録!$A$1:$D$26,2,FALSE)</f>
        <v>#N/A</v>
      </c>
      <c r="AZ355" s="5" t="e">
        <f>VLOOKUP($I355 &amp; $J355,標準記録!$A$1:$D$26,3,FALSE)</f>
        <v>#N/A</v>
      </c>
      <c r="BA355" s="5" t="e">
        <f>VLOOKUP($I355 &amp; $J355,標準記録!$A$1:$D$26,4,FALSE)</f>
        <v>#N/A</v>
      </c>
      <c r="BB355" s="5" t="str">
        <f>IF(BC355="","",A355)</f>
        <v/>
      </c>
      <c r="BC355" s="5" t="str">
        <f>IF(OR(I355="201 十種競技",I355="202 七種競技"),#REF!,"")</f>
        <v/>
      </c>
      <c r="BD355" s="5" t="str">
        <f>IF(I355="107 ハーフマラソン",#REF!,"")</f>
        <v/>
      </c>
      <c r="BE355" s="5" t="str">
        <f>I355 &amp; K355</f>
        <v/>
      </c>
      <c r="BF355" s="5">
        <f>I355</f>
        <v>0</v>
      </c>
      <c r="BG355" s="5">
        <f>COUNTIF($BF$5:$BF$401,I355)</f>
        <v>160</v>
      </c>
      <c r="BH355" s="5">
        <f>COUNTIF($BE$5:$BE$401,I355 &amp; "B標準")</f>
        <v>0</v>
      </c>
      <c r="BI355" s="5" t="str">
        <f>D353 &amp; D355</f>
        <v>登録番号</v>
      </c>
    </row>
    <row r="356" spans="1:61" ht="14.25" thickBot="1" x14ac:dyDescent="0.2">
      <c r="A356" s="292"/>
      <c r="B356" s="304"/>
      <c r="C356" s="208"/>
      <c r="D356" s="206"/>
      <c r="E356" s="121" t="str">
        <f>IF(C355="○",IF($D355&lt;&gt;"",VLOOKUP($D355,新規学連登録者入力シート!$A$2:$U$101,7,FALSE),""),IF($D355&lt;&gt;"",IF(VLOOKUP(個人情報!$D355,登録者リスト!$A$1:$F$43729,4,FALSE)=基本情報!$D$6,VLOOKUP(個人情報!$D355,登録者リスト!$A$1:$F$43729,2,FALSE),""),""))</f>
        <v/>
      </c>
      <c r="F356" s="210"/>
      <c r="G356" s="121" t="str">
        <f>IF(C355="○",IF($D355&lt;&gt;"",VLOOKUP($D355,新規学連登録者入力シート!$A$2:$U$101,19,FALSE),""),IF($D355&lt;&gt;"",IF(VLOOKUP(個人情報!$D355,登録者リスト!$A$1:$F$43729,4,FALSE)=基本情報!$D$6,VLOOKUP(個人情報!$D355,登録者リスト!$A$1:$F$43729,6,FALSE),""),""))</f>
        <v/>
      </c>
      <c r="H356" s="212"/>
      <c r="I356" s="268"/>
      <c r="J356" s="268"/>
      <c r="K356" s="270"/>
      <c r="L356" s="106"/>
      <c r="M356" s="288"/>
      <c r="N356" s="206"/>
      <c r="O356" s="256"/>
      <c r="P356" s="238"/>
      <c r="Q356" s="256"/>
      <c r="R356" s="238"/>
      <c r="S356" s="240"/>
      <c r="T356" s="242"/>
      <c r="U356" s="168"/>
      <c r="V356" s="149"/>
      <c r="W356" s="150" t="s">
        <v>23</v>
      </c>
      <c r="X356" s="94"/>
      <c r="Y356" s="150" t="s">
        <v>25</v>
      </c>
      <c r="Z356" s="94"/>
      <c r="AA356" s="150" t="s">
        <v>26</v>
      </c>
      <c r="AB356" s="268"/>
      <c r="AC356" s="102" t="e">
        <f>IF(#REF!="",ASC(AD355&amp;IF(AF356&lt;&gt;"",TEXT(AF356,"00"),"")&amp;IF(AH356&lt;&gt;"",TEXT(AH356,"00"),"")&amp;IF(AJ356&lt;&gt;"",TEXT(AJ356,"00"),"")),ASC(#REF!))</f>
        <v>#REF!</v>
      </c>
      <c r="AD356" s="254"/>
      <c r="AE356" s="258"/>
      <c r="AF356" s="260"/>
      <c r="AG356" s="258"/>
      <c r="AH356" s="260"/>
      <c r="AI356" s="262"/>
      <c r="AJ356" s="252"/>
      <c r="AK356" s="206"/>
      <c r="AL356" s="256"/>
      <c r="AM356" s="238"/>
      <c r="AN356" s="256"/>
      <c r="AO356" s="238"/>
      <c r="AP356" s="240"/>
      <c r="AQ356" s="295"/>
      <c r="AS356" s="5" t="str">
        <f>IF(AND(I356&lt;&gt;"107 ハーフマラソン",I356&lt;&gt;"062 10000mW"),D355 &amp; "-" &amp; I356,D355 &amp; "-" &amp; I356 &amp; J356)</f>
        <v>-</v>
      </c>
      <c r="AT356" s="5" t="str">
        <f>IF(ISERROR(VLOOKUP(個人情報!$AS356,登録者リスト!#REF!,4,FALSE)),"○","")</f>
        <v>○</v>
      </c>
      <c r="AU356" s="5" t="e">
        <f>IF(AND(I356&lt;&gt;"107 ハーフマラソン",I356&lt;&gt;"062 10000mW"),#REF! &amp; "-" &amp; I356,#REF! &amp; "-" &amp; I356 &amp; J356)</f>
        <v>#REF!</v>
      </c>
      <c r="AV356" s="5" t="str">
        <f>IF(ISERROR(VLOOKUP(AU356,突破者リスト外資格記録入力シート!$D$7:$M$106,2,FALSE)),"○","")</f>
        <v>○</v>
      </c>
      <c r="AX356" s="5" t="str">
        <f>IF(I356="107 ハーフマラソン","H",IF(I356="062 10000mW","W",""))</f>
        <v/>
      </c>
      <c r="AY356" s="5" t="e">
        <f>VLOOKUP($I356 &amp; $J356,標準記録!$A$1:$D$26,2,FALSE)</f>
        <v>#N/A</v>
      </c>
      <c r="AZ356" s="5" t="e">
        <f>VLOOKUP($I356 &amp; $J356,標準記録!$A$1:$D$26,3,FALSE)</f>
        <v>#N/A</v>
      </c>
      <c r="BA356" s="5" t="e">
        <f>VLOOKUP($I356 &amp; $J356,標準記録!$A$1:$D$26,4,FALSE)</f>
        <v>#N/A</v>
      </c>
      <c r="BB356" s="5" t="str">
        <f>IF(BC356="","",A355)</f>
        <v/>
      </c>
      <c r="BC356" s="5" t="str">
        <f>IF(OR(I356="201 十種競技",I356="202 七種競技"),#REF!,"")</f>
        <v/>
      </c>
      <c r="BD356" s="5" t="str">
        <f>IF(I356="107 ハーフマラソン",#REF!,"")</f>
        <v/>
      </c>
      <c r="BE356" s="5" t="str">
        <f>I356 &amp; K356</f>
        <v/>
      </c>
      <c r="BF356" s="5">
        <f>I356</f>
        <v>0</v>
      </c>
      <c r="BG356" s="5">
        <f>COUNTIF($BF$5:$BF$401,I356)</f>
        <v>160</v>
      </c>
      <c r="BH356" s="5">
        <f>COUNTIF($BE$5:$BE$401,I356 &amp; "B標準")</f>
        <v>0</v>
      </c>
    </row>
    <row r="357" spans="1:61" ht="15" thickTop="1" thickBot="1" x14ac:dyDescent="0.2">
      <c r="A357" s="293"/>
      <c r="B357" s="245" t="s">
        <v>128</v>
      </c>
      <c r="C357" s="246"/>
      <c r="D357" s="246"/>
      <c r="E357" s="246"/>
      <c r="F357" s="246"/>
      <c r="G357" s="247"/>
      <c r="H357" s="118"/>
      <c r="I357" s="248"/>
      <c r="J357" s="249"/>
      <c r="K357" s="249"/>
      <c r="L357" s="249"/>
      <c r="M357" s="249"/>
      <c r="N357" s="249"/>
      <c r="O357" s="249"/>
      <c r="P357" s="249"/>
      <c r="Q357" s="249"/>
      <c r="R357" s="249"/>
      <c r="S357" s="249"/>
      <c r="T357" s="249"/>
      <c r="U357" s="249"/>
      <c r="V357" s="249"/>
      <c r="W357" s="249"/>
      <c r="X357" s="249"/>
      <c r="Y357" s="249"/>
      <c r="Z357" s="249"/>
      <c r="AA357" s="249"/>
      <c r="AB357" s="249"/>
      <c r="AC357" s="249"/>
      <c r="AD357" s="249"/>
      <c r="AE357" s="249"/>
      <c r="AF357" s="249"/>
      <c r="AG357" s="249"/>
      <c r="AH357" s="249"/>
      <c r="AI357" s="249"/>
      <c r="AJ357" s="249"/>
      <c r="AK357" s="249"/>
      <c r="AL357" s="249"/>
      <c r="AM357" s="249"/>
      <c r="AN357" s="249"/>
      <c r="AO357" s="249"/>
      <c r="AP357" s="249"/>
      <c r="AQ357" s="250"/>
    </row>
    <row r="358" spans="1:61" ht="13.5" customHeight="1" x14ac:dyDescent="0.15">
      <c r="A358" s="289"/>
      <c r="B358" s="281" t="s">
        <v>0</v>
      </c>
      <c r="C358" s="283" t="s">
        <v>242</v>
      </c>
      <c r="D358" s="283" t="str">
        <f>IF(C360="○","整理番号","登録番号")</f>
        <v>登録番号</v>
      </c>
      <c r="E358" s="134" t="s">
        <v>13550</v>
      </c>
      <c r="F358" s="281" t="s">
        <v>275</v>
      </c>
      <c r="G358" s="135" t="s">
        <v>1</v>
      </c>
      <c r="H358" s="273" t="s">
        <v>13551</v>
      </c>
      <c r="I358" s="285" t="s">
        <v>2</v>
      </c>
      <c r="J358" s="273" t="s">
        <v>284</v>
      </c>
      <c r="K358" s="273" t="s">
        <v>3</v>
      </c>
      <c r="L358" s="136" t="s">
        <v>243</v>
      </c>
      <c r="M358" s="137" t="s">
        <v>16</v>
      </c>
      <c r="N358" s="278" t="s">
        <v>4</v>
      </c>
      <c r="O358" s="279"/>
      <c r="P358" s="279"/>
      <c r="Q358" s="279"/>
      <c r="R358" s="279"/>
      <c r="S358" s="279"/>
      <c r="T358" s="279"/>
      <c r="U358" s="279"/>
      <c r="V358" s="279"/>
      <c r="W358" s="279"/>
      <c r="X358" s="279"/>
      <c r="Y358" s="279"/>
      <c r="Z358" s="279"/>
      <c r="AA358" s="279"/>
      <c r="AB358" s="280"/>
      <c r="AC358" s="138" t="s">
        <v>16</v>
      </c>
      <c r="AD358" s="296" t="s">
        <v>448</v>
      </c>
      <c r="AE358" s="297"/>
      <c r="AF358" s="297"/>
      <c r="AG358" s="297"/>
      <c r="AH358" s="297"/>
      <c r="AI358" s="297"/>
      <c r="AJ358" s="297"/>
      <c r="AK358" s="278" t="s">
        <v>445</v>
      </c>
      <c r="AL358" s="279"/>
      <c r="AM358" s="279"/>
      <c r="AN358" s="279"/>
      <c r="AO358" s="279"/>
      <c r="AP358" s="279"/>
      <c r="AQ358" s="301"/>
    </row>
    <row r="359" spans="1:61" ht="14.25" thickBot="1" x14ac:dyDescent="0.2">
      <c r="A359" s="290"/>
      <c r="B359" s="282"/>
      <c r="C359" s="284"/>
      <c r="D359" s="284"/>
      <c r="E359" s="139" t="s">
        <v>6</v>
      </c>
      <c r="F359" s="282"/>
      <c r="G359" s="140" t="s">
        <v>7</v>
      </c>
      <c r="H359" s="282"/>
      <c r="I359" s="286"/>
      <c r="J359" s="274"/>
      <c r="K359" s="274"/>
      <c r="L359" s="141"/>
      <c r="M359" s="142"/>
      <c r="N359" s="275" t="s">
        <v>8</v>
      </c>
      <c r="O359" s="276"/>
      <c r="P359" s="276"/>
      <c r="Q359" s="276"/>
      <c r="R359" s="276"/>
      <c r="S359" s="276"/>
      <c r="T359" s="277"/>
      <c r="U359" s="166"/>
      <c r="V359" s="143" t="s">
        <v>10</v>
      </c>
      <c r="W359" s="144"/>
      <c r="X359" s="162"/>
      <c r="Y359" s="144"/>
      <c r="Z359" s="162"/>
      <c r="AA359" s="145"/>
      <c r="AB359" s="140" t="s">
        <v>11</v>
      </c>
      <c r="AC359" s="146"/>
      <c r="AD359" s="298" t="s">
        <v>8</v>
      </c>
      <c r="AE359" s="299"/>
      <c r="AF359" s="299"/>
      <c r="AG359" s="299"/>
      <c r="AH359" s="299"/>
      <c r="AI359" s="299"/>
      <c r="AJ359" s="300"/>
      <c r="AK359" s="275" t="s">
        <v>8</v>
      </c>
      <c r="AL359" s="276"/>
      <c r="AM359" s="276"/>
      <c r="AN359" s="276"/>
      <c r="AO359" s="276"/>
      <c r="AP359" s="276"/>
      <c r="AQ359" s="302"/>
    </row>
    <row r="360" spans="1:61" x14ac:dyDescent="0.15">
      <c r="A360" s="291">
        <v>72</v>
      </c>
      <c r="B360" s="303" t="str">
        <f>IF(OR(B355="",E360=""),"",B355+1)</f>
        <v/>
      </c>
      <c r="C360" s="207"/>
      <c r="D360" s="205"/>
      <c r="E360" s="119" t="str">
        <f>IF(C360="○",IF($D360&lt;&gt;"",VLOOKUP($D360,新規学連登録者入力シート!$A$2:$U$101,8,FALSE),""),IF($D360&lt;&gt;"",IF(VLOOKUP(個人情報!$D360,登録者リスト!$A$1:$F$43729,4,FALSE)=基本情報!$D$6,VLOOKUP(個人情報!$D360,登録者リスト!$A$1:$F$43729,3,FALSE),""),""))</f>
        <v/>
      </c>
      <c r="F360" s="209" t="str">
        <f>IF(C360="○",IF($D360&lt;&gt;"",VLOOKUP($D360,新規学連登録者入力シート!$A$2:$U$101,9,FALSE),""),IF($D360&lt;&gt;"",IF(VLOOKUP(個人情報!$D360,登録者リスト!$A$1:$G$43729,4,FALSE)=基本情報!$D$6,VLOOKUP(個人情報!$D360,登録者リスト!$A$1:$G$43729,7,FALSE),""),""))</f>
        <v/>
      </c>
      <c r="G360" s="120" t="str">
        <f>IF(C360="○",IF($D360&lt;&gt;"",VLOOKUP($D360,新規学連登録者入力シート!$A$2:$U$101,14,FALSE),""),IF($D360&lt;&gt;"",IF(VLOOKUP(個人情報!$D360,登録者リスト!$A$1:$F$43729,4,FALSE)=基本情報!$D$6,VLOOKUP(個人情報!$D360,登録者リスト!$A$1:$F$43729,5,FALSE),""),""))</f>
        <v/>
      </c>
      <c r="H360" s="211" t="str">
        <f>IF(C360="○",IF($D360&lt;&gt;"",VLOOKUP($D360,新規学連登録者入力シート!$A$2:$U$101,19,FALSE),""),IF($D360&lt;&gt;"",IF(VLOOKUP(個人情報!$D360,登録者リスト!$A$1:$H$43729,4,FALSE)=基本情報!$D$6,VLOOKUP(個人情報!$D360,登録者リスト!$A$1:$H$43729,8,FALSE),""),""))</f>
        <v/>
      </c>
      <c r="I360" s="267"/>
      <c r="J360" s="267"/>
      <c r="K360" s="269" t="str">
        <f>IFERROR(IF(I360="","",IF(AND(I360&lt;&gt;"107 ハーフマラソン",I360&lt;&gt;"062 10000mW"),IF(BA360="T",IF(VALUE(M360)&lt;=AY360,"A標準",IF(VALUE(M360)&lt;=AZ360,"B標準","未突破")),IF(VALUE(M360)&gt;=AY360,"A標準",IF(VALUE(M360)&gt;=AZ360,"B標準","未突破"))),IF(VALUE(M360)&lt;=AZ360,"","未突破"))),"")</f>
        <v/>
      </c>
      <c r="L360" s="105"/>
      <c r="M360" s="287" t="str">
        <f>IF(U360="",ASC(N360&amp;IF(P360&lt;&gt;"",TEXT(P360,"00"),"")&amp;IF(R360&lt;&gt;"",TEXT(R360,"00"),"")&amp;IF(T360&lt;&gt;"",TEXT(T360,"00"),"")),ASC(U360))</f>
        <v/>
      </c>
      <c r="N360" s="205"/>
      <c r="O360" s="255" t="s">
        <v>239</v>
      </c>
      <c r="P360" s="237"/>
      <c r="Q360" s="255" t="s">
        <v>240</v>
      </c>
      <c r="R360" s="237"/>
      <c r="S360" s="239" t="s">
        <v>241</v>
      </c>
      <c r="T360" s="241"/>
      <c r="U360" s="165"/>
      <c r="V360" s="147"/>
      <c r="W360" s="148" t="s">
        <v>23</v>
      </c>
      <c r="X360" s="163"/>
      <c r="Y360" s="148" t="s">
        <v>24</v>
      </c>
      <c r="Z360" s="163"/>
      <c r="AA360" s="148" t="s">
        <v>26</v>
      </c>
      <c r="AB360" s="267"/>
      <c r="AC360" s="101" t="e">
        <f>IF(#REF!="",ASC(AD360&amp;IF(AF360&lt;&gt;"",TEXT(AF360,"00"),"")&amp;IF(AH360&lt;&gt;"",TEXT(AH360,"00"),"")&amp;IF(AJ360&lt;&gt;"",TEXT(AJ360,"00"),"")),ASC(#REF!))</f>
        <v>#REF!</v>
      </c>
      <c r="AD360" s="253" t="str">
        <f>IF(I360="","",IF(I360="201 十種競技","",VLOOKUP(I360,大学記録!$A$3:$H$5,2,FALSE)))</f>
        <v/>
      </c>
      <c r="AE360" s="257" t="s">
        <v>239</v>
      </c>
      <c r="AF360" s="259" t="str">
        <f>IF(I360="","",IF(I360="201 十種競技","",VLOOKUP(I360,大学記録!$A$3:$H$5,4,FALSE)))</f>
        <v/>
      </c>
      <c r="AG360" s="257" t="s">
        <v>240</v>
      </c>
      <c r="AH360" s="259" t="str">
        <f>IF(I360="","",IF(I360="201 十種競技","",VLOOKUP(I360,大学記録!$A$3:$H$5,6,FALSE)))</f>
        <v/>
      </c>
      <c r="AI360" s="261" t="s">
        <v>241</v>
      </c>
      <c r="AJ360" s="251" t="str">
        <f>IF(I360="","",IF(I360="201 十種競技","",VLOOKUP(I360,大学記録!$A$3:$H$5,8,FALSE)))</f>
        <v/>
      </c>
      <c r="AK360" s="205"/>
      <c r="AL360" s="255" t="s">
        <v>239</v>
      </c>
      <c r="AM360" s="237"/>
      <c r="AN360" s="255" t="s">
        <v>240</v>
      </c>
      <c r="AO360" s="237"/>
      <c r="AP360" s="239" t="s">
        <v>241</v>
      </c>
      <c r="AQ360" s="294"/>
      <c r="AS360" s="5" t="str">
        <f>IF(AND(I360&lt;&gt;"107 ハーフマラソン",I360&lt;&gt;"062 10000mW"),D360 &amp; "-" &amp; I360,D360 &amp; "-" &amp; I360 &amp; J360)</f>
        <v>-</v>
      </c>
      <c r="AT360" s="5" t="str">
        <f>IF(ISERROR(VLOOKUP(個人情報!$AS360,登録者リスト!#REF!,4,FALSE)),"○","")</f>
        <v>○</v>
      </c>
      <c r="AU360" s="5" t="e">
        <f>IF(AND(I360&lt;&gt;"107 ハーフマラソン",I360&lt;&gt;"062 10000mW"),#REF! &amp; "-" &amp; I360,#REF! &amp; "-" &amp; I360 &amp; J360)</f>
        <v>#REF!</v>
      </c>
      <c r="AV360" s="5" t="str">
        <f>IF(ISERROR(VLOOKUP(AU360,突破者リスト外資格記録入力シート!$D$7:$M$106,2,FALSE)),"○","")</f>
        <v>○</v>
      </c>
      <c r="AW360" s="5" t="str">
        <f>IF(C360="○","整理番号","登録番号")</f>
        <v>登録番号</v>
      </c>
      <c r="AX360" s="5" t="str">
        <f>IF(I360="107 ハーフマラソン","H",IF(I360="062 10000mW","W",""))</f>
        <v/>
      </c>
      <c r="AY360" s="5" t="e">
        <f>VLOOKUP($I360 &amp; $J360,標準記録!$A$1:$D$26,2,FALSE)</f>
        <v>#N/A</v>
      </c>
      <c r="AZ360" s="5" t="e">
        <f>VLOOKUP($I360 &amp; $J360,標準記録!$A$1:$D$26,3,FALSE)</f>
        <v>#N/A</v>
      </c>
      <c r="BA360" s="5" t="e">
        <f>VLOOKUP($I360 &amp; $J360,標準記録!$A$1:$D$26,4,FALSE)</f>
        <v>#N/A</v>
      </c>
      <c r="BB360" s="5" t="str">
        <f>IF(BC360="","",A360)</f>
        <v/>
      </c>
      <c r="BC360" s="5" t="str">
        <f>IF(OR(I360="201 十種競技",I360="202 七種競技"),#REF!,"")</f>
        <v/>
      </c>
      <c r="BD360" s="5" t="str">
        <f>IF(I360="107 ハーフマラソン",#REF!,"")</f>
        <v/>
      </c>
      <c r="BE360" s="5" t="str">
        <f>I360 &amp; K360</f>
        <v/>
      </c>
      <c r="BF360" s="5">
        <f>I360</f>
        <v>0</v>
      </c>
      <c r="BG360" s="5">
        <f>COUNTIF($BF$5:$BF$401,I360)</f>
        <v>160</v>
      </c>
      <c r="BH360" s="5">
        <f>COUNTIF($BE$5:$BE$401,I360 &amp; "B標準")</f>
        <v>0</v>
      </c>
      <c r="BI360" s="5" t="str">
        <f>D358 &amp; D360</f>
        <v>登録番号</v>
      </c>
    </row>
    <row r="361" spans="1:61" ht="14.25" thickBot="1" x14ac:dyDescent="0.2">
      <c r="A361" s="292"/>
      <c r="B361" s="304"/>
      <c r="C361" s="208"/>
      <c r="D361" s="206"/>
      <c r="E361" s="121" t="str">
        <f>IF(C360="○",IF($D360&lt;&gt;"",VLOOKUP($D360,新規学連登録者入力シート!$A$2:$U$101,7,FALSE),""),IF($D360&lt;&gt;"",IF(VLOOKUP(個人情報!$D360,登録者リスト!$A$1:$F$43729,4,FALSE)=基本情報!$D$6,VLOOKUP(個人情報!$D360,登録者リスト!$A$1:$F$43729,2,FALSE),""),""))</f>
        <v/>
      </c>
      <c r="F361" s="210"/>
      <c r="G361" s="121" t="str">
        <f>IF(C360="○",IF($D360&lt;&gt;"",VLOOKUP($D360,新規学連登録者入力シート!$A$2:$U$101,19,FALSE),""),IF($D360&lt;&gt;"",IF(VLOOKUP(個人情報!$D360,登録者リスト!$A$1:$F$43729,4,FALSE)=基本情報!$D$6,VLOOKUP(個人情報!$D360,登録者リスト!$A$1:$F$43729,6,FALSE),""),""))</f>
        <v/>
      </c>
      <c r="H361" s="212"/>
      <c r="I361" s="268"/>
      <c r="J361" s="268"/>
      <c r="K361" s="270"/>
      <c r="L361" s="106"/>
      <c r="M361" s="288"/>
      <c r="N361" s="206"/>
      <c r="O361" s="256"/>
      <c r="P361" s="238"/>
      <c r="Q361" s="256"/>
      <c r="R361" s="238"/>
      <c r="S361" s="240"/>
      <c r="T361" s="242"/>
      <c r="U361" s="168"/>
      <c r="V361" s="149"/>
      <c r="W361" s="150" t="s">
        <v>23</v>
      </c>
      <c r="X361" s="94"/>
      <c r="Y361" s="150" t="s">
        <v>25</v>
      </c>
      <c r="Z361" s="94"/>
      <c r="AA361" s="150" t="s">
        <v>26</v>
      </c>
      <c r="AB361" s="268"/>
      <c r="AC361" s="102" t="e">
        <f>IF(#REF!="",ASC(AD360&amp;IF(AF361&lt;&gt;"",TEXT(AF361,"00"),"")&amp;IF(AH361&lt;&gt;"",TEXT(AH361,"00"),"")&amp;IF(AJ361&lt;&gt;"",TEXT(AJ361,"00"),"")),ASC(#REF!))</f>
        <v>#REF!</v>
      </c>
      <c r="AD361" s="254"/>
      <c r="AE361" s="258"/>
      <c r="AF361" s="260"/>
      <c r="AG361" s="258"/>
      <c r="AH361" s="260"/>
      <c r="AI361" s="262"/>
      <c r="AJ361" s="252"/>
      <c r="AK361" s="206"/>
      <c r="AL361" s="256"/>
      <c r="AM361" s="238"/>
      <c r="AN361" s="256"/>
      <c r="AO361" s="238"/>
      <c r="AP361" s="240"/>
      <c r="AQ361" s="295"/>
      <c r="AS361" s="5" t="str">
        <f>IF(AND(I361&lt;&gt;"107 ハーフマラソン",I361&lt;&gt;"062 10000mW"),D360 &amp; "-" &amp; I361,D360 &amp; "-" &amp; I361 &amp; J361)</f>
        <v>-</v>
      </c>
      <c r="AT361" s="5" t="str">
        <f>IF(ISERROR(VLOOKUP(個人情報!$AS361,登録者リスト!#REF!,4,FALSE)),"○","")</f>
        <v>○</v>
      </c>
      <c r="AU361" s="5" t="e">
        <f>IF(AND(I361&lt;&gt;"107 ハーフマラソン",I361&lt;&gt;"062 10000mW"),#REF! &amp; "-" &amp; I361,#REF! &amp; "-" &amp; I361 &amp; J361)</f>
        <v>#REF!</v>
      </c>
      <c r="AV361" s="5" t="str">
        <f>IF(ISERROR(VLOOKUP(AU361,突破者リスト外資格記録入力シート!$D$7:$M$106,2,FALSE)),"○","")</f>
        <v>○</v>
      </c>
      <c r="AX361" s="5" t="str">
        <f>IF(I361="107 ハーフマラソン","H",IF(I361="062 10000mW","W",""))</f>
        <v/>
      </c>
      <c r="AY361" s="5" t="e">
        <f>VLOOKUP($I361 &amp; $J361,標準記録!$A$1:$D$26,2,FALSE)</f>
        <v>#N/A</v>
      </c>
      <c r="AZ361" s="5" t="e">
        <f>VLOOKUP($I361 &amp; $J361,標準記録!$A$1:$D$26,3,FALSE)</f>
        <v>#N/A</v>
      </c>
      <c r="BA361" s="5" t="e">
        <f>VLOOKUP($I361 &amp; $J361,標準記録!$A$1:$D$26,4,FALSE)</f>
        <v>#N/A</v>
      </c>
      <c r="BB361" s="5" t="str">
        <f>IF(BC361="","",A360)</f>
        <v/>
      </c>
      <c r="BC361" s="5" t="str">
        <f>IF(OR(I361="201 十種競技",I361="202 七種競技"),#REF!,"")</f>
        <v/>
      </c>
      <c r="BD361" s="5" t="str">
        <f>IF(I361="107 ハーフマラソン",#REF!,"")</f>
        <v/>
      </c>
      <c r="BE361" s="5" t="str">
        <f>I361 &amp; K361</f>
        <v/>
      </c>
      <c r="BF361" s="5">
        <f>I361</f>
        <v>0</v>
      </c>
      <c r="BG361" s="5">
        <f>COUNTIF($BF$5:$BF$401,I361)</f>
        <v>160</v>
      </c>
      <c r="BH361" s="5">
        <f>COUNTIF($BE$5:$BE$401,I361 &amp; "B標準")</f>
        <v>0</v>
      </c>
    </row>
    <row r="362" spans="1:61" ht="15" thickTop="1" thickBot="1" x14ac:dyDescent="0.2">
      <c r="A362" s="293"/>
      <c r="B362" s="245" t="s">
        <v>128</v>
      </c>
      <c r="C362" s="246"/>
      <c r="D362" s="246"/>
      <c r="E362" s="246"/>
      <c r="F362" s="246"/>
      <c r="G362" s="247"/>
      <c r="H362" s="118"/>
      <c r="I362" s="248"/>
      <c r="J362" s="249"/>
      <c r="K362" s="249"/>
      <c r="L362" s="249"/>
      <c r="M362" s="249"/>
      <c r="N362" s="249"/>
      <c r="O362" s="249"/>
      <c r="P362" s="249"/>
      <c r="Q362" s="249"/>
      <c r="R362" s="249"/>
      <c r="S362" s="249"/>
      <c r="T362" s="249"/>
      <c r="U362" s="249"/>
      <c r="V362" s="249"/>
      <c r="W362" s="249"/>
      <c r="X362" s="249"/>
      <c r="Y362" s="249"/>
      <c r="Z362" s="249"/>
      <c r="AA362" s="249"/>
      <c r="AB362" s="249"/>
      <c r="AC362" s="249"/>
      <c r="AD362" s="249"/>
      <c r="AE362" s="249"/>
      <c r="AF362" s="249"/>
      <c r="AG362" s="249"/>
      <c r="AH362" s="249"/>
      <c r="AI362" s="249"/>
      <c r="AJ362" s="249"/>
      <c r="AK362" s="249"/>
      <c r="AL362" s="249"/>
      <c r="AM362" s="249"/>
      <c r="AN362" s="249"/>
      <c r="AO362" s="249"/>
      <c r="AP362" s="249"/>
      <c r="AQ362" s="250"/>
    </row>
    <row r="363" spans="1:61" ht="13.5" customHeight="1" x14ac:dyDescent="0.15">
      <c r="A363" s="289"/>
      <c r="B363" s="281" t="s">
        <v>0</v>
      </c>
      <c r="C363" s="283" t="s">
        <v>242</v>
      </c>
      <c r="D363" s="283" t="str">
        <f>IF(C365="○","整理番号","登録番号")</f>
        <v>登録番号</v>
      </c>
      <c r="E363" s="134" t="s">
        <v>13550</v>
      </c>
      <c r="F363" s="281" t="s">
        <v>275</v>
      </c>
      <c r="G363" s="135" t="s">
        <v>1</v>
      </c>
      <c r="H363" s="273" t="s">
        <v>13551</v>
      </c>
      <c r="I363" s="285" t="s">
        <v>2</v>
      </c>
      <c r="J363" s="273" t="s">
        <v>284</v>
      </c>
      <c r="K363" s="273" t="s">
        <v>3</v>
      </c>
      <c r="L363" s="136" t="s">
        <v>243</v>
      </c>
      <c r="M363" s="137" t="s">
        <v>16</v>
      </c>
      <c r="N363" s="278" t="s">
        <v>4</v>
      </c>
      <c r="O363" s="279"/>
      <c r="P363" s="279"/>
      <c r="Q363" s="279"/>
      <c r="R363" s="279"/>
      <c r="S363" s="279"/>
      <c r="T363" s="279"/>
      <c r="U363" s="279"/>
      <c r="V363" s="279"/>
      <c r="W363" s="279"/>
      <c r="X363" s="279"/>
      <c r="Y363" s="279"/>
      <c r="Z363" s="279"/>
      <c r="AA363" s="279"/>
      <c r="AB363" s="280"/>
      <c r="AC363" s="138" t="s">
        <v>16</v>
      </c>
      <c r="AD363" s="296" t="s">
        <v>448</v>
      </c>
      <c r="AE363" s="297"/>
      <c r="AF363" s="297"/>
      <c r="AG363" s="297"/>
      <c r="AH363" s="297"/>
      <c r="AI363" s="297"/>
      <c r="AJ363" s="297"/>
      <c r="AK363" s="278" t="s">
        <v>445</v>
      </c>
      <c r="AL363" s="279"/>
      <c r="AM363" s="279"/>
      <c r="AN363" s="279"/>
      <c r="AO363" s="279"/>
      <c r="AP363" s="279"/>
      <c r="AQ363" s="301"/>
    </row>
    <row r="364" spans="1:61" ht="14.25" thickBot="1" x14ac:dyDescent="0.2">
      <c r="A364" s="290"/>
      <c r="B364" s="282"/>
      <c r="C364" s="284"/>
      <c r="D364" s="284"/>
      <c r="E364" s="139" t="s">
        <v>6</v>
      </c>
      <c r="F364" s="282"/>
      <c r="G364" s="140" t="s">
        <v>7</v>
      </c>
      <c r="H364" s="282"/>
      <c r="I364" s="286"/>
      <c r="J364" s="274"/>
      <c r="K364" s="274"/>
      <c r="L364" s="141"/>
      <c r="M364" s="142"/>
      <c r="N364" s="275" t="s">
        <v>8</v>
      </c>
      <c r="O364" s="276"/>
      <c r="P364" s="276"/>
      <c r="Q364" s="276"/>
      <c r="R364" s="276"/>
      <c r="S364" s="276"/>
      <c r="T364" s="277"/>
      <c r="U364" s="166"/>
      <c r="V364" s="143" t="s">
        <v>10</v>
      </c>
      <c r="W364" s="144"/>
      <c r="X364" s="162"/>
      <c r="Y364" s="144"/>
      <c r="Z364" s="162"/>
      <c r="AA364" s="145"/>
      <c r="AB364" s="140" t="s">
        <v>11</v>
      </c>
      <c r="AC364" s="146"/>
      <c r="AD364" s="298" t="s">
        <v>8</v>
      </c>
      <c r="AE364" s="299"/>
      <c r="AF364" s="299"/>
      <c r="AG364" s="299"/>
      <c r="AH364" s="299"/>
      <c r="AI364" s="299"/>
      <c r="AJ364" s="300"/>
      <c r="AK364" s="275" t="s">
        <v>8</v>
      </c>
      <c r="AL364" s="276"/>
      <c r="AM364" s="276"/>
      <c r="AN364" s="276"/>
      <c r="AO364" s="276"/>
      <c r="AP364" s="276"/>
      <c r="AQ364" s="302"/>
    </row>
    <row r="365" spans="1:61" x14ac:dyDescent="0.15">
      <c r="A365" s="291">
        <v>73</v>
      </c>
      <c r="B365" s="303" t="str">
        <f>IF(OR(B360="",E365=""),"",B360+1)</f>
        <v/>
      </c>
      <c r="C365" s="207"/>
      <c r="D365" s="205"/>
      <c r="E365" s="119" t="str">
        <f>IF(C365="○",IF($D365&lt;&gt;"",VLOOKUP($D365,新規学連登録者入力シート!$A$2:$U$101,8,FALSE),""),IF($D365&lt;&gt;"",IF(VLOOKUP(個人情報!$D365,登録者リスト!$A$1:$F$43729,4,FALSE)=基本情報!$D$6,VLOOKUP(個人情報!$D365,登録者リスト!$A$1:$F$43729,3,FALSE),""),""))</f>
        <v/>
      </c>
      <c r="F365" s="209" t="str">
        <f>IF(C365="○",IF($D365&lt;&gt;"",VLOOKUP($D365,新規学連登録者入力シート!$A$2:$U$101,9,FALSE),""),IF($D365&lt;&gt;"",IF(VLOOKUP(個人情報!$D365,登録者リスト!$A$1:$G$43729,4,FALSE)=基本情報!$D$6,VLOOKUP(個人情報!$D365,登録者リスト!$A$1:$G$43729,7,FALSE),""),""))</f>
        <v/>
      </c>
      <c r="G365" s="120" t="str">
        <f>IF(C365="○",IF($D365&lt;&gt;"",VLOOKUP($D365,新規学連登録者入力シート!$A$2:$U$101,14,FALSE),""),IF($D365&lt;&gt;"",IF(VLOOKUP(個人情報!$D365,登録者リスト!$A$1:$F$43729,4,FALSE)=基本情報!$D$6,VLOOKUP(個人情報!$D365,登録者リスト!$A$1:$F$43729,5,FALSE),""),""))</f>
        <v/>
      </c>
      <c r="H365" s="211" t="str">
        <f>IF(C365="○",IF($D365&lt;&gt;"",VLOOKUP($D365,新規学連登録者入力シート!$A$2:$U$101,19,FALSE),""),IF($D365&lt;&gt;"",IF(VLOOKUP(個人情報!$D365,登録者リスト!$A$1:$H$43729,4,FALSE)=基本情報!$D$6,VLOOKUP(個人情報!$D365,登録者リスト!$A$1:$H$43729,8,FALSE),""),""))</f>
        <v/>
      </c>
      <c r="I365" s="267"/>
      <c r="J365" s="267"/>
      <c r="K365" s="269" t="str">
        <f>IFERROR(IF(I365="","",IF(AND(I365&lt;&gt;"107 ハーフマラソン",I365&lt;&gt;"062 10000mW"),IF(BA365="T",IF(VALUE(M365)&lt;=AY365,"A標準",IF(VALUE(M365)&lt;=AZ365,"B標準","未突破")),IF(VALUE(M365)&gt;=AY365,"A標準",IF(VALUE(M365)&gt;=AZ365,"B標準","未突破"))),IF(VALUE(M365)&lt;=AZ365,"","未突破"))),"")</f>
        <v/>
      </c>
      <c r="L365" s="105"/>
      <c r="M365" s="287" t="str">
        <f>IF(U365="",ASC(N365&amp;IF(P365&lt;&gt;"",TEXT(P365,"00"),"")&amp;IF(R365&lt;&gt;"",TEXT(R365,"00"),"")&amp;IF(T365&lt;&gt;"",TEXT(T365,"00"),"")),ASC(U365))</f>
        <v/>
      </c>
      <c r="N365" s="205"/>
      <c r="O365" s="255" t="s">
        <v>239</v>
      </c>
      <c r="P365" s="237"/>
      <c r="Q365" s="255" t="s">
        <v>240</v>
      </c>
      <c r="R365" s="237"/>
      <c r="S365" s="239" t="s">
        <v>241</v>
      </c>
      <c r="T365" s="241"/>
      <c r="U365" s="165"/>
      <c r="V365" s="147"/>
      <c r="W365" s="148" t="s">
        <v>23</v>
      </c>
      <c r="X365" s="163"/>
      <c r="Y365" s="148" t="s">
        <v>24</v>
      </c>
      <c r="Z365" s="163"/>
      <c r="AA365" s="148" t="s">
        <v>26</v>
      </c>
      <c r="AB365" s="267"/>
      <c r="AC365" s="101" t="e">
        <f>IF(#REF!="",ASC(AD365&amp;IF(AF365&lt;&gt;"",TEXT(AF365,"00"),"")&amp;IF(AH365&lt;&gt;"",TEXT(AH365,"00"),"")&amp;IF(AJ365&lt;&gt;"",TEXT(AJ365,"00"),"")),ASC(#REF!))</f>
        <v>#REF!</v>
      </c>
      <c r="AD365" s="253" t="str">
        <f>IF(I365="","",IF(I365="201 十種競技","",VLOOKUP(I365,大学記録!$A$3:$H$5,2,FALSE)))</f>
        <v/>
      </c>
      <c r="AE365" s="257" t="s">
        <v>239</v>
      </c>
      <c r="AF365" s="259" t="str">
        <f>IF(I365="","",IF(I365="201 十種競技","",VLOOKUP(I365,大学記録!$A$3:$H$5,4,FALSE)))</f>
        <v/>
      </c>
      <c r="AG365" s="257" t="s">
        <v>240</v>
      </c>
      <c r="AH365" s="259" t="str">
        <f>IF(I365="","",IF(I365="201 十種競技","",VLOOKUP(I365,大学記録!$A$3:$H$5,6,FALSE)))</f>
        <v/>
      </c>
      <c r="AI365" s="261" t="s">
        <v>241</v>
      </c>
      <c r="AJ365" s="251" t="str">
        <f>IF(I365="","",IF(I365="201 十種競技","",VLOOKUP(I365,大学記録!$A$3:$H$5,8,FALSE)))</f>
        <v/>
      </c>
      <c r="AK365" s="205"/>
      <c r="AL365" s="255" t="s">
        <v>239</v>
      </c>
      <c r="AM365" s="237"/>
      <c r="AN365" s="255" t="s">
        <v>240</v>
      </c>
      <c r="AO365" s="237"/>
      <c r="AP365" s="239" t="s">
        <v>241</v>
      </c>
      <c r="AQ365" s="294"/>
      <c r="AS365" s="5" t="str">
        <f>IF(AND(I365&lt;&gt;"107 ハーフマラソン",I365&lt;&gt;"062 10000mW"),D365 &amp; "-" &amp; I365,D365 &amp; "-" &amp; I365 &amp; J365)</f>
        <v>-</v>
      </c>
      <c r="AT365" s="5" t="str">
        <f>IF(ISERROR(VLOOKUP(個人情報!$AS365,登録者リスト!#REF!,4,FALSE)),"○","")</f>
        <v>○</v>
      </c>
      <c r="AU365" s="5" t="e">
        <f>IF(AND(I365&lt;&gt;"107 ハーフマラソン",I365&lt;&gt;"062 10000mW"),#REF! &amp; "-" &amp; I365,#REF! &amp; "-" &amp; I365 &amp; J365)</f>
        <v>#REF!</v>
      </c>
      <c r="AV365" s="5" t="str">
        <f>IF(ISERROR(VLOOKUP(AU365,突破者リスト外資格記録入力シート!$D$7:$M$106,2,FALSE)),"○","")</f>
        <v>○</v>
      </c>
      <c r="AW365" s="5" t="str">
        <f>IF(C365="○","整理番号","登録番号")</f>
        <v>登録番号</v>
      </c>
      <c r="AX365" s="5" t="str">
        <f>IF(I365="107 ハーフマラソン","H",IF(I365="062 10000mW","W",""))</f>
        <v/>
      </c>
      <c r="AY365" s="5" t="e">
        <f>VLOOKUP($I365 &amp; $J365,標準記録!$A$1:$D$26,2,FALSE)</f>
        <v>#N/A</v>
      </c>
      <c r="AZ365" s="5" t="e">
        <f>VLOOKUP($I365 &amp; $J365,標準記録!$A$1:$D$26,3,FALSE)</f>
        <v>#N/A</v>
      </c>
      <c r="BA365" s="5" t="e">
        <f>VLOOKUP($I365 &amp; $J365,標準記録!$A$1:$D$26,4,FALSE)</f>
        <v>#N/A</v>
      </c>
      <c r="BB365" s="5" t="str">
        <f>IF(BC365="","",A365)</f>
        <v/>
      </c>
      <c r="BC365" s="5" t="str">
        <f>IF(OR(I365="201 十種競技",I365="202 七種競技"),#REF!,"")</f>
        <v/>
      </c>
      <c r="BD365" s="5" t="str">
        <f>IF(I365="107 ハーフマラソン",#REF!,"")</f>
        <v/>
      </c>
      <c r="BE365" s="5" t="str">
        <f>I365 &amp; K365</f>
        <v/>
      </c>
      <c r="BF365" s="5">
        <f>I365</f>
        <v>0</v>
      </c>
      <c r="BG365" s="5">
        <f>COUNTIF($BF$5:$BF$401,I365)</f>
        <v>160</v>
      </c>
      <c r="BH365" s="5">
        <f>COUNTIF($BE$5:$BE$401,I365 &amp; "B標準")</f>
        <v>0</v>
      </c>
      <c r="BI365" s="5" t="str">
        <f>D363 &amp; D365</f>
        <v>登録番号</v>
      </c>
    </row>
    <row r="366" spans="1:61" ht="14.25" thickBot="1" x14ac:dyDescent="0.2">
      <c r="A366" s="292"/>
      <c r="B366" s="304"/>
      <c r="C366" s="208"/>
      <c r="D366" s="206"/>
      <c r="E366" s="121" t="str">
        <f>IF(C365="○",IF($D365&lt;&gt;"",VLOOKUP($D365,新規学連登録者入力シート!$A$2:$U$101,7,FALSE),""),IF($D365&lt;&gt;"",IF(VLOOKUP(個人情報!$D365,登録者リスト!$A$1:$F$43729,4,FALSE)=基本情報!$D$6,VLOOKUP(個人情報!$D365,登録者リスト!$A$1:$F$43729,2,FALSE),""),""))</f>
        <v/>
      </c>
      <c r="F366" s="210"/>
      <c r="G366" s="121" t="str">
        <f>IF(C365="○",IF($D365&lt;&gt;"",VLOOKUP($D365,新規学連登録者入力シート!$A$2:$U$101,19,FALSE),""),IF($D365&lt;&gt;"",IF(VLOOKUP(個人情報!$D365,登録者リスト!$A$1:$F$43729,4,FALSE)=基本情報!$D$6,VLOOKUP(個人情報!$D365,登録者リスト!$A$1:$F$43729,6,FALSE),""),""))</f>
        <v/>
      </c>
      <c r="H366" s="212"/>
      <c r="I366" s="268"/>
      <c r="J366" s="268"/>
      <c r="K366" s="270"/>
      <c r="L366" s="106"/>
      <c r="M366" s="288"/>
      <c r="N366" s="206"/>
      <c r="O366" s="256"/>
      <c r="P366" s="238"/>
      <c r="Q366" s="256"/>
      <c r="R366" s="238"/>
      <c r="S366" s="240"/>
      <c r="T366" s="242"/>
      <c r="U366" s="168"/>
      <c r="V366" s="149"/>
      <c r="W366" s="150" t="s">
        <v>23</v>
      </c>
      <c r="X366" s="94"/>
      <c r="Y366" s="150" t="s">
        <v>25</v>
      </c>
      <c r="Z366" s="94"/>
      <c r="AA366" s="150" t="s">
        <v>26</v>
      </c>
      <c r="AB366" s="268"/>
      <c r="AC366" s="102" t="e">
        <f>IF(#REF!="",ASC(AD365&amp;IF(AF366&lt;&gt;"",TEXT(AF366,"00"),"")&amp;IF(AH366&lt;&gt;"",TEXT(AH366,"00"),"")&amp;IF(AJ366&lt;&gt;"",TEXT(AJ366,"00"),"")),ASC(#REF!))</f>
        <v>#REF!</v>
      </c>
      <c r="AD366" s="254"/>
      <c r="AE366" s="258"/>
      <c r="AF366" s="260"/>
      <c r="AG366" s="258"/>
      <c r="AH366" s="260"/>
      <c r="AI366" s="262"/>
      <c r="AJ366" s="252"/>
      <c r="AK366" s="206"/>
      <c r="AL366" s="256"/>
      <c r="AM366" s="238"/>
      <c r="AN366" s="256"/>
      <c r="AO366" s="238"/>
      <c r="AP366" s="240"/>
      <c r="AQ366" s="295"/>
      <c r="AS366" s="5" t="str">
        <f>IF(AND(I366&lt;&gt;"107 ハーフマラソン",I366&lt;&gt;"062 10000mW"),D365 &amp; "-" &amp; I366,D365 &amp; "-" &amp; I366 &amp; J366)</f>
        <v>-</v>
      </c>
      <c r="AT366" s="5" t="str">
        <f>IF(ISERROR(VLOOKUP(個人情報!$AS366,登録者リスト!#REF!,4,FALSE)),"○","")</f>
        <v>○</v>
      </c>
      <c r="AU366" s="5" t="e">
        <f>IF(AND(I366&lt;&gt;"107 ハーフマラソン",I366&lt;&gt;"062 10000mW"),#REF! &amp; "-" &amp; I366,#REF! &amp; "-" &amp; I366 &amp; J366)</f>
        <v>#REF!</v>
      </c>
      <c r="AV366" s="5" t="str">
        <f>IF(ISERROR(VLOOKUP(AU366,突破者リスト外資格記録入力シート!$D$7:$M$106,2,FALSE)),"○","")</f>
        <v>○</v>
      </c>
      <c r="AX366" s="5" t="str">
        <f>IF(I366="107 ハーフマラソン","H",IF(I366="062 10000mW","W",""))</f>
        <v/>
      </c>
      <c r="AY366" s="5" t="e">
        <f>VLOOKUP($I366 &amp; $J366,標準記録!$A$1:$D$26,2,FALSE)</f>
        <v>#N/A</v>
      </c>
      <c r="AZ366" s="5" t="e">
        <f>VLOOKUP($I366 &amp; $J366,標準記録!$A$1:$D$26,3,FALSE)</f>
        <v>#N/A</v>
      </c>
      <c r="BA366" s="5" t="e">
        <f>VLOOKUP($I366 &amp; $J366,標準記録!$A$1:$D$26,4,FALSE)</f>
        <v>#N/A</v>
      </c>
      <c r="BB366" s="5" t="str">
        <f>IF(BC366="","",A365)</f>
        <v/>
      </c>
      <c r="BC366" s="5" t="str">
        <f>IF(OR(I366="201 十種競技",I366="202 七種競技"),#REF!,"")</f>
        <v/>
      </c>
      <c r="BD366" s="5" t="str">
        <f>IF(I366="107 ハーフマラソン",#REF!,"")</f>
        <v/>
      </c>
      <c r="BE366" s="5" t="str">
        <f>I366 &amp; K366</f>
        <v/>
      </c>
      <c r="BF366" s="5">
        <f>I366</f>
        <v>0</v>
      </c>
      <c r="BG366" s="5">
        <f>COUNTIF($BF$5:$BF$401,I366)</f>
        <v>160</v>
      </c>
      <c r="BH366" s="5">
        <f>COUNTIF($BE$5:$BE$401,I366 &amp; "B標準")</f>
        <v>0</v>
      </c>
    </row>
    <row r="367" spans="1:61" ht="15" thickTop="1" thickBot="1" x14ac:dyDescent="0.2">
      <c r="A367" s="293"/>
      <c r="B367" s="245" t="s">
        <v>128</v>
      </c>
      <c r="C367" s="246"/>
      <c r="D367" s="246"/>
      <c r="E367" s="246"/>
      <c r="F367" s="246"/>
      <c r="G367" s="247"/>
      <c r="H367" s="118"/>
      <c r="I367" s="248"/>
      <c r="J367" s="249"/>
      <c r="K367" s="249"/>
      <c r="L367" s="249"/>
      <c r="M367" s="249"/>
      <c r="N367" s="249"/>
      <c r="O367" s="249"/>
      <c r="P367" s="249"/>
      <c r="Q367" s="249"/>
      <c r="R367" s="249"/>
      <c r="S367" s="249"/>
      <c r="T367" s="249"/>
      <c r="U367" s="249"/>
      <c r="V367" s="249"/>
      <c r="W367" s="249"/>
      <c r="X367" s="249"/>
      <c r="Y367" s="249"/>
      <c r="Z367" s="249"/>
      <c r="AA367" s="249"/>
      <c r="AB367" s="249"/>
      <c r="AC367" s="249"/>
      <c r="AD367" s="249"/>
      <c r="AE367" s="249"/>
      <c r="AF367" s="249"/>
      <c r="AG367" s="249"/>
      <c r="AH367" s="249"/>
      <c r="AI367" s="249"/>
      <c r="AJ367" s="249"/>
      <c r="AK367" s="249"/>
      <c r="AL367" s="249"/>
      <c r="AM367" s="249"/>
      <c r="AN367" s="249"/>
      <c r="AO367" s="249"/>
      <c r="AP367" s="249"/>
      <c r="AQ367" s="250"/>
    </row>
    <row r="368" spans="1:61" ht="13.5" customHeight="1" x14ac:dyDescent="0.15">
      <c r="A368" s="289"/>
      <c r="B368" s="281" t="s">
        <v>0</v>
      </c>
      <c r="C368" s="283" t="s">
        <v>242</v>
      </c>
      <c r="D368" s="283" t="str">
        <f>IF(C370="○","整理番号","登録番号")</f>
        <v>登録番号</v>
      </c>
      <c r="E368" s="134" t="s">
        <v>13550</v>
      </c>
      <c r="F368" s="281" t="s">
        <v>275</v>
      </c>
      <c r="G368" s="135" t="s">
        <v>1</v>
      </c>
      <c r="H368" s="273" t="s">
        <v>13551</v>
      </c>
      <c r="I368" s="285" t="s">
        <v>2</v>
      </c>
      <c r="J368" s="273" t="s">
        <v>284</v>
      </c>
      <c r="K368" s="273" t="s">
        <v>3</v>
      </c>
      <c r="L368" s="136" t="s">
        <v>243</v>
      </c>
      <c r="M368" s="137" t="s">
        <v>16</v>
      </c>
      <c r="N368" s="278" t="s">
        <v>4</v>
      </c>
      <c r="O368" s="279"/>
      <c r="P368" s="279"/>
      <c r="Q368" s="279"/>
      <c r="R368" s="279"/>
      <c r="S368" s="279"/>
      <c r="T368" s="279"/>
      <c r="U368" s="279"/>
      <c r="V368" s="279"/>
      <c r="W368" s="279"/>
      <c r="X368" s="279"/>
      <c r="Y368" s="279"/>
      <c r="Z368" s="279"/>
      <c r="AA368" s="279"/>
      <c r="AB368" s="280"/>
      <c r="AC368" s="138" t="s">
        <v>16</v>
      </c>
      <c r="AD368" s="296" t="s">
        <v>448</v>
      </c>
      <c r="AE368" s="297"/>
      <c r="AF368" s="297"/>
      <c r="AG368" s="297"/>
      <c r="AH368" s="297"/>
      <c r="AI368" s="297"/>
      <c r="AJ368" s="297"/>
      <c r="AK368" s="278" t="s">
        <v>445</v>
      </c>
      <c r="AL368" s="279"/>
      <c r="AM368" s="279"/>
      <c r="AN368" s="279"/>
      <c r="AO368" s="279"/>
      <c r="AP368" s="279"/>
      <c r="AQ368" s="301"/>
    </row>
    <row r="369" spans="1:61" ht="14.25" thickBot="1" x14ac:dyDescent="0.2">
      <c r="A369" s="290"/>
      <c r="B369" s="282"/>
      <c r="C369" s="284"/>
      <c r="D369" s="284"/>
      <c r="E369" s="139" t="s">
        <v>6</v>
      </c>
      <c r="F369" s="282"/>
      <c r="G369" s="140" t="s">
        <v>7</v>
      </c>
      <c r="H369" s="282"/>
      <c r="I369" s="286"/>
      <c r="J369" s="274"/>
      <c r="K369" s="274"/>
      <c r="L369" s="141"/>
      <c r="M369" s="142"/>
      <c r="N369" s="275" t="s">
        <v>8</v>
      </c>
      <c r="O369" s="276"/>
      <c r="P369" s="276"/>
      <c r="Q369" s="276"/>
      <c r="R369" s="276"/>
      <c r="S369" s="276"/>
      <c r="T369" s="277"/>
      <c r="U369" s="166"/>
      <c r="V369" s="143" t="s">
        <v>10</v>
      </c>
      <c r="W369" s="144"/>
      <c r="X369" s="162"/>
      <c r="Y369" s="144"/>
      <c r="Z369" s="162"/>
      <c r="AA369" s="145"/>
      <c r="AB369" s="140" t="s">
        <v>11</v>
      </c>
      <c r="AC369" s="146"/>
      <c r="AD369" s="298" t="s">
        <v>8</v>
      </c>
      <c r="AE369" s="299"/>
      <c r="AF369" s="299"/>
      <c r="AG369" s="299"/>
      <c r="AH369" s="299"/>
      <c r="AI369" s="299"/>
      <c r="AJ369" s="300"/>
      <c r="AK369" s="275" t="s">
        <v>8</v>
      </c>
      <c r="AL369" s="276"/>
      <c r="AM369" s="276"/>
      <c r="AN369" s="276"/>
      <c r="AO369" s="276"/>
      <c r="AP369" s="276"/>
      <c r="AQ369" s="302"/>
    </row>
    <row r="370" spans="1:61" x14ac:dyDescent="0.15">
      <c r="A370" s="291">
        <v>74</v>
      </c>
      <c r="B370" s="303" t="str">
        <f>IF(OR(B365="",E370=""),"",B365+1)</f>
        <v/>
      </c>
      <c r="C370" s="207"/>
      <c r="D370" s="205"/>
      <c r="E370" s="119" t="str">
        <f>IF(C370="○",IF($D370&lt;&gt;"",VLOOKUP($D370,新規学連登録者入力シート!$A$2:$U$101,8,FALSE),""),IF($D370&lt;&gt;"",IF(VLOOKUP(個人情報!$D370,登録者リスト!$A$1:$F$43729,4,FALSE)=基本情報!$D$6,VLOOKUP(個人情報!$D370,登録者リスト!$A$1:$F$43729,3,FALSE),""),""))</f>
        <v/>
      </c>
      <c r="F370" s="209" t="str">
        <f>IF(C370="○",IF($D370&lt;&gt;"",VLOOKUP($D370,新規学連登録者入力シート!$A$2:$U$101,9,FALSE),""),IF($D370&lt;&gt;"",IF(VLOOKUP(個人情報!$D370,登録者リスト!$A$1:$G$43729,4,FALSE)=基本情報!$D$6,VLOOKUP(個人情報!$D370,登録者リスト!$A$1:$G$43729,7,FALSE),""),""))</f>
        <v/>
      </c>
      <c r="G370" s="120" t="str">
        <f>IF(C370="○",IF($D370&lt;&gt;"",VLOOKUP($D370,新規学連登録者入力シート!$A$2:$U$101,14,FALSE),""),IF($D370&lt;&gt;"",IF(VLOOKUP(個人情報!$D370,登録者リスト!$A$1:$F$43729,4,FALSE)=基本情報!$D$6,VLOOKUP(個人情報!$D370,登録者リスト!$A$1:$F$43729,5,FALSE),""),""))</f>
        <v/>
      </c>
      <c r="H370" s="211" t="str">
        <f>IF(C370="○",IF($D370&lt;&gt;"",VLOOKUP($D370,新規学連登録者入力シート!$A$2:$U$101,19,FALSE),""),IF($D370&lt;&gt;"",IF(VLOOKUP(個人情報!$D370,登録者リスト!$A$1:$H$43729,4,FALSE)=基本情報!$D$6,VLOOKUP(個人情報!$D370,登録者リスト!$A$1:$H$43729,8,FALSE),""),""))</f>
        <v/>
      </c>
      <c r="I370" s="267"/>
      <c r="J370" s="267"/>
      <c r="K370" s="269" t="str">
        <f>IFERROR(IF(I370="","",IF(AND(I370&lt;&gt;"107 ハーフマラソン",I370&lt;&gt;"062 10000mW"),IF(BA370="T",IF(VALUE(M370)&lt;=AY370,"A標準",IF(VALUE(M370)&lt;=AZ370,"B標準","未突破")),IF(VALUE(M370)&gt;=AY370,"A標準",IF(VALUE(M370)&gt;=AZ370,"B標準","未突破"))),IF(VALUE(M370)&lt;=AZ370,"","未突破"))),"")</f>
        <v/>
      </c>
      <c r="L370" s="105"/>
      <c r="M370" s="287" t="str">
        <f>IF(U370="",ASC(N370&amp;IF(P370&lt;&gt;"",TEXT(P370,"00"),"")&amp;IF(R370&lt;&gt;"",TEXT(R370,"00"),"")&amp;IF(T370&lt;&gt;"",TEXT(T370,"00"),"")),ASC(U370))</f>
        <v/>
      </c>
      <c r="N370" s="205"/>
      <c r="O370" s="255" t="s">
        <v>239</v>
      </c>
      <c r="P370" s="237"/>
      <c r="Q370" s="255" t="s">
        <v>240</v>
      </c>
      <c r="R370" s="237"/>
      <c r="S370" s="239" t="s">
        <v>241</v>
      </c>
      <c r="T370" s="241"/>
      <c r="U370" s="165"/>
      <c r="V370" s="147"/>
      <c r="W370" s="148" t="s">
        <v>23</v>
      </c>
      <c r="X370" s="163"/>
      <c r="Y370" s="148" t="s">
        <v>24</v>
      </c>
      <c r="Z370" s="163"/>
      <c r="AA370" s="148" t="s">
        <v>26</v>
      </c>
      <c r="AB370" s="267"/>
      <c r="AC370" s="101" t="e">
        <f>IF(#REF!="",ASC(AD370&amp;IF(AF370&lt;&gt;"",TEXT(AF370,"00"),"")&amp;IF(AH370&lt;&gt;"",TEXT(AH370,"00"),"")&amp;IF(AJ370&lt;&gt;"",TEXT(AJ370,"00"),"")),ASC(#REF!))</f>
        <v>#REF!</v>
      </c>
      <c r="AD370" s="253" t="str">
        <f>IF(I370="","",IF(I370="201 十種競技","",VLOOKUP(I370,大学記録!$A$3:$H$5,2,FALSE)))</f>
        <v/>
      </c>
      <c r="AE370" s="257" t="s">
        <v>239</v>
      </c>
      <c r="AF370" s="259" t="str">
        <f>IF(I370="","",IF(I370="201 十種競技","",VLOOKUP(I370,大学記録!$A$3:$H$5,4,FALSE)))</f>
        <v/>
      </c>
      <c r="AG370" s="257" t="s">
        <v>240</v>
      </c>
      <c r="AH370" s="259" t="str">
        <f>IF(I370="","",IF(I370="201 十種競技","",VLOOKUP(I370,大学記録!$A$3:$H$5,6,FALSE)))</f>
        <v/>
      </c>
      <c r="AI370" s="261" t="s">
        <v>241</v>
      </c>
      <c r="AJ370" s="251" t="str">
        <f>IF(I370="","",IF(I370="201 十種競技","",VLOOKUP(I370,大学記録!$A$3:$H$5,8,FALSE)))</f>
        <v/>
      </c>
      <c r="AK370" s="205"/>
      <c r="AL370" s="255" t="s">
        <v>239</v>
      </c>
      <c r="AM370" s="237"/>
      <c r="AN370" s="255" t="s">
        <v>240</v>
      </c>
      <c r="AO370" s="237"/>
      <c r="AP370" s="239" t="s">
        <v>241</v>
      </c>
      <c r="AQ370" s="294"/>
      <c r="AS370" s="5" t="str">
        <f>IF(AND(I370&lt;&gt;"107 ハーフマラソン",I370&lt;&gt;"062 10000mW"),D370 &amp; "-" &amp; I370,D370 &amp; "-" &amp; I370 &amp; J370)</f>
        <v>-</v>
      </c>
      <c r="AT370" s="5" t="str">
        <f>IF(ISERROR(VLOOKUP(個人情報!$AS370,登録者リスト!#REF!,4,FALSE)),"○","")</f>
        <v>○</v>
      </c>
      <c r="AU370" s="5" t="e">
        <f>IF(AND(I370&lt;&gt;"107 ハーフマラソン",I370&lt;&gt;"062 10000mW"),#REF! &amp; "-" &amp; I370,#REF! &amp; "-" &amp; I370 &amp; J370)</f>
        <v>#REF!</v>
      </c>
      <c r="AV370" s="5" t="str">
        <f>IF(ISERROR(VLOOKUP(AU370,突破者リスト外資格記録入力シート!$D$7:$M$106,2,FALSE)),"○","")</f>
        <v>○</v>
      </c>
      <c r="AW370" s="5" t="str">
        <f>IF(C370="○","整理番号","登録番号")</f>
        <v>登録番号</v>
      </c>
      <c r="AX370" s="5" t="str">
        <f>IF(I370="107 ハーフマラソン","H",IF(I370="062 10000mW","W",""))</f>
        <v/>
      </c>
      <c r="AY370" s="5" t="e">
        <f>VLOOKUP($I370 &amp; $J370,標準記録!$A$1:$D$26,2,FALSE)</f>
        <v>#N/A</v>
      </c>
      <c r="AZ370" s="5" t="e">
        <f>VLOOKUP($I370 &amp; $J370,標準記録!$A$1:$D$26,3,FALSE)</f>
        <v>#N/A</v>
      </c>
      <c r="BA370" s="5" t="e">
        <f>VLOOKUP($I370 &amp; $J370,標準記録!$A$1:$D$26,4,FALSE)</f>
        <v>#N/A</v>
      </c>
      <c r="BB370" s="5" t="str">
        <f>IF(BC370="","",A370)</f>
        <v/>
      </c>
      <c r="BC370" s="5" t="str">
        <f>IF(OR(I370="201 十種競技",I370="202 七種競技"),#REF!,"")</f>
        <v/>
      </c>
      <c r="BD370" s="5" t="str">
        <f>IF(I370="107 ハーフマラソン",#REF!,"")</f>
        <v/>
      </c>
      <c r="BE370" s="5" t="str">
        <f>I370 &amp; K370</f>
        <v/>
      </c>
      <c r="BF370" s="5">
        <f>I370</f>
        <v>0</v>
      </c>
      <c r="BG370" s="5">
        <f>COUNTIF($BF$5:$BF$401,I370)</f>
        <v>160</v>
      </c>
      <c r="BH370" s="5">
        <f>COUNTIF($BE$5:$BE$401,I370 &amp; "B標準")</f>
        <v>0</v>
      </c>
      <c r="BI370" s="5" t="str">
        <f>D368 &amp; D370</f>
        <v>登録番号</v>
      </c>
    </row>
    <row r="371" spans="1:61" ht="14.25" thickBot="1" x14ac:dyDescent="0.2">
      <c r="A371" s="292"/>
      <c r="B371" s="304"/>
      <c r="C371" s="208"/>
      <c r="D371" s="206"/>
      <c r="E371" s="121" t="str">
        <f>IF(C370="○",IF($D370&lt;&gt;"",VLOOKUP($D370,新規学連登録者入力シート!$A$2:$U$101,7,FALSE),""),IF($D370&lt;&gt;"",IF(VLOOKUP(個人情報!$D370,登録者リスト!$A$1:$F$43729,4,FALSE)=基本情報!$D$6,VLOOKUP(個人情報!$D370,登録者リスト!$A$1:$F$43729,2,FALSE),""),""))</f>
        <v/>
      </c>
      <c r="F371" s="210"/>
      <c r="G371" s="121" t="str">
        <f>IF(C370="○",IF($D370&lt;&gt;"",VLOOKUP($D370,新規学連登録者入力シート!$A$2:$U$101,19,FALSE),""),IF($D370&lt;&gt;"",IF(VLOOKUP(個人情報!$D370,登録者リスト!$A$1:$F$43729,4,FALSE)=基本情報!$D$6,VLOOKUP(個人情報!$D370,登録者リスト!$A$1:$F$43729,6,FALSE),""),""))</f>
        <v/>
      </c>
      <c r="H371" s="212"/>
      <c r="I371" s="268"/>
      <c r="J371" s="268"/>
      <c r="K371" s="270"/>
      <c r="L371" s="106"/>
      <c r="M371" s="288"/>
      <c r="N371" s="206"/>
      <c r="O371" s="256"/>
      <c r="P371" s="238"/>
      <c r="Q371" s="256"/>
      <c r="R371" s="238"/>
      <c r="S371" s="240"/>
      <c r="T371" s="242"/>
      <c r="U371" s="168"/>
      <c r="V371" s="149"/>
      <c r="W371" s="150" t="s">
        <v>23</v>
      </c>
      <c r="X371" s="94"/>
      <c r="Y371" s="150" t="s">
        <v>25</v>
      </c>
      <c r="Z371" s="94"/>
      <c r="AA371" s="150" t="s">
        <v>26</v>
      </c>
      <c r="AB371" s="268"/>
      <c r="AC371" s="102" t="e">
        <f>IF(#REF!="",ASC(AD370&amp;IF(AF371&lt;&gt;"",TEXT(AF371,"00"),"")&amp;IF(AH371&lt;&gt;"",TEXT(AH371,"00"),"")&amp;IF(AJ371&lt;&gt;"",TEXT(AJ371,"00"),"")),ASC(#REF!))</f>
        <v>#REF!</v>
      </c>
      <c r="AD371" s="254"/>
      <c r="AE371" s="258"/>
      <c r="AF371" s="260"/>
      <c r="AG371" s="258"/>
      <c r="AH371" s="260"/>
      <c r="AI371" s="262"/>
      <c r="AJ371" s="252"/>
      <c r="AK371" s="206"/>
      <c r="AL371" s="256"/>
      <c r="AM371" s="238"/>
      <c r="AN371" s="256"/>
      <c r="AO371" s="238"/>
      <c r="AP371" s="240"/>
      <c r="AQ371" s="295"/>
      <c r="AS371" s="5" t="str">
        <f>IF(AND(I371&lt;&gt;"107 ハーフマラソン",I371&lt;&gt;"062 10000mW"),D370 &amp; "-" &amp; I371,D370 &amp; "-" &amp; I371 &amp; J371)</f>
        <v>-</v>
      </c>
      <c r="AT371" s="5" t="str">
        <f>IF(ISERROR(VLOOKUP(個人情報!$AS371,登録者リスト!#REF!,4,FALSE)),"○","")</f>
        <v>○</v>
      </c>
      <c r="AU371" s="5" t="e">
        <f>IF(AND(I371&lt;&gt;"107 ハーフマラソン",I371&lt;&gt;"062 10000mW"),#REF! &amp; "-" &amp; I371,#REF! &amp; "-" &amp; I371 &amp; J371)</f>
        <v>#REF!</v>
      </c>
      <c r="AV371" s="5" t="str">
        <f>IF(ISERROR(VLOOKUP(AU371,突破者リスト外資格記録入力シート!$D$7:$M$106,2,FALSE)),"○","")</f>
        <v>○</v>
      </c>
      <c r="AX371" s="5" t="str">
        <f>IF(I371="107 ハーフマラソン","H",IF(I371="062 10000mW","W",""))</f>
        <v/>
      </c>
      <c r="AY371" s="5" t="e">
        <f>VLOOKUP($I371 &amp; $J371,標準記録!$A$1:$D$26,2,FALSE)</f>
        <v>#N/A</v>
      </c>
      <c r="AZ371" s="5" t="e">
        <f>VLOOKUP($I371 &amp; $J371,標準記録!$A$1:$D$26,3,FALSE)</f>
        <v>#N/A</v>
      </c>
      <c r="BA371" s="5" t="e">
        <f>VLOOKUP($I371 &amp; $J371,標準記録!$A$1:$D$26,4,FALSE)</f>
        <v>#N/A</v>
      </c>
      <c r="BB371" s="5" t="str">
        <f>IF(BC371="","",A370)</f>
        <v/>
      </c>
      <c r="BC371" s="5" t="str">
        <f>IF(OR(I371="201 十種競技",I371="202 七種競技"),#REF!,"")</f>
        <v/>
      </c>
      <c r="BD371" s="5" t="str">
        <f>IF(I371="107 ハーフマラソン",#REF!,"")</f>
        <v/>
      </c>
      <c r="BE371" s="5" t="str">
        <f>I371 &amp; K371</f>
        <v/>
      </c>
      <c r="BF371" s="5">
        <f>I371</f>
        <v>0</v>
      </c>
      <c r="BG371" s="5">
        <f>COUNTIF($BF$5:$BF$401,I371)</f>
        <v>160</v>
      </c>
      <c r="BH371" s="5">
        <f>COUNTIF($BE$5:$BE$401,I371 &amp; "B標準")</f>
        <v>0</v>
      </c>
    </row>
    <row r="372" spans="1:61" ht="15" thickTop="1" thickBot="1" x14ac:dyDescent="0.2">
      <c r="A372" s="293"/>
      <c r="B372" s="245" t="s">
        <v>128</v>
      </c>
      <c r="C372" s="246"/>
      <c r="D372" s="246"/>
      <c r="E372" s="246"/>
      <c r="F372" s="246"/>
      <c r="G372" s="247"/>
      <c r="H372" s="118"/>
      <c r="I372" s="248"/>
      <c r="J372" s="249"/>
      <c r="K372" s="249"/>
      <c r="L372" s="249"/>
      <c r="M372" s="249"/>
      <c r="N372" s="249"/>
      <c r="O372" s="249"/>
      <c r="P372" s="249"/>
      <c r="Q372" s="249"/>
      <c r="R372" s="249"/>
      <c r="S372" s="249"/>
      <c r="T372" s="249"/>
      <c r="U372" s="249"/>
      <c r="V372" s="249"/>
      <c r="W372" s="249"/>
      <c r="X372" s="249"/>
      <c r="Y372" s="249"/>
      <c r="Z372" s="249"/>
      <c r="AA372" s="249"/>
      <c r="AB372" s="249"/>
      <c r="AC372" s="249"/>
      <c r="AD372" s="249"/>
      <c r="AE372" s="249"/>
      <c r="AF372" s="249"/>
      <c r="AG372" s="249"/>
      <c r="AH372" s="249"/>
      <c r="AI372" s="249"/>
      <c r="AJ372" s="249"/>
      <c r="AK372" s="249"/>
      <c r="AL372" s="249"/>
      <c r="AM372" s="249"/>
      <c r="AN372" s="249"/>
      <c r="AO372" s="249"/>
      <c r="AP372" s="249"/>
      <c r="AQ372" s="250"/>
    </row>
    <row r="373" spans="1:61" ht="13.5" customHeight="1" x14ac:dyDescent="0.15">
      <c r="A373" s="289"/>
      <c r="B373" s="281" t="s">
        <v>0</v>
      </c>
      <c r="C373" s="283" t="s">
        <v>242</v>
      </c>
      <c r="D373" s="283" t="str">
        <f>IF(C375="○","整理番号","登録番号")</f>
        <v>登録番号</v>
      </c>
      <c r="E373" s="134" t="s">
        <v>13550</v>
      </c>
      <c r="F373" s="281" t="s">
        <v>275</v>
      </c>
      <c r="G373" s="135" t="s">
        <v>1</v>
      </c>
      <c r="H373" s="273" t="s">
        <v>13551</v>
      </c>
      <c r="I373" s="285" t="s">
        <v>2</v>
      </c>
      <c r="J373" s="273" t="s">
        <v>284</v>
      </c>
      <c r="K373" s="273" t="s">
        <v>3</v>
      </c>
      <c r="L373" s="136" t="s">
        <v>243</v>
      </c>
      <c r="M373" s="137" t="s">
        <v>16</v>
      </c>
      <c r="N373" s="278" t="s">
        <v>4</v>
      </c>
      <c r="O373" s="279"/>
      <c r="P373" s="279"/>
      <c r="Q373" s="279"/>
      <c r="R373" s="279"/>
      <c r="S373" s="279"/>
      <c r="T373" s="279"/>
      <c r="U373" s="279"/>
      <c r="V373" s="279"/>
      <c r="W373" s="279"/>
      <c r="X373" s="279"/>
      <c r="Y373" s="279"/>
      <c r="Z373" s="279"/>
      <c r="AA373" s="279"/>
      <c r="AB373" s="280"/>
      <c r="AC373" s="138" t="s">
        <v>16</v>
      </c>
      <c r="AD373" s="296" t="s">
        <v>448</v>
      </c>
      <c r="AE373" s="297"/>
      <c r="AF373" s="297"/>
      <c r="AG373" s="297"/>
      <c r="AH373" s="297"/>
      <c r="AI373" s="297"/>
      <c r="AJ373" s="297"/>
      <c r="AK373" s="278" t="s">
        <v>445</v>
      </c>
      <c r="AL373" s="279"/>
      <c r="AM373" s="279"/>
      <c r="AN373" s="279"/>
      <c r="AO373" s="279"/>
      <c r="AP373" s="279"/>
      <c r="AQ373" s="301"/>
    </row>
    <row r="374" spans="1:61" ht="14.25" thickBot="1" x14ac:dyDescent="0.2">
      <c r="A374" s="290"/>
      <c r="B374" s="282"/>
      <c r="C374" s="284"/>
      <c r="D374" s="284"/>
      <c r="E374" s="139" t="s">
        <v>6</v>
      </c>
      <c r="F374" s="282"/>
      <c r="G374" s="140" t="s">
        <v>7</v>
      </c>
      <c r="H374" s="282"/>
      <c r="I374" s="286"/>
      <c r="J374" s="274"/>
      <c r="K374" s="274"/>
      <c r="L374" s="141"/>
      <c r="M374" s="142"/>
      <c r="N374" s="275" t="s">
        <v>8</v>
      </c>
      <c r="O374" s="276"/>
      <c r="P374" s="276"/>
      <c r="Q374" s="276"/>
      <c r="R374" s="276"/>
      <c r="S374" s="276"/>
      <c r="T374" s="277"/>
      <c r="U374" s="166"/>
      <c r="V374" s="143" t="s">
        <v>10</v>
      </c>
      <c r="W374" s="144"/>
      <c r="X374" s="162"/>
      <c r="Y374" s="144"/>
      <c r="Z374" s="162"/>
      <c r="AA374" s="145"/>
      <c r="AB374" s="140" t="s">
        <v>11</v>
      </c>
      <c r="AC374" s="146"/>
      <c r="AD374" s="298" t="s">
        <v>8</v>
      </c>
      <c r="AE374" s="299"/>
      <c r="AF374" s="299"/>
      <c r="AG374" s="299"/>
      <c r="AH374" s="299"/>
      <c r="AI374" s="299"/>
      <c r="AJ374" s="300"/>
      <c r="AK374" s="275" t="s">
        <v>8</v>
      </c>
      <c r="AL374" s="276"/>
      <c r="AM374" s="276"/>
      <c r="AN374" s="276"/>
      <c r="AO374" s="276"/>
      <c r="AP374" s="276"/>
      <c r="AQ374" s="302"/>
    </row>
    <row r="375" spans="1:61" x14ac:dyDescent="0.15">
      <c r="A375" s="291">
        <v>75</v>
      </c>
      <c r="B375" s="303" t="str">
        <f>IF(OR(B370="",E375=""),"",B370+1)</f>
        <v/>
      </c>
      <c r="C375" s="207"/>
      <c r="D375" s="205"/>
      <c r="E375" s="119" t="str">
        <f>IF(C375="○",IF($D375&lt;&gt;"",VLOOKUP($D375,新規学連登録者入力シート!$A$2:$U$101,8,FALSE),""),IF($D375&lt;&gt;"",IF(VLOOKUP(個人情報!$D375,登録者リスト!$A$1:$F$43729,4,FALSE)=基本情報!$D$6,VLOOKUP(個人情報!$D375,登録者リスト!$A$1:$F$43729,3,FALSE),""),""))</f>
        <v/>
      </c>
      <c r="F375" s="209" t="str">
        <f>IF(C375="○",IF($D375&lt;&gt;"",VLOOKUP($D375,新規学連登録者入力シート!$A$2:$U$101,9,FALSE),""),IF($D375&lt;&gt;"",IF(VLOOKUP(個人情報!$D375,登録者リスト!$A$1:$G$43729,4,FALSE)=基本情報!$D$6,VLOOKUP(個人情報!$D375,登録者リスト!$A$1:$G$43729,7,FALSE),""),""))</f>
        <v/>
      </c>
      <c r="G375" s="120" t="str">
        <f>IF(C375="○",IF($D375&lt;&gt;"",VLOOKUP($D375,新規学連登録者入力シート!$A$2:$U$101,14,FALSE),""),IF($D375&lt;&gt;"",IF(VLOOKUP(個人情報!$D375,登録者リスト!$A$1:$F$43729,4,FALSE)=基本情報!$D$6,VLOOKUP(個人情報!$D375,登録者リスト!$A$1:$F$43729,5,FALSE),""),""))</f>
        <v/>
      </c>
      <c r="H375" s="211" t="str">
        <f>IF(C375="○",IF($D375&lt;&gt;"",VLOOKUP($D375,新規学連登録者入力シート!$A$2:$U$101,19,FALSE),""),IF($D375&lt;&gt;"",IF(VLOOKUP(個人情報!$D375,登録者リスト!$A$1:$H$43729,4,FALSE)=基本情報!$D$6,VLOOKUP(個人情報!$D375,登録者リスト!$A$1:$H$43729,8,FALSE),""),""))</f>
        <v/>
      </c>
      <c r="I375" s="267"/>
      <c r="J375" s="267"/>
      <c r="K375" s="269" t="str">
        <f>IFERROR(IF(I375="","",IF(AND(I375&lt;&gt;"107 ハーフマラソン",I375&lt;&gt;"062 10000mW"),IF(BA375="T",IF(VALUE(M375)&lt;=AY375,"A標準",IF(VALUE(M375)&lt;=AZ375,"B標準","未突破")),IF(VALUE(M375)&gt;=AY375,"A標準",IF(VALUE(M375)&gt;=AZ375,"B標準","未突破"))),IF(VALUE(M375)&lt;=AZ375,"","未突破"))),"")</f>
        <v/>
      </c>
      <c r="L375" s="105"/>
      <c r="M375" s="287" t="str">
        <f>IF(U375="",ASC(N375&amp;IF(P375&lt;&gt;"",TEXT(P375,"00"),"")&amp;IF(R375&lt;&gt;"",TEXT(R375,"00"),"")&amp;IF(T375&lt;&gt;"",TEXT(T375,"00"),"")),ASC(U375))</f>
        <v/>
      </c>
      <c r="N375" s="205"/>
      <c r="O375" s="255" t="s">
        <v>239</v>
      </c>
      <c r="P375" s="237"/>
      <c r="Q375" s="255" t="s">
        <v>240</v>
      </c>
      <c r="R375" s="237"/>
      <c r="S375" s="239" t="s">
        <v>241</v>
      </c>
      <c r="T375" s="241"/>
      <c r="U375" s="165"/>
      <c r="V375" s="147"/>
      <c r="W375" s="148" t="s">
        <v>23</v>
      </c>
      <c r="X375" s="163"/>
      <c r="Y375" s="148" t="s">
        <v>24</v>
      </c>
      <c r="Z375" s="163"/>
      <c r="AA375" s="148" t="s">
        <v>26</v>
      </c>
      <c r="AB375" s="267"/>
      <c r="AC375" s="101" t="e">
        <f>IF(#REF!="",ASC(AD375&amp;IF(AF375&lt;&gt;"",TEXT(AF375,"00"),"")&amp;IF(AH375&lt;&gt;"",TEXT(AH375,"00"),"")&amp;IF(AJ375&lt;&gt;"",TEXT(AJ375,"00"),"")),ASC(#REF!))</f>
        <v>#REF!</v>
      </c>
      <c r="AD375" s="253" t="str">
        <f>IF(I375="","",IF(I375="201 十種競技","",VLOOKUP(I375,大学記録!$A$3:$H$5,2,FALSE)))</f>
        <v/>
      </c>
      <c r="AE375" s="257" t="s">
        <v>239</v>
      </c>
      <c r="AF375" s="259" t="str">
        <f>IF(I375="","",IF(I375="201 十種競技","",VLOOKUP(I375,大学記録!$A$3:$H$5,4,FALSE)))</f>
        <v/>
      </c>
      <c r="AG375" s="257" t="s">
        <v>240</v>
      </c>
      <c r="AH375" s="259" t="str">
        <f>IF(I375="","",IF(I375="201 十種競技","",VLOOKUP(I375,大学記録!$A$3:$H$5,6,FALSE)))</f>
        <v/>
      </c>
      <c r="AI375" s="261" t="s">
        <v>241</v>
      </c>
      <c r="AJ375" s="251" t="str">
        <f>IF(I375="","",IF(I375="201 十種競技","",VLOOKUP(I375,大学記録!$A$3:$H$5,8,FALSE)))</f>
        <v/>
      </c>
      <c r="AK375" s="205"/>
      <c r="AL375" s="255" t="s">
        <v>239</v>
      </c>
      <c r="AM375" s="237"/>
      <c r="AN375" s="255" t="s">
        <v>240</v>
      </c>
      <c r="AO375" s="237"/>
      <c r="AP375" s="239" t="s">
        <v>241</v>
      </c>
      <c r="AQ375" s="294"/>
      <c r="AS375" s="5" t="str">
        <f>IF(AND(I375&lt;&gt;"107 ハーフマラソン",I375&lt;&gt;"062 10000mW"),D375 &amp; "-" &amp; I375,D375 &amp; "-" &amp; I375 &amp; J375)</f>
        <v>-</v>
      </c>
      <c r="AT375" s="5" t="str">
        <f>IF(ISERROR(VLOOKUP(個人情報!$AS375,登録者リスト!#REF!,4,FALSE)),"○","")</f>
        <v>○</v>
      </c>
      <c r="AU375" s="5" t="e">
        <f>IF(AND(I375&lt;&gt;"107 ハーフマラソン",I375&lt;&gt;"062 10000mW"),#REF! &amp; "-" &amp; I375,#REF! &amp; "-" &amp; I375 &amp; J375)</f>
        <v>#REF!</v>
      </c>
      <c r="AV375" s="5" t="str">
        <f>IF(ISERROR(VLOOKUP(AU375,突破者リスト外資格記録入力シート!$D$7:$M$106,2,FALSE)),"○","")</f>
        <v>○</v>
      </c>
      <c r="AW375" s="5" t="str">
        <f>IF(C375="○","整理番号","登録番号")</f>
        <v>登録番号</v>
      </c>
      <c r="AX375" s="5" t="str">
        <f>IF(I375="107 ハーフマラソン","H",IF(I375="062 10000mW","W",""))</f>
        <v/>
      </c>
      <c r="AY375" s="5" t="e">
        <f>VLOOKUP($I375 &amp; $J375,標準記録!$A$1:$D$26,2,FALSE)</f>
        <v>#N/A</v>
      </c>
      <c r="AZ375" s="5" t="e">
        <f>VLOOKUP($I375 &amp; $J375,標準記録!$A$1:$D$26,3,FALSE)</f>
        <v>#N/A</v>
      </c>
      <c r="BA375" s="5" t="e">
        <f>VLOOKUP($I375 &amp; $J375,標準記録!$A$1:$D$26,4,FALSE)</f>
        <v>#N/A</v>
      </c>
      <c r="BB375" s="5" t="str">
        <f>IF(BC375="","",A375)</f>
        <v/>
      </c>
      <c r="BC375" s="5" t="str">
        <f>IF(OR(I375="201 十種競技",I375="202 七種競技"),#REF!,"")</f>
        <v/>
      </c>
      <c r="BD375" s="5" t="str">
        <f>IF(I375="107 ハーフマラソン",#REF!,"")</f>
        <v/>
      </c>
      <c r="BE375" s="5" t="str">
        <f>I375 &amp; K375</f>
        <v/>
      </c>
      <c r="BF375" s="5">
        <f>I375</f>
        <v>0</v>
      </c>
      <c r="BG375" s="5">
        <f>COUNTIF($BF$5:$BF$401,I375)</f>
        <v>160</v>
      </c>
      <c r="BH375" s="5">
        <f>COUNTIF($BE$5:$BE$401,I375 &amp; "B標準")</f>
        <v>0</v>
      </c>
      <c r="BI375" s="5" t="str">
        <f>D373 &amp; D375</f>
        <v>登録番号</v>
      </c>
    </row>
    <row r="376" spans="1:61" ht="14.25" thickBot="1" x14ac:dyDescent="0.2">
      <c r="A376" s="292"/>
      <c r="B376" s="304"/>
      <c r="C376" s="208"/>
      <c r="D376" s="206"/>
      <c r="E376" s="121" t="str">
        <f>IF(C375="○",IF($D375&lt;&gt;"",VLOOKUP($D375,新規学連登録者入力シート!$A$2:$U$101,7,FALSE),""),IF($D375&lt;&gt;"",IF(VLOOKUP(個人情報!$D375,登録者リスト!$A$1:$F$43729,4,FALSE)=基本情報!$D$6,VLOOKUP(個人情報!$D375,登録者リスト!$A$1:$F$43729,2,FALSE),""),""))</f>
        <v/>
      </c>
      <c r="F376" s="210"/>
      <c r="G376" s="121" t="str">
        <f>IF(C375="○",IF($D375&lt;&gt;"",VLOOKUP($D375,新規学連登録者入力シート!$A$2:$U$101,19,FALSE),""),IF($D375&lt;&gt;"",IF(VLOOKUP(個人情報!$D375,登録者リスト!$A$1:$F$43729,4,FALSE)=基本情報!$D$6,VLOOKUP(個人情報!$D375,登録者リスト!$A$1:$F$43729,6,FALSE),""),""))</f>
        <v/>
      </c>
      <c r="H376" s="212"/>
      <c r="I376" s="268"/>
      <c r="J376" s="268"/>
      <c r="K376" s="270"/>
      <c r="L376" s="106"/>
      <c r="M376" s="288"/>
      <c r="N376" s="206"/>
      <c r="O376" s="256"/>
      <c r="P376" s="238"/>
      <c r="Q376" s="256"/>
      <c r="R376" s="238"/>
      <c r="S376" s="240"/>
      <c r="T376" s="242"/>
      <c r="U376" s="168"/>
      <c r="V376" s="149"/>
      <c r="W376" s="150" t="s">
        <v>23</v>
      </c>
      <c r="X376" s="94"/>
      <c r="Y376" s="150" t="s">
        <v>25</v>
      </c>
      <c r="Z376" s="94"/>
      <c r="AA376" s="150" t="s">
        <v>26</v>
      </c>
      <c r="AB376" s="268"/>
      <c r="AC376" s="102" t="e">
        <f>IF(#REF!="",ASC(AD375&amp;IF(AF376&lt;&gt;"",TEXT(AF376,"00"),"")&amp;IF(AH376&lt;&gt;"",TEXT(AH376,"00"),"")&amp;IF(AJ376&lt;&gt;"",TEXT(AJ376,"00"),"")),ASC(#REF!))</f>
        <v>#REF!</v>
      </c>
      <c r="AD376" s="254"/>
      <c r="AE376" s="258"/>
      <c r="AF376" s="260"/>
      <c r="AG376" s="258"/>
      <c r="AH376" s="260"/>
      <c r="AI376" s="262"/>
      <c r="AJ376" s="252"/>
      <c r="AK376" s="206"/>
      <c r="AL376" s="256"/>
      <c r="AM376" s="238"/>
      <c r="AN376" s="256"/>
      <c r="AO376" s="238"/>
      <c r="AP376" s="240"/>
      <c r="AQ376" s="295"/>
      <c r="AS376" s="5" t="str">
        <f>IF(AND(I376&lt;&gt;"107 ハーフマラソン",I376&lt;&gt;"062 10000mW"),D375 &amp; "-" &amp; I376,D375 &amp; "-" &amp; I376 &amp; J376)</f>
        <v>-</v>
      </c>
      <c r="AT376" s="5" t="str">
        <f>IF(ISERROR(VLOOKUP(個人情報!$AS376,登録者リスト!#REF!,4,FALSE)),"○","")</f>
        <v>○</v>
      </c>
      <c r="AU376" s="5" t="e">
        <f>IF(AND(I376&lt;&gt;"107 ハーフマラソン",I376&lt;&gt;"062 10000mW"),#REF! &amp; "-" &amp; I376,#REF! &amp; "-" &amp; I376 &amp; J376)</f>
        <v>#REF!</v>
      </c>
      <c r="AV376" s="5" t="str">
        <f>IF(ISERROR(VLOOKUP(AU376,突破者リスト外資格記録入力シート!$D$7:$M$106,2,FALSE)),"○","")</f>
        <v>○</v>
      </c>
      <c r="AX376" s="5" t="str">
        <f>IF(I376="107 ハーフマラソン","H",IF(I376="062 10000mW","W",""))</f>
        <v/>
      </c>
      <c r="AY376" s="5" t="e">
        <f>VLOOKUP($I376 &amp; $J376,標準記録!$A$1:$D$26,2,FALSE)</f>
        <v>#N/A</v>
      </c>
      <c r="AZ376" s="5" t="e">
        <f>VLOOKUP($I376 &amp; $J376,標準記録!$A$1:$D$26,3,FALSE)</f>
        <v>#N/A</v>
      </c>
      <c r="BA376" s="5" t="e">
        <f>VLOOKUP($I376 &amp; $J376,標準記録!$A$1:$D$26,4,FALSE)</f>
        <v>#N/A</v>
      </c>
      <c r="BB376" s="5" t="str">
        <f>IF(BC376="","",A375)</f>
        <v/>
      </c>
      <c r="BC376" s="5" t="str">
        <f>IF(OR(I376="201 十種競技",I376="202 七種競技"),#REF!,"")</f>
        <v/>
      </c>
      <c r="BD376" s="5" t="str">
        <f>IF(I376="107 ハーフマラソン",#REF!,"")</f>
        <v/>
      </c>
      <c r="BE376" s="5" t="str">
        <f>I376 &amp; K376</f>
        <v/>
      </c>
      <c r="BF376" s="5">
        <f>I376</f>
        <v>0</v>
      </c>
      <c r="BG376" s="5">
        <f>COUNTIF($BF$5:$BF$401,I376)</f>
        <v>160</v>
      </c>
      <c r="BH376" s="5">
        <f>COUNTIF($BE$5:$BE$401,I376 &amp; "B標準")</f>
        <v>0</v>
      </c>
    </row>
    <row r="377" spans="1:61" ht="15" thickTop="1" thickBot="1" x14ac:dyDescent="0.2">
      <c r="A377" s="293"/>
      <c r="B377" s="245" t="s">
        <v>128</v>
      </c>
      <c r="C377" s="246"/>
      <c r="D377" s="246"/>
      <c r="E377" s="246"/>
      <c r="F377" s="246"/>
      <c r="G377" s="247"/>
      <c r="H377" s="118"/>
      <c r="I377" s="248"/>
      <c r="J377" s="249"/>
      <c r="K377" s="249"/>
      <c r="L377" s="249"/>
      <c r="M377" s="249"/>
      <c r="N377" s="249"/>
      <c r="O377" s="249"/>
      <c r="P377" s="249"/>
      <c r="Q377" s="249"/>
      <c r="R377" s="249"/>
      <c r="S377" s="249"/>
      <c r="T377" s="249"/>
      <c r="U377" s="249"/>
      <c r="V377" s="249"/>
      <c r="W377" s="249"/>
      <c r="X377" s="249"/>
      <c r="Y377" s="249"/>
      <c r="Z377" s="249"/>
      <c r="AA377" s="249"/>
      <c r="AB377" s="249"/>
      <c r="AC377" s="249"/>
      <c r="AD377" s="249"/>
      <c r="AE377" s="249"/>
      <c r="AF377" s="249"/>
      <c r="AG377" s="249"/>
      <c r="AH377" s="249"/>
      <c r="AI377" s="249"/>
      <c r="AJ377" s="249"/>
      <c r="AK377" s="249"/>
      <c r="AL377" s="249"/>
      <c r="AM377" s="249"/>
      <c r="AN377" s="249"/>
      <c r="AO377" s="249"/>
      <c r="AP377" s="249"/>
      <c r="AQ377" s="250"/>
    </row>
    <row r="378" spans="1:61" ht="13.5" customHeight="1" x14ac:dyDescent="0.15">
      <c r="A378" s="289"/>
      <c r="B378" s="281" t="s">
        <v>0</v>
      </c>
      <c r="C378" s="283" t="s">
        <v>242</v>
      </c>
      <c r="D378" s="283" t="str">
        <f>IF(C380="○","整理番号","登録番号")</f>
        <v>登録番号</v>
      </c>
      <c r="E378" s="134" t="s">
        <v>13550</v>
      </c>
      <c r="F378" s="281" t="s">
        <v>275</v>
      </c>
      <c r="G378" s="135" t="s">
        <v>1</v>
      </c>
      <c r="H378" s="273" t="s">
        <v>13551</v>
      </c>
      <c r="I378" s="285" t="s">
        <v>2</v>
      </c>
      <c r="J378" s="273" t="s">
        <v>284</v>
      </c>
      <c r="K378" s="273" t="s">
        <v>3</v>
      </c>
      <c r="L378" s="136" t="s">
        <v>243</v>
      </c>
      <c r="M378" s="137" t="s">
        <v>16</v>
      </c>
      <c r="N378" s="278" t="s">
        <v>4</v>
      </c>
      <c r="O378" s="279"/>
      <c r="P378" s="279"/>
      <c r="Q378" s="279"/>
      <c r="R378" s="279"/>
      <c r="S378" s="279"/>
      <c r="T378" s="279"/>
      <c r="U378" s="279"/>
      <c r="V378" s="279"/>
      <c r="W378" s="279"/>
      <c r="X378" s="279"/>
      <c r="Y378" s="279"/>
      <c r="Z378" s="279"/>
      <c r="AA378" s="279"/>
      <c r="AB378" s="280"/>
      <c r="AC378" s="138" t="s">
        <v>16</v>
      </c>
      <c r="AD378" s="296" t="s">
        <v>448</v>
      </c>
      <c r="AE378" s="297"/>
      <c r="AF378" s="297"/>
      <c r="AG378" s="297"/>
      <c r="AH378" s="297"/>
      <c r="AI378" s="297"/>
      <c r="AJ378" s="297"/>
      <c r="AK378" s="278" t="s">
        <v>445</v>
      </c>
      <c r="AL378" s="279"/>
      <c r="AM378" s="279"/>
      <c r="AN378" s="279"/>
      <c r="AO378" s="279"/>
      <c r="AP378" s="279"/>
      <c r="AQ378" s="301"/>
    </row>
    <row r="379" spans="1:61" ht="14.25" thickBot="1" x14ac:dyDescent="0.2">
      <c r="A379" s="290"/>
      <c r="B379" s="282"/>
      <c r="C379" s="284"/>
      <c r="D379" s="284"/>
      <c r="E379" s="139" t="s">
        <v>6</v>
      </c>
      <c r="F379" s="282"/>
      <c r="G379" s="140" t="s">
        <v>7</v>
      </c>
      <c r="H379" s="282"/>
      <c r="I379" s="286"/>
      <c r="J379" s="274"/>
      <c r="K379" s="274"/>
      <c r="L379" s="141"/>
      <c r="M379" s="142"/>
      <c r="N379" s="275" t="s">
        <v>8</v>
      </c>
      <c r="O379" s="276"/>
      <c r="P379" s="276"/>
      <c r="Q379" s="276"/>
      <c r="R379" s="276"/>
      <c r="S379" s="276"/>
      <c r="T379" s="277"/>
      <c r="U379" s="166"/>
      <c r="V379" s="143" t="s">
        <v>10</v>
      </c>
      <c r="W379" s="144"/>
      <c r="X379" s="162"/>
      <c r="Y379" s="144"/>
      <c r="Z379" s="162"/>
      <c r="AA379" s="145"/>
      <c r="AB379" s="140" t="s">
        <v>11</v>
      </c>
      <c r="AC379" s="146"/>
      <c r="AD379" s="298" t="s">
        <v>8</v>
      </c>
      <c r="AE379" s="299"/>
      <c r="AF379" s="299"/>
      <c r="AG379" s="299"/>
      <c r="AH379" s="299"/>
      <c r="AI379" s="299"/>
      <c r="AJ379" s="300"/>
      <c r="AK379" s="275" t="s">
        <v>8</v>
      </c>
      <c r="AL379" s="276"/>
      <c r="AM379" s="276"/>
      <c r="AN379" s="276"/>
      <c r="AO379" s="276"/>
      <c r="AP379" s="276"/>
      <c r="AQ379" s="302"/>
    </row>
    <row r="380" spans="1:61" x14ac:dyDescent="0.15">
      <c r="A380" s="291">
        <v>76</v>
      </c>
      <c r="B380" s="303" t="str">
        <f>IF(OR(B375="",E380=""),"",B375+1)</f>
        <v/>
      </c>
      <c r="C380" s="207"/>
      <c r="D380" s="205"/>
      <c r="E380" s="119" t="str">
        <f>IF(C380="○",IF($D380&lt;&gt;"",VLOOKUP($D380,新規学連登録者入力シート!$A$2:$U$101,8,FALSE),""),IF($D380&lt;&gt;"",IF(VLOOKUP(個人情報!$D380,登録者リスト!$A$1:$F$43729,4,FALSE)=基本情報!$D$6,VLOOKUP(個人情報!$D380,登録者リスト!$A$1:$F$43729,3,FALSE),""),""))</f>
        <v/>
      </c>
      <c r="F380" s="209" t="str">
        <f>IF(C380="○",IF($D380&lt;&gt;"",VLOOKUP($D380,新規学連登録者入力シート!$A$2:$U$101,9,FALSE),""),IF($D380&lt;&gt;"",IF(VLOOKUP(個人情報!$D380,登録者リスト!$A$1:$G$43729,4,FALSE)=基本情報!$D$6,VLOOKUP(個人情報!$D380,登録者リスト!$A$1:$G$43729,7,FALSE),""),""))</f>
        <v/>
      </c>
      <c r="G380" s="120" t="str">
        <f>IF(C380="○",IF($D380&lt;&gt;"",VLOOKUP($D380,新規学連登録者入力シート!$A$2:$U$101,14,FALSE),""),IF($D380&lt;&gt;"",IF(VLOOKUP(個人情報!$D380,登録者リスト!$A$1:$F$43729,4,FALSE)=基本情報!$D$6,VLOOKUP(個人情報!$D380,登録者リスト!$A$1:$F$43729,5,FALSE),""),""))</f>
        <v/>
      </c>
      <c r="H380" s="211" t="str">
        <f>IF(C380="○",IF($D380&lt;&gt;"",VLOOKUP($D380,新規学連登録者入力シート!$A$2:$U$101,19,FALSE),""),IF($D380&lt;&gt;"",IF(VLOOKUP(個人情報!$D380,登録者リスト!$A$1:$H$43729,4,FALSE)=基本情報!$D$6,VLOOKUP(個人情報!$D380,登録者リスト!$A$1:$H$43729,8,FALSE),""),""))</f>
        <v/>
      </c>
      <c r="I380" s="267"/>
      <c r="J380" s="267"/>
      <c r="K380" s="269" t="str">
        <f>IFERROR(IF(I380="","",IF(AND(I380&lt;&gt;"107 ハーフマラソン",I380&lt;&gt;"062 10000mW"),IF(BA380="T",IF(VALUE(M380)&lt;=AY380,"A標準",IF(VALUE(M380)&lt;=AZ380,"B標準","未突破")),IF(VALUE(M380)&gt;=AY380,"A標準",IF(VALUE(M380)&gt;=AZ380,"B標準","未突破"))),IF(VALUE(M380)&lt;=AZ380,"","未突破"))),"")</f>
        <v/>
      </c>
      <c r="L380" s="105"/>
      <c r="M380" s="287" t="str">
        <f>IF(U380="",ASC(N380&amp;IF(P380&lt;&gt;"",TEXT(P380,"00"),"")&amp;IF(R380&lt;&gt;"",TEXT(R380,"00"),"")&amp;IF(T380&lt;&gt;"",TEXT(T380,"00"),"")),ASC(U380))</f>
        <v/>
      </c>
      <c r="N380" s="205"/>
      <c r="O380" s="255" t="s">
        <v>239</v>
      </c>
      <c r="P380" s="237"/>
      <c r="Q380" s="255" t="s">
        <v>240</v>
      </c>
      <c r="R380" s="237"/>
      <c r="S380" s="239" t="s">
        <v>241</v>
      </c>
      <c r="T380" s="241"/>
      <c r="U380" s="165"/>
      <c r="V380" s="147"/>
      <c r="W380" s="148" t="s">
        <v>23</v>
      </c>
      <c r="X380" s="163"/>
      <c r="Y380" s="148" t="s">
        <v>24</v>
      </c>
      <c r="Z380" s="163"/>
      <c r="AA380" s="148" t="s">
        <v>26</v>
      </c>
      <c r="AB380" s="267"/>
      <c r="AC380" s="101" t="e">
        <f>IF(#REF!="",ASC(AD380&amp;IF(AF380&lt;&gt;"",TEXT(AF380,"00"),"")&amp;IF(AH380&lt;&gt;"",TEXT(AH380,"00"),"")&amp;IF(AJ380&lt;&gt;"",TEXT(AJ380,"00"),"")),ASC(#REF!))</f>
        <v>#REF!</v>
      </c>
      <c r="AD380" s="253" t="str">
        <f>IF(I380="","",IF(I380="201 十種競技","",VLOOKUP(I380,大学記録!$A$3:$H$5,2,FALSE)))</f>
        <v/>
      </c>
      <c r="AE380" s="257" t="s">
        <v>239</v>
      </c>
      <c r="AF380" s="259" t="str">
        <f>IF(I380="","",IF(I380="201 十種競技","",VLOOKUP(I380,大学記録!$A$3:$H$5,4,FALSE)))</f>
        <v/>
      </c>
      <c r="AG380" s="257" t="s">
        <v>240</v>
      </c>
      <c r="AH380" s="259" t="str">
        <f>IF(I380="","",IF(I380="201 十種競技","",VLOOKUP(I380,大学記録!$A$3:$H$5,6,FALSE)))</f>
        <v/>
      </c>
      <c r="AI380" s="261" t="s">
        <v>241</v>
      </c>
      <c r="AJ380" s="251" t="str">
        <f>IF(I380="","",IF(I380="201 十種競技","",VLOOKUP(I380,大学記録!$A$3:$H$5,8,FALSE)))</f>
        <v/>
      </c>
      <c r="AK380" s="205"/>
      <c r="AL380" s="255" t="s">
        <v>239</v>
      </c>
      <c r="AM380" s="237"/>
      <c r="AN380" s="255" t="s">
        <v>240</v>
      </c>
      <c r="AO380" s="237"/>
      <c r="AP380" s="239" t="s">
        <v>241</v>
      </c>
      <c r="AQ380" s="294"/>
      <c r="AS380" s="5" t="str">
        <f>IF(AND(I380&lt;&gt;"107 ハーフマラソン",I380&lt;&gt;"062 10000mW"),D380 &amp; "-" &amp; I380,D380 &amp; "-" &amp; I380 &amp; J380)</f>
        <v>-</v>
      </c>
      <c r="AT380" s="5" t="str">
        <f>IF(ISERROR(VLOOKUP(個人情報!$AS380,登録者リスト!#REF!,4,FALSE)),"○","")</f>
        <v>○</v>
      </c>
      <c r="AU380" s="5" t="e">
        <f>IF(AND(I380&lt;&gt;"107 ハーフマラソン",I380&lt;&gt;"062 10000mW"),#REF! &amp; "-" &amp; I380,#REF! &amp; "-" &amp; I380 &amp; J380)</f>
        <v>#REF!</v>
      </c>
      <c r="AV380" s="5" t="str">
        <f>IF(ISERROR(VLOOKUP(AU380,突破者リスト外資格記録入力シート!$D$7:$M$106,2,FALSE)),"○","")</f>
        <v>○</v>
      </c>
      <c r="AW380" s="5" t="str">
        <f>IF(C380="○","整理番号","登録番号")</f>
        <v>登録番号</v>
      </c>
      <c r="AX380" s="5" t="str">
        <f>IF(I380="107 ハーフマラソン","H",IF(I380="062 10000mW","W",""))</f>
        <v/>
      </c>
      <c r="AY380" s="5" t="e">
        <f>VLOOKUP($I380 &amp; $J380,標準記録!$A$1:$D$26,2,FALSE)</f>
        <v>#N/A</v>
      </c>
      <c r="AZ380" s="5" t="e">
        <f>VLOOKUP($I380 &amp; $J380,標準記録!$A$1:$D$26,3,FALSE)</f>
        <v>#N/A</v>
      </c>
      <c r="BA380" s="5" t="e">
        <f>VLOOKUP($I380 &amp; $J380,標準記録!$A$1:$D$26,4,FALSE)</f>
        <v>#N/A</v>
      </c>
      <c r="BB380" s="5" t="str">
        <f>IF(BC380="","",A380)</f>
        <v/>
      </c>
      <c r="BC380" s="5" t="str">
        <f>IF(OR(I380="201 十種競技",I380="202 七種競技"),#REF!,"")</f>
        <v/>
      </c>
      <c r="BD380" s="5" t="str">
        <f>IF(I380="107 ハーフマラソン",#REF!,"")</f>
        <v/>
      </c>
      <c r="BE380" s="5" t="str">
        <f>I380 &amp; K380</f>
        <v/>
      </c>
      <c r="BF380" s="5">
        <f>I380</f>
        <v>0</v>
      </c>
      <c r="BG380" s="5">
        <f>COUNTIF($BF$5:$BF$401,I380)</f>
        <v>160</v>
      </c>
      <c r="BH380" s="5">
        <f>COUNTIF($BE$5:$BE$401,I380 &amp; "B標準")</f>
        <v>0</v>
      </c>
      <c r="BI380" s="5" t="str">
        <f>D378 &amp; D380</f>
        <v>登録番号</v>
      </c>
    </row>
    <row r="381" spans="1:61" ht="14.25" thickBot="1" x14ac:dyDescent="0.2">
      <c r="A381" s="292"/>
      <c r="B381" s="304"/>
      <c r="C381" s="208"/>
      <c r="D381" s="206"/>
      <c r="E381" s="121" t="str">
        <f>IF(C380="○",IF($D380&lt;&gt;"",VLOOKUP($D380,新規学連登録者入力シート!$A$2:$U$101,7,FALSE),""),IF($D380&lt;&gt;"",IF(VLOOKUP(個人情報!$D380,登録者リスト!$A$1:$F$43729,4,FALSE)=基本情報!$D$6,VLOOKUP(個人情報!$D380,登録者リスト!$A$1:$F$43729,2,FALSE),""),""))</f>
        <v/>
      </c>
      <c r="F381" s="210"/>
      <c r="G381" s="121" t="str">
        <f>IF(C380="○",IF($D380&lt;&gt;"",VLOOKUP($D380,新規学連登録者入力シート!$A$2:$U$101,19,FALSE),""),IF($D380&lt;&gt;"",IF(VLOOKUP(個人情報!$D380,登録者リスト!$A$1:$F$43729,4,FALSE)=基本情報!$D$6,VLOOKUP(個人情報!$D380,登録者リスト!$A$1:$F$43729,6,FALSE),""),""))</f>
        <v/>
      </c>
      <c r="H381" s="212"/>
      <c r="I381" s="268"/>
      <c r="J381" s="268"/>
      <c r="K381" s="270"/>
      <c r="L381" s="106"/>
      <c r="M381" s="288"/>
      <c r="N381" s="206"/>
      <c r="O381" s="256"/>
      <c r="P381" s="238"/>
      <c r="Q381" s="256"/>
      <c r="R381" s="238"/>
      <c r="S381" s="240"/>
      <c r="T381" s="242"/>
      <c r="U381" s="168"/>
      <c r="V381" s="149"/>
      <c r="W381" s="150" t="s">
        <v>23</v>
      </c>
      <c r="X381" s="94"/>
      <c r="Y381" s="150" t="s">
        <v>25</v>
      </c>
      <c r="Z381" s="94"/>
      <c r="AA381" s="150" t="s">
        <v>26</v>
      </c>
      <c r="AB381" s="268"/>
      <c r="AC381" s="102" t="e">
        <f>IF(#REF!="",ASC(AD380&amp;IF(AF381&lt;&gt;"",TEXT(AF381,"00"),"")&amp;IF(AH381&lt;&gt;"",TEXT(AH381,"00"),"")&amp;IF(AJ381&lt;&gt;"",TEXT(AJ381,"00"),"")),ASC(#REF!))</f>
        <v>#REF!</v>
      </c>
      <c r="AD381" s="254"/>
      <c r="AE381" s="258"/>
      <c r="AF381" s="260"/>
      <c r="AG381" s="258"/>
      <c r="AH381" s="260"/>
      <c r="AI381" s="262"/>
      <c r="AJ381" s="252"/>
      <c r="AK381" s="206"/>
      <c r="AL381" s="256"/>
      <c r="AM381" s="238"/>
      <c r="AN381" s="256"/>
      <c r="AO381" s="238"/>
      <c r="AP381" s="240"/>
      <c r="AQ381" s="295"/>
      <c r="AS381" s="5" t="str">
        <f>IF(AND(I381&lt;&gt;"107 ハーフマラソン",I381&lt;&gt;"062 10000mW"),D380 &amp; "-" &amp; I381,D380 &amp; "-" &amp; I381 &amp; J381)</f>
        <v>-</v>
      </c>
      <c r="AT381" s="5" t="str">
        <f>IF(ISERROR(VLOOKUP(個人情報!$AS381,登録者リスト!#REF!,4,FALSE)),"○","")</f>
        <v>○</v>
      </c>
      <c r="AU381" s="5" t="e">
        <f>IF(AND(I381&lt;&gt;"107 ハーフマラソン",I381&lt;&gt;"062 10000mW"),#REF! &amp; "-" &amp; I381,#REF! &amp; "-" &amp; I381 &amp; J381)</f>
        <v>#REF!</v>
      </c>
      <c r="AV381" s="5" t="str">
        <f>IF(ISERROR(VLOOKUP(AU381,突破者リスト外資格記録入力シート!$D$7:$M$106,2,FALSE)),"○","")</f>
        <v>○</v>
      </c>
      <c r="AX381" s="5" t="str">
        <f>IF(I381="107 ハーフマラソン","H",IF(I381="062 10000mW","W",""))</f>
        <v/>
      </c>
      <c r="AY381" s="5" t="e">
        <f>VLOOKUP($I381 &amp; $J381,標準記録!$A$1:$D$26,2,FALSE)</f>
        <v>#N/A</v>
      </c>
      <c r="AZ381" s="5" t="e">
        <f>VLOOKUP($I381 &amp; $J381,標準記録!$A$1:$D$26,3,FALSE)</f>
        <v>#N/A</v>
      </c>
      <c r="BA381" s="5" t="e">
        <f>VLOOKUP($I381 &amp; $J381,標準記録!$A$1:$D$26,4,FALSE)</f>
        <v>#N/A</v>
      </c>
      <c r="BB381" s="5" t="str">
        <f>IF(BC381="","",A380)</f>
        <v/>
      </c>
      <c r="BC381" s="5" t="str">
        <f>IF(OR(I381="201 十種競技",I381="202 七種競技"),#REF!,"")</f>
        <v/>
      </c>
      <c r="BD381" s="5" t="str">
        <f>IF(I381="107 ハーフマラソン",#REF!,"")</f>
        <v/>
      </c>
      <c r="BE381" s="5" t="str">
        <f>I381 &amp; K381</f>
        <v/>
      </c>
      <c r="BF381" s="5">
        <f>I381</f>
        <v>0</v>
      </c>
      <c r="BG381" s="5">
        <f>COUNTIF($BF$5:$BF$401,I381)</f>
        <v>160</v>
      </c>
      <c r="BH381" s="5">
        <f>COUNTIF($BE$5:$BE$401,I381 &amp; "B標準")</f>
        <v>0</v>
      </c>
    </row>
    <row r="382" spans="1:61" ht="15" thickTop="1" thickBot="1" x14ac:dyDescent="0.2">
      <c r="A382" s="293"/>
      <c r="B382" s="245" t="s">
        <v>128</v>
      </c>
      <c r="C382" s="246"/>
      <c r="D382" s="246"/>
      <c r="E382" s="246"/>
      <c r="F382" s="246"/>
      <c r="G382" s="247"/>
      <c r="H382" s="118"/>
      <c r="I382" s="248"/>
      <c r="J382" s="249"/>
      <c r="K382" s="249"/>
      <c r="L382" s="249"/>
      <c r="M382" s="249"/>
      <c r="N382" s="249"/>
      <c r="O382" s="249"/>
      <c r="P382" s="249"/>
      <c r="Q382" s="249"/>
      <c r="R382" s="249"/>
      <c r="S382" s="249"/>
      <c r="T382" s="249"/>
      <c r="U382" s="249"/>
      <c r="V382" s="249"/>
      <c r="W382" s="249"/>
      <c r="X382" s="249"/>
      <c r="Y382" s="249"/>
      <c r="Z382" s="249"/>
      <c r="AA382" s="249"/>
      <c r="AB382" s="249"/>
      <c r="AC382" s="249"/>
      <c r="AD382" s="249"/>
      <c r="AE382" s="249"/>
      <c r="AF382" s="249"/>
      <c r="AG382" s="249"/>
      <c r="AH382" s="249"/>
      <c r="AI382" s="249"/>
      <c r="AJ382" s="249"/>
      <c r="AK382" s="249"/>
      <c r="AL382" s="249"/>
      <c r="AM382" s="249"/>
      <c r="AN382" s="249"/>
      <c r="AO382" s="249"/>
      <c r="AP382" s="249"/>
      <c r="AQ382" s="250"/>
    </row>
    <row r="383" spans="1:61" ht="13.5" customHeight="1" x14ac:dyDescent="0.15">
      <c r="A383" s="289"/>
      <c r="B383" s="281" t="s">
        <v>0</v>
      </c>
      <c r="C383" s="283" t="s">
        <v>242</v>
      </c>
      <c r="D383" s="283" t="str">
        <f>IF(C385="○","整理番号","登録番号")</f>
        <v>登録番号</v>
      </c>
      <c r="E383" s="134" t="s">
        <v>13550</v>
      </c>
      <c r="F383" s="281" t="s">
        <v>275</v>
      </c>
      <c r="G383" s="135" t="s">
        <v>1</v>
      </c>
      <c r="H383" s="273" t="s">
        <v>13551</v>
      </c>
      <c r="I383" s="285" t="s">
        <v>2</v>
      </c>
      <c r="J383" s="273" t="s">
        <v>284</v>
      </c>
      <c r="K383" s="273" t="s">
        <v>3</v>
      </c>
      <c r="L383" s="136" t="s">
        <v>243</v>
      </c>
      <c r="M383" s="137" t="s">
        <v>16</v>
      </c>
      <c r="N383" s="278" t="s">
        <v>4</v>
      </c>
      <c r="O383" s="279"/>
      <c r="P383" s="279"/>
      <c r="Q383" s="279"/>
      <c r="R383" s="279"/>
      <c r="S383" s="279"/>
      <c r="T383" s="279"/>
      <c r="U383" s="279"/>
      <c r="V383" s="279"/>
      <c r="W383" s="279"/>
      <c r="X383" s="279"/>
      <c r="Y383" s="279"/>
      <c r="Z383" s="279"/>
      <c r="AA383" s="279"/>
      <c r="AB383" s="280"/>
      <c r="AC383" s="138" t="s">
        <v>16</v>
      </c>
      <c r="AD383" s="296" t="s">
        <v>448</v>
      </c>
      <c r="AE383" s="297"/>
      <c r="AF383" s="297"/>
      <c r="AG383" s="297"/>
      <c r="AH383" s="297"/>
      <c r="AI383" s="297"/>
      <c r="AJ383" s="297"/>
      <c r="AK383" s="278" t="s">
        <v>445</v>
      </c>
      <c r="AL383" s="279"/>
      <c r="AM383" s="279"/>
      <c r="AN383" s="279"/>
      <c r="AO383" s="279"/>
      <c r="AP383" s="279"/>
      <c r="AQ383" s="301"/>
    </row>
    <row r="384" spans="1:61" ht="14.25" thickBot="1" x14ac:dyDescent="0.2">
      <c r="A384" s="290"/>
      <c r="B384" s="282"/>
      <c r="C384" s="284"/>
      <c r="D384" s="284"/>
      <c r="E384" s="139" t="s">
        <v>6</v>
      </c>
      <c r="F384" s="282"/>
      <c r="G384" s="140" t="s">
        <v>7</v>
      </c>
      <c r="H384" s="282"/>
      <c r="I384" s="286"/>
      <c r="J384" s="274"/>
      <c r="K384" s="274"/>
      <c r="L384" s="141"/>
      <c r="M384" s="142"/>
      <c r="N384" s="275" t="s">
        <v>8</v>
      </c>
      <c r="O384" s="276"/>
      <c r="P384" s="276"/>
      <c r="Q384" s="276"/>
      <c r="R384" s="276"/>
      <c r="S384" s="276"/>
      <c r="T384" s="277"/>
      <c r="U384" s="166"/>
      <c r="V384" s="143" t="s">
        <v>10</v>
      </c>
      <c r="W384" s="144"/>
      <c r="X384" s="162"/>
      <c r="Y384" s="144"/>
      <c r="Z384" s="162"/>
      <c r="AA384" s="145"/>
      <c r="AB384" s="140" t="s">
        <v>11</v>
      </c>
      <c r="AC384" s="146"/>
      <c r="AD384" s="298" t="s">
        <v>8</v>
      </c>
      <c r="AE384" s="299"/>
      <c r="AF384" s="299"/>
      <c r="AG384" s="299"/>
      <c r="AH384" s="299"/>
      <c r="AI384" s="299"/>
      <c r="AJ384" s="300"/>
      <c r="AK384" s="275" t="s">
        <v>8</v>
      </c>
      <c r="AL384" s="276"/>
      <c r="AM384" s="276"/>
      <c r="AN384" s="276"/>
      <c r="AO384" s="276"/>
      <c r="AP384" s="276"/>
      <c r="AQ384" s="302"/>
    </row>
    <row r="385" spans="1:61" x14ac:dyDescent="0.15">
      <c r="A385" s="291">
        <v>77</v>
      </c>
      <c r="B385" s="303" t="str">
        <f>IF(OR(B380="",E385=""),"",B380+1)</f>
        <v/>
      </c>
      <c r="C385" s="207"/>
      <c r="D385" s="205"/>
      <c r="E385" s="119" t="str">
        <f>IF(C385="○",IF($D385&lt;&gt;"",VLOOKUP($D385,新規学連登録者入力シート!$A$2:$U$101,8,FALSE),""),IF($D385&lt;&gt;"",IF(VLOOKUP(個人情報!$D385,登録者リスト!$A$1:$F$43729,4,FALSE)=基本情報!$D$6,VLOOKUP(個人情報!$D385,登録者リスト!$A$1:$F$43729,3,FALSE),""),""))</f>
        <v/>
      </c>
      <c r="F385" s="209" t="str">
        <f>IF(C385="○",IF($D385&lt;&gt;"",VLOOKUP($D385,新規学連登録者入力シート!$A$2:$U$101,9,FALSE),""),IF($D385&lt;&gt;"",IF(VLOOKUP(個人情報!$D385,登録者リスト!$A$1:$G$43729,4,FALSE)=基本情報!$D$6,VLOOKUP(個人情報!$D385,登録者リスト!$A$1:$G$43729,7,FALSE),""),""))</f>
        <v/>
      </c>
      <c r="G385" s="120" t="str">
        <f>IF(C385="○",IF($D385&lt;&gt;"",VLOOKUP($D385,新規学連登録者入力シート!$A$2:$U$101,14,FALSE),""),IF($D385&lt;&gt;"",IF(VLOOKUP(個人情報!$D385,登録者リスト!$A$1:$F$43729,4,FALSE)=基本情報!$D$6,VLOOKUP(個人情報!$D385,登録者リスト!$A$1:$F$43729,5,FALSE),""),""))</f>
        <v/>
      </c>
      <c r="H385" s="211" t="str">
        <f>IF(C385="○",IF($D385&lt;&gt;"",VLOOKUP($D385,新規学連登録者入力シート!$A$2:$U$101,19,FALSE),""),IF($D385&lt;&gt;"",IF(VLOOKUP(個人情報!$D385,登録者リスト!$A$1:$H$43729,4,FALSE)=基本情報!$D$6,VLOOKUP(個人情報!$D385,登録者リスト!$A$1:$H$43729,8,FALSE),""),""))</f>
        <v/>
      </c>
      <c r="I385" s="267"/>
      <c r="J385" s="267"/>
      <c r="K385" s="269" t="str">
        <f>IFERROR(IF(I385="","",IF(AND(I385&lt;&gt;"107 ハーフマラソン",I385&lt;&gt;"062 10000mW"),IF(BA385="T",IF(VALUE(M385)&lt;=AY385,"A標準",IF(VALUE(M385)&lt;=AZ385,"B標準","未突破")),IF(VALUE(M385)&gt;=AY385,"A標準",IF(VALUE(M385)&gt;=AZ385,"B標準","未突破"))),IF(VALUE(M385)&lt;=AZ385,"","未突破"))),"")</f>
        <v/>
      </c>
      <c r="L385" s="105"/>
      <c r="M385" s="287" t="str">
        <f>IF(U385="",ASC(N385&amp;IF(P385&lt;&gt;"",TEXT(P385,"00"),"")&amp;IF(R385&lt;&gt;"",TEXT(R385,"00"),"")&amp;IF(T385&lt;&gt;"",TEXT(T385,"00"),"")),ASC(U385))</f>
        <v/>
      </c>
      <c r="N385" s="205"/>
      <c r="O385" s="255" t="s">
        <v>239</v>
      </c>
      <c r="P385" s="237"/>
      <c r="Q385" s="255" t="s">
        <v>240</v>
      </c>
      <c r="R385" s="237"/>
      <c r="S385" s="239" t="s">
        <v>241</v>
      </c>
      <c r="T385" s="241"/>
      <c r="U385" s="165"/>
      <c r="V385" s="147"/>
      <c r="W385" s="148" t="s">
        <v>23</v>
      </c>
      <c r="X385" s="163"/>
      <c r="Y385" s="148" t="s">
        <v>24</v>
      </c>
      <c r="Z385" s="163"/>
      <c r="AA385" s="148" t="s">
        <v>26</v>
      </c>
      <c r="AB385" s="267"/>
      <c r="AC385" s="101" t="e">
        <f>IF(#REF!="",ASC(AD385&amp;IF(AF385&lt;&gt;"",TEXT(AF385,"00"),"")&amp;IF(AH385&lt;&gt;"",TEXT(AH385,"00"),"")&amp;IF(AJ385&lt;&gt;"",TEXT(AJ385,"00"),"")),ASC(#REF!))</f>
        <v>#REF!</v>
      </c>
      <c r="AD385" s="253" t="str">
        <f>IF(I385="","",IF(I385="201 十種競技","",VLOOKUP(I385,大学記録!$A$3:$H$5,2,FALSE)))</f>
        <v/>
      </c>
      <c r="AE385" s="257" t="s">
        <v>239</v>
      </c>
      <c r="AF385" s="259" t="str">
        <f>IF(I385="","",IF(I385="201 十種競技","",VLOOKUP(I385,大学記録!$A$3:$H$5,4,FALSE)))</f>
        <v/>
      </c>
      <c r="AG385" s="257" t="s">
        <v>240</v>
      </c>
      <c r="AH385" s="259" t="str">
        <f>IF(I385="","",IF(I385="201 十種競技","",VLOOKUP(I385,大学記録!$A$3:$H$5,6,FALSE)))</f>
        <v/>
      </c>
      <c r="AI385" s="261" t="s">
        <v>241</v>
      </c>
      <c r="AJ385" s="251" t="str">
        <f>IF(I385="","",IF(I385="201 十種競技","",VLOOKUP(I385,大学記録!$A$3:$H$5,8,FALSE)))</f>
        <v/>
      </c>
      <c r="AK385" s="205"/>
      <c r="AL385" s="255" t="s">
        <v>239</v>
      </c>
      <c r="AM385" s="237"/>
      <c r="AN385" s="255" t="s">
        <v>240</v>
      </c>
      <c r="AO385" s="237"/>
      <c r="AP385" s="239" t="s">
        <v>241</v>
      </c>
      <c r="AQ385" s="294"/>
      <c r="AS385" s="5" t="str">
        <f>IF(AND(I385&lt;&gt;"107 ハーフマラソン",I385&lt;&gt;"062 10000mW"),D385 &amp; "-" &amp; I385,D385 &amp; "-" &amp; I385 &amp; J385)</f>
        <v>-</v>
      </c>
      <c r="AT385" s="5" t="str">
        <f>IF(ISERROR(VLOOKUP(個人情報!$AS385,登録者リスト!#REF!,4,FALSE)),"○","")</f>
        <v>○</v>
      </c>
      <c r="AU385" s="5" t="e">
        <f>IF(AND(I385&lt;&gt;"107 ハーフマラソン",I385&lt;&gt;"062 10000mW"),#REF! &amp; "-" &amp; I385,#REF! &amp; "-" &amp; I385 &amp; J385)</f>
        <v>#REF!</v>
      </c>
      <c r="AV385" s="5" t="str">
        <f>IF(ISERROR(VLOOKUP(AU385,突破者リスト外資格記録入力シート!$D$7:$M$106,2,FALSE)),"○","")</f>
        <v>○</v>
      </c>
      <c r="AW385" s="5" t="str">
        <f>IF(C385="○","整理番号","登録番号")</f>
        <v>登録番号</v>
      </c>
      <c r="AX385" s="5" t="str">
        <f>IF(I385="107 ハーフマラソン","H",IF(I385="062 10000mW","W",""))</f>
        <v/>
      </c>
      <c r="AY385" s="5" t="e">
        <f>VLOOKUP($I385 &amp; $J385,標準記録!$A$1:$D$26,2,FALSE)</f>
        <v>#N/A</v>
      </c>
      <c r="AZ385" s="5" t="e">
        <f>VLOOKUP($I385 &amp; $J385,標準記録!$A$1:$D$26,3,FALSE)</f>
        <v>#N/A</v>
      </c>
      <c r="BA385" s="5" t="e">
        <f>VLOOKUP($I385 &amp; $J385,標準記録!$A$1:$D$26,4,FALSE)</f>
        <v>#N/A</v>
      </c>
      <c r="BB385" s="5" t="str">
        <f>IF(BC385="","",A385)</f>
        <v/>
      </c>
      <c r="BC385" s="5" t="str">
        <f>IF(OR(I385="201 十種競技",I385="202 七種競技"),#REF!,"")</f>
        <v/>
      </c>
      <c r="BD385" s="5" t="str">
        <f>IF(I385="107 ハーフマラソン",#REF!,"")</f>
        <v/>
      </c>
      <c r="BE385" s="5" t="str">
        <f>I385 &amp; K385</f>
        <v/>
      </c>
      <c r="BF385" s="5">
        <f>I385</f>
        <v>0</v>
      </c>
      <c r="BG385" s="5">
        <f>COUNTIF($BF$5:$BF$401,I385)</f>
        <v>160</v>
      </c>
      <c r="BH385" s="5">
        <f>COUNTIF($BE$5:$BE$401,I385 &amp; "B標準")</f>
        <v>0</v>
      </c>
      <c r="BI385" s="5" t="str">
        <f>D383 &amp; D385</f>
        <v>登録番号</v>
      </c>
    </row>
    <row r="386" spans="1:61" ht="14.25" thickBot="1" x14ac:dyDescent="0.2">
      <c r="A386" s="292"/>
      <c r="B386" s="304"/>
      <c r="C386" s="208"/>
      <c r="D386" s="206"/>
      <c r="E386" s="121" t="str">
        <f>IF(C385="○",IF($D385&lt;&gt;"",VLOOKUP($D385,新規学連登録者入力シート!$A$2:$U$101,7,FALSE),""),IF($D385&lt;&gt;"",IF(VLOOKUP(個人情報!$D385,登録者リスト!$A$1:$F$43729,4,FALSE)=基本情報!$D$6,VLOOKUP(個人情報!$D385,登録者リスト!$A$1:$F$43729,2,FALSE),""),""))</f>
        <v/>
      </c>
      <c r="F386" s="210"/>
      <c r="G386" s="121" t="str">
        <f>IF(C385="○",IF($D385&lt;&gt;"",VLOOKUP($D385,新規学連登録者入力シート!$A$2:$U$101,19,FALSE),""),IF($D385&lt;&gt;"",IF(VLOOKUP(個人情報!$D385,登録者リスト!$A$1:$F$43729,4,FALSE)=基本情報!$D$6,VLOOKUP(個人情報!$D385,登録者リスト!$A$1:$F$43729,6,FALSE),""),""))</f>
        <v/>
      </c>
      <c r="H386" s="212"/>
      <c r="I386" s="268"/>
      <c r="J386" s="268"/>
      <c r="K386" s="270"/>
      <c r="L386" s="106"/>
      <c r="M386" s="288"/>
      <c r="N386" s="206"/>
      <c r="O386" s="256"/>
      <c r="P386" s="238"/>
      <c r="Q386" s="256"/>
      <c r="R386" s="238"/>
      <c r="S386" s="240"/>
      <c r="T386" s="242"/>
      <c r="U386" s="168"/>
      <c r="V386" s="149"/>
      <c r="W386" s="150" t="s">
        <v>23</v>
      </c>
      <c r="X386" s="94"/>
      <c r="Y386" s="150" t="s">
        <v>25</v>
      </c>
      <c r="Z386" s="94"/>
      <c r="AA386" s="150" t="s">
        <v>26</v>
      </c>
      <c r="AB386" s="268"/>
      <c r="AC386" s="102" t="e">
        <f>IF(#REF!="",ASC(AD385&amp;IF(AF386&lt;&gt;"",TEXT(AF386,"00"),"")&amp;IF(AH386&lt;&gt;"",TEXT(AH386,"00"),"")&amp;IF(AJ386&lt;&gt;"",TEXT(AJ386,"00"),"")),ASC(#REF!))</f>
        <v>#REF!</v>
      </c>
      <c r="AD386" s="254"/>
      <c r="AE386" s="258"/>
      <c r="AF386" s="260"/>
      <c r="AG386" s="258"/>
      <c r="AH386" s="260"/>
      <c r="AI386" s="262"/>
      <c r="AJ386" s="252"/>
      <c r="AK386" s="206"/>
      <c r="AL386" s="256"/>
      <c r="AM386" s="238"/>
      <c r="AN386" s="256"/>
      <c r="AO386" s="238"/>
      <c r="AP386" s="240"/>
      <c r="AQ386" s="295"/>
      <c r="AS386" s="5" t="str">
        <f>IF(AND(I386&lt;&gt;"107 ハーフマラソン",I386&lt;&gt;"062 10000mW"),D385 &amp; "-" &amp; I386,D385 &amp; "-" &amp; I386 &amp; J386)</f>
        <v>-</v>
      </c>
      <c r="AT386" s="5" t="str">
        <f>IF(ISERROR(VLOOKUP(個人情報!$AS386,登録者リスト!#REF!,4,FALSE)),"○","")</f>
        <v>○</v>
      </c>
      <c r="AU386" s="5" t="e">
        <f>IF(AND(I386&lt;&gt;"107 ハーフマラソン",I386&lt;&gt;"062 10000mW"),#REF! &amp; "-" &amp; I386,#REF! &amp; "-" &amp; I386 &amp; J386)</f>
        <v>#REF!</v>
      </c>
      <c r="AV386" s="5" t="str">
        <f>IF(ISERROR(VLOOKUP(AU386,突破者リスト外資格記録入力シート!$D$7:$M$106,2,FALSE)),"○","")</f>
        <v>○</v>
      </c>
      <c r="AX386" s="5" t="str">
        <f>IF(I386="107 ハーフマラソン","H",IF(I386="062 10000mW","W",""))</f>
        <v/>
      </c>
      <c r="AY386" s="5" t="e">
        <f>VLOOKUP($I386 &amp; $J386,標準記録!$A$1:$D$26,2,FALSE)</f>
        <v>#N/A</v>
      </c>
      <c r="AZ386" s="5" t="e">
        <f>VLOOKUP($I386 &amp; $J386,標準記録!$A$1:$D$26,3,FALSE)</f>
        <v>#N/A</v>
      </c>
      <c r="BA386" s="5" t="e">
        <f>VLOOKUP($I386 &amp; $J386,標準記録!$A$1:$D$26,4,FALSE)</f>
        <v>#N/A</v>
      </c>
      <c r="BB386" s="5" t="str">
        <f>IF(BC386="","",A385)</f>
        <v/>
      </c>
      <c r="BC386" s="5" t="str">
        <f>IF(OR(I386="201 十種競技",I386="202 七種競技"),#REF!,"")</f>
        <v/>
      </c>
      <c r="BD386" s="5" t="str">
        <f>IF(I386="107 ハーフマラソン",#REF!,"")</f>
        <v/>
      </c>
      <c r="BE386" s="5" t="str">
        <f>I386 &amp; K386</f>
        <v/>
      </c>
      <c r="BF386" s="5">
        <f>I386</f>
        <v>0</v>
      </c>
      <c r="BG386" s="5">
        <f>COUNTIF($BF$5:$BF$401,I386)</f>
        <v>160</v>
      </c>
      <c r="BH386" s="5">
        <f>COUNTIF($BE$5:$BE$401,I386 &amp; "B標準")</f>
        <v>0</v>
      </c>
    </row>
    <row r="387" spans="1:61" ht="15" thickTop="1" thickBot="1" x14ac:dyDescent="0.2">
      <c r="A387" s="293"/>
      <c r="B387" s="245" t="s">
        <v>128</v>
      </c>
      <c r="C387" s="246"/>
      <c r="D387" s="246"/>
      <c r="E387" s="246"/>
      <c r="F387" s="246"/>
      <c r="G387" s="247"/>
      <c r="H387" s="118"/>
      <c r="I387" s="248"/>
      <c r="J387" s="249"/>
      <c r="K387" s="249"/>
      <c r="L387" s="249"/>
      <c r="M387" s="249"/>
      <c r="N387" s="249"/>
      <c r="O387" s="249"/>
      <c r="P387" s="249"/>
      <c r="Q387" s="249"/>
      <c r="R387" s="249"/>
      <c r="S387" s="249"/>
      <c r="T387" s="249"/>
      <c r="U387" s="249"/>
      <c r="V387" s="249"/>
      <c r="W387" s="249"/>
      <c r="X387" s="249"/>
      <c r="Y387" s="249"/>
      <c r="Z387" s="249"/>
      <c r="AA387" s="249"/>
      <c r="AB387" s="249"/>
      <c r="AC387" s="249"/>
      <c r="AD387" s="249"/>
      <c r="AE387" s="249"/>
      <c r="AF387" s="249"/>
      <c r="AG387" s="249"/>
      <c r="AH387" s="249"/>
      <c r="AI387" s="249"/>
      <c r="AJ387" s="249"/>
      <c r="AK387" s="249"/>
      <c r="AL387" s="249"/>
      <c r="AM387" s="249"/>
      <c r="AN387" s="249"/>
      <c r="AO387" s="249"/>
      <c r="AP387" s="249"/>
      <c r="AQ387" s="250"/>
    </row>
    <row r="388" spans="1:61" ht="13.5" customHeight="1" x14ac:dyDescent="0.15">
      <c r="A388" s="289"/>
      <c r="B388" s="281" t="s">
        <v>0</v>
      </c>
      <c r="C388" s="283" t="s">
        <v>242</v>
      </c>
      <c r="D388" s="283" t="str">
        <f>IF(C390="○","整理番号","登録番号")</f>
        <v>登録番号</v>
      </c>
      <c r="E388" s="134" t="s">
        <v>13550</v>
      </c>
      <c r="F388" s="281" t="s">
        <v>275</v>
      </c>
      <c r="G388" s="135" t="s">
        <v>1</v>
      </c>
      <c r="H388" s="273" t="s">
        <v>13551</v>
      </c>
      <c r="I388" s="285" t="s">
        <v>2</v>
      </c>
      <c r="J388" s="273" t="s">
        <v>284</v>
      </c>
      <c r="K388" s="273" t="s">
        <v>3</v>
      </c>
      <c r="L388" s="136" t="s">
        <v>243</v>
      </c>
      <c r="M388" s="137" t="s">
        <v>16</v>
      </c>
      <c r="N388" s="278" t="s">
        <v>4</v>
      </c>
      <c r="O388" s="279"/>
      <c r="P388" s="279"/>
      <c r="Q388" s="279"/>
      <c r="R388" s="279"/>
      <c r="S388" s="279"/>
      <c r="T388" s="279"/>
      <c r="U388" s="279"/>
      <c r="V388" s="279"/>
      <c r="W388" s="279"/>
      <c r="X388" s="279"/>
      <c r="Y388" s="279"/>
      <c r="Z388" s="279"/>
      <c r="AA388" s="279"/>
      <c r="AB388" s="280"/>
      <c r="AC388" s="138" t="s">
        <v>16</v>
      </c>
      <c r="AD388" s="296" t="s">
        <v>448</v>
      </c>
      <c r="AE388" s="297"/>
      <c r="AF388" s="297"/>
      <c r="AG388" s="297"/>
      <c r="AH388" s="297"/>
      <c r="AI388" s="297"/>
      <c r="AJ388" s="297"/>
      <c r="AK388" s="278" t="s">
        <v>445</v>
      </c>
      <c r="AL388" s="279"/>
      <c r="AM388" s="279"/>
      <c r="AN388" s="279"/>
      <c r="AO388" s="279"/>
      <c r="AP388" s="279"/>
      <c r="AQ388" s="301"/>
    </row>
    <row r="389" spans="1:61" ht="14.25" thickBot="1" x14ac:dyDescent="0.2">
      <c r="A389" s="290"/>
      <c r="B389" s="282"/>
      <c r="C389" s="284"/>
      <c r="D389" s="284"/>
      <c r="E389" s="139" t="s">
        <v>6</v>
      </c>
      <c r="F389" s="282"/>
      <c r="G389" s="140" t="s">
        <v>7</v>
      </c>
      <c r="H389" s="282"/>
      <c r="I389" s="286"/>
      <c r="J389" s="274"/>
      <c r="K389" s="274"/>
      <c r="L389" s="141"/>
      <c r="M389" s="142"/>
      <c r="N389" s="275" t="s">
        <v>8</v>
      </c>
      <c r="O389" s="276"/>
      <c r="P389" s="276"/>
      <c r="Q389" s="276"/>
      <c r="R389" s="276"/>
      <c r="S389" s="276"/>
      <c r="T389" s="277"/>
      <c r="U389" s="166"/>
      <c r="V389" s="143" t="s">
        <v>10</v>
      </c>
      <c r="W389" s="144"/>
      <c r="X389" s="162"/>
      <c r="Y389" s="144"/>
      <c r="Z389" s="162"/>
      <c r="AA389" s="145"/>
      <c r="AB389" s="140" t="s">
        <v>11</v>
      </c>
      <c r="AC389" s="146"/>
      <c r="AD389" s="298" t="s">
        <v>8</v>
      </c>
      <c r="AE389" s="299"/>
      <c r="AF389" s="299"/>
      <c r="AG389" s="299"/>
      <c r="AH389" s="299"/>
      <c r="AI389" s="299"/>
      <c r="AJ389" s="300"/>
      <c r="AK389" s="275" t="s">
        <v>8</v>
      </c>
      <c r="AL389" s="276"/>
      <c r="AM389" s="276"/>
      <c r="AN389" s="276"/>
      <c r="AO389" s="276"/>
      <c r="AP389" s="276"/>
      <c r="AQ389" s="302"/>
    </row>
    <row r="390" spans="1:61" x14ac:dyDescent="0.15">
      <c r="A390" s="291">
        <v>78</v>
      </c>
      <c r="B390" s="303" t="str">
        <f>IF(OR(B385="",E390=""),"",B385+1)</f>
        <v/>
      </c>
      <c r="C390" s="207"/>
      <c r="D390" s="205"/>
      <c r="E390" s="119" t="str">
        <f>IF(C390="○",IF($D390&lt;&gt;"",VLOOKUP($D390,新規学連登録者入力シート!$A$2:$U$101,8,FALSE),""),IF($D390&lt;&gt;"",IF(VLOOKUP(個人情報!$D390,登録者リスト!$A$1:$F$43729,4,FALSE)=基本情報!$D$6,VLOOKUP(個人情報!$D390,登録者リスト!$A$1:$F$43729,3,FALSE),""),""))</f>
        <v/>
      </c>
      <c r="F390" s="209" t="str">
        <f>IF(C390="○",IF($D390&lt;&gt;"",VLOOKUP($D390,新規学連登録者入力シート!$A$2:$U$101,9,FALSE),""),IF($D390&lt;&gt;"",IF(VLOOKUP(個人情報!$D390,登録者リスト!$A$1:$G$43729,4,FALSE)=基本情報!$D$6,VLOOKUP(個人情報!$D390,登録者リスト!$A$1:$G$43729,7,FALSE),""),""))</f>
        <v/>
      </c>
      <c r="G390" s="120" t="str">
        <f>IF(C390="○",IF($D390&lt;&gt;"",VLOOKUP($D390,新規学連登録者入力シート!$A$2:$U$101,14,FALSE),""),IF($D390&lt;&gt;"",IF(VLOOKUP(個人情報!$D390,登録者リスト!$A$1:$F$43729,4,FALSE)=基本情報!$D$6,VLOOKUP(個人情報!$D390,登録者リスト!$A$1:$F$43729,5,FALSE),""),""))</f>
        <v/>
      </c>
      <c r="H390" s="211" t="str">
        <f>IF(C390="○",IF($D390&lt;&gt;"",VLOOKUP($D390,新規学連登録者入力シート!$A$2:$U$101,19,FALSE),""),IF($D390&lt;&gt;"",IF(VLOOKUP(個人情報!$D390,登録者リスト!$A$1:$H$43729,4,FALSE)=基本情報!$D$6,VLOOKUP(個人情報!$D390,登録者リスト!$A$1:$H$43729,8,FALSE),""),""))</f>
        <v/>
      </c>
      <c r="I390" s="267"/>
      <c r="J390" s="267"/>
      <c r="K390" s="269" t="str">
        <f>IFERROR(IF(I390="","",IF(AND(I390&lt;&gt;"107 ハーフマラソン",I390&lt;&gt;"062 10000mW"),IF(BA390="T",IF(VALUE(M390)&lt;=AY390,"A標準",IF(VALUE(M390)&lt;=AZ390,"B標準","未突破")),IF(VALUE(M390)&gt;=AY390,"A標準",IF(VALUE(M390)&gt;=AZ390,"B標準","未突破"))),IF(VALUE(M390)&lt;=AZ390,"","未突破"))),"")</f>
        <v/>
      </c>
      <c r="L390" s="105"/>
      <c r="M390" s="287" t="str">
        <f>IF(U390="",ASC(N390&amp;IF(P390&lt;&gt;"",TEXT(P390,"00"),"")&amp;IF(R390&lt;&gt;"",TEXT(R390,"00"),"")&amp;IF(T390&lt;&gt;"",TEXT(T390,"00"),"")),ASC(U390))</f>
        <v/>
      </c>
      <c r="N390" s="205"/>
      <c r="O390" s="255" t="s">
        <v>239</v>
      </c>
      <c r="P390" s="237"/>
      <c r="Q390" s="255" t="s">
        <v>240</v>
      </c>
      <c r="R390" s="237"/>
      <c r="S390" s="239" t="s">
        <v>241</v>
      </c>
      <c r="T390" s="241"/>
      <c r="U390" s="165"/>
      <c r="V390" s="147"/>
      <c r="W390" s="148" t="s">
        <v>23</v>
      </c>
      <c r="X390" s="163"/>
      <c r="Y390" s="148" t="s">
        <v>24</v>
      </c>
      <c r="Z390" s="163"/>
      <c r="AA390" s="8" t="s">
        <v>26</v>
      </c>
      <c r="AB390" s="267"/>
      <c r="AC390" s="101" t="e">
        <f>IF(#REF!="",ASC(AD390&amp;IF(AF390&lt;&gt;"",TEXT(AF390,"00"),"")&amp;IF(AH390&lt;&gt;"",TEXT(AH390,"00"),"")&amp;IF(AJ390&lt;&gt;"",TEXT(AJ390,"00"),"")),ASC(#REF!))</f>
        <v>#REF!</v>
      </c>
      <c r="AD390" s="253" t="str">
        <f>IF(I390="","",IF(I390="201 十種競技","",VLOOKUP(I390,大学記録!$A$3:$H$5,2,FALSE)))</f>
        <v/>
      </c>
      <c r="AE390" s="257" t="s">
        <v>239</v>
      </c>
      <c r="AF390" s="259" t="str">
        <f>IF(I390="","",IF(I390="201 十種競技","",VLOOKUP(I390,大学記録!$A$3:$H$5,4,FALSE)))</f>
        <v/>
      </c>
      <c r="AG390" s="257" t="s">
        <v>240</v>
      </c>
      <c r="AH390" s="259" t="str">
        <f>IF(I390="","",IF(I390="201 十種競技","",VLOOKUP(I390,大学記録!$A$3:$H$5,6,FALSE)))</f>
        <v/>
      </c>
      <c r="AI390" s="261" t="s">
        <v>241</v>
      </c>
      <c r="AJ390" s="251" t="str">
        <f>IF(I390="","",IF(I390="201 十種競技","",VLOOKUP(I390,大学記録!$A$3:$H$5,8,FALSE)))</f>
        <v/>
      </c>
      <c r="AK390" s="205"/>
      <c r="AL390" s="255" t="s">
        <v>239</v>
      </c>
      <c r="AM390" s="237"/>
      <c r="AN390" s="255" t="s">
        <v>240</v>
      </c>
      <c r="AO390" s="237"/>
      <c r="AP390" s="239" t="s">
        <v>241</v>
      </c>
      <c r="AQ390" s="294"/>
      <c r="AS390" s="5" t="str">
        <f>IF(AND(I390&lt;&gt;"107 ハーフマラソン",I390&lt;&gt;"062 10000mW"),D390 &amp; "-" &amp; I390,D390 &amp; "-" &amp; I390 &amp; J390)</f>
        <v>-</v>
      </c>
      <c r="AT390" s="5" t="str">
        <f>IF(ISERROR(VLOOKUP(個人情報!$AS390,登録者リスト!#REF!,4,FALSE)),"○","")</f>
        <v>○</v>
      </c>
      <c r="AU390" s="5" t="e">
        <f>IF(AND(I390&lt;&gt;"107 ハーフマラソン",I390&lt;&gt;"062 10000mW"),#REF! &amp; "-" &amp; I390,#REF! &amp; "-" &amp; I390 &amp; J390)</f>
        <v>#REF!</v>
      </c>
      <c r="AV390" s="5" t="str">
        <f>IF(ISERROR(VLOOKUP(AU390,突破者リスト外資格記録入力シート!$D$7:$M$106,2,FALSE)),"○","")</f>
        <v>○</v>
      </c>
      <c r="AW390" s="5" t="str">
        <f>IF(C390="○","整理番号","登録番号")</f>
        <v>登録番号</v>
      </c>
      <c r="AX390" s="5" t="str">
        <f>IF(I390="107 ハーフマラソン","H",IF(I390="062 10000mW","W",""))</f>
        <v/>
      </c>
      <c r="AY390" s="5" t="e">
        <f>VLOOKUP($I390 &amp; $J390,標準記録!$A$1:$D$26,2,FALSE)</f>
        <v>#N/A</v>
      </c>
      <c r="AZ390" s="5" t="e">
        <f>VLOOKUP($I390 &amp; $J390,標準記録!$A$1:$D$26,3,FALSE)</f>
        <v>#N/A</v>
      </c>
      <c r="BA390" s="5" t="e">
        <f>VLOOKUP($I390 &amp; $J390,標準記録!$A$1:$D$26,4,FALSE)</f>
        <v>#N/A</v>
      </c>
      <c r="BB390" s="5" t="str">
        <f>IF(BC390="","",A390)</f>
        <v/>
      </c>
      <c r="BC390" s="5" t="str">
        <f>IF(OR(I390="201 十種競技",I390="202 七種競技"),#REF!,"")</f>
        <v/>
      </c>
      <c r="BD390" s="5" t="str">
        <f>IF(I390="107 ハーフマラソン",#REF!,"")</f>
        <v/>
      </c>
      <c r="BE390" s="5" t="str">
        <f>I390 &amp; K390</f>
        <v/>
      </c>
      <c r="BF390" s="5">
        <f>I390</f>
        <v>0</v>
      </c>
      <c r="BG390" s="5">
        <f>COUNTIF($BF$5:$BF$401,I390)</f>
        <v>160</v>
      </c>
      <c r="BH390" s="5">
        <f>COUNTIF($BE$5:$BE$401,I390 &amp; "B標準")</f>
        <v>0</v>
      </c>
      <c r="BI390" s="5" t="str">
        <f>D388 &amp; D390</f>
        <v>登録番号</v>
      </c>
    </row>
    <row r="391" spans="1:61" ht="14.25" thickBot="1" x14ac:dyDescent="0.2">
      <c r="A391" s="292"/>
      <c r="B391" s="304"/>
      <c r="C391" s="208"/>
      <c r="D391" s="206"/>
      <c r="E391" s="121" t="str">
        <f>IF(C390="○",IF($D390&lt;&gt;"",VLOOKUP($D390,新規学連登録者入力シート!$A$2:$U$101,7,FALSE),""),IF($D390&lt;&gt;"",IF(VLOOKUP(個人情報!$D390,登録者リスト!$A$1:$F$43729,4,FALSE)=基本情報!$D$6,VLOOKUP(個人情報!$D390,登録者リスト!$A$1:$F$43729,2,FALSE),""),""))</f>
        <v/>
      </c>
      <c r="F391" s="210"/>
      <c r="G391" s="121" t="str">
        <f>IF(C390="○",IF($D390&lt;&gt;"",VLOOKUP($D390,新規学連登録者入力シート!$A$2:$U$101,19,FALSE),""),IF($D390&lt;&gt;"",IF(VLOOKUP(個人情報!$D390,登録者リスト!$A$1:$F$43729,4,FALSE)=基本情報!$D$6,VLOOKUP(個人情報!$D390,登録者リスト!$A$1:$F$43729,6,FALSE),""),""))</f>
        <v/>
      </c>
      <c r="H391" s="212"/>
      <c r="I391" s="268"/>
      <c r="J391" s="268"/>
      <c r="K391" s="270"/>
      <c r="L391" s="106"/>
      <c r="M391" s="288"/>
      <c r="N391" s="206"/>
      <c r="O391" s="256"/>
      <c r="P391" s="238"/>
      <c r="Q391" s="256"/>
      <c r="R391" s="238"/>
      <c r="S391" s="240"/>
      <c r="T391" s="242"/>
      <c r="U391" s="168"/>
      <c r="V391" s="149"/>
      <c r="W391" s="150" t="s">
        <v>23</v>
      </c>
      <c r="X391" s="94"/>
      <c r="Y391" s="150" t="s">
        <v>25</v>
      </c>
      <c r="Z391" s="94"/>
      <c r="AA391" s="10" t="s">
        <v>26</v>
      </c>
      <c r="AB391" s="268"/>
      <c r="AC391" s="102" t="e">
        <f>IF(#REF!="",ASC(AD390&amp;IF(AF391&lt;&gt;"",TEXT(AF391,"00"),"")&amp;IF(AH391&lt;&gt;"",TEXT(AH391,"00"),"")&amp;IF(AJ391&lt;&gt;"",TEXT(AJ391,"00"),"")),ASC(#REF!))</f>
        <v>#REF!</v>
      </c>
      <c r="AD391" s="254"/>
      <c r="AE391" s="258"/>
      <c r="AF391" s="260"/>
      <c r="AG391" s="258"/>
      <c r="AH391" s="260"/>
      <c r="AI391" s="262"/>
      <c r="AJ391" s="252"/>
      <c r="AK391" s="206"/>
      <c r="AL391" s="256"/>
      <c r="AM391" s="238"/>
      <c r="AN391" s="256"/>
      <c r="AO391" s="238"/>
      <c r="AP391" s="240"/>
      <c r="AQ391" s="295"/>
      <c r="AS391" s="5" t="str">
        <f>IF(AND(I391&lt;&gt;"107 ハーフマラソン",I391&lt;&gt;"062 10000mW"),D390 &amp; "-" &amp; I391,D390 &amp; "-" &amp; I391 &amp; J391)</f>
        <v>-</v>
      </c>
      <c r="AT391" s="5" t="str">
        <f>IF(ISERROR(VLOOKUP(個人情報!$AS391,登録者リスト!#REF!,4,FALSE)),"○","")</f>
        <v>○</v>
      </c>
      <c r="AU391" s="5" t="e">
        <f>IF(AND(I391&lt;&gt;"107 ハーフマラソン",I391&lt;&gt;"062 10000mW"),#REF! &amp; "-" &amp; I391,#REF! &amp; "-" &amp; I391 &amp; J391)</f>
        <v>#REF!</v>
      </c>
      <c r="AV391" s="5" t="str">
        <f>IF(ISERROR(VLOOKUP(AU391,突破者リスト外資格記録入力シート!$D$7:$M$106,2,FALSE)),"○","")</f>
        <v>○</v>
      </c>
      <c r="AX391" s="5" t="str">
        <f>IF(I391="107 ハーフマラソン","H",IF(I391="062 10000mW","W",""))</f>
        <v/>
      </c>
      <c r="AY391" s="5" t="e">
        <f>VLOOKUP($I391 &amp; $J391,標準記録!$A$1:$D$26,2,FALSE)</f>
        <v>#N/A</v>
      </c>
      <c r="AZ391" s="5" t="e">
        <f>VLOOKUP($I391 &amp; $J391,標準記録!$A$1:$D$26,3,FALSE)</f>
        <v>#N/A</v>
      </c>
      <c r="BA391" s="5" t="e">
        <f>VLOOKUP($I391 &amp; $J391,標準記録!$A$1:$D$26,4,FALSE)</f>
        <v>#N/A</v>
      </c>
      <c r="BB391" s="5" t="str">
        <f>IF(BC391="","",A390)</f>
        <v/>
      </c>
      <c r="BC391" s="5" t="str">
        <f>IF(OR(I391="201 十種競技",I391="202 七種競技"),#REF!,"")</f>
        <v/>
      </c>
      <c r="BD391" s="5" t="str">
        <f>IF(I391="107 ハーフマラソン",#REF!,"")</f>
        <v/>
      </c>
      <c r="BE391" s="5" t="str">
        <f>I391 &amp; K391</f>
        <v/>
      </c>
      <c r="BF391" s="5">
        <f>I391</f>
        <v>0</v>
      </c>
      <c r="BG391" s="5">
        <f>COUNTIF($BF$5:$BF$401,I391)</f>
        <v>160</v>
      </c>
      <c r="BH391" s="5">
        <f>COUNTIF($BE$5:$BE$401,I391 &amp; "B標準")</f>
        <v>0</v>
      </c>
    </row>
    <row r="392" spans="1:61" ht="15" thickTop="1" thickBot="1" x14ac:dyDescent="0.2">
      <c r="A392" s="293"/>
      <c r="B392" s="245" t="s">
        <v>128</v>
      </c>
      <c r="C392" s="246"/>
      <c r="D392" s="246"/>
      <c r="E392" s="246"/>
      <c r="F392" s="246"/>
      <c r="G392" s="247"/>
      <c r="H392" s="118"/>
      <c r="I392" s="248"/>
      <c r="J392" s="249"/>
      <c r="K392" s="249"/>
      <c r="L392" s="249"/>
      <c r="M392" s="249"/>
      <c r="N392" s="249"/>
      <c r="O392" s="249"/>
      <c r="P392" s="249"/>
      <c r="Q392" s="249"/>
      <c r="R392" s="249"/>
      <c r="S392" s="249"/>
      <c r="T392" s="249"/>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50"/>
    </row>
    <row r="393" spans="1:61" ht="13.5" customHeight="1" x14ac:dyDescent="0.15">
      <c r="A393" s="289"/>
      <c r="B393" s="281" t="s">
        <v>0</v>
      </c>
      <c r="C393" s="283" t="s">
        <v>242</v>
      </c>
      <c r="D393" s="283" t="str">
        <f>IF(C395="○","整理番号","登録番号")</f>
        <v>登録番号</v>
      </c>
      <c r="E393" s="134" t="s">
        <v>13550</v>
      </c>
      <c r="F393" s="281" t="s">
        <v>275</v>
      </c>
      <c r="G393" s="135" t="s">
        <v>1</v>
      </c>
      <c r="H393" s="273" t="s">
        <v>13551</v>
      </c>
      <c r="I393" s="285" t="s">
        <v>2</v>
      </c>
      <c r="J393" s="273" t="s">
        <v>284</v>
      </c>
      <c r="K393" s="273" t="s">
        <v>3</v>
      </c>
      <c r="L393" s="136" t="s">
        <v>243</v>
      </c>
      <c r="M393" s="137" t="s">
        <v>16</v>
      </c>
      <c r="N393" s="278" t="s">
        <v>4</v>
      </c>
      <c r="O393" s="279"/>
      <c r="P393" s="279"/>
      <c r="Q393" s="279"/>
      <c r="R393" s="279"/>
      <c r="S393" s="279"/>
      <c r="T393" s="279"/>
      <c r="U393" s="279"/>
      <c r="V393" s="279"/>
      <c r="W393" s="279"/>
      <c r="X393" s="279"/>
      <c r="Y393" s="279"/>
      <c r="Z393" s="279"/>
      <c r="AA393" s="279"/>
      <c r="AB393" s="280"/>
      <c r="AC393" s="138" t="s">
        <v>16</v>
      </c>
      <c r="AD393" s="296" t="s">
        <v>448</v>
      </c>
      <c r="AE393" s="297"/>
      <c r="AF393" s="297"/>
      <c r="AG393" s="297"/>
      <c r="AH393" s="297"/>
      <c r="AI393" s="297"/>
      <c r="AJ393" s="297"/>
      <c r="AK393" s="278" t="s">
        <v>445</v>
      </c>
      <c r="AL393" s="279"/>
      <c r="AM393" s="279"/>
      <c r="AN393" s="279"/>
      <c r="AO393" s="279"/>
      <c r="AP393" s="279"/>
      <c r="AQ393" s="301"/>
    </row>
    <row r="394" spans="1:61" ht="14.25" thickBot="1" x14ac:dyDescent="0.2">
      <c r="A394" s="290"/>
      <c r="B394" s="282"/>
      <c r="C394" s="284"/>
      <c r="D394" s="284"/>
      <c r="E394" s="139" t="s">
        <v>6</v>
      </c>
      <c r="F394" s="282"/>
      <c r="G394" s="140" t="s">
        <v>7</v>
      </c>
      <c r="H394" s="282"/>
      <c r="I394" s="286"/>
      <c r="J394" s="274"/>
      <c r="K394" s="274"/>
      <c r="L394" s="141"/>
      <c r="M394" s="142"/>
      <c r="N394" s="275" t="s">
        <v>8</v>
      </c>
      <c r="O394" s="276"/>
      <c r="P394" s="276"/>
      <c r="Q394" s="276"/>
      <c r="R394" s="276"/>
      <c r="S394" s="276"/>
      <c r="T394" s="277"/>
      <c r="U394" s="166"/>
      <c r="V394" s="143" t="s">
        <v>10</v>
      </c>
      <c r="W394" s="144"/>
      <c r="X394" s="162"/>
      <c r="Y394" s="144"/>
      <c r="Z394" s="162"/>
      <c r="AA394" s="145"/>
      <c r="AB394" s="140" t="s">
        <v>11</v>
      </c>
      <c r="AC394" s="146"/>
      <c r="AD394" s="298" t="s">
        <v>8</v>
      </c>
      <c r="AE394" s="299"/>
      <c r="AF394" s="299"/>
      <c r="AG394" s="299"/>
      <c r="AH394" s="299"/>
      <c r="AI394" s="299"/>
      <c r="AJ394" s="300"/>
      <c r="AK394" s="275" t="s">
        <v>8</v>
      </c>
      <c r="AL394" s="276"/>
      <c r="AM394" s="276"/>
      <c r="AN394" s="276"/>
      <c r="AO394" s="276"/>
      <c r="AP394" s="276"/>
      <c r="AQ394" s="302"/>
    </row>
    <row r="395" spans="1:61" x14ac:dyDescent="0.15">
      <c r="A395" s="291">
        <v>79</v>
      </c>
      <c r="B395" s="303" t="str">
        <f>IF(OR(B390="",E395=""),"",B390+1)</f>
        <v/>
      </c>
      <c r="C395" s="207"/>
      <c r="D395" s="205"/>
      <c r="E395" s="119" t="str">
        <f>IF(C395="○",IF($D395&lt;&gt;"",VLOOKUP($D395,新規学連登録者入力シート!$A$2:$U$101,8,FALSE),""),IF($D395&lt;&gt;"",IF(VLOOKUP(個人情報!$D395,登録者リスト!$A$1:$F$43729,4,FALSE)=基本情報!$D$6,VLOOKUP(個人情報!$D395,登録者リスト!$A$1:$F$43729,3,FALSE),""),""))</f>
        <v/>
      </c>
      <c r="F395" s="209" t="str">
        <f>IF(C395="○",IF($D395&lt;&gt;"",VLOOKUP($D395,新規学連登録者入力シート!$A$2:$U$101,9,FALSE),""),IF($D395&lt;&gt;"",IF(VLOOKUP(個人情報!$D395,登録者リスト!$A$1:$G$43729,4,FALSE)=基本情報!$D$6,VLOOKUP(個人情報!$D395,登録者リスト!$A$1:$G$43729,7,FALSE),""),""))</f>
        <v/>
      </c>
      <c r="G395" s="120" t="str">
        <f>IF(C395="○",IF($D395&lt;&gt;"",VLOOKUP($D395,新規学連登録者入力シート!$A$2:$U$101,14,FALSE),""),IF($D395&lt;&gt;"",IF(VLOOKUP(個人情報!$D395,登録者リスト!$A$1:$F$43729,4,FALSE)=基本情報!$D$6,VLOOKUP(個人情報!$D395,登録者リスト!$A$1:$F$43729,5,FALSE),""),""))</f>
        <v/>
      </c>
      <c r="H395" s="211" t="str">
        <f>IF(C395="○",IF($D395&lt;&gt;"",VLOOKUP($D395,新規学連登録者入力シート!$A$2:$U$101,19,FALSE),""),IF($D395&lt;&gt;"",IF(VLOOKUP(個人情報!$D395,登録者リスト!$A$1:$H$43729,4,FALSE)=基本情報!$D$6,VLOOKUP(個人情報!$D395,登録者リスト!$A$1:$H$43729,8,FALSE),""),""))</f>
        <v/>
      </c>
      <c r="I395" s="267"/>
      <c r="J395" s="267"/>
      <c r="K395" s="269" t="str">
        <f>IFERROR(IF(I395="","",IF(AND(I395&lt;&gt;"107 ハーフマラソン",I395&lt;&gt;"062 10000mW"),IF(BA395="T",IF(VALUE(M395)&lt;=AY395,"A標準",IF(VALUE(M395)&lt;=AZ395,"B標準","未突破")),IF(VALUE(M395)&gt;=AY395,"A標準",IF(VALUE(M395)&gt;=AZ395,"B標準","未突破"))),IF(VALUE(M395)&lt;=AZ395,"","未突破"))),"")</f>
        <v/>
      </c>
      <c r="L395" s="105"/>
      <c r="M395" s="287" t="str">
        <f>IF(U395="",ASC(N395&amp;IF(P395&lt;&gt;"",TEXT(P395,"00"),"")&amp;IF(R395&lt;&gt;"",TEXT(R395,"00"),"")&amp;IF(T395&lt;&gt;"",TEXT(T395,"00"),"")),ASC(U395))</f>
        <v/>
      </c>
      <c r="N395" s="205"/>
      <c r="O395" s="255" t="s">
        <v>239</v>
      </c>
      <c r="P395" s="237"/>
      <c r="Q395" s="255" t="s">
        <v>240</v>
      </c>
      <c r="R395" s="237"/>
      <c r="S395" s="239" t="s">
        <v>241</v>
      </c>
      <c r="T395" s="241"/>
      <c r="U395" s="165"/>
      <c r="V395" s="147"/>
      <c r="W395" s="148" t="s">
        <v>23</v>
      </c>
      <c r="X395" s="163"/>
      <c r="Y395" s="148" t="s">
        <v>24</v>
      </c>
      <c r="Z395" s="163"/>
      <c r="AA395" s="8" t="s">
        <v>26</v>
      </c>
      <c r="AB395" s="267"/>
      <c r="AC395" s="101" t="e">
        <f>IF(#REF!="",ASC(AD395&amp;IF(AF395&lt;&gt;"",TEXT(AF395,"00"),"")&amp;IF(AH395&lt;&gt;"",TEXT(AH395,"00"),"")&amp;IF(AJ395&lt;&gt;"",TEXT(AJ395,"00"),"")),ASC(#REF!))</f>
        <v>#REF!</v>
      </c>
      <c r="AD395" s="253" t="str">
        <f>IF(I395="","",IF(I395="201 十種競技","",VLOOKUP(I395,大学記録!$A$3:$H$5,2,FALSE)))</f>
        <v/>
      </c>
      <c r="AE395" s="257" t="s">
        <v>239</v>
      </c>
      <c r="AF395" s="259" t="str">
        <f>IF(I395="","",IF(I395="201 十種競技","",VLOOKUP(I395,大学記録!$A$3:$H$5,4,FALSE)))</f>
        <v/>
      </c>
      <c r="AG395" s="257" t="s">
        <v>240</v>
      </c>
      <c r="AH395" s="259" t="str">
        <f>IF(I395="","",IF(I395="201 十種競技","",VLOOKUP(I395,大学記録!$A$3:$H$5,6,FALSE)))</f>
        <v/>
      </c>
      <c r="AI395" s="261" t="s">
        <v>241</v>
      </c>
      <c r="AJ395" s="251" t="str">
        <f>IF(I395="","",IF(I395="201 十種競技","",VLOOKUP(I395,大学記録!$A$3:$H$5,8,FALSE)))</f>
        <v/>
      </c>
      <c r="AK395" s="205"/>
      <c r="AL395" s="255" t="s">
        <v>239</v>
      </c>
      <c r="AM395" s="237"/>
      <c r="AN395" s="255" t="s">
        <v>240</v>
      </c>
      <c r="AO395" s="237"/>
      <c r="AP395" s="239" t="s">
        <v>241</v>
      </c>
      <c r="AQ395" s="294"/>
      <c r="AS395" s="5" t="str">
        <f>IF(AND(I395&lt;&gt;"107 ハーフマラソン",I395&lt;&gt;"062 10000mW"),D395 &amp; "-" &amp; I395,D395 &amp; "-" &amp; I395 &amp; J395)</f>
        <v>-</v>
      </c>
      <c r="AT395" s="5" t="str">
        <f>IF(ISERROR(VLOOKUP(個人情報!$AS395,登録者リスト!#REF!,4,FALSE)),"○","")</f>
        <v>○</v>
      </c>
      <c r="AU395" s="5" t="e">
        <f>IF(AND(I395&lt;&gt;"107 ハーフマラソン",I395&lt;&gt;"062 10000mW"),#REF! &amp; "-" &amp; I395,#REF! &amp; "-" &amp; I395 &amp; J395)</f>
        <v>#REF!</v>
      </c>
      <c r="AV395" s="5" t="str">
        <f>IF(ISERROR(VLOOKUP(AU395,突破者リスト外資格記録入力シート!$D$7:$M$106,2,FALSE)),"○","")</f>
        <v>○</v>
      </c>
      <c r="AW395" s="5" t="str">
        <f>IF(C395="○","整理番号","登録番号")</f>
        <v>登録番号</v>
      </c>
      <c r="AX395" s="5" t="str">
        <f>IF(I395="107 ハーフマラソン","H",IF(I395="062 10000mW","W",""))</f>
        <v/>
      </c>
      <c r="AY395" s="5" t="e">
        <f>VLOOKUP($I395 &amp; $J395,標準記録!$A$1:$D$26,2,FALSE)</f>
        <v>#N/A</v>
      </c>
      <c r="AZ395" s="5" t="e">
        <f>VLOOKUP($I395 &amp; $J395,標準記録!$A$1:$D$26,3,FALSE)</f>
        <v>#N/A</v>
      </c>
      <c r="BA395" s="5" t="e">
        <f>VLOOKUP($I395 &amp; $J395,標準記録!$A$1:$D$26,4,FALSE)</f>
        <v>#N/A</v>
      </c>
      <c r="BB395" s="5" t="str">
        <f>IF(BC395="","",A395)</f>
        <v/>
      </c>
      <c r="BC395" s="5" t="str">
        <f>IF(OR(I395="201 十種競技",I395="202 七種競技"),#REF!,"")</f>
        <v/>
      </c>
      <c r="BD395" s="5" t="str">
        <f>IF(I395="107 ハーフマラソン",#REF!,"")</f>
        <v/>
      </c>
      <c r="BE395" s="5" t="str">
        <f>I395 &amp; K395</f>
        <v/>
      </c>
      <c r="BF395" s="5">
        <f>I395</f>
        <v>0</v>
      </c>
      <c r="BG395" s="5">
        <f>COUNTIF($BF$5:$BF$401,I395)</f>
        <v>160</v>
      </c>
      <c r="BH395" s="5">
        <f>COUNTIF($BE$5:$BE$401,I395 &amp; "B標準")</f>
        <v>0</v>
      </c>
      <c r="BI395" s="5" t="str">
        <f>D393 &amp; D395</f>
        <v>登録番号</v>
      </c>
    </row>
    <row r="396" spans="1:61" ht="14.25" thickBot="1" x14ac:dyDescent="0.2">
      <c r="A396" s="292"/>
      <c r="B396" s="304"/>
      <c r="C396" s="208"/>
      <c r="D396" s="206"/>
      <c r="E396" s="121" t="str">
        <f>IF(C395="○",IF($D395&lt;&gt;"",VLOOKUP($D395,新規学連登録者入力シート!$A$2:$U$101,7,FALSE),""),IF($D395&lt;&gt;"",IF(VLOOKUP(個人情報!$D395,登録者リスト!$A$1:$F$43729,4,FALSE)=基本情報!$D$6,VLOOKUP(個人情報!$D395,登録者リスト!$A$1:$F$43729,2,FALSE),""),""))</f>
        <v/>
      </c>
      <c r="F396" s="210"/>
      <c r="G396" s="121" t="str">
        <f>IF(C395="○",IF($D395&lt;&gt;"",VLOOKUP($D395,新規学連登録者入力シート!$A$2:$U$101,19,FALSE),""),IF($D395&lt;&gt;"",IF(VLOOKUP(個人情報!$D395,登録者リスト!$A$1:$F$43729,4,FALSE)=基本情報!$D$6,VLOOKUP(個人情報!$D395,登録者リスト!$A$1:$F$43729,6,FALSE),""),""))</f>
        <v/>
      </c>
      <c r="H396" s="212"/>
      <c r="I396" s="268"/>
      <c r="J396" s="268"/>
      <c r="K396" s="270"/>
      <c r="L396" s="106"/>
      <c r="M396" s="288"/>
      <c r="N396" s="206"/>
      <c r="O396" s="256"/>
      <c r="P396" s="238"/>
      <c r="Q396" s="256"/>
      <c r="R396" s="238"/>
      <c r="S396" s="240"/>
      <c r="T396" s="242"/>
      <c r="U396" s="168"/>
      <c r="V396" s="149"/>
      <c r="W396" s="150" t="s">
        <v>23</v>
      </c>
      <c r="X396" s="94"/>
      <c r="Y396" s="150" t="s">
        <v>25</v>
      </c>
      <c r="Z396" s="94"/>
      <c r="AA396" s="10" t="s">
        <v>26</v>
      </c>
      <c r="AB396" s="268"/>
      <c r="AC396" s="102" t="e">
        <f>IF(#REF!="",ASC(AD395&amp;IF(AF396&lt;&gt;"",TEXT(AF396,"00"),"")&amp;IF(AH396&lt;&gt;"",TEXT(AH396,"00"),"")&amp;IF(AJ396&lt;&gt;"",TEXT(AJ396,"00"),"")),ASC(#REF!))</f>
        <v>#REF!</v>
      </c>
      <c r="AD396" s="254"/>
      <c r="AE396" s="258"/>
      <c r="AF396" s="260"/>
      <c r="AG396" s="258"/>
      <c r="AH396" s="260"/>
      <c r="AI396" s="262"/>
      <c r="AJ396" s="252"/>
      <c r="AK396" s="206"/>
      <c r="AL396" s="256"/>
      <c r="AM396" s="238"/>
      <c r="AN396" s="256"/>
      <c r="AO396" s="238"/>
      <c r="AP396" s="240"/>
      <c r="AQ396" s="295"/>
      <c r="AS396" s="5" t="str">
        <f>IF(AND(I396&lt;&gt;"107 ハーフマラソン",I396&lt;&gt;"062 10000mW"),D395 &amp; "-" &amp; I396,D395 &amp; "-" &amp; I396 &amp; J396)</f>
        <v>-</v>
      </c>
      <c r="AT396" s="5" t="str">
        <f>IF(ISERROR(VLOOKUP(個人情報!$AS396,登録者リスト!#REF!,4,FALSE)),"○","")</f>
        <v>○</v>
      </c>
      <c r="AU396" s="5" t="e">
        <f>IF(AND(I396&lt;&gt;"107 ハーフマラソン",I396&lt;&gt;"062 10000mW"),#REF! &amp; "-" &amp; I396,#REF! &amp; "-" &amp; I396 &amp; J396)</f>
        <v>#REF!</v>
      </c>
      <c r="AV396" s="5" t="str">
        <f>IF(ISERROR(VLOOKUP(AU396,突破者リスト外資格記録入力シート!$D$7:$M$106,2,FALSE)),"○","")</f>
        <v>○</v>
      </c>
      <c r="AX396" s="5" t="str">
        <f>IF(I396="107 ハーフマラソン","H",IF(I396="062 10000mW","W",""))</f>
        <v/>
      </c>
      <c r="AY396" s="5" t="e">
        <f>VLOOKUP($I396 &amp; $J396,標準記録!$A$1:$D$26,2,FALSE)</f>
        <v>#N/A</v>
      </c>
      <c r="AZ396" s="5" t="e">
        <f>VLOOKUP($I396 &amp; $J396,標準記録!$A$1:$D$26,3,FALSE)</f>
        <v>#N/A</v>
      </c>
      <c r="BA396" s="5" t="e">
        <f>VLOOKUP($I396 &amp; $J396,標準記録!$A$1:$D$26,4,FALSE)</f>
        <v>#N/A</v>
      </c>
      <c r="BB396" s="5" t="str">
        <f>IF(BC396="","",A395)</f>
        <v/>
      </c>
      <c r="BC396" s="5" t="str">
        <f>IF(OR(I396="201 十種競技",I396="202 七種競技"),#REF!,"")</f>
        <v/>
      </c>
      <c r="BD396" s="5" t="str">
        <f>IF(I396="107 ハーフマラソン",#REF!,"")</f>
        <v/>
      </c>
      <c r="BE396" s="5" t="str">
        <f>I396 &amp; K396</f>
        <v/>
      </c>
      <c r="BF396" s="5">
        <f>I396</f>
        <v>0</v>
      </c>
      <c r="BG396" s="5">
        <f>COUNTIF($BF$5:$BF$401,I396)</f>
        <v>160</v>
      </c>
      <c r="BH396" s="5">
        <f>COUNTIF($BE$5:$BE$401,I396 &amp; "B標準")</f>
        <v>0</v>
      </c>
    </row>
    <row r="397" spans="1:61" ht="15" thickTop="1" thickBot="1" x14ac:dyDescent="0.2">
      <c r="A397" s="293"/>
      <c r="B397" s="245" t="s">
        <v>128</v>
      </c>
      <c r="C397" s="246"/>
      <c r="D397" s="246"/>
      <c r="E397" s="246"/>
      <c r="F397" s="246"/>
      <c r="G397" s="247"/>
      <c r="H397" s="118"/>
      <c r="I397" s="248"/>
      <c r="J397" s="249"/>
      <c r="K397" s="249"/>
      <c r="L397" s="249"/>
      <c r="M397" s="249"/>
      <c r="N397" s="249"/>
      <c r="O397" s="249"/>
      <c r="P397" s="249"/>
      <c r="Q397" s="249"/>
      <c r="R397" s="249"/>
      <c r="S397" s="249"/>
      <c r="T397" s="249"/>
      <c r="U397" s="249"/>
      <c r="V397" s="249"/>
      <c r="W397" s="249"/>
      <c r="X397" s="249"/>
      <c r="Y397" s="249"/>
      <c r="Z397" s="249"/>
      <c r="AA397" s="249"/>
      <c r="AB397" s="249"/>
      <c r="AC397" s="249"/>
      <c r="AD397" s="249"/>
      <c r="AE397" s="249"/>
      <c r="AF397" s="249"/>
      <c r="AG397" s="249"/>
      <c r="AH397" s="249"/>
      <c r="AI397" s="249"/>
      <c r="AJ397" s="249"/>
      <c r="AK397" s="249"/>
      <c r="AL397" s="249"/>
      <c r="AM397" s="249"/>
      <c r="AN397" s="249"/>
      <c r="AO397" s="249"/>
      <c r="AP397" s="249"/>
      <c r="AQ397" s="250"/>
    </row>
    <row r="398" spans="1:61" ht="13.5" customHeight="1" x14ac:dyDescent="0.15">
      <c r="A398" s="289"/>
      <c r="B398" s="281" t="s">
        <v>0</v>
      </c>
      <c r="C398" s="283" t="s">
        <v>242</v>
      </c>
      <c r="D398" s="283" t="str">
        <f>IF(C400="○","整理番号","登録番号")</f>
        <v>登録番号</v>
      </c>
      <c r="E398" s="134" t="s">
        <v>13550</v>
      </c>
      <c r="F398" s="281" t="s">
        <v>275</v>
      </c>
      <c r="G398" s="135" t="s">
        <v>1</v>
      </c>
      <c r="H398" s="273" t="s">
        <v>13551</v>
      </c>
      <c r="I398" s="285" t="s">
        <v>2</v>
      </c>
      <c r="J398" s="273" t="s">
        <v>284</v>
      </c>
      <c r="K398" s="273" t="s">
        <v>3</v>
      </c>
      <c r="L398" s="136" t="s">
        <v>243</v>
      </c>
      <c r="M398" s="137" t="s">
        <v>16</v>
      </c>
      <c r="N398" s="278" t="s">
        <v>4</v>
      </c>
      <c r="O398" s="279"/>
      <c r="P398" s="279"/>
      <c r="Q398" s="279"/>
      <c r="R398" s="279"/>
      <c r="S398" s="279"/>
      <c r="T398" s="279"/>
      <c r="U398" s="279"/>
      <c r="V398" s="279"/>
      <c r="W398" s="279"/>
      <c r="X398" s="279"/>
      <c r="Y398" s="279"/>
      <c r="Z398" s="279"/>
      <c r="AA398" s="279"/>
      <c r="AB398" s="280"/>
      <c r="AC398" s="138" t="s">
        <v>16</v>
      </c>
      <c r="AD398" s="296" t="s">
        <v>448</v>
      </c>
      <c r="AE398" s="297"/>
      <c r="AF398" s="297"/>
      <c r="AG398" s="297"/>
      <c r="AH398" s="297"/>
      <c r="AI398" s="297"/>
      <c r="AJ398" s="297"/>
      <c r="AK398" s="278" t="s">
        <v>445</v>
      </c>
      <c r="AL398" s="279"/>
      <c r="AM398" s="279"/>
      <c r="AN398" s="279"/>
      <c r="AO398" s="279"/>
      <c r="AP398" s="279"/>
      <c r="AQ398" s="301"/>
    </row>
    <row r="399" spans="1:61" ht="14.25" thickBot="1" x14ac:dyDescent="0.2">
      <c r="A399" s="290"/>
      <c r="B399" s="282"/>
      <c r="C399" s="284"/>
      <c r="D399" s="284"/>
      <c r="E399" s="139" t="s">
        <v>6</v>
      </c>
      <c r="F399" s="282"/>
      <c r="G399" s="140" t="s">
        <v>7</v>
      </c>
      <c r="H399" s="282"/>
      <c r="I399" s="286"/>
      <c r="J399" s="274"/>
      <c r="K399" s="274"/>
      <c r="L399" s="141"/>
      <c r="M399" s="142"/>
      <c r="N399" s="275" t="s">
        <v>8</v>
      </c>
      <c r="O399" s="276"/>
      <c r="P399" s="276"/>
      <c r="Q399" s="276"/>
      <c r="R399" s="276"/>
      <c r="S399" s="276"/>
      <c r="T399" s="277"/>
      <c r="U399" s="166"/>
      <c r="V399" s="143" t="s">
        <v>10</v>
      </c>
      <c r="W399" s="144"/>
      <c r="X399" s="162"/>
      <c r="Y399" s="144"/>
      <c r="Z399" s="162"/>
      <c r="AA399" s="145"/>
      <c r="AB399" s="140" t="s">
        <v>11</v>
      </c>
      <c r="AC399" s="146"/>
      <c r="AD399" s="298" t="s">
        <v>8</v>
      </c>
      <c r="AE399" s="299"/>
      <c r="AF399" s="299"/>
      <c r="AG399" s="299"/>
      <c r="AH399" s="299"/>
      <c r="AI399" s="299"/>
      <c r="AJ399" s="300"/>
      <c r="AK399" s="275" t="s">
        <v>8</v>
      </c>
      <c r="AL399" s="276"/>
      <c r="AM399" s="276"/>
      <c r="AN399" s="276"/>
      <c r="AO399" s="276"/>
      <c r="AP399" s="276"/>
      <c r="AQ399" s="302"/>
    </row>
    <row r="400" spans="1:61" x14ac:dyDescent="0.15">
      <c r="A400" s="291">
        <v>80</v>
      </c>
      <c r="B400" s="303" t="str">
        <f>IF(OR(B395="",E400=""),"",B395+1)</f>
        <v/>
      </c>
      <c r="C400" s="207"/>
      <c r="D400" s="205"/>
      <c r="E400" s="119" t="str">
        <f>IF(C400="○",IF($D400&lt;&gt;"",VLOOKUP($D400,新規学連登録者入力シート!$A$2:$U$101,8,FALSE),""),IF($D400&lt;&gt;"",IF(VLOOKUP(個人情報!$D400,登録者リスト!$A$1:$F$43729,4,FALSE)=基本情報!$D$6,VLOOKUP(個人情報!$D400,登録者リスト!$A$1:$F$43729,3,FALSE),""),""))</f>
        <v/>
      </c>
      <c r="F400" s="209" t="str">
        <f>IF(C400="○",IF($D400&lt;&gt;"",VLOOKUP($D400,新規学連登録者入力シート!$A$2:$U$101,9,FALSE),""),IF($D400&lt;&gt;"",IF(VLOOKUP(個人情報!$D400,登録者リスト!$A$1:$G$43729,4,FALSE)=基本情報!$D$6,VLOOKUP(個人情報!$D400,登録者リスト!$A$1:$G$43729,7,FALSE),""),""))</f>
        <v/>
      </c>
      <c r="G400" s="120" t="str">
        <f>IF(C400="○",IF($D400&lt;&gt;"",VLOOKUP($D400,新規学連登録者入力シート!$A$2:$U$101,14,FALSE),""),IF($D400&lt;&gt;"",IF(VLOOKUP(個人情報!$D400,登録者リスト!$A$1:$F$43729,4,FALSE)=基本情報!$D$6,VLOOKUP(個人情報!$D400,登録者リスト!$A$1:$F$43729,5,FALSE),""),""))</f>
        <v/>
      </c>
      <c r="H400" s="211" t="str">
        <f>IF(C400="○",IF($D400&lt;&gt;"",VLOOKUP($D400,新規学連登録者入力シート!$A$2:$U$101,19,FALSE),""),IF($D400&lt;&gt;"",IF(VLOOKUP(個人情報!$D400,登録者リスト!$A$1:$H$43729,4,FALSE)=基本情報!$D$6,VLOOKUP(個人情報!$D400,登録者リスト!$A$1:$H$43729,8,FALSE),""),""))</f>
        <v/>
      </c>
      <c r="I400" s="267"/>
      <c r="J400" s="267"/>
      <c r="K400" s="269" t="str">
        <f>IFERROR(IF(I400="","",IF(AND(I400&lt;&gt;"107 ハーフマラソン",I400&lt;&gt;"062 10000mW"),IF(BA400="T",IF(VALUE(M400)&lt;=AY400,"A標準",IF(VALUE(M400)&lt;=AZ400,"B標準","未突破")),IF(VALUE(M400)&gt;=AY400,"A標準",IF(VALUE(M400)&gt;=AZ400,"B標準","未突破"))),IF(VALUE(M400)&lt;=AZ400,"","未突破"))),"")</f>
        <v/>
      </c>
      <c r="L400" s="105"/>
      <c r="M400" s="287" t="str">
        <f>IF(U400="",ASC(N400&amp;IF(P400&lt;&gt;"",TEXT(P400,"00"),"")&amp;IF(R400&lt;&gt;"",TEXT(R400,"00"),"")&amp;IF(T400&lt;&gt;"",TEXT(T400,"00"),"")),ASC(U400))</f>
        <v/>
      </c>
      <c r="N400" s="205"/>
      <c r="O400" s="255" t="s">
        <v>239</v>
      </c>
      <c r="P400" s="237"/>
      <c r="Q400" s="255" t="s">
        <v>240</v>
      </c>
      <c r="R400" s="237"/>
      <c r="S400" s="239" t="s">
        <v>241</v>
      </c>
      <c r="T400" s="241"/>
      <c r="U400" s="165"/>
      <c r="V400" s="147"/>
      <c r="W400" s="148" t="s">
        <v>23</v>
      </c>
      <c r="X400" s="163"/>
      <c r="Y400" s="148" t="s">
        <v>24</v>
      </c>
      <c r="Z400" s="163"/>
      <c r="AA400" s="8" t="s">
        <v>26</v>
      </c>
      <c r="AB400" s="267"/>
      <c r="AC400" s="101" t="e">
        <f>IF(#REF!="",ASC(AD400&amp;IF(AF400&lt;&gt;"",TEXT(AF400,"00"),"")&amp;IF(AH400&lt;&gt;"",TEXT(AH400,"00"),"")&amp;IF(AJ400&lt;&gt;"",TEXT(AJ400,"00"),"")),ASC(#REF!))</f>
        <v>#REF!</v>
      </c>
      <c r="AD400" s="253" t="str">
        <f>IF(I400="","",IF(I400="201 十種競技","",VLOOKUP(I400,大学記録!$A$3:$H$5,2,FALSE)))</f>
        <v/>
      </c>
      <c r="AE400" s="257" t="s">
        <v>239</v>
      </c>
      <c r="AF400" s="259" t="str">
        <f>IF(I400="","",IF(I400="201 十種競技","",VLOOKUP(I400,大学記録!$A$3:$H$5,4,FALSE)))</f>
        <v/>
      </c>
      <c r="AG400" s="257" t="s">
        <v>240</v>
      </c>
      <c r="AH400" s="259" t="str">
        <f>IF(I400="","",IF(I400="201 十種競技","",VLOOKUP(I400,大学記録!$A$3:$H$5,6,FALSE)))</f>
        <v/>
      </c>
      <c r="AI400" s="261" t="s">
        <v>241</v>
      </c>
      <c r="AJ400" s="251" t="str">
        <f>IF(I400="","",IF(I400="201 十種競技","",VLOOKUP(I400,大学記録!$A$3:$H$5,8,FALSE)))</f>
        <v/>
      </c>
      <c r="AK400" s="205"/>
      <c r="AL400" s="255" t="s">
        <v>239</v>
      </c>
      <c r="AM400" s="237"/>
      <c r="AN400" s="255" t="s">
        <v>240</v>
      </c>
      <c r="AO400" s="237"/>
      <c r="AP400" s="239" t="s">
        <v>241</v>
      </c>
      <c r="AQ400" s="294"/>
      <c r="AS400" s="5" t="str">
        <f>IF(AND(I400&lt;&gt;"107 ハーフマラソン",I400&lt;&gt;"062 10000mW"),D400 &amp; "-" &amp; I400,D400 &amp; "-" &amp; I400 &amp; J400)</f>
        <v>-</v>
      </c>
      <c r="AT400" s="5" t="str">
        <f>IF(ISERROR(VLOOKUP(個人情報!$AS400,登録者リスト!#REF!,4,FALSE)),"○","")</f>
        <v>○</v>
      </c>
      <c r="AU400" s="5" t="e">
        <f>IF(AND(I400&lt;&gt;"107 ハーフマラソン",I400&lt;&gt;"062 10000mW"),#REF! &amp; "-" &amp; I400,#REF! &amp; "-" &amp; I400 &amp; J400)</f>
        <v>#REF!</v>
      </c>
      <c r="AV400" s="5" t="str">
        <f>IF(ISERROR(VLOOKUP(AU400,突破者リスト外資格記録入力シート!$D$7:$M$106,2,FALSE)),"○","")</f>
        <v>○</v>
      </c>
      <c r="AW400" s="5" t="str">
        <f>IF(C400="○","整理番号","登録番号")</f>
        <v>登録番号</v>
      </c>
      <c r="AX400" s="5" t="str">
        <f>IF(I400="107 ハーフマラソン","H",IF(I400="062 10000mW","W",""))</f>
        <v/>
      </c>
      <c r="AY400" s="5" t="e">
        <f>VLOOKUP($I400 &amp; $J400,標準記録!$A$1:$D$26,2,FALSE)</f>
        <v>#N/A</v>
      </c>
      <c r="AZ400" s="5" t="e">
        <f>VLOOKUP($I400 &amp; $J400,標準記録!$A$1:$D$26,3,FALSE)</f>
        <v>#N/A</v>
      </c>
      <c r="BA400" s="5" t="e">
        <f>VLOOKUP($I400 &amp; $J400,標準記録!$A$1:$D$26,4,FALSE)</f>
        <v>#N/A</v>
      </c>
      <c r="BB400" s="5" t="str">
        <f>IF(BC400="","",A400)</f>
        <v/>
      </c>
      <c r="BC400" s="5" t="str">
        <f>IF(OR(I400="201 十種競技",I400="202 七種競技"),#REF!,"")</f>
        <v/>
      </c>
      <c r="BD400" s="5" t="str">
        <f>IF(I400="107 ハーフマラソン",#REF!,"")</f>
        <v/>
      </c>
      <c r="BE400" s="5" t="str">
        <f>I400 &amp; K400</f>
        <v/>
      </c>
      <c r="BF400" s="5">
        <f>I400</f>
        <v>0</v>
      </c>
      <c r="BG400" s="5">
        <f>COUNTIF($BF$5:$BF$401,I400)</f>
        <v>160</v>
      </c>
      <c r="BH400" s="5">
        <f>COUNTIF($BE$5:$BE$401,I400 &amp; "B標準")</f>
        <v>0</v>
      </c>
      <c r="BI400" s="5" t="str">
        <f>D398 &amp; D400</f>
        <v>登録番号</v>
      </c>
    </row>
    <row r="401" spans="1:60" ht="14.25" thickBot="1" x14ac:dyDescent="0.2">
      <c r="A401" s="292"/>
      <c r="B401" s="304"/>
      <c r="C401" s="208"/>
      <c r="D401" s="206"/>
      <c r="E401" s="121" t="str">
        <f>IF(C400="○",IF($D400&lt;&gt;"",VLOOKUP($D400,新規学連登録者入力シート!$A$2:$U$101,7,FALSE),""),IF($D400&lt;&gt;"",IF(VLOOKUP(個人情報!$D400,登録者リスト!$A$1:$F$43729,4,FALSE)=基本情報!$D$6,VLOOKUP(個人情報!$D400,登録者リスト!$A$1:$F$43729,2,FALSE),""),""))</f>
        <v/>
      </c>
      <c r="F401" s="210"/>
      <c r="G401" s="121" t="str">
        <f>IF(C400="○",IF($D400&lt;&gt;"",VLOOKUP($D400,新規学連登録者入力シート!$A$2:$U$101,19,FALSE),""),IF($D400&lt;&gt;"",IF(VLOOKUP(個人情報!$D400,登録者リスト!$A$1:$F$43729,4,FALSE)=基本情報!$D$6,VLOOKUP(個人情報!$D400,登録者リスト!$A$1:$F$43729,6,FALSE),""),""))</f>
        <v/>
      </c>
      <c r="H401" s="212"/>
      <c r="I401" s="268"/>
      <c r="J401" s="268"/>
      <c r="K401" s="270"/>
      <c r="L401" s="106"/>
      <c r="M401" s="288"/>
      <c r="N401" s="206"/>
      <c r="O401" s="256"/>
      <c r="P401" s="238"/>
      <c r="Q401" s="256"/>
      <c r="R401" s="238"/>
      <c r="S401" s="240"/>
      <c r="T401" s="242"/>
      <c r="U401" s="168"/>
      <c r="V401" s="149"/>
      <c r="W401" s="150" t="s">
        <v>23</v>
      </c>
      <c r="X401" s="94"/>
      <c r="Y401" s="150" t="s">
        <v>25</v>
      </c>
      <c r="Z401" s="94"/>
      <c r="AA401" s="10" t="s">
        <v>26</v>
      </c>
      <c r="AB401" s="268"/>
      <c r="AC401" s="102" t="e">
        <f>IF(#REF!="",ASC(AD400&amp;IF(AF401&lt;&gt;"",TEXT(AF401,"00"),"")&amp;IF(AH401&lt;&gt;"",TEXT(AH401,"00"),"")&amp;IF(AJ401&lt;&gt;"",TEXT(AJ401,"00"),"")),ASC(#REF!))</f>
        <v>#REF!</v>
      </c>
      <c r="AD401" s="254"/>
      <c r="AE401" s="258"/>
      <c r="AF401" s="260"/>
      <c r="AG401" s="258"/>
      <c r="AH401" s="260"/>
      <c r="AI401" s="262"/>
      <c r="AJ401" s="252"/>
      <c r="AK401" s="206"/>
      <c r="AL401" s="256"/>
      <c r="AM401" s="238"/>
      <c r="AN401" s="256"/>
      <c r="AO401" s="238"/>
      <c r="AP401" s="240"/>
      <c r="AQ401" s="295"/>
      <c r="AS401" s="5" t="str">
        <f>IF(AND(I401&lt;&gt;"107 ハーフマラソン",I401&lt;&gt;"062 10000mW"),D400 &amp; "-" &amp; I401,D400 &amp; "-" &amp; I401 &amp; J401)</f>
        <v>-</v>
      </c>
      <c r="AT401" s="5" t="str">
        <f>IF(ISERROR(VLOOKUP(個人情報!$AS401,登録者リスト!#REF!,4,FALSE)),"○","")</f>
        <v>○</v>
      </c>
      <c r="AU401" s="5" t="e">
        <f>IF(AND(I401&lt;&gt;"107 ハーフマラソン",I401&lt;&gt;"062 10000mW"),#REF! &amp; "-" &amp; I401,#REF! &amp; "-" &amp; I401 &amp; J401)</f>
        <v>#REF!</v>
      </c>
      <c r="AV401" s="5" t="str">
        <f>IF(ISERROR(VLOOKUP(AU401,突破者リスト外資格記録入力シート!$D$7:$M$106,2,FALSE)),"○","")</f>
        <v>○</v>
      </c>
      <c r="AX401" s="5" t="str">
        <f t="shared" ref="AX401" si="0">IF(I401="107 ハーフマラソン","H",IF(I401="062 10000mW","W",""))</f>
        <v/>
      </c>
      <c r="AY401" s="5" t="e">
        <f>VLOOKUP($I401 &amp; $J401,標準記録!$A$1:$D$26,2,FALSE)</f>
        <v>#N/A</v>
      </c>
      <c r="AZ401" s="5" t="e">
        <f>VLOOKUP($I401 &amp; $J401,標準記録!$A$1:$D$26,3,FALSE)</f>
        <v>#N/A</v>
      </c>
      <c r="BA401" s="5" t="e">
        <f>VLOOKUP($I401 &amp; $J401,標準記録!$A$1:$D$26,4,FALSE)</f>
        <v>#N/A</v>
      </c>
      <c r="BB401" s="5" t="str">
        <f>IF(BC401="","",A400)</f>
        <v/>
      </c>
      <c r="BC401" s="5" t="str">
        <f>IF(OR(I401="201 十種競技",I401="202 七種競技"),#REF!,"")</f>
        <v/>
      </c>
      <c r="BD401" s="5" t="str">
        <f>IF(I401="107 ハーフマラソン",#REF!,"")</f>
        <v/>
      </c>
      <c r="BE401" s="5" t="str">
        <f t="shared" ref="BE401" si="1">I401 &amp; K401</f>
        <v/>
      </c>
      <c r="BF401" s="5">
        <f t="shared" ref="BF401" si="2">I401</f>
        <v>0</v>
      </c>
      <c r="BG401" s="5">
        <f>COUNTIF($BF$5:$BF$401,I401)</f>
        <v>160</v>
      </c>
      <c r="BH401" s="5">
        <f>COUNTIF($BE$5:$BE$401,I401 &amp; "B標準")</f>
        <v>0</v>
      </c>
    </row>
    <row r="402" spans="1:60" ht="15" thickTop="1" thickBot="1" x14ac:dyDescent="0.2">
      <c r="A402" s="293"/>
      <c r="B402" s="245" t="s">
        <v>128</v>
      </c>
      <c r="C402" s="246"/>
      <c r="D402" s="246"/>
      <c r="E402" s="246"/>
      <c r="F402" s="246"/>
      <c r="G402" s="247"/>
      <c r="H402" s="118"/>
      <c r="I402" s="248"/>
      <c r="J402" s="249"/>
      <c r="K402" s="249"/>
      <c r="L402" s="249"/>
      <c r="M402" s="249"/>
      <c r="N402" s="249"/>
      <c r="O402" s="249"/>
      <c r="P402" s="249"/>
      <c r="Q402" s="249"/>
      <c r="R402" s="249"/>
      <c r="S402" s="249"/>
      <c r="T402" s="249"/>
      <c r="U402" s="249"/>
      <c r="V402" s="249"/>
      <c r="W402" s="249"/>
      <c r="X402" s="249"/>
      <c r="Y402" s="249"/>
      <c r="Z402" s="249"/>
      <c r="AA402" s="249"/>
      <c r="AB402" s="249"/>
      <c r="AC402" s="249"/>
      <c r="AD402" s="249"/>
      <c r="AE402" s="249"/>
      <c r="AF402" s="249"/>
      <c r="AG402" s="249"/>
      <c r="AH402" s="249"/>
      <c r="AI402" s="249"/>
      <c r="AJ402" s="249"/>
      <c r="AK402" s="249"/>
      <c r="AL402" s="249"/>
      <c r="AM402" s="249"/>
      <c r="AN402" s="249"/>
      <c r="AO402" s="249"/>
      <c r="AP402" s="249"/>
      <c r="AQ402" s="250"/>
    </row>
    <row r="404" spans="1:60" x14ac:dyDescent="0.15">
      <c r="E404" s="116"/>
      <c r="G404" s="116"/>
    </row>
    <row r="405" spans="1:60" x14ac:dyDescent="0.15">
      <c r="E405" s="116"/>
      <c r="G405" s="116"/>
    </row>
    <row r="411" spans="1:60" x14ac:dyDescent="0.15">
      <c r="E411" s="116"/>
      <c r="G411" s="116"/>
    </row>
    <row r="412" spans="1:60" x14ac:dyDescent="0.15">
      <c r="E412" s="116"/>
      <c r="G412" s="116"/>
    </row>
    <row r="418" spans="5:7" ht="13.5" customHeight="1" x14ac:dyDescent="0.15">
      <c r="E418" s="116"/>
      <c r="G418" s="116"/>
    </row>
    <row r="419" spans="5:7" x14ac:dyDescent="0.15">
      <c r="E419" s="116"/>
      <c r="G419" s="116"/>
    </row>
    <row r="425" spans="5:7" x14ac:dyDescent="0.15">
      <c r="E425" s="116"/>
      <c r="G425" s="116"/>
    </row>
    <row r="426" spans="5:7" x14ac:dyDescent="0.15">
      <c r="E426" s="116"/>
      <c r="G426" s="116"/>
    </row>
    <row r="432" spans="5:7" x14ac:dyDescent="0.15">
      <c r="E432" s="116"/>
      <c r="G432" s="116"/>
    </row>
    <row r="433" spans="5:7" ht="13.5" customHeight="1" x14ac:dyDescent="0.15">
      <c r="E433" s="116"/>
      <c r="G433" s="116"/>
    </row>
    <row r="439" spans="5:7" x14ac:dyDescent="0.15">
      <c r="E439" s="116"/>
      <c r="G439" s="116"/>
    </row>
    <row r="440" spans="5:7" x14ac:dyDescent="0.15">
      <c r="E440" s="116"/>
      <c r="G440" s="116"/>
    </row>
    <row r="446" spans="5:7" x14ac:dyDescent="0.15">
      <c r="E446" s="116"/>
      <c r="G446" s="116"/>
    </row>
    <row r="447" spans="5:7" x14ac:dyDescent="0.15">
      <c r="E447" s="116"/>
      <c r="G447" s="116"/>
    </row>
    <row r="451" spans="5:7" x14ac:dyDescent="0.15">
      <c r="E451" s="116"/>
      <c r="G451" s="116"/>
    </row>
    <row r="452" spans="5:7" x14ac:dyDescent="0.15">
      <c r="E452" s="116"/>
      <c r="G452" s="116"/>
    </row>
    <row r="453" spans="5:7" ht="13.5" customHeight="1" x14ac:dyDescent="0.15">
      <c r="E453" s="116"/>
      <c r="G453" s="116"/>
    </row>
    <row r="454" spans="5:7" x14ac:dyDescent="0.15">
      <c r="E454" s="116"/>
      <c r="G454" s="116"/>
    </row>
    <row r="460" spans="5:7" x14ac:dyDescent="0.15">
      <c r="E460" s="116"/>
      <c r="G460" s="116"/>
    </row>
    <row r="461" spans="5:7" x14ac:dyDescent="0.15">
      <c r="E461" s="116"/>
      <c r="G461" s="116"/>
    </row>
  </sheetData>
  <sheetProtection algorithmName="SHA-512" hashValue="DNWC7xthDKB02QejuCFPjDeMfzr0dm5M0OhRK/C/mL91OS+KKuvk8HviChNYrM1cVFbSKi8f3Qn39WaYG3dmmw==" saltValue="EKAHNqqOgMf4Nr/DMdsbYg==" spinCount="100000" sheet="1" selectLockedCells="1"/>
  <mergeCells count="3921">
    <mergeCell ref="M400:M401"/>
    <mergeCell ref="M310:M311"/>
    <mergeCell ref="M315:M316"/>
    <mergeCell ref="M320:M321"/>
    <mergeCell ref="M325:M326"/>
    <mergeCell ref="M330:M331"/>
    <mergeCell ref="M335:M336"/>
    <mergeCell ref="M340:M341"/>
    <mergeCell ref="M345:M346"/>
    <mergeCell ref="M350:M351"/>
    <mergeCell ref="M355:M356"/>
    <mergeCell ref="M360:M361"/>
    <mergeCell ref="M365:M366"/>
    <mergeCell ref="M370:M371"/>
    <mergeCell ref="M375:M376"/>
    <mergeCell ref="M380:M381"/>
    <mergeCell ref="M385:M386"/>
    <mergeCell ref="M390:M391"/>
    <mergeCell ref="M215:M216"/>
    <mergeCell ref="M220:M221"/>
    <mergeCell ref="M225:M226"/>
    <mergeCell ref="M230:M231"/>
    <mergeCell ref="M235:M236"/>
    <mergeCell ref="M240:M241"/>
    <mergeCell ref="M245:M246"/>
    <mergeCell ref="M250:M251"/>
    <mergeCell ref="M255:M256"/>
    <mergeCell ref="M260:M261"/>
    <mergeCell ref="M265:M266"/>
    <mergeCell ref="M270:M271"/>
    <mergeCell ref="M275:M276"/>
    <mergeCell ref="M280:M281"/>
    <mergeCell ref="M285:M286"/>
    <mergeCell ref="M290:M291"/>
    <mergeCell ref="M295:M296"/>
    <mergeCell ref="M10:M11"/>
    <mergeCell ref="M15:M16"/>
    <mergeCell ref="M20:M21"/>
    <mergeCell ref="M25:M26"/>
    <mergeCell ref="M30:M31"/>
    <mergeCell ref="M35:M36"/>
    <mergeCell ref="M40:M41"/>
    <mergeCell ref="M45:M46"/>
    <mergeCell ref="M50:M51"/>
    <mergeCell ref="M55:M56"/>
    <mergeCell ref="M60:M61"/>
    <mergeCell ref="M65:M66"/>
    <mergeCell ref="M70:M71"/>
    <mergeCell ref="M75:M76"/>
    <mergeCell ref="M80:M81"/>
    <mergeCell ref="M85:M86"/>
    <mergeCell ref="M90:M91"/>
    <mergeCell ref="H318:H319"/>
    <mergeCell ref="H320:H321"/>
    <mergeCell ref="H323:H324"/>
    <mergeCell ref="H325:H326"/>
    <mergeCell ref="H328:H329"/>
    <mergeCell ref="H330:H331"/>
    <mergeCell ref="H333:H334"/>
    <mergeCell ref="H393:H394"/>
    <mergeCell ref="H395:H396"/>
    <mergeCell ref="H398:H399"/>
    <mergeCell ref="H400:H401"/>
    <mergeCell ref="H343:H344"/>
    <mergeCell ref="H345:H346"/>
    <mergeCell ref="H348:H349"/>
    <mergeCell ref="H350:H351"/>
    <mergeCell ref="H353:H354"/>
    <mergeCell ref="H355:H356"/>
    <mergeCell ref="H358:H359"/>
    <mergeCell ref="H360:H361"/>
    <mergeCell ref="H363:H364"/>
    <mergeCell ref="H365:H366"/>
    <mergeCell ref="H368:H369"/>
    <mergeCell ref="H370:H371"/>
    <mergeCell ref="H373:H374"/>
    <mergeCell ref="H375:H376"/>
    <mergeCell ref="H378:H379"/>
    <mergeCell ref="H380:H381"/>
    <mergeCell ref="H383:H384"/>
    <mergeCell ref="H268:H269"/>
    <mergeCell ref="H270:H271"/>
    <mergeCell ref="H273:H274"/>
    <mergeCell ref="H275:H276"/>
    <mergeCell ref="H278:H279"/>
    <mergeCell ref="H280:H281"/>
    <mergeCell ref="H283:H284"/>
    <mergeCell ref="H293:H294"/>
    <mergeCell ref="H295:H296"/>
    <mergeCell ref="H298:H299"/>
    <mergeCell ref="H300:H301"/>
    <mergeCell ref="H303:H304"/>
    <mergeCell ref="H305:H306"/>
    <mergeCell ref="H308:H309"/>
    <mergeCell ref="H310:H311"/>
    <mergeCell ref="H313:H314"/>
    <mergeCell ref="H315:H316"/>
    <mergeCell ref="H223:H224"/>
    <mergeCell ref="H225:H226"/>
    <mergeCell ref="H228:H229"/>
    <mergeCell ref="H230:H231"/>
    <mergeCell ref="H233:H234"/>
    <mergeCell ref="H235:H236"/>
    <mergeCell ref="H238:H239"/>
    <mergeCell ref="H240:H241"/>
    <mergeCell ref="H243:H244"/>
    <mergeCell ref="H245:H246"/>
    <mergeCell ref="H248:H249"/>
    <mergeCell ref="H250:H251"/>
    <mergeCell ref="H253:H254"/>
    <mergeCell ref="H255:H256"/>
    <mergeCell ref="H258:H259"/>
    <mergeCell ref="H260:H261"/>
    <mergeCell ref="H263:H264"/>
    <mergeCell ref="H178:H179"/>
    <mergeCell ref="H180:H181"/>
    <mergeCell ref="H183:H184"/>
    <mergeCell ref="H185:H186"/>
    <mergeCell ref="H188:H189"/>
    <mergeCell ref="H190:H191"/>
    <mergeCell ref="H193:H194"/>
    <mergeCell ref="H195:H196"/>
    <mergeCell ref="H198:H199"/>
    <mergeCell ref="H200:H201"/>
    <mergeCell ref="H203:H204"/>
    <mergeCell ref="H205:H206"/>
    <mergeCell ref="H208:H209"/>
    <mergeCell ref="H210:H211"/>
    <mergeCell ref="H213:H214"/>
    <mergeCell ref="H215:H216"/>
    <mergeCell ref="H218:H219"/>
    <mergeCell ref="H128:H129"/>
    <mergeCell ref="H130:H131"/>
    <mergeCell ref="H133:H134"/>
    <mergeCell ref="H135:H136"/>
    <mergeCell ref="H138:H139"/>
    <mergeCell ref="H140:H141"/>
    <mergeCell ref="H143:H144"/>
    <mergeCell ref="H145:H146"/>
    <mergeCell ref="H148:H149"/>
    <mergeCell ref="H150:H151"/>
    <mergeCell ref="H153:H154"/>
    <mergeCell ref="H158:H159"/>
    <mergeCell ref="H160:H161"/>
    <mergeCell ref="H163:H164"/>
    <mergeCell ref="H165:H166"/>
    <mergeCell ref="H168:H169"/>
    <mergeCell ref="H170:H171"/>
    <mergeCell ref="H73:H74"/>
    <mergeCell ref="H75:H76"/>
    <mergeCell ref="H78:H79"/>
    <mergeCell ref="H80:H81"/>
    <mergeCell ref="H83:H84"/>
    <mergeCell ref="H85:H86"/>
    <mergeCell ref="H88:H89"/>
    <mergeCell ref="H90:H91"/>
    <mergeCell ref="H93:H94"/>
    <mergeCell ref="H95:H96"/>
    <mergeCell ref="H98:H99"/>
    <mergeCell ref="H100:H101"/>
    <mergeCell ref="H113:H114"/>
    <mergeCell ref="H115:H116"/>
    <mergeCell ref="H118:H119"/>
    <mergeCell ref="H120:H121"/>
    <mergeCell ref="H123:H124"/>
    <mergeCell ref="H23:H24"/>
    <mergeCell ref="H25:H26"/>
    <mergeCell ref="H28:H29"/>
    <mergeCell ref="H30:H31"/>
    <mergeCell ref="H33:H34"/>
    <mergeCell ref="H35:H36"/>
    <mergeCell ref="H38:H39"/>
    <mergeCell ref="H40:H41"/>
    <mergeCell ref="H43:H44"/>
    <mergeCell ref="H45:H46"/>
    <mergeCell ref="H48:H49"/>
    <mergeCell ref="H50:H51"/>
    <mergeCell ref="H53:H54"/>
    <mergeCell ref="H55:H56"/>
    <mergeCell ref="H58:H59"/>
    <mergeCell ref="H60:H61"/>
    <mergeCell ref="H63:H64"/>
    <mergeCell ref="AQ400:AQ401"/>
    <mergeCell ref="B402:G402"/>
    <mergeCell ref="I402:AQ402"/>
    <mergeCell ref="A1:AQ1"/>
    <mergeCell ref="AK400:AK401"/>
    <mergeCell ref="AL400:AL401"/>
    <mergeCell ref="AM400:AM401"/>
    <mergeCell ref="AN400:AN401"/>
    <mergeCell ref="AO400:AO401"/>
    <mergeCell ref="AP400:AP401"/>
    <mergeCell ref="AF400:AF401"/>
    <mergeCell ref="AG400:AG401"/>
    <mergeCell ref="AH400:AH401"/>
    <mergeCell ref="AI400:AI401"/>
    <mergeCell ref="AJ400:AJ401"/>
    <mergeCell ref="S400:S401"/>
    <mergeCell ref="T400:T401"/>
    <mergeCell ref="AB400:AB401"/>
    <mergeCell ref="AD400:AD401"/>
    <mergeCell ref="AE400:AE401"/>
    <mergeCell ref="K400:K401"/>
    <mergeCell ref="N400:N401"/>
    <mergeCell ref="O400:O401"/>
    <mergeCell ref="P400:P401"/>
    <mergeCell ref="Q400:Q401"/>
    <mergeCell ref="R400:R401"/>
    <mergeCell ref="B400:B401"/>
    <mergeCell ref="C400:C401"/>
    <mergeCell ref="D400:D401"/>
    <mergeCell ref="F400:F401"/>
    <mergeCell ref="I400:I401"/>
    <mergeCell ref="J400:J401"/>
    <mergeCell ref="K398:K399"/>
    <mergeCell ref="N398:AB398"/>
    <mergeCell ref="AD398:AJ398"/>
    <mergeCell ref="AK398:AQ398"/>
    <mergeCell ref="N399:T399"/>
    <mergeCell ref="AD399:AJ399"/>
    <mergeCell ref="AK399:AQ399"/>
    <mergeCell ref="AQ395:AQ396"/>
    <mergeCell ref="B397:G397"/>
    <mergeCell ref="I397:AQ397"/>
    <mergeCell ref="B398:B399"/>
    <mergeCell ref="C398:C399"/>
    <mergeCell ref="D398:D399"/>
    <mergeCell ref="F398:F399"/>
    <mergeCell ref="I398:I399"/>
    <mergeCell ref="J398:J399"/>
    <mergeCell ref="AK395:AK396"/>
    <mergeCell ref="AL395:AL396"/>
    <mergeCell ref="AM395:AM396"/>
    <mergeCell ref="AN395:AN396"/>
    <mergeCell ref="AO395:AO396"/>
    <mergeCell ref="AP395:AP396"/>
    <mergeCell ref="AF395:AF396"/>
    <mergeCell ref="AG395:AG396"/>
    <mergeCell ref="AH395:AH396"/>
    <mergeCell ref="AI395:AI396"/>
    <mergeCell ref="AJ395:AJ396"/>
    <mergeCell ref="S395:S396"/>
    <mergeCell ref="T395:T396"/>
    <mergeCell ref="AB395:AB396"/>
    <mergeCell ref="AD395:AD396"/>
    <mergeCell ref="AE395:AE396"/>
    <mergeCell ref="K395:K396"/>
    <mergeCell ref="N395:N396"/>
    <mergeCell ref="O395:O396"/>
    <mergeCell ref="P395:P396"/>
    <mergeCell ref="Q395:Q396"/>
    <mergeCell ref="R395:R396"/>
    <mergeCell ref="B395:B396"/>
    <mergeCell ref="C395:C396"/>
    <mergeCell ref="D395:D396"/>
    <mergeCell ref="F395:F396"/>
    <mergeCell ref="I395:I396"/>
    <mergeCell ref="J395:J396"/>
    <mergeCell ref="K393:K394"/>
    <mergeCell ref="N393:AB393"/>
    <mergeCell ref="AD393:AJ393"/>
    <mergeCell ref="AK393:AQ393"/>
    <mergeCell ref="N394:T394"/>
    <mergeCell ref="AD394:AJ394"/>
    <mergeCell ref="AK394:AQ394"/>
    <mergeCell ref="M395:M396"/>
    <mergeCell ref="AQ390:AQ391"/>
    <mergeCell ref="B392:G392"/>
    <mergeCell ref="I392:AQ392"/>
    <mergeCell ref="B393:B394"/>
    <mergeCell ref="C393:C394"/>
    <mergeCell ref="D393:D394"/>
    <mergeCell ref="F393:F394"/>
    <mergeCell ref="I393:I394"/>
    <mergeCell ref="J393:J394"/>
    <mergeCell ref="AK390:AK391"/>
    <mergeCell ref="AL390:AL391"/>
    <mergeCell ref="AM390:AM391"/>
    <mergeCell ref="AN390:AN391"/>
    <mergeCell ref="AO390:AO391"/>
    <mergeCell ref="AP390:AP391"/>
    <mergeCell ref="AF390:AF391"/>
    <mergeCell ref="AG390:AG391"/>
    <mergeCell ref="AH390:AH391"/>
    <mergeCell ref="AI390:AI391"/>
    <mergeCell ref="AJ390:AJ391"/>
    <mergeCell ref="S390:S391"/>
    <mergeCell ref="T390:T391"/>
    <mergeCell ref="AB390:AB391"/>
    <mergeCell ref="AD390:AD391"/>
    <mergeCell ref="AE390:AE391"/>
    <mergeCell ref="K390:K391"/>
    <mergeCell ref="N390:N391"/>
    <mergeCell ref="O390:O391"/>
    <mergeCell ref="P390:P391"/>
    <mergeCell ref="Q390:Q391"/>
    <mergeCell ref="R390:R391"/>
    <mergeCell ref="B390:B391"/>
    <mergeCell ref="C390:C391"/>
    <mergeCell ref="D390:D391"/>
    <mergeCell ref="F390:F391"/>
    <mergeCell ref="I390:I391"/>
    <mergeCell ref="J390:J391"/>
    <mergeCell ref="K388:K389"/>
    <mergeCell ref="N388:AB388"/>
    <mergeCell ref="AD388:AJ388"/>
    <mergeCell ref="H388:H389"/>
    <mergeCell ref="H390:H391"/>
    <mergeCell ref="AK388:AQ388"/>
    <mergeCell ref="N389:T389"/>
    <mergeCell ref="AD389:AJ389"/>
    <mergeCell ref="AK389:AQ389"/>
    <mergeCell ref="AQ385:AQ386"/>
    <mergeCell ref="B387:G387"/>
    <mergeCell ref="I387:AQ387"/>
    <mergeCell ref="B388:B389"/>
    <mergeCell ref="C388:C389"/>
    <mergeCell ref="D388:D389"/>
    <mergeCell ref="F388:F389"/>
    <mergeCell ref="I388:I389"/>
    <mergeCell ref="J388:J389"/>
    <mergeCell ref="AK385:AK386"/>
    <mergeCell ref="AL385:AL386"/>
    <mergeCell ref="AM385:AM386"/>
    <mergeCell ref="AN385:AN386"/>
    <mergeCell ref="AO385:AO386"/>
    <mergeCell ref="AP385:AP386"/>
    <mergeCell ref="AF385:AF386"/>
    <mergeCell ref="AG385:AG386"/>
    <mergeCell ref="AH385:AH386"/>
    <mergeCell ref="AI385:AI386"/>
    <mergeCell ref="AJ385:AJ386"/>
    <mergeCell ref="S385:S386"/>
    <mergeCell ref="T385:T386"/>
    <mergeCell ref="AB385:AB386"/>
    <mergeCell ref="AD385:AD386"/>
    <mergeCell ref="AE385:AE386"/>
    <mergeCell ref="K385:K386"/>
    <mergeCell ref="N385:N386"/>
    <mergeCell ref="O385:O386"/>
    <mergeCell ref="P385:P386"/>
    <mergeCell ref="Q385:Q386"/>
    <mergeCell ref="R385:R386"/>
    <mergeCell ref="B385:B386"/>
    <mergeCell ref="C385:C386"/>
    <mergeCell ref="D385:D386"/>
    <mergeCell ref="F385:F386"/>
    <mergeCell ref="I385:I386"/>
    <mergeCell ref="J385:J386"/>
    <mergeCell ref="K383:K384"/>
    <mergeCell ref="N383:AB383"/>
    <mergeCell ref="AD383:AJ383"/>
    <mergeCell ref="AK383:AQ383"/>
    <mergeCell ref="N384:T384"/>
    <mergeCell ref="AD384:AJ384"/>
    <mergeCell ref="AK384:AQ384"/>
    <mergeCell ref="H385:H386"/>
    <mergeCell ref="AQ380:AQ381"/>
    <mergeCell ref="B382:G382"/>
    <mergeCell ref="I382:AQ382"/>
    <mergeCell ref="B383:B384"/>
    <mergeCell ref="C383:C384"/>
    <mergeCell ref="D383:D384"/>
    <mergeCell ref="F383:F384"/>
    <mergeCell ref="I383:I384"/>
    <mergeCell ref="J383:J384"/>
    <mergeCell ref="AK380:AK381"/>
    <mergeCell ref="AL380:AL381"/>
    <mergeCell ref="AM380:AM381"/>
    <mergeCell ref="AN380:AN381"/>
    <mergeCell ref="AO380:AO381"/>
    <mergeCell ref="AP380:AP381"/>
    <mergeCell ref="AF380:AF381"/>
    <mergeCell ref="AG380:AG381"/>
    <mergeCell ref="AH380:AH381"/>
    <mergeCell ref="AI380:AI381"/>
    <mergeCell ref="AJ380:AJ381"/>
    <mergeCell ref="S380:S381"/>
    <mergeCell ref="T380:T381"/>
    <mergeCell ref="AB380:AB381"/>
    <mergeCell ref="AD380:AD381"/>
    <mergeCell ref="AE380:AE381"/>
    <mergeCell ref="K380:K381"/>
    <mergeCell ref="N380:N381"/>
    <mergeCell ref="O380:O381"/>
    <mergeCell ref="P380:P381"/>
    <mergeCell ref="Q380:Q381"/>
    <mergeCell ref="R380:R381"/>
    <mergeCell ref="B380:B381"/>
    <mergeCell ref="C380:C381"/>
    <mergeCell ref="D380:D381"/>
    <mergeCell ref="F380:F381"/>
    <mergeCell ref="I380:I381"/>
    <mergeCell ref="J380:J381"/>
    <mergeCell ref="K378:K379"/>
    <mergeCell ref="N378:AB378"/>
    <mergeCell ref="AD378:AJ378"/>
    <mergeCell ref="AK378:AQ378"/>
    <mergeCell ref="N379:T379"/>
    <mergeCell ref="AD379:AJ379"/>
    <mergeCell ref="AK379:AQ379"/>
    <mergeCell ref="AQ375:AQ376"/>
    <mergeCell ref="B377:G377"/>
    <mergeCell ref="I377:AQ377"/>
    <mergeCell ref="B378:B379"/>
    <mergeCell ref="C378:C379"/>
    <mergeCell ref="D378:D379"/>
    <mergeCell ref="F378:F379"/>
    <mergeCell ref="I378:I379"/>
    <mergeCell ref="J378:J379"/>
    <mergeCell ref="AK375:AK376"/>
    <mergeCell ref="AL375:AL376"/>
    <mergeCell ref="AM375:AM376"/>
    <mergeCell ref="AN375:AN376"/>
    <mergeCell ref="AO375:AO376"/>
    <mergeCell ref="AP375:AP376"/>
    <mergeCell ref="AF375:AF376"/>
    <mergeCell ref="AG375:AG376"/>
    <mergeCell ref="AH375:AH376"/>
    <mergeCell ref="AI375:AI376"/>
    <mergeCell ref="AJ375:AJ376"/>
    <mergeCell ref="S375:S376"/>
    <mergeCell ref="T375:T376"/>
    <mergeCell ref="AB375:AB376"/>
    <mergeCell ref="AD375:AD376"/>
    <mergeCell ref="AE375:AE376"/>
    <mergeCell ref="K375:K376"/>
    <mergeCell ref="N375:N376"/>
    <mergeCell ref="O375:O376"/>
    <mergeCell ref="P375:P376"/>
    <mergeCell ref="Q375:Q376"/>
    <mergeCell ref="R375:R376"/>
    <mergeCell ref="B375:B376"/>
    <mergeCell ref="C375:C376"/>
    <mergeCell ref="D375:D376"/>
    <mergeCell ref="F375:F376"/>
    <mergeCell ref="I375:I376"/>
    <mergeCell ref="J375:J376"/>
    <mergeCell ref="K373:K374"/>
    <mergeCell ref="N373:AB373"/>
    <mergeCell ref="AD373:AJ373"/>
    <mergeCell ref="AK373:AQ373"/>
    <mergeCell ref="N374:T374"/>
    <mergeCell ref="AD374:AJ374"/>
    <mergeCell ref="AK374:AQ374"/>
    <mergeCell ref="AQ370:AQ371"/>
    <mergeCell ref="B372:G372"/>
    <mergeCell ref="I372:AQ372"/>
    <mergeCell ref="B373:B374"/>
    <mergeCell ref="C373:C374"/>
    <mergeCell ref="D373:D374"/>
    <mergeCell ref="F373:F374"/>
    <mergeCell ref="I373:I374"/>
    <mergeCell ref="J373:J374"/>
    <mergeCell ref="AK370:AK371"/>
    <mergeCell ref="AL370:AL371"/>
    <mergeCell ref="AM370:AM371"/>
    <mergeCell ref="AN370:AN371"/>
    <mergeCell ref="AO370:AO371"/>
    <mergeCell ref="AP370:AP371"/>
    <mergeCell ref="AF370:AF371"/>
    <mergeCell ref="AG370:AG371"/>
    <mergeCell ref="AH370:AH371"/>
    <mergeCell ref="AI370:AI371"/>
    <mergeCell ref="AJ370:AJ371"/>
    <mergeCell ref="S370:S371"/>
    <mergeCell ref="T370:T371"/>
    <mergeCell ref="AB370:AB371"/>
    <mergeCell ref="AD370:AD371"/>
    <mergeCell ref="AE370:AE371"/>
    <mergeCell ref="K370:K371"/>
    <mergeCell ref="N370:N371"/>
    <mergeCell ref="O370:O371"/>
    <mergeCell ref="P370:P371"/>
    <mergeCell ref="Q370:Q371"/>
    <mergeCell ref="R370:R371"/>
    <mergeCell ref="B370:B371"/>
    <mergeCell ref="C370:C371"/>
    <mergeCell ref="D370:D371"/>
    <mergeCell ref="F370:F371"/>
    <mergeCell ref="I370:I371"/>
    <mergeCell ref="J370:J371"/>
    <mergeCell ref="K368:K369"/>
    <mergeCell ref="N368:AB368"/>
    <mergeCell ref="AD368:AJ368"/>
    <mergeCell ref="AK368:AQ368"/>
    <mergeCell ref="N369:T369"/>
    <mergeCell ref="AD369:AJ369"/>
    <mergeCell ref="AK369:AQ369"/>
    <mergeCell ref="AQ365:AQ366"/>
    <mergeCell ref="B367:G367"/>
    <mergeCell ref="I367:AQ367"/>
    <mergeCell ref="B368:B369"/>
    <mergeCell ref="C368:C369"/>
    <mergeCell ref="D368:D369"/>
    <mergeCell ref="F368:F369"/>
    <mergeCell ref="I368:I369"/>
    <mergeCell ref="J368:J369"/>
    <mergeCell ref="AK365:AK366"/>
    <mergeCell ref="AL365:AL366"/>
    <mergeCell ref="AM365:AM366"/>
    <mergeCell ref="AN365:AN366"/>
    <mergeCell ref="AO365:AO366"/>
    <mergeCell ref="AP365:AP366"/>
    <mergeCell ref="AF365:AF366"/>
    <mergeCell ref="AG365:AG366"/>
    <mergeCell ref="AH365:AH366"/>
    <mergeCell ref="AI365:AI366"/>
    <mergeCell ref="AJ365:AJ366"/>
    <mergeCell ref="S365:S366"/>
    <mergeCell ref="T365:T366"/>
    <mergeCell ref="AB365:AB366"/>
    <mergeCell ref="AD365:AD366"/>
    <mergeCell ref="AE365:AE366"/>
    <mergeCell ref="K365:K366"/>
    <mergeCell ref="N365:N366"/>
    <mergeCell ref="O365:O366"/>
    <mergeCell ref="P365:P366"/>
    <mergeCell ref="Q365:Q366"/>
    <mergeCell ref="R365:R366"/>
    <mergeCell ref="B365:B366"/>
    <mergeCell ref="C365:C366"/>
    <mergeCell ref="D365:D366"/>
    <mergeCell ref="F365:F366"/>
    <mergeCell ref="I365:I366"/>
    <mergeCell ref="J365:J366"/>
    <mergeCell ref="K363:K364"/>
    <mergeCell ref="N363:AB363"/>
    <mergeCell ref="AD363:AJ363"/>
    <mergeCell ref="AK363:AQ363"/>
    <mergeCell ref="N364:T364"/>
    <mergeCell ref="AD364:AJ364"/>
    <mergeCell ref="AK364:AQ364"/>
    <mergeCell ref="AQ360:AQ361"/>
    <mergeCell ref="B362:G362"/>
    <mergeCell ref="I362:AQ362"/>
    <mergeCell ref="B363:B364"/>
    <mergeCell ref="C363:C364"/>
    <mergeCell ref="D363:D364"/>
    <mergeCell ref="F363:F364"/>
    <mergeCell ref="I363:I364"/>
    <mergeCell ref="J363:J364"/>
    <mergeCell ref="AK360:AK361"/>
    <mergeCell ref="AL360:AL361"/>
    <mergeCell ref="AM360:AM361"/>
    <mergeCell ref="AN360:AN361"/>
    <mergeCell ref="AO360:AO361"/>
    <mergeCell ref="AP360:AP361"/>
    <mergeCell ref="AF360:AF361"/>
    <mergeCell ref="AG360:AG361"/>
    <mergeCell ref="AH360:AH361"/>
    <mergeCell ref="AI360:AI361"/>
    <mergeCell ref="AJ360:AJ361"/>
    <mergeCell ref="S360:S361"/>
    <mergeCell ref="T360:T361"/>
    <mergeCell ref="AB360:AB361"/>
    <mergeCell ref="AD360:AD361"/>
    <mergeCell ref="AE360:AE361"/>
    <mergeCell ref="K360:K361"/>
    <mergeCell ref="N360:N361"/>
    <mergeCell ref="O360:O361"/>
    <mergeCell ref="P360:P361"/>
    <mergeCell ref="Q360:Q361"/>
    <mergeCell ref="R360:R361"/>
    <mergeCell ref="B360:B361"/>
    <mergeCell ref="C360:C361"/>
    <mergeCell ref="D360:D361"/>
    <mergeCell ref="F360:F361"/>
    <mergeCell ref="I360:I361"/>
    <mergeCell ref="J360:J361"/>
    <mergeCell ref="K358:K359"/>
    <mergeCell ref="N358:AB358"/>
    <mergeCell ref="AD358:AJ358"/>
    <mergeCell ref="AK358:AQ358"/>
    <mergeCell ref="N359:T359"/>
    <mergeCell ref="AD359:AJ359"/>
    <mergeCell ref="AK359:AQ359"/>
    <mergeCell ref="AQ355:AQ356"/>
    <mergeCell ref="B357:G357"/>
    <mergeCell ref="I357:AQ357"/>
    <mergeCell ref="B358:B359"/>
    <mergeCell ref="C358:C359"/>
    <mergeCell ref="D358:D359"/>
    <mergeCell ref="F358:F359"/>
    <mergeCell ref="I358:I359"/>
    <mergeCell ref="J358:J359"/>
    <mergeCell ref="AK355:AK356"/>
    <mergeCell ref="AL355:AL356"/>
    <mergeCell ref="AM355:AM356"/>
    <mergeCell ref="AN355:AN356"/>
    <mergeCell ref="AO355:AO356"/>
    <mergeCell ref="AP355:AP356"/>
    <mergeCell ref="AF355:AF356"/>
    <mergeCell ref="AG355:AG356"/>
    <mergeCell ref="AH355:AH356"/>
    <mergeCell ref="AI355:AI356"/>
    <mergeCell ref="AJ355:AJ356"/>
    <mergeCell ref="S355:S356"/>
    <mergeCell ref="T355:T356"/>
    <mergeCell ref="AB355:AB356"/>
    <mergeCell ref="AD355:AD356"/>
    <mergeCell ref="AE355:AE356"/>
    <mergeCell ref="K355:K356"/>
    <mergeCell ref="N355:N356"/>
    <mergeCell ref="O355:O356"/>
    <mergeCell ref="P355:P356"/>
    <mergeCell ref="Q355:Q356"/>
    <mergeCell ref="R355:R356"/>
    <mergeCell ref="B355:B356"/>
    <mergeCell ref="C355:C356"/>
    <mergeCell ref="D355:D356"/>
    <mergeCell ref="F355:F356"/>
    <mergeCell ref="I355:I356"/>
    <mergeCell ref="J355:J356"/>
    <mergeCell ref="K353:K354"/>
    <mergeCell ref="N353:AB353"/>
    <mergeCell ref="AD353:AJ353"/>
    <mergeCell ref="AK353:AQ353"/>
    <mergeCell ref="N354:T354"/>
    <mergeCell ref="AD354:AJ354"/>
    <mergeCell ref="AK354:AQ354"/>
    <mergeCell ref="AQ350:AQ351"/>
    <mergeCell ref="B352:G352"/>
    <mergeCell ref="I352:AQ352"/>
    <mergeCell ref="B353:B354"/>
    <mergeCell ref="C353:C354"/>
    <mergeCell ref="D353:D354"/>
    <mergeCell ref="F353:F354"/>
    <mergeCell ref="I353:I354"/>
    <mergeCell ref="J353:J354"/>
    <mergeCell ref="AK350:AK351"/>
    <mergeCell ref="AL350:AL351"/>
    <mergeCell ref="AM350:AM351"/>
    <mergeCell ref="AN350:AN351"/>
    <mergeCell ref="AO350:AO351"/>
    <mergeCell ref="AP350:AP351"/>
    <mergeCell ref="AF350:AF351"/>
    <mergeCell ref="AG350:AG351"/>
    <mergeCell ref="AH350:AH351"/>
    <mergeCell ref="AI350:AI351"/>
    <mergeCell ref="AJ350:AJ351"/>
    <mergeCell ref="S350:S351"/>
    <mergeCell ref="T350:T351"/>
    <mergeCell ref="AB350:AB351"/>
    <mergeCell ref="AD350:AD351"/>
    <mergeCell ref="AE350:AE351"/>
    <mergeCell ref="K350:K351"/>
    <mergeCell ref="N350:N351"/>
    <mergeCell ref="O350:O351"/>
    <mergeCell ref="P350:P351"/>
    <mergeCell ref="Q350:Q351"/>
    <mergeCell ref="R350:R351"/>
    <mergeCell ref="B350:B351"/>
    <mergeCell ref="C350:C351"/>
    <mergeCell ref="D350:D351"/>
    <mergeCell ref="F350:F351"/>
    <mergeCell ref="I350:I351"/>
    <mergeCell ref="J350:J351"/>
    <mergeCell ref="K348:K349"/>
    <mergeCell ref="N348:AB348"/>
    <mergeCell ref="AD348:AJ348"/>
    <mergeCell ref="AK348:AQ348"/>
    <mergeCell ref="N349:T349"/>
    <mergeCell ref="AD349:AJ349"/>
    <mergeCell ref="AK349:AQ349"/>
    <mergeCell ref="AQ345:AQ346"/>
    <mergeCell ref="B347:G347"/>
    <mergeCell ref="I347:AQ347"/>
    <mergeCell ref="B348:B349"/>
    <mergeCell ref="C348:C349"/>
    <mergeCell ref="D348:D349"/>
    <mergeCell ref="F348:F349"/>
    <mergeCell ref="I348:I349"/>
    <mergeCell ref="J348:J349"/>
    <mergeCell ref="AK345:AK346"/>
    <mergeCell ref="AL345:AL346"/>
    <mergeCell ref="AM345:AM346"/>
    <mergeCell ref="AN345:AN346"/>
    <mergeCell ref="AO345:AO346"/>
    <mergeCell ref="AP345:AP346"/>
    <mergeCell ref="AF345:AF346"/>
    <mergeCell ref="AG345:AG346"/>
    <mergeCell ref="AH345:AH346"/>
    <mergeCell ref="AI345:AI346"/>
    <mergeCell ref="AJ345:AJ346"/>
    <mergeCell ref="S345:S346"/>
    <mergeCell ref="T345:T346"/>
    <mergeCell ref="AB345:AB346"/>
    <mergeCell ref="AD345:AD346"/>
    <mergeCell ref="AE345:AE346"/>
    <mergeCell ref="K345:K346"/>
    <mergeCell ref="N345:N346"/>
    <mergeCell ref="O345:O346"/>
    <mergeCell ref="P345:P346"/>
    <mergeCell ref="Q345:Q346"/>
    <mergeCell ref="R345:R346"/>
    <mergeCell ref="B345:B346"/>
    <mergeCell ref="C345:C346"/>
    <mergeCell ref="D345:D346"/>
    <mergeCell ref="F345:F346"/>
    <mergeCell ref="I345:I346"/>
    <mergeCell ref="J345:J346"/>
    <mergeCell ref="K343:K344"/>
    <mergeCell ref="N343:AB343"/>
    <mergeCell ref="AD343:AJ343"/>
    <mergeCell ref="AK343:AQ343"/>
    <mergeCell ref="N344:T344"/>
    <mergeCell ref="AD344:AJ344"/>
    <mergeCell ref="AK344:AQ344"/>
    <mergeCell ref="AQ340:AQ341"/>
    <mergeCell ref="B342:G342"/>
    <mergeCell ref="I342:AQ342"/>
    <mergeCell ref="B343:B344"/>
    <mergeCell ref="C343:C344"/>
    <mergeCell ref="D343:D344"/>
    <mergeCell ref="F343:F344"/>
    <mergeCell ref="I343:I344"/>
    <mergeCell ref="J343:J344"/>
    <mergeCell ref="AK340:AK341"/>
    <mergeCell ref="AL340:AL341"/>
    <mergeCell ref="AM340:AM341"/>
    <mergeCell ref="AN340:AN341"/>
    <mergeCell ref="AO340:AO341"/>
    <mergeCell ref="AP340:AP341"/>
    <mergeCell ref="AF340:AF341"/>
    <mergeCell ref="AG340:AG341"/>
    <mergeCell ref="AH340:AH341"/>
    <mergeCell ref="AI340:AI341"/>
    <mergeCell ref="AJ340:AJ341"/>
    <mergeCell ref="S340:S341"/>
    <mergeCell ref="T340:T341"/>
    <mergeCell ref="AB340:AB341"/>
    <mergeCell ref="AD340:AD341"/>
    <mergeCell ref="AE340:AE341"/>
    <mergeCell ref="K340:K341"/>
    <mergeCell ref="N340:N341"/>
    <mergeCell ref="O340:O341"/>
    <mergeCell ref="P340:P341"/>
    <mergeCell ref="Q340:Q341"/>
    <mergeCell ref="R340:R341"/>
    <mergeCell ref="B340:B341"/>
    <mergeCell ref="C340:C341"/>
    <mergeCell ref="D340:D341"/>
    <mergeCell ref="F340:F341"/>
    <mergeCell ref="I340:I341"/>
    <mergeCell ref="J340:J341"/>
    <mergeCell ref="K338:K339"/>
    <mergeCell ref="N338:AB338"/>
    <mergeCell ref="AD338:AJ338"/>
    <mergeCell ref="H338:H339"/>
    <mergeCell ref="H340:H341"/>
    <mergeCell ref="AK338:AQ338"/>
    <mergeCell ref="N339:T339"/>
    <mergeCell ref="AD339:AJ339"/>
    <mergeCell ref="AK339:AQ339"/>
    <mergeCell ref="AQ335:AQ336"/>
    <mergeCell ref="B337:G337"/>
    <mergeCell ref="I337:AQ337"/>
    <mergeCell ref="B338:B339"/>
    <mergeCell ref="C338:C339"/>
    <mergeCell ref="D338:D339"/>
    <mergeCell ref="F338:F339"/>
    <mergeCell ref="I338:I339"/>
    <mergeCell ref="J338:J339"/>
    <mergeCell ref="AK335:AK336"/>
    <mergeCell ref="AL335:AL336"/>
    <mergeCell ref="AM335:AM336"/>
    <mergeCell ref="AN335:AN336"/>
    <mergeCell ref="AO335:AO336"/>
    <mergeCell ref="AP335:AP336"/>
    <mergeCell ref="AF335:AF336"/>
    <mergeCell ref="AG335:AG336"/>
    <mergeCell ref="AH335:AH336"/>
    <mergeCell ref="AI335:AI336"/>
    <mergeCell ref="AJ335:AJ336"/>
    <mergeCell ref="S335:S336"/>
    <mergeCell ref="T335:T336"/>
    <mergeCell ref="AB335:AB336"/>
    <mergeCell ref="AD335:AD336"/>
    <mergeCell ref="AE335:AE336"/>
    <mergeCell ref="K335:K336"/>
    <mergeCell ref="N335:N336"/>
    <mergeCell ref="O335:O336"/>
    <mergeCell ref="P335:P336"/>
    <mergeCell ref="Q335:Q336"/>
    <mergeCell ref="R335:R336"/>
    <mergeCell ref="B335:B336"/>
    <mergeCell ref="C335:C336"/>
    <mergeCell ref="D335:D336"/>
    <mergeCell ref="F335:F336"/>
    <mergeCell ref="I335:I336"/>
    <mergeCell ref="J335:J336"/>
    <mergeCell ref="K333:K334"/>
    <mergeCell ref="N333:AB333"/>
    <mergeCell ref="AD333:AJ333"/>
    <mergeCell ref="AK333:AQ333"/>
    <mergeCell ref="N334:T334"/>
    <mergeCell ref="AD334:AJ334"/>
    <mergeCell ref="AK334:AQ334"/>
    <mergeCell ref="H335:H336"/>
    <mergeCell ref="AQ330:AQ331"/>
    <mergeCell ref="B332:G332"/>
    <mergeCell ref="I332:AQ332"/>
    <mergeCell ref="B333:B334"/>
    <mergeCell ref="C333:C334"/>
    <mergeCell ref="D333:D334"/>
    <mergeCell ref="F333:F334"/>
    <mergeCell ref="I333:I334"/>
    <mergeCell ref="J333:J334"/>
    <mergeCell ref="AK330:AK331"/>
    <mergeCell ref="AL330:AL331"/>
    <mergeCell ref="AM330:AM331"/>
    <mergeCell ref="AN330:AN331"/>
    <mergeCell ref="AO330:AO331"/>
    <mergeCell ref="AP330:AP331"/>
    <mergeCell ref="AF330:AF331"/>
    <mergeCell ref="AG330:AG331"/>
    <mergeCell ref="AH330:AH331"/>
    <mergeCell ref="AI330:AI331"/>
    <mergeCell ref="AJ330:AJ331"/>
    <mergeCell ref="S330:S331"/>
    <mergeCell ref="T330:T331"/>
    <mergeCell ref="AB330:AB331"/>
    <mergeCell ref="AD330:AD331"/>
    <mergeCell ref="AE330:AE331"/>
    <mergeCell ref="K330:K331"/>
    <mergeCell ref="N330:N331"/>
    <mergeCell ref="O330:O331"/>
    <mergeCell ref="P330:P331"/>
    <mergeCell ref="Q330:Q331"/>
    <mergeCell ref="R330:R331"/>
    <mergeCell ref="B330:B331"/>
    <mergeCell ref="C330:C331"/>
    <mergeCell ref="D330:D331"/>
    <mergeCell ref="F330:F331"/>
    <mergeCell ref="I330:I331"/>
    <mergeCell ref="J330:J331"/>
    <mergeCell ref="K328:K329"/>
    <mergeCell ref="N328:AB328"/>
    <mergeCell ref="AD328:AJ328"/>
    <mergeCell ref="AK328:AQ328"/>
    <mergeCell ref="N329:T329"/>
    <mergeCell ref="AD329:AJ329"/>
    <mergeCell ref="AK329:AQ329"/>
    <mergeCell ref="AQ325:AQ326"/>
    <mergeCell ref="B327:G327"/>
    <mergeCell ref="I327:AQ327"/>
    <mergeCell ref="B328:B329"/>
    <mergeCell ref="C328:C329"/>
    <mergeCell ref="D328:D329"/>
    <mergeCell ref="F328:F329"/>
    <mergeCell ref="I328:I329"/>
    <mergeCell ref="J328:J329"/>
    <mergeCell ref="AK325:AK326"/>
    <mergeCell ref="AL325:AL326"/>
    <mergeCell ref="AM325:AM326"/>
    <mergeCell ref="AN325:AN326"/>
    <mergeCell ref="AO325:AO326"/>
    <mergeCell ref="AP325:AP326"/>
    <mergeCell ref="AF325:AF326"/>
    <mergeCell ref="AG325:AG326"/>
    <mergeCell ref="AH325:AH326"/>
    <mergeCell ref="AI325:AI326"/>
    <mergeCell ref="AJ325:AJ326"/>
    <mergeCell ref="S325:S326"/>
    <mergeCell ref="T325:T326"/>
    <mergeCell ref="AB325:AB326"/>
    <mergeCell ref="AD325:AD326"/>
    <mergeCell ref="AE325:AE326"/>
    <mergeCell ref="K325:K326"/>
    <mergeCell ref="N325:N326"/>
    <mergeCell ref="O325:O326"/>
    <mergeCell ref="P325:P326"/>
    <mergeCell ref="Q325:Q326"/>
    <mergeCell ref="R325:R326"/>
    <mergeCell ref="B325:B326"/>
    <mergeCell ref="C325:C326"/>
    <mergeCell ref="D325:D326"/>
    <mergeCell ref="F325:F326"/>
    <mergeCell ref="I325:I326"/>
    <mergeCell ref="J325:J326"/>
    <mergeCell ref="K323:K324"/>
    <mergeCell ref="N323:AB323"/>
    <mergeCell ref="AD323:AJ323"/>
    <mergeCell ref="AK323:AQ323"/>
    <mergeCell ref="N324:T324"/>
    <mergeCell ref="AD324:AJ324"/>
    <mergeCell ref="AK324:AQ324"/>
    <mergeCell ref="AQ320:AQ321"/>
    <mergeCell ref="B322:G322"/>
    <mergeCell ref="I322:AQ322"/>
    <mergeCell ref="B323:B324"/>
    <mergeCell ref="C323:C324"/>
    <mergeCell ref="D323:D324"/>
    <mergeCell ref="F323:F324"/>
    <mergeCell ref="I323:I324"/>
    <mergeCell ref="J323:J324"/>
    <mergeCell ref="AK320:AK321"/>
    <mergeCell ref="AL320:AL321"/>
    <mergeCell ref="AM320:AM321"/>
    <mergeCell ref="AN320:AN321"/>
    <mergeCell ref="AO320:AO321"/>
    <mergeCell ref="AP320:AP321"/>
    <mergeCell ref="AF320:AF321"/>
    <mergeCell ref="AG320:AG321"/>
    <mergeCell ref="AH320:AH321"/>
    <mergeCell ref="AI320:AI321"/>
    <mergeCell ref="AJ320:AJ321"/>
    <mergeCell ref="S320:S321"/>
    <mergeCell ref="T320:T321"/>
    <mergeCell ref="AB320:AB321"/>
    <mergeCell ref="AD320:AD321"/>
    <mergeCell ref="AE320:AE321"/>
    <mergeCell ref="K320:K321"/>
    <mergeCell ref="N320:N321"/>
    <mergeCell ref="O320:O321"/>
    <mergeCell ref="P320:P321"/>
    <mergeCell ref="Q320:Q321"/>
    <mergeCell ref="R320:R321"/>
    <mergeCell ref="B320:B321"/>
    <mergeCell ref="C320:C321"/>
    <mergeCell ref="D320:D321"/>
    <mergeCell ref="F320:F321"/>
    <mergeCell ref="I320:I321"/>
    <mergeCell ref="J320:J321"/>
    <mergeCell ref="K318:K319"/>
    <mergeCell ref="N318:AB318"/>
    <mergeCell ref="AD318:AJ318"/>
    <mergeCell ref="AK318:AQ318"/>
    <mergeCell ref="N319:T319"/>
    <mergeCell ref="AD319:AJ319"/>
    <mergeCell ref="AK319:AQ319"/>
    <mergeCell ref="AQ315:AQ316"/>
    <mergeCell ref="B317:G317"/>
    <mergeCell ref="I317:AQ317"/>
    <mergeCell ref="B318:B319"/>
    <mergeCell ref="C318:C319"/>
    <mergeCell ref="D318:D319"/>
    <mergeCell ref="F318:F319"/>
    <mergeCell ref="I318:I319"/>
    <mergeCell ref="J318:J319"/>
    <mergeCell ref="AK315:AK316"/>
    <mergeCell ref="AL315:AL316"/>
    <mergeCell ref="AM315:AM316"/>
    <mergeCell ref="AN315:AN316"/>
    <mergeCell ref="AO315:AO316"/>
    <mergeCell ref="AP315:AP316"/>
    <mergeCell ref="AF315:AF316"/>
    <mergeCell ref="AG315:AG316"/>
    <mergeCell ref="AH315:AH316"/>
    <mergeCell ref="AI315:AI316"/>
    <mergeCell ref="AJ315:AJ316"/>
    <mergeCell ref="S315:S316"/>
    <mergeCell ref="T315:T316"/>
    <mergeCell ref="AB315:AB316"/>
    <mergeCell ref="AD315:AD316"/>
    <mergeCell ref="AE315:AE316"/>
    <mergeCell ref="K315:K316"/>
    <mergeCell ref="N315:N316"/>
    <mergeCell ref="O315:O316"/>
    <mergeCell ref="P315:P316"/>
    <mergeCell ref="Q315:Q316"/>
    <mergeCell ref="R315:R316"/>
    <mergeCell ref="B315:B316"/>
    <mergeCell ref="C315:C316"/>
    <mergeCell ref="D315:D316"/>
    <mergeCell ref="F315:F316"/>
    <mergeCell ref="I315:I316"/>
    <mergeCell ref="J315:J316"/>
    <mergeCell ref="K313:K314"/>
    <mergeCell ref="N313:AB313"/>
    <mergeCell ref="AD313:AJ313"/>
    <mergeCell ref="AK313:AQ313"/>
    <mergeCell ref="N314:T314"/>
    <mergeCell ref="AD314:AJ314"/>
    <mergeCell ref="AK314:AQ314"/>
    <mergeCell ref="AQ310:AQ311"/>
    <mergeCell ref="B312:G312"/>
    <mergeCell ref="I312:AQ312"/>
    <mergeCell ref="B313:B314"/>
    <mergeCell ref="C313:C314"/>
    <mergeCell ref="D313:D314"/>
    <mergeCell ref="F313:F314"/>
    <mergeCell ref="I313:I314"/>
    <mergeCell ref="J313:J314"/>
    <mergeCell ref="AK310:AK311"/>
    <mergeCell ref="AL310:AL311"/>
    <mergeCell ref="AM310:AM311"/>
    <mergeCell ref="AN310:AN311"/>
    <mergeCell ref="AO310:AO311"/>
    <mergeCell ref="AP310:AP311"/>
    <mergeCell ref="AF310:AF311"/>
    <mergeCell ref="AG310:AG311"/>
    <mergeCell ref="AH310:AH311"/>
    <mergeCell ref="AI310:AI311"/>
    <mergeCell ref="AJ310:AJ311"/>
    <mergeCell ref="S310:S311"/>
    <mergeCell ref="T310:T311"/>
    <mergeCell ref="AB310:AB311"/>
    <mergeCell ref="AD310:AD311"/>
    <mergeCell ref="AE310:AE311"/>
    <mergeCell ref="K310:K311"/>
    <mergeCell ref="N310:N311"/>
    <mergeCell ref="O310:O311"/>
    <mergeCell ref="P310:P311"/>
    <mergeCell ref="Q310:Q311"/>
    <mergeCell ref="R310:R311"/>
    <mergeCell ref="B310:B311"/>
    <mergeCell ref="C310:C311"/>
    <mergeCell ref="D310:D311"/>
    <mergeCell ref="F310:F311"/>
    <mergeCell ref="I310:I311"/>
    <mergeCell ref="J310:J311"/>
    <mergeCell ref="K308:K309"/>
    <mergeCell ref="N308:AB308"/>
    <mergeCell ref="AD308:AJ308"/>
    <mergeCell ref="AK308:AQ308"/>
    <mergeCell ref="N309:T309"/>
    <mergeCell ref="AD309:AJ309"/>
    <mergeCell ref="AK309:AQ309"/>
    <mergeCell ref="AQ305:AQ306"/>
    <mergeCell ref="B307:G307"/>
    <mergeCell ref="I307:AQ307"/>
    <mergeCell ref="B308:B309"/>
    <mergeCell ref="C308:C309"/>
    <mergeCell ref="D308:D309"/>
    <mergeCell ref="F308:F309"/>
    <mergeCell ref="I308:I309"/>
    <mergeCell ref="J308:J309"/>
    <mergeCell ref="AK305:AK306"/>
    <mergeCell ref="AL305:AL306"/>
    <mergeCell ref="AM305:AM306"/>
    <mergeCell ref="AN305:AN306"/>
    <mergeCell ref="AO305:AO306"/>
    <mergeCell ref="AP305:AP306"/>
    <mergeCell ref="AF305:AF306"/>
    <mergeCell ref="AG305:AG306"/>
    <mergeCell ref="AH305:AH306"/>
    <mergeCell ref="AI305:AI306"/>
    <mergeCell ref="AJ305:AJ306"/>
    <mergeCell ref="S305:S306"/>
    <mergeCell ref="T305:T306"/>
    <mergeCell ref="AB305:AB306"/>
    <mergeCell ref="AD305:AD306"/>
    <mergeCell ref="AE305:AE306"/>
    <mergeCell ref="K305:K306"/>
    <mergeCell ref="N305:N306"/>
    <mergeCell ref="O305:O306"/>
    <mergeCell ref="P305:P306"/>
    <mergeCell ref="Q305:Q306"/>
    <mergeCell ref="R305:R306"/>
    <mergeCell ref="B305:B306"/>
    <mergeCell ref="C305:C306"/>
    <mergeCell ref="D305:D306"/>
    <mergeCell ref="F305:F306"/>
    <mergeCell ref="I305:I306"/>
    <mergeCell ref="J305:J306"/>
    <mergeCell ref="M305:M306"/>
    <mergeCell ref="K303:K304"/>
    <mergeCell ref="N303:AB303"/>
    <mergeCell ref="AD303:AJ303"/>
    <mergeCell ref="AK303:AQ303"/>
    <mergeCell ref="N304:T304"/>
    <mergeCell ref="AD304:AJ304"/>
    <mergeCell ref="AK304:AQ304"/>
    <mergeCell ref="AQ300:AQ301"/>
    <mergeCell ref="B302:G302"/>
    <mergeCell ref="I302:AQ302"/>
    <mergeCell ref="B303:B304"/>
    <mergeCell ref="C303:C304"/>
    <mergeCell ref="D303:D304"/>
    <mergeCell ref="F303:F304"/>
    <mergeCell ref="I303:I304"/>
    <mergeCell ref="J303:J304"/>
    <mergeCell ref="AK300:AK301"/>
    <mergeCell ref="AL300:AL301"/>
    <mergeCell ref="AM300:AM301"/>
    <mergeCell ref="AN300:AN301"/>
    <mergeCell ref="AO300:AO301"/>
    <mergeCell ref="AP300:AP301"/>
    <mergeCell ref="AF300:AF301"/>
    <mergeCell ref="AG300:AG301"/>
    <mergeCell ref="AH300:AH301"/>
    <mergeCell ref="AI300:AI301"/>
    <mergeCell ref="AJ300:AJ301"/>
    <mergeCell ref="S300:S301"/>
    <mergeCell ref="T300:T301"/>
    <mergeCell ref="AB300:AB301"/>
    <mergeCell ref="AD300:AD301"/>
    <mergeCell ref="AE300:AE301"/>
    <mergeCell ref="K300:K301"/>
    <mergeCell ref="N300:N301"/>
    <mergeCell ref="O300:O301"/>
    <mergeCell ref="P300:P301"/>
    <mergeCell ref="Q300:Q301"/>
    <mergeCell ref="R300:R301"/>
    <mergeCell ref="B300:B301"/>
    <mergeCell ref="C300:C301"/>
    <mergeCell ref="D300:D301"/>
    <mergeCell ref="F300:F301"/>
    <mergeCell ref="I300:I301"/>
    <mergeCell ref="J300:J301"/>
    <mergeCell ref="K298:K299"/>
    <mergeCell ref="N298:AB298"/>
    <mergeCell ref="AD298:AJ298"/>
    <mergeCell ref="AK298:AQ298"/>
    <mergeCell ref="N299:T299"/>
    <mergeCell ref="AD299:AJ299"/>
    <mergeCell ref="AK299:AQ299"/>
    <mergeCell ref="M300:M301"/>
    <mergeCell ref="AQ295:AQ296"/>
    <mergeCell ref="B297:G297"/>
    <mergeCell ref="I297:AQ297"/>
    <mergeCell ref="B298:B299"/>
    <mergeCell ref="C298:C299"/>
    <mergeCell ref="D298:D299"/>
    <mergeCell ref="F298:F299"/>
    <mergeCell ref="I298:I299"/>
    <mergeCell ref="J298:J299"/>
    <mergeCell ref="AK295:AK296"/>
    <mergeCell ref="AL295:AL296"/>
    <mergeCell ref="AM295:AM296"/>
    <mergeCell ref="AN295:AN296"/>
    <mergeCell ref="AO295:AO296"/>
    <mergeCell ref="AP295:AP296"/>
    <mergeCell ref="AF295:AF296"/>
    <mergeCell ref="AG295:AG296"/>
    <mergeCell ref="AH295:AH296"/>
    <mergeCell ref="AI295:AI296"/>
    <mergeCell ref="AJ295:AJ296"/>
    <mergeCell ref="S295:S296"/>
    <mergeCell ref="T295:T296"/>
    <mergeCell ref="AB295:AB296"/>
    <mergeCell ref="AD295:AD296"/>
    <mergeCell ref="AE295:AE296"/>
    <mergeCell ref="K295:K296"/>
    <mergeCell ref="N295:N296"/>
    <mergeCell ref="O295:O296"/>
    <mergeCell ref="P295:P296"/>
    <mergeCell ref="Q295:Q296"/>
    <mergeCell ref="R295:R296"/>
    <mergeCell ref="B295:B296"/>
    <mergeCell ref="C295:C296"/>
    <mergeCell ref="D295:D296"/>
    <mergeCell ref="F295:F296"/>
    <mergeCell ref="I295:I296"/>
    <mergeCell ref="J295:J296"/>
    <mergeCell ref="K293:K294"/>
    <mergeCell ref="N293:AB293"/>
    <mergeCell ref="AD293:AJ293"/>
    <mergeCell ref="AK293:AQ293"/>
    <mergeCell ref="N294:T294"/>
    <mergeCell ref="AD294:AJ294"/>
    <mergeCell ref="AK294:AQ294"/>
    <mergeCell ref="AQ290:AQ291"/>
    <mergeCell ref="B292:G292"/>
    <mergeCell ref="I292:AQ292"/>
    <mergeCell ref="B293:B294"/>
    <mergeCell ref="C293:C294"/>
    <mergeCell ref="D293:D294"/>
    <mergeCell ref="F293:F294"/>
    <mergeCell ref="I293:I294"/>
    <mergeCell ref="J293:J294"/>
    <mergeCell ref="AK290:AK291"/>
    <mergeCell ref="AL290:AL291"/>
    <mergeCell ref="AM290:AM291"/>
    <mergeCell ref="AN290:AN291"/>
    <mergeCell ref="AO290:AO291"/>
    <mergeCell ref="AP290:AP291"/>
    <mergeCell ref="AF290:AF291"/>
    <mergeCell ref="AG290:AG291"/>
    <mergeCell ref="AH290:AH291"/>
    <mergeCell ref="AI290:AI291"/>
    <mergeCell ref="AJ290:AJ291"/>
    <mergeCell ref="S290:S291"/>
    <mergeCell ref="T290:T291"/>
    <mergeCell ref="AB290:AB291"/>
    <mergeCell ref="AD290:AD291"/>
    <mergeCell ref="AE290:AE291"/>
    <mergeCell ref="K290:K291"/>
    <mergeCell ref="N290:N291"/>
    <mergeCell ref="O290:O291"/>
    <mergeCell ref="P290:P291"/>
    <mergeCell ref="Q290:Q291"/>
    <mergeCell ref="R290:R291"/>
    <mergeCell ref="B290:B291"/>
    <mergeCell ref="C290:C291"/>
    <mergeCell ref="D290:D291"/>
    <mergeCell ref="F290:F291"/>
    <mergeCell ref="I290:I291"/>
    <mergeCell ref="J290:J291"/>
    <mergeCell ref="K288:K289"/>
    <mergeCell ref="N288:AB288"/>
    <mergeCell ref="AD288:AJ288"/>
    <mergeCell ref="H288:H289"/>
    <mergeCell ref="H290:H291"/>
    <mergeCell ref="AK288:AQ288"/>
    <mergeCell ref="N289:T289"/>
    <mergeCell ref="AD289:AJ289"/>
    <mergeCell ref="AK289:AQ289"/>
    <mergeCell ref="AQ285:AQ286"/>
    <mergeCell ref="B287:G287"/>
    <mergeCell ref="I287:AQ287"/>
    <mergeCell ref="B288:B289"/>
    <mergeCell ref="C288:C289"/>
    <mergeCell ref="D288:D289"/>
    <mergeCell ref="F288:F289"/>
    <mergeCell ref="I288:I289"/>
    <mergeCell ref="J288:J289"/>
    <mergeCell ref="AK285:AK286"/>
    <mergeCell ref="AL285:AL286"/>
    <mergeCell ref="AM285:AM286"/>
    <mergeCell ref="AN285:AN286"/>
    <mergeCell ref="AO285:AO286"/>
    <mergeCell ref="AP285:AP286"/>
    <mergeCell ref="AF285:AF286"/>
    <mergeCell ref="AG285:AG286"/>
    <mergeCell ref="AH285:AH286"/>
    <mergeCell ref="AI285:AI286"/>
    <mergeCell ref="AJ285:AJ286"/>
    <mergeCell ref="S285:S286"/>
    <mergeCell ref="T285:T286"/>
    <mergeCell ref="AB285:AB286"/>
    <mergeCell ref="AD285:AD286"/>
    <mergeCell ref="AE285:AE286"/>
    <mergeCell ref="K285:K286"/>
    <mergeCell ref="N285:N286"/>
    <mergeCell ref="O285:O286"/>
    <mergeCell ref="P285:P286"/>
    <mergeCell ref="Q285:Q286"/>
    <mergeCell ref="R285:R286"/>
    <mergeCell ref="B285:B286"/>
    <mergeCell ref="C285:C286"/>
    <mergeCell ref="D285:D286"/>
    <mergeCell ref="F285:F286"/>
    <mergeCell ref="I285:I286"/>
    <mergeCell ref="J285:J286"/>
    <mergeCell ref="K283:K284"/>
    <mergeCell ref="N283:AB283"/>
    <mergeCell ref="AD283:AJ283"/>
    <mergeCell ref="AK283:AQ283"/>
    <mergeCell ref="N284:T284"/>
    <mergeCell ref="AD284:AJ284"/>
    <mergeCell ref="AK284:AQ284"/>
    <mergeCell ref="H285:H286"/>
    <mergeCell ref="AQ280:AQ281"/>
    <mergeCell ref="B282:G282"/>
    <mergeCell ref="I282:AQ282"/>
    <mergeCell ref="B283:B284"/>
    <mergeCell ref="C283:C284"/>
    <mergeCell ref="D283:D284"/>
    <mergeCell ref="F283:F284"/>
    <mergeCell ref="I283:I284"/>
    <mergeCell ref="J283:J284"/>
    <mergeCell ref="AK280:AK281"/>
    <mergeCell ref="AL280:AL281"/>
    <mergeCell ref="AM280:AM281"/>
    <mergeCell ref="AN280:AN281"/>
    <mergeCell ref="AO280:AO281"/>
    <mergeCell ref="AP280:AP281"/>
    <mergeCell ref="AF280:AF281"/>
    <mergeCell ref="AG280:AG281"/>
    <mergeCell ref="AH280:AH281"/>
    <mergeCell ref="AI280:AI281"/>
    <mergeCell ref="AJ280:AJ281"/>
    <mergeCell ref="S280:S281"/>
    <mergeCell ref="T280:T281"/>
    <mergeCell ref="AB280:AB281"/>
    <mergeCell ref="AD280:AD281"/>
    <mergeCell ref="AE280:AE281"/>
    <mergeCell ref="K280:K281"/>
    <mergeCell ref="N280:N281"/>
    <mergeCell ref="O280:O281"/>
    <mergeCell ref="P280:P281"/>
    <mergeCell ref="Q280:Q281"/>
    <mergeCell ref="R280:R281"/>
    <mergeCell ref="B280:B281"/>
    <mergeCell ref="C280:C281"/>
    <mergeCell ref="D280:D281"/>
    <mergeCell ref="F280:F281"/>
    <mergeCell ref="I280:I281"/>
    <mergeCell ref="J280:J281"/>
    <mergeCell ref="K278:K279"/>
    <mergeCell ref="N278:AB278"/>
    <mergeCell ref="AD278:AJ278"/>
    <mergeCell ref="AK278:AQ278"/>
    <mergeCell ref="N279:T279"/>
    <mergeCell ref="AD279:AJ279"/>
    <mergeCell ref="AK279:AQ279"/>
    <mergeCell ref="AQ275:AQ276"/>
    <mergeCell ref="B277:G277"/>
    <mergeCell ref="I277:AQ277"/>
    <mergeCell ref="B278:B279"/>
    <mergeCell ref="C278:C279"/>
    <mergeCell ref="D278:D279"/>
    <mergeCell ref="F278:F279"/>
    <mergeCell ref="I278:I279"/>
    <mergeCell ref="J278:J279"/>
    <mergeCell ref="AK275:AK276"/>
    <mergeCell ref="AL275:AL276"/>
    <mergeCell ref="AM275:AM276"/>
    <mergeCell ref="AN275:AN276"/>
    <mergeCell ref="AO275:AO276"/>
    <mergeCell ref="AP275:AP276"/>
    <mergeCell ref="AF275:AF276"/>
    <mergeCell ref="AG275:AG276"/>
    <mergeCell ref="AH275:AH276"/>
    <mergeCell ref="AI275:AI276"/>
    <mergeCell ref="AJ275:AJ276"/>
    <mergeCell ref="S275:S276"/>
    <mergeCell ref="T275:T276"/>
    <mergeCell ref="AB275:AB276"/>
    <mergeCell ref="AD275:AD276"/>
    <mergeCell ref="AE275:AE276"/>
    <mergeCell ref="K275:K276"/>
    <mergeCell ref="N275:N276"/>
    <mergeCell ref="O275:O276"/>
    <mergeCell ref="P275:P276"/>
    <mergeCell ref="Q275:Q276"/>
    <mergeCell ref="R275:R276"/>
    <mergeCell ref="B275:B276"/>
    <mergeCell ref="C275:C276"/>
    <mergeCell ref="D275:D276"/>
    <mergeCell ref="F275:F276"/>
    <mergeCell ref="I275:I276"/>
    <mergeCell ref="J275:J276"/>
    <mergeCell ref="K273:K274"/>
    <mergeCell ref="N273:AB273"/>
    <mergeCell ref="AD273:AJ273"/>
    <mergeCell ref="AK273:AQ273"/>
    <mergeCell ref="N274:T274"/>
    <mergeCell ref="AD274:AJ274"/>
    <mergeCell ref="AK274:AQ274"/>
    <mergeCell ref="AQ270:AQ271"/>
    <mergeCell ref="B272:G272"/>
    <mergeCell ref="I272:AQ272"/>
    <mergeCell ref="B273:B274"/>
    <mergeCell ref="C273:C274"/>
    <mergeCell ref="D273:D274"/>
    <mergeCell ref="F273:F274"/>
    <mergeCell ref="I273:I274"/>
    <mergeCell ref="J273:J274"/>
    <mergeCell ref="AK270:AK271"/>
    <mergeCell ref="AL270:AL271"/>
    <mergeCell ref="AM270:AM271"/>
    <mergeCell ref="AN270:AN271"/>
    <mergeCell ref="AO270:AO271"/>
    <mergeCell ref="AP270:AP271"/>
    <mergeCell ref="AF270:AF271"/>
    <mergeCell ref="AG270:AG271"/>
    <mergeCell ref="AH270:AH271"/>
    <mergeCell ref="AI270:AI271"/>
    <mergeCell ref="AJ270:AJ271"/>
    <mergeCell ref="S270:S271"/>
    <mergeCell ref="T270:T271"/>
    <mergeCell ref="AB270:AB271"/>
    <mergeCell ref="AD270:AD271"/>
    <mergeCell ref="AE270:AE271"/>
    <mergeCell ref="K270:K271"/>
    <mergeCell ref="N270:N271"/>
    <mergeCell ref="O270:O271"/>
    <mergeCell ref="P270:P271"/>
    <mergeCell ref="Q270:Q271"/>
    <mergeCell ref="R270:R271"/>
    <mergeCell ref="B270:B271"/>
    <mergeCell ref="C270:C271"/>
    <mergeCell ref="D270:D271"/>
    <mergeCell ref="F270:F271"/>
    <mergeCell ref="I270:I271"/>
    <mergeCell ref="J270:J271"/>
    <mergeCell ref="K268:K269"/>
    <mergeCell ref="N268:AB268"/>
    <mergeCell ref="AD268:AJ268"/>
    <mergeCell ref="AK268:AQ268"/>
    <mergeCell ref="N269:T269"/>
    <mergeCell ref="AD269:AJ269"/>
    <mergeCell ref="AK269:AQ269"/>
    <mergeCell ref="AQ265:AQ266"/>
    <mergeCell ref="B267:G267"/>
    <mergeCell ref="I267:AQ267"/>
    <mergeCell ref="B268:B269"/>
    <mergeCell ref="C268:C269"/>
    <mergeCell ref="D268:D269"/>
    <mergeCell ref="F268:F269"/>
    <mergeCell ref="I268:I269"/>
    <mergeCell ref="J268:J269"/>
    <mergeCell ref="AK265:AK266"/>
    <mergeCell ref="AL265:AL266"/>
    <mergeCell ref="AM265:AM266"/>
    <mergeCell ref="AN265:AN266"/>
    <mergeCell ref="AO265:AO266"/>
    <mergeCell ref="AP265:AP266"/>
    <mergeCell ref="AF265:AF266"/>
    <mergeCell ref="AG265:AG266"/>
    <mergeCell ref="AH265:AH266"/>
    <mergeCell ref="AI265:AI266"/>
    <mergeCell ref="AJ265:AJ266"/>
    <mergeCell ref="S265:S266"/>
    <mergeCell ref="T265:T266"/>
    <mergeCell ref="AB265:AB266"/>
    <mergeCell ref="AD265:AD266"/>
    <mergeCell ref="AE265:AE266"/>
    <mergeCell ref="K265:K266"/>
    <mergeCell ref="N265:N266"/>
    <mergeCell ref="O265:O266"/>
    <mergeCell ref="P265:P266"/>
    <mergeCell ref="Q265:Q266"/>
    <mergeCell ref="R265:R266"/>
    <mergeCell ref="B265:B266"/>
    <mergeCell ref="C265:C266"/>
    <mergeCell ref="D265:D266"/>
    <mergeCell ref="F265:F266"/>
    <mergeCell ref="I265:I266"/>
    <mergeCell ref="J265:J266"/>
    <mergeCell ref="K263:K264"/>
    <mergeCell ref="N263:AB263"/>
    <mergeCell ref="AD263:AJ263"/>
    <mergeCell ref="AK263:AQ263"/>
    <mergeCell ref="N264:T264"/>
    <mergeCell ref="AD264:AJ264"/>
    <mergeCell ref="AK264:AQ264"/>
    <mergeCell ref="H265:H266"/>
    <mergeCell ref="AQ260:AQ261"/>
    <mergeCell ref="B262:G262"/>
    <mergeCell ref="I262:AQ262"/>
    <mergeCell ref="B263:B264"/>
    <mergeCell ref="C263:C264"/>
    <mergeCell ref="D263:D264"/>
    <mergeCell ref="F263:F264"/>
    <mergeCell ref="I263:I264"/>
    <mergeCell ref="J263:J264"/>
    <mergeCell ref="AK260:AK261"/>
    <mergeCell ref="AL260:AL261"/>
    <mergeCell ref="AM260:AM261"/>
    <mergeCell ref="AN260:AN261"/>
    <mergeCell ref="AO260:AO261"/>
    <mergeCell ref="AP260:AP261"/>
    <mergeCell ref="AF260:AF261"/>
    <mergeCell ref="AG260:AG261"/>
    <mergeCell ref="AH260:AH261"/>
    <mergeCell ref="AI260:AI261"/>
    <mergeCell ref="AJ260:AJ261"/>
    <mergeCell ref="S260:S261"/>
    <mergeCell ref="T260:T261"/>
    <mergeCell ref="AB260:AB261"/>
    <mergeCell ref="AD260:AD261"/>
    <mergeCell ref="AE260:AE261"/>
    <mergeCell ref="K260:K261"/>
    <mergeCell ref="N260:N261"/>
    <mergeCell ref="O260:O261"/>
    <mergeCell ref="P260:P261"/>
    <mergeCell ref="Q260:Q261"/>
    <mergeCell ref="R260:R261"/>
    <mergeCell ref="B260:B261"/>
    <mergeCell ref="C260:C261"/>
    <mergeCell ref="D260:D261"/>
    <mergeCell ref="F260:F261"/>
    <mergeCell ref="I260:I261"/>
    <mergeCell ref="J260:J261"/>
    <mergeCell ref="K258:K259"/>
    <mergeCell ref="N258:AB258"/>
    <mergeCell ref="AD258:AJ258"/>
    <mergeCell ref="AK258:AQ258"/>
    <mergeCell ref="N259:T259"/>
    <mergeCell ref="AD259:AJ259"/>
    <mergeCell ref="AK259:AQ259"/>
    <mergeCell ref="AQ255:AQ256"/>
    <mergeCell ref="B257:G257"/>
    <mergeCell ref="I257:AQ257"/>
    <mergeCell ref="B258:B259"/>
    <mergeCell ref="C258:C259"/>
    <mergeCell ref="D258:D259"/>
    <mergeCell ref="F258:F259"/>
    <mergeCell ref="I258:I259"/>
    <mergeCell ref="J258:J259"/>
    <mergeCell ref="AK255:AK256"/>
    <mergeCell ref="AL255:AL256"/>
    <mergeCell ref="AM255:AM256"/>
    <mergeCell ref="AN255:AN256"/>
    <mergeCell ref="AO255:AO256"/>
    <mergeCell ref="AP255:AP256"/>
    <mergeCell ref="AF255:AF256"/>
    <mergeCell ref="AG255:AG256"/>
    <mergeCell ref="AH255:AH256"/>
    <mergeCell ref="AI255:AI256"/>
    <mergeCell ref="AJ255:AJ256"/>
    <mergeCell ref="S255:S256"/>
    <mergeCell ref="T255:T256"/>
    <mergeCell ref="AB255:AB256"/>
    <mergeCell ref="AD255:AD256"/>
    <mergeCell ref="AE255:AE256"/>
    <mergeCell ref="K255:K256"/>
    <mergeCell ref="N255:N256"/>
    <mergeCell ref="O255:O256"/>
    <mergeCell ref="P255:P256"/>
    <mergeCell ref="Q255:Q256"/>
    <mergeCell ref="R255:R256"/>
    <mergeCell ref="B255:B256"/>
    <mergeCell ref="C255:C256"/>
    <mergeCell ref="D255:D256"/>
    <mergeCell ref="F255:F256"/>
    <mergeCell ref="I255:I256"/>
    <mergeCell ref="J255:J256"/>
    <mergeCell ref="K253:K254"/>
    <mergeCell ref="N253:AB253"/>
    <mergeCell ref="AD253:AJ253"/>
    <mergeCell ref="AK253:AQ253"/>
    <mergeCell ref="N254:T254"/>
    <mergeCell ref="AD254:AJ254"/>
    <mergeCell ref="AK254:AQ254"/>
    <mergeCell ref="AQ250:AQ251"/>
    <mergeCell ref="B252:G252"/>
    <mergeCell ref="I252:AQ252"/>
    <mergeCell ref="B253:B254"/>
    <mergeCell ref="C253:C254"/>
    <mergeCell ref="D253:D254"/>
    <mergeCell ref="F253:F254"/>
    <mergeCell ref="I253:I254"/>
    <mergeCell ref="J253:J254"/>
    <mergeCell ref="AK250:AK251"/>
    <mergeCell ref="AL250:AL251"/>
    <mergeCell ref="AM250:AM251"/>
    <mergeCell ref="AN250:AN251"/>
    <mergeCell ref="AO250:AO251"/>
    <mergeCell ref="AP250:AP251"/>
    <mergeCell ref="AF250:AF251"/>
    <mergeCell ref="AG250:AG251"/>
    <mergeCell ref="AH250:AH251"/>
    <mergeCell ref="AI250:AI251"/>
    <mergeCell ref="AJ250:AJ251"/>
    <mergeCell ref="S250:S251"/>
    <mergeCell ref="T250:T251"/>
    <mergeCell ref="AB250:AB251"/>
    <mergeCell ref="AD250:AD251"/>
    <mergeCell ref="AE250:AE251"/>
    <mergeCell ref="K250:K251"/>
    <mergeCell ref="N250:N251"/>
    <mergeCell ref="O250:O251"/>
    <mergeCell ref="P250:P251"/>
    <mergeCell ref="Q250:Q251"/>
    <mergeCell ref="R250:R251"/>
    <mergeCell ref="B250:B251"/>
    <mergeCell ref="C250:C251"/>
    <mergeCell ref="D250:D251"/>
    <mergeCell ref="F250:F251"/>
    <mergeCell ref="I250:I251"/>
    <mergeCell ref="J250:J251"/>
    <mergeCell ref="K248:K249"/>
    <mergeCell ref="N248:AB248"/>
    <mergeCell ref="AD248:AJ248"/>
    <mergeCell ref="AK248:AQ248"/>
    <mergeCell ref="N249:T249"/>
    <mergeCell ref="AD249:AJ249"/>
    <mergeCell ref="AK249:AQ249"/>
    <mergeCell ref="AQ245:AQ246"/>
    <mergeCell ref="B247:G247"/>
    <mergeCell ref="I247:AQ247"/>
    <mergeCell ref="B248:B249"/>
    <mergeCell ref="C248:C249"/>
    <mergeCell ref="D248:D249"/>
    <mergeCell ref="F248:F249"/>
    <mergeCell ref="I248:I249"/>
    <mergeCell ref="J248:J249"/>
    <mergeCell ref="AK245:AK246"/>
    <mergeCell ref="AL245:AL246"/>
    <mergeCell ref="AM245:AM246"/>
    <mergeCell ref="AN245:AN246"/>
    <mergeCell ref="AO245:AO246"/>
    <mergeCell ref="AP245:AP246"/>
    <mergeCell ref="AF245:AF246"/>
    <mergeCell ref="AG245:AG246"/>
    <mergeCell ref="AH245:AH246"/>
    <mergeCell ref="AI245:AI246"/>
    <mergeCell ref="AJ245:AJ246"/>
    <mergeCell ref="S245:S246"/>
    <mergeCell ref="T245:T246"/>
    <mergeCell ref="AB245:AB246"/>
    <mergeCell ref="AD245:AD246"/>
    <mergeCell ref="AE245:AE246"/>
    <mergeCell ref="K245:K246"/>
    <mergeCell ref="N245:N246"/>
    <mergeCell ref="O245:O246"/>
    <mergeCell ref="P245:P246"/>
    <mergeCell ref="Q245:Q246"/>
    <mergeCell ref="R245:R246"/>
    <mergeCell ref="B245:B246"/>
    <mergeCell ref="C245:C246"/>
    <mergeCell ref="D245:D246"/>
    <mergeCell ref="F245:F246"/>
    <mergeCell ref="I245:I246"/>
    <mergeCell ref="J245:J246"/>
    <mergeCell ref="K243:K244"/>
    <mergeCell ref="N243:AB243"/>
    <mergeCell ref="AD243:AJ243"/>
    <mergeCell ref="AK243:AQ243"/>
    <mergeCell ref="N244:T244"/>
    <mergeCell ref="AD244:AJ244"/>
    <mergeCell ref="AK244:AQ244"/>
    <mergeCell ref="AQ240:AQ241"/>
    <mergeCell ref="B242:G242"/>
    <mergeCell ref="I242:AQ242"/>
    <mergeCell ref="B243:B244"/>
    <mergeCell ref="C243:C244"/>
    <mergeCell ref="D243:D244"/>
    <mergeCell ref="F243:F244"/>
    <mergeCell ref="I243:I244"/>
    <mergeCell ref="J243:J244"/>
    <mergeCell ref="AK240:AK241"/>
    <mergeCell ref="AL240:AL241"/>
    <mergeCell ref="AM240:AM241"/>
    <mergeCell ref="AN240:AN241"/>
    <mergeCell ref="AO240:AO241"/>
    <mergeCell ref="AP240:AP241"/>
    <mergeCell ref="AF240:AF241"/>
    <mergeCell ref="AG240:AG241"/>
    <mergeCell ref="AH240:AH241"/>
    <mergeCell ref="AI240:AI241"/>
    <mergeCell ref="AJ240:AJ241"/>
    <mergeCell ref="S240:S241"/>
    <mergeCell ref="T240:T241"/>
    <mergeCell ref="AB240:AB241"/>
    <mergeCell ref="AD240:AD241"/>
    <mergeCell ref="AE240:AE241"/>
    <mergeCell ref="K240:K241"/>
    <mergeCell ref="N240:N241"/>
    <mergeCell ref="O240:O241"/>
    <mergeCell ref="P240:P241"/>
    <mergeCell ref="Q240:Q241"/>
    <mergeCell ref="R240:R241"/>
    <mergeCell ref="B240:B241"/>
    <mergeCell ref="C240:C241"/>
    <mergeCell ref="D240:D241"/>
    <mergeCell ref="F240:F241"/>
    <mergeCell ref="I240:I241"/>
    <mergeCell ref="J240:J241"/>
    <mergeCell ref="K238:K239"/>
    <mergeCell ref="N238:AB238"/>
    <mergeCell ref="AD238:AJ238"/>
    <mergeCell ref="AK238:AQ238"/>
    <mergeCell ref="N239:T239"/>
    <mergeCell ref="AD239:AJ239"/>
    <mergeCell ref="AK239:AQ239"/>
    <mergeCell ref="AQ235:AQ236"/>
    <mergeCell ref="B237:G237"/>
    <mergeCell ref="I237:AQ237"/>
    <mergeCell ref="B238:B239"/>
    <mergeCell ref="C238:C239"/>
    <mergeCell ref="D238:D239"/>
    <mergeCell ref="F238:F239"/>
    <mergeCell ref="I238:I239"/>
    <mergeCell ref="J238:J239"/>
    <mergeCell ref="AK235:AK236"/>
    <mergeCell ref="AL235:AL236"/>
    <mergeCell ref="AM235:AM236"/>
    <mergeCell ref="AN235:AN236"/>
    <mergeCell ref="AO235:AO236"/>
    <mergeCell ref="AP235:AP236"/>
    <mergeCell ref="AF235:AF236"/>
    <mergeCell ref="AG235:AG236"/>
    <mergeCell ref="AH235:AH236"/>
    <mergeCell ref="AI235:AI236"/>
    <mergeCell ref="AJ235:AJ236"/>
    <mergeCell ref="S235:S236"/>
    <mergeCell ref="T235:T236"/>
    <mergeCell ref="AB235:AB236"/>
    <mergeCell ref="AD235:AD236"/>
    <mergeCell ref="AE235:AE236"/>
    <mergeCell ref="K235:K236"/>
    <mergeCell ref="N235:N236"/>
    <mergeCell ref="O235:O236"/>
    <mergeCell ref="P235:P236"/>
    <mergeCell ref="Q235:Q236"/>
    <mergeCell ref="R235:R236"/>
    <mergeCell ref="B235:B236"/>
    <mergeCell ref="C235:C236"/>
    <mergeCell ref="D235:D236"/>
    <mergeCell ref="F235:F236"/>
    <mergeCell ref="I235:I236"/>
    <mergeCell ref="J235:J236"/>
    <mergeCell ref="K233:K234"/>
    <mergeCell ref="N233:AB233"/>
    <mergeCell ref="AD233:AJ233"/>
    <mergeCell ref="AK233:AQ233"/>
    <mergeCell ref="N234:T234"/>
    <mergeCell ref="AD234:AJ234"/>
    <mergeCell ref="AK234:AQ234"/>
    <mergeCell ref="AQ230:AQ231"/>
    <mergeCell ref="B232:G232"/>
    <mergeCell ref="I232:AQ232"/>
    <mergeCell ref="B233:B234"/>
    <mergeCell ref="C233:C234"/>
    <mergeCell ref="D233:D234"/>
    <mergeCell ref="F233:F234"/>
    <mergeCell ref="I233:I234"/>
    <mergeCell ref="J233:J234"/>
    <mergeCell ref="AK230:AK231"/>
    <mergeCell ref="AL230:AL231"/>
    <mergeCell ref="AM230:AM231"/>
    <mergeCell ref="AN230:AN231"/>
    <mergeCell ref="AO230:AO231"/>
    <mergeCell ref="AP230:AP231"/>
    <mergeCell ref="AF230:AF231"/>
    <mergeCell ref="AG230:AG231"/>
    <mergeCell ref="AH230:AH231"/>
    <mergeCell ref="AI230:AI231"/>
    <mergeCell ref="AJ230:AJ231"/>
    <mergeCell ref="S230:S231"/>
    <mergeCell ref="T230:T231"/>
    <mergeCell ref="AB230:AB231"/>
    <mergeCell ref="AD230:AD231"/>
    <mergeCell ref="AE230:AE231"/>
    <mergeCell ref="K230:K231"/>
    <mergeCell ref="N230:N231"/>
    <mergeCell ref="O230:O231"/>
    <mergeCell ref="P230:P231"/>
    <mergeCell ref="Q230:Q231"/>
    <mergeCell ref="R230:R231"/>
    <mergeCell ref="B230:B231"/>
    <mergeCell ref="C230:C231"/>
    <mergeCell ref="D230:D231"/>
    <mergeCell ref="F230:F231"/>
    <mergeCell ref="I230:I231"/>
    <mergeCell ref="J230:J231"/>
    <mergeCell ref="K228:K229"/>
    <mergeCell ref="N228:AB228"/>
    <mergeCell ref="AD228:AJ228"/>
    <mergeCell ref="AK228:AQ228"/>
    <mergeCell ref="N229:T229"/>
    <mergeCell ref="AD229:AJ229"/>
    <mergeCell ref="AK229:AQ229"/>
    <mergeCell ref="AQ225:AQ226"/>
    <mergeCell ref="B227:G227"/>
    <mergeCell ref="I227:AQ227"/>
    <mergeCell ref="B228:B229"/>
    <mergeCell ref="C228:C229"/>
    <mergeCell ref="D228:D229"/>
    <mergeCell ref="F228:F229"/>
    <mergeCell ref="I228:I229"/>
    <mergeCell ref="J228:J229"/>
    <mergeCell ref="AK225:AK226"/>
    <mergeCell ref="AL225:AL226"/>
    <mergeCell ref="AM225:AM226"/>
    <mergeCell ref="AN225:AN226"/>
    <mergeCell ref="AO225:AO226"/>
    <mergeCell ref="AP225:AP226"/>
    <mergeCell ref="AF225:AF226"/>
    <mergeCell ref="AG225:AG226"/>
    <mergeCell ref="AH225:AH226"/>
    <mergeCell ref="AI225:AI226"/>
    <mergeCell ref="AJ225:AJ226"/>
    <mergeCell ref="S225:S226"/>
    <mergeCell ref="T225:T226"/>
    <mergeCell ref="AB225:AB226"/>
    <mergeCell ref="AD225:AD226"/>
    <mergeCell ref="AE225:AE226"/>
    <mergeCell ref="K225:K226"/>
    <mergeCell ref="N225:N226"/>
    <mergeCell ref="O225:O226"/>
    <mergeCell ref="P225:P226"/>
    <mergeCell ref="Q225:Q226"/>
    <mergeCell ref="R225:R226"/>
    <mergeCell ref="B225:B226"/>
    <mergeCell ref="C225:C226"/>
    <mergeCell ref="D225:D226"/>
    <mergeCell ref="F225:F226"/>
    <mergeCell ref="I225:I226"/>
    <mergeCell ref="J225:J226"/>
    <mergeCell ref="K223:K224"/>
    <mergeCell ref="N223:AB223"/>
    <mergeCell ref="AD223:AJ223"/>
    <mergeCell ref="AK223:AQ223"/>
    <mergeCell ref="N224:T224"/>
    <mergeCell ref="AD224:AJ224"/>
    <mergeCell ref="AK224:AQ224"/>
    <mergeCell ref="AQ220:AQ221"/>
    <mergeCell ref="B222:G222"/>
    <mergeCell ref="I222:AQ222"/>
    <mergeCell ref="B223:B224"/>
    <mergeCell ref="C223:C224"/>
    <mergeCell ref="D223:D224"/>
    <mergeCell ref="F223:F224"/>
    <mergeCell ref="I223:I224"/>
    <mergeCell ref="J223:J224"/>
    <mergeCell ref="AK220:AK221"/>
    <mergeCell ref="AL220:AL221"/>
    <mergeCell ref="AM220:AM221"/>
    <mergeCell ref="AN220:AN221"/>
    <mergeCell ref="AO220:AO221"/>
    <mergeCell ref="AP220:AP221"/>
    <mergeCell ref="AF220:AF221"/>
    <mergeCell ref="AG220:AG221"/>
    <mergeCell ref="AH220:AH221"/>
    <mergeCell ref="AI220:AI221"/>
    <mergeCell ref="AJ220:AJ221"/>
    <mergeCell ref="S220:S221"/>
    <mergeCell ref="T220:T221"/>
    <mergeCell ref="AB220:AB221"/>
    <mergeCell ref="AD220:AD221"/>
    <mergeCell ref="AE220:AE221"/>
    <mergeCell ref="K220:K221"/>
    <mergeCell ref="N220:N221"/>
    <mergeCell ref="O220:O221"/>
    <mergeCell ref="P220:P221"/>
    <mergeCell ref="Q220:Q221"/>
    <mergeCell ref="R220:R221"/>
    <mergeCell ref="B220:B221"/>
    <mergeCell ref="C220:C221"/>
    <mergeCell ref="D220:D221"/>
    <mergeCell ref="F220:F221"/>
    <mergeCell ref="I220:I221"/>
    <mergeCell ref="J220:J221"/>
    <mergeCell ref="K218:K219"/>
    <mergeCell ref="N218:AB218"/>
    <mergeCell ref="AD218:AJ218"/>
    <mergeCell ref="AK218:AQ218"/>
    <mergeCell ref="N219:T219"/>
    <mergeCell ref="AD219:AJ219"/>
    <mergeCell ref="AK219:AQ219"/>
    <mergeCell ref="H220:H221"/>
    <mergeCell ref="AQ215:AQ216"/>
    <mergeCell ref="B217:G217"/>
    <mergeCell ref="I217:AQ217"/>
    <mergeCell ref="B218:B219"/>
    <mergeCell ref="C218:C219"/>
    <mergeCell ref="D218:D219"/>
    <mergeCell ref="F218:F219"/>
    <mergeCell ref="I218:I219"/>
    <mergeCell ref="J218:J219"/>
    <mergeCell ref="AK215:AK216"/>
    <mergeCell ref="AL215:AL216"/>
    <mergeCell ref="AM215:AM216"/>
    <mergeCell ref="AN215:AN216"/>
    <mergeCell ref="AO215:AO216"/>
    <mergeCell ref="AP215:AP216"/>
    <mergeCell ref="AF215:AF216"/>
    <mergeCell ref="AG215:AG216"/>
    <mergeCell ref="AH215:AH216"/>
    <mergeCell ref="AI215:AI216"/>
    <mergeCell ref="AJ215:AJ216"/>
    <mergeCell ref="S215:S216"/>
    <mergeCell ref="T215:T216"/>
    <mergeCell ref="AB215:AB216"/>
    <mergeCell ref="AD215:AD216"/>
    <mergeCell ref="AE215:AE216"/>
    <mergeCell ref="K215:K216"/>
    <mergeCell ref="N215:N216"/>
    <mergeCell ref="O215:O216"/>
    <mergeCell ref="P215:P216"/>
    <mergeCell ref="Q215:Q216"/>
    <mergeCell ref="R215:R216"/>
    <mergeCell ref="B215:B216"/>
    <mergeCell ref="C215:C216"/>
    <mergeCell ref="D215:D216"/>
    <mergeCell ref="F215:F216"/>
    <mergeCell ref="I215:I216"/>
    <mergeCell ref="J215:J216"/>
    <mergeCell ref="K213:K214"/>
    <mergeCell ref="N213:AB213"/>
    <mergeCell ref="AD213:AJ213"/>
    <mergeCell ref="AK213:AQ213"/>
    <mergeCell ref="N214:T214"/>
    <mergeCell ref="AD214:AJ214"/>
    <mergeCell ref="AK214:AQ214"/>
    <mergeCell ref="AQ210:AQ211"/>
    <mergeCell ref="B212:G212"/>
    <mergeCell ref="I212:AQ212"/>
    <mergeCell ref="B213:B214"/>
    <mergeCell ref="C213:C214"/>
    <mergeCell ref="D213:D214"/>
    <mergeCell ref="F213:F214"/>
    <mergeCell ref="I213:I214"/>
    <mergeCell ref="J213:J214"/>
    <mergeCell ref="AK210:AK211"/>
    <mergeCell ref="AL210:AL211"/>
    <mergeCell ref="AM210:AM211"/>
    <mergeCell ref="AN210:AN211"/>
    <mergeCell ref="AO210:AO211"/>
    <mergeCell ref="AP210:AP211"/>
    <mergeCell ref="AF210:AF211"/>
    <mergeCell ref="AG210:AG211"/>
    <mergeCell ref="AH210:AH211"/>
    <mergeCell ref="AI210:AI211"/>
    <mergeCell ref="AJ210:AJ211"/>
    <mergeCell ref="S210:S211"/>
    <mergeCell ref="T210:T211"/>
    <mergeCell ref="AB210:AB211"/>
    <mergeCell ref="AD210:AD211"/>
    <mergeCell ref="AE210:AE211"/>
    <mergeCell ref="K210:K211"/>
    <mergeCell ref="N210:N211"/>
    <mergeCell ref="O210:O211"/>
    <mergeCell ref="P210:P211"/>
    <mergeCell ref="Q210:Q211"/>
    <mergeCell ref="R210:R211"/>
    <mergeCell ref="B210:B211"/>
    <mergeCell ref="C210:C211"/>
    <mergeCell ref="D210:D211"/>
    <mergeCell ref="F210:F211"/>
    <mergeCell ref="I210:I211"/>
    <mergeCell ref="J210:J211"/>
    <mergeCell ref="M210:M211"/>
    <mergeCell ref="K208:K209"/>
    <mergeCell ref="N208:AB208"/>
    <mergeCell ref="AD208:AJ208"/>
    <mergeCell ref="AK208:AQ208"/>
    <mergeCell ref="N209:T209"/>
    <mergeCell ref="AD209:AJ209"/>
    <mergeCell ref="AK209:AQ209"/>
    <mergeCell ref="B208:B209"/>
    <mergeCell ref="C208:C209"/>
    <mergeCell ref="D208:D209"/>
    <mergeCell ref="F208:F209"/>
    <mergeCell ref="I208:I209"/>
    <mergeCell ref="J208:J209"/>
    <mergeCell ref="B207:G207"/>
    <mergeCell ref="I207:AQ207"/>
    <mergeCell ref="C205:C206"/>
    <mergeCell ref="D205:D206"/>
    <mergeCell ref="F205:F206"/>
    <mergeCell ref="AI205:AI206"/>
    <mergeCell ref="AJ205:AJ206"/>
    <mergeCell ref="AK205:AK206"/>
    <mergeCell ref="AL205:AL206"/>
    <mergeCell ref="AM205:AM206"/>
    <mergeCell ref="AB205:AB206"/>
    <mergeCell ref="AD205:AD206"/>
    <mergeCell ref="AE205:AE206"/>
    <mergeCell ref="AF205:AF206"/>
    <mergeCell ref="AG205:AG206"/>
    <mergeCell ref="AH205:AH206"/>
    <mergeCell ref="P205:P206"/>
    <mergeCell ref="Q205:Q206"/>
    <mergeCell ref="R205:R206"/>
    <mergeCell ref="S205:S206"/>
    <mergeCell ref="T205:T206"/>
    <mergeCell ref="B205:B206"/>
    <mergeCell ref="I205:I206"/>
    <mergeCell ref="J205:J206"/>
    <mergeCell ref="K205:K206"/>
    <mergeCell ref="N205:N206"/>
    <mergeCell ref="O205:O206"/>
    <mergeCell ref="K203:K204"/>
    <mergeCell ref="N203:AB203"/>
    <mergeCell ref="AD203:AJ203"/>
    <mergeCell ref="AK203:AQ203"/>
    <mergeCell ref="N204:T204"/>
    <mergeCell ref="AD204:AJ204"/>
    <mergeCell ref="AK204:AQ204"/>
    <mergeCell ref="B203:B204"/>
    <mergeCell ref="C203:C204"/>
    <mergeCell ref="D203:D204"/>
    <mergeCell ref="F203:F204"/>
    <mergeCell ref="I203:I204"/>
    <mergeCell ref="J203:J204"/>
    <mergeCell ref="AN205:AN206"/>
    <mergeCell ref="AO205:AO206"/>
    <mergeCell ref="AP205:AP206"/>
    <mergeCell ref="AQ205:AQ206"/>
    <mergeCell ref="M205:M206"/>
    <mergeCell ref="AN200:AN201"/>
    <mergeCell ref="AO200:AO201"/>
    <mergeCell ref="AP200:AP201"/>
    <mergeCell ref="AQ200:AQ201"/>
    <mergeCell ref="B202:G202"/>
    <mergeCell ref="I202:AQ202"/>
    <mergeCell ref="C200:C201"/>
    <mergeCell ref="D200:D201"/>
    <mergeCell ref="F200:F201"/>
    <mergeCell ref="AI200:AI201"/>
    <mergeCell ref="AJ200:AJ201"/>
    <mergeCell ref="AK200:AK201"/>
    <mergeCell ref="AL200:AL201"/>
    <mergeCell ref="AM200:AM201"/>
    <mergeCell ref="AB200:AB201"/>
    <mergeCell ref="AD200:AD201"/>
    <mergeCell ref="AE200:AE201"/>
    <mergeCell ref="AF200:AF201"/>
    <mergeCell ref="AG200:AG201"/>
    <mergeCell ref="AH200:AH201"/>
    <mergeCell ref="P200:P201"/>
    <mergeCell ref="Q200:Q201"/>
    <mergeCell ref="R200:R201"/>
    <mergeCell ref="S200:S201"/>
    <mergeCell ref="T200:T201"/>
    <mergeCell ref="B200:B201"/>
    <mergeCell ref="I200:I201"/>
    <mergeCell ref="J200:J201"/>
    <mergeCell ref="K200:K201"/>
    <mergeCell ref="N200:N201"/>
    <mergeCell ref="O200:O201"/>
    <mergeCell ref="M200:M201"/>
    <mergeCell ref="K198:K199"/>
    <mergeCell ref="N198:AB198"/>
    <mergeCell ref="AD198:AJ198"/>
    <mergeCell ref="AK198:AQ198"/>
    <mergeCell ref="N199:T199"/>
    <mergeCell ref="AD199:AJ199"/>
    <mergeCell ref="AK199:AQ199"/>
    <mergeCell ref="B198:B199"/>
    <mergeCell ref="C198:C199"/>
    <mergeCell ref="D198:D199"/>
    <mergeCell ref="F198:F199"/>
    <mergeCell ref="I198:I199"/>
    <mergeCell ref="J198:J199"/>
    <mergeCell ref="AN195:AN196"/>
    <mergeCell ref="AO195:AO196"/>
    <mergeCell ref="AP195:AP196"/>
    <mergeCell ref="AQ195:AQ196"/>
    <mergeCell ref="B197:G197"/>
    <mergeCell ref="I197:AQ197"/>
    <mergeCell ref="C195:C196"/>
    <mergeCell ref="D195:D196"/>
    <mergeCell ref="F195:F196"/>
    <mergeCell ref="AI195:AI196"/>
    <mergeCell ref="AJ195:AJ196"/>
    <mergeCell ref="AK195:AK196"/>
    <mergeCell ref="AL195:AL196"/>
    <mergeCell ref="AM195:AM196"/>
    <mergeCell ref="AB195:AB196"/>
    <mergeCell ref="AD195:AD196"/>
    <mergeCell ref="AE195:AE196"/>
    <mergeCell ref="AF195:AF196"/>
    <mergeCell ref="AG195:AG196"/>
    <mergeCell ref="AH195:AH196"/>
    <mergeCell ref="P195:P196"/>
    <mergeCell ref="Q195:Q196"/>
    <mergeCell ref="R195:R196"/>
    <mergeCell ref="S195:S196"/>
    <mergeCell ref="T195:T196"/>
    <mergeCell ref="B195:B196"/>
    <mergeCell ref="I195:I196"/>
    <mergeCell ref="J195:J196"/>
    <mergeCell ref="K195:K196"/>
    <mergeCell ref="N195:N196"/>
    <mergeCell ref="O195:O196"/>
    <mergeCell ref="K193:K194"/>
    <mergeCell ref="N193:AB193"/>
    <mergeCell ref="AD193:AJ193"/>
    <mergeCell ref="AK193:AQ193"/>
    <mergeCell ref="N194:T194"/>
    <mergeCell ref="AD194:AJ194"/>
    <mergeCell ref="AK194:AQ194"/>
    <mergeCell ref="B193:B194"/>
    <mergeCell ref="C193:C194"/>
    <mergeCell ref="D193:D194"/>
    <mergeCell ref="F193:F194"/>
    <mergeCell ref="I193:I194"/>
    <mergeCell ref="J193:J194"/>
    <mergeCell ref="M195:M196"/>
    <mergeCell ref="AN190:AN191"/>
    <mergeCell ref="AO190:AO191"/>
    <mergeCell ref="AP190:AP191"/>
    <mergeCell ref="AQ190:AQ191"/>
    <mergeCell ref="B192:G192"/>
    <mergeCell ref="I192:AQ192"/>
    <mergeCell ref="C190:C191"/>
    <mergeCell ref="D190:D191"/>
    <mergeCell ref="F190:F191"/>
    <mergeCell ref="AI190:AI191"/>
    <mergeCell ref="AJ190:AJ191"/>
    <mergeCell ref="AK190:AK191"/>
    <mergeCell ref="AL190:AL191"/>
    <mergeCell ref="AM190:AM191"/>
    <mergeCell ref="AB190:AB191"/>
    <mergeCell ref="AD190:AD191"/>
    <mergeCell ref="AE190:AE191"/>
    <mergeCell ref="AF190:AF191"/>
    <mergeCell ref="AG190:AG191"/>
    <mergeCell ref="AH190:AH191"/>
    <mergeCell ref="P190:P191"/>
    <mergeCell ref="Q190:Q191"/>
    <mergeCell ref="R190:R191"/>
    <mergeCell ref="S190:S191"/>
    <mergeCell ref="T190:T191"/>
    <mergeCell ref="B190:B191"/>
    <mergeCell ref="I190:I191"/>
    <mergeCell ref="J190:J191"/>
    <mergeCell ref="K190:K191"/>
    <mergeCell ref="N190:N191"/>
    <mergeCell ref="O190:O191"/>
    <mergeCell ref="M190:M191"/>
    <mergeCell ref="K188:K189"/>
    <mergeCell ref="N188:AB188"/>
    <mergeCell ref="AD188:AJ188"/>
    <mergeCell ref="AK188:AQ188"/>
    <mergeCell ref="N189:T189"/>
    <mergeCell ref="AD189:AJ189"/>
    <mergeCell ref="AK189:AQ189"/>
    <mergeCell ref="B188:B189"/>
    <mergeCell ref="C188:C189"/>
    <mergeCell ref="D188:D189"/>
    <mergeCell ref="F188:F189"/>
    <mergeCell ref="I188:I189"/>
    <mergeCell ref="J188:J189"/>
    <mergeCell ref="AN185:AN186"/>
    <mergeCell ref="AO185:AO186"/>
    <mergeCell ref="AP185:AP186"/>
    <mergeCell ref="AQ185:AQ186"/>
    <mergeCell ref="B187:G187"/>
    <mergeCell ref="I187:AQ187"/>
    <mergeCell ref="C185:C186"/>
    <mergeCell ref="D185:D186"/>
    <mergeCell ref="F185:F186"/>
    <mergeCell ref="AI185:AI186"/>
    <mergeCell ref="AJ185:AJ186"/>
    <mergeCell ref="AK185:AK186"/>
    <mergeCell ref="AL185:AL186"/>
    <mergeCell ref="AM185:AM186"/>
    <mergeCell ref="AB185:AB186"/>
    <mergeCell ref="AD185:AD186"/>
    <mergeCell ref="AE185:AE186"/>
    <mergeCell ref="AF185:AF186"/>
    <mergeCell ref="AG185:AG186"/>
    <mergeCell ref="AH185:AH186"/>
    <mergeCell ref="P185:P186"/>
    <mergeCell ref="Q185:Q186"/>
    <mergeCell ref="R185:R186"/>
    <mergeCell ref="S185:S186"/>
    <mergeCell ref="T185:T186"/>
    <mergeCell ref="B185:B186"/>
    <mergeCell ref="I185:I186"/>
    <mergeCell ref="J185:J186"/>
    <mergeCell ref="K185:K186"/>
    <mergeCell ref="N185:N186"/>
    <mergeCell ref="O185:O186"/>
    <mergeCell ref="K183:K184"/>
    <mergeCell ref="N183:AB183"/>
    <mergeCell ref="AD183:AJ183"/>
    <mergeCell ref="AK183:AQ183"/>
    <mergeCell ref="N184:T184"/>
    <mergeCell ref="AD184:AJ184"/>
    <mergeCell ref="AK184:AQ184"/>
    <mergeCell ref="B183:B184"/>
    <mergeCell ref="C183:C184"/>
    <mergeCell ref="D183:D184"/>
    <mergeCell ref="F183:F184"/>
    <mergeCell ref="I183:I184"/>
    <mergeCell ref="J183:J184"/>
    <mergeCell ref="M185:M186"/>
    <mergeCell ref="AN180:AN181"/>
    <mergeCell ref="AO180:AO181"/>
    <mergeCell ref="AP180:AP181"/>
    <mergeCell ref="AQ180:AQ181"/>
    <mergeCell ref="B182:G182"/>
    <mergeCell ref="I182:AQ182"/>
    <mergeCell ref="C180:C181"/>
    <mergeCell ref="D180:D181"/>
    <mergeCell ref="F180:F181"/>
    <mergeCell ref="AI180:AI181"/>
    <mergeCell ref="AJ180:AJ181"/>
    <mergeCell ref="AK180:AK181"/>
    <mergeCell ref="AL180:AL181"/>
    <mergeCell ref="AM180:AM181"/>
    <mergeCell ref="AB180:AB181"/>
    <mergeCell ref="AD180:AD181"/>
    <mergeCell ref="AE180:AE181"/>
    <mergeCell ref="AF180:AF181"/>
    <mergeCell ref="AG180:AG181"/>
    <mergeCell ref="AH180:AH181"/>
    <mergeCell ref="P180:P181"/>
    <mergeCell ref="Q180:Q181"/>
    <mergeCell ref="R180:R181"/>
    <mergeCell ref="S180:S181"/>
    <mergeCell ref="T180:T181"/>
    <mergeCell ref="B180:B181"/>
    <mergeCell ref="I180:I181"/>
    <mergeCell ref="J180:J181"/>
    <mergeCell ref="K180:K181"/>
    <mergeCell ref="N180:N181"/>
    <mergeCell ref="O180:O181"/>
    <mergeCell ref="M180:M181"/>
    <mergeCell ref="K178:K179"/>
    <mergeCell ref="N178:AB178"/>
    <mergeCell ref="AD178:AJ178"/>
    <mergeCell ref="AK178:AQ178"/>
    <mergeCell ref="N179:T179"/>
    <mergeCell ref="AD179:AJ179"/>
    <mergeCell ref="AK179:AQ179"/>
    <mergeCell ref="B178:B179"/>
    <mergeCell ref="C178:C179"/>
    <mergeCell ref="D178:D179"/>
    <mergeCell ref="F178:F179"/>
    <mergeCell ref="I178:I179"/>
    <mergeCell ref="J178:J179"/>
    <mergeCell ref="AN175:AN176"/>
    <mergeCell ref="AO175:AO176"/>
    <mergeCell ref="AP175:AP176"/>
    <mergeCell ref="AQ175:AQ176"/>
    <mergeCell ref="B177:G177"/>
    <mergeCell ref="I177:AQ177"/>
    <mergeCell ref="C175:C176"/>
    <mergeCell ref="D175:D176"/>
    <mergeCell ref="F175:F176"/>
    <mergeCell ref="AI175:AI176"/>
    <mergeCell ref="AJ175:AJ176"/>
    <mergeCell ref="AK175:AK176"/>
    <mergeCell ref="AL175:AL176"/>
    <mergeCell ref="AM175:AM176"/>
    <mergeCell ref="AB175:AB176"/>
    <mergeCell ref="AD175:AD176"/>
    <mergeCell ref="AE175:AE176"/>
    <mergeCell ref="AF175:AF176"/>
    <mergeCell ref="AG175:AG176"/>
    <mergeCell ref="AH175:AH176"/>
    <mergeCell ref="P175:P176"/>
    <mergeCell ref="Q175:Q176"/>
    <mergeCell ref="R175:R176"/>
    <mergeCell ref="S175:S176"/>
    <mergeCell ref="T175:T176"/>
    <mergeCell ref="B175:B176"/>
    <mergeCell ref="I175:I176"/>
    <mergeCell ref="J175:J176"/>
    <mergeCell ref="K175:K176"/>
    <mergeCell ref="N175:N176"/>
    <mergeCell ref="O175:O176"/>
    <mergeCell ref="K173:K174"/>
    <mergeCell ref="N173:AB173"/>
    <mergeCell ref="AD173:AJ173"/>
    <mergeCell ref="AK173:AQ173"/>
    <mergeCell ref="N174:T174"/>
    <mergeCell ref="AD174:AJ174"/>
    <mergeCell ref="AK174:AQ174"/>
    <mergeCell ref="B173:B174"/>
    <mergeCell ref="C173:C174"/>
    <mergeCell ref="D173:D174"/>
    <mergeCell ref="F173:F174"/>
    <mergeCell ref="I173:I174"/>
    <mergeCell ref="J173:J174"/>
    <mergeCell ref="H173:H174"/>
    <mergeCell ref="H175:H176"/>
    <mergeCell ref="M175:M176"/>
    <mergeCell ref="AN170:AN171"/>
    <mergeCell ref="AO170:AO171"/>
    <mergeCell ref="AP170:AP171"/>
    <mergeCell ref="AQ170:AQ171"/>
    <mergeCell ref="B172:G172"/>
    <mergeCell ref="I172:AQ172"/>
    <mergeCell ref="C170:C171"/>
    <mergeCell ref="D170:D171"/>
    <mergeCell ref="F170:F171"/>
    <mergeCell ref="AI170:AI171"/>
    <mergeCell ref="AJ170:AJ171"/>
    <mergeCell ref="AK170:AK171"/>
    <mergeCell ref="AL170:AL171"/>
    <mergeCell ref="AM170:AM171"/>
    <mergeCell ref="AB170:AB171"/>
    <mergeCell ref="AD170:AD171"/>
    <mergeCell ref="AE170:AE171"/>
    <mergeCell ref="AF170:AF171"/>
    <mergeCell ref="AG170:AG171"/>
    <mergeCell ref="AH170:AH171"/>
    <mergeCell ref="P170:P171"/>
    <mergeCell ref="Q170:Q171"/>
    <mergeCell ref="R170:R171"/>
    <mergeCell ref="S170:S171"/>
    <mergeCell ref="T170:T171"/>
    <mergeCell ref="B170:B171"/>
    <mergeCell ref="I170:I171"/>
    <mergeCell ref="J170:J171"/>
    <mergeCell ref="K170:K171"/>
    <mergeCell ref="N170:N171"/>
    <mergeCell ref="O170:O171"/>
    <mergeCell ref="M170:M171"/>
    <mergeCell ref="K168:K169"/>
    <mergeCell ref="N168:AB168"/>
    <mergeCell ref="AD168:AJ168"/>
    <mergeCell ref="AK168:AQ168"/>
    <mergeCell ref="N169:T169"/>
    <mergeCell ref="AD169:AJ169"/>
    <mergeCell ref="AK169:AQ169"/>
    <mergeCell ref="B168:B169"/>
    <mergeCell ref="C168:C169"/>
    <mergeCell ref="D168:D169"/>
    <mergeCell ref="F168:F169"/>
    <mergeCell ref="I168:I169"/>
    <mergeCell ref="J168:J169"/>
    <mergeCell ref="AN165:AN166"/>
    <mergeCell ref="AO165:AO166"/>
    <mergeCell ref="AP165:AP166"/>
    <mergeCell ref="AQ165:AQ166"/>
    <mergeCell ref="B167:G167"/>
    <mergeCell ref="I167:AQ167"/>
    <mergeCell ref="C165:C166"/>
    <mergeCell ref="D165:D166"/>
    <mergeCell ref="F165:F166"/>
    <mergeCell ref="AI165:AI166"/>
    <mergeCell ref="AJ165:AJ166"/>
    <mergeCell ref="AK165:AK166"/>
    <mergeCell ref="AL165:AL166"/>
    <mergeCell ref="AM165:AM166"/>
    <mergeCell ref="AB165:AB166"/>
    <mergeCell ref="AD165:AD166"/>
    <mergeCell ref="AE165:AE166"/>
    <mergeCell ref="AF165:AF166"/>
    <mergeCell ref="AG165:AG166"/>
    <mergeCell ref="AH165:AH166"/>
    <mergeCell ref="P165:P166"/>
    <mergeCell ref="Q165:Q166"/>
    <mergeCell ref="R165:R166"/>
    <mergeCell ref="S165:S166"/>
    <mergeCell ref="T165:T166"/>
    <mergeCell ref="B165:B166"/>
    <mergeCell ref="I165:I166"/>
    <mergeCell ref="J165:J166"/>
    <mergeCell ref="K165:K166"/>
    <mergeCell ref="N165:N166"/>
    <mergeCell ref="O165:O166"/>
    <mergeCell ref="K163:K164"/>
    <mergeCell ref="N163:AB163"/>
    <mergeCell ref="AD163:AJ163"/>
    <mergeCell ref="AK163:AQ163"/>
    <mergeCell ref="N164:T164"/>
    <mergeCell ref="AD164:AJ164"/>
    <mergeCell ref="AK164:AQ164"/>
    <mergeCell ref="B163:B164"/>
    <mergeCell ref="C163:C164"/>
    <mergeCell ref="D163:D164"/>
    <mergeCell ref="F163:F164"/>
    <mergeCell ref="I163:I164"/>
    <mergeCell ref="J163:J164"/>
    <mergeCell ref="M165:M166"/>
    <mergeCell ref="AN160:AN161"/>
    <mergeCell ref="AO160:AO161"/>
    <mergeCell ref="AP160:AP161"/>
    <mergeCell ref="AQ160:AQ161"/>
    <mergeCell ref="B162:G162"/>
    <mergeCell ref="I162:AQ162"/>
    <mergeCell ref="C160:C161"/>
    <mergeCell ref="D160:D161"/>
    <mergeCell ref="F160:F161"/>
    <mergeCell ref="AI160:AI161"/>
    <mergeCell ref="AJ160:AJ161"/>
    <mergeCell ref="AK160:AK161"/>
    <mergeCell ref="AL160:AL161"/>
    <mergeCell ref="AM160:AM161"/>
    <mergeCell ref="AB160:AB161"/>
    <mergeCell ref="AD160:AD161"/>
    <mergeCell ref="AE160:AE161"/>
    <mergeCell ref="AF160:AF161"/>
    <mergeCell ref="AG160:AG161"/>
    <mergeCell ref="AH160:AH161"/>
    <mergeCell ref="P160:P161"/>
    <mergeCell ref="Q160:Q161"/>
    <mergeCell ref="R160:R161"/>
    <mergeCell ref="S160:S161"/>
    <mergeCell ref="T160:T161"/>
    <mergeCell ref="B160:B161"/>
    <mergeCell ref="I160:I161"/>
    <mergeCell ref="J160:J161"/>
    <mergeCell ref="K160:K161"/>
    <mergeCell ref="N160:N161"/>
    <mergeCell ref="O160:O161"/>
    <mergeCell ref="M160:M161"/>
    <mergeCell ref="K158:K159"/>
    <mergeCell ref="N158:AB158"/>
    <mergeCell ref="AD158:AJ158"/>
    <mergeCell ref="AK158:AQ158"/>
    <mergeCell ref="N159:T159"/>
    <mergeCell ref="AD159:AJ159"/>
    <mergeCell ref="AK159:AQ159"/>
    <mergeCell ref="B158:B159"/>
    <mergeCell ref="C158:C159"/>
    <mergeCell ref="D158:D159"/>
    <mergeCell ref="F158:F159"/>
    <mergeCell ref="I158:I159"/>
    <mergeCell ref="J158:J159"/>
    <mergeCell ref="AN155:AN156"/>
    <mergeCell ref="AO155:AO156"/>
    <mergeCell ref="AP155:AP156"/>
    <mergeCell ref="AQ155:AQ156"/>
    <mergeCell ref="B157:G157"/>
    <mergeCell ref="I157:AQ157"/>
    <mergeCell ref="C155:C156"/>
    <mergeCell ref="D155:D156"/>
    <mergeCell ref="F155:F156"/>
    <mergeCell ref="AI155:AI156"/>
    <mergeCell ref="AJ155:AJ156"/>
    <mergeCell ref="AK155:AK156"/>
    <mergeCell ref="AL155:AL156"/>
    <mergeCell ref="AM155:AM156"/>
    <mergeCell ref="AB155:AB156"/>
    <mergeCell ref="AD155:AD156"/>
    <mergeCell ref="AE155:AE156"/>
    <mergeCell ref="AF155:AF156"/>
    <mergeCell ref="AG155:AG156"/>
    <mergeCell ref="AH155:AH156"/>
    <mergeCell ref="P155:P156"/>
    <mergeCell ref="Q155:Q156"/>
    <mergeCell ref="R155:R156"/>
    <mergeCell ref="S155:S156"/>
    <mergeCell ref="T155:T156"/>
    <mergeCell ref="B155:B156"/>
    <mergeCell ref="I155:I156"/>
    <mergeCell ref="J155:J156"/>
    <mergeCell ref="K155:K156"/>
    <mergeCell ref="N155:N156"/>
    <mergeCell ref="O155:O156"/>
    <mergeCell ref="H155:H156"/>
    <mergeCell ref="K153:K154"/>
    <mergeCell ref="N153:AB153"/>
    <mergeCell ref="AD153:AJ153"/>
    <mergeCell ref="AK153:AQ153"/>
    <mergeCell ref="N154:T154"/>
    <mergeCell ref="AD154:AJ154"/>
    <mergeCell ref="AK154:AQ154"/>
    <mergeCell ref="B153:B154"/>
    <mergeCell ref="C153:C154"/>
    <mergeCell ref="D153:D154"/>
    <mergeCell ref="F153:F154"/>
    <mergeCell ref="I153:I154"/>
    <mergeCell ref="J153:J154"/>
    <mergeCell ref="M155:M156"/>
    <mergeCell ref="AN150:AN151"/>
    <mergeCell ref="AO150:AO151"/>
    <mergeCell ref="AP150:AP151"/>
    <mergeCell ref="AQ150:AQ151"/>
    <mergeCell ref="B152:G152"/>
    <mergeCell ref="I152:AQ152"/>
    <mergeCell ref="C150:C151"/>
    <mergeCell ref="D150:D151"/>
    <mergeCell ref="F150:F151"/>
    <mergeCell ref="AI150:AI151"/>
    <mergeCell ref="AJ150:AJ151"/>
    <mergeCell ref="AK150:AK151"/>
    <mergeCell ref="AL150:AL151"/>
    <mergeCell ref="AM150:AM151"/>
    <mergeCell ref="AB150:AB151"/>
    <mergeCell ref="AD150:AD151"/>
    <mergeCell ref="AE150:AE151"/>
    <mergeCell ref="AF150:AF151"/>
    <mergeCell ref="AG150:AG151"/>
    <mergeCell ref="AH150:AH151"/>
    <mergeCell ref="P150:P151"/>
    <mergeCell ref="Q150:Q151"/>
    <mergeCell ref="R150:R151"/>
    <mergeCell ref="S150:S151"/>
    <mergeCell ref="T150:T151"/>
    <mergeCell ref="B150:B151"/>
    <mergeCell ref="I150:I151"/>
    <mergeCell ref="J150:J151"/>
    <mergeCell ref="K150:K151"/>
    <mergeCell ref="N150:N151"/>
    <mergeCell ref="O150:O151"/>
    <mergeCell ref="M150:M151"/>
    <mergeCell ref="K148:K149"/>
    <mergeCell ref="N148:AB148"/>
    <mergeCell ref="AD148:AJ148"/>
    <mergeCell ref="AK148:AQ148"/>
    <mergeCell ref="N149:T149"/>
    <mergeCell ref="AD149:AJ149"/>
    <mergeCell ref="AK149:AQ149"/>
    <mergeCell ref="B148:B149"/>
    <mergeCell ref="C148:C149"/>
    <mergeCell ref="D148:D149"/>
    <mergeCell ref="F148:F149"/>
    <mergeCell ref="I148:I149"/>
    <mergeCell ref="J148:J149"/>
    <mergeCell ref="AN145:AN146"/>
    <mergeCell ref="AO145:AO146"/>
    <mergeCell ref="AP145:AP146"/>
    <mergeCell ref="AQ145:AQ146"/>
    <mergeCell ref="B147:G147"/>
    <mergeCell ref="I147:AQ147"/>
    <mergeCell ref="C145:C146"/>
    <mergeCell ref="D145:D146"/>
    <mergeCell ref="F145:F146"/>
    <mergeCell ref="AI145:AI146"/>
    <mergeCell ref="AJ145:AJ146"/>
    <mergeCell ref="AK145:AK146"/>
    <mergeCell ref="AL145:AL146"/>
    <mergeCell ref="AM145:AM146"/>
    <mergeCell ref="AB145:AB146"/>
    <mergeCell ref="AD145:AD146"/>
    <mergeCell ref="AE145:AE146"/>
    <mergeCell ref="AF145:AF146"/>
    <mergeCell ref="AG145:AG146"/>
    <mergeCell ref="AH145:AH146"/>
    <mergeCell ref="P145:P146"/>
    <mergeCell ref="Q145:Q146"/>
    <mergeCell ref="R145:R146"/>
    <mergeCell ref="S145:S146"/>
    <mergeCell ref="T145:T146"/>
    <mergeCell ref="B145:B146"/>
    <mergeCell ref="I145:I146"/>
    <mergeCell ref="J145:J146"/>
    <mergeCell ref="K145:K146"/>
    <mergeCell ref="N145:N146"/>
    <mergeCell ref="O145:O146"/>
    <mergeCell ref="K143:K144"/>
    <mergeCell ref="N143:AB143"/>
    <mergeCell ref="AD143:AJ143"/>
    <mergeCell ref="AK143:AQ143"/>
    <mergeCell ref="N144:T144"/>
    <mergeCell ref="AD144:AJ144"/>
    <mergeCell ref="AK144:AQ144"/>
    <mergeCell ref="B143:B144"/>
    <mergeCell ref="C143:C144"/>
    <mergeCell ref="D143:D144"/>
    <mergeCell ref="F143:F144"/>
    <mergeCell ref="I143:I144"/>
    <mergeCell ref="J143:J144"/>
    <mergeCell ref="M145:M146"/>
    <mergeCell ref="AN140:AN141"/>
    <mergeCell ref="AO140:AO141"/>
    <mergeCell ref="AP140:AP141"/>
    <mergeCell ref="AQ140:AQ141"/>
    <mergeCell ref="B142:G142"/>
    <mergeCell ref="I142:AQ142"/>
    <mergeCell ref="C140:C141"/>
    <mergeCell ref="D140:D141"/>
    <mergeCell ref="F140:F141"/>
    <mergeCell ref="AI140:AI141"/>
    <mergeCell ref="AJ140:AJ141"/>
    <mergeCell ref="AK140:AK141"/>
    <mergeCell ref="AL140:AL141"/>
    <mergeCell ref="AM140:AM141"/>
    <mergeCell ref="AB140:AB141"/>
    <mergeCell ref="AD140:AD141"/>
    <mergeCell ref="AE140:AE141"/>
    <mergeCell ref="AF140:AF141"/>
    <mergeCell ref="AG140:AG141"/>
    <mergeCell ref="AH140:AH141"/>
    <mergeCell ref="P140:P141"/>
    <mergeCell ref="Q140:Q141"/>
    <mergeCell ref="R140:R141"/>
    <mergeCell ref="S140:S141"/>
    <mergeCell ref="T140:T141"/>
    <mergeCell ref="B140:B141"/>
    <mergeCell ref="I140:I141"/>
    <mergeCell ref="J140:J141"/>
    <mergeCell ref="K140:K141"/>
    <mergeCell ref="N140:N141"/>
    <mergeCell ref="O140:O141"/>
    <mergeCell ref="M140:M141"/>
    <mergeCell ref="K138:K139"/>
    <mergeCell ref="N138:AB138"/>
    <mergeCell ref="AD138:AJ138"/>
    <mergeCell ref="AK138:AQ138"/>
    <mergeCell ref="N139:T139"/>
    <mergeCell ref="AD139:AJ139"/>
    <mergeCell ref="AK139:AQ139"/>
    <mergeCell ref="B138:B139"/>
    <mergeCell ref="C138:C139"/>
    <mergeCell ref="D138:D139"/>
    <mergeCell ref="F138:F139"/>
    <mergeCell ref="I138:I139"/>
    <mergeCell ref="J138:J139"/>
    <mergeCell ref="AN135:AN136"/>
    <mergeCell ref="AO135:AO136"/>
    <mergeCell ref="AP135:AP136"/>
    <mergeCell ref="AQ135:AQ136"/>
    <mergeCell ref="B137:G137"/>
    <mergeCell ref="I137:AQ137"/>
    <mergeCell ref="C135:C136"/>
    <mergeCell ref="D135:D136"/>
    <mergeCell ref="F135:F136"/>
    <mergeCell ref="AI135:AI136"/>
    <mergeCell ref="AJ135:AJ136"/>
    <mergeCell ref="AK135:AK136"/>
    <mergeCell ref="AL135:AL136"/>
    <mergeCell ref="AM135:AM136"/>
    <mergeCell ref="AB135:AB136"/>
    <mergeCell ref="AD135:AD136"/>
    <mergeCell ref="AE135:AE136"/>
    <mergeCell ref="AF135:AF136"/>
    <mergeCell ref="AG135:AG136"/>
    <mergeCell ref="AH135:AH136"/>
    <mergeCell ref="P135:P136"/>
    <mergeCell ref="Q135:Q136"/>
    <mergeCell ref="R135:R136"/>
    <mergeCell ref="S135:S136"/>
    <mergeCell ref="T135:T136"/>
    <mergeCell ref="B135:B136"/>
    <mergeCell ref="I135:I136"/>
    <mergeCell ref="J135:J136"/>
    <mergeCell ref="K135:K136"/>
    <mergeCell ref="N135:N136"/>
    <mergeCell ref="O135:O136"/>
    <mergeCell ref="K133:K134"/>
    <mergeCell ref="N133:AB133"/>
    <mergeCell ref="AD133:AJ133"/>
    <mergeCell ref="AK133:AQ133"/>
    <mergeCell ref="N134:T134"/>
    <mergeCell ref="AD134:AJ134"/>
    <mergeCell ref="AK134:AQ134"/>
    <mergeCell ref="B133:B134"/>
    <mergeCell ref="C133:C134"/>
    <mergeCell ref="D133:D134"/>
    <mergeCell ref="F133:F134"/>
    <mergeCell ref="I133:I134"/>
    <mergeCell ref="J133:J134"/>
    <mergeCell ref="M135:M136"/>
    <mergeCell ref="AN130:AN131"/>
    <mergeCell ref="AO130:AO131"/>
    <mergeCell ref="AP130:AP131"/>
    <mergeCell ref="AQ130:AQ131"/>
    <mergeCell ref="B132:G132"/>
    <mergeCell ref="I132:AQ132"/>
    <mergeCell ref="C130:C131"/>
    <mergeCell ref="D130:D131"/>
    <mergeCell ref="F130:F131"/>
    <mergeCell ref="AI130:AI131"/>
    <mergeCell ref="AJ130:AJ131"/>
    <mergeCell ref="AK130:AK131"/>
    <mergeCell ref="AL130:AL131"/>
    <mergeCell ref="AM130:AM131"/>
    <mergeCell ref="AB130:AB131"/>
    <mergeCell ref="AD130:AD131"/>
    <mergeCell ref="AE130:AE131"/>
    <mergeCell ref="AF130:AF131"/>
    <mergeCell ref="AG130:AG131"/>
    <mergeCell ref="AH130:AH131"/>
    <mergeCell ref="P130:P131"/>
    <mergeCell ref="Q130:Q131"/>
    <mergeCell ref="R130:R131"/>
    <mergeCell ref="S130:S131"/>
    <mergeCell ref="T130:T131"/>
    <mergeCell ref="B130:B131"/>
    <mergeCell ref="I130:I131"/>
    <mergeCell ref="J130:J131"/>
    <mergeCell ref="K130:K131"/>
    <mergeCell ref="N130:N131"/>
    <mergeCell ref="O130:O131"/>
    <mergeCell ref="M130:M131"/>
    <mergeCell ref="K128:K129"/>
    <mergeCell ref="N128:AB128"/>
    <mergeCell ref="AD128:AJ128"/>
    <mergeCell ref="AK128:AQ128"/>
    <mergeCell ref="N129:T129"/>
    <mergeCell ref="AD129:AJ129"/>
    <mergeCell ref="AK129:AQ129"/>
    <mergeCell ref="B128:B129"/>
    <mergeCell ref="C128:C129"/>
    <mergeCell ref="D128:D129"/>
    <mergeCell ref="F128:F129"/>
    <mergeCell ref="I128:I129"/>
    <mergeCell ref="J128:J129"/>
    <mergeCell ref="AN125:AN126"/>
    <mergeCell ref="AO125:AO126"/>
    <mergeCell ref="AP125:AP126"/>
    <mergeCell ref="AQ125:AQ126"/>
    <mergeCell ref="B127:G127"/>
    <mergeCell ref="I127:AQ127"/>
    <mergeCell ref="C125:C126"/>
    <mergeCell ref="D125:D126"/>
    <mergeCell ref="F125:F126"/>
    <mergeCell ref="AI125:AI126"/>
    <mergeCell ref="AJ125:AJ126"/>
    <mergeCell ref="AK125:AK126"/>
    <mergeCell ref="AL125:AL126"/>
    <mergeCell ref="AM125:AM126"/>
    <mergeCell ref="AB125:AB126"/>
    <mergeCell ref="AD125:AD126"/>
    <mergeCell ref="AE125:AE126"/>
    <mergeCell ref="AF125:AF126"/>
    <mergeCell ref="AG125:AG126"/>
    <mergeCell ref="AH125:AH126"/>
    <mergeCell ref="P125:P126"/>
    <mergeCell ref="Q125:Q126"/>
    <mergeCell ref="R125:R126"/>
    <mergeCell ref="S125:S126"/>
    <mergeCell ref="T125:T126"/>
    <mergeCell ref="B125:B126"/>
    <mergeCell ref="I125:I126"/>
    <mergeCell ref="J125:J126"/>
    <mergeCell ref="K125:K126"/>
    <mergeCell ref="N125:N126"/>
    <mergeCell ref="O125:O126"/>
    <mergeCell ref="K123:K124"/>
    <mergeCell ref="N123:AB123"/>
    <mergeCell ref="AD123:AJ123"/>
    <mergeCell ref="AK123:AQ123"/>
    <mergeCell ref="N124:T124"/>
    <mergeCell ref="AD124:AJ124"/>
    <mergeCell ref="AK124:AQ124"/>
    <mergeCell ref="B123:B124"/>
    <mergeCell ref="C123:C124"/>
    <mergeCell ref="D123:D124"/>
    <mergeCell ref="F123:F124"/>
    <mergeCell ref="I123:I124"/>
    <mergeCell ref="J123:J124"/>
    <mergeCell ref="H125:H126"/>
    <mergeCell ref="M125:M126"/>
    <mergeCell ref="AN120:AN121"/>
    <mergeCell ref="AO120:AO121"/>
    <mergeCell ref="AP120:AP121"/>
    <mergeCell ref="AQ120:AQ121"/>
    <mergeCell ref="B122:G122"/>
    <mergeCell ref="I122:AQ122"/>
    <mergeCell ref="C120:C121"/>
    <mergeCell ref="D120:D121"/>
    <mergeCell ref="F120:F121"/>
    <mergeCell ref="AI120:AI121"/>
    <mergeCell ref="AJ120:AJ121"/>
    <mergeCell ref="AK120:AK121"/>
    <mergeCell ref="AL120:AL121"/>
    <mergeCell ref="AM120:AM121"/>
    <mergeCell ref="AB120:AB121"/>
    <mergeCell ref="AD120:AD121"/>
    <mergeCell ref="AE120:AE121"/>
    <mergeCell ref="AF120:AF121"/>
    <mergeCell ref="AG120:AG121"/>
    <mergeCell ref="AH120:AH121"/>
    <mergeCell ref="P120:P121"/>
    <mergeCell ref="Q120:Q121"/>
    <mergeCell ref="R120:R121"/>
    <mergeCell ref="S120:S121"/>
    <mergeCell ref="T120:T121"/>
    <mergeCell ref="B120:B121"/>
    <mergeCell ref="I120:I121"/>
    <mergeCell ref="J120:J121"/>
    <mergeCell ref="K120:K121"/>
    <mergeCell ref="N120:N121"/>
    <mergeCell ref="O120:O121"/>
    <mergeCell ref="M120:M121"/>
    <mergeCell ref="K118:K119"/>
    <mergeCell ref="N118:AB118"/>
    <mergeCell ref="AD118:AJ118"/>
    <mergeCell ref="AK118:AQ118"/>
    <mergeCell ref="N119:T119"/>
    <mergeCell ref="AD119:AJ119"/>
    <mergeCell ref="AK119:AQ119"/>
    <mergeCell ref="B118:B119"/>
    <mergeCell ref="C118:C119"/>
    <mergeCell ref="D118:D119"/>
    <mergeCell ref="F118:F119"/>
    <mergeCell ref="I118:I119"/>
    <mergeCell ref="J118:J119"/>
    <mergeCell ref="AN115:AN116"/>
    <mergeCell ref="AO115:AO116"/>
    <mergeCell ref="AP115:AP116"/>
    <mergeCell ref="AQ115:AQ116"/>
    <mergeCell ref="B117:G117"/>
    <mergeCell ref="I117:AQ117"/>
    <mergeCell ref="C115:C116"/>
    <mergeCell ref="D115:D116"/>
    <mergeCell ref="F115:F116"/>
    <mergeCell ref="AI115:AI116"/>
    <mergeCell ref="AJ115:AJ116"/>
    <mergeCell ref="AK115:AK116"/>
    <mergeCell ref="AL115:AL116"/>
    <mergeCell ref="AM115:AM116"/>
    <mergeCell ref="AB115:AB116"/>
    <mergeCell ref="AD115:AD116"/>
    <mergeCell ref="AE115:AE116"/>
    <mergeCell ref="AF115:AF116"/>
    <mergeCell ref="AG115:AG116"/>
    <mergeCell ref="AH115:AH116"/>
    <mergeCell ref="P115:P116"/>
    <mergeCell ref="Q115:Q116"/>
    <mergeCell ref="R115:R116"/>
    <mergeCell ref="S115:S116"/>
    <mergeCell ref="T115:T116"/>
    <mergeCell ref="B115:B116"/>
    <mergeCell ref="I115:I116"/>
    <mergeCell ref="J115:J116"/>
    <mergeCell ref="K115:K116"/>
    <mergeCell ref="N115:N116"/>
    <mergeCell ref="O115:O116"/>
    <mergeCell ref="K113:K114"/>
    <mergeCell ref="N113:AB113"/>
    <mergeCell ref="AD113:AJ113"/>
    <mergeCell ref="AK113:AQ113"/>
    <mergeCell ref="N114:T114"/>
    <mergeCell ref="AD114:AJ114"/>
    <mergeCell ref="AK114:AQ114"/>
    <mergeCell ref="B113:B114"/>
    <mergeCell ref="C113:C114"/>
    <mergeCell ref="D113:D114"/>
    <mergeCell ref="F113:F114"/>
    <mergeCell ref="I113:I114"/>
    <mergeCell ref="J113:J114"/>
    <mergeCell ref="M115:M116"/>
    <mergeCell ref="AN110:AN111"/>
    <mergeCell ref="AO110:AO111"/>
    <mergeCell ref="AP110:AP111"/>
    <mergeCell ref="AQ110:AQ111"/>
    <mergeCell ref="B112:G112"/>
    <mergeCell ref="I112:AQ112"/>
    <mergeCell ref="C110:C111"/>
    <mergeCell ref="D110:D111"/>
    <mergeCell ref="F110:F111"/>
    <mergeCell ref="AI110:AI111"/>
    <mergeCell ref="AJ110:AJ111"/>
    <mergeCell ref="AK110:AK111"/>
    <mergeCell ref="AL110:AL111"/>
    <mergeCell ref="AM110:AM111"/>
    <mergeCell ref="AB110:AB111"/>
    <mergeCell ref="AD110:AD111"/>
    <mergeCell ref="AE110:AE111"/>
    <mergeCell ref="AF110:AF111"/>
    <mergeCell ref="AG110:AG111"/>
    <mergeCell ref="AH110:AH111"/>
    <mergeCell ref="P110:P111"/>
    <mergeCell ref="Q110:Q111"/>
    <mergeCell ref="R110:R111"/>
    <mergeCell ref="S110:S111"/>
    <mergeCell ref="T110:T111"/>
    <mergeCell ref="B110:B111"/>
    <mergeCell ref="I110:I111"/>
    <mergeCell ref="J110:J111"/>
    <mergeCell ref="K110:K111"/>
    <mergeCell ref="N110:N111"/>
    <mergeCell ref="O110:O111"/>
    <mergeCell ref="M110:M111"/>
    <mergeCell ref="K108:K109"/>
    <mergeCell ref="N108:AB108"/>
    <mergeCell ref="AD108:AJ108"/>
    <mergeCell ref="H108:H109"/>
    <mergeCell ref="H110:H111"/>
    <mergeCell ref="AK108:AQ108"/>
    <mergeCell ref="N109:T109"/>
    <mergeCell ref="AD109:AJ109"/>
    <mergeCell ref="AK109:AQ109"/>
    <mergeCell ref="B108:B109"/>
    <mergeCell ref="C108:C109"/>
    <mergeCell ref="D108:D109"/>
    <mergeCell ref="F108:F109"/>
    <mergeCell ref="I108:I109"/>
    <mergeCell ref="J108:J109"/>
    <mergeCell ref="AN105:AN106"/>
    <mergeCell ref="AO105:AO106"/>
    <mergeCell ref="AP105:AP106"/>
    <mergeCell ref="AQ105:AQ106"/>
    <mergeCell ref="B107:G107"/>
    <mergeCell ref="I107:AQ107"/>
    <mergeCell ref="C105:C106"/>
    <mergeCell ref="D105:D106"/>
    <mergeCell ref="F105:F106"/>
    <mergeCell ref="AI105:AI106"/>
    <mergeCell ref="AJ105:AJ106"/>
    <mergeCell ref="AK105:AK106"/>
    <mergeCell ref="AL105:AL106"/>
    <mergeCell ref="AM105:AM106"/>
    <mergeCell ref="AB105:AB106"/>
    <mergeCell ref="AD105:AD106"/>
    <mergeCell ref="AE105:AE106"/>
    <mergeCell ref="AF105:AF106"/>
    <mergeCell ref="AG105:AG106"/>
    <mergeCell ref="AH105:AH106"/>
    <mergeCell ref="P105:P106"/>
    <mergeCell ref="Q105:Q106"/>
    <mergeCell ref="R105:R106"/>
    <mergeCell ref="S105:S106"/>
    <mergeCell ref="T105:T106"/>
    <mergeCell ref="B105:B106"/>
    <mergeCell ref="I105:I106"/>
    <mergeCell ref="J105:J106"/>
    <mergeCell ref="K105:K106"/>
    <mergeCell ref="N105:N106"/>
    <mergeCell ref="O105:O106"/>
    <mergeCell ref="K103:K104"/>
    <mergeCell ref="N103:AB103"/>
    <mergeCell ref="AD103:AJ103"/>
    <mergeCell ref="M105:M106"/>
    <mergeCell ref="AK103:AQ103"/>
    <mergeCell ref="N104:T104"/>
    <mergeCell ref="AD104:AJ104"/>
    <mergeCell ref="AK104:AQ104"/>
    <mergeCell ref="B103:B104"/>
    <mergeCell ref="C103:C104"/>
    <mergeCell ref="D103:D104"/>
    <mergeCell ref="F103:F104"/>
    <mergeCell ref="I103:I104"/>
    <mergeCell ref="J103:J104"/>
    <mergeCell ref="H103:H104"/>
    <mergeCell ref="H105:H106"/>
    <mergeCell ref="AN100:AN101"/>
    <mergeCell ref="AO100:AO101"/>
    <mergeCell ref="AP100:AP101"/>
    <mergeCell ref="AQ100:AQ101"/>
    <mergeCell ref="B102:G102"/>
    <mergeCell ref="I102:AQ102"/>
    <mergeCell ref="C100:C101"/>
    <mergeCell ref="D100:D101"/>
    <mergeCell ref="F100:F101"/>
    <mergeCell ref="AI100:AI101"/>
    <mergeCell ref="AJ100:AJ101"/>
    <mergeCell ref="AK100:AK101"/>
    <mergeCell ref="AL100:AL101"/>
    <mergeCell ref="AM100:AM101"/>
    <mergeCell ref="AB100:AB101"/>
    <mergeCell ref="AD100:AD101"/>
    <mergeCell ref="AE100:AE101"/>
    <mergeCell ref="AF100:AF101"/>
    <mergeCell ref="AG100:AG101"/>
    <mergeCell ref="AH100:AH101"/>
    <mergeCell ref="P100:P101"/>
    <mergeCell ref="Q100:Q101"/>
    <mergeCell ref="R100:R101"/>
    <mergeCell ref="S100:S101"/>
    <mergeCell ref="T100:T101"/>
    <mergeCell ref="B100:B101"/>
    <mergeCell ref="I100:I101"/>
    <mergeCell ref="J100:J101"/>
    <mergeCell ref="K100:K101"/>
    <mergeCell ref="N100:N101"/>
    <mergeCell ref="O100:O101"/>
    <mergeCell ref="K98:K99"/>
    <mergeCell ref="N98:AB98"/>
    <mergeCell ref="AD98:AJ98"/>
    <mergeCell ref="AK98:AQ98"/>
    <mergeCell ref="N99:T99"/>
    <mergeCell ref="AD99:AJ99"/>
    <mergeCell ref="AK99:AQ99"/>
    <mergeCell ref="B98:B99"/>
    <mergeCell ref="C98:C99"/>
    <mergeCell ref="D98:D99"/>
    <mergeCell ref="F98:F99"/>
    <mergeCell ref="I98:I99"/>
    <mergeCell ref="J98:J99"/>
    <mergeCell ref="M100:M101"/>
    <mergeCell ref="AN95:AN96"/>
    <mergeCell ref="AO95:AO96"/>
    <mergeCell ref="AP95:AP96"/>
    <mergeCell ref="AQ95:AQ96"/>
    <mergeCell ref="B97:G97"/>
    <mergeCell ref="I97:AQ97"/>
    <mergeCell ref="C95:C96"/>
    <mergeCell ref="D95:D96"/>
    <mergeCell ref="F95:F96"/>
    <mergeCell ref="AI95:AI96"/>
    <mergeCell ref="AJ95:AJ96"/>
    <mergeCell ref="AK95:AK96"/>
    <mergeCell ref="AL95:AL96"/>
    <mergeCell ref="AM95:AM96"/>
    <mergeCell ref="AB95:AB96"/>
    <mergeCell ref="AD95:AD96"/>
    <mergeCell ref="AE95:AE96"/>
    <mergeCell ref="AF95:AF96"/>
    <mergeCell ref="AG95:AG96"/>
    <mergeCell ref="AH95:AH96"/>
    <mergeCell ref="P95:P96"/>
    <mergeCell ref="Q95:Q96"/>
    <mergeCell ref="R95:R96"/>
    <mergeCell ref="S95:S96"/>
    <mergeCell ref="T95:T96"/>
    <mergeCell ref="B95:B96"/>
    <mergeCell ref="I95:I96"/>
    <mergeCell ref="J95:J96"/>
    <mergeCell ref="K95:K96"/>
    <mergeCell ref="N95:N96"/>
    <mergeCell ref="O95:O96"/>
    <mergeCell ref="M95:M96"/>
    <mergeCell ref="K93:K94"/>
    <mergeCell ref="N93:AB93"/>
    <mergeCell ref="AD93:AJ93"/>
    <mergeCell ref="AK93:AQ93"/>
    <mergeCell ref="N94:T94"/>
    <mergeCell ref="AD94:AJ94"/>
    <mergeCell ref="AK94:AQ94"/>
    <mergeCell ref="B93:B94"/>
    <mergeCell ref="C93:C94"/>
    <mergeCell ref="D93:D94"/>
    <mergeCell ref="F93:F94"/>
    <mergeCell ref="I93:I94"/>
    <mergeCell ref="J93:J94"/>
    <mergeCell ref="AN90:AN91"/>
    <mergeCell ref="AO90:AO91"/>
    <mergeCell ref="AP90:AP91"/>
    <mergeCell ref="AQ90:AQ91"/>
    <mergeCell ref="B92:G92"/>
    <mergeCell ref="I92:AQ92"/>
    <mergeCell ref="C90:C91"/>
    <mergeCell ref="D90:D91"/>
    <mergeCell ref="F90:F91"/>
    <mergeCell ref="AI90:AI91"/>
    <mergeCell ref="AJ90:AJ91"/>
    <mergeCell ref="AK90:AK91"/>
    <mergeCell ref="AL90:AL91"/>
    <mergeCell ref="AM90:AM91"/>
    <mergeCell ref="AB90:AB91"/>
    <mergeCell ref="AD90:AD91"/>
    <mergeCell ref="AE90:AE91"/>
    <mergeCell ref="AF90:AF91"/>
    <mergeCell ref="AG90:AG91"/>
    <mergeCell ref="AH90:AH91"/>
    <mergeCell ref="P90:P91"/>
    <mergeCell ref="Q90:Q91"/>
    <mergeCell ref="R90:R91"/>
    <mergeCell ref="S90:S91"/>
    <mergeCell ref="T90:T91"/>
    <mergeCell ref="B90:B91"/>
    <mergeCell ref="I90:I91"/>
    <mergeCell ref="J90:J91"/>
    <mergeCell ref="K90:K91"/>
    <mergeCell ref="N90:N91"/>
    <mergeCell ref="O90:O91"/>
    <mergeCell ref="K88:K89"/>
    <mergeCell ref="N88:AB88"/>
    <mergeCell ref="AD88:AJ88"/>
    <mergeCell ref="AK88:AQ88"/>
    <mergeCell ref="N89:T89"/>
    <mergeCell ref="AD89:AJ89"/>
    <mergeCell ref="AK89:AQ89"/>
    <mergeCell ref="B88:B89"/>
    <mergeCell ref="C88:C89"/>
    <mergeCell ref="D88:D89"/>
    <mergeCell ref="F88:F89"/>
    <mergeCell ref="I88:I89"/>
    <mergeCell ref="J88:J89"/>
    <mergeCell ref="AN85:AN86"/>
    <mergeCell ref="AO85:AO86"/>
    <mergeCell ref="AP85:AP86"/>
    <mergeCell ref="AQ85:AQ86"/>
    <mergeCell ref="B87:G87"/>
    <mergeCell ref="I87:AQ87"/>
    <mergeCell ref="C85:C86"/>
    <mergeCell ref="D85:D86"/>
    <mergeCell ref="F85:F86"/>
    <mergeCell ref="AI85:AI86"/>
    <mergeCell ref="AJ85:AJ86"/>
    <mergeCell ref="AK85:AK86"/>
    <mergeCell ref="AL85:AL86"/>
    <mergeCell ref="AM85:AM86"/>
    <mergeCell ref="AB85:AB86"/>
    <mergeCell ref="AD85:AD86"/>
    <mergeCell ref="AE85:AE86"/>
    <mergeCell ref="AF85:AF86"/>
    <mergeCell ref="AG85:AG86"/>
    <mergeCell ref="AH85:AH86"/>
    <mergeCell ref="P85:P86"/>
    <mergeCell ref="Q85:Q86"/>
    <mergeCell ref="R85:R86"/>
    <mergeCell ref="S85:S86"/>
    <mergeCell ref="T85:T86"/>
    <mergeCell ref="B85:B86"/>
    <mergeCell ref="I85:I86"/>
    <mergeCell ref="J85:J86"/>
    <mergeCell ref="K85:K86"/>
    <mergeCell ref="N85:N86"/>
    <mergeCell ref="O85:O86"/>
    <mergeCell ref="K83:K84"/>
    <mergeCell ref="N83:AB83"/>
    <mergeCell ref="AD83:AJ83"/>
    <mergeCell ref="AK83:AQ83"/>
    <mergeCell ref="N84:T84"/>
    <mergeCell ref="AD84:AJ84"/>
    <mergeCell ref="AK84:AQ84"/>
    <mergeCell ref="B83:B84"/>
    <mergeCell ref="C83:C84"/>
    <mergeCell ref="D83:D84"/>
    <mergeCell ref="F83:F84"/>
    <mergeCell ref="I83:I84"/>
    <mergeCell ref="J83:J84"/>
    <mergeCell ref="AN80:AN81"/>
    <mergeCell ref="AO80:AO81"/>
    <mergeCell ref="AP80:AP81"/>
    <mergeCell ref="AQ80:AQ81"/>
    <mergeCell ref="B82:G82"/>
    <mergeCell ref="I82:AQ82"/>
    <mergeCell ref="C80:C81"/>
    <mergeCell ref="D80:D81"/>
    <mergeCell ref="F80:F81"/>
    <mergeCell ref="AI80:AI81"/>
    <mergeCell ref="AJ80:AJ81"/>
    <mergeCell ref="AK80:AK81"/>
    <mergeCell ref="AL80:AL81"/>
    <mergeCell ref="AM80:AM81"/>
    <mergeCell ref="AB80:AB81"/>
    <mergeCell ref="AD80:AD81"/>
    <mergeCell ref="AE80:AE81"/>
    <mergeCell ref="AF80:AF81"/>
    <mergeCell ref="AG80:AG81"/>
    <mergeCell ref="AH80:AH81"/>
    <mergeCell ref="P80:P81"/>
    <mergeCell ref="Q80:Q81"/>
    <mergeCell ref="R80:R81"/>
    <mergeCell ref="S80:S81"/>
    <mergeCell ref="T80:T81"/>
    <mergeCell ref="B80:B81"/>
    <mergeCell ref="I80:I81"/>
    <mergeCell ref="J80:J81"/>
    <mergeCell ref="K80:K81"/>
    <mergeCell ref="N80:N81"/>
    <mergeCell ref="O80:O81"/>
    <mergeCell ref="K78:K79"/>
    <mergeCell ref="N78:AB78"/>
    <mergeCell ref="AD78:AJ78"/>
    <mergeCell ref="AK78:AQ78"/>
    <mergeCell ref="N79:T79"/>
    <mergeCell ref="AD79:AJ79"/>
    <mergeCell ref="AK79:AQ79"/>
    <mergeCell ref="B78:B79"/>
    <mergeCell ref="C78:C79"/>
    <mergeCell ref="D78:D79"/>
    <mergeCell ref="F78:F79"/>
    <mergeCell ref="I78:I79"/>
    <mergeCell ref="J78:J79"/>
    <mergeCell ref="AN75:AN76"/>
    <mergeCell ref="AO75:AO76"/>
    <mergeCell ref="AP75:AP76"/>
    <mergeCell ref="AQ75:AQ76"/>
    <mergeCell ref="B77:G77"/>
    <mergeCell ref="I77:AQ77"/>
    <mergeCell ref="C75:C76"/>
    <mergeCell ref="D75:D76"/>
    <mergeCell ref="F75:F76"/>
    <mergeCell ref="AI75:AI76"/>
    <mergeCell ref="AJ75:AJ76"/>
    <mergeCell ref="AK75:AK76"/>
    <mergeCell ref="AL75:AL76"/>
    <mergeCell ref="AM75:AM76"/>
    <mergeCell ref="AB75:AB76"/>
    <mergeCell ref="AD75:AD76"/>
    <mergeCell ref="AE75:AE76"/>
    <mergeCell ref="AF75:AF76"/>
    <mergeCell ref="AG75:AG76"/>
    <mergeCell ref="AH75:AH76"/>
    <mergeCell ref="P75:P76"/>
    <mergeCell ref="Q75:Q76"/>
    <mergeCell ref="R75:R76"/>
    <mergeCell ref="S75:S76"/>
    <mergeCell ref="T75:T76"/>
    <mergeCell ref="B75:B76"/>
    <mergeCell ref="I75:I76"/>
    <mergeCell ref="J75:J76"/>
    <mergeCell ref="K75:K76"/>
    <mergeCell ref="N75:N76"/>
    <mergeCell ref="O75:O76"/>
    <mergeCell ref="K73:K74"/>
    <mergeCell ref="N73:AB73"/>
    <mergeCell ref="AD73:AJ73"/>
    <mergeCell ref="AK73:AQ73"/>
    <mergeCell ref="N74:T74"/>
    <mergeCell ref="AD74:AJ74"/>
    <mergeCell ref="AK74:AQ74"/>
    <mergeCell ref="B73:B74"/>
    <mergeCell ref="C73:C74"/>
    <mergeCell ref="D73:D74"/>
    <mergeCell ref="F73:F74"/>
    <mergeCell ref="I73:I74"/>
    <mergeCell ref="J73:J74"/>
    <mergeCell ref="AN70:AN71"/>
    <mergeCell ref="AO70:AO71"/>
    <mergeCell ref="AP70:AP71"/>
    <mergeCell ref="AQ70:AQ71"/>
    <mergeCell ref="B72:G72"/>
    <mergeCell ref="I72:AQ72"/>
    <mergeCell ref="C70:C71"/>
    <mergeCell ref="D70:D71"/>
    <mergeCell ref="F70:F71"/>
    <mergeCell ref="AI70:AI71"/>
    <mergeCell ref="AJ70:AJ71"/>
    <mergeCell ref="AK70:AK71"/>
    <mergeCell ref="AL70:AL71"/>
    <mergeCell ref="AM70:AM71"/>
    <mergeCell ref="AB70:AB71"/>
    <mergeCell ref="AD70:AD71"/>
    <mergeCell ref="AE70:AE71"/>
    <mergeCell ref="AF70:AF71"/>
    <mergeCell ref="AG70:AG71"/>
    <mergeCell ref="AH70:AH71"/>
    <mergeCell ref="P70:P71"/>
    <mergeCell ref="Q70:Q71"/>
    <mergeCell ref="R70:R71"/>
    <mergeCell ref="S70:S71"/>
    <mergeCell ref="T70:T71"/>
    <mergeCell ref="B70:B71"/>
    <mergeCell ref="I70:I71"/>
    <mergeCell ref="J70:J71"/>
    <mergeCell ref="K70:K71"/>
    <mergeCell ref="N70:N71"/>
    <mergeCell ref="O70:O71"/>
    <mergeCell ref="K68:K69"/>
    <mergeCell ref="N68:AB68"/>
    <mergeCell ref="AD68:AJ68"/>
    <mergeCell ref="AK68:AQ68"/>
    <mergeCell ref="N69:T69"/>
    <mergeCell ref="AD69:AJ69"/>
    <mergeCell ref="AK69:AQ69"/>
    <mergeCell ref="B68:B69"/>
    <mergeCell ref="C68:C69"/>
    <mergeCell ref="D68:D69"/>
    <mergeCell ref="F68:F69"/>
    <mergeCell ref="I68:I69"/>
    <mergeCell ref="J68:J69"/>
    <mergeCell ref="H68:H69"/>
    <mergeCell ref="H70:H71"/>
    <mergeCell ref="AN65:AN66"/>
    <mergeCell ref="AO65:AO66"/>
    <mergeCell ref="AP65:AP66"/>
    <mergeCell ref="AQ65:AQ66"/>
    <mergeCell ref="B67:G67"/>
    <mergeCell ref="I67:AQ67"/>
    <mergeCell ref="C65:C66"/>
    <mergeCell ref="D65:D66"/>
    <mergeCell ref="F65:F66"/>
    <mergeCell ref="AI65:AI66"/>
    <mergeCell ref="AJ65:AJ66"/>
    <mergeCell ref="AK65:AK66"/>
    <mergeCell ref="AL65:AL66"/>
    <mergeCell ref="AM65:AM66"/>
    <mergeCell ref="AB65:AB66"/>
    <mergeCell ref="AD65:AD66"/>
    <mergeCell ref="AE65:AE66"/>
    <mergeCell ref="AF65:AF66"/>
    <mergeCell ref="AG65:AG66"/>
    <mergeCell ref="AH65:AH66"/>
    <mergeCell ref="P65:P66"/>
    <mergeCell ref="Q65:Q66"/>
    <mergeCell ref="R65:R66"/>
    <mergeCell ref="S65:S66"/>
    <mergeCell ref="T65:T66"/>
    <mergeCell ref="B65:B66"/>
    <mergeCell ref="I65:I66"/>
    <mergeCell ref="J65:J66"/>
    <mergeCell ref="K65:K66"/>
    <mergeCell ref="N65:N66"/>
    <mergeCell ref="O65:O66"/>
    <mergeCell ref="H65:H66"/>
    <mergeCell ref="K63:K64"/>
    <mergeCell ref="N63:AB63"/>
    <mergeCell ref="AD63:AJ63"/>
    <mergeCell ref="AK63:AQ63"/>
    <mergeCell ref="N64:T64"/>
    <mergeCell ref="AD64:AJ64"/>
    <mergeCell ref="AK64:AQ64"/>
    <mergeCell ref="B63:B64"/>
    <mergeCell ref="C63:C64"/>
    <mergeCell ref="D63:D64"/>
    <mergeCell ref="F63:F64"/>
    <mergeCell ref="I63:I64"/>
    <mergeCell ref="J63:J64"/>
    <mergeCell ref="AN60:AN61"/>
    <mergeCell ref="AO60:AO61"/>
    <mergeCell ref="AP60:AP61"/>
    <mergeCell ref="AQ60:AQ61"/>
    <mergeCell ref="B62:G62"/>
    <mergeCell ref="I62:AQ62"/>
    <mergeCell ref="C60:C61"/>
    <mergeCell ref="D60:D61"/>
    <mergeCell ref="F60:F61"/>
    <mergeCell ref="AI60:AI61"/>
    <mergeCell ref="AJ60:AJ61"/>
    <mergeCell ref="AK60:AK61"/>
    <mergeCell ref="AL60:AL61"/>
    <mergeCell ref="AM60:AM61"/>
    <mergeCell ref="AB60:AB61"/>
    <mergeCell ref="AD60:AD61"/>
    <mergeCell ref="AE60:AE61"/>
    <mergeCell ref="AF60:AF61"/>
    <mergeCell ref="AG60:AG61"/>
    <mergeCell ref="AH60:AH61"/>
    <mergeCell ref="P60:P61"/>
    <mergeCell ref="Q60:Q61"/>
    <mergeCell ref="R60:R61"/>
    <mergeCell ref="S60:S61"/>
    <mergeCell ref="T60:T61"/>
    <mergeCell ref="B60:B61"/>
    <mergeCell ref="I60:I61"/>
    <mergeCell ref="J60:J61"/>
    <mergeCell ref="K60:K61"/>
    <mergeCell ref="N60:N61"/>
    <mergeCell ref="O60:O61"/>
    <mergeCell ref="K58:K59"/>
    <mergeCell ref="N58:AB58"/>
    <mergeCell ref="AD58:AJ58"/>
    <mergeCell ref="AK58:AQ58"/>
    <mergeCell ref="N59:T59"/>
    <mergeCell ref="AD59:AJ59"/>
    <mergeCell ref="AK59:AQ59"/>
    <mergeCell ref="B58:B59"/>
    <mergeCell ref="C58:C59"/>
    <mergeCell ref="D58:D59"/>
    <mergeCell ref="F58:F59"/>
    <mergeCell ref="I58:I59"/>
    <mergeCell ref="J58:J59"/>
    <mergeCell ref="AN55:AN56"/>
    <mergeCell ref="AO55:AO56"/>
    <mergeCell ref="AP55:AP56"/>
    <mergeCell ref="AQ55:AQ56"/>
    <mergeCell ref="B57:G57"/>
    <mergeCell ref="I57:AQ57"/>
    <mergeCell ref="C55:C56"/>
    <mergeCell ref="D55:D56"/>
    <mergeCell ref="F55:F56"/>
    <mergeCell ref="AI55:AI56"/>
    <mergeCell ref="AJ55:AJ56"/>
    <mergeCell ref="AK55:AK56"/>
    <mergeCell ref="AL55:AL56"/>
    <mergeCell ref="AM55:AM56"/>
    <mergeCell ref="AB55:AB56"/>
    <mergeCell ref="AD55:AD56"/>
    <mergeCell ref="AE55:AE56"/>
    <mergeCell ref="AF55:AF56"/>
    <mergeCell ref="AG55:AG56"/>
    <mergeCell ref="AH55:AH56"/>
    <mergeCell ref="P55:P56"/>
    <mergeCell ref="Q55:Q56"/>
    <mergeCell ref="R55:R56"/>
    <mergeCell ref="S55:S56"/>
    <mergeCell ref="T55:T56"/>
    <mergeCell ref="B55:B56"/>
    <mergeCell ref="I55:I56"/>
    <mergeCell ref="J55:J56"/>
    <mergeCell ref="K55:K56"/>
    <mergeCell ref="N55:N56"/>
    <mergeCell ref="O55:O56"/>
    <mergeCell ref="K53:K54"/>
    <mergeCell ref="N53:AB53"/>
    <mergeCell ref="AD53:AJ53"/>
    <mergeCell ref="AK53:AQ53"/>
    <mergeCell ref="N54:T54"/>
    <mergeCell ref="AD54:AJ54"/>
    <mergeCell ref="AK54:AQ54"/>
    <mergeCell ref="B53:B54"/>
    <mergeCell ref="C53:C54"/>
    <mergeCell ref="D53:D54"/>
    <mergeCell ref="F53:F54"/>
    <mergeCell ref="I53:I54"/>
    <mergeCell ref="J53:J54"/>
    <mergeCell ref="AN50:AN51"/>
    <mergeCell ref="AO50:AO51"/>
    <mergeCell ref="AP50:AP51"/>
    <mergeCell ref="AQ50:AQ51"/>
    <mergeCell ref="B52:G52"/>
    <mergeCell ref="I52:AQ52"/>
    <mergeCell ref="C50:C51"/>
    <mergeCell ref="D50:D51"/>
    <mergeCell ref="F50:F51"/>
    <mergeCell ref="AI50:AI51"/>
    <mergeCell ref="AJ50:AJ51"/>
    <mergeCell ref="AK50:AK51"/>
    <mergeCell ref="AL50:AL51"/>
    <mergeCell ref="AM50:AM51"/>
    <mergeCell ref="AB50:AB51"/>
    <mergeCell ref="AD50:AD51"/>
    <mergeCell ref="AE50:AE51"/>
    <mergeCell ref="AF50:AF51"/>
    <mergeCell ref="AG50:AG51"/>
    <mergeCell ref="AH50:AH51"/>
    <mergeCell ref="P50:P51"/>
    <mergeCell ref="Q50:Q51"/>
    <mergeCell ref="R50:R51"/>
    <mergeCell ref="S50:S51"/>
    <mergeCell ref="T50:T51"/>
    <mergeCell ref="B50:B51"/>
    <mergeCell ref="I50:I51"/>
    <mergeCell ref="J50:J51"/>
    <mergeCell ref="K50:K51"/>
    <mergeCell ref="N50:N51"/>
    <mergeCell ref="O50:O51"/>
    <mergeCell ref="K48:K49"/>
    <mergeCell ref="N48:AB48"/>
    <mergeCell ref="AD48:AJ48"/>
    <mergeCell ref="AK48:AQ48"/>
    <mergeCell ref="N49:T49"/>
    <mergeCell ref="AD49:AJ49"/>
    <mergeCell ref="AK49:AQ49"/>
    <mergeCell ref="B48:B49"/>
    <mergeCell ref="C48:C49"/>
    <mergeCell ref="D48:D49"/>
    <mergeCell ref="F48:F49"/>
    <mergeCell ref="I48:I49"/>
    <mergeCell ref="J48:J49"/>
    <mergeCell ref="AN45:AN46"/>
    <mergeCell ref="AO45:AO46"/>
    <mergeCell ref="AP45:AP46"/>
    <mergeCell ref="AQ45:AQ46"/>
    <mergeCell ref="B47:G47"/>
    <mergeCell ref="I47:AQ47"/>
    <mergeCell ref="C45:C46"/>
    <mergeCell ref="D45:D46"/>
    <mergeCell ref="F45:F46"/>
    <mergeCell ref="AI45:AI46"/>
    <mergeCell ref="AJ45:AJ46"/>
    <mergeCell ref="AK45:AK46"/>
    <mergeCell ref="AL45:AL46"/>
    <mergeCell ref="AM45:AM46"/>
    <mergeCell ref="AB45:AB46"/>
    <mergeCell ref="AD45:AD46"/>
    <mergeCell ref="AE45:AE46"/>
    <mergeCell ref="AF45:AF46"/>
    <mergeCell ref="AG45:AG46"/>
    <mergeCell ref="AH45:AH46"/>
    <mergeCell ref="P45:P46"/>
    <mergeCell ref="Q45:Q46"/>
    <mergeCell ref="R45:R46"/>
    <mergeCell ref="S45:S46"/>
    <mergeCell ref="T45:T46"/>
    <mergeCell ref="B45:B46"/>
    <mergeCell ref="I45:I46"/>
    <mergeCell ref="J45:J46"/>
    <mergeCell ref="K45:K46"/>
    <mergeCell ref="N45:N46"/>
    <mergeCell ref="O45:O46"/>
    <mergeCell ref="K43:K44"/>
    <mergeCell ref="N43:AB43"/>
    <mergeCell ref="AD43:AJ43"/>
    <mergeCell ref="AK43:AQ43"/>
    <mergeCell ref="N44:T44"/>
    <mergeCell ref="AD44:AJ44"/>
    <mergeCell ref="AK44:AQ44"/>
    <mergeCell ref="B43:B44"/>
    <mergeCell ref="C43:C44"/>
    <mergeCell ref="D43:D44"/>
    <mergeCell ref="F43:F44"/>
    <mergeCell ref="I43:I44"/>
    <mergeCell ref="J43:J44"/>
    <mergeCell ref="AN40:AN41"/>
    <mergeCell ref="AO40:AO41"/>
    <mergeCell ref="AP40:AP41"/>
    <mergeCell ref="AQ40:AQ41"/>
    <mergeCell ref="B42:G42"/>
    <mergeCell ref="I42:AQ42"/>
    <mergeCell ref="C40:C41"/>
    <mergeCell ref="D40:D41"/>
    <mergeCell ref="F40:F41"/>
    <mergeCell ref="AI40:AI41"/>
    <mergeCell ref="AJ40:AJ41"/>
    <mergeCell ref="AK40:AK41"/>
    <mergeCell ref="AL40:AL41"/>
    <mergeCell ref="AM40:AM41"/>
    <mergeCell ref="AB40:AB41"/>
    <mergeCell ref="AD40:AD41"/>
    <mergeCell ref="AE40:AE41"/>
    <mergeCell ref="AF40:AF41"/>
    <mergeCell ref="AG40:AG41"/>
    <mergeCell ref="AH40:AH41"/>
    <mergeCell ref="P40:P41"/>
    <mergeCell ref="Q40:Q41"/>
    <mergeCell ref="R40:R41"/>
    <mergeCell ref="S40:S41"/>
    <mergeCell ref="T40:T41"/>
    <mergeCell ref="B40:B41"/>
    <mergeCell ref="I40:I41"/>
    <mergeCell ref="J40:J41"/>
    <mergeCell ref="K40:K41"/>
    <mergeCell ref="N40:N41"/>
    <mergeCell ref="O40:O41"/>
    <mergeCell ref="K38:K39"/>
    <mergeCell ref="N38:AB38"/>
    <mergeCell ref="AD38:AJ38"/>
    <mergeCell ref="AK38:AQ38"/>
    <mergeCell ref="N39:T39"/>
    <mergeCell ref="AD39:AJ39"/>
    <mergeCell ref="AK39:AQ39"/>
    <mergeCell ref="B38:B39"/>
    <mergeCell ref="C38:C39"/>
    <mergeCell ref="D38:D39"/>
    <mergeCell ref="F38:F39"/>
    <mergeCell ref="I38:I39"/>
    <mergeCell ref="J38:J39"/>
    <mergeCell ref="AN35:AN36"/>
    <mergeCell ref="AO35:AO36"/>
    <mergeCell ref="AP35:AP36"/>
    <mergeCell ref="AQ35:AQ36"/>
    <mergeCell ref="B37:G37"/>
    <mergeCell ref="I37:AQ37"/>
    <mergeCell ref="C35:C36"/>
    <mergeCell ref="D35:D36"/>
    <mergeCell ref="F35:F36"/>
    <mergeCell ref="AI35:AI36"/>
    <mergeCell ref="AJ35:AJ36"/>
    <mergeCell ref="AK35:AK36"/>
    <mergeCell ref="AL35:AL36"/>
    <mergeCell ref="AM35:AM36"/>
    <mergeCell ref="AB35:AB36"/>
    <mergeCell ref="AD35:AD36"/>
    <mergeCell ref="AE35:AE36"/>
    <mergeCell ref="AF35:AF36"/>
    <mergeCell ref="AG35:AG36"/>
    <mergeCell ref="AH35:AH36"/>
    <mergeCell ref="P35:P36"/>
    <mergeCell ref="Q35:Q36"/>
    <mergeCell ref="R35:R36"/>
    <mergeCell ref="S35:S36"/>
    <mergeCell ref="T35:T36"/>
    <mergeCell ref="B35:B36"/>
    <mergeCell ref="I35:I36"/>
    <mergeCell ref="J35:J36"/>
    <mergeCell ref="K35:K36"/>
    <mergeCell ref="N35:N36"/>
    <mergeCell ref="O35:O36"/>
    <mergeCell ref="K33:K34"/>
    <mergeCell ref="N33:AB33"/>
    <mergeCell ref="AD33:AJ33"/>
    <mergeCell ref="AK33:AQ33"/>
    <mergeCell ref="N34:T34"/>
    <mergeCell ref="AD34:AJ34"/>
    <mergeCell ref="AK34:AQ34"/>
    <mergeCell ref="B33:B34"/>
    <mergeCell ref="C33:C34"/>
    <mergeCell ref="D33:D34"/>
    <mergeCell ref="F33:F34"/>
    <mergeCell ref="I33:I34"/>
    <mergeCell ref="J33:J34"/>
    <mergeCell ref="AN30:AN31"/>
    <mergeCell ref="AO30:AO31"/>
    <mergeCell ref="AP30:AP31"/>
    <mergeCell ref="AQ30:AQ31"/>
    <mergeCell ref="B32:G32"/>
    <mergeCell ref="I32:AQ32"/>
    <mergeCell ref="C30:C31"/>
    <mergeCell ref="D30:D31"/>
    <mergeCell ref="F30:F31"/>
    <mergeCell ref="AI30:AI31"/>
    <mergeCell ref="AJ30:AJ31"/>
    <mergeCell ref="AK30:AK31"/>
    <mergeCell ref="AL30:AL31"/>
    <mergeCell ref="AM30:AM31"/>
    <mergeCell ref="AB30:AB31"/>
    <mergeCell ref="AD30:AD31"/>
    <mergeCell ref="AE30:AE31"/>
    <mergeCell ref="AF30:AF31"/>
    <mergeCell ref="AG30:AG31"/>
    <mergeCell ref="AH30:AH31"/>
    <mergeCell ref="P30:P31"/>
    <mergeCell ref="Q30:Q31"/>
    <mergeCell ref="R30:R31"/>
    <mergeCell ref="S30:S31"/>
    <mergeCell ref="T30:T31"/>
    <mergeCell ref="B30:B31"/>
    <mergeCell ref="I30:I31"/>
    <mergeCell ref="J30:J31"/>
    <mergeCell ref="K30:K31"/>
    <mergeCell ref="N30:N31"/>
    <mergeCell ref="O30:O31"/>
    <mergeCell ref="K28:K29"/>
    <mergeCell ref="N28:AB28"/>
    <mergeCell ref="AD28:AJ28"/>
    <mergeCell ref="AK28:AQ28"/>
    <mergeCell ref="N29:T29"/>
    <mergeCell ref="AD29:AJ29"/>
    <mergeCell ref="AK29:AQ29"/>
    <mergeCell ref="B28:B29"/>
    <mergeCell ref="C28:C29"/>
    <mergeCell ref="D28:D29"/>
    <mergeCell ref="F28:F29"/>
    <mergeCell ref="I28:I29"/>
    <mergeCell ref="J28:J29"/>
    <mergeCell ref="AN25:AN26"/>
    <mergeCell ref="AO25:AO26"/>
    <mergeCell ref="AP25:AP26"/>
    <mergeCell ref="AQ25:AQ26"/>
    <mergeCell ref="B27:G27"/>
    <mergeCell ref="I27:AQ27"/>
    <mergeCell ref="C25:C26"/>
    <mergeCell ref="D25:D26"/>
    <mergeCell ref="F25:F26"/>
    <mergeCell ref="AI25:AI26"/>
    <mergeCell ref="AJ25:AJ26"/>
    <mergeCell ref="AK25:AK26"/>
    <mergeCell ref="AL25:AL26"/>
    <mergeCell ref="AM25:AM26"/>
    <mergeCell ref="AB25:AB26"/>
    <mergeCell ref="AD25:AD26"/>
    <mergeCell ref="AE25:AE26"/>
    <mergeCell ref="AF25:AF26"/>
    <mergeCell ref="AG25:AG26"/>
    <mergeCell ref="AH25:AH26"/>
    <mergeCell ref="P25:P26"/>
    <mergeCell ref="Q25:Q26"/>
    <mergeCell ref="R25:R26"/>
    <mergeCell ref="S25:S26"/>
    <mergeCell ref="T25:T26"/>
    <mergeCell ref="B25:B26"/>
    <mergeCell ref="I25:I26"/>
    <mergeCell ref="J25:J26"/>
    <mergeCell ref="K25:K26"/>
    <mergeCell ref="N25:N26"/>
    <mergeCell ref="O25:O26"/>
    <mergeCell ref="K23:K24"/>
    <mergeCell ref="N23:AB23"/>
    <mergeCell ref="AD23:AJ23"/>
    <mergeCell ref="AK23:AQ23"/>
    <mergeCell ref="N24:T24"/>
    <mergeCell ref="AD24:AJ24"/>
    <mergeCell ref="AK24:AQ24"/>
    <mergeCell ref="B23:B24"/>
    <mergeCell ref="C23:C24"/>
    <mergeCell ref="D23:D24"/>
    <mergeCell ref="F23:F24"/>
    <mergeCell ref="I23:I24"/>
    <mergeCell ref="J23:J24"/>
    <mergeCell ref="AN20:AN21"/>
    <mergeCell ref="AO20:AO21"/>
    <mergeCell ref="AP20:AP21"/>
    <mergeCell ref="AQ20:AQ21"/>
    <mergeCell ref="B22:G22"/>
    <mergeCell ref="I22:AQ22"/>
    <mergeCell ref="C20:C21"/>
    <mergeCell ref="D20:D21"/>
    <mergeCell ref="F20:F21"/>
    <mergeCell ref="AI20:AI21"/>
    <mergeCell ref="AJ20:AJ21"/>
    <mergeCell ref="AK20:AK21"/>
    <mergeCell ref="AL20:AL21"/>
    <mergeCell ref="AM20:AM21"/>
    <mergeCell ref="AB20:AB21"/>
    <mergeCell ref="AD20:AD21"/>
    <mergeCell ref="AE20:AE21"/>
    <mergeCell ref="AF20:AF21"/>
    <mergeCell ref="AG20:AG21"/>
    <mergeCell ref="AH20:AH21"/>
    <mergeCell ref="P20:P21"/>
    <mergeCell ref="Q20:Q21"/>
    <mergeCell ref="R20:R21"/>
    <mergeCell ref="S20:S21"/>
    <mergeCell ref="T20:T21"/>
    <mergeCell ref="AK18:AQ18"/>
    <mergeCell ref="N19:T19"/>
    <mergeCell ref="AD19:AJ19"/>
    <mergeCell ref="AK19:AQ19"/>
    <mergeCell ref="B20:B21"/>
    <mergeCell ref="I20:I21"/>
    <mergeCell ref="J20:J21"/>
    <mergeCell ref="K20:K21"/>
    <mergeCell ref="N20:N21"/>
    <mergeCell ref="O20:O21"/>
    <mergeCell ref="F18:F19"/>
    <mergeCell ref="I18:I19"/>
    <mergeCell ref="J18:J19"/>
    <mergeCell ref="K18:K19"/>
    <mergeCell ref="N18:AB18"/>
    <mergeCell ref="AD18:AJ18"/>
    <mergeCell ref="H18:H19"/>
    <mergeCell ref="H20:H21"/>
    <mergeCell ref="K13:K14"/>
    <mergeCell ref="N13:AB13"/>
    <mergeCell ref="AD13:AJ13"/>
    <mergeCell ref="AN15:AN16"/>
    <mergeCell ref="AO15:AO16"/>
    <mergeCell ref="AP15:AP16"/>
    <mergeCell ref="AQ15:AQ16"/>
    <mergeCell ref="B17:G17"/>
    <mergeCell ref="I17:AQ17"/>
    <mergeCell ref="AI15:AI16"/>
    <mergeCell ref="AJ15:AJ16"/>
    <mergeCell ref="AK15:AK16"/>
    <mergeCell ref="AL15:AL16"/>
    <mergeCell ref="AM15:AM16"/>
    <mergeCell ref="AB15:AB16"/>
    <mergeCell ref="AD15:AD16"/>
    <mergeCell ref="AE15:AE16"/>
    <mergeCell ref="AF15:AF16"/>
    <mergeCell ref="AG15:AG16"/>
    <mergeCell ref="AH15:AH16"/>
    <mergeCell ref="P15:P16"/>
    <mergeCell ref="Q15:Q16"/>
    <mergeCell ref="R15:R16"/>
    <mergeCell ref="S15:S16"/>
    <mergeCell ref="T15:T16"/>
    <mergeCell ref="AD10:AD11"/>
    <mergeCell ref="AE10:AE11"/>
    <mergeCell ref="AF10:AF11"/>
    <mergeCell ref="AG10:AG11"/>
    <mergeCell ref="O10:O11"/>
    <mergeCell ref="P10:P11"/>
    <mergeCell ref="Q10:Q11"/>
    <mergeCell ref="R10:R11"/>
    <mergeCell ref="S10:S11"/>
    <mergeCell ref="T10:T11"/>
    <mergeCell ref="AK13:AQ13"/>
    <mergeCell ref="N14:T14"/>
    <mergeCell ref="AD14:AJ14"/>
    <mergeCell ref="AK14:AQ14"/>
    <mergeCell ref="B15:B16"/>
    <mergeCell ref="I15:I16"/>
    <mergeCell ref="J15:J16"/>
    <mergeCell ref="K15:K16"/>
    <mergeCell ref="N15:N16"/>
    <mergeCell ref="O15:O16"/>
    <mergeCell ref="C15:C16"/>
    <mergeCell ref="D15:D16"/>
    <mergeCell ref="F15:F16"/>
    <mergeCell ref="H13:H14"/>
    <mergeCell ref="H15:H16"/>
    <mergeCell ref="I12:AQ12"/>
    <mergeCell ref="B13:B14"/>
    <mergeCell ref="C13:C14"/>
    <mergeCell ref="D13:D14"/>
    <mergeCell ref="F13:F14"/>
    <mergeCell ref="I13:I14"/>
    <mergeCell ref="J13:J14"/>
    <mergeCell ref="AD8:AJ8"/>
    <mergeCell ref="AK8:AQ8"/>
    <mergeCell ref="N9:T9"/>
    <mergeCell ref="AD9:AJ9"/>
    <mergeCell ref="AK9:AQ9"/>
    <mergeCell ref="B10:B11"/>
    <mergeCell ref="I10:I11"/>
    <mergeCell ref="J10:J11"/>
    <mergeCell ref="K10:K11"/>
    <mergeCell ref="N10:N11"/>
    <mergeCell ref="D8:D9"/>
    <mergeCell ref="F8:F9"/>
    <mergeCell ref="I8:I9"/>
    <mergeCell ref="J8:J9"/>
    <mergeCell ref="K8:K9"/>
    <mergeCell ref="N8:AB8"/>
    <mergeCell ref="C10:C11"/>
    <mergeCell ref="D10:D11"/>
    <mergeCell ref="F10:F11"/>
    <mergeCell ref="H8:H9"/>
    <mergeCell ref="H10:H11"/>
    <mergeCell ref="AM10:AM11"/>
    <mergeCell ref="AN10:AN11"/>
    <mergeCell ref="AO10:AO11"/>
    <mergeCell ref="AP10:AP11"/>
    <mergeCell ref="AQ10:AQ11"/>
    <mergeCell ref="AH10:AH11"/>
    <mergeCell ref="AI10:AI11"/>
    <mergeCell ref="AJ10:AJ11"/>
    <mergeCell ref="AK10:AK11"/>
    <mergeCell ref="AL10:AL11"/>
    <mergeCell ref="AB10:AB11"/>
    <mergeCell ref="A393:A394"/>
    <mergeCell ref="A395:A397"/>
    <mergeCell ref="A398:A399"/>
    <mergeCell ref="A400:A402"/>
    <mergeCell ref="B8:B9"/>
    <mergeCell ref="C8:C9"/>
    <mergeCell ref="B12:G12"/>
    <mergeCell ref="B18:B19"/>
    <mergeCell ref="C18:C19"/>
    <mergeCell ref="D18:D19"/>
    <mergeCell ref="A378:A379"/>
    <mergeCell ref="A380:A382"/>
    <mergeCell ref="A383:A384"/>
    <mergeCell ref="A385:A387"/>
    <mergeCell ref="A388:A389"/>
    <mergeCell ref="A390:A392"/>
    <mergeCell ref="A363:A364"/>
    <mergeCell ref="A365:A367"/>
    <mergeCell ref="A368:A369"/>
    <mergeCell ref="A370:A372"/>
    <mergeCell ref="A373:A374"/>
    <mergeCell ref="A375:A377"/>
    <mergeCell ref="A348:A349"/>
    <mergeCell ref="A350:A352"/>
    <mergeCell ref="A353:A354"/>
    <mergeCell ref="A355:A357"/>
    <mergeCell ref="A358:A359"/>
    <mergeCell ref="A360:A362"/>
    <mergeCell ref="A333:A334"/>
    <mergeCell ref="A335:A337"/>
    <mergeCell ref="A338:A339"/>
    <mergeCell ref="A340:A342"/>
    <mergeCell ref="A343:A344"/>
    <mergeCell ref="A345:A347"/>
    <mergeCell ref="A318:A319"/>
    <mergeCell ref="A320:A322"/>
    <mergeCell ref="A323:A324"/>
    <mergeCell ref="A325:A327"/>
    <mergeCell ref="A328:A329"/>
    <mergeCell ref="A330:A332"/>
    <mergeCell ref="A303:A304"/>
    <mergeCell ref="A305:A307"/>
    <mergeCell ref="A308:A309"/>
    <mergeCell ref="A310:A312"/>
    <mergeCell ref="A313:A314"/>
    <mergeCell ref="A315:A317"/>
    <mergeCell ref="A288:A289"/>
    <mergeCell ref="A290:A292"/>
    <mergeCell ref="A293:A294"/>
    <mergeCell ref="A295:A297"/>
    <mergeCell ref="A298:A299"/>
    <mergeCell ref="A300:A302"/>
    <mergeCell ref="A273:A274"/>
    <mergeCell ref="A275:A277"/>
    <mergeCell ref="A278:A279"/>
    <mergeCell ref="A280:A282"/>
    <mergeCell ref="A283:A284"/>
    <mergeCell ref="A285:A287"/>
    <mergeCell ref="A258:A259"/>
    <mergeCell ref="A260:A262"/>
    <mergeCell ref="A263:A264"/>
    <mergeCell ref="A265:A267"/>
    <mergeCell ref="A268:A269"/>
    <mergeCell ref="A270:A272"/>
    <mergeCell ref="A243:A244"/>
    <mergeCell ref="A245:A247"/>
    <mergeCell ref="A248:A249"/>
    <mergeCell ref="A250:A252"/>
    <mergeCell ref="A253:A254"/>
    <mergeCell ref="A255:A257"/>
    <mergeCell ref="A228:A229"/>
    <mergeCell ref="A230:A232"/>
    <mergeCell ref="A233:A234"/>
    <mergeCell ref="A235:A237"/>
    <mergeCell ref="A238:A239"/>
    <mergeCell ref="A240:A242"/>
    <mergeCell ref="A213:A214"/>
    <mergeCell ref="A215:A217"/>
    <mergeCell ref="A218:A219"/>
    <mergeCell ref="A220:A222"/>
    <mergeCell ref="A223:A224"/>
    <mergeCell ref="A225:A227"/>
    <mergeCell ref="A198:A199"/>
    <mergeCell ref="A200:A202"/>
    <mergeCell ref="A203:A204"/>
    <mergeCell ref="A205:A207"/>
    <mergeCell ref="A208:A209"/>
    <mergeCell ref="A210:A212"/>
    <mergeCell ref="A183:A184"/>
    <mergeCell ref="A185:A187"/>
    <mergeCell ref="A188:A189"/>
    <mergeCell ref="A190:A192"/>
    <mergeCell ref="A193:A194"/>
    <mergeCell ref="A195:A197"/>
    <mergeCell ref="A168:A169"/>
    <mergeCell ref="A170:A172"/>
    <mergeCell ref="A173:A174"/>
    <mergeCell ref="A175:A177"/>
    <mergeCell ref="A178:A179"/>
    <mergeCell ref="A180:A182"/>
    <mergeCell ref="A153:A154"/>
    <mergeCell ref="A155:A157"/>
    <mergeCell ref="A158:A159"/>
    <mergeCell ref="A160:A162"/>
    <mergeCell ref="A163:A164"/>
    <mergeCell ref="A165:A167"/>
    <mergeCell ref="A138:A139"/>
    <mergeCell ref="A140:A142"/>
    <mergeCell ref="A143:A144"/>
    <mergeCell ref="A145:A147"/>
    <mergeCell ref="A148:A149"/>
    <mergeCell ref="A150:A152"/>
    <mergeCell ref="A123:A124"/>
    <mergeCell ref="A125:A127"/>
    <mergeCell ref="A128:A129"/>
    <mergeCell ref="A130:A132"/>
    <mergeCell ref="A133:A134"/>
    <mergeCell ref="A135:A137"/>
    <mergeCell ref="A108:A109"/>
    <mergeCell ref="A110:A112"/>
    <mergeCell ref="A113:A114"/>
    <mergeCell ref="A115:A117"/>
    <mergeCell ref="A118:A119"/>
    <mergeCell ref="A120:A122"/>
    <mergeCell ref="A93:A94"/>
    <mergeCell ref="A95:A97"/>
    <mergeCell ref="A98:A99"/>
    <mergeCell ref="A100:A102"/>
    <mergeCell ref="A103:A104"/>
    <mergeCell ref="A105:A107"/>
    <mergeCell ref="A78:A79"/>
    <mergeCell ref="A80:A82"/>
    <mergeCell ref="A83:A84"/>
    <mergeCell ref="A85:A87"/>
    <mergeCell ref="A88:A89"/>
    <mergeCell ref="A90:A92"/>
    <mergeCell ref="A63:A64"/>
    <mergeCell ref="A65:A67"/>
    <mergeCell ref="A68:A69"/>
    <mergeCell ref="A70:A72"/>
    <mergeCell ref="A73:A74"/>
    <mergeCell ref="A75:A77"/>
    <mergeCell ref="A48:A49"/>
    <mergeCell ref="A50:A52"/>
    <mergeCell ref="A53:A54"/>
    <mergeCell ref="A55:A57"/>
    <mergeCell ref="A58:A59"/>
    <mergeCell ref="A60:A62"/>
    <mergeCell ref="A33:A34"/>
    <mergeCell ref="A35:A37"/>
    <mergeCell ref="A38:A39"/>
    <mergeCell ref="A40:A42"/>
    <mergeCell ref="A43:A44"/>
    <mergeCell ref="A45:A47"/>
    <mergeCell ref="A18:A19"/>
    <mergeCell ref="A20:A22"/>
    <mergeCell ref="A23:A24"/>
    <mergeCell ref="A25:A27"/>
    <mergeCell ref="A28:A29"/>
    <mergeCell ref="A30:A32"/>
    <mergeCell ref="A3:A4"/>
    <mergeCell ref="A5:A7"/>
    <mergeCell ref="A8:A9"/>
    <mergeCell ref="A10:A12"/>
    <mergeCell ref="A13:A14"/>
    <mergeCell ref="A15:A17"/>
    <mergeCell ref="AO5:AO6"/>
    <mergeCell ref="AP5:AP6"/>
    <mergeCell ref="AQ5:AQ6"/>
    <mergeCell ref="B5:B6"/>
    <mergeCell ref="B7:G7"/>
    <mergeCell ref="I7:AQ7"/>
    <mergeCell ref="C5:C6"/>
    <mergeCell ref="D5:D6"/>
    <mergeCell ref="F5:F6"/>
    <mergeCell ref="AJ5:AJ6"/>
    <mergeCell ref="AK5:AK6"/>
    <mergeCell ref="AL5:AL6"/>
    <mergeCell ref="AM5:AM6"/>
    <mergeCell ref="AN5:AN6"/>
    <mergeCell ref="AD5:AD6"/>
    <mergeCell ref="AE5:AE6"/>
    <mergeCell ref="AF5:AF6"/>
    <mergeCell ref="AG5:AG6"/>
    <mergeCell ref="AH5:AH6"/>
    <mergeCell ref="AI5:AI6"/>
    <mergeCell ref="AD3:AJ3"/>
    <mergeCell ref="AD4:AJ4"/>
    <mergeCell ref="AK3:AQ3"/>
    <mergeCell ref="AK4:AQ4"/>
    <mergeCell ref="N5:N6"/>
    <mergeCell ref="O5:O6"/>
    <mergeCell ref="P5:P6"/>
    <mergeCell ref="Q5:Q6"/>
    <mergeCell ref="R5:R6"/>
    <mergeCell ref="S5:S6"/>
    <mergeCell ref="K3:K4"/>
    <mergeCell ref="I5:I6"/>
    <mergeCell ref="J5:J6"/>
    <mergeCell ref="K5:K6"/>
    <mergeCell ref="N4:T4"/>
    <mergeCell ref="N3:AB3"/>
    <mergeCell ref="T5:T6"/>
    <mergeCell ref="AB5:AB6"/>
    <mergeCell ref="B3:B4"/>
    <mergeCell ref="C3:C4"/>
    <mergeCell ref="D3:D4"/>
    <mergeCell ref="F3:F4"/>
    <mergeCell ref="I3:I4"/>
    <mergeCell ref="J3:J4"/>
    <mergeCell ref="H3:H4"/>
    <mergeCell ref="H5:H6"/>
    <mergeCell ref="M5:M6"/>
  </mergeCells>
  <phoneticPr fontId="1"/>
  <conditionalFormatting sqref="J5">
    <cfRule type="expression" dxfId="403" priority="3910">
      <formula>AND($I5&lt;&gt;"107 ハーフマラソン",$I5&lt;&gt;"062 10000mW")</formula>
    </cfRule>
  </conditionalFormatting>
  <conditionalFormatting sqref="K5">
    <cfRule type="containsText" dxfId="402" priority="3597" operator="containsText" text="B標準">
      <formula>NOT(ISERROR(SEARCH("B標準",K5)))</formula>
    </cfRule>
    <cfRule type="containsText" dxfId="401" priority="3598" operator="containsText" text="A標準">
      <formula>NOT(ISERROR(SEARCH("A標準",K5)))</formula>
    </cfRule>
    <cfRule type="containsText" dxfId="400" priority="3599" operator="containsText" text="未突破">
      <formula>NOT(ISERROR(SEARCH("未突破",K5)))</formula>
    </cfRule>
  </conditionalFormatting>
  <conditionalFormatting sqref="I5:J5">
    <cfRule type="expression" dxfId="399" priority="3935" stopIfTrue="1">
      <formula>AND($I5&lt;&gt;"",OR($I5=#REF!,$I5=$I6,$I5=#REF!))</formula>
    </cfRule>
  </conditionalFormatting>
  <conditionalFormatting sqref="K10">
    <cfRule type="containsText" dxfId="398" priority="643" operator="containsText" text="B標準">
      <formula>NOT(ISERROR(SEARCH("B標準",K10)))</formula>
    </cfRule>
    <cfRule type="containsText" dxfId="397" priority="644" operator="containsText" text="A標準">
      <formula>NOT(ISERROR(SEARCH("A標準",K10)))</formula>
    </cfRule>
    <cfRule type="containsText" dxfId="396" priority="645" operator="containsText" text="未突破">
      <formula>NOT(ISERROR(SEARCH("未突破",K10)))</formula>
    </cfRule>
  </conditionalFormatting>
  <conditionalFormatting sqref="K400">
    <cfRule type="containsText" dxfId="395" priority="169" operator="containsText" text="B標準">
      <formula>NOT(ISERROR(SEARCH("B標準",K400)))</formula>
    </cfRule>
    <cfRule type="containsText" dxfId="394" priority="170" operator="containsText" text="A標準">
      <formula>NOT(ISERROR(SEARCH("A標準",K400)))</formula>
    </cfRule>
    <cfRule type="containsText" dxfId="393" priority="171" operator="containsText" text="未突破">
      <formula>NOT(ISERROR(SEARCH("未突破",K400)))</formula>
    </cfRule>
  </conditionalFormatting>
  <conditionalFormatting sqref="J10">
    <cfRule type="expression" dxfId="392" priority="646">
      <formula>AND($I10&lt;&gt;"107 ハーフマラソン",$I10&lt;&gt;"062 10000mW")</formula>
    </cfRule>
  </conditionalFormatting>
  <conditionalFormatting sqref="I10:J10">
    <cfRule type="expression" dxfId="391" priority="648" stopIfTrue="1">
      <formula>AND($I10&lt;&gt;"",OR($I10=#REF!,$I10=$I11,$I10=#REF!))</formula>
    </cfRule>
  </conditionalFormatting>
  <conditionalFormatting sqref="J15">
    <cfRule type="expression" dxfId="390" priority="640">
      <formula>AND($I15&lt;&gt;"107 ハーフマラソン",$I15&lt;&gt;"062 10000mW")</formula>
    </cfRule>
  </conditionalFormatting>
  <conditionalFormatting sqref="K15">
    <cfRule type="containsText" dxfId="389" priority="637" operator="containsText" text="B標準">
      <formula>NOT(ISERROR(SEARCH("B標準",K15)))</formula>
    </cfRule>
    <cfRule type="containsText" dxfId="388" priority="638" operator="containsText" text="A標準">
      <formula>NOT(ISERROR(SEARCH("A標準",K15)))</formula>
    </cfRule>
    <cfRule type="containsText" dxfId="387" priority="639" operator="containsText" text="未突破">
      <formula>NOT(ISERROR(SEARCH("未突破",K15)))</formula>
    </cfRule>
  </conditionalFormatting>
  <conditionalFormatting sqref="I15:J15">
    <cfRule type="expression" dxfId="386" priority="642" stopIfTrue="1">
      <formula>AND($I15&lt;&gt;"",OR($I15=#REF!,$I15=$I16,$I15=#REF!))</formula>
    </cfRule>
  </conditionalFormatting>
  <conditionalFormatting sqref="J20">
    <cfRule type="expression" dxfId="385" priority="634">
      <formula>AND($I20&lt;&gt;"107 ハーフマラソン",$I20&lt;&gt;"062 10000mW")</formula>
    </cfRule>
  </conditionalFormatting>
  <conditionalFormatting sqref="K20">
    <cfRule type="containsText" dxfId="384" priority="631" operator="containsText" text="B標準">
      <formula>NOT(ISERROR(SEARCH("B標準",K20)))</formula>
    </cfRule>
    <cfRule type="containsText" dxfId="383" priority="632" operator="containsText" text="A標準">
      <formula>NOT(ISERROR(SEARCH("A標準",K20)))</formula>
    </cfRule>
    <cfRule type="containsText" dxfId="382" priority="633" operator="containsText" text="未突破">
      <formula>NOT(ISERROR(SEARCH("未突破",K20)))</formula>
    </cfRule>
  </conditionalFormatting>
  <conditionalFormatting sqref="I20:J20">
    <cfRule type="expression" dxfId="381" priority="636" stopIfTrue="1">
      <formula>AND($I20&lt;&gt;"",OR($I20=#REF!,$I20=$I21,$I20=#REF!))</formula>
    </cfRule>
  </conditionalFormatting>
  <conditionalFormatting sqref="J25">
    <cfRule type="expression" dxfId="380" priority="628">
      <formula>AND($I25&lt;&gt;"107 ハーフマラソン",$I25&lt;&gt;"062 10000mW")</formula>
    </cfRule>
  </conditionalFormatting>
  <conditionalFormatting sqref="K25">
    <cfRule type="containsText" dxfId="379" priority="625" operator="containsText" text="B標準">
      <formula>NOT(ISERROR(SEARCH("B標準",K25)))</formula>
    </cfRule>
    <cfRule type="containsText" dxfId="378" priority="626" operator="containsText" text="A標準">
      <formula>NOT(ISERROR(SEARCH("A標準",K25)))</formula>
    </cfRule>
    <cfRule type="containsText" dxfId="377" priority="627" operator="containsText" text="未突破">
      <formula>NOT(ISERROR(SEARCH("未突破",K25)))</formula>
    </cfRule>
  </conditionalFormatting>
  <conditionalFormatting sqref="I25:J25">
    <cfRule type="expression" dxfId="376" priority="630" stopIfTrue="1">
      <formula>AND($I25&lt;&gt;"",OR($I25=#REF!,$I25=$I26,$I25=#REF!))</formula>
    </cfRule>
  </conditionalFormatting>
  <conditionalFormatting sqref="J30">
    <cfRule type="expression" dxfId="375" priority="622">
      <formula>AND($I30&lt;&gt;"107 ハーフマラソン",$I30&lt;&gt;"062 10000mW")</formula>
    </cfRule>
  </conditionalFormatting>
  <conditionalFormatting sqref="K30">
    <cfRule type="containsText" dxfId="374" priority="619" operator="containsText" text="B標準">
      <formula>NOT(ISERROR(SEARCH("B標準",K30)))</formula>
    </cfRule>
    <cfRule type="containsText" dxfId="373" priority="620" operator="containsText" text="A標準">
      <formula>NOT(ISERROR(SEARCH("A標準",K30)))</formula>
    </cfRule>
    <cfRule type="containsText" dxfId="372" priority="621" operator="containsText" text="未突破">
      <formula>NOT(ISERROR(SEARCH("未突破",K30)))</formula>
    </cfRule>
  </conditionalFormatting>
  <conditionalFormatting sqref="I30:J30">
    <cfRule type="expression" dxfId="371" priority="624" stopIfTrue="1">
      <formula>AND($I30&lt;&gt;"",OR($I30=#REF!,$I30=$I31,$I30=#REF!))</formula>
    </cfRule>
  </conditionalFormatting>
  <conditionalFormatting sqref="J35">
    <cfRule type="expression" dxfId="370" priority="616">
      <formula>AND($I35&lt;&gt;"107 ハーフマラソン",$I35&lt;&gt;"062 10000mW")</formula>
    </cfRule>
  </conditionalFormatting>
  <conditionalFormatting sqref="K35">
    <cfRule type="containsText" dxfId="369" priority="613" operator="containsText" text="B標準">
      <formula>NOT(ISERROR(SEARCH("B標準",K35)))</formula>
    </cfRule>
    <cfRule type="containsText" dxfId="368" priority="614" operator="containsText" text="A標準">
      <formula>NOT(ISERROR(SEARCH("A標準",K35)))</formula>
    </cfRule>
    <cfRule type="containsText" dxfId="367" priority="615" operator="containsText" text="未突破">
      <formula>NOT(ISERROR(SEARCH("未突破",K35)))</formula>
    </cfRule>
  </conditionalFormatting>
  <conditionalFormatting sqref="I35:J35">
    <cfRule type="expression" dxfId="366" priority="618" stopIfTrue="1">
      <formula>AND($I35&lt;&gt;"",OR($I35=#REF!,$I35=$I36,$I35=#REF!))</formula>
    </cfRule>
  </conditionalFormatting>
  <conditionalFormatting sqref="J40">
    <cfRule type="expression" dxfId="365" priority="610">
      <formula>AND($I40&lt;&gt;"107 ハーフマラソン",$I40&lt;&gt;"062 10000mW")</formula>
    </cfRule>
  </conditionalFormatting>
  <conditionalFormatting sqref="K40">
    <cfRule type="containsText" dxfId="364" priority="607" operator="containsText" text="B標準">
      <formula>NOT(ISERROR(SEARCH("B標準",K40)))</formula>
    </cfRule>
    <cfRule type="containsText" dxfId="363" priority="608" operator="containsText" text="A標準">
      <formula>NOT(ISERROR(SEARCH("A標準",K40)))</formula>
    </cfRule>
    <cfRule type="containsText" dxfId="362" priority="609" operator="containsText" text="未突破">
      <formula>NOT(ISERROR(SEARCH("未突破",K40)))</formula>
    </cfRule>
  </conditionalFormatting>
  <conditionalFormatting sqref="I40:J40">
    <cfRule type="expression" dxfId="361" priority="612" stopIfTrue="1">
      <formula>AND($I40&lt;&gt;"",OR($I40=#REF!,$I40=$I41,$I40=#REF!))</formula>
    </cfRule>
  </conditionalFormatting>
  <conditionalFormatting sqref="J45">
    <cfRule type="expression" dxfId="360" priority="604">
      <formula>AND($I45&lt;&gt;"107 ハーフマラソン",$I45&lt;&gt;"062 10000mW")</formula>
    </cfRule>
  </conditionalFormatting>
  <conditionalFormatting sqref="K45">
    <cfRule type="containsText" dxfId="359" priority="601" operator="containsText" text="B標準">
      <formula>NOT(ISERROR(SEARCH("B標準",K45)))</formula>
    </cfRule>
    <cfRule type="containsText" dxfId="358" priority="602" operator="containsText" text="A標準">
      <formula>NOT(ISERROR(SEARCH("A標準",K45)))</formula>
    </cfRule>
    <cfRule type="containsText" dxfId="357" priority="603" operator="containsText" text="未突破">
      <formula>NOT(ISERROR(SEARCH("未突破",K45)))</formula>
    </cfRule>
  </conditionalFormatting>
  <conditionalFormatting sqref="I45:J45">
    <cfRule type="expression" dxfId="356" priority="606" stopIfTrue="1">
      <formula>AND($I45&lt;&gt;"",OR($I45=#REF!,$I45=$I46,$I45=#REF!))</formula>
    </cfRule>
  </conditionalFormatting>
  <conditionalFormatting sqref="J50">
    <cfRule type="expression" dxfId="355" priority="598">
      <formula>AND($I50&lt;&gt;"107 ハーフマラソン",$I50&lt;&gt;"062 10000mW")</formula>
    </cfRule>
  </conditionalFormatting>
  <conditionalFormatting sqref="K50">
    <cfRule type="containsText" dxfId="354" priority="595" operator="containsText" text="B標準">
      <formula>NOT(ISERROR(SEARCH("B標準",K50)))</formula>
    </cfRule>
    <cfRule type="containsText" dxfId="353" priority="596" operator="containsText" text="A標準">
      <formula>NOT(ISERROR(SEARCH("A標準",K50)))</formula>
    </cfRule>
    <cfRule type="containsText" dxfId="352" priority="597" operator="containsText" text="未突破">
      <formula>NOT(ISERROR(SEARCH("未突破",K50)))</formula>
    </cfRule>
  </conditionalFormatting>
  <conditionalFormatting sqref="I50:J50">
    <cfRule type="expression" dxfId="351" priority="600" stopIfTrue="1">
      <formula>AND($I50&lt;&gt;"",OR($I50=#REF!,$I50=$I51,$I50=#REF!))</formula>
    </cfRule>
  </conditionalFormatting>
  <conditionalFormatting sqref="J55">
    <cfRule type="expression" dxfId="350" priority="592">
      <formula>AND($I55&lt;&gt;"107 ハーフマラソン",$I55&lt;&gt;"062 10000mW")</formula>
    </cfRule>
  </conditionalFormatting>
  <conditionalFormatting sqref="K55">
    <cfRule type="containsText" dxfId="349" priority="589" operator="containsText" text="B標準">
      <formula>NOT(ISERROR(SEARCH("B標準",K55)))</formula>
    </cfRule>
    <cfRule type="containsText" dxfId="348" priority="590" operator="containsText" text="A標準">
      <formula>NOT(ISERROR(SEARCH("A標準",K55)))</formula>
    </cfRule>
    <cfRule type="containsText" dxfId="347" priority="591" operator="containsText" text="未突破">
      <formula>NOT(ISERROR(SEARCH("未突破",K55)))</formula>
    </cfRule>
  </conditionalFormatting>
  <conditionalFormatting sqref="I55:J55">
    <cfRule type="expression" dxfId="346" priority="594" stopIfTrue="1">
      <formula>AND($I55&lt;&gt;"",OR($I55=#REF!,$I55=$I56,$I55=#REF!))</formula>
    </cfRule>
  </conditionalFormatting>
  <conditionalFormatting sqref="J60">
    <cfRule type="expression" dxfId="345" priority="586">
      <formula>AND($I60&lt;&gt;"107 ハーフマラソン",$I60&lt;&gt;"062 10000mW")</formula>
    </cfRule>
  </conditionalFormatting>
  <conditionalFormatting sqref="K60">
    <cfRule type="containsText" dxfId="344" priority="583" operator="containsText" text="B標準">
      <formula>NOT(ISERROR(SEARCH("B標準",K60)))</formula>
    </cfRule>
    <cfRule type="containsText" dxfId="343" priority="584" operator="containsText" text="A標準">
      <formula>NOT(ISERROR(SEARCH("A標準",K60)))</formula>
    </cfRule>
    <cfRule type="containsText" dxfId="342" priority="585" operator="containsText" text="未突破">
      <formula>NOT(ISERROR(SEARCH("未突破",K60)))</formula>
    </cfRule>
  </conditionalFormatting>
  <conditionalFormatting sqref="I60:J60">
    <cfRule type="expression" dxfId="341" priority="588" stopIfTrue="1">
      <formula>AND($I60&lt;&gt;"",OR($I60=#REF!,$I60=$I61,$I60=#REF!))</formula>
    </cfRule>
  </conditionalFormatting>
  <conditionalFormatting sqref="J65">
    <cfRule type="expression" dxfId="340" priority="580">
      <formula>AND($I65&lt;&gt;"107 ハーフマラソン",$I65&lt;&gt;"062 10000mW")</formula>
    </cfRule>
  </conditionalFormatting>
  <conditionalFormatting sqref="K65">
    <cfRule type="containsText" dxfId="339" priority="577" operator="containsText" text="B標準">
      <formula>NOT(ISERROR(SEARCH("B標準",K65)))</formula>
    </cfRule>
    <cfRule type="containsText" dxfId="338" priority="578" operator="containsText" text="A標準">
      <formula>NOT(ISERROR(SEARCH("A標準",K65)))</formula>
    </cfRule>
    <cfRule type="containsText" dxfId="337" priority="579" operator="containsText" text="未突破">
      <formula>NOT(ISERROR(SEARCH("未突破",K65)))</formula>
    </cfRule>
  </conditionalFormatting>
  <conditionalFormatting sqref="I65:J65">
    <cfRule type="expression" dxfId="336" priority="582" stopIfTrue="1">
      <formula>AND($I65&lt;&gt;"",OR($I65=#REF!,$I65=$I66,$I65=#REF!))</formula>
    </cfRule>
  </conditionalFormatting>
  <conditionalFormatting sqref="J70">
    <cfRule type="expression" dxfId="335" priority="574">
      <formula>AND($I70&lt;&gt;"107 ハーフマラソン",$I70&lt;&gt;"062 10000mW")</formula>
    </cfRule>
  </conditionalFormatting>
  <conditionalFormatting sqref="K70">
    <cfRule type="containsText" dxfId="334" priority="571" operator="containsText" text="B標準">
      <formula>NOT(ISERROR(SEARCH("B標準",K70)))</formula>
    </cfRule>
    <cfRule type="containsText" dxfId="333" priority="572" operator="containsText" text="A標準">
      <formula>NOT(ISERROR(SEARCH("A標準",K70)))</formula>
    </cfRule>
    <cfRule type="containsText" dxfId="332" priority="573" operator="containsText" text="未突破">
      <formula>NOT(ISERROR(SEARCH("未突破",K70)))</formula>
    </cfRule>
  </conditionalFormatting>
  <conditionalFormatting sqref="I70:J70">
    <cfRule type="expression" dxfId="331" priority="576" stopIfTrue="1">
      <formula>AND($I70&lt;&gt;"",OR($I70=#REF!,$I70=$I71,$I70=#REF!))</formula>
    </cfRule>
  </conditionalFormatting>
  <conditionalFormatting sqref="J75">
    <cfRule type="expression" dxfId="330" priority="568">
      <formula>AND($I75&lt;&gt;"107 ハーフマラソン",$I75&lt;&gt;"062 10000mW")</formula>
    </cfRule>
  </conditionalFormatting>
  <conditionalFormatting sqref="K75">
    <cfRule type="containsText" dxfId="329" priority="565" operator="containsText" text="B標準">
      <formula>NOT(ISERROR(SEARCH("B標準",K75)))</formula>
    </cfRule>
    <cfRule type="containsText" dxfId="328" priority="566" operator="containsText" text="A標準">
      <formula>NOT(ISERROR(SEARCH("A標準",K75)))</formula>
    </cfRule>
    <cfRule type="containsText" dxfId="327" priority="567" operator="containsText" text="未突破">
      <formula>NOT(ISERROR(SEARCH("未突破",K75)))</formula>
    </cfRule>
  </conditionalFormatting>
  <conditionalFormatting sqref="I75:J75">
    <cfRule type="expression" dxfId="326" priority="570" stopIfTrue="1">
      <formula>AND($I75&lt;&gt;"",OR($I75=#REF!,$I75=$I76,$I75=#REF!))</formula>
    </cfRule>
  </conditionalFormatting>
  <conditionalFormatting sqref="J80">
    <cfRule type="expression" dxfId="325" priority="562">
      <formula>AND($I80&lt;&gt;"107 ハーフマラソン",$I80&lt;&gt;"062 10000mW")</formula>
    </cfRule>
  </conditionalFormatting>
  <conditionalFormatting sqref="K80">
    <cfRule type="containsText" dxfId="324" priority="559" operator="containsText" text="B標準">
      <formula>NOT(ISERROR(SEARCH("B標準",K80)))</formula>
    </cfRule>
    <cfRule type="containsText" dxfId="323" priority="560" operator="containsText" text="A標準">
      <formula>NOT(ISERROR(SEARCH("A標準",K80)))</formula>
    </cfRule>
    <cfRule type="containsText" dxfId="322" priority="561" operator="containsText" text="未突破">
      <formula>NOT(ISERROR(SEARCH("未突破",K80)))</formula>
    </cfRule>
  </conditionalFormatting>
  <conditionalFormatting sqref="I80:J80">
    <cfRule type="expression" dxfId="321" priority="564" stopIfTrue="1">
      <formula>AND($I80&lt;&gt;"",OR($I80=#REF!,$I80=$I81,$I80=#REF!))</formula>
    </cfRule>
  </conditionalFormatting>
  <conditionalFormatting sqref="J225">
    <cfRule type="expression" dxfId="320" priority="382">
      <formula>AND($I225&lt;&gt;"107 ハーフマラソン",$I225&lt;&gt;"062 10000mW")</formula>
    </cfRule>
  </conditionalFormatting>
  <conditionalFormatting sqref="K225">
    <cfRule type="containsText" dxfId="319" priority="379" operator="containsText" text="B標準">
      <formula>NOT(ISERROR(SEARCH("B標準",K225)))</formula>
    </cfRule>
    <cfRule type="containsText" dxfId="318" priority="380" operator="containsText" text="A標準">
      <formula>NOT(ISERROR(SEARCH("A標準",K225)))</formula>
    </cfRule>
    <cfRule type="containsText" dxfId="317" priority="381" operator="containsText" text="未突破">
      <formula>NOT(ISERROR(SEARCH("未突破",K225)))</formula>
    </cfRule>
  </conditionalFormatting>
  <conditionalFormatting sqref="I225:J225">
    <cfRule type="expression" dxfId="316" priority="384" stopIfTrue="1">
      <formula>AND($I225&lt;&gt;"",OR($I225=#REF!,$I225=$I226,$I225=#REF!))</formula>
    </cfRule>
  </conditionalFormatting>
  <conditionalFormatting sqref="J230">
    <cfRule type="expression" dxfId="315" priority="376">
      <formula>AND($I230&lt;&gt;"107 ハーフマラソン",$I230&lt;&gt;"062 10000mW")</formula>
    </cfRule>
  </conditionalFormatting>
  <conditionalFormatting sqref="K230">
    <cfRule type="containsText" dxfId="314" priority="373" operator="containsText" text="B標準">
      <formula>NOT(ISERROR(SEARCH("B標準",K230)))</formula>
    </cfRule>
    <cfRule type="containsText" dxfId="313" priority="374" operator="containsText" text="A標準">
      <formula>NOT(ISERROR(SEARCH("A標準",K230)))</formula>
    </cfRule>
    <cfRule type="containsText" dxfId="312" priority="375" operator="containsText" text="未突破">
      <formula>NOT(ISERROR(SEARCH("未突破",K230)))</formula>
    </cfRule>
  </conditionalFormatting>
  <conditionalFormatting sqref="I230:J230">
    <cfRule type="expression" dxfId="311" priority="378" stopIfTrue="1">
      <formula>AND($I230&lt;&gt;"",OR($I230=#REF!,$I230=$I231,$I230=#REF!))</formula>
    </cfRule>
  </conditionalFormatting>
  <conditionalFormatting sqref="J235">
    <cfRule type="expression" dxfId="310" priority="370">
      <formula>AND($I235&lt;&gt;"107 ハーフマラソン",$I235&lt;&gt;"062 10000mW")</formula>
    </cfRule>
  </conditionalFormatting>
  <conditionalFormatting sqref="K235">
    <cfRule type="containsText" dxfId="309" priority="367" operator="containsText" text="B標準">
      <formula>NOT(ISERROR(SEARCH("B標準",K235)))</formula>
    </cfRule>
    <cfRule type="containsText" dxfId="308" priority="368" operator="containsText" text="A標準">
      <formula>NOT(ISERROR(SEARCH("A標準",K235)))</formula>
    </cfRule>
    <cfRule type="containsText" dxfId="307" priority="369" operator="containsText" text="未突破">
      <formula>NOT(ISERROR(SEARCH("未突破",K235)))</formula>
    </cfRule>
  </conditionalFormatting>
  <conditionalFormatting sqref="I235:J235">
    <cfRule type="expression" dxfId="306" priority="372" stopIfTrue="1">
      <formula>AND($I235&lt;&gt;"",OR($I235=#REF!,$I235=$I236,$I235=#REF!))</formula>
    </cfRule>
  </conditionalFormatting>
  <conditionalFormatting sqref="J240">
    <cfRule type="expression" dxfId="305" priority="364">
      <formula>AND($I240&lt;&gt;"107 ハーフマラソン",$I240&lt;&gt;"062 10000mW")</formula>
    </cfRule>
  </conditionalFormatting>
  <conditionalFormatting sqref="K240">
    <cfRule type="containsText" dxfId="304" priority="361" operator="containsText" text="B標準">
      <formula>NOT(ISERROR(SEARCH("B標準",K240)))</formula>
    </cfRule>
    <cfRule type="containsText" dxfId="303" priority="362" operator="containsText" text="A標準">
      <formula>NOT(ISERROR(SEARCH("A標準",K240)))</formula>
    </cfRule>
    <cfRule type="containsText" dxfId="302" priority="363" operator="containsText" text="未突破">
      <formula>NOT(ISERROR(SEARCH("未突破",K240)))</formula>
    </cfRule>
  </conditionalFormatting>
  <conditionalFormatting sqref="I240:J240">
    <cfRule type="expression" dxfId="301" priority="366" stopIfTrue="1">
      <formula>AND($I240&lt;&gt;"",OR($I240=#REF!,$I240=$I241,$I240=#REF!))</formula>
    </cfRule>
  </conditionalFormatting>
  <conditionalFormatting sqref="J245">
    <cfRule type="expression" dxfId="300" priority="358">
      <formula>AND($I245&lt;&gt;"107 ハーフマラソン",$I245&lt;&gt;"062 10000mW")</formula>
    </cfRule>
  </conditionalFormatting>
  <conditionalFormatting sqref="K245">
    <cfRule type="containsText" dxfId="299" priority="355" operator="containsText" text="B標準">
      <formula>NOT(ISERROR(SEARCH("B標準",K245)))</formula>
    </cfRule>
    <cfRule type="containsText" dxfId="298" priority="356" operator="containsText" text="A標準">
      <formula>NOT(ISERROR(SEARCH("A標準",K245)))</formula>
    </cfRule>
    <cfRule type="containsText" dxfId="297" priority="357" operator="containsText" text="未突破">
      <formula>NOT(ISERROR(SEARCH("未突破",K245)))</formula>
    </cfRule>
  </conditionalFormatting>
  <conditionalFormatting sqref="I245:J245">
    <cfRule type="expression" dxfId="296" priority="360" stopIfTrue="1">
      <formula>AND($I245&lt;&gt;"",OR($I245=#REF!,$I245=$I246,$I245=#REF!))</formula>
    </cfRule>
  </conditionalFormatting>
  <conditionalFormatting sqref="J250">
    <cfRule type="expression" dxfId="295" priority="352">
      <formula>AND($I250&lt;&gt;"107 ハーフマラソン",$I250&lt;&gt;"062 10000mW")</formula>
    </cfRule>
  </conditionalFormatting>
  <conditionalFormatting sqref="K250">
    <cfRule type="containsText" dxfId="294" priority="349" operator="containsText" text="B標準">
      <formula>NOT(ISERROR(SEARCH("B標準",K250)))</formula>
    </cfRule>
    <cfRule type="containsText" dxfId="293" priority="350" operator="containsText" text="A標準">
      <formula>NOT(ISERROR(SEARCH("A標準",K250)))</formula>
    </cfRule>
    <cfRule type="containsText" dxfId="292" priority="351" operator="containsText" text="未突破">
      <formula>NOT(ISERROR(SEARCH("未突破",K250)))</formula>
    </cfRule>
  </conditionalFormatting>
  <conditionalFormatting sqref="I250:J250">
    <cfRule type="expression" dxfId="291" priority="354" stopIfTrue="1">
      <formula>AND($I250&lt;&gt;"",OR($I250=#REF!,$I250=$I251,$I250=#REF!))</formula>
    </cfRule>
  </conditionalFormatting>
  <conditionalFormatting sqref="J255">
    <cfRule type="expression" dxfId="290" priority="346">
      <formula>AND($I255&lt;&gt;"107 ハーフマラソン",$I255&lt;&gt;"062 10000mW")</formula>
    </cfRule>
  </conditionalFormatting>
  <conditionalFormatting sqref="K255">
    <cfRule type="containsText" dxfId="289" priority="343" operator="containsText" text="B標準">
      <formula>NOT(ISERROR(SEARCH("B標準",K255)))</formula>
    </cfRule>
    <cfRule type="containsText" dxfId="288" priority="344" operator="containsText" text="A標準">
      <formula>NOT(ISERROR(SEARCH("A標準",K255)))</formula>
    </cfRule>
    <cfRule type="containsText" dxfId="287" priority="345" operator="containsText" text="未突破">
      <formula>NOT(ISERROR(SEARCH("未突破",K255)))</formula>
    </cfRule>
  </conditionalFormatting>
  <conditionalFormatting sqref="I255:J255">
    <cfRule type="expression" dxfId="286" priority="348" stopIfTrue="1">
      <formula>AND($I255&lt;&gt;"",OR($I255=#REF!,$I255=$I256,$I255=#REF!))</formula>
    </cfRule>
  </conditionalFormatting>
  <conditionalFormatting sqref="J260">
    <cfRule type="expression" dxfId="285" priority="340">
      <formula>AND($I260&lt;&gt;"107 ハーフマラソン",$I260&lt;&gt;"062 10000mW")</formula>
    </cfRule>
  </conditionalFormatting>
  <conditionalFormatting sqref="K260">
    <cfRule type="containsText" dxfId="284" priority="337" operator="containsText" text="B標準">
      <formula>NOT(ISERROR(SEARCH("B標準",K260)))</formula>
    </cfRule>
    <cfRule type="containsText" dxfId="283" priority="338" operator="containsText" text="A標準">
      <formula>NOT(ISERROR(SEARCH("A標準",K260)))</formula>
    </cfRule>
    <cfRule type="containsText" dxfId="282" priority="339" operator="containsText" text="未突破">
      <formula>NOT(ISERROR(SEARCH("未突破",K260)))</formula>
    </cfRule>
  </conditionalFormatting>
  <conditionalFormatting sqref="I260:J260">
    <cfRule type="expression" dxfId="281" priority="342" stopIfTrue="1">
      <formula>AND($I260&lt;&gt;"",OR($I260=#REF!,$I260=$I261,$I260=#REF!))</formula>
    </cfRule>
  </conditionalFormatting>
  <conditionalFormatting sqref="J265">
    <cfRule type="expression" dxfId="280" priority="334">
      <formula>AND($I265&lt;&gt;"107 ハーフマラソン",$I265&lt;&gt;"062 10000mW")</formula>
    </cfRule>
  </conditionalFormatting>
  <conditionalFormatting sqref="K265">
    <cfRule type="containsText" dxfId="279" priority="331" operator="containsText" text="B標準">
      <formula>NOT(ISERROR(SEARCH("B標準",K265)))</formula>
    </cfRule>
    <cfRule type="containsText" dxfId="278" priority="332" operator="containsText" text="A標準">
      <formula>NOT(ISERROR(SEARCH("A標準",K265)))</formula>
    </cfRule>
    <cfRule type="containsText" dxfId="277" priority="333" operator="containsText" text="未突破">
      <formula>NOT(ISERROR(SEARCH("未突破",K265)))</formula>
    </cfRule>
  </conditionalFormatting>
  <conditionalFormatting sqref="I265:J265">
    <cfRule type="expression" dxfId="276" priority="336" stopIfTrue="1">
      <formula>AND($I265&lt;&gt;"",OR($I265=#REF!,$I265=$I266,$I265=#REF!))</formula>
    </cfRule>
  </conditionalFormatting>
  <conditionalFormatting sqref="J270">
    <cfRule type="expression" dxfId="275" priority="328">
      <formula>AND($I270&lt;&gt;"107 ハーフマラソン",$I270&lt;&gt;"062 10000mW")</formula>
    </cfRule>
  </conditionalFormatting>
  <conditionalFormatting sqref="K270">
    <cfRule type="containsText" dxfId="274" priority="325" operator="containsText" text="B標準">
      <formula>NOT(ISERROR(SEARCH("B標準",K270)))</formula>
    </cfRule>
    <cfRule type="containsText" dxfId="273" priority="326" operator="containsText" text="A標準">
      <formula>NOT(ISERROR(SEARCH("A標準",K270)))</formula>
    </cfRule>
    <cfRule type="containsText" dxfId="272" priority="327" operator="containsText" text="未突破">
      <formula>NOT(ISERROR(SEARCH("未突破",K270)))</formula>
    </cfRule>
  </conditionalFormatting>
  <conditionalFormatting sqref="I270:J270">
    <cfRule type="expression" dxfId="271" priority="330" stopIfTrue="1">
      <formula>AND($I270&lt;&gt;"",OR($I270=#REF!,$I270=$I271,$I270=#REF!))</formula>
    </cfRule>
  </conditionalFormatting>
  <conditionalFormatting sqref="J275">
    <cfRule type="expression" dxfId="270" priority="322">
      <formula>AND($I275&lt;&gt;"107 ハーフマラソン",$I275&lt;&gt;"062 10000mW")</formula>
    </cfRule>
  </conditionalFormatting>
  <conditionalFormatting sqref="K275">
    <cfRule type="containsText" dxfId="269" priority="319" operator="containsText" text="B標準">
      <formula>NOT(ISERROR(SEARCH("B標準",K275)))</formula>
    </cfRule>
    <cfRule type="containsText" dxfId="268" priority="320" operator="containsText" text="A標準">
      <formula>NOT(ISERROR(SEARCH("A標準",K275)))</formula>
    </cfRule>
    <cfRule type="containsText" dxfId="267" priority="321" operator="containsText" text="未突破">
      <formula>NOT(ISERROR(SEARCH("未突破",K275)))</formula>
    </cfRule>
  </conditionalFormatting>
  <conditionalFormatting sqref="I275:J275">
    <cfRule type="expression" dxfId="266" priority="324" stopIfTrue="1">
      <formula>AND($I275&lt;&gt;"",OR($I275=#REF!,$I275=$I276,$I275=#REF!))</formula>
    </cfRule>
  </conditionalFormatting>
  <conditionalFormatting sqref="J280">
    <cfRule type="expression" dxfId="265" priority="316">
      <formula>AND($I280&lt;&gt;"107 ハーフマラソン",$I280&lt;&gt;"062 10000mW")</formula>
    </cfRule>
  </conditionalFormatting>
  <conditionalFormatting sqref="K280">
    <cfRule type="containsText" dxfId="264" priority="313" operator="containsText" text="B標準">
      <formula>NOT(ISERROR(SEARCH("B標準",K280)))</formula>
    </cfRule>
    <cfRule type="containsText" dxfId="263" priority="314" operator="containsText" text="A標準">
      <formula>NOT(ISERROR(SEARCH("A標準",K280)))</formula>
    </cfRule>
    <cfRule type="containsText" dxfId="262" priority="315" operator="containsText" text="未突破">
      <formula>NOT(ISERROR(SEARCH("未突破",K280)))</formula>
    </cfRule>
  </conditionalFormatting>
  <conditionalFormatting sqref="I280:J280">
    <cfRule type="expression" dxfId="261" priority="318" stopIfTrue="1">
      <formula>AND($I280&lt;&gt;"",OR($I280=#REF!,$I280=$I281,$I280=#REF!))</formula>
    </cfRule>
  </conditionalFormatting>
  <conditionalFormatting sqref="J285">
    <cfRule type="expression" dxfId="260" priority="310">
      <formula>AND($I285&lt;&gt;"107 ハーフマラソン",$I285&lt;&gt;"062 10000mW")</formula>
    </cfRule>
  </conditionalFormatting>
  <conditionalFormatting sqref="K285">
    <cfRule type="containsText" dxfId="259" priority="307" operator="containsText" text="B標準">
      <formula>NOT(ISERROR(SEARCH("B標準",K285)))</formula>
    </cfRule>
    <cfRule type="containsText" dxfId="258" priority="308" operator="containsText" text="A標準">
      <formula>NOT(ISERROR(SEARCH("A標準",K285)))</formula>
    </cfRule>
    <cfRule type="containsText" dxfId="257" priority="309" operator="containsText" text="未突破">
      <formula>NOT(ISERROR(SEARCH("未突破",K285)))</formula>
    </cfRule>
  </conditionalFormatting>
  <conditionalFormatting sqref="I285:J285">
    <cfRule type="expression" dxfId="256" priority="312" stopIfTrue="1">
      <formula>AND($I285&lt;&gt;"",OR($I285=#REF!,$I285=$I286,$I285=#REF!))</formula>
    </cfRule>
  </conditionalFormatting>
  <conditionalFormatting sqref="J290">
    <cfRule type="expression" dxfId="255" priority="304">
      <formula>AND($I290&lt;&gt;"107 ハーフマラソン",$I290&lt;&gt;"062 10000mW")</formula>
    </cfRule>
  </conditionalFormatting>
  <conditionalFormatting sqref="K290">
    <cfRule type="containsText" dxfId="254" priority="301" operator="containsText" text="B標準">
      <formula>NOT(ISERROR(SEARCH("B標準",K290)))</formula>
    </cfRule>
    <cfRule type="containsText" dxfId="253" priority="302" operator="containsText" text="A標準">
      <formula>NOT(ISERROR(SEARCH("A標準",K290)))</formula>
    </cfRule>
    <cfRule type="containsText" dxfId="252" priority="303" operator="containsText" text="未突破">
      <formula>NOT(ISERROR(SEARCH("未突破",K290)))</formula>
    </cfRule>
  </conditionalFormatting>
  <conditionalFormatting sqref="I290:J290">
    <cfRule type="expression" dxfId="251" priority="306" stopIfTrue="1">
      <formula>AND($I290&lt;&gt;"",OR($I290=#REF!,$I290=$I291,$I290=#REF!))</formula>
    </cfRule>
  </conditionalFormatting>
  <conditionalFormatting sqref="J295">
    <cfRule type="expression" dxfId="250" priority="298">
      <formula>AND($I295&lt;&gt;"107 ハーフマラソン",$I295&lt;&gt;"062 10000mW")</formula>
    </cfRule>
  </conditionalFormatting>
  <conditionalFormatting sqref="K295">
    <cfRule type="containsText" dxfId="249" priority="295" operator="containsText" text="B標準">
      <formula>NOT(ISERROR(SEARCH("B標準",K295)))</formula>
    </cfRule>
    <cfRule type="containsText" dxfId="248" priority="296" operator="containsText" text="A標準">
      <formula>NOT(ISERROR(SEARCH("A標準",K295)))</formula>
    </cfRule>
    <cfRule type="containsText" dxfId="247" priority="297" operator="containsText" text="未突破">
      <formula>NOT(ISERROR(SEARCH("未突破",K295)))</formula>
    </cfRule>
  </conditionalFormatting>
  <conditionalFormatting sqref="I295:J295">
    <cfRule type="expression" dxfId="246" priority="300" stopIfTrue="1">
      <formula>AND($I295&lt;&gt;"",OR($I295=#REF!,$I295=$I296,$I295=#REF!))</formula>
    </cfRule>
  </conditionalFormatting>
  <conditionalFormatting sqref="J300">
    <cfRule type="expression" dxfId="245" priority="292">
      <formula>AND($I300&lt;&gt;"107 ハーフマラソン",$I300&lt;&gt;"062 10000mW")</formula>
    </cfRule>
  </conditionalFormatting>
  <conditionalFormatting sqref="K300">
    <cfRule type="containsText" dxfId="244" priority="289" operator="containsText" text="B標準">
      <formula>NOT(ISERROR(SEARCH("B標準",K300)))</formula>
    </cfRule>
    <cfRule type="containsText" dxfId="243" priority="290" operator="containsText" text="A標準">
      <formula>NOT(ISERROR(SEARCH("A標準",K300)))</formula>
    </cfRule>
    <cfRule type="containsText" dxfId="242" priority="291" operator="containsText" text="未突破">
      <formula>NOT(ISERROR(SEARCH("未突破",K300)))</formula>
    </cfRule>
  </conditionalFormatting>
  <conditionalFormatting sqref="I300:J300">
    <cfRule type="expression" dxfId="241" priority="294" stopIfTrue="1">
      <formula>AND($I300&lt;&gt;"",OR($I300=#REF!,$I300=$I301,$I300=#REF!))</formula>
    </cfRule>
  </conditionalFormatting>
  <conditionalFormatting sqref="J305">
    <cfRule type="expression" dxfId="240" priority="286">
      <formula>AND($I305&lt;&gt;"107 ハーフマラソン",$I305&lt;&gt;"062 10000mW")</formula>
    </cfRule>
  </conditionalFormatting>
  <conditionalFormatting sqref="K305">
    <cfRule type="containsText" dxfId="239" priority="283" operator="containsText" text="B標準">
      <formula>NOT(ISERROR(SEARCH("B標準",K305)))</formula>
    </cfRule>
    <cfRule type="containsText" dxfId="238" priority="284" operator="containsText" text="A標準">
      <formula>NOT(ISERROR(SEARCH("A標準",K305)))</formula>
    </cfRule>
    <cfRule type="containsText" dxfId="237" priority="285" operator="containsText" text="未突破">
      <formula>NOT(ISERROR(SEARCH("未突破",K305)))</formula>
    </cfRule>
  </conditionalFormatting>
  <conditionalFormatting sqref="I305:J305">
    <cfRule type="expression" dxfId="236" priority="288" stopIfTrue="1">
      <formula>AND($I305&lt;&gt;"",OR($I305=#REF!,$I305=$I306,$I305=#REF!))</formula>
    </cfRule>
  </conditionalFormatting>
  <conditionalFormatting sqref="J310">
    <cfRule type="expression" dxfId="235" priority="280">
      <formula>AND($I310&lt;&gt;"107 ハーフマラソン",$I310&lt;&gt;"062 10000mW")</formula>
    </cfRule>
  </conditionalFormatting>
  <conditionalFormatting sqref="K310">
    <cfRule type="containsText" dxfId="234" priority="277" operator="containsText" text="B標準">
      <formula>NOT(ISERROR(SEARCH("B標準",K310)))</formula>
    </cfRule>
    <cfRule type="containsText" dxfId="233" priority="278" operator="containsText" text="A標準">
      <formula>NOT(ISERROR(SEARCH("A標準",K310)))</formula>
    </cfRule>
    <cfRule type="containsText" dxfId="232" priority="279" operator="containsText" text="未突破">
      <formula>NOT(ISERROR(SEARCH("未突破",K310)))</formula>
    </cfRule>
  </conditionalFormatting>
  <conditionalFormatting sqref="I310:J310">
    <cfRule type="expression" dxfId="231" priority="282" stopIfTrue="1">
      <formula>AND($I310&lt;&gt;"",OR($I310=#REF!,$I310=$I311,$I310=#REF!))</formula>
    </cfRule>
  </conditionalFormatting>
  <conditionalFormatting sqref="J315">
    <cfRule type="expression" dxfId="230" priority="274">
      <formula>AND($I315&lt;&gt;"107 ハーフマラソン",$I315&lt;&gt;"062 10000mW")</formula>
    </cfRule>
  </conditionalFormatting>
  <conditionalFormatting sqref="K315">
    <cfRule type="containsText" dxfId="229" priority="271" operator="containsText" text="B標準">
      <formula>NOT(ISERROR(SEARCH("B標準",K315)))</formula>
    </cfRule>
    <cfRule type="containsText" dxfId="228" priority="272" operator="containsText" text="A標準">
      <formula>NOT(ISERROR(SEARCH("A標準",K315)))</formula>
    </cfRule>
    <cfRule type="containsText" dxfId="227" priority="273" operator="containsText" text="未突破">
      <formula>NOT(ISERROR(SEARCH("未突破",K315)))</formula>
    </cfRule>
  </conditionalFormatting>
  <conditionalFormatting sqref="I315:J315">
    <cfRule type="expression" dxfId="226" priority="276" stopIfTrue="1">
      <formula>AND($I315&lt;&gt;"",OR($I315=#REF!,$I315=$I316,$I315=#REF!))</formula>
    </cfRule>
  </conditionalFormatting>
  <conditionalFormatting sqref="J320">
    <cfRule type="expression" dxfId="225" priority="268">
      <formula>AND($I320&lt;&gt;"107 ハーフマラソン",$I320&lt;&gt;"062 10000mW")</formula>
    </cfRule>
  </conditionalFormatting>
  <conditionalFormatting sqref="K320">
    <cfRule type="containsText" dxfId="224" priority="265" operator="containsText" text="B標準">
      <formula>NOT(ISERROR(SEARCH("B標準",K320)))</formula>
    </cfRule>
    <cfRule type="containsText" dxfId="223" priority="266" operator="containsText" text="A標準">
      <formula>NOT(ISERROR(SEARCH("A標準",K320)))</formula>
    </cfRule>
    <cfRule type="containsText" dxfId="222" priority="267" operator="containsText" text="未突破">
      <formula>NOT(ISERROR(SEARCH("未突破",K320)))</formula>
    </cfRule>
  </conditionalFormatting>
  <conditionalFormatting sqref="I320:J320">
    <cfRule type="expression" dxfId="221" priority="270" stopIfTrue="1">
      <formula>AND($I320&lt;&gt;"",OR($I320=#REF!,$I320=$I321,$I320=#REF!))</formula>
    </cfRule>
  </conditionalFormatting>
  <conditionalFormatting sqref="J325">
    <cfRule type="expression" dxfId="220" priority="262">
      <formula>AND($I325&lt;&gt;"107 ハーフマラソン",$I325&lt;&gt;"062 10000mW")</formula>
    </cfRule>
  </conditionalFormatting>
  <conditionalFormatting sqref="K325">
    <cfRule type="containsText" dxfId="219" priority="259" operator="containsText" text="B標準">
      <formula>NOT(ISERROR(SEARCH("B標準",K325)))</formula>
    </cfRule>
    <cfRule type="containsText" dxfId="218" priority="260" operator="containsText" text="A標準">
      <formula>NOT(ISERROR(SEARCH("A標準",K325)))</formula>
    </cfRule>
    <cfRule type="containsText" dxfId="217" priority="261" operator="containsText" text="未突破">
      <formula>NOT(ISERROR(SEARCH("未突破",K325)))</formula>
    </cfRule>
  </conditionalFormatting>
  <conditionalFormatting sqref="I325:J325">
    <cfRule type="expression" dxfId="216" priority="264" stopIfTrue="1">
      <formula>AND($I325&lt;&gt;"",OR($I325=#REF!,$I325=$I326,$I325=#REF!))</formula>
    </cfRule>
  </conditionalFormatting>
  <conditionalFormatting sqref="J330">
    <cfRule type="expression" dxfId="215" priority="256">
      <formula>AND($I330&lt;&gt;"107 ハーフマラソン",$I330&lt;&gt;"062 10000mW")</formula>
    </cfRule>
  </conditionalFormatting>
  <conditionalFormatting sqref="K330">
    <cfRule type="containsText" dxfId="214" priority="253" operator="containsText" text="B標準">
      <formula>NOT(ISERROR(SEARCH("B標準",K330)))</formula>
    </cfRule>
    <cfRule type="containsText" dxfId="213" priority="254" operator="containsText" text="A標準">
      <formula>NOT(ISERROR(SEARCH("A標準",K330)))</formula>
    </cfRule>
    <cfRule type="containsText" dxfId="212" priority="255" operator="containsText" text="未突破">
      <formula>NOT(ISERROR(SEARCH("未突破",K330)))</formula>
    </cfRule>
  </conditionalFormatting>
  <conditionalFormatting sqref="I330:J330">
    <cfRule type="expression" dxfId="211" priority="258" stopIfTrue="1">
      <formula>AND($I330&lt;&gt;"",OR($I330=#REF!,$I330=$I331,$I330=#REF!))</formula>
    </cfRule>
  </conditionalFormatting>
  <conditionalFormatting sqref="J335">
    <cfRule type="expression" dxfId="210" priority="250">
      <formula>AND($I335&lt;&gt;"107 ハーフマラソン",$I335&lt;&gt;"062 10000mW")</formula>
    </cfRule>
  </conditionalFormatting>
  <conditionalFormatting sqref="K335">
    <cfRule type="containsText" dxfId="209" priority="247" operator="containsText" text="B標準">
      <formula>NOT(ISERROR(SEARCH("B標準",K335)))</formula>
    </cfRule>
    <cfRule type="containsText" dxfId="208" priority="248" operator="containsText" text="A標準">
      <formula>NOT(ISERROR(SEARCH("A標準",K335)))</formula>
    </cfRule>
    <cfRule type="containsText" dxfId="207" priority="249" operator="containsText" text="未突破">
      <formula>NOT(ISERROR(SEARCH("未突破",K335)))</formula>
    </cfRule>
  </conditionalFormatting>
  <conditionalFormatting sqref="I335:J335">
    <cfRule type="expression" dxfId="206" priority="252" stopIfTrue="1">
      <formula>AND($I335&lt;&gt;"",OR($I335=#REF!,$I335=$I336,$I335=#REF!))</formula>
    </cfRule>
  </conditionalFormatting>
  <conditionalFormatting sqref="J340">
    <cfRule type="expression" dxfId="205" priority="244">
      <formula>AND($I340&lt;&gt;"107 ハーフマラソン",$I340&lt;&gt;"062 10000mW")</formula>
    </cfRule>
  </conditionalFormatting>
  <conditionalFormatting sqref="K340">
    <cfRule type="containsText" dxfId="204" priority="241" operator="containsText" text="B標準">
      <formula>NOT(ISERROR(SEARCH("B標準",K340)))</formula>
    </cfRule>
    <cfRule type="containsText" dxfId="203" priority="242" operator="containsText" text="A標準">
      <formula>NOT(ISERROR(SEARCH("A標準",K340)))</formula>
    </cfRule>
    <cfRule type="containsText" dxfId="202" priority="243" operator="containsText" text="未突破">
      <formula>NOT(ISERROR(SEARCH("未突破",K340)))</formula>
    </cfRule>
  </conditionalFormatting>
  <conditionalFormatting sqref="I340:J340">
    <cfRule type="expression" dxfId="201" priority="246" stopIfTrue="1">
      <formula>AND($I340&lt;&gt;"",OR($I340=#REF!,$I340=$I341,$I340=#REF!))</formula>
    </cfRule>
  </conditionalFormatting>
  <conditionalFormatting sqref="J345">
    <cfRule type="expression" dxfId="200" priority="238">
      <formula>AND($I345&lt;&gt;"107 ハーフマラソン",$I345&lt;&gt;"062 10000mW")</formula>
    </cfRule>
  </conditionalFormatting>
  <conditionalFormatting sqref="K345">
    <cfRule type="containsText" dxfId="199" priority="235" operator="containsText" text="B標準">
      <formula>NOT(ISERROR(SEARCH("B標準",K345)))</formula>
    </cfRule>
    <cfRule type="containsText" dxfId="198" priority="236" operator="containsText" text="A標準">
      <formula>NOT(ISERROR(SEARCH("A標準",K345)))</formula>
    </cfRule>
    <cfRule type="containsText" dxfId="197" priority="237" operator="containsText" text="未突破">
      <formula>NOT(ISERROR(SEARCH("未突破",K345)))</formula>
    </cfRule>
  </conditionalFormatting>
  <conditionalFormatting sqref="I345:J345">
    <cfRule type="expression" dxfId="196" priority="240" stopIfTrue="1">
      <formula>AND($I345&lt;&gt;"",OR($I345=#REF!,$I345=$I346,$I345=#REF!))</formula>
    </cfRule>
  </conditionalFormatting>
  <conditionalFormatting sqref="J350">
    <cfRule type="expression" dxfId="195" priority="232">
      <formula>AND($I350&lt;&gt;"107 ハーフマラソン",$I350&lt;&gt;"062 10000mW")</formula>
    </cfRule>
  </conditionalFormatting>
  <conditionalFormatting sqref="K350">
    <cfRule type="containsText" dxfId="194" priority="229" operator="containsText" text="B標準">
      <formula>NOT(ISERROR(SEARCH("B標準",K350)))</formula>
    </cfRule>
    <cfRule type="containsText" dxfId="193" priority="230" operator="containsText" text="A標準">
      <formula>NOT(ISERROR(SEARCH("A標準",K350)))</formula>
    </cfRule>
    <cfRule type="containsText" dxfId="192" priority="231" operator="containsText" text="未突破">
      <formula>NOT(ISERROR(SEARCH("未突破",K350)))</formula>
    </cfRule>
  </conditionalFormatting>
  <conditionalFormatting sqref="I350:J350">
    <cfRule type="expression" dxfId="191" priority="234" stopIfTrue="1">
      <formula>AND($I350&lt;&gt;"",OR($I350=#REF!,$I350=$I351,$I350=#REF!))</formula>
    </cfRule>
  </conditionalFormatting>
  <conditionalFormatting sqref="J355">
    <cfRule type="expression" dxfId="190" priority="226">
      <formula>AND($I355&lt;&gt;"107 ハーフマラソン",$I355&lt;&gt;"062 10000mW")</formula>
    </cfRule>
  </conditionalFormatting>
  <conditionalFormatting sqref="K355">
    <cfRule type="containsText" dxfId="189" priority="223" operator="containsText" text="B標準">
      <formula>NOT(ISERROR(SEARCH("B標準",K355)))</formula>
    </cfRule>
    <cfRule type="containsText" dxfId="188" priority="224" operator="containsText" text="A標準">
      <formula>NOT(ISERROR(SEARCH("A標準",K355)))</formula>
    </cfRule>
    <cfRule type="containsText" dxfId="187" priority="225" operator="containsText" text="未突破">
      <formula>NOT(ISERROR(SEARCH("未突破",K355)))</formula>
    </cfRule>
  </conditionalFormatting>
  <conditionalFormatting sqref="I355:J355">
    <cfRule type="expression" dxfId="186" priority="228" stopIfTrue="1">
      <formula>AND($I355&lt;&gt;"",OR($I355=#REF!,$I355=$I356,$I355=#REF!))</formula>
    </cfRule>
  </conditionalFormatting>
  <conditionalFormatting sqref="J360">
    <cfRule type="expression" dxfId="185" priority="220">
      <formula>AND($I360&lt;&gt;"107 ハーフマラソン",$I360&lt;&gt;"062 10000mW")</formula>
    </cfRule>
  </conditionalFormatting>
  <conditionalFormatting sqref="K360">
    <cfRule type="containsText" dxfId="184" priority="217" operator="containsText" text="B標準">
      <formula>NOT(ISERROR(SEARCH("B標準",K360)))</formula>
    </cfRule>
    <cfRule type="containsText" dxfId="183" priority="218" operator="containsText" text="A標準">
      <formula>NOT(ISERROR(SEARCH("A標準",K360)))</formula>
    </cfRule>
    <cfRule type="containsText" dxfId="182" priority="219" operator="containsText" text="未突破">
      <formula>NOT(ISERROR(SEARCH("未突破",K360)))</formula>
    </cfRule>
  </conditionalFormatting>
  <conditionalFormatting sqref="I360:J360">
    <cfRule type="expression" dxfId="181" priority="222" stopIfTrue="1">
      <formula>AND($I360&lt;&gt;"",OR($I360=#REF!,$I360=$I361,$I360=#REF!))</formula>
    </cfRule>
  </conditionalFormatting>
  <conditionalFormatting sqref="J365">
    <cfRule type="expression" dxfId="180" priority="214">
      <formula>AND($I365&lt;&gt;"107 ハーフマラソン",$I365&lt;&gt;"062 10000mW")</formula>
    </cfRule>
  </conditionalFormatting>
  <conditionalFormatting sqref="K365">
    <cfRule type="containsText" dxfId="179" priority="211" operator="containsText" text="B標準">
      <formula>NOT(ISERROR(SEARCH("B標準",K365)))</formula>
    </cfRule>
    <cfRule type="containsText" dxfId="178" priority="212" operator="containsText" text="A標準">
      <formula>NOT(ISERROR(SEARCH("A標準",K365)))</formula>
    </cfRule>
    <cfRule type="containsText" dxfId="177" priority="213" operator="containsText" text="未突破">
      <formula>NOT(ISERROR(SEARCH("未突破",K365)))</formula>
    </cfRule>
  </conditionalFormatting>
  <conditionalFormatting sqref="I365:J365">
    <cfRule type="expression" dxfId="176" priority="216" stopIfTrue="1">
      <formula>AND($I365&lt;&gt;"",OR($I365=#REF!,$I365=$I366,$I365=#REF!))</formula>
    </cfRule>
  </conditionalFormatting>
  <conditionalFormatting sqref="J370">
    <cfRule type="expression" dxfId="175" priority="208">
      <formula>AND($I370&lt;&gt;"107 ハーフマラソン",$I370&lt;&gt;"062 10000mW")</formula>
    </cfRule>
  </conditionalFormatting>
  <conditionalFormatting sqref="K370">
    <cfRule type="containsText" dxfId="174" priority="205" operator="containsText" text="B標準">
      <formula>NOT(ISERROR(SEARCH("B標準",K370)))</formula>
    </cfRule>
    <cfRule type="containsText" dxfId="173" priority="206" operator="containsText" text="A標準">
      <formula>NOT(ISERROR(SEARCH("A標準",K370)))</formula>
    </cfRule>
    <cfRule type="containsText" dxfId="172" priority="207" operator="containsText" text="未突破">
      <formula>NOT(ISERROR(SEARCH("未突破",K370)))</formula>
    </cfRule>
  </conditionalFormatting>
  <conditionalFormatting sqref="I370:J370">
    <cfRule type="expression" dxfId="171" priority="210" stopIfTrue="1">
      <formula>AND($I370&lt;&gt;"",OR($I370=#REF!,$I370=$I371,$I370=#REF!))</formula>
    </cfRule>
  </conditionalFormatting>
  <conditionalFormatting sqref="J375">
    <cfRule type="expression" dxfId="170" priority="202">
      <formula>AND($I375&lt;&gt;"107 ハーフマラソン",$I375&lt;&gt;"062 10000mW")</formula>
    </cfRule>
  </conditionalFormatting>
  <conditionalFormatting sqref="K375">
    <cfRule type="containsText" dxfId="169" priority="199" operator="containsText" text="B標準">
      <formula>NOT(ISERROR(SEARCH("B標準",K375)))</formula>
    </cfRule>
    <cfRule type="containsText" dxfId="168" priority="200" operator="containsText" text="A標準">
      <formula>NOT(ISERROR(SEARCH("A標準",K375)))</formula>
    </cfRule>
    <cfRule type="containsText" dxfId="167" priority="201" operator="containsText" text="未突破">
      <formula>NOT(ISERROR(SEARCH("未突破",K375)))</formula>
    </cfRule>
  </conditionalFormatting>
  <conditionalFormatting sqref="I375:J375">
    <cfRule type="expression" dxfId="166" priority="204" stopIfTrue="1">
      <formula>AND($I375&lt;&gt;"",OR($I375=#REF!,$I375=$I376,$I375=#REF!))</formula>
    </cfRule>
  </conditionalFormatting>
  <conditionalFormatting sqref="J380">
    <cfRule type="expression" dxfId="165" priority="196">
      <formula>AND($I380&lt;&gt;"107 ハーフマラソン",$I380&lt;&gt;"062 10000mW")</formula>
    </cfRule>
  </conditionalFormatting>
  <conditionalFormatting sqref="K380">
    <cfRule type="containsText" dxfId="164" priority="193" operator="containsText" text="B標準">
      <formula>NOT(ISERROR(SEARCH("B標準",K380)))</formula>
    </cfRule>
    <cfRule type="containsText" dxfId="163" priority="194" operator="containsText" text="A標準">
      <formula>NOT(ISERROR(SEARCH("A標準",K380)))</formula>
    </cfRule>
    <cfRule type="containsText" dxfId="162" priority="195" operator="containsText" text="未突破">
      <formula>NOT(ISERROR(SEARCH("未突破",K380)))</formula>
    </cfRule>
  </conditionalFormatting>
  <conditionalFormatting sqref="I380:J380">
    <cfRule type="expression" dxfId="161" priority="198" stopIfTrue="1">
      <formula>AND($I380&lt;&gt;"",OR($I380=#REF!,$I380=$I381,$I380=#REF!))</formula>
    </cfRule>
  </conditionalFormatting>
  <conditionalFormatting sqref="J385">
    <cfRule type="expression" dxfId="160" priority="190">
      <formula>AND($I385&lt;&gt;"107 ハーフマラソン",$I385&lt;&gt;"062 10000mW")</formula>
    </cfRule>
  </conditionalFormatting>
  <conditionalFormatting sqref="K385">
    <cfRule type="containsText" dxfId="159" priority="187" operator="containsText" text="B標準">
      <formula>NOT(ISERROR(SEARCH("B標準",K385)))</formula>
    </cfRule>
    <cfRule type="containsText" dxfId="158" priority="188" operator="containsText" text="A標準">
      <formula>NOT(ISERROR(SEARCH("A標準",K385)))</formula>
    </cfRule>
    <cfRule type="containsText" dxfId="157" priority="189" operator="containsText" text="未突破">
      <formula>NOT(ISERROR(SEARCH("未突破",K385)))</formula>
    </cfRule>
  </conditionalFormatting>
  <conditionalFormatting sqref="I385:J385">
    <cfRule type="expression" dxfId="156" priority="192" stopIfTrue="1">
      <formula>AND($I385&lt;&gt;"",OR($I385=#REF!,$I385=$I386,$I385=#REF!))</formula>
    </cfRule>
  </conditionalFormatting>
  <conditionalFormatting sqref="J390">
    <cfRule type="expression" dxfId="155" priority="184">
      <formula>AND($I390&lt;&gt;"107 ハーフマラソン",$I390&lt;&gt;"062 10000mW")</formula>
    </cfRule>
  </conditionalFormatting>
  <conditionalFormatting sqref="K390">
    <cfRule type="containsText" dxfId="154" priority="181" operator="containsText" text="B標準">
      <formula>NOT(ISERROR(SEARCH("B標準",K390)))</formula>
    </cfRule>
    <cfRule type="containsText" dxfId="153" priority="182" operator="containsText" text="A標準">
      <formula>NOT(ISERROR(SEARCH("A標準",K390)))</formula>
    </cfRule>
    <cfRule type="containsText" dxfId="152" priority="183" operator="containsText" text="未突破">
      <formula>NOT(ISERROR(SEARCH("未突破",K390)))</formula>
    </cfRule>
  </conditionalFormatting>
  <conditionalFormatting sqref="I390:J390">
    <cfRule type="expression" dxfId="151" priority="186" stopIfTrue="1">
      <formula>AND($I390&lt;&gt;"",OR($I390=#REF!,$I390=$I391,$I390=#REF!))</formula>
    </cfRule>
  </conditionalFormatting>
  <conditionalFormatting sqref="J395">
    <cfRule type="expression" dxfId="150" priority="178">
      <formula>AND($I395&lt;&gt;"107 ハーフマラソン",$I395&lt;&gt;"062 10000mW")</formula>
    </cfRule>
  </conditionalFormatting>
  <conditionalFormatting sqref="K395">
    <cfRule type="containsText" dxfId="149" priority="175" operator="containsText" text="B標準">
      <formula>NOT(ISERROR(SEARCH("B標準",K395)))</formula>
    </cfRule>
    <cfRule type="containsText" dxfId="148" priority="176" operator="containsText" text="A標準">
      <formula>NOT(ISERROR(SEARCH("A標準",K395)))</formula>
    </cfRule>
    <cfRule type="containsText" dxfId="147" priority="177" operator="containsText" text="未突破">
      <formula>NOT(ISERROR(SEARCH("未突破",K395)))</formula>
    </cfRule>
  </conditionalFormatting>
  <conditionalFormatting sqref="I395:J395">
    <cfRule type="expression" dxfId="146" priority="180" stopIfTrue="1">
      <formula>AND($I395&lt;&gt;"",OR($I395=#REF!,$I395=$I396,$I395=#REF!))</formula>
    </cfRule>
  </conditionalFormatting>
  <conditionalFormatting sqref="J400">
    <cfRule type="expression" dxfId="145" priority="172">
      <formula>AND($I400&lt;&gt;"107 ハーフマラソン",$I400&lt;&gt;"062 10000mW")</formula>
    </cfRule>
  </conditionalFormatting>
  <conditionalFormatting sqref="I400:J400">
    <cfRule type="expression" dxfId="144" priority="174" stopIfTrue="1">
      <formula>AND($I400&lt;&gt;"",OR($I400=#REF!,$I400=$I401,$I400=#REF!))</formula>
    </cfRule>
  </conditionalFormatting>
  <conditionalFormatting sqref="J85">
    <cfRule type="expression" dxfId="143" priority="166">
      <formula>AND($I85&lt;&gt;"107 ハーフマラソン",$I85&lt;&gt;"062 10000mW")</formula>
    </cfRule>
  </conditionalFormatting>
  <conditionalFormatting sqref="K85">
    <cfRule type="containsText" dxfId="142" priority="163" operator="containsText" text="B標準">
      <formula>NOT(ISERROR(SEARCH("B標準",K85)))</formula>
    </cfRule>
    <cfRule type="containsText" dxfId="141" priority="164" operator="containsText" text="A標準">
      <formula>NOT(ISERROR(SEARCH("A標準",K85)))</formula>
    </cfRule>
    <cfRule type="containsText" dxfId="140" priority="165" operator="containsText" text="未突破">
      <formula>NOT(ISERROR(SEARCH("未突破",K85)))</formula>
    </cfRule>
  </conditionalFormatting>
  <conditionalFormatting sqref="I85:J85">
    <cfRule type="expression" dxfId="139" priority="168" stopIfTrue="1">
      <formula>AND($I85&lt;&gt;"",OR($I85=#REF!,$I85=$I86,$I85=#REF!))</formula>
    </cfRule>
  </conditionalFormatting>
  <conditionalFormatting sqref="J90">
    <cfRule type="expression" dxfId="138" priority="160">
      <formula>AND($I90&lt;&gt;"107 ハーフマラソン",$I90&lt;&gt;"062 10000mW")</formula>
    </cfRule>
  </conditionalFormatting>
  <conditionalFormatting sqref="K90">
    <cfRule type="containsText" dxfId="137" priority="157" operator="containsText" text="B標準">
      <formula>NOT(ISERROR(SEARCH("B標準",K90)))</formula>
    </cfRule>
    <cfRule type="containsText" dxfId="136" priority="158" operator="containsText" text="A標準">
      <formula>NOT(ISERROR(SEARCH("A標準",K90)))</formula>
    </cfRule>
    <cfRule type="containsText" dxfId="135" priority="159" operator="containsText" text="未突破">
      <formula>NOT(ISERROR(SEARCH("未突破",K90)))</formula>
    </cfRule>
  </conditionalFormatting>
  <conditionalFormatting sqref="I90:J90">
    <cfRule type="expression" dxfId="134" priority="162" stopIfTrue="1">
      <formula>AND($I90&lt;&gt;"",OR($I90=#REF!,$I90=$I91,$I90=#REF!))</formula>
    </cfRule>
  </conditionalFormatting>
  <conditionalFormatting sqref="J95">
    <cfRule type="expression" dxfId="133" priority="154">
      <formula>AND($I95&lt;&gt;"107 ハーフマラソン",$I95&lt;&gt;"062 10000mW")</formula>
    </cfRule>
  </conditionalFormatting>
  <conditionalFormatting sqref="K95">
    <cfRule type="containsText" dxfId="132" priority="151" operator="containsText" text="B標準">
      <formula>NOT(ISERROR(SEARCH("B標準",K95)))</formula>
    </cfRule>
    <cfRule type="containsText" dxfId="131" priority="152" operator="containsText" text="A標準">
      <formula>NOT(ISERROR(SEARCH("A標準",K95)))</formula>
    </cfRule>
    <cfRule type="containsText" dxfId="130" priority="153" operator="containsText" text="未突破">
      <formula>NOT(ISERROR(SEARCH("未突破",K95)))</formula>
    </cfRule>
  </conditionalFormatting>
  <conditionalFormatting sqref="I95:J95">
    <cfRule type="expression" dxfId="129" priority="156" stopIfTrue="1">
      <formula>AND($I95&lt;&gt;"",OR($I95=#REF!,$I95=$I96,$I95=#REF!))</formula>
    </cfRule>
  </conditionalFormatting>
  <conditionalFormatting sqref="J100">
    <cfRule type="expression" dxfId="128" priority="148">
      <formula>AND($I100&lt;&gt;"107 ハーフマラソン",$I100&lt;&gt;"062 10000mW")</formula>
    </cfRule>
  </conditionalFormatting>
  <conditionalFormatting sqref="K100">
    <cfRule type="containsText" dxfId="127" priority="145" operator="containsText" text="B標準">
      <formula>NOT(ISERROR(SEARCH("B標準",K100)))</formula>
    </cfRule>
    <cfRule type="containsText" dxfId="126" priority="146" operator="containsText" text="A標準">
      <formula>NOT(ISERROR(SEARCH("A標準",K100)))</formula>
    </cfRule>
    <cfRule type="containsText" dxfId="125" priority="147" operator="containsText" text="未突破">
      <formula>NOT(ISERROR(SEARCH("未突破",K100)))</formula>
    </cfRule>
  </conditionalFormatting>
  <conditionalFormatting sqref="I100:J100">
    <cfRule type="expression" dxfId="124" priority="150" stopIfTrue="1">
      <formula>AND($I100&lt;&gt;"",OR($I100=#REF!,$I100=$I101,$I100=#REF!))</formula>
    </cfRule>
  </conditionalFormatting>
  <conditionalFormatting sqref="J105">
    <cfRule type="expression" dxfId="123" priority="142">
      <formula>AND($I105&lt;&gt;"107 ハーフマラソン",$I105&lt;&gt;"062 10000mW")</formula>
    </cfRule>
  </conditionalFormatting>
  <conditionalFormatting sqref="K105">
    <cfRule type="containsText" dxfId="122" priority="139" operator="containsText" text="B標準">
      <formula>NOT(ISERROR(SEARCH("B標準",K105)))</formula>
    </cfRule>
    <cfRule type="containsText" dxfId="121" priority="140" operator="containsText" text="A標準">
      <formula>NOT(ISERROR(SEARCH("A標準",K105)))</formula>
    </cfRule>
    <cfRule type="containsText" dxfId="120" priority="141" operator="containsText" text="未突破">
      <formula>NOT(ISERROR(SEARCH("未突破",K105)))</formula>
    </cfRule>
  </conditionalFormatting>
  <conditionalFormatting sqref="I105:J105">
    <cfRule type="expression" dxfId="119" priority="144" stopIfTrue="1">
      <formula>AND($I105&lt;&gt;"",OR($I105=#REF!,$I105=$I106,$I105=#REF!))</formula>
    </cfRule>
  </conditionalFormatting>
  <conditionalFormatting sqref="J110">
    <cfRule type="expression" dxfId="118" priority="136">
      <formula>AND($I110&lt;&gt;"107 ハーフマラソン",$I110&lt;&gt;"062 10000mW")</formula>
    </cfRule>
  </conditionalFormatting>
  <conditionalFormatting sqref="K110">
    <cfRule type="containsText" dxfId="117" priority="133" operator="containsText" text="B標準">
      <formula>NOT(ISERROR(SEARCH("B標準",K110)))</formula>
    </cfRule>
    <cfRule type="containsText" dxfId="116" priority="134" operator="containsText" text="A標準">
      <formula>NOT(ISERROR(SEARCH("A標準",K110)))</formula>
    </cfRule>
    <cfRule type="containsText" dxfId="115" priority="135" operator="containsText" text="未突破">
      <formula>NOT(ISERROR(SEARCH("未突破",K110)))</formula>
    </cfRule>
  </conditionalFormatting>
  <conditionalFormatting sqref="I110:J110">
    <cfRule type="expression" dxfId="114" priority="138" stopIfTrue="1">
      <formula>AND($I110&lt;&gt;"",OR($I110=#REF!,$I110=$I111,$I110=#REF!))</formula>
    </cfRule>
  </conditionalFormatting>
  <conditionalFormatting sqref="J115">
    <cfRule type="expression" dxfId="113" priority="130">
      <formula>AND($I115&lt;&gt;"107 ハーフマラソン",$I115&lt;&gt;"062 10000mW")</formula>
    </cfRule>
  </conditionalFormatting>
  <conditionalFormatting sqref="K115">
    <cfRule type="containsText" dxfId="112" priority="127" operator="containsText" text="B標準">
      <formula>NOT(ISERROR(SEARCH("B標準",K115)))</formula>
    </cfRule>
    <cfRule type="containsText" dxfId="111" priority="128" operator="containsText" text="A標準">
      <formula>NOT(ISERROR(SEARCH("A標準",K115)))</formula>
    </cfRule>
    <cfRule type="containsText" dxfId="110" priority="129" operator="containsText" text="未突破">
      <formula>NOT(ISERROR(SEARCH("未突破",K115)))</formula>
    </cfRule>
  </conditionalFormatting>
  <conditionalFormatting sqref="I115:J115">
    <cfRule type="expression" dxfId="109" priority="132" stopIfTrue="1">
      <formula>AND($I115&lt;&gt;"",OR($I115=#REF!,$I115=$I116,$I115=#REF!))</formula>
    </cfRule>
  </conditionalFormatting>
  <conditionalFormatting sqref="J120">
    <cfRule type="expression" dxfId="108" priority="124">
      <formula>AND($I120&lt;&gt;"107 ハーフマラソン",$I120&lt;&gt;"062 10000mW")</formula>
    </cfRule>
  </conditionalFormatting>
  <conditionalFormatting sqref="K120">
    <cfRule type="containsText" dxfId="107" priority="121" operator="containsText" text="B標準">
      <formula>NOT(ISERROR(SEARCH("B標準",K120)))</formula>
    </cfRule>
    <cfRule type="containsText" dxfId="106" priority="122" operator="containsText" text="A標準">
      <formula>NOT(ISERROR(SEARCH("A標準",K120)))</formula>
    </cfRule>
    <cfRule type="containsText" dxfId="105" priority="123" operator="containsText" text="未突破">
      <formula>NOT(ISERROR(SEARCH("未突破",K120)))</formula>
    </cfRule>
  </conditionalFormatting>
  <conditionalFormatting sqref="I120:J120">
    <cfRule type="expression" dxfId="104" priority="126" stopIfTrue="1">
      <formula>AND($I120&lt;&gt;"",OR($I120=#REF!,$I120=$I121,$I120=#REF!))</formula>
    </cfRule>
  </conditionalFormatting>
  <conditionalFormatting sqref="J125">
    <cfRule type="expression" dxfId="103" priority="118">
      <formula>AND($I125&lt;&gt;"107 ハーフマラソン",$I125&lt;&gt;"062 10000mW")</formula>
    </cfRule>
  </conditionalFormatting>
  <conditionalFormatting sqref="K125">
    <cfRule type="containsText" dxfId="102" priority="115" operator="containsText" text="B標準">
      <formula>NOT(ISERROR(SEARCH("B標準",K125)))</formula>
    </cfRule>
    <cfRule type="containsText" dxfId="101" priority="116" operator="containsText" text="A標準">
      <formula>NOT(ISERROR(SEARCH("A標準",K125)))</formula>
    </cfRule>
    <cfRule type="containsText" dxfId="100" priority="117" operator="containsText" text="未突破">
      <formula>NOT(ISERROR(SEARCH("未突破",K125)))</formula>
    </cfRule>
  </conditionalFormatting>
  <conditionalFormatting sqref="I125:J125">
    <cfRule type="expression" dxfId="99" priority="120" stopIfTrue="1">
      <formula>AND($I125&lt;&gt;"",OR($I125=#REF!,$I125=$I126,$I125=#REF!))</formula>
    </cfRule>
  </conditionalFormatting>
  <conditionalFormatting sqref="J130">
    <cfRule type="expression" dxfId="98" priority="112">
      <formula>AND($I130&lt;&gt;"107 ハーフマラソン",$I130&lt;&gt;"062 10000mW")</formula>
    </cfRule>
  </conditionalFormatting>
  <conditionalFormatting sqref="K130">
    <cfRule type="containsText" dxfId="97" priority="109" operator="containsText" text="B標準">
      <formula>NOT(ISERROR(SEARCH("B標準",K130)))</formula>
    </cfRule>
    <cfRule type="containsText" dxfId="96" priority="110" operator="containsText" text="A標準">
      <formula>NOT(ISERROR(SEARCH("A標準",K130)))</formula>
    </cfRule>
    <cfRule type="containsText" dxfId="95" priority="111" operator="containsText" text="未突破">
      <formula>NOT(ISERROR(SEARCH("未突破",K130)))</formula>
    </cfRule>
  </conditionalFormatting>
  <conditionalFormatting sqref="I130:J130">
    <cfRule type="expression" dxfId="94" priority="114" stopIfTrue="1">
      <formula>AND($I130&lt;&gt;"",OR($I130=#REF!,$I130=$I131,$I130=#REF!))</formula>
    </cfRule>
  </conditionalFormatting>
  <conditionalFormatting sqref="J135">
    <cfRule type="expression" dxfId="93" priority="106">
      <formula>AND($I135&lt;&gt;"107 ハーフマラソン",$I135&lt;&gt;"062 10000mW")</formula>
    </cfRule>
  </conditionalFormatting>
  <conditionalFormatting sqref="K135">
    <cfRule type="containsText" dxfId="92" priority="103" operator="containsText" text="B標準">
      <formula>NOT(ISERROR(SEARCH("B標準",K135)))</formula>
    </cfRule>
    <cfRule type="containsText" dxfId="91" priority="104" operator="containsText" text="A標準">
      <formula>NOT(ISERROR(SEARCH("A標準",K135)))</formula>
    </cfRule>
    <cfRule type="containsText" dxfId="90" priority="105" operator="containsText" text="未突破">
      <formula>NOT(ISERROR(SEARCH("未突破",K135)))</formula>
    </cfRule>
  </conditionalFormatting>
  <conditionalFormatting sqref="I135:J135">
    <cfRule type="expression" dxfId="89" priority="108" stopIfTrue="1">
      <formula>AND($I135&lt;&gt;"",OR($I135=#REF!,$I135=$I136,$I135=#REF!))</formula>
    </cfRule>
  </conditionalFormatting>
  <conditionalFormatting sqref="J140">
    <cfRule type="expression" dxfId="88" priority="100">
      <formula>AND($I140&lt;&gt;"107 ハーフマラソン",$I140&lt;&gt;"062 10000mW")</formula>
    </cfRule>
  </conditionalFormatting>
  <conditionalFormatting sqref="K140">
    <cfRule type="containsText" dxfId="87" priority="97" operator="containsText" text="B標準">
      <formula>NOT(ISERROR(SEARCH("B標準",K140)))</formula>
    </cfRule>
    <cfRule type="containsText" dxfId="86" priority="98" operator="containsText" text="A標準">
      <formula>NOT(ISERROR(SEARCH("A標準",K140)))</formula>
    </cfRule>
    <cfRule type="containsText" dxfId="85" priority="99" operator="containsText" text="未突破">
      <formula>NOT(ISERROR(SEARCH("未突破",K140)))</formula>
    </cfRule>
  </conditionalFormatting>
  <conditionalFormatting sqref="I140:J140">
    <cfRule type="expression" dxfId="84" priority="102" stopIfTrue="1">
      <formula>AND($I140&lt;&gt;"",OR($I140=#REF!,$I140=$I141,$I140=#REF!))</formula>
    </cfRule>
  </conditionalFormatting>
  <conditionalFormatting sqref="J145">
    <cfRule type="expression" dxfId="83" priority="94">
      <formula>AND($I145&lt;&gt;"107 ハーフマラソン",$I145&lt;&gt;"062 10000mW")</formula>
    </cfRule>
  </conditionalFormatting>
  <conditionalFormatting sqref="K145">
    <cfRule type="containsText" dxfId="82" priority="91" operator="containsText" text="B標準">
      <formula>NOT(ISERROR(SEARCH("B標準",K145)))</formula>
    </cfRule>
    <cfRule type="containsText" dxfId="81" priority="92" operator="containsText" text="A標準">
      <formula>NOT(ISERROR(SEARCH("A標準",K145)))</formula>
    </cfRule>
    <cfRule type="containsText" dxfId="80" priority="93" operator="containsText" text="未突破">
      <formula>NOT(ISERROR(SEARCH("未突破",K145)))</formula>
    </cfRule>
  </conditionalFormatting>
  <conditionalFormatting sqref="I145:J145">
    <cfRule type="expression" dxfId="79" priority="96" stopIfTrue="1">
      <formula>AND($I145&lt;&gt;"",OR($I145=#REF!,$I145=$I146,$I145=#REF!))</formula>
    </cfRule>
  </conditionalFormatting>
  <conditionalFormatting sqref="J150">
    <cfRule type="expression" dxfId="78" priority="88">
      <formula>AND($I150&lt;&gt;"107 ハーフマラソン",$I150&lt;&gt;"062 10000mW")</formula>
    </cfRule>
  </conditionalFormatting>
  <conditionalFormatting sqref="K150">
    <cfRule type="containsText" dxfId="77" priority="85" operator="containsText" text="B標準">
      <formula>NOT(ISERROR(SEARCH("B標準",K150)))</formula>
    </cfRule>
    <cfRule type="containsText" dxfId="76" priority="86" operator="containsText" text="A標準">
      <formula>NOT(ISERROR(SEARCH("A標準",K150)))</formula>
    </cfRule>
    <cfRule type="containsText" dxfId="75" priority="87" operator="containsText" text="未突破">
      <formula>NOT(ISERROR(SEARCH("未突破",K150)))</formula>
    </cfRule>
  </conditionalFormatting>
  <conditionalFormatting sqref="I150:J150">
    <cfRule type="expression" dxfId="74" priority="90" stopIfTrue="1">
      <formula>AND($I150&lt;&gt;"",OR($I150=#REF!,$I150=$I151,$I150=#REF!))</formula>
    </cfRule>
  </conditionalFormatting>
  <conditionalFormatting sqref="J155">
    <cfRule type="expression" dxfId="73" priority="82">
      <formula>AND($I155&lt;&gt;"107 ハーフマラソン",$I155&lt;&gt;"062 10000mW")</formula>
    </cfRule>
  </conditionalFormatting>
  <conditionalFormatting sqref="K155">
    <cfRule type="containsText" dxfId="72" priority="79" operator="containsText" text="B標準">
      <formula>NOT(ISERROR(SEARCH("B標準",K155)))</formula>
    </cfRule>
    <cfRule type="containsText" dxfId="71" priority="80" operator="containsText" text="A標準">
      <formula>NOT(ISERROR(SEARCH("A標準",K155)))</formula>
    </cfRule>
    <cfRule type="containsText" dxfId="70" priority="81" operator="containsText" text="未突破">
      <formula>NOT(ISERROR(SEARCH("未突破",K155)))</formula>
    </cfRule>
  </conditionalFormatting>
  <conditionalFormatting sqref="I155:J155">
    <cfRule type="expression" dxfId="69" priority="84" stopIfTrue="1">
      <formula>AND($I155&lt;&gt;"",OR($I155=#REF!,$I155=$I156,$I155=#REF!))</formula>
    </cfRule>
  </conditionalFormatting>
  <conditionalFormatting sqref="J160">
    <cfRule type="expression" dxfId="68" priority="76">
      <formula>AND($I160&lt;&gt;"107 ハーフマラソン",$I160&lt;&gt;"062 10000mW")</formula>
    </cfRule>
  </conditionalFormatting>
  <conditionalFormatting sqref="K160">
    <cfRule type="containsText" dxfId="67" priority="73" operator="containsText" text="B標準">
      <formula>NOT(ISERROR(SEARCH("B標準",K160)))</formula>
    </cfRule>
    <cfRule type="containsText" dxfId="66" priority="74" operator="containsText" text="A標準">
      <formula>NOT(ISERROR(SEARCH("A標準",K160)))</formula>
    </cfRule>
    <cfRule type="containsText" dxfId="65" priority="75" operator="containsText" text="未突破">
      <formula>NOT(ISERROR(SEARCH("未突破",K160)))</formula>
    </cfRule>
  </conditionalFormatting>
  <conditionalFormatting sqref="I160:J160">
    <cfRule type="expression" dxfId="64" priority="78" stopIfTrue="1">
      <formula>AND($I160&lt;&gt;"",OR($I160=#REF!,$I160=$I161,$I160=#REF!))</formula>
    </cfRule>
  </conditionalFormatting>
  <conditionalFormatting sqref="J165">
    <cfRule type="expression" dxfId="63" priority="70">
      <formula>AND($I165&lt;&gt;"107 ハーフマラソン",$I165&lt;&gt;"062 10000mW")</formula>
    </cfRule>
  </conditionalFormatting>
  <conditionalFormatting sqref="K165">
    <cfRule type="containsText" dxfId="62" priority="67" operator="containsText" text="B標準">
      <formula>NOT(ISERROR(SEARCH("B標準",K165)))</formula>
    </cfRule>
    <cfRule type="containsText" dxfId="61" priority="68" operator="containsText" text="A標準">
      <formula>NOT(ISERROR(SEARCH("A標準",K165)))</formula>
    </cfRule>
    <cfRule type="containsText" dxfId="60" priority="69" operator="containsText" text="未突破">
      <formula>NOT(ISERROR(SEARCH("未突破",K165)))</formula>
    </cfRule>
  </conditionalFormatting>
  <conditionalFormatting sqref="I165:J165">
    <cfRule type="expression" dxfId="59" priority="72" stopIfTrue="1">
      <formula>AND($I165&lt;&gt;"",OR($I165=#REF!,$I165=$I166,$I165=#REF!))</formula>
    </cfRule>
  </conditionalFormatting>
  <conditionalFormatting sqref="J170">
    <cfRule type="expression" dxfId="58" priority="64">
      <formula>AND($I170&lt;&gt;"107 ハーフマラソン",$I170&lt;&gt;"062 10000mW")</formula>
    </cfRule>
  </conditionalFormatting>
  <conditionalFormatting sqref="K170">
    <cfRule type="containsText" dxfId="57" priority="61" operator="containsText" text="B標準">
      <formula>NOT(ISERROR(SEARCH("B標準",K170)))</formula>
    </cfRule>
    <cfRule type="containsText" dxfId="56" priority="62" operator="containsText" text="A標準">
      <formula>NOT(ISERROR(SEARCH("A標準",K170)))</formula>
    </cfRule>
    <cfRule type="containsText" dxfId="55" priority="63" operator="containsText" text="未突破">
      <formula>NOT(ISERROR(SEARCH("未突破",K170)))</formula>
    </cfRule>
  </conditionalFormatting>
  <conditionalFormatting sqref="I170:J170">
    <cfRule type="expression" dxfId="54" priority="66" stopIfTrue="1">
      <formula>AND($I170&lt;&gt;"",OR($I170=#REF!,$I170=$I171,$I170=#REF!))</formula>
    </cfRule>
  </conditionalFormatting>
  <conditionalFormatting sqref="J175">
    <cfRule type="expression" dxfId="53" priority="58">
      <formula>AND($I175&lt;&gt;"107 ハーフマラソン",$I175&lt;&gt;"062 10000mW")</formula>
    </cfRule>
  </conditionalFormatting>
  <conditionalFormatting sqref="K175">
    <cfRule type="containsText" dxfId="52" priority="55" operator="containsText" text="B標準">
      <formula>NOT(ISERROR(SEARCH("B標準",K175)))</formula>
    </cfRule>
    <cfRule type="containsText" dxfId="51" priority="56" operator="containsText" text="A標準">
      <formula>NOT(ISERROR(SEARCH("A標準",K175)))</formula>
    </cfRule>
    <cfRule type="containsText" dxfId="50" priority="57" operator="containsText" text="未突破">
      <formula>NOT(ISERROR(SEARCH("未突破",K175)))</formula>
    </cfRule>
  </conditionalFormatting>
  <conditionalFormatting sqref="I175:J175">
    <cfRule type="expression" dxfId="49" priority="60" stopIfTrue="1">
      <formula>AND($I175&lt;&gt;"",OR($I175=#REF!,$I175=$I176,$I175=#REF!))</formula>
    </cfRule>
  </conditionalFormatting>
  <conditionalFormatting sqref="J180">
    <cfRule type="expression" dxfId="48" priority="52">
      <formula>AND($I180&lt;&gt;"107 ハーフマラソン",$I180&lt;&gt;"062 10000mW")</formula>
    </cfRule>
  </conditionalFormatting>
  <conditionalFormatting sqref="K180">
    <cfRule type="containsText" dxfId="47" priority="49" operator="containsText" text="B標準">
      <formula>NOT(ISERROR(SEARCH("B標準",K180)))</formula>
    </cfRule>
    <cfRule type="containsText" dxfId="46" priority="50" operator="containsText" text="A標準">
      <formula>NOT(ISERROR(SEARCH("A標準",K180)))</formula>
    </cfRule>
    <cfRule type="containsText" dxfId="45" priority="51" operator="containsText" text="未突破">
      <formula>NOT(ISERROR(SEARCH("未突破",K180)))</formula>
    </cfRule>
  </conditionalFormatting>
  <conditionalFormatting sqref="I180:J180">
    <cfRule type="expression" dxfId="44" priority="54" stopIfTrue="1">
      <formula>AND($I180&lt;&gt;"",OR($I180=#REF!,$I180=$I181,$I180=#REF!))</formula>
    </cfRule>
  </conditionalFormatting>
  <conditionalFormatting sqref="J185">
    <cfRule type="expression" dxfId="43" priority="46">
      <formula>AND($I185&lt;&gt;"107 ハーフマラソン",$I185&lt;&gt;"062 10000mW")</formula>
    </cfRule>
  </conditionalFormatting>
  <conditionalFormatting sqref="K185">
    <cfRule type="containsText" dxfId="42" priority="43" operator="containsText" text="B標準">
      <formula>NOT(ISERROR(SEARCH("B標準",K185)))</formula>
    </cfRule>
    <cfRule type="containsText" dxfId="41" priority="44" operator="containsText" text="A標準">
      <formula>NOT(ISERROR(SEARCH("A標準",K185)))</formula>
    </cfRule>
    <cfRule type="containsText" dxfId="40" priority="45" operator="containsText" text="未突破">
      <formula>NOT(ISERROR(SEARCH("未突破",K185)))</formula>
    </cfRule>
  </conditionalFormatting>
  <conditionalFormatting sqref="I185:J185">
    <cfRule type="expression" dxfId="39" priority="48" stopIfTrue="1">
      <formula>AND($I185&lt;&gt;"",OR($I185=#REF!,$I185=$I186,$I185=#REF!))</formula>
    </cfRule>
  </conditionalFormatting>
  <conditionalFormatting sqref="J190">
    <cfRule type="expression" dxfId="38" priority="40">
      <formula>AND($I190&lt;&gt;"107 ハーフマラソン",$I190&lt;&gt;"062 10000mW")</formula>
    </cfRule>
  </conditionalFormatting>
  <conditionalFormatting sqref="K190">
    <cfRule type="containsText" dxfId="37" priority="37" operator="containsText" text="B標準">
      <formula>NOT(ISERROR(SEARCH("B標準",K190)))</formula>
    </cfRule>
    <cfRule type="containsText" dxfId="36" priority="38" operator="containsText" text="A標準">
      <formula>NOT(ISERROR(SEARCH("A標準",K190)))</formula>
    </cfRule>
    <cfRule type="containsText" dxfId="35" priority="39" operator="containsText" text="未突破">
      <formula>NOT(ISERROR(SEARCH("未突破",K190)))</formula>
    </cfRule>
  </conditionalFormatting>
  <conditionalFormatting sqref="I190:J190">
    <cfRule type="expression" dxfId="34" priority="42" stopIfTrue="1">
      <formula>AND($I190&lt;&gt;"",OR($I190=#REF!,$I190=$I191,$I190=#REF!))</formula>
    </cfRule>
  </conditionalFormatting>
  <conditionalFormatting sqref="J195">
    <cfRule type="expression" dxfId="33" priority="34">
      <formula>AND($I195&lt;&gt;"107 ハーフマラソン",$I195&lt;&gt;"062 10000mW")</formula>
    </cfRule>
  </conditionalFormatting>
  <conditionalFormatting sqref="K195">
    <cfRule type="containsText" dxfId="32" priority="31" operator="containsText" text="B標準">
      <formula>NOT(ISERROR(SEARCH("B標準",K195)))</formula>
    </cfRule>
    <cfRule type="containsText" dxfId="31" priority="32" operator="containsText" text="A標準">
      <formula>NOT(ISERROR(SEARCH("A標準",K195)))</formula>
    </cfRule>
    <cfRule type="containsText" dxfId="30" priority="33" operator="containsText" text="未突破">
      <formula>NOT(ISERROR(SEARCH("未突破",K195)))</formula>
    </cfRule>
  </conditionalFormatting>
  <conditionalFormatting sqref="I195:J195">
    <cfRule type="expression" dxfId="29" priority="36" stopIfTrue="1">
      <formula>AND($I195&lt;&gt;"",OR($I195=#REF!,$I195=$I196,$I195=#REF!))</formula>
    </cfRule>
  </conditionalFormatting>
  <conditionalFormatting sqref="J200">
    <cfRule type="expression" dxfId="28" priority="28">
      <formula>AND($I200&lt;&gt;"107 ハーフマラソン",$I200&lt;&gt;"062 10000mW")</formula>
    </cfRule>
  </conditionalFormatting>
  <conditionalFormatting sqref="K200">
    <cfRule type="containsText" dxfId="27" priority="25" operator="containsText" text="B標準">
      <formula>NOT(ISERROR(SEARCH("B標準",K200)))</formula>
    </cfRule>
    <cfRule type="containsText" dxfId="26" priority="26" operator="containsText" text="A標準">
      <formula>NOT(ISERROR(SEARCH("A標準",K200)))</formula>
    </cfRule>
    <cfRule type="containsText" dxfId="25" priority="27" operator="containsText" text="未突破">
      <formula>NOT(ISERROR(SEARCH("未突破",K200)))</formula>
    </cfRule>
  </conditionalFormatting>
  <conditionalFormatting sqref="I200:J200">
    <cfRule type="expression" dxfId="24" priority="30" stopIfTrue="1">
      <formula>AND($I200&lt;&gt;"",OR($I200=#REF!,$I200=$I201,$I200=#REF!))</formula>
    </cfRule>
  </conditionalFormatting>
  <conditionalFormatting sqref="J205">
    <cfRule type="expression" dxfId="23" priority="22">
      <formula>AND($I205&lt;&gt;"107 ハーフマラソン",$I205&lt;&gt;"062 10000mW")</formula>
    </cfRule>
  </conditionalFormatting>
  <conditionalFormatting sqref="K205">
    <cfRule type="containsText" dxfId="22" priority="19" operator="containsText" text="B標準">
      <formula>NOT(ISERROR(SEARCH("B標準",K205)))</formula>
    </cfRule>
    <cfRule type="containsText" dxfId="21" priority="20" operator="containsText" text="A標準">
      <formula>NOT(ISERROR(SEARCH("A標準",K205)))</formula>
    </cfRule>
    <cfRule type="containsText" dxfId="20" priority="21" operator="containsText" text="未突破">
      <formula>NOT(ISERROR(SEARCH("未突破",K205)))</formula>
    </cfRule>
  </conditionalFormatting>
  <conditionalFormatting sqref="I205:J205">
    <cfRule type="expression" dxfId="19" priority="24" stopIfTrue="1">
      <formula>AND($I205&lt;&gt;"",OR($I205=#REF!,$I205=$I206,$I205=#REF!))</formula>
    </cfRule>
  </conditionalFormatting>
  <conditionalFormatting sqref="J210">
    <cfRule type="expression" dxfId="18" priority="16">
      <formula>AND($I210&lt;&gt;"107 ハーフマラソン",$I210&lt;&gt;"062 10000mW")</formula>
    </cfRule>
  </conditionalFormatting>
  <conditionalFormatting sqref="K210">
    <cfRule type="containsText" dxfId="17" priority="13" operator="containsText" text="B標準">
      <formula>NOT(ISERROR(SEARCH("B標準",K210)))</formula>
    </cfRule>
    <cfRule type="containsText" dxfId="16" priority="14" operator="containsText" text="A標準">
      <formula>NOT(ISERROR(SEARCH("A標準",K210)))</formula>
    </cfRule>
    <cfRule type="containsText" dxfId="15" priority="15" operator="containsText" text="未突破">
      <formula>NOT(ISERROR(SEARCH("未突破",K210)))</formula>
    </cfRule>
  </conditionalFormatting>
  <conditionalFormatting sqref="I210:J210">
    <cfRule type="expression" dxfId="14" priority="18" stopIfTrue="1">
      <formula>AND($I210&lt;&gt;"",OR($I210=#REF!,$I210=$I211,$I210=#REF!))</formula>
    </cfRule>
  </conditionalFormatting>
  <conditionalFormatting sqref="J215">
    <cfRule type="expression" dxfId="13" priority="10">
      <formula>AND($I215&lt;&gt;"107 ハーフマラソン",$I215&lt;&gt;"062 10000mW")</formula>
    </cfRule>
  </conditionalFormatting>
  <conditionalFormatting sqref="K215">
    <cfRule type="containsText" dxfId="12" priority="7" operator="containsText" text="B標準">
      <formula>NOT(ISERROR(SEARCH("B標準",K215)))</formula>
    </cfRule>
    <cfRule type="containsText" dxfId="11" priority="8" operator="containsText" text="A標準">
      <formula>NOT(ISERROR(SEARCH("A標準",K215)))</formula>
    </cfRule>
    <cfRule type="containsText" dxfId="10" priority="9" operator="containsText" text="未突破">
      <formula>NOT(ISERROR(SEARCH("未突破",K215)))</formula>
    </cfRule>
  </conditionalFormatting>
  <conditionalFormatting sqref="I215:J215">
    <cfRule type="expression" dxfId="9" priority="12" stopIfTrue="1">
      <formula>AND($I215&lt;&gt;"",OR($I215=#REF!,$I215=$I216,$I215=#REF!))</formula>
    </cfRule>
  </conditionalFormatting>
  <conditionalFormatting sqref="J220">
    <cfRule type="expression" dxfId="8" priority="4">
      <formula>AND($I220&lt;&gt;"107 ハーフマラソン",$I220&lt;&gt;"062 10000mW")</formula>
    </cfRule>
  </conditionalFormatting>
  <conditionalFormatting sqref="K220">
    <cfRule type="containsText" dxfId="7" priority="1" operator="containsText" text="B標準">
      <formula>NOT(ISERROR(SEARCH("B標準",K220)))</formula>
    </cfRule>
    <cfRule type="containsText" dxfId="6" priority="2" operator="containsText" text="A標準">
      <formula>NOT(ISERROR(SEARCH("A標準",K220)))</formula>
    </cfRule>
    <cfRule type="containsText" dxfId="5" priority="3" operator="containsText" text="未突破">
      <formula>NOT(ISERROR(SEARCH("未突破",K220)))</formula>
    </cfRule>
  </conditionalFormatting>
  <conditionalFormatting sqref="I220:J220">
    <cfRule type="expression" dxfId="4" priority="6" stopIfTrue="1">
      <formula>AND($I220&lt;&gt;"",OR($I220=#REF!,$I220=$I221,$I220=#REF!))</formula>
    </cfRule>
  </conditionalFormatting>
  <conditionalFormatting sqref="I5 I10 I15 I20 I25 I30 I35 I40 I45 I50 I55 I60 I65 I70 I75 I80 I225 I230 I235 I240 I245 I250 I255 I260 I265 I270 I275 I280 I285 I290 I295 I300 I305 I310 I315 I320 I325 I330 I335 I340 I345 I350 I355 I360 I365 I370 I375 I380 I385 I390 I395 I400 I85 I90 I95 I100 I105 I110 I115 I120 I125 I130 I135 I140 I145 I150 I155 I160 I165 I170 I175 I180 I185 I190 I195 I200 I205 I210 I215 I220">
    <cfRule type="expression" dxfId="3" priority="3939">
      <formula>AND($I5&lt;&gt;"",OR($BG5&gt;=4,$BH5&gt;=2))</formula>
    </cfRule>
  </conditionalFormatting>
  <dataValidations xWindow="66" yWindow="249" count="12">
    <dataValidation type="list" allowBlank="1" showInputMessage="1" showErrorMessage="1" sqref="I225 I205 I210 I215 I5 I395 I390 I380 I10 I200 I15 I20 I25 I30 I35 I40 I45 I50 I55 I60 I65 I70 I75 I80 I400 I85 I90 I95 I100 I105 I110 I115 I120 I125 I130 I135 I140 I145 I150 I155 I160 I165 I170 I175 I180 I185 I195 I230 I235 I240 I245 I250 I255 I260 I265 I270 I275 I280 I285 I290 I295 I300 I305 I310 I315 I320 I325 I330 I335 I340 I345 I350 I355 I360 I365 I370 I375 I385 I190 I220" xr:uid="{00000000-0002-0000-0200-000000000000}">
      <formula1>男子種目</formula1>
    </dataValidation>
    <dataValidation type="list" allowBlank="1" showInputMessage="1" showErrorMessage="1" sqref="Z205:Z206 Z210:Z211 Z220:Z221 Z5:Z6 Z385:Z386 Z375:Z376 Z390:Z391 Z215:Z216 Z10:Z11 Z15:Z16 Z20:Z21 Z25:Z26 Z30:Z31 Z35:Z36 Z40:Z41 Z45:Z46 Z50:Z51 Z55:Z56 Z60:Z61 Z65:Z66 Z70:Z71 Z75:Z76 Z395:Z396 Z80:Z81 Z85:Z86 Z90:Z91 Z95:Z96 Z100:Z101 Z105:Z106 Z110:Z111 Z115:Z116 Z120:Z121 Z125:Z126 Z130:Z131 Z135:Z136 Z140:Z141 Z145:Z146 Z150:Z151 Z155:Z156 Z160:Z161 Z165:Z166 Z170:Z171 Z175:Z176 Z180:Z181 Z190:Z191 Z195:Z196 Z200:Z201 Z225:Z226 Z230:Z231 Z235:Z236 Z240:Z241 Z245:Z246 Z250:Z251 Z255:Z256 Z260:Z261 Z265:Z266 Z270:Z271 Z275:Z276 Z280:Z281 Z285:Z286 Z290:Z291 Z295:Z296 Z300:Z301 Z305:Z306 Z310:Z311 Z315:Z316 Z320:Z321 Z325:Z326 Z330:Z331 Z335:Z336 Z340:Z341 Z345:Z346 Z350:Z351 Z355:Z356 Z360:Z361 Z365:Z366 Z370:Z371 Z380:Z381 Z185:Z186 Z400:Z401" xr:uid="{00000000-0002-0000-0200-000001000000}">
      <formula1>樹立日③</formula1>
    </dataValidation>
    <dataValidation type="list" allowBlank="1" showInputMessage="1" showErrorMessage="1" sqref="X205:X206 X210:X211 X220:X221 X5:X6 X385:X386 X375:X376 X390:X391 X215:X216 X10:X11 X15:X16 X20:X21 X25:X26 X30:X31 X35:X36 X40:X41 X45:X46 X50:X51 X55:X56 X60:X61 X65:X66 X70:X71 X75:X76 X395:X396 X80:X81 X85:X86 X90:X91 X95:X96 X100:X101 X105:X106 X110:X111 X115:X116 X120:X121 X125:X126 X130:X131 X135:X136 X140:X141 X145:X146 X150:X151 X155:X156 X160:X161 X165:X166 X170:X171 X175:X176 X180:X181 X190:X191 X195:X196 X200:X201 X225:X226 X230:X231 X235:X236 X240:X241 X245:X246 X250:X251 X255:X256 X260:X261 X265:X266 X270:X271 X275:X276 X280:X281 X285:X286 X290:X291 X295:X296 X300:X301 X305:X306 X310:X311 X315:X316 X320:X321 X325:X326 X330:X331 X335:X336 X340:X341 X345:X346 X350:X351 X355:X356 X360:X361 X365:X366 X370:X371 X380:X381 X185:X186 X400:X401" xr:uid="{00000000-0002-0000-0200-000002000000}">
      <formula1>樹立日②</formula1>
    </dataValidation>
    <dataValidation type="list" allowBlank="1" showInputMessage="1" showErrorMessage="1" sqref="V205:V206 V210:V211 V220:V221 V5:V6 V385:V386 V375:V376 V390:V391 V215:V216 V10:V11 V15:V16 V20:V21 V25:V26 V30:V31 V35:V36 V40:V41 V45:V46 V50:V51 V55:V56 V60:V61 V65:V66 V70:V71 V75:V76 V395:V396 V80:V81 V85:V86 V90:V91 V95:V96 V100:V101 V105:V106 V110:V111 V115:V116 V120:V121 V125:V126 V130:V131 V135:V136 V140:V141 V145:V146 V150:V151 V155:V156 V160:V161 V165:V166 V170:V171 V175:V176 V180:V181 V190:V191 V195:V196 V200:V201 V225:V226 V230:V231 V235:V236 V240:V241 V245:V246 V250:V251 V255:V256 V260:V261 V265:V266 V270:V271 V275:V276 V280:V281 V285:V286 V290:V291 V295:V296 V300:V301 V305:V306 V310:V311 V315:V316 V320:V321 V325:V326 V330:V331 V335:V336 V340:V341 V345:V346 V350:V351 V355:V356 V360:V361 V365:V366 V370:V371 V380:V381 V185:V186 V400:V401" xr:uid="{00000000-0002-0000-0200-000003000000}">
      <formula1>樹立日①</formula1>
    </dataValidation>
    <dataValidation type="list" allowBlank="1" showInputMessage="1" showErrorMessage="1" sqref="C210 C205 C200 C195 C185 C180 C175 C170 C165 C160 C155 C150 C145 C140 C135 C130 C125 C120 C115 C110 C105 C100 C95 C90 C85 C400 C80 C75 C70 C65 C60 C55 C50 C45 C40 C35 C30 C25 C20 C15 C10 C395 C380 C390 C190 C225 C215 C230 C235 C240 C245 C250 C255 C260 C265 C270 C275 C280 C285 C290 C295 C300 C305 C310 C315 C320 C325 C330 C335 C340 C345 C350 C355 C360 C365 C370 C375 C385 C5 C220" xr:uid="{00000000-0002-0000-0200-000004000000}">
      <formula1>"○,"</formula1>
    </dataValidation>
    <dataValidation type="list" allowBlank="1" showInputMessage="1" showErrorMessage="1" sqref="L210:L211 L215:L216 L225:L226 L5:L6 L390:L391 L380:L381 L395:L396 L10:L11 L15:L16 L20:L21 L25:L26 L30:L31 L35:L36 L40:L41 L45:L46 L50:L51 L55:L56 L60:L61 L65:L66 L70:L71 L75:L76 L80:L81 L400:L401 L85:L86 L90:L91 L95:L96 L100:L101 L105:L106 L110:L111 L115:L116 L120:L121 L125:L126 L130:L131 L135:L136 L140:L141 L145:L146 L150:L151 L155:L156 L160:L161 L165:L166 L170:L171 L175:L176 L180:L181 L185:L186 L195:L196 L200:L201 L205:L206 L230:L231 L235:L236 L240:L241 L245:L246 L250:L251 L255:L256 L260:L261 L265:L266 L270:L271 L275:L276 L280:L281 L285:L286 L290:L291 L295:L296 L300:L301 L305:L306 L310:L311 L315:L316 L320:L321 L325:L326 L330:L331 L335:L336 L340:L341 L345:L346 L350:L351 L355:L356 L360:L361 L365:L366 L370:L371 L375:L376 L385:L386 L190:L191 L220:L221" xr:uid="{00000000-0002-0000-0200-000005000000}">
      <formula1>"有,無"</formula1>
    </dataValidation>
    <dataValidation type="list" allowBlank="1" showInputMessage="1" showErrorMessage="1" sqref="J5 J220 J190 J390 J80 J75 J70 J65 J60 J55 J50 J45 J40 J35 J30 J25 J20 J15 J10 J395 J240 J235 J230 J225 J215 J210 J205 J200 J195 J185 J180 J175 J170 J165 J160 J155 J150 J145 J140 J135 J130 J125 J120 J115 J110 J105 J100 J95 J90 J85 J385 J380 J375 J370 J365 J360 J355 J350 J345 J340 J335 J330 J325 J320 J315 J310 J305 J300 J295 J290 J285 J280 J275 J270 J265 J260 J255 J250 J245 J400" xr:uid="{00000000-0002-0000-0200-000007000000}">
      <formula1>INDIRECT($AX5)</formula1>
    </dataValidation>
    <dataValidation allowBlank="1" showInputMessage="1" showErrorMessage="1" promptTitle="ナンバー" prompt="主催者側で設定しますので、入力しないでください。" sqref="B5" xr:uid="{00000000-0002-0000-0200-000008000000}"/>
    <dataValidation type="list" allowBlank="1" showInputMessage="1" showErrorMessage="1" sqref="AK370 AK175 AK285 AK5 AK180 AK390 AK335 AK380 AK185 AK395 AK290 AK10 AK195 AK15 AK360 AK20 AK200 AK25 AK295 AK30 AK205 AK35 AK340 AK40 AK210 AK45 AK300 AK50 AK215 AK55 AK385 AK60 AK225 AK65 AK305 AK70 AK230 AK75 AK345 AK80 AK235 AK400 AK310 AK85 AK240 AK90 AK365 AK95 AK245 AK100 AK315 AK105 AK250 AK110 AK350 AK115 AK255 AK120 AK320 AK125 AK260 AK130 AK375 AK135 AK265 AK140 AK325 AK145 AK270 AK150 AK355 AK155 AK275 AK160 AK330 AK165 AK280 AK170 AK190 AK220" xr:uid="{00000000-0002-0000-0200-000009000000}">
      <formula1>番号①</formula1>
    </dataValidation>
    <dataValidation type="list" allowBlank="1" showInputMessage="1" showErrorMessage="1" sqref="AM370 AO370 AM175 AO175 AQ175 AM285 AO285 AQ285 AM5 AO5 AQ5 AM180 AO180 AQ180 AM390 AO390 AQ390 AM335 AO335 AQ335 AM380 AO380 AQ380 AM185 AO185 AQ185 AM395 AO395 AQ395 AM290 AO290 AQ290 AM10 AO10 AQ10 AM195 AO195 AQ195 AM15 AO15 AQ15 AM360 AO360 AQ360 AM20 AO20 AQ20 AM200 AO200 AQ200 AM25 AO25 AQ25 AM295 AO295 AQ295 AM30 AO30 AQ30 AM205 AO205 AQ205 AM35 AO35 AQ35 AM340 AO340 AQ340 AM40 AO40 AQ40 AM210 AO210 AQ210 AM45 AO45 AQ45 AM300 AO300 AQ300 AM50 AO50 AQ50 AM215 AO215 AQ215 AM55 AO55 AQ55 AM385 AO385 AQ385 AM60 AO60 AQ60 AM225 AO225 AQ225 AM65 AO65 AQ65 AM305 AO305 AQ305 AM70 AO70 AQ70 AM230 AO230 AQ230 AM75 AO75 AQ75 AM345 AO345 AQ345 AM80 AO80 AQ80 AM235 AO235 AQ235 AM400 AO400 AQ400 AM310 AO310 AQ310 AM85 AO85 AQ85 AM240 AO240 AQ240 AM90 AO90 AQ90 AM365 AO365 AQ365 AM95 AO95 AQ95 AM245 AO245 AQ245 AM100 AO100 AQ100 AM315 AO315 AQ315 AM105 AO105 AQ105 AM250 AO250 AQ250 AM110 AO110 AQ110 AM350 AO350 AQ350 AM115 AO115 AQ115 AM255 AO255 AQ255 AM120 AO120 AQ120 AM320 AO320 AQ320 AM125 AO125 AQ125 AM260 AO260 AQ260 AM130 AO130 AQ130 AM375 AO375 AQ375 AM135 AO135 AQ135 AM265 AO265 AQ265 AM140 AO140 AQ140 AM325 AO325 AQ325 AM145 AO145 AQ145 AM270 AO270 AQ270 AM150 AO150 AQ150 AM355 AO355 AQ355 AM155 AO155 AQ155 AM275 AO275 AQ275 AM160 AO160 AQ160 AM330 AO330 AQ330 AM165 AO165 AQ165 AM280 AO280 AQ280 AM170 AO170 AQ170 AQ370 AM190 AO190 AQ190 AM220 AO220 AQ220" xr:uid="{00000000-0002-0000-0200-00000A000000}">
      <formula1>番号②</formula1>
    </dataValidation>
    <dataValidation type="list" allowBlank="1" showErrorMessage="1" prompt="▽をクリックし、ノブを上にスライドすると登録番号が表示されます。" sqref="D5:D6 D220:D221 D395:D396 D390:D391 D385:D386 D380:D381 D375:D376 D370:D371 D365:D366 D360:D361 D355:D356 D350:D351 D345:D346 D340:D341 D335:D336 D330:D331 D325:D326 D320:D321 D315:D316 D310:D311 D305:D306 D300:D301 D295:D296 D290:D291 D285:D286 D280:D281 D275:D276 D270:D271 D265:D266 D260:D261 D255:D256 D250:D251 D245:D246 D240:D241 D235:D236 D230:D231 D225:D226 D215:D216 D210:D211 D205:D206 D200:D201 D195:D196 D190:D191 D185:D186 D180:D181 D175:D176 D170:D171 D165:D166 D160:D161 D155:D156 D150:D151 D145:D146 D140:D141 D135:D136 D130:D131 D125:D126 D120:D121 D115:D116 D110:D111 D105:D106 D100:D101 D95:D96 D90:D91 D85:D86 D400:D401 D80:D81 D75:D76 D70:D71 D65:D66 D60:D61 D55:D56 D50:D51 D45:D46 D40:D41 D35:D36 D30:D31 D25:D26 D20:D21 D15:D16 D10:D11" xr:uid="{4144C758-F443-4198-9A01-F27BBE5DBD94}">
      <formula1>INDIRECT($AW5)</formula1>
    </dataValidation>
    <dataValidation imeMode="halfAlpha" allowBlank="1" showInputMessage="1" showErrorMessage="1" prompt="何も入力しないでください。" sqref="B10:B11 B15:B16 B20:B21 B25:B26 B30:B31 B35:B36 B40:B41 B45:B46 B50:B51 B55:B56 B60:B61 B65:B66 B70:B71 B75:B76 B80:B81 B85:B86 B90:B91 B95:B96 B100:B101 B105:B106 B110:B111 B115:B116 B120:B121 B125:B126 B130:B131 B135:B136 B140:B141 B145:B146 B150:B151 B155:B156 B160:B161 B165:B166 B170:B171 B175:B176 B180:B181 B185:B186 B190:B191 B195:B196 B200:B201 B205:B206 B210:B211 B215:B216 B220:B221 B225:B226 B230:B231 B235:B236 B240:B241 B245:B246 B250:B251 B255:B256 B260:B261 B265:B266 B270:B271 B275:B276 B280:B281 B285:B286 B290:B291 B295:B296 B300:B301 B305:B306 B310:B311 B315:B316 B320:B321 B325:B326 B330:B331 B335:B336 B340:B341 B345:B346 B350:B351 B355:B356 B360:B361 B365:B366 B370:B371 B375:B376 B380:B381 B385:B386 B390:B391 B395:B396 B400:B401" xr:uid="{43ABC92B-5041-4C8C-A71C-DF72F71D5E3D}"/>
  </dataValidations>
  <pageMargins left="0.23622047244094491" right="0.23622047244094491" top="0.55118110236220474" bottom="0.55118110236220474" header="0.31496062992125984" footer="0.31496062992125984"/>
  <pageSetup paperSize="9" scale="54" fitToHeight="0" orientation="landscape" r:id="rId1"/>
  <headerFooter>
    <oddHeader>&amp;R&amp;P / &amp;N ページ</oddHeader>
  </headerFooter>
  <rowBreaks count="7" manualBreakCount="7">
    <brk id="52" max="45" man="1"/>
    <brk id="102" max="45" man="1"/>
    <brk id="152" max="45" man="1"/>
    <brk id="202" max="45" man="1"/>
    <brk id="252" max="45" man="1"/>
    <brk id="302" max="45" man="1"/>
    <brk id="352" max="4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N107"/>
  <sheetViews>
    <sheetView zoomScale="70" zoomScaleNormal="70" zoomScaleSheetLayoutView="10" workbookViewId="0">
      <selection activeCell="T7" sqref="T7"/>
    </sheetView>
  </sheetViews>
  <sheetFormatPr defaultRowHeight="13.5" x14ac:dyDescent="0.15"/>
  <cols>
    <col min="1" max="1" width="13.625" style="3" customWidth="1"/>
    <col min="2" max="2" width="22.125" style="3" bestFit="1" customWidth="1"/>
    <col min="3" max="3" width="13.625" style="3" customWidth="1"/>
    <col min="4" max="4" width="23" style="3" hidden="1" customWidth="1"/>
    <col min="5" max="5" width="5.375" style="3" customWidth="1"/>
    <col min="6" max="6" width="7.875" style="3" customWidth="1"/>
    <col min="7" max="7" width="5.375" style="3" customWidth="1"/>
    <col min="8" max="8" width="7.875" style="3" customWidth="1"/>
    <col min="9" max="9" width="5.375" style="3" customWidth="1"/>
    <col min="10" max="10" width="7.875" style="3" customWidth="1"/>
    <col min="11" max="11" width="5.375" style="3" customWidth="1"/>
    <col min="12" max="12" width="12" style="3" customWidth="1"/>
    <col min="13" max="13" width="42" style="3" bestFit="1" customWidth="1"/>
    <col min="14" max="14" width="7.25" style="3" bestFit="1" customWidth="1"/>
    <col min="15" max="15" width="3.625" style="3" bestFit="1" customWidth="1"/>
    <col min="16" max="16" width="6.75" style="3" bestFit="1" customWidth="1"/>
    <col min="17" max="17" width="3.625" style="3" bestFit="1" customWidth="1"/>
    <col min="18" max="18" width="6.75" style="3" bestFit="1" customWidth="1"/>
    <col min="19" max="19" width="3.625" style="3" bestFit="1" customWidth="1"/>
    <col min="20" max="20" width="22.25" style="3" customWidth="1"/>
    <col min="21" max="21" width="34.875" style="3" customWidth="1"/>
    <col min="22" max="22" width="9" style="3"/>
    <col min="23" max="23" width="7" style="3" hidden="1" customWidth="1"/>
    <col min="24" max="24" width="9" style="3" hidden="1" customWidth="1"/>
    <col min="25" max="16384" width="9" style="3"/>
  </cols>
  <sheetData>
    <row r="1" spans="1:66" ht="13.5" customHeight="1" x14ac:dyDescent="0.15">
      <c r="A1" s="323" t="str">
        <f>基本情報!$D$6 &amp; "(男子1部)"</f>
        <v>(男子1部)</v>
      </c>
      <c r="B1" s="323"/>
      <c r="C1" s="323"/>
      <c r="D1" s="323"/>
      <c r="E1" s="323"/>
      <c r="F1" s="323"/>
      <c r="G1" s="323"/>
      <c r="H1" s="323"/>
      <c r="I1" s="323"/>
      <c r="J1" s="323"/>
      <c r="K1" s="323"/>
      <c r="L1" s="323"/>
      <c r="M1" s="323"/>
      <c r="N1" s="323"/>
      <c r="O1" s="323"/>
      <c r="P1" s="323"/>
      <c r="Q1" s="323"/>
      <c r="R1" s="323"/>
      <c r="S1" s="323"/>
      <c r="T1" s="323"/>
      <c r="U1" s="323"/>
    </row>
    <row r="2" spans="1:66" ht="14.25" customHeight="1" thickBot="1" x14ac:dyDescent="0.2">
      <c r="A2" s="324"/>
      <c r="B2" s="324"/>
      <c r="C2" s="324"/>
      <c r="D2" s="324"/>
      <c r="E2" s="324"/>
      <c r="F2" s="324"/>
      <c r="G2" s="324"/>
      <c r="H2" s="324"/>
      <c r="I2" s="324"/>
      <c r="J2" s="324"/>
      <c r="K2" s="324"/>
      <c r="L2" s="324"/>
      <c r="M2" s="324"/>
      <c r="N2" s="324"/>
      <c r="O2" s="324"/>
      <c r="P2" s="324"/>
      <c r="Q2" s="324"/>
      <c r="R2" s="324"/>
      <c r="S2" s="324"/>
      <c r="T2" s="324"/>
      <c r="U2" s="324"/>
    </row>
    <row r="3" spans="1:66" ht="13.5" customHeight="1" x14ac:dyDescent="0.15">
      <c r="A3" s="325" t="s">
        <v>6</v>
      </c>
      <c r="B3" s="327" t="s">
        <v>269</v>
      </c>
      <c r="C3" s="329" t="s">
        <v>273</v>
      </c>
      <c r="D3" s="330" t="s">
        <v>272</v>
      </c>
      <c r="E3" s="214" t="s">
        <v>4</v>
      </c>
      <c r="F3" s="214"/>
      <c r="G3" s="214"/>
      <c r="H3" s="214"/>
      <c r="I3" s="214"/>
      <c r="J3" s="214"/>
      <c r="K3" s="214"/>
      <c r="L3" s="214"/>
      <c r="M3" s="214"/>
      <c r="N3" s="214"/>
      <c r="O3" s="214"/>
      <c r="P3" s="214"/>
      <c r="Q3" s="214"/>
      <c r="R3" s="214"/>
      <c r="S3" s="219"/>
      <c r="T3" s="227" t="s">
        <v>270</v>
      </c>
      <c r="U3" s="329" t="s">
        <v>271</v>
      </c>
    </row>
    <row r="4" spans="1:66" ht="14.25" thickBot="1" x14ac:dyDescent="0.2">
      <c r="A4" s="326"/>
      <c r="B4" s="328"/>
      <c r="C4" s="328"/>
      <c r="D4" s="331"/>
      <c r="E4" s="221" t="s">
        <v>8</v>
      </c>
      <c r="F4" s="221"/>
      <c r="G4" s="221"/>
      <c r="H4" s="221"/>
      <c r="I4" s="221"/>
      <c r="J4" s="221"/>
      <c r="K4" s="222"/>
      <c r="L4" s="58" t="s">
        <v>9</v>
      </c>
      <c r="M4" s="58" t="s">
        <v>11</v>
      </c>
      <c r="N4" s="221" t="s">
        <v>278</v>
      </c>
      <c r="O4" s="221"/>
      <c r="P4" s="221"/>
      <c r="Q4" s="221"/>
      <c r="R4" s="221"/>
      <c r="S4" s="222"/>
      <c r="T4" s="228"/>
      <c r="U4" s="328"/>
    </row>
    <row r="5" spans="1:66" x14ac:dyDescent="0.15">
      <c r="A5" s="72" t="s">
        <v>437</v>
      </c>
      <c r="B5" s="73" t="s">
        <v>438</v>
      </c>
      <c r="C5" s="73" t="s">
        <v>439</v>
      </c>
      <c r="D5" s="74"/>
      <c r="E5" s="74"/>
      <c r="F5" s="75" t="s">
        <v>239</v>
      </c>
      <c r="G5" s="76">
        <v>40</v>
      </c>
      <c r="H5" s="75" t="s">
        <v>240</v>
      </c>
      <c r="I5" s="76">
        <v>40</v>
      </c>
      <c r="J5" s="77" t="s">
        <v>241</v>
      </c>
      <c r="K5" s="78">
        <v>40</v>
      </c>
      <c r="L5" s="79"/>
      <c r="M5" s="79" t="s">
        <v>2726</v>
      </c>
      <c r="N5" s="74">
        <v>2019</v>
      </c>
      <c r="O5" s="60" t="s">
        <v>279</v>
      </c>
      <c r="P5" s="80">
        <v>3</v>
      </c>
      <c r="Q5" s="60" t="s">
        <v>440</v>
      </c>
      <c r="R5" s="80" t="s">
        <v>449</v>
      </c>
      <c r="S5" s="63" t="s">
        <v>441</v>
      </c>
      <c r="T5" s="81" t="s">
        <v>442</v>
      </c>
      <c r="U5" s="73"/>
    </row>
    <row r="6" spans="1:66" s="70" customFormat="1" ht="14.25" thickBot="1" x14ac:dyDescent="0.2">
      <c r="A6" s="82" t="s">
        <v>302</v>
      </c>
      <c r="B6" s="83" t="s">
        <v>303</v>
      </c>
      <c r="C6" s="84"/>
      <c r="D6" s="85"/>
      <c r="E6" s="86"/>
      <c r="F6" s="75" t="s">
        <v>239</v>
      </c>
      <c r="G6" s="87">
        <v>2</v>
      </c>
      <c r="H6" s="75" t="s">
        <v>240</v>
      </c>
      <c r="I6" s="87">
        <v>10</v>
      </c>
      <c r="J6" s="77" t="s">
        <v>241</v>
      </c>
      <c r="K6" s="88"/>
      <c r="L6" s="89"/>
      <c r="M6" s="89" t="s">
        <v>304</v>
      </c>
      <c r="N6" s="90">
        <v>2019</v>
      </c>
      <c r="O6" s="60" t="s">
        <v>279</v>
      </c>
      <c r="P6" s="90">
        <v>4</v>
      </c>
      <c r="Q6" s="60" t="s">
        <v>280</v>
      </c>
      <c r="R6" s="90">
        <v>3</v>
      </c>
      <c r="S6" s="63" t="s">
        <v>281</v>
      </c>
      <c r="T6" s="91" t="s">
        <v>443</v>
      </c>
      <c r="U6" s="83"/>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row>
    <row r="7" spans="1:66" x14ac:dyDescent="0.15">
      <c r="A7" s="26"/>
      <c r="B7" s="27"/>
      <c r="C7" s="27"/>
      <c r="D7" s="28" t="str">
        <f>A7 &amp; "-" &amp; B7 &amp; C7</f>
        <v>-</v>
      </c>
      <c r="E7" s="29"/>
      <c r="F7" s="21" t="s">
        <v>239</v>
      </c>
      <c r="G7" s="38"/>
      <c r="H7" s="21" t="s">
        <v>240</v>
      </c>
      <c r="I7" s="38"/>
      <c r="J7" s="22" t="s">
        <v>241</v>
      </c>
      <c r="K7" s="41"/>
      <c r="L7" s="42"/>
      <c r="M7" s="55"/>
      <c r="N7" s="52"/>
      <c r="O7" s="59" t="s">
        <v>279</v>
      </c>
      <c r="P7" s="52"/>
      <c r="Q7" s="59" t="s">
        <v>280</v>
      </c>
      <c r="R7" s="52"/>
      <c r="S7" s="62" t="s">
        <v>281</v>
      </c>
      <c r="T7" s="43"/>
      <c r="U7" s="44"/>
      <c r="V7" s="69"/>
      <c r="W7" s="69" t="str">
        <f>個人情報!$E$6</f>
        <v/>
      </c>
      <c r="X7" s="69" t="str">
        <f>IF(B7="107 ハーフマラソン","H",IF(B7="062 10000mW","W",""))</f>
        <v/>
      </c>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row>
    <row r="8" spans="1:66" x14ac:dyDescent="0.15">
      <c r="A8" s="30"/>
      <c r="B8" s="31"/>
      <c r="C8" s="31"/>
      <c r="D8" s="32" t="str">
        <f t="shared" ref="D8:D71" si="0">A8 &amp; "-" &amp; B8 &amp; C8</f>
        <v>-</v>
      </c>
      <c r="E8" s="33"/>
      <c r="F8" s="17" t="s">
        <v>239</v>
      </c>
      <c r="G8" s="39"/>
      <c r="H8" s="17" t="s">
        <v>240</v>
      </c>
      <c r="I8" s="39"/>
      <c r="J8" s="18" t="s">
        <v>241</v>
      </c>
      <c r="K8" s="45"/>
      <c r="L8" s="46"/>
      <c r="M8" s="56"/>
      <c r="N8" s="53"/>
      <c r="O8" s="60" t="s">
        <v>279</v>
      </c>
      <c r="P8" s="53"/>
      <c r="Q8" s="60" t="s">
        <v>280</v>
      </c>
      <c r="R8" s="53"/>
      <c r="S8" s="63" t="s">
        <v>281</v>
      </c>
      <c r="T8" s="71"/>
      <c r="U8" s="47"/>
      <c r="W8" s="3" t="e">
        <f>個人情報!#REF!</f>
        <v>#REF!</v>
      </c>
      <c r="X8" s="3" t="str">
        <f t="shared" ref="X8:X71" si="1">IF(B8="107 ハーフマラソン","H",IF(B8="062 10000mW","W",""))</f>
        <v/>
      </c>
    </row>
    <row r="9" spans="1:66" x14ac:dyDescent="0.15">
      <c r="A9" s="30"/>
      <c r="B9" s="31"/>
      <c r="C9" s="31"/>
      <c r="D9" s="32" t="str">
        <f t="shared" si="0"/>
        <v>-</v>
      </c>
      <c r="E9" s="33"/>
      <c r="F9" s="17" t="s">
        <v>239</v>
      </c>
      <c r="G9" s="39"/>
      <c r="H9" s="17" t="s">
        <v>240</v>
      </c>
      <c r="I9" s="39"/>
      <c r="J9" s="18" t="s">
        <v>241</v>
      </c>
      <c r="K9" s="45"/>
      <c r="L9" s="46"/>
      <c r="M9" s="56"/>
      <c r="N9" s="53"/>
      <c r="O9" s="60" t="s">
        <v>279</v>
      </c>
      <c r="P9" s="53"/>
      <c r="Q9" s="60" t="s">
        <v>280</v>
      </c>
      <c r="R9" s="53"/>
      <c r="S9" s="63" t="s">
        <v>281</v>
      </c>
      <c r="T9" s="71"/>
      <c r="U9" s="47"/>
      <c r="W9" s="3" t="e">
        <f>個人情報!#REF!</f>
        <v>#REF!</v>
      </c>
      <c r="X9" s="3" t="str">
        <f t="shared" si="1"/>
        <v/>
      </c>
    </row>
    <row r="10" spans="1:66" x14ac:dyDescent="0.15">
      <c r="A10" s="30"/>
      <c r="B10" s="31"/>
      <c r="C10" s="31"/>
      <c r="D10" s="32" t="str">
        <f t="shared" si="0"/>
        <v>-</v>
      </c>
      <c r="E10" s="33"/>
      <c r="F10" s="17" t="s">
        <v>239</v>
      </c>
      <c r="G10" s="39"/>
      <c r="H10" s="17" t="s">
        <v>240</v>
      </c>
      <c r="I10" s="39"/>
      <c r="J10" s="18" t="s">
        <v>241</v>
      </c>
      <c r="K10" s="45"/>
      <c r="L10" s="46"/>
      <c r="M10" s="56"/>
      <c r="N10" s="53"/>
      <c r="O10" s="60" t="s">
        <v>279</v>
      </c>
      <c r="P10" s="53"/>
      <c r="Q10" s="60" t="s">
        <v>280</v>
      </c>
      <c r="R10" s="53"/>
      <c r="S10" s="63" t="s">
        <v>281</v>
      </c>
      <c r="T10" s="71"/>
      <c r="U10" s="47"/>
      <c r="W10" s="3" t="e">
        <f>個人情報!#REF!</f>
        <v>#REF!</v>
      </c>
      <c r="X10" s="3" t="str">
        <f t="shared" si="1"/>
        <v/>
      </c>
    </row>
    <row r="11" spans="1:66" x14ac:dyDescent="0.15">
      <c r="A11" s="30"/>
      <c r="B11" s="31"/>
      <c r="C11" s="31"/>
      <c r="D11" s="32" t="str">
        <f t="shared" si="0"/>
        <v>-</v>
      </c>
      <c r="E11" s="33"/>
      <c r="F11" s="17" t="s">
        <v>239</v>
      </c>
      <c r="G11" s="39"/>
      <c r="H11" s="17" t="s">
        <v>240</v>
      </c>
      <c r="I11" s="39"/>
      <c r="J11" s="18" t="s">
        <v>241</v>
      </c>
      <c r="K11" s="45"/>
      <c r="L11" s="46"/>
      <c r="M11" s="56"/>
      <c r="N11" s="53"/>
      <c r="O11" s="60" t="s">
        <v>279</v>
      </c>
      <c r="P11" s="53"/>
      <c r="Q11" s="60" t="s">
        <v>280</v>
      </c>
      <c r="R11" s="53"/>
      <c r="S11" s="63" t="s">
        <v>281</v>
      </c>
      <c r="T11" s="71"/>
      <c r="U11" s="47"/>
      <c r="W11" s="3" t="e">
        <f>個人情報!#REF!</f>
        <v>#REF!</v>
      </c>
      <c r="X11" s="3" t="str">
        <f t="shared" si="1"/>
        <v/>
      </c>
    </row>
    <row r="12" spans="1:66" x14ac:dyDescent="0.15">
      <c r="A12" s="30"/>
      <c r="B12" s="31"/>
      <c r="C12" s="31"/>
      <c r="D12" s="32" t="str">
        <f t="shared" si="0"/>
        <v>-</v>
      </c>
      <c r="E12" s="33"/>
      <c r="F12" s="17" t="s">
        <v>239</v>
      </c>
      <c r="G12" s="39"/>
      <c r="H12" s="17" t="s">
        <v>240</v>
      </c>
      <c r="I12" s="39"/>
      <c r="J12" s="18" t="s">
        <v>241</v>
      </c>
      <c r="K12" s="45"/>
      <c r="L12" s="46"/>
      <c r="M12" s="56"/>
      <c r="N12" s="53"/>
      <c r="O12" s="60" t="s">
        <v>279</v>
      </c>
      <c r="P12" s="53"/>
      <c r="Q12" s="60" t="s">
        <v>280</v>
      </c>
      <c r="R12" s="53"/>
      <c r="S12" s="63" t="s">
        <v>281</v>
      </c>
      <c r="T12" s="71"/>
      <c r="U12" s="47"/>
      <c r="W12" s="3" t="e">
        <f>個人情報!#REF!</f>
        <v>#REF!</v>
      </c>
      <c r="X12" s="3" t="str">
        <f t="shared" si="1"/>
        <v/>
      </c>
    </row>
    <row r="13" spans="1:66" x14ac:dyDescent="0.15">
      <c r="A13" s="30"/>
      <c r="B13" s="31"/>
      <c r="C13" s="31"/>
      <c r="D13" s="32" t="str">
        <f t="shared" si="0"/>
        <v>-</v>
      </c>
      <c r="E13" s="33"/>
      <c r="F13" s="17" t="s">
        <v>239</v>
      </c>
      <c r="G13" s="39"/>
      <c r="H13" s="17" t="s">
        <v>240</v>
      </c>
      <c r="I13" s="39"/>
      <c r="J13" s="18" t="s">
        <v>241</v>
      </c>
      <c r="K13" s="45"/>
      <c r="L13" s="46"/>
      <c r="M13" s="56"/>
      <c r="N13" s="53"/>
      <c r="O13" s="60" t="s">
        <v>279</v>
      </c>
      <c r="P13" s="53"/>
      <c r="Q13" s="60" t="s">
        <v>280</v>
      </c>
      <c r="R13" s="53"/>
      <c r="S13" s="63" t="s">
        <v>281</v>
      </c>
      <c r="T13" s="71"/>
      <c r="U13" s="47"/>
      <c r="W13" s="3" t="e">
        <f>個人情報!#REF!</f>
        <v>#REF!</v>
      </c>
      <c r="X13" s="3" t="str">
        <f t="shared" si="1"/>
        <v/>
      </c>
    </row>
    <row r="14" spans="1:66" x14ac:dyDescent="0.15">
      <c r="A14" s="30"/>
      <c r="B14" s="31"/>
      <c r="C14" s="31"/>
      <c r="D14" s="32" t="str">
        <f t="shared" si="0"/>
        <v>-</v>
      </c>
      <c r="E14" s="33"/>
      <c r="F14" s="17" t="s">
        <v>239</v>
      </c>
      <c r="G14" s="39"/>
      <c r="H14" s="17" t="s">
        <v>240</v>
      </c>
      <c r="I14" s="39"/>
      <c r="J14" s="18" t="s">
        <v>241</v>
      </c>
      <c r="K14" s="45"/>
      <c r="L14" s="46"/>
      <c r="M14" s="56"/>
      <c r="N14" s="53"/>
      <c r="O14" s="60" t="s">
        <v>279</v>
      </c>
      <c r="P14" s="53"/>
      <c r="Q14" s="60" t="s">
        <v>280</v>
      </c>
      <c r="R14" s="53"/>
      <c r="S14" s="63" t="s">
        <v>281</v>
      </c>
      <c r="T14" s="71"/>
      <c r="U14" s="47"/>
      <c r="W14" s="3" t="e">
        <f>個人情報!#REF!</f>
        <v>#REF!</v>
      </c>
      <c r="X14" s="3" t="str">
        <f t="shared" si="1"/>
        <v/>
      </c>
    </row>
    <row r="15" spans="1:66" x14ac:dyDescent="0.15">
      <c r="A15" s="30"/>
      <c r="B15" s="31"/>
      <c r="C15" s="31"/>
      <c r="D15" s="32" t="str">
        <f t="shared" si="0"/>
        <v>-</v>
      </c>
      <c r="E15" s="33"/>
      <c r="F15" s="17" t="s">
        <v>239</v>
      </c>
      <c r="G15" s="39"/>
      <c r="H15" s="17" t="s">
        <v>240</v>
      </c>
      <c r="I15" s="39"/>
      <c r="J15" s="18" t="s">
        <v>241</v>
      </c>
      <c r="K15" s="45"/>
      <c r="L15" s="46"/>
      <c r="M15" s="56"/>
      <c r="N15" s="53"/>
      <c r="O15" s="60" t="s">
        <v>279</v>
      </c>
      <c r="P15" s="53"/>
      <c r="Q15" s="60" t="s">
        <v>280</v>
      </c>
      <c r="R15" s="53"/>
      <c r="S15" s="63" t="s">
        <v>281</v>
      </c>
      <c r="T15" s="71"/>
      <c r="U15" s="47"/>
      <c r="W15" s="3" t="e">
        <f>個人情報!#REF!</f>
        <v>#REF!</v>
      </c>
      <c r="X15" s="3" t="str">
        <f t="shared" si="1"/>
        <v/>
      </c>
    </row>
    <row r="16" spans="1:66" x14ac:dyDescent="0.15">
      <c r="A16" s="30"/>
      <c r="B16" s="31"/>
      <c r="C16" s="31"/>
      <c r="D16" s="32" t="str">
        <f t="shared" si="0"/>
        <v>-</v>
      </c>
      <c r="E16" s="33"/>
      <c r="F16" s="17" t="s">
        <v>239</v>
      </c>
      <c r="G16" s="39"/>
      <c r="H16" s="17" t="s">
        <v>240</v>
      </c>
      <c r="I16" s="39"/>
      <c r="J16" s="18" t="s">
        <v>241</v>
      </c>
      <c r="K16" s="45"/>
      <c r="L16" s="46"/>
      <c r="M16" s="56"/>
      <c r="N16" s="53"/>
      <c r="O16" s="60" t="s">
        <v>279</v>
      </c>
      <c r="P16" s="53"/>
      <c r="Q16" s="60" t="s">
        <v>280</v>
      </c>
      <c r="R16" s="53"/>
      <c r="S16" s="63" t="s">
        <v>281</v>
      </c>
      <c r="T16" s="71"/>
      <c r="U16" s="47"/>
      <c r="W16" s="3" t="e">
        <f>個人情報!#REF!</f>
        <v>#REF!</v>
      </c>
      <c r="X16" s="3" t="str">
        <f t="shared" si="1"/>
        <v/>
      </c>
    </row>
    <row r="17" spans="1:24" x14ac:dyDescent="0.15">
      <c r="A17" s="30"/>
      <c r="B17" s="31"/>
      <c r="C17" s="31"/>
      <c r="D17" s="32" t="str">
        <f t="shared" si="0"/>
        <v>-</v>
      </c>
      <c r="E17" s="33"/>
      <c r="F17" s="17" t="s">
        <v>239</v>
      </c>
      <c r="G17" s="39"/>
      <c r="H17" s="17" t="s">
        <v>240</v>
      </c>
      <c r="I17" s="39"/>
      <c r="J17" s="18" t="s">
        <v>241</v>
      </c>
      <c r="K17" s="45"/>
      <c r="L17" s="46"/>
      <c r="M17" s="56"/>
      <c r="N17" s="53"/>
      <c r="O17" s="60" t="s">
        <v>279</v>
      </c>
      <c r="P17" s="53"/>
      <c r="Q17" s="60" t="s">
        <v>280</v>
      </c>
      <c r="R17" s="53"/>
      <c r="S17" s="63" t="s">
        <v>281</v>
      </c>
      <c r="T17" s="71"/>
      <c r="U17" s="47"/>
      <c r="W17" s="3" t="e">
        <f>個人情報!#REF!</f>
        <v>#REF!</v>
      </c>
      <c r="X17" s="3" t="str">
        <f t="shared" si="1"/>
        <v/>
      </c>
    </row>
    <row r="18" spans="1:24" x14ac:dyDescent="0.15">
      <c r="A18" s="30"/>
      <c r="B18" s="31"/>
      <c r="C18" s="31"/>
      <c r="D18" s="32" t="str">
        <f t="shared" si="0"/>
        <v>-</v>
      </c>
      <c r="E18" s="33"/>
      <c r="F18" s="17" t="s">
        <v>239</v>
      </c>
      <c r="G18" s="39"/>
      <c r="H18" s="17" t="s">
        <v>240</v>
      </c>
      <c r="I18" s="39"/>
      <c r="J18" s="18" t="s">
        <v>241</v>
      </c>
      <c r="K18" s="45"/>
      <c r="L18" s="46"/>
      <c r="M18" s="56"/>
      <c r="N18" s="53"/>
      <c r="O18" s="60" t="s">
        <v>279</v>
      </c>
      <c r="P18" s="53"/>
      <c r="Q18" s="60" t="s">
        <v>280</v>
      </c>
      <c r="R18" s="53"/>
      <c r="S18" s="63" t="s">
        <v>281</v>
      </c>
      <c r="T18" s="71"/>
      <c r="U18" s="47"/>
      <c r="W18" s="3" t="e">
        <f>個人情報!#REF!</f>
        <v>#REF!</v>
      </c>
      <c r="X18" s="3" t="str">
        <f t="shared" si="1"/>
        <v/>
      </c>
    </row>
    <row r="19" spans="1:24" x14ac:dyDescent="0.15">
      <c r="A19" s="30"/>
      <c r="B19" s="31"/>
      <c r="C19" s="31"/>
      <c r="D19" s="32" t="str">
        <f t="shared" si="0"/>
        <v>-</v>
      </c>
      <c r="E19" s="33"/>
      <c r="F19" s="17" t="s">
        <v>239</v>
      </c>
      <c r="G19" s="39"/>
      <c r="H19" s="17" t="s">
        <v>240</v>
      </c>
      <c r="I19" s="39"/>
      <c r="J19" s="18" t="s">
        <v>241</v>
      </c>
      <c r="K19" s="45"/>
      <c r="L19" s="46"/>
      <c r="M19" s="56"/>
      <c r="N19" s="53"/>
      <c r="O19" s="60" t="s">
        <v>279</v>
      </c>
      <c r="P19" s="53"/>
      <c r="Q19" s="60" t="s">
        <v>280</v>
      </c>
      <c r="R19" s="53"/>
      <c r="S19" s="63" t="s">
        <v>281</v>
      </c>
      <c r="T19" s="71"/>
      <c r="U19" s="47"/>
      <c r="W19" s="3" t="e">
        <f>個人情報!#REF!</f>
        <v>#REF!</v>
      </c>
      <c r="X19" s="3" t="str">
        <f t="shared" si="1"/>
        <v/>
      </c>
    </row>
    <row r="20" spans="1:24" x14ac:dyDescent="0.15">
      <c r="A20" s="30"/>
      <c r="B20" s="31"/>
      <c r="C20" s="31"/>
      <c r="D20" s="32" t="str">
        <f t="shared" si="0"/>
        <v>-</v>
      </c>
      <c r="E20" s="33"/>
      <c r="F20" s="17" t="s">
        <v>239</v>
      </c>
      <c r="G20" s="39"/>
      <c r="H20" s="17" t="s">
        <v>240</v>
      </c>
      <c r="I20" s="39"/>
      <c r="J20" s="18" t="s">
        <v>241</v>
      </c>
      <c r="K20" s="45"/>
      <c r="L20" s="46"/>
      <c r="M20" s="56"/>
      <c r="N20" s="53"/>
      <c r="O20" s="60" t="s">
        <v>279</v>
      </c>
      <c r="P20" s="53"/>
      <c r="Q20" s="60" t="s">
        <v>280</v>
      </c>
      <c r="R20" s="53"/>
      <c r="S20" s="63" t="s">
        <v>281</v>
      </c>
      <c r="T20" s="71"/>
      <c r="U20" s="47"/>
      <c r="W20" s="3" t="e">
        <f>個人情報!#REF!</f>
        <v>#REF!</v>
      </c>
      <c r="X20" s="3" t="str">
        <f t="shared" si="1"/>
        <v/>
      </c>
    </row>
    <row r="21" spans="1:24" x14ac:dyDescent="0.15">
      <c r="A21" s="30"/>
      <c r="B21" s="31"/>
      <c r="C21" s="31"/>
      <c r="D21" s="32" t="str">
        <f t="shared" si="0"/>
        <v>-</v>
      </c>
      <c r="E21" s="33"/>
      <c r="F21" s="17" t="s">
        <v>239</v>
      </c>
      <c r="G21" s="39"/>
      <c r="H21" s="17" t="s">
        <v>240</v>
      </c>
      <c r="I21" s="39"/>
      <c r="J21" s="18" t="s">
        <v>241</v>
      </c>
      <c r="K21" s="45"/>
      <c r="L21" s="46"/>
      <c r="M21" s="56"/>
      <c r="N21" s="53"/>
      <c r="O21" s="60" t="s">
        <v>279</v>
      </c>
      <c r="P21" s="53"/>
      <c r="Q21" s="60" t="s">
        <v>280</v>
      </c>
      <c r="R21" s="53"/>
      <c r="S21" s="63" t="s">
        <v>281</v>
      </c>
      <c r="T21" s="71"/>
      <c r="U21" s="47"/>
      <c r="W21" s="3" t="e">
        <f>個人情報!#REF!</f>
        <v>#REF!</v>
      </c>
      <c r="X21" s="3" t="str">
        <f t="shared" si="1"/>
        <v/>
      </c>
    </row>
    <row r="22" spans="1:24" x14ac:dyDescent="0.15">
      <c r="A22" s="30"/>
      <c r="B22" s="31"/>
      <c r="C22" s="31"/>
      <c r="D22" s="32" t="str">
        <f t="shared" si="0"/>
        <v>-</v>
      </c>
      <c r="E22" s="33"/>
      <c r="F22" s="17" t="s">
        <v>239</v>
      </c>
      <c r="G22" s="39"/>
      <c r="H22" s="17" t="s">
        <v>240</v>
      </c>
      <c r="I22" s="39"/>
      <c r="J22" s="18" t="s">
        <v>241</v>
      </c>
      <c r="K22" s="45"/>
      <c r="L22" s="46"/>
      <c r="M22" s="56"/>
      <c r="N22" s="53"/>
      <c r="O22" s="60" t="s">
        <v>279</v>
      </c>
      <c r="P22" s="53"/>
      <c r="Q22" s="60" t="s">
        <v>280</v>
      </c>
      <c r="R22" s="53"/>
      <c r="S22" s="63" t="s">
        <v>281</v>
      </c>
      <c r="T22" s="71"/>
      <c r="U22" s="47"/>
      <c r="W22" s="3" t="e">
        <f>個人情報!#REF!</f>
        <v>#REF!</v>
      </c>
      <c r="X22" s="3" t="str">
        <f t="shared" si="1"/>
        <v/>
      </c>
    </row>
    <row r="23" spans="1:24" x14ac:dyDescent="0.15">
      <c r="A23" s="30"/>
      <c r="B23" s="31"/>
      <c r="C23" s="31"/>
      <c r="D23" s="32" t="str">
        <f t="shared" si="0"/>
        <v>-</v>
      </c>
      <c r="E23" s="33"/>
      <c r="F23" s="17" t="s">
        <v>239</v>
      </c>
      <c r="G23" s="39"/>
      <c r="H23" s="17" t="s">
        <v>240</v>
      </c>
      <c r="I23" s="39"/>
      <c r="J23" s="18" t="s">
        <v>241</v>
      </c>
      <c r="K23" s="45"/>
      <c r="L23" s="46"/>
      <c r="M23" s="56"/>
      <c r="N23" s="53"/>
      <c r="O23" s="60" t="s">
        <v>279</v>
      </c>
      <c r="P23" s="53"/>
      <c r="Q23" s="60" t="s">
        <v>280</v>
      </c>
      <c r="R23" s="53"/>
      <c r="S23" s="63" t="s">
        <v>281</v>
      </c>
      <c r="T23" s="71"/>
      <c r="U23" s="47"/>
      <c r="W23" s="3" t="e">
        <f>個人情報!#REF!</f>
        <v>#REF!</v>
      </c>
      <c r="X23" s="3" t="str">
        <f t="shared" si="1"/>
        <v/>
      </c>
    </row>
    <row r="24" spans="1:24" x14ac:dyDescent="0.15">
      <c r="A24" s="30"/>
      <c r="B24" s="31"/>
      <c r="C24" s="31"/>
      <c r="D24" s="32" t="str">
        <f t="shared" si="0"/>
        <v>-</v>
      </c>
      <c r="E24" s="33"/>
      <c r="F24" s="17" t="s">
        <v>239</v>
      </c>
      <c r="G24" s="39"/>
      <c r="H24" s="17" t="s">
        <v>240</v>
      </c>
      <c r="I24" s="39"/>
      <c r="J24" s="18" t="s">
        <v>241</v>
      </c>
      <c r="K24" s="45"/>
      <c r="L24" s="46"/>
      <c r="M24" s="56"/>
      <c r="N24" s="53"/>
      <c r="O24" s="60" t="s">
        <v>279</v>
      </c>
      <c r="P24" s="53"/>
      <c r="Q24" s="60" t="s">
        <v>280</v>
      </c>
      <c r="R24" s="53"/>
      <c r="S24" s="63" t="s">
        <v>281</v>
      </c>
      <c r="T24" s="71"/>
      <c r="U24" s="47"/>
      <c r="W24" s="3" t="e">
        <f>個人情報!#REF!</f>
        <v>#REF!</v>
      </c>
      <c r="X24" s="3" t="str">
        <f t="shared" si="1"/>
        <v/>
      </c>
    </row>
    <row r="25" spans="1:24" x14ac:dyDescent="0.15">
      <c r="A25" s="30"/>
      <c r="B25" s="31"/>
      <c r="C25" s="31"/>
      <c r="D25" s="32" t="str">
        <f t="shared" si="0"/>
        <v>-</v>
      </c>
      <c r="E25" s="33"/>
      <c r="F25" s="17" t="s">
        <v>239</v>
      </c>
      <c r="G25" s="39"/>
      <c r="H25" s="17" t="s">
        <v>240</v>
      </c>
      <c r="I25" s="39"/>
      <c r="J25" s="18" t="s">
        <v>241</v>
      </c>
      <c r="K25" s="45"/>
      <c r="L25" s="46"/>
      <c r="M25" s="56"/>
      <c r="N25" s="53"/>
      <c r="O25" s="60" t="s">
        <v>279</v>
      </c>
      <c r="P25" s="53"/>
      <c r="Q25" s="60" t="s">
        <v>280</v>
      </c>
      <c r="R25" s="53"/>
      <c r="S25" s="63" t="s">
        <v>281</v>
      </c>
      <c r="T25" s="71"/>
      <c r="U25" s="47"/>
      <c r="W25" s="3" t="e">
        <f>個人情報!#REF!</f>
        <v>#REF!</v>
      </c>
      <c r="X25" s="3" t="str">
        <f t="shared" si="1"/>
        <v/>
      </c>
    </row>
    <row r="26" spans="1:24" x14ac:dyDescent="0.15">
      <c r="A26" s="30"/>
      <c r="B26" s="31"/>
      <c r="C26" s="31"/>
      <c r="D26" s="32" t="str">
        <f t="shared" si="0"/>
        <v>-</v>
      </c>
      <c r="E26" s="33"/>
      <c r="F26" s="17" t="s">
        <v>239</v>
      </c>
      <c r="G26" s="39"/>
      <c r="H26" s="17" t="s">
        <v>240</v>
      </c>
      <c r="I26" s="39"/>
      <c r="J26" s="18" t="s">
        <v>241</v>
      </c>
      <c r="K26" s="45"/>
      <c r="L26" s="46"/>
      <c r="M26" s="56"/>
      <c r="N26" s="53"/>
      <c r="O26" s="60" t="s">
        <v>279</v>
      </c>
      <c r="P26" s="53"/>
      <c r="Q26" s="60" t="s">
        <v>280</v>
      </c>
      <c r="R26" s="53"/>
      <c r="S26" s="63" t="s">
        <v>281</v>
      </c>
      <c r="T26" s="71"/>
      <c r="U26" s="47"/>
      <c r="W26" s="3" t="e">
        <f>個人情報!#REF!</f>
        <v>#REF!</v>
      </c>
      <c r="X26" s="3" t="str">
        <f t="shared" si="1"/>
        <v/>
      </c>
    </row>
    <row r="27" spans="1:24" x14ac:dyDescent="0.15">
      <c r="A27" s="30"/>
      <c r="B27" s="31"/>
      <c r="C27" s="31"/>
      <c r="D27" s="32" t="str">
        <f t="shared" si="0"/>
        <v>-</v>
      </c>
      <c r="E27" s="33"/>
      <c r="F27" s="17" t="s">
        <v>239</v>
      </c>
      <c r="G27" s="39"/>
      <c r="H27" s="17" t="s">
        <v>240</v>
      </c>
      <c r="I27" s="39"/>
      <c r="J27" s="18" t="s">
        <v>241</v>
      </c>
      <c r="K27" s="45"/>
      <c r="L27" s="46"/>
      <c r="M27" s="56"/>
      <c r="N27" s="53"/>
      <c r="O27" s="60" t="s">
        <v>279</v>
      </c>
      <c r="P27" s="53"/>
      <c r="Q27" s="60" t="s">
        <v>280</v>
      </c>
      <c r="R27" s="53"/>
      <c r="S27" s="63" t="s">
        <v>281</v>
      </c>
      <c r="T27" s="71"/>
      <c r="U27" s="47"/>
      <c r="W27" s="3" t="e">
        <f>個人情報!#REF!</f>
        <v>#REF!</v>
      </c>
      <c r="X27" s="3" t="str">
        <f t="shared" si="1"/>
        <v/>
      </c>
    </row>
    <row r="28" spans="1:24" x14ac:dyDescent="0.15">
      <c r="A28" s="30"/>
      <c r="B28" s="31"/>
      <c r="C28" s="31"/>
      <c r="D28" s="32" t="str">
        <f t="shared" si="0"/>
        <v>-</v>
      </c>
      <c r="E28" s="33"/>
      <c r="F28" s="17" t="s">
        <v>239</v>
      </c>
      <c r="G28" s="39"/>
      <c r="H28" s="17" t="s">
        <v>240</v>
      </c>
      <c r="I28" s="39"/>
      <c r="J28" s="18" t="s">
        <v>241</v>
      </c>
      <c r="K28" s="45"/>
      <c r="L28" s="46"/>
      <c r="M28" s="56"/>
      <c r="N28" s="53"/>
      <c r="O28" s="60" t="s">
        <v>279</v>
      </c>
      <c r="P28" s="53"/>
      <c r="Q28" s="60" t="s">
        <v>280</v>
      </c>
      <c r="R28" s="53"/>
      <c r="S28" s="63" t="s">
        <v>281</v>
      </c>
      <c r="T28" s="71"/>
      <c r="U28" s="47"/>
      <c r="W28" s="3" t="e">
        <f>個人情報!#REF!</f>
        <v>#REF!</v>
      </c>
      <c r="X28" s="3" t="str">
        <f t="shared" si="1"/>
        <v/>
      </c>
    </row>
    <row r="29" spans="1:24" x14ac:dyDescent="0.15">
      <c r="A29" s="30"/>
      <c r="B29" s="31"/>
      <c r="C29" s="31"/>
      <c r="D29" s="32" t="str">
        <f t="shared" si="0"/>
        <v>-</v>
      </c>
      <c r="E29" s="33"/>
      <c r="F29" s="17" t="s">
        <v>239</v>
      </c>
      <c r="G29" s="39"/>
      <c r="H29" s="17" t="s">
        <v>240</v>
      </c>
      <c r="I29" s="39"/>
      <c r="J29" s="18" t="s">
        <v>241</v>
      </c>
      <c r="K29" s="45"/>
      <c r="L29" s="46"/>
      <c r="M29" s="56"/>
      <c r="N29" s="53"/>
      <c r="O29" s="60" t="s">
        <v>279</v>
      </c>
      <c r="P29" s="53"/>
      <c r="Q29" s="60" t="s">
        <v>280</v>
      </c>
      <c r="R29" s="53"/>
      <c r="S29" s="63" t="s">
        <v>281</v>
      </c>
      <c r="T29" s="71"/>
      <c r="U29" s="47"/>
      <c r="W29" s="3" t="e">
        <f>個人情報!#REF!</f>
        <v>#REF!</v>
      </c>
      <c r="X29" s="3" t="str">
        <f t="shared" si="1"/>
        <v/>
      </c>
    </row>
    <row r="30" spans="1:24" x14ac:dyDescent="0.15">
      <c r="A30" s="30"/>
      <c r="B30" s="31"/>
      <c r="C30" s="31"/>
      <c r="D30" s="32" t="str">
        <f t="shared" si="0"/>
        <v>-</v>
      </c>
      <c r="E30" s="33"/>
      <c r="F30" s="17" t="s">
        <v>239</v>
      </c>
      <c r="G30" s="39"/>
      <c r="H30" s="17" t="s">
        <v>240</v>
      </c>
      <c r="I30" s="39"/>
      <c r="J30" s="18" t="s">
        <v>241</v>
      </c>
      <c r="K30" s="45"/>
      <c r="L30" s="46"/>
      <c r="M30" s="56"/>
      <c r="N30" s="53"/>
      <c r="O30" s="60" t="s">
        <v>279</v>
      </c>
      <c r="P30" s="53"/>
      <c r="Q30" s="60" t="s">
        <v>280</v>
      </c>
      <c r="R30" s="53"/>
      <c r="S30" s="63" t="s">
        <v>281</v>
      </c>
      <c r="T30" s="71"/>
      <c r="U30" s="47"/>
      <c r="W30" s="3" t="e">
        <f>個人情報!#REF!</f>
        <v>#REF!</v>
      </c>
      <c r="X30" s="3" t="str">
        <f t="shared" si="1"/>
        <v/>
      </c>
    </row>
    <row r="31" spans="1:24" x14ac:dyDescent="0.15">
      <c r="A31" s="30"/>
      <c r="B31" s="31"/>
      <c r="C31" s="31"/>
      <c r="D31" s="32" t="str">
        <f t="shared" si="0"/>
        <v>-</v>
      </c>
      <c r="E31" s="33"/>
      <c r="F31" s="17" t="s">
        <v>239</v>
      </c>
      <c r="G31" s="39"/>
      <c r="H31" s="17" t="s">
        <v>240</v>
      </c>
      <c r="I31" s="39"/>
      <c r="J31" s="18" t="s">
        <v>241</v>
      </c>
      <c r="K31" s="45"/>
      <c r="L31" s="46"/>
      <c r="M31" s="56"/>
      <c r="N31" s="53"/>
      <c r="O31" s="60" t="s">
        <v>279</v>
      </c>
      <c r="P31" s="53"/>
      <c r="Q31" s="60" t="s">
        <v>280</v>
      </c>
      <c r="R31" s="53"/>
      <c r="S31" s="63" t="s">
        <v>281</v>
      </c>
      <c r="T31" s="71"/>
      <c r="U31" s="47"/>
      <c r="W31" s="3" t="e">
        <f>個人情報!#REF!</f>
        <v>#REF!</v>
      </c>
      <c r="X31" s="3" t="str">
        <f t="shared" si="1"/>
        <v/>
      </c>
    </row>
    <row r="32" spans="1:24" x14ac:dyDescent="0.15">
      <c r="A32" s="30"/>
      <c r="B32" s="31"/>
      <c r="C32" s="31"/>
      <c r="D32" s="32" t="str">
        <f t="shared" si="0"/>
        <v>-</v>
      </c>
      <c r="E32" s="33"/>
      <c r="F32" s="17" t="s">
        <v>239</v>
      </c>
      <c r="G32" s="39"/>
      <c r="H32" s="17" t="s">
        <v>240</v>
      </c>
      <c r="I32" s="39"/>
      <c r="J32" s="18" t="s">
        <v>241</v>
      </c>
      <c r="K32" s="45"/>
      <c r="L32" s="46"/>
      <c r="M32" s="56"/>
      <c r="N32" s="53"/>
      <c r="O32" s="60" t="s">
        <v>279</v>
      </c>
      <c r="P32" s="53"/>
      <c r="Q32" s="60" t="s">
        <v>280</v>
      </c>
      <c r="R32" s="53"/>
      <c r="S32" s="63" t="s">
        <v>281</v>
      </c>
      <c r="T32" s="71"/>
      <c r="U32" s="47"/>
      <c r="W32" s="3" t="e">
        <f>個人情報!#REF!</f>
        <v>#REF!</v>
      </c>
      <c r="X32" s="3" t="str">
        <f t="shared" si="1"/>
        <v/>
      </c>
    </row>
    <row r="33" spans="1:24" x14ac:dyDescent="0.15">
      <c r="A33" s="30"/>
      <c r="B33" s="31"/>
      <c r="C33" s="31"/>
      <c r="D33" s="32" t="str">
        <f t="shared" si="0"/>
        <v>-</v>
      </c>
      <c r="E33" s="33"/>
      <c r="F33" s="17" t="s">
        <v>239</v>
      </c>
      <c r="G33" s="39"/>
      <c r="H33" s="17" t="s">
        <v>240</v>
      </c>
      <c r="I33" s="39"/>
      <c r="J33" s="18" t="s">
        <v>241</v>
      </c>
      <c r="K33" s="45"/>
      <c r="L33" s="46"/>
      <c r="M33" s="56"/>
      <c r="N33" s="53"/>
      <c r="O33" s="60" t="s">
        <v>279</v>
      </c>
      <c r="P33" s="53"/>
      <c r="Q33" s="60" t="s">
        <v>280</v>
      </c>
      <c r="R33" s="53"/>
      <c r="S33" s="63" t="s">
        <v>281</v>
      </c>
      <c r="T33" s="71"/>
      <c r="U33" s="47"/>
      <c r="W33" s="3" t="e">
        <f>個人情報!#REF!</f>
        <v>#REF!</v>
      </c>
      <c r="X33" s="3" t="str">
        <f t="shared" si="1"/>
        <v/>
      </c>
    </row>
    <row r="34" spans="1:24" x14ac:dyDescent="0.15">
      <c r="A34" s="30"/>
      <c r="B34" s="31"/>
      <c r="C34" s="31"/>
      <c r="D34" s="32" t="str">
        <f t="shared" si="0"/>
        <v>-</v>
      </c>
      <c r="E34" s="33"/>
      <c r="F34" s="17" t="s">
        <v>239</v>
      </c>
      <c r="G34" s="39"/>
      <c r="H34" s="17" t="s">
        <v>240</v>
      </c>
      <c r="I34" s="39"/>
      <c r="J34" s="18" t="s">
        <v>241</v>
      </c>
      <c r="K34" s="45"/>
      <c r="L34" s="46"/>
      <c r="M34" s="56"/>
      <c r="N34" s="53"/>
      <c r="O34" s="60" t="s">
        <v>279</v>
      </c>
      <c r="P34" s="53"/>
      <c r="Q34" s="60" t="s">
        <v>280</v>
      </c>
      <c r="R34" s="53"/>
      <c r="S34" s="63" t="s">
        <v>281</v>
      </c>
      <c r="T34" s="71"/>
      <c r="U34" s="47"/>
      <c r="W34" s="3" t="e">
        <f>個人情報!#REF!</f>
        <v>#REF!</v>
      </c>
      <c r="X34" s="3" t="str">
        <f t="shared" si="1"/>
        <v/>
      </c>
    </row>
    <row r="35" spans="1:24" x14ac:dyDescent="0.15">
      <c r="A35" s="30"/>
      <c r="B35" s="31"/>
      <c r="C35" s="31"/>
      <c r="D35" s="32" t="str">
        <f t="shared" si="0"/>
        <v>-</v>
      </c>
      <c r="E35" s="33"/>
      <c r="F35" s="17" t="s">
        <v>239</v>
      </c>
      <c r="G35" s="39"/>
      <c r="H35" s="17" t="s">
        <v>240</v>
      </c>
      <c r="I35" s="39"/>
      <c r="J35" s="18" t="s">
        <v>241</v>
      </c>
      <c r="K35" s="45"/>
      <c r="L35" s="46"/>
      <c r="M35" s="56"/>
      <c r="N35" s="53"/>
      <c r="O35" s="60" t="s">
        <v>279</v>
      </c>
      <c r="P35" s="53"/>
      <c r="Q35" s="60" t="s">
        <v>280</v>
      </c>
      <c r="R35" s="53"/>
      <c r="S35" s="63" t="s">
        <v>281</v>
      </c>
      <c r="T35" s="71"/>
      <c r="U35" s="47"/>
      <c r="W35" s="3" t="e">
        <f>個人情報!#REF!</f>
        <v>#REF!</v>
      </c>
      <c r="X35" s="3" t="str">
        <f t="shared" si="1"/>
        <v/>
      </c>
    </row>
    <row r="36" spans="1:24" x14ac:dyDescent="0.15">
      <c r="A36" s="30"/>
      <c r="B36" s="31"/>
      <c r="C36" s="31"/>
      <c r="D36" s="32" t="str">
        <f t="shared" si="0"/>
        <v>-</v>
      </c>
      <c r="E36" s="33"/>
      <c r="F36" s="17" t="s">
        <v>239</v>
      </c>
      <c r="G36" s="39"/>
      <c r="H36" s="17" t="s">
        <v>240</v>
      </c>
      <c r="I36" s="39"/>
      <c r="J36" s="18" t="s">
        <v>241</v>
      </c>
      <c r="K36" s="45"/>
      <c r="L36" s="46"/>
      <c r="M36" s="56"/>
      <c r="N36" s="53"/>
      <c r="O36" s="60" t="s">
        <v>279</v>
      </c>
      <c r="P36" s="53"/>
      <c r="Q36" s="60" t="s">
        <v>280</v>
      </c>
      <c r="R36" s="53"/>
      <c r="S36" s="63" t="s">
        <v>281</v>
      </c>
      <c r="T36" s="71"/>
      <c r="U36" s="47"/>
      <c r="W36" s="3" t="e">
        <f>個人情報!#REF!</f>
        <v>#REF!</v>
      </c>
      <c r="X36" s="3" t="str">
        <f t="shared" si="1"/>
        <v/>
      </c>
    </row>
    <row r="37" spans="1:24" x14ac:dyDescent="0.15">
      <c r="A37" s="30"/>
      <c r="B37" s="31"/>
      <c r="C37" s="31"/>
      <c r="D37" s="32" t="str">
        <f t="shared" si="0"/>
        <v>-</v>
      </c>
      <c r="E37" s="33"/>
      <c r="F37" s="17" t="s">
        <v>239</v>
      </c>
      <c r="G37" s="39"/>
      <c r="H37" s="17" t="s">
        <v>240</v>
      </c>
      <c r="I37" s="39"/>
      <c r="J37" s="18" t="s">
        <v>241</v>
      </c>
      <c r="K37" s="45"/>
      <c r="L37" s="46"/>
      <c r="M37" s="56"/>
      <c r="N37" s="53"/>
      <c r="O37" s="60" t="s">
        <v>279</v>
      </c>
      <c r="P37" s="53"/>
      <c r="Q37" s="60" t="s">
        <v>280</v>
      </c>
      <c r="R37" s="53"/>
      <c r="S37" s="63" t="s">
        <v>281</v>
      </c>
      <c r="T37" s="71"/>
      <c r="U37" s="47"/>
      <c r="W37" s="3" t="e">
        <f>個人情報!#REF!</f>
        <v>#REF!</v>
      </c>
      <c r="X37" s="3" t="str">
        <f t="shared" si="1"/>
        <v/>
      </c>
    </row>
    <row r="38" spans="1:24" x14ac:dyDescent="0.15">
      <c r="A38" s="30"/>
      <c r="B38" s="31"/>
      <c r="C38" s="31"/>
      <c r="D38" s="32" t="str">
        <f t="shared" si="0"/>
        <v>-</v>
      </c>
      <c r="E38" s="33"/>
      <c r="F38" s="17" t="s">
        <v>239</v>
      </c>
      <c r="G38" s="39"/>
      <c r="H38" s="17" t="s">
        <v>240</v>
      </c>
      <c r="I38" s="39"/>
      <c r="J38" s="18" t="s">
        <v>241</v>
      </c>
      <c r="K38" s="45"/>
      <c r="L38" s="46"/>
      <c r="M38" s="56"/>
      <c r="N38" s="53"/>
      <c r="O38" s="60" t="s">
        <v>279</v>
      </c>
      <c r="P38" s="53"/>
      <c r="Q38" s="60" t="s">
        <v>280</v>
      </c>
      <c r="R38" s="53"/>
      <c r="S38" s="63" t="s">
        <v>281</v>
      </c>
      <c r="T38" s="71"/>
      <c r="U38" s="47"/>
      <c r="W38" s="3" t="e">
        <f>個人情報!#REF!</f>
        <v>#REF!</v>
      </c>
      <c r="X38" s="3" t="str">
        <f t="shared" si="1"/>
        <v/>
      </c>
    </row>
    <row r="39" spans="1:24" x14ac:dyDescent="0.15">
      <c r="A39" s="30"/>
      <c r="B39" s="31"/>
      <c r="C39" s="31"/>
      <c r="D39" s="32" t="str">
        <f t="shared" si="0"/>
        <v>-</v>
      </c>
      <c r="E39" s="33"/>
      <c r="F39" s="17" t="s">
        <v>239</v>
      </c>
      <c r="G39" s="39"/>
      <c r="H39" s="17" t="s">
        <v>240</v>
      </c>
      <c r="I39" s="39"/>
      <c r="J39" s="18" t="s">
        <v>241</v>
      </c>
      <c r="K39" s="45"/>
      <c r="L39" s="46"/>
      <c r="M39" s="56"/>
      <c r="N39" s="53"/>
      <c r="O39" s="60" t="s">
        <v>279</v>
      </c>
      <c r="P39" s="53"/>
      <c r="Q39" s="60" t="s">
        <v>280</v>
      </c>
      <c r="R39" s="53"/>
      <c r="S39" s="63" t="s">
        <v>281</v>
      </c>
      <c r="T39" s="71"/>
      <c r="U39" s="47"/>
      <c r="W39" s="3" t="e">
        <f>個人情報!#REF!</f>
        <v>#REF!</v>
      </c>
      <c r="X39" s="3" t="str">
        <f t="shared" si="1"/>
        <v/>
      </c>
    </row>
    <row r="40" spans="1:24" x14ac:dyDescent="0.15">
      <c r="A40" s="30"/>
      <c r="B40" s="31"/>
      <c r="C40" s="31"/>
      <c r="D40" s="32" t="str">
        <f t="shared" si="0"/>
        <v>-</v>
      </c>
      <c r="E40" s="33"/>
      <c r="F40" s="17" t="s">
        <v>239</v>
      </c>
      <c r="G40" s="39"/>
      <c r="H40" s="17" t="s">
        <v>240</v>
      </c>
      <c r="I40" s="39"/>
      <c r="J40" s="18" t="s">
        <v>241</v>
      </c>
      <c r="K40" s="45"/>
      <c r="L40" s="46"/>
      <c r="M40" s="56"/>
      <c r="N40" s="53"/>
      <c r="O40" s="60" t="s">
        <v>279</v>
      </c>
      <c r="P40" s="53"/>
      <c r="Q40" s="60" t="s">
        <v>280</v>
      </c>
      <c r="R40" s="53"/>
      <c r="S40" s="63" t="s">
        <v>281</v>
      </c>
      <c r="T40" s="71"/>
      <c r="U40" s="47"/>
      <c r="W40" s="3" t="e">
        <f>個人情報!#REF!</f>
        <v>#REF!</v>
      </c>
      <c r="X40" s="3" t="str">
        <f t="shared" si="1"/>
        <v/>
      </c>
    </row>
    <row r="41" spans="1:24" x14ac:dyDescent="0.15">
      <c r="A41" s="30"/>
      <c r="B41" s="31"/>
      <c r="C41" s="31"/>
      <c r="D41" s="32" t="str">
        <f t="shared" si="0"/>
        <v>-</v>
      </c>
      <c r="E41" s="33"/>
      <c r="F41" s="17" t="s">
        <v>239</v>
      </c>
      <c r="G41" s="39"/>
      <c r="H41" s="17" t="s">
        <v>240</v>
      </c>
      <c r="I41" s="39"/>
      <c r="J41" s="18" t="s">
        <v>241</v>
      </c>
      <c r="K41" s="45"/>
      <c r="L41" s="46"/>
      <c r="M41" s="56"/>
      <c r="N41" s="53"/>
      <c r="O41" s="60" t="s">
        <v>279</v>
      </c>
      <c r="P41" s="53"/>
      <c r="Q41" s="60" t="s">
        <v>280</v>
      </c>
      <c r="R41" s="53"/>
      <c r="S41" s="63" t="s">
        <v>281</v>
      </c>
      <c r="T41" s="71"/>
      <c r="U41" s="47"/>
      <c r="W41" s="3" t="e">
        <f>個人情報!#REF!</f>
        <v>#REF!</v>
      </c>
      <c r="X41" s="3" t="str">
        <f t="shared" si="1"/>
        <v/>
      </c>
    </row>
    <row r="42" spans="1:24" x14ac:dyDescent="0.15">
      <c r="A42" s="30"/>
      <c r="B42" s="31"/>
      <c r="C42" s="31"/>
      <c r="D42" s="32" t="str">
        <f t="shared" si="0"/>
        <v>-</v>
      </c>
      <c r="E42" s="33"/>
      <c r="F42" s="17" t="s">
        <v>239</v>
      </c>
      <c r="G42" s="39"/>
      <c r="H42" s="17" t="s">
        <v>240</v>
      </c>
      <c r="I42" s="39"/>
      <c r="J42" s="18" t="s">
        <v>241</v>
      </c>
      <c r="K42" s="45"/>
      <c r="L42" s="46"/>
      <c r="M42" s="56"/>
      <c r="N42" s="53"/>
      <c r="O42" s="60" t="s">
        <v>279</v>
      </c>
      <c r="P42" s="53"/>
      <c r="Q42" s="60" t="s">
        <v>280</v>
      </c>
      <c r="R42" s="53"/>
      <c r="S42" s="63" t="s">
        <v>281</v>
      </c>
      <c r="T42" s="71"/>
      <c r="U42" s="47"/>
      <c r="W42" s="3" t="e">
        <f>個人情報!#REF!</f>
        <v>#REF!</v>
      </c>
      <c r="X42" s="3" t="str">
        <f t="shared" si="1"/>
        <v/>
      </c>
    </row>
    <row r="43" spans="1:24" x14ac:dyDescent="0.15">
      <c r="A43" s="30"/>
      <c r="B43" s="31"/>
      <c r="C43" s="31"/>
      <c r="D43" s="32" t="str">
        <f t="shared" si="0"/>
        <v>-</v>
      </c>
      <c r="E43" s="33"/>
      <c r="F43" s="17" t="s">
        <v>239</v>
      </c>
      <c r="G43" s="39"/>
      <c r="H43" s="17" t="s">
        <v>240</v>
      </c>
      <c r="I43" s="39"/>
      <c r="J43" s="18" t="s">
        <v>241</v>
      </c>
      <c r="K43" s="45"/>
      <c r="L43" s="46"/>
      <c r="M43" s="56"/>
      <c r="N43" s="53"/>
      <c r="O43" s="60" t="s">
        <v>279</v>
      </c>
      <c r="P43" s="53"/>
      <c r="Q43" s="60" t="s">
        <v>280</v>
      </c>
      <c r="R43" s="53"/>
      <c r="S43" s="63" t="s">
        <v>281</v>
      </c>
      <c r="T43" s="71"/>
      <c r="U43" s="47"/>
      <c r="W43" s="3" t="e">
        <f>個人情報!#REF!</f>
        <v>#REF!</v>
      </c>
      <c r="X43" s="3" t="str">
        <f t="shared" si="1"/>
        <v/>
      </c>
    </row>
    <row r="44" spans="1:24" x14ac:dyDescent="0.15">
      <c r="A44" s="30"/>
      <c r="B44" s="31"/>
      <c r="C44" s="31"/>
      <c r="D44" s="32" t="str">
        <f t="shared" si="0"/>
        <v>-</v>
      </c>
      <c r="E44" s="33"/>
      <c r="F44" s="17" t="s">
        <v>239</v>
      </c>
      <c r="G44" s="39"/>
      <c r="H44" s="17" t="s">
        <v>240</v>
      </c>
      <c r="I44" s="39"/>
      <c r="J44" s="18" t="s">
        <v>241</v>
      </c>
      <c r="K44" s="45"/>
      <c r="L44" s="46"/>
      <c r="M44" s="56"/>
      <c r="N44" s="53"/>
      <c r="O44" s="60" t="s">
        <v>279</v>
      </c>
      <c r="P44" s="53"/>
      <c r="Q44" s="60" t="s">
        <v>280</v>
      </c>
      <c r="R44" s="53"/>
      <c r="S44" s="63" t="s">
        <v>281</v>
      </c>
      <c r="T44" s="71"/>
      <c r="U44" s="47"/>
      <c r="W44" s="3" t="e">
        <f>個人情報!#REF!</f>
        <v>#REF!</v>
      </c>
      <c r="X44" s="3" t="str">
        <f t="shared" si="1"/>
        <v/>
      </c>
    </row>
    <row r="45" spans="1:24" x14ac:dyDescent="0.15">
      <c r="A45" s="30"/>
      <c r="B45" s="31"/>
      <c r="C45" s="31"/>
      <c r="D45" s="32" t="str">
        <f t="shared" si="0"/>
        <v>-</v>
      </c>
      <c r="E45" s="33"/>
      <c r="F45" s="17" t="s">
        <v>239</v>
      </c>
      <c r="G45" s="39"/>
      <c r="H45" s="17" t="s">
        <v>240</v>
      </c>
      <c r="I45" s="39"/>
      <c r="J45" s="18" t="s">
        <v>241</v>
      </c>
      <c r="K45" s="45"/>
      <c r="L45" s="46"/>
      <c r="M45" s="56"/>
      <c r="N45" s="53"/>
      <c r="O45" s="60" t="s">
        <v>279</v>
      </c>
      <c r="P45" s="53"/>
      <c r="Q45" s="60" t="s">
        <v>280</v>
      </c>
      <c r="R45" s="53"/>
      <c r="S45" s="63" t="s">
        <v>281</v>
      </c>
      <c r="T45" s="71"/>
      <c r="U45" s="47"/>
      <c r="W45" s="3" t="e">
        <f>個人情報!#REF!</f>
        <v>#REF!</v>
      </c>
      <c r="X45" s="3" t="str">
        <f t="shared" si="1"/>
        <v/>
      </c>
    </row>
    <row r="46" spans="1:24" x14ac:dyDescent="0.15">
      <c r="A46" s="30"/>
      <c r="B46" s="31"/>
      <c r="C46" s="31"/>
      <c r="D46" s="32" t="str">
        <f t="shared" si="0"/>
        <v>-</v>
      </c>
      <c r="E46" s="33"/>
      <c r="F46" s="17" t="s">
        <v>239</v>
      </c>
      <c r="G46" s="39"/>
      <c r="H46" s="17" t="s">
        <v>240</v>
      </c>
      <c r="I46" s="39"/>
      <c r="J46" s="18" t="s">
        <v>241</v>
      </c>
      <c r="K46" s="45"/>
      <c r="L46" s="46"/>
      <c r="M46" s="56"/>
      <c r="N46" s="53"/>
      <c r="O46" s="60" t="s">
        <v>279</v>
      </c>
      <c r="P46" s="53"/>
      <c r="Q46" s="60" t="s">
        <v>280</v>
      </c>
      <c r="R46" s="53"/>
      <c r="S46" s="63" t="s">
        <v>281</v>
      </c>
      <c r="T46" s="71"/>
      <c r="U46" s="47"/>
      <c r="W46" s="3" t="e">
        <f>個人情報!#REF!</f>
        <v>#REF!</v>
      </c>
      <c r="X46" s="3" t="str">
        <f t="shared" si="1"/>
        <v/>
      </c>
    </row>
    <row r="47" spans="1:24" x14ac:dyDescent="0.15">
      <c r="A47" s="30"/>
      <c r="B47" s="31"/>
      <c r="C47" s="31"/>
      <c r="D47" s="32" t="str">
        <f t="shared" si="0"/>
        <v>-</v>
      </c>
      <c r="E47" s="33"/>
      <c r="F47" s="17" t="s">
        <v>239</v>
      </c>
      <c r="G47" s="39"/>
      <c r="H47" s="17" t="s">
        <v>240</v>
      </c>
      <c r="I47" s="39"/>
      <c r="J47" s="18" t="s">
        <v>241</v>
      </c>
      <c r="K47" s="45"/>
      <c r="L47" s="46"/>
      <c r="M47" s="56"/>
      <c r="N47" s="53"/>
      <c r="O47" s="60" t="s">
        <v>279</v>
      </c>
      <c r="P47" s="53"/>
      <c r="Q47" s="60" t="s">
        <v>280</v>
      </c>
      <c r="R47" s="53"/>
      <c r="S47" s="63" t="s">
        <v>281</v>
      </c>
      <c r="T47" s="71"/>
      <c r="U47" s="47"/>
      <c r="W47" s="3" t="e">
        <f>個人情報!#REF!</f>
        <v>#REF!</v>
      </c>
      <c r="X47" s="3" t="str">
        <f t="shared" si="1"/>
        <v/>
      </c>
    </row>
    <row r="48" spans="1:24" x14ac:dyDescent="0.15">
      <c r="A48" s="30"/>
      <c r="B48" s="31"/>
      <c r="C48" s="31"/>
      <c r="D48" s="32" t="str">
        <f t="shared" si="0"/>
        <v>-</v>
      </c>
      <c r="E48" s="33"/>
      <c r="F48" s="17" t="s">
        <v>239</v>
      </c>
      <c r="G48" s="39"/>
      <c r="H48" s="17" t="s">
        <v>240</v>
      </c>
      <c r="I48" s="39"/>
      <c r="J48" s="18" t="s">
        <v>241</v>
      </c>
      <c r="K48" s="45"/>
      <c r="L48" s="46"/>
      <c r="M48" s="56"/>
      <c r="N48" s="53"/>
      <c r="O48" s="60" t="s">
        <v>279</v>
      </c>
      <c r="P48" s="53"/>
      <c r="Q48" s="60" t="s">
        <v>280</v>
      </c>
      <c r="R48" s="53"/>
      <c r="S48" s="63" t="s">
        <v>281</v>
      </c>
      <c r="T48" s="71"/>
      <c r="U48" s="47"/>
      <c r="W48" s="3" t="e">
        <f>個人情報!#REF!</f>
        <v>#REF!</v>
      </c>
      <c r="X48" s="3" t="str">
        <f t="shared" si="1"/>
        <v/>
      </c>
    </row>
    <row r="49" spans="1:24" x14ac:dyDescent="0.15">
      <c r="A49" s="30"/>
      <c r="B49" s="31"/>
      <c r="C49" s="31"/>
      <c r="D49" s="32" t="str">
        <f t="shared" si="0"/>
        <v>-</v>
      </c>
      <c r="E49" s="33"/>
      <c r="F49" s="17" t="s">
        <v>239</v>
      </c>
      <c r="G49" s="39"/>
      <c r="H49" s="17" t="s">
        <v>240</v>
      </c>
      <c r="I49" s="39"/>
      <c r="J49" s="18" t="s">
        <v>241</v>
      </c>
      <c r="K49" s="45"/>
      <c r="L49" s="46"/>
      <c r="M49" s="56"/>
      <c r="N49" s="53"/>
      <c r="O49" s="60" t="s">
        <v>279</v>
      </c>
      <c r="P49" s="53"/>
      <c r="Q49" s="60" t="s">
        <v>280</v>
      </c>
      <c r="R49" s="53"/>
      <c r="S49" s="63" t="s">
        <v>281</v>
      </c>
      <c r="T49" s="71"/>
      <c r="U49" s="47"/>
      <c r="W49" s="3" t="e">
        <f>個人情報!#REF!</f>
        <v>#REF!</v>
      </c>
      <c r="X49" s="3" t="str">
        <f t="shared" si="1"/>
        <v/>
      </c>
    </row>
    <row r="50" spans="1:24" x14ac:dyDescent="0.15">
      <c r="A50" s="30"/>
      <c r="B50" s="31"/>
      <c r="C50" s="31"/>
      <c r="D50" s="32" t="str">
        <f t="shared" si="0"/>
        <v>-</v>
      </c>
      <c r="E50" s="33"/>
      <c r="F50" s="17" t="s">
        <v>239</v>
      </c>
      <c r="G50" s="39"/>
      <c r="H50" s="17" t="s">
        <v>240</v>
      </c>
      <c r="I50" s="39"/>
      <c r="J50" s="18" t="s">
        <v>241</v>
      </c>
      <c r="K50" s="45"/>
      <c r="L50" s="46"/>
      <c r="M50" s="56"/>
      <c r="N50" s="53"/>
      <c r="O50" s="60" t="s">
        <v>279</v>
      </c>
      <c r="P50" s="53"/>
      <c r="Q50" s="60" t="s">
        <v>280</v>
      </c>
      <c r="R50" s="53"/>
      <c r="S50" s="63" t="s">
        <v>281</v>
      </c>
      <c r="T50" s="71"/>
      <c r="U50" s="47"/>
      <c r="W50" s="3" t="e">
        <f>個人情報!#REF!</f>
        <v>#REF!</v>
      </c>
      <c r="X50" s="3" t="str">
        <f t="shared" si="1"/>
        <v/>
      </c>
    </row>
    <row r="51" spans="1:24" x14ac:dyDescent="0.15">
      <c r="A51" s="30"/>
      <c r="B51" s="31"/>
      <c r="C51" s="31"/>
      <c r="D51" s="32" t="str">
        <f t="shared" si="0"/>
        <v>-</v>
      </c>
      <c r="E51" s="33"/>
      <c r="F51" s="17" t="s">
        <v>239</v>
      </c>
      <c r="G51" s="39"/>
      <c r="H51" s="17" t="s">
        <v>240</v>
      </c>
      <c r="I51" s="39"/>
      <c r="J51" s="18" t="s">
        <v>241</v>
      </c>
      <c r="K51" s="45"/>
      <c r="L51" s="46"/>
      <c r="M51" s="56"/>
      <c r="N51" s="53"/>
      <c r="O51" s="60" t="s">
        <v>279</v>
      </c>
      <c r="P51" s="53"/>
      <c r="Q51" s="60" t="s">
        <v>280</v>
      </c>
      <c r="R51" s="53"/>
      <c r="S51" s="63" t="s">
        <v>281</v>
      </c>
      <c r="T51" s="71"/>
      <c r="U51" s="47"/>
      <c r="W51" s="3" t="e">
        <f>個人情報!#REF!</f>
        <v>#REF!</v>
      </c>
      <c r="X51" s="3" t="str">
        <f t="shared" si="1"/>
        <v/>
      </c>
    </row>
    <row r="52" spans="1:24" x14ac:dyDescent="0.15">
      <c r="A52" s="30"/>
      <c r="B52" s="31"/>
      <c r="C52" s="31"/>
      <c r="D52" s="32" t="str">
        <f t="shared" si="0"/>
        <v>-</v>
      </c>
      <c r="E52" s="33"/>
      <c r="F52" s="17" t="s">
        <v>239</v>
      </c>
      <c r="G52" s="39"/>
      <c r="H52" s="17" t="s">
        <v>240</v>
      </c>
      <c r="I52" s="39"/>
      <c r="J52" s="18" t="s">
        <v>241</v>
      </c>
      <c r="K52" s="45"/>
      <c r="L52" s="46"/>
      <c r="M52" s="56"/>
      <c r="N52" s="53"/>
      <c r="O52" s="60" t="s">
        <v>279</v>
      </c>
      <c r="P52" s="53"/>
      <c r="Q52" s="60" t="s">
        <v>280</v>
      </c>
      <c r="R52" s="53"/>
      <c r="S52" s="63" t="s">
        <v>281</v>
      </c>
      <c r="T52" s="71"/>
      <c r="U52" s="47"/>
      <c r="W52" s="3" t="e">
        <f>個人情報!#REF!</f>
        <v>#REF!</v>
      </c>
      <c r="X52" s="3" t="str">
        <f t="shared" si="1"/>
        <v/>
      </c>
    </row>
    <row r="53" spans="1:24" x14ac:dyDescent="0.15">
      <c r="A53" s="30"/>
      <c r="B53" s="31"/>
      <c r="C53" s="31"/>
      <c r="D53" s="32" t="str">
        <f t="shared" si="0"/>
        <v>-</v>
      </c>
      <c r="E53" s="33"/>
      <c r="F53" s="17" t="s">
        <v>239</v>
      </c>
      <c r="G53" s="39"/>
      <c r="H53" s="17" t="s">
        <v>240</v>
      </c>
      <c r="I53" s="39"/>
      <c r="J53" s="18" t="s">
        <v>241</v>
      </c>
      <c r="K53" s="45"/>
      <c r="L53" s="46"/>
      <c r="M53" s="56"/>
      <c r="N53" s="53"/>
      <c r="O53" s="60" t="s">
        <v>279</v>
      </c>
      <c r="P53" s="53"/>
      <c r="Q53" s="60" t="s">
        <v>280</v>
      </c>
      <c r="R53" s="53"/>
      <c r="S53" s="63" t="s">
        <v>281</v>
      </c>
      <c r="T53" s="71"/>
      <c r="U53" s="47"/>
      <c r="W53" s="3" t="e">
        <f>個人情報!#REF!</f>
        <v>#REF!</v>
      </c>
      <c r="X53" s="3" t="str">
        <f t="shared" si="1"/>
        <v/>
      </c>
    </row>
    <row r="54" spans="1:24" x14ac:dyDescent="0.15">
      <c r="A54" s="30"/>
      <c r="B54" s="31"/>
      <c r="C54" s="31"/>
      <c r="D54" s="32" t="str">
        <f t="shared" si="0"/>
        <v>-</v>
      </c>
      <c r="E54" s="33"/>
      <c r="F54" s="17" t="s">
        <v>239</v>
      </c>
      <c r="G54" s="39"/>
      <c r="H54" s="17" t="s">
        <v>240</v>
      </c>
      <c r="I54" s="39"/>
      <c r="J54" s="18" t="s">
        <v>241</v>
      </c>
      <c r="K54" s="45"/>
      <c r="L54" s="46"/>
      <c r="M54" s="56"/>
      <c r="N54" s="53"/>
      <c r="O54" s="60" t="s">
        <v>279</v>
      </c>
      <c r="P54" s="53"/>
      <c r="Q54" s="60" t="s">
        <v>280</v>
      </c>
      <c r="R54" s="53"/>
      <c r="S54" s="63" t="s">
        <v>281</v>
      </c>
      <c r="T54" s="71"/>
      <c r="U54" s="47"/>
      <c r="W54" s="3" t="e">
        <f>個人情報!#REF!</f>
        <v>#REF!</v>
      </c>
      <c r="X54" s="3" t="str">
        <f t="shared" si="1"/>
        <v/>
      </c>
    </row>
    <row r="55" spans="1:24" x14ac:dyDescent="0.15">
      <c r="A55" s="30"/>
      <c r="B55" s="31"/>
      <c r="C55" s="31"/>
      <c r="D55" s="32" t="str">
        <f t="shared" si="0"/>
        <v>-</v>
      </c>
      <c r="E55" s="33"/>
      <c r="F55" s="17" t="s">
        <v>239</v>
      </c>
      <c r="G55" s="39"/>
      <c r="H55" s="17" t="s">
        <v>240</v>
      </c>
      <c r="I55" s="39"/>
      <c r="J55" s="18" t="s">
        <v>241</v>
      </c>
      <c r="K55" s="45"/>
      <c r="L55" s="46"/>
      <c r="M55" s="56"/>
      <c r="N55" s="53"/>
      <c r="O55" s="60" t="s">
        <v>279</v>
      </c>
      <c r="P55" s="53"/>
      <c r="Q55" s="60" t="s">
        <v>280</v>
      </c>
      <c r="R55" s="53"/>
      <c r="S55" s="63" t="s">
        <v>281</v>
      </c>
      <c r="T55" s="71"/>
      <c r="U55" s="47"/>
      <c r="W55" s="3" t="e">
        <f>個人情報!#REF!</f>
        <v>#REF!</v>
      </c>
      <c r="X55" s="3" t="str">
        <f t="shared" si="1"/>
        <v/>
      </c>
    </row>
    <row r="56" spans="1:24" x14ac:dyDescent="0.15">
      <c r="A56" s="30"/>
      <c r="B56" s="31"/>
      <c r="C56" s="31"/>
      <c r="D56" s="32" t="str">
        <f t="shared" si="0"/>
        <v>-</v>
      </c>
      <c r="E56" s="33"/>
      <c r="F56" s="17" t="s">
        <v>239</v>
      </c>
      <c r="G56" s="39"/>
      <c r="H56" s="17" t="s">
        <v>240</v>
      </c>
      <c r="I56" s="39"/>
      <c r="J56" s="18" t="s">
        <v>241</v>
      </c>
      <c r="K56" s="45"/>
      <c r="L56" s="46"/>
      <c r="M56" s="56"/>
      <c r="N56" s="53"/>
      <c r="O56" s="60" t="s">
        <v>279</v>
      </c>
      <c r="P56" s="53"/>
      <c r="Q56" s="60" t="s">
        <v>280</v>
      </c>
      <c r="R56" s="53"/>
      <c r="S56" s="63" t="s">
        <v>281</v>
      </c>
      <c r="T56" s="71"/>
      <c r="U56" s="47"/>
      <c r="W56" s="3" t="e">
        <f>個人情報!#REF!</f>
        <v>#REF!</v>
      </c>
      <c r="X56" s="3" t="str">
        <f t="shared" si="1"/>
        <v/>
      </c>
    </row>
    <row r="57" spans="1:24" x14ac:dyDescent="0.15">
      <c r="A57" s="30"/>
      <c r="B57" s="31"/>
      <c r="C57" s="31"/>
      <c r="D57" s="32" t="str">
        <f t="shared" si="0"/>
        <v>-</v>
      </c>
      <c r="E57" s="33"/>
      <c r="F57" s="17" t="s">
        <v>239</v>
      </c>
      <c r="G57" s="39"/>
      <c r="H57" s="17" t="s">
        <v>240</v>
      </c>
      <c r="I57" s="39"/>
      <c r="J57" s="18" t="s">
        <v>241</v>
      </c>
      <c r="K57" s="45"/>
      <c r="L57" s="46"/>
      <c r="M57" s="56"/>
      <c r="N57" s="53"/>
      <c r="O57" s="60" t="s">
        <v>279</v>
      </c>
      <c r="P57" s="53"/>
      <c r="Q57" s="60" t="s">
        <v>280</v>
      </c>
      <c r="R57" s="53"/>
      <c r="S57" s="63" t="s">
        <v>281</v>
      </c>
      <c r="T57" s="71"/>
      <c r="U57" s="47"/>
      <c r="W57" s="3" t="e">
        <f>個人情報!#REF!</f>
        <v>#REF!</v>
      </c>
      <c r="X57" s="3" t="str">
        <f t="shared" si="1"/>
        <v/>
      </c>
    </row>
    <row r="58" spans="1:24" x14ac:dyDescent="0.15">
      <c r="A58" s="30"/>
      <c r="B58" s="31"/>
      <c r="C58" s="31"/>
      <c r="D58" s="32" t="str">
        <f t="shared" si="0"/>
        <v>-</v>
      </c>
      <c r="E58" s="33"/>
      <c r="F58" s="17" t="s">
        <v>239</v>
      </c>
      <c r="G58" s="39"/>
      <c r="H58" s="17" t="s">
        <v>240</v>
      </c>
      <c r="I58" s="39"/>
      <c r="J58" s="18" t="s">
        <v>241</v>
      </c>
      <c r="K58" s="45"/>
      <c r="L58" s="46"/>
      <c r="M58" s="56"/>
      <c r="N58" s="53"/>
      <c r="O58" s="60" t="s">
        <v>279</v>
      </c>
      <c r="P58" s="53"/>
      <c r="Q58" s="60" t="s">
        <v>280</v>
      </c>
      <c r="R58" s="53"/>
      <c r="S58" s="63" t="s">
        <v>281</v>
      </c>
      <c r="T58" s="71"/>
      <c r="U58" s="47"/>
      <c r="W58" s="3" t="e">
        <f>個人情報!#REF!</f>
        <v>#REF!</v>
      </c>
      <c r="X58" s="3" t="str">
        <f t="shared" si="1"/>
        <v/>
      </c>
    </row>
    <row r="59" spans="1:24" x14ac:dyDescent="0.15">
      <c r="A59" s="30"/>
      <c r="B59" s="31"/>
      <c r="C59" s="31"/>
      <c r="D59" s="32" t="str">
        <f t="shared" si="0"/>
        <v>-</v>
      </c>
      <c r="E59" s="33"/>
      <c r="F59" s="17" t="s">
        <v>239</v>
      </c>
      <c r="G59" s="39"/>
      <c r="H59" s="17" t="s">
        <v>240</v>
      </c>
      <c r="I59" s="39"/>
      <c r="J59" s="18" t="s">
        <v>241</v>
      </c>
      <c r="K59" s="45"/>
      <c r="L59" s="46"/>
      <c r="M59" s="56"/>
      <c r="N59" s="53"/>
      <c r="O59" s="60" t="s">
        <v>279</v>
      </c>
      <c r="P59" s="53"/>
      <c r="Q59" s="60" t="s">
        <v>280</v>
      </c>
      <c r="R59" s="53"/>
      <c r="S59" s="63" t="s">
        <v>281</v>
      </c>
      <c r="T59" s="71"/>
      <c r="U59" s="47"/>
      <c r="W59" s="3" t="e">
        <f>個人情報!#REF!</f>
        <v>#REF!</v>
      </c>
      <c r="X59" s="3" t="str">
        <f t="shared" si="1"/>
        <v/>
      </c>
    </row>
    <row r="60" spans="1:24" x14ac:dyDescent="0.15">
      <c r="A60" s="30"/>
      <c r="B60" s="31"/>
      <c r="C60" s="31"/>
      <c r="D60" s="32" t="str">
        <f t="shared" si="0"/>
        <v>-</v>
      </c>
      <c r="E60" s="33"/>
      <c r="F60" s="17" t="s">
        <v>239</v>
      </c>
      <c r="G60" s="39"/>
      <c r="H60" s="17" t="s">
        <v>240</v>
      </c>
      <c r="I60" s="39"/>
      <c r="J60" s="18" t="s">
        <v>241</v>
      </c>
      <c r="K60" s="45"/>
      <c r="L60" s="46"/>
      <c r="M60" s="56"/>
      <c r="N60" s="53"/>
      <c r="O60" s="60" t="s">
        <v>279</v>
      </c>
      <c r="P60" s="53"/>
      <c r="Q60" s="60" t="s">
        <v>280</v>
      </c>
      <c r="R60" s="53"/>
      <c r="S60" s="63" t="s">
        <v>281</v>
      </c>
      <c r="T60" s="71"/>
      <c r="U60" s="47"/>
      <c r="W60" s="3" t="e">
        <f>個人情報!#REF!</f>
        <v>#REF!</v>
      </c>
      <c r="X60" s="3" t="str">
        <f t="shared" si="1"/>
        <v/>
      </c>
    </row>
    <row r="61" spans="1:24" x14ac:dyDescent="0.15">
      <c r="A61" s="30"/>
      <c r="B61" s="31"/>
      <c r="C61" s="31"/>
      <c r="D61" s="32" t="str">
        <f t="shared" si="0"/>
        <v>-</v>
      </c>
      <c r="E61" s="33"/>
      <c r="F61" s="17" t="s">
        <v>239</v>
      </c>
      <c r="G61" s="39"/>
      <c r="H61" s="17" t="s">
        <v>240</v>
      </c>
      <c r="I61" s="39"/>
      <c r="J61" s="18" t="s">
        <v>241</v>
      </c>
      <c r="K61" s="45"/>
      <c r="L61" s="46"/>
      <c r="M61" s="56"/>
      <c r="N61" s="53"/>
      <c r="O61" s="60" t="s">
        <v>279</v>
      </c>
      <c r="P61" s="53"/>
      <c r="Q61" s="60" t="s">
        <v>280</v>
      </c>
      <c r="R61" s="53"/>
      <c r="S61" s="63" t="s">
        <v>281</v>
      </c>
      <c r="T61" s="71"/>
      <c r="U61" s="47"/>
      <c r="W61" s="3" t="e">
        <f>個人情報!#REF!</f>
        <v>#REF!</v>
      </c>
      <c r="X61" s="3" t="str">
        <f t="shared" si="1"/>
        <v/>
      </c>
    </row>
    <row r="62" spans="1:24" x14ac:dyDescent="0.15">
      <c r="A62" s="30"/>
      <c r="B62" s="31"/>
      <c r="C62" s="31"/>
      <c r="D62" s="32" t="str">
        <f t="shared" si="0"/>
        <v>-</v>
      </c>
      <c r="E62" s="33"/>
      <c r="F62" s="17" t="s">
        <v>239</v>
      </c>
      <c r="G62" s="39"/>
      <c r="H62" s="17" t="s">
        <v>240</v>
      </c>
      <c r="I62" s="39"/>
      <c r="J62" s="18" t="s">
        <v>241</v>
      </c>
      <c r="K62" s="45"/>
      <c r="L62" s="46"/>
      <c r="M62" s="56"/>
      <c r="N62" s="53"/>
      <c r="O62" s="60" t="s">
        <v>279</v>
      </c>
      <c r="P62" s="53"/>
      <c r="Q62" s="60" t="s">
        <v>280</v>
      </c>
      <c r="R62" s="53"/>
      <c r="S62" s="63" t="s">
        <v>281</v>
      </c>
      <c r="T62" s="71"/>
      <c r="U62" s="47"/>
      <c r="W62" s="3" t="e">
        <f>個人情報!#REF!</f>
        <v>#REF!</v>
      </c>
      <c r="X62" s="3" t="str">
        <f t="shared" si="1"/>
        <v/>
      </c>
    </row>
    <row r="63" spans="1:24" x14ac:dyDescent="0.15">
      <c r="A63" s="30"/>
      <c r="B63" s="31"/>
      <c r="C63" s="31"/>
      <c r="D63" s="32" t="str">
        <f t="shared" si="0"/>
        <v>-</v>
      </c>
      <c r="E63" s="33"/>
      <c r="F63" s="17" t="s">
        <v>239</v>
      </c>
      <c r="G63" s="39"/>
      <c r="H63" s="17" t="s">
        <v>240</v>
      </c>
      <c r="I63" s="39"/>
      <c r="J63" s="18" t="s">
        <v>241</v>
      </c>
      <c r="K63" s="45"/>
      <c r="L63" s="46"/>
      <c r="M63" s="56"/>
      <c r="N63" s="53"/>
      <c r="O63" s="60" t="s">
        <v>279</v>
      </c>
      <c r="P63" s="53"/>
      <c r="Q63" s="60" t="s">
        <v>280</v>
      </c>
      <c r="R63" s="53"/>
      <c r="S63" s="63" t="s">
        <v>281</v>
      </c>
      <c r="T63" s="71"/>
      <c r="U63" s="47"/>
      <c r="W63" s="3" t="e">
        <f>個人情報!#REF!</f>
        <v>#REF!</v>
      </c>
      <c r="X63" s="3" t="str">
        <f t="shared" si="1"/>
        <v/>
      </c>
    </row>
    <row r="64" spans="1:24" x14ac:dyDescent="0.15">
      <c r="A64" s="30"/>
      <c r="B64" s="31"/>
      <c r="C64" s="31"/>
      <c r="D64" s="32" t="str">
        <f t="shared" si="0"/>
        <v>-</v>
      </c>
      <c r="E64" s="33"/>
      <c r="F64" s="17" t="s">
        <v>239</v>
      </c>
      <c r="G64" s="39"/>
      <c r="H64" s="17" t="s">
        <v>240</v>
      </c>
      <c r="I64" s="39"/>
      <c r="J64" s="18" t="s">
        <v>241</v>
      </c>
      <c r="K64" s="45"/>
      <c r="L64" s="46"/>
      <c r="M64" s="56"/>
      <c r="N64" s="53"/>
      <c r="O64" s="60" t="s">
        <v>279</v>
      </c>
      <c r="P64" s="53"/>
      <c r="Q64" s="60" t="s">
        <v>280</v>
      </c>
      <c r="R64" s="53"/>
      <c r="S64" s="63" t="s">
        <v>281</v>
      </c>
      <c r="T64" s="71"/>
      <c r="U64" s="47"/>
      <c r="W64" s="3" t="e">
        <f>個人情報!#REF!</f>
        <v>#REF!</v>
      </c>
      <c r="X64" s="3" t="str">
        <f t="shared" si="1"/>
        <v/>
      </c>
    </row>
    <row r="65" spans="1:24" x14ac:dyDescent="0.15">
      <c r="A65" s="30"/>
      <c r="B65" s="31"/>
      <c r="C65" s="31"/>
      <c r="D65" s="32" t="str">
        <f t="shared" si="0"/>
        <v>-</v>
      </c>
      <c r="E65" s="33"/>
      <c r="F65" s="17" t="s">
        <v>239</v>
      </c>
      <c r="G65" s="39"/>
      <c r="H65" s="17" t="s">
        <v>240</v>
      </c>
      <c r="I65" s="39"/>
      <c r="J65" s="18" t="s">
        <v>241</v>
      </c>
      <c r="K65" s="45"/>
      <c r="L65" s="46"/>
      <c r="M65" s="56"/>
      <c r="N65" s="53"/>
      <c r="O65" s="60" t="s">
        <v>279</v>
      </c>
      <c r="P65" s="53"/>
      <c r="Q65" s="60" t="s">
        <v>280</v>
      </c>
      <c r="R65" s="53"/>
      <c r="S65" s="63" t="s">
        <v>281</v>
      </c>
      <c r="T65" s="71"/>
      <c r="U65" s="47"/>
      <c r="W65" s="3" t="e">
        <f>個人情報!#REF!</f>
        <v>#REF!</v>
      </c>
      <c r="X65" s="3" t="str">
        <f t="shared" si="1"/>
        <v/>
      </c>
    </row>
    <row r="66" spans="1:24" x14ac:dyDescent="0.15">
      <c r="A66" s="30"/>
      <c r="B66" s="31"/>
      <c r="C66" s="31"/>
      <c r="D66" s="32" t="str">
        <f t="shared" si="0"/>
        <v>-</v>
      </c>
      <c r="E66" s="33"/>
      <c r="F66" s="17" t="s">
        <v>239</v>
      </c>
      <c r="G66" s="39"/>
      <c r="H66" s="17" t="s">
        <v>240</v>
      </c>
      <c r="I66" s="39"/>
      <c r="J66" s="18" t="s">
        <v>241</v>
      </c>
      <c r="K66" s="45"/>
      <c r="L66" s="46"/>
      <c r="M66" s="56"/>
      <c r="N66" s="53"/>
      <c r="O66" s="60" t="s">
        <v>279</v>
      </c>
      <c r="P66" s="53"/>
      <c r="Q66" s="60" t="s">
        <v>280</v>
      </c>
      <c r="R66" s="53"/>
      <c r="S66" s="63" t="s">
        <v>281</v>
      </c>
      <c r="T66" s="71"/>
      <c r="U66" s="47"/>
      <c r="W66" s="3" t="e">
        <f>個人情報!#REF!</f>
        <v>#REF!</v>
      </c>
      <c r="X66" s="3" t="str">
        <f t="shared" si="1"/>
        <v/>
      </c>
    </row>
    <row r="67" spans="1:24" x14ac:dyDescent="0.15">
      <c r="A67" s="30"/>
      <c r="B67" s="31"/>
      <c r="C67" s="31"/>
      <c r="D67" s="32" t="str">
        <f t="shared" si="0"/>
        <v>-</v>
      </c>
      <c r="E67" s="33"/>
      <c r="F67" s="17" t="s">
        <v>239</v>
      </c>
      <c r="G67" s="39"/>
      <c r="H67" s="17" t="s">
        <v>240</v>
      </c>
      <c r="I67" s="39"/>
      <c r="J67" s="18" t="s">
        <v>241</v>
      </c>
      <c r="K67" s="45"/>
      <c r="L67" s="46"/>
      <c r="M67" s="56"/>
      <c r="N67" s="53"/>
      <c r="O67" s="60" t="s">
        <v>279</v>
      </c>
      <c r="P67" s="53"/>
      <c r="Q67" s="60" t="s">
        <v>280</v>
      </c>
      <c r="R67" s="53"/>
      <c r="S67" s="63" t="s">
        <v>281</v>
      </c>
      <c r="T67" s="71"/>
      <c r="U67" s="47"/>
      <c r="W67" s="3" t="e">
        <f>個人情報!#REF!</f>
        <v>#REF!</v>
      </c>
      <c r="X67" s="3" t="str">
        <f t="shared" si="1"/>
        <v/>
      </c>
    </row>
    <row r="68" spans="1:24" x14ac:dyDescent="0.15">
      <c r="A68" s="30"/>
      <c r="B68" s="31"/>
      <c r="C68" s="31"/>
      <c r="D68" s="32" t="str">
        <f t="shared" si="0"/>
        <v>-</v>
      </c>
      <c r="E68" s="33"/>
      <c r="F68" s="17" t="s">
        <v>239</v>
      </c>
      <c r="G68" s="39"/>
      <c r="H68" s="17" t="s">
        <v>240</v>
      </c>
      <c r="I68" s="39"/>
      <c r="J68" s="18" t="s">
        <v>241</v>
      </c>
      <c r="K68" s="45"/>
      <c r="L68" s="46"/>
      <c r="M68" s="56"/>
      <c r="N68" s="53"/>
      <c r="O68" s="60" t="s">
        <v>279</v>
      </c>
      <c r="P68" s="53"/>
      <c r="Q68" s="60" t="s">
        <v>280</v>
      </c>
      <c r="R68" s="53"/>
      <c r="S68" s="63" t="s">
        <v>281</v>
      </c>
      <c r="T68" s="71"/>
      <c r="U68" s="47"/>
      <c r="W68" s="3" t="e">
        <f>個人情報!#REF!</f>
        <v>#REF!</v>
      </c>
      <c r="X68" s="3" t="str">
        <f t="shared" si="1"/>
        <v/>
      </c>
    </row>
    <row r="69" spans="1:24" x14ac:dyDescent="0.15">
      <c r="A69" s="30"/>
      <c r="B69" s="31"/>
      <c r="C69" s="31"/>
      <c r="D69" s="32" t="str">
        <f t="shared" si="0"/>
        <v>-</v>
      </c>
      <c r="E69" s="33"/>
      <c r="F69" s="17" t="s">
        <v>239</v>
      </c>
      <c r="G69" s="39"/>
      <c r="H69" s="17" t="s">
        <v>240</v>
      </c>
      <c r="I69" s="39"/>
      <c r="J69" s="18" t="s">
        <v>241</v>
      </c>
      <c r="K69" s="45"/>
      <c r="L69" s="46"/>
      <c r="M69" s="56"/>
      <c r="N69" s="53"/>
      <c r="O69" s="60" t="s">
        <v>279</v>
      </c>
      <c r="P69" s="53"/>
      <c r="Q69" s="60" t="s">
        <v>280</v>
      </c>
      <c r="R69" s="53"/>
      <c r="S69" s="63" t="s">
        <v>281</v>
      </c>
      <c r="T69" s="71"/>
      <c r="U69" s="47"/>
      <c r="W69" s="3" t="e">
        <f>個人情報!#REF!</f>
        <v>#REF!</v>
      </c>
      <c r="X69" s="3" t="str">
        <f t="shared" si="1"/>
        <v/>
      </c>
    </row>
    <row r="70" spans="1:24" x14ac:dyDescent="0.15">
      <c r="A70" s="30"/>
      <c r="B70" s="31"/>
      <c r="C70" s="31"/>
      <c r="D70" s="32" t="str">
        <f t="shared" si="0"/>
        <v>-</v>
      </c>
      <c r="E70" s="33"/>
      <c r="F70" s="17" t="s">
        <v>239</v>
      </c>
      <c r="G70" s="39"/>
      <c r="H70" s="17" t="s">
        <v>240</v>
      </c>
      <c r="I70" s="39"/>
      <c r="J70" s="18" t="s">
        <v>241</v>
      </c>
      <c r="K70" s="45"/>
      <c r="L70" s="46"/>
      <c r="M70" s="56"/>
      <c r="N70" s="53"/>
      <c r="O70" s="60" t="s">
        <v>279</v>
      </c>
      <c r="P70" s="53"/>
      <c r="Q70" s="60" t="s">
        <v>280</v>
      </c>
      <c r="R70" s="53"/>
      <c r="S70" s="63" t="s">
        <v>281</v>
      </c>
      <c r="T70" s="71"/>
      <c r="U70" s="47"/>
      <c r="W70" s="3" t="e">
        <f>個人情報!#REF!</f>
        <v>#REF!</v>
      </c>
      <c r="X70" s="3" t="str">
        <f t="shared" si="1"/>
        <v/>
      </c>
    </row>
    <row r="71" spans="1:24" x14ac:dyDescent="0.15">
      <c r="A71" s="30"/>
      <c r="B71" s="31"/>
      <c r="C71" s="31"/>
      <c r="D71" s="32" t="str">
        <f t="shared" si="0"/>
        <v>-</v>
      </c>
      <c r="E71" s="33"/>
      <c r="F71" s="17" t="s">
        <v>239</v>
      </c>
      <c r="G71" s="39"/>
      <c r="H71" s="17" t="s">
        <v>240</v>
      </c>
      <c r="I71" s="39"/>
      <c r="J71" s="18" t="s">
        <v>241</v>
      </c>
      <c r="K71" s="45"/>
      <c r="L71" s="46"/>
      <c r="M71" s="56"/>
      <c r="N71" s="53"/>
      <c r="O71" s="60" t="s">
        <v>279</v>
      </c>
      <c r="P71" s="53"/>
      <c r="Q71" s="60" t="s">
        <v>280</v>
      </c>
      <c r="R71" s="53"/>
      <c r="S71" s="63" t="s">
        <v>281</v>
      </c>
      <c r="T71" s="71"/>
      <c r="U71" s="47"/>
      <c r="W71" s="3" t="e">
        <f>個人情報!#REF!</f>
        <v>#REF!</v>
      </c>
      <c r="X71" s="3" t="str">
        <f t="shared" si="1"/>
        <v/>
      </c>
    </row>
    <row r="72" spans="1:24" x14ac:dyDescent="0.15">
      <c r="A72" s="30"/>
      <c r="B72" s="31"/>
      <c r="C72" s="31"/>
      <c r="D72" s="32" t="str">
        <f t="shared" ref="D72:D106" si="2">A72 &amp; "-" &amp; B72 &amp; C72</f>
        <v>-</v>
      </c>
      <c r="E72" s="33"/>
      <c r="F72" s="17" t="s">
        <v>239</v>
      </c>
      <c r="G72" s="39"/>
      <c r="H72" s="17" t="s">
        <v>240</v>
      </c>
      <c r="I72" s="39"/>
      <c r="J72" s="18" t="s">
        <v>241</v>
      </c>
      <c r="K72" s="45"/>
      <c r="L72" s="46"/>
      <c r="M72" s="56"/>
      <c r="N72" s="53"/>
      <c r="O72" s="60" t="s">
        <v>279</v>
      </c>
      <c r="P72" s="53"/>
      <c r="Q72" s="60" t="s">
        <v>280</v>
      </c>
      <c r="R72" s="53"/>
      <c r="S72" s="63" t="s">
        <v>281</v>
      </c>
      <c r="T72" s="71"/>
      <c r="U72" s="47"/>
      <c r="W72" s="3" t="e">
        <f>個人情報!#REF!</f>
        <v>#REF!</v>
      </c>
      <c r="X72" s="3" t="str">
        <f t="shared" ref="X72:X106" si="3">IF(B72="107 ハーフマラソン","H",IF(B72="062 10000mW","W",""))</f>
        <v/>
      </c>
    </row>
    <row r="73" spans="1:24" x14ac:dyDescent="0.15">
      <c r="A73" s="30"/>
      <c r="B73" s="31"/>
      <c r="C73" s="31"/>
      <c r="D73" s="32" t="str">
        <f t="shared" si="2"/>
        <v>-</v>
      </c>
      <c r="E73" s="33"/>
      <c r="F73" s="17" t="s">
        <v>239</v>
      </c>
      <c r="G73" s="39"/>
      <c r="H73" s="17" t="s">
        <v>240</v>
      </c>
      <c r="I73" s="39"/>
      <c r="J73" s="18" t="s">
        <v>241</v>
      </c>
      <c r="K73" s="45"/>
      <c r="L73" s="46"/>
      <c r="M73" s="56"/>
      <c r="N73" s="53"/>
      <c r="O73" s="60" t="s">
        <v>279</v>
      </c>
      <c r="P73" s="53"/>
      <c r="Q73" s="60" t="s">
        <v>280</v>
      </c>
      <c r="R73" s="53"/>
      <c r="S73" s="63" t="s">
        <v>281</v>
      </c>
      <c r="T73" s="71"/>
      <c r="U73" s="47"/>
      <c r="W73" s="3" t="e">
        <f>個人情報!#REF!</f>
        <v>#REF!</v>
      </c>
      <c r="X73" s="3" t="str">
        <f t="shared" si="3"/>
        <v/>
      </c>
    </row>
    <row r="74" spans="1:24" x14ac:dyDescent="0.15">
      <c r="A74" s="30"/>
      <c r="B74" s="31"/>
      <c r="C74" s="31"/>
      <c r="D74" s="32" t="str">
        <f t="shared" si="2"/>
        <v>-</v>
      </c>
      <c r="E74" s="33"/>
      <c r="F74" s="17" t="s">
        <v>239</v>
      </c>
      <c r="G74" s="39"/>
      <c r="H74" s="17" t="s">
        <v>240</v>
      </c>
      <c r="I74" s="39"/>
      <c r="J74" s="18" t="s">
        <v>241</v>
      </c>
      <c r="K74" s="45"/>
      <c r="L74" s="46"/>
      <c r="M74" s="56"/>
      <c r="N74" s="53"/>
      <c r="O74" s="60" t="s">
        <v>279</v>
      </c>
      <c r="P74" s="53"/>
      <c r="Q74" s="60" t="s">
        <v>280</v>
      </c>
      <c r="R74" s="53"/>
      <c r="S74" s="63" t="s">
        <v>281</v>
      </c>
      <c r="T74" s="71"/>
      <c r="U74" s="47"/>
      <c r="W74" s="3" t="e">
        <f>個人情報!#REF!</f>
        <v>#REF!</v>
      </c>
      <c r="X74" s="3" t="str">
        <f t="shared" si="3"/>
        <v/>
      </c>
    </row>
    <row r="75" spans="1:24" x14ac:dyDescent="0.15">
      <c r="A75" s="30"/>
      <c r="B75" s="31"/>
      <c r="C75" s="31"/>
      <c r="D75" s="32" t="str">
        <f t="shared" si="2"/>
        <v>-</v>
      </c>
      <c r="E75" s="33"/>
      <c r="F75" s="17" t="s">
        <v>239</v>
      </c>
      <c r="G75" s="39"/>
      <c r="H75" s="17" t="s">
        <v>240</v>
      </c>
      <c r="I75" s="39"/>
      <c r="J75" s="18" t="s">
        <v>241</v>
      </c>
      <c r="K75" s="45"/>
      <c r="L75" s="46"/>
      <c r="M75" s="56"/>
      <c r="N75" s="53"/>
      <c r="O75" s="60" t="s">
        <v>279</v>
      </c>
      <c r="P75" s="53"/>
      <c r="Q75" s="60" t="s">
        <v>280</v>
      </c>
      <c r="R75" s="53"/>
      <c r="S75" s="63" t="s">
        <v>281</v>
      </c>
      <c r="T75" s="71"/>
      <c r="U75" s="47"/>
      <c r="W75" s="3" t="e">
        <f>個人情報!#REF!</f>
        <v>#REF!</v>
      </c>
      <c r="X75" s="3" t="str">
        <f t="shared" si="3"/>
        <v/>
      </c>
    </row>
    <row r="76" spans="1:24" x14ac:dyDescent="0.15">
      <c r="A76" s="30"/>
      <c r="B76" s="31"/>
      <c r="C76" s="31"/>
      <c r="D76" s="32" t="str">
        <f t="shared" si="2"/>
        <v>-</v>
      </c>
      <c r="E76" s="33"/>
      <c r="F76" s="17" t="s">
        <v>239</v>
      </c>
      <c r="G76" s="39"/>
      <c r="H76" s="17" t="s">
        <v>240</v>
      </c>
      <c r="I76" s="39"/>
      <c r="J76" s="18" t="s">
        <v>241</v>
      </c>
      <c r="K76" s="45"/>
      <c r="L76" s="46"/>
      <c r="M76" s="56"/>
      <c r="N76" s="53"/>
      <c r="O76" s="60" t="s">
        <v>279</v>
      </c>
      <c r="P76" s="53"/>
      <c r="Q76" s="60" t="s">
        <v>280</v>
      </c>
      <c r="R76" s="53"/>
      <c r="S76" s="63" t="s">
        <v>281</v>
      </c>
      <c r="T76" s="71"/>
      <c r="U76" s="47"/>
      <c r="W76" s="3" t="e">
        <f>個人情報!#REF!</f>
        <v>#REF!</v>
      </c>
      <c r="X76" s="3" t="str">
        <f t="shared" si="3"/>
        <v/>
      </c>
    </row>
    <row r="77" spans="1:24" x14ac:dyDescent="0.15">
      <c r="A77" s="30"/>
      <c r="B77" s="31"/>
      <c r="C77" s="31"/>
      <c r="D77" s="32" t="str">
        <f t="shared" si="2"/>
        <v>-</v>
      </c>
      <c r="E77" s="33"/>
      <c r="F77" s="17" t="s">
        <v>239</v>
      </c>
      <c r="G77" s="39"/>
      <c r="H77" s="17" t="s">
        <v>240</v>
      </c>
      <c r="I77" s="39"/>
      <c r="J77" s="18" t="s">
        <v>241</v>
      </c>
      <c r="K77" s="45"/>
      <c r="L77" s="46"/>
      <c r="M77" s="56"/>
      <c r="N77" s="53"/>
      <c r="O77" s="60" t="s">
        <v>279</v>
      </c>
      <c r="P77" s="53"/>
      <c r="Q77" s="60" t="s">
        <v>280</v>
      </c>
      <c r="R77" s="53"/>
      <c r="S77" s="63" t="s">
        <v>281</v>
      </c>
      <c r="T77" s="71"/>
      <c r="U77" s="47"/>
      <c r="W77" s="3" t="e">
        <f>個人情報!#REF!</f>
        <v>#REF!</v>
      </c>
      <c r="X77" s="3" t="str">
        <f t="shared" si="3"/>
        <v/>
      </c>
    </row>
    <row r="78" spans="1:24" x14ac:dyDescent="0.15">
      <c r="A78" s="30"/>
      <c r="B78" s="31"/>
      <c r="C78" s="31"/>
      <c r="D78" s="32" t="str">
        <f t="shared" si="2"/>
        <v>-</v>
      </c>
      <c r="E78" s="33"/>
      <c r="F78" s="17" t="s">
        <v>239</v>
      </c>
      <c r="G78" s="39"/>
      <c r="H78" s="17" t="s">
        <v>240</v>
      </c>
      <c r="I78" s="39"/>
      <c r="J78" s="18" t="s">
        <v>241</v>
      </c>
      <c r="K78" s="45"/>
      <c r="L78" s="46"/>
      <c r="M78" s="56"/>
      <c r="N78" s="53"/>
      <c r="O78" s="60" t="s">
        <v>279</v>
      </c>
      <c r="P78" s="53"/>
      <c r="Q78" s="60" t="s">
        <v>280</v>
      </c>
      <c r="R78" s="53"/>
      <c r="S78" s="63" t="s">
        <v>281</v>
      </c>
      <c r="T78" s="71"/>
      <c r="U78" s="47"/>
      <c r="W78" s="3" t="e">
        <f>個人情報!#REF!</f>
        <v>#REF!</v>
      </c>
      <c r="X78" s="3" t="str">
        <f t="shared" si="3"/>
        <v/>
      </c>
    </row>
    <row r="79" spans="1:24" x14ac:dyDescent="0.15">
      <c r="A79" s="30"/>
      <c r="B79" s="31"/>
      <c r="C79" s="31"/>
      <c r="D79" s="32" t="str">
        <f t="shared" si="2"/>
        <v>-</v>
      </c>
      <c r="E79" s="33"/>
      <c r="F79" s="17" t="s">
        <v>239</v>
      </c>
      <c r="G79" s="39"/>
      <c r="H79" s="17" t="s">
        <v>240</v>
      </c>
      <c r="I79" s="39"/>
      <c r="J79" s="18" t="s">
        <v>241</v>
      </c>
      <c r="K79" s="45"/>
      <c r="L79" s="46"/>
      <c r="M79" s="56"/>
      <c r="N79" s="53"/>
      <c r="O79" s="60" t="s">
        <v>279</v>
      </c>
      <c r="P79" s="53"/>
      <c r="Q79" s="60" t="s">
        <v>280</v>
      </c>
      <c r="R79" s="53"/>
      <c r="S79" s="63" t="s">
        <v>281</v>
      </c>
      <c r="T79" s="71"/>
      <c r="U79" s="47"/>
      <c r="W79" s="3" t="e">
        <f>個人情報!#REF!</f>
        <v>#REF!</v>
      </c>
      <c r="X79" s="3" t="str">
        <f t="shared" si="3"/>
        <v/>
      </c>
    </row>
    <row r="80" spans="1:24" x14ac:dyDescent="0.15">
      <c r="A80" s="30"/>
      <c r="B80" s="31"/>
      <c r="C80" s="31"/>
      <c r="D80" s="32" t="str">
        <f t="shared" si="2"/>
        <v>-</v>
      </c>
      <c r="E80" s="33"/>
      <c r="F80" s="17" t="s">
        <v>239</v>
      </c>
      <c r="G80" s="39"/>
      <c r="H80" s="17" t="s">
        <v>240</v>
      </c>
      <c r="I80" s="39"/>
      <c r="J80" s="18" t="s">
        <v>241</v>
      </c>
      <c r="K80" s="45"/>
      <c r="L80" s="46"/>
      <c r="M80" s="56"/>
      <c r="N80" s="53"/>
      <c r="O80" s="60" t="s">
        <v>279</v>
      </c>
      <c r="P80" s="53"/>
      <c r="Q80" s="60" t="s">
        <v>280</v>
      </c>
      <c r="R80" s="53"/>
      <c r="S80" s="63" t="s">
        <v>281</v>
      </c>
      <c r="T80" s="71"/>
      <c r="U80" s="47"/>
      <c r="W80" s="3" t="e">
        <f>個人情報!#REF!</f>
        <v>#REF!</v>
      </c>
      <c r="X80" s="3" t="str">
        <f t="shared" si="3"/>
        <v/>
      </c>
    </row>
    <row r="81" spans="1:24" x14ac:dyDescent="0.15">
      <c r="A81" s="30"/>
      <c r="B81" s="31"/>
      <c r="C81" s="31"/>
      <c r="D81" s="32" t="str">
        <f t="shared" si="2"/>
        <v>-</v>
      </c>
      <c r="E81" s="33"/>
      <c r="F81" s="17" t="s">
        <v>239</v>
      </c>
      <c r="G81" s="39"/>
      <c r="H81" s="17" t="s">
        <v>240</v>
      </c>
      <c r="I81" s="39"/>
      <c r="J81" s="18" t="s">
        <v>241</v>
      </c>
      <c r="K81" s="45"/>
      <c r="L81" s="46"/>
      <c r="M81" s="56"/>
      <c r="N81" s="53"/>
      <c r="O81" s="60" t="s">
        <v>279</v>
      </c>
      <c r="P81" s="53"/>
      <c r="Q81" s="60" t="s">
        <v>280</v>
      </c>
      <c r="R81" s="53"/>
      <c r="S81" s="63" t="s">
        <v>281</v>
      </c>
      <c r="T81" s="71"/>
      <c r="U81" s="47"/>
      <c r="W81" s="3" t="e">
        <f>個人情報!#REF!</f>
        <v>#REF!</v>
      </c>
      <c r="X81" s="3" t="str">
        <f t="shared" si="3"/>
        <v/>
      </c>
    </row>
    <row r="82" spans="1:24" x14ac:dyDescent="0.15">
      <c r="A82" s="30"/>
      <c r="B82" s="31"/>
      <c r="C82" s="31"/>
      <c r="D82" s="32" t="str">
        <f t="shared" si="2"/>
        <v>-</v>
      </c>
      <c r="E82" s="33"/>
      <c r="F82" s="17" t="s">
        <v>239</v>
      </c>
      <c r="G82" s="39"/>
      <c r="H82" s="17" t="s">
        <v>240</v>
      </c>
      <c r="I82" s="39"/>
      <c r="J82" s="18" t="s">
        <v>241</v>
      </c>
      <c r="K82" s="45"/>
      <c r="L82" s="46"/>
      <c r="M82" s="56"/>
      <c r="N82" s="53"/>
      <c r="O82" s="60" t="s">
        <v>279</v>
      </c>
      <c r="P82" s="53"/>
      <c r="Q82" s="60" t="s">
        <v>280</v>
      </c>
      <c r="R82" s="53"/>
      <c r="S82" s="63" t="s">
        <v>281</v>
      </c>
      <c r="T82" s="71"/>
      <c r="U82" s="47"/>
      <c r="W82" s="3" t="e">
        <f>個人情報!#REF!</f>
        <v>#REF!</v>
      </c>
      <c r="X82" s="3" t="str">
        <f t="shared" si="3"/>
        <v/>
      </c>
    </row>
    <row r="83" spans="1:24" x14ac:dyDescent="0.15">
      <c r="A83" s="30"/>
      <c r="B83" s="31"/>
      <c r="C83" s="31"/>
      <c r="D83" s="32" t="str">
        <f t="shared" si="2"/>
        <v>-</v>
      </c>
      <c r="E83" s="33"/>
      <c r="F83" s="17" t="s">
        <v>239</v>
      </c>
      <c r="G83" s="39"/>
      <c r="H83" s="17" t="s">
        <v>240</v>
      </c>
      <c r="I83" s="39"/>
      <c r="J83" s="18" t="s">
        <v>241</v>
      </c>
      <c r="K83" s="45"/>
      <c r="L83" s="46"/>
      <c r="M83" s="56"/>
      <c r="N83" s="53"/>
      <c r="O83" s="60" t="s">
        <v>279</v>
      </c>
      <c r="P83" s="53"/>
      <c r="Q83" s="60" t="s">
        <v>280</v>
      </c>
      <c r="R83" s="53"/>
      <c r="S83" s="63" t="s">
        <v>281</v>
      </c>
      <c r="T83" s="71"/>
      <c r="U83" s="47"/>
      <c r="W83" s="3" t="e">
        <f>個人情報!#REF!</f>
        <v>#REF!</v>
      </c>
      <c r="X83" s="3" t="str">
        <f t="shared" si="3"/>
        <v/>
      </c>
    </row>
    <row r="84" spans="1:24" x14ac:dyDescent="0.15">
      <c r="A84" s="30"/>
      <c r="B84" s="31"/>
      <c r="C84" s="31"/>
      <c r="D84" s="32" t="str">
        <f t="shared" si="2"/>
        <v>-</v>
      </c>
      <c r="E84" s="33"/>
      <c r="F84" s="17" t="s">
        <v>239</v>
      </c>
      <c r="G84" s="39"/>
      <c r="H84" s="17" t="s">
        <v>240</v>
      </c>
      <c r="I84" s="39"/>
      <c r="J84" s="18" t="s">
        <v>241</v>
      </c>
      <c r="K84" s="45"/>
      <c r="L84" s="46"/>
      <c r="M84" s="56"/>
      <c r="N84" s="53"/>
      <c r="O84" s="60" t="s">
        <v>279</v>
      </c>
      <c r="P84" s="53"/>
      <c r="Q84" s="60" t="s">
        <v>280</v>
      </c>
      <c r="R84" s="53"/>
      <c r="S84" s="63" t="s">
        <v>281</v>
      </c>
      <c r="T84" s="71"/>
      <c r="U84" s="47"/>
      <c r="W84" s="3" t="e">
        <f>個人情報!#REF!</f>
        <v>#REF!</v>
      </c>
      <c r="X84" s="3" t="str">
        <f t="shared" si="3"/>
        <v/>
      </c>
    </row>
    <row r="85" spans="1:24" x14ac:dyDescent="0.15">
      <c r="A85" s="30"/>
      <c r="B85" s="31"/>
      <c r="C85" s="31"/>
      <c r="D85" s="32" t="str">
        <f t="shared" si="2"/>
        <v>-</v>
      </c>
      <c r="E85" s="33"/>
      <c r="F85" s="17" t="s">
        <v>239</v>
      </c>
      <c r="G85" s="39"/>
      <c r="H85" s="17" t="s">
        <v>240</v>
      </c>
      <c r="I85" s="39"/>
      <c r="J85" s="18" t="s">
        <v>241</v>
      </c>
      <c r="K85" s="45"/>
      <c r="L85" s="46"/>
      <c r="M85" s="56"/>
      <c r="N85" s="53"/>
      <c r="O85" s="60" t="s">
        <v>279</v>
      </c>
      <c r="P85" s="53"/>
      <c r="Q85" s="60" t="s">
        <v>280</v>
      </c>
      <c r="R85" s="53"/>
      <c r="S85" s="63" t="s">
        <v>281</v>
      </c>
      <c r="T85" s="71"/>
      <c r="U85" s="47"/>
      <c r="W85" s="3" t="e">
        <f>個人情報!#REF!</f>
        <v>#REF!</v>
      </c>
      <c r="X85" s="3" t="str">
        <f t="shared" si="3"/>
        <v/>
      </c>
    </row>
    <row r="86" spans="1:24" x14ac:dyDescent="0.15">
      <c r="A86" s="30"/>
      <c r="B86" s="31"/>
      <c r="C86" s="31"/>
      <c r="D86" s="32" t="str">
        <f t="shared" si="2"/>
        <v>-</v>
      </c>
      <c r="E86" s="33"/>
      <c r="F86" s="17" t="s">
        <v>239</v>
      </c>
      <c r="G86" s="39"/>
      <c r="H86" s="17" t="s">
        <v>240</v>
      </c>
      <c r="I86" s="39"/>
      <c r="J86" s="18" t="s">
        <v>241</v>
      </c>
      <c r="K86" s="45"/>
      <c r="L86" s="46"/>
      <c r="M86" s="56"/>
      <c r="N86" s="53"/>
      <c r="O86" s="60" t="s">
        <v>279</v>
      </c>
      <c r="P86" s="53"/>
      <c r="Q86" s="60" t="s">
        <v>280</v>
      </c>
      <c r="R86" s="53"/>
      <c r="S86" s="63" t="s">
        <v>281</v>
      </c>
      <c r="T86" s="71"/>
      <c r="U86" s="47"/>
      <c r="W86" s="3" t="e">
        <f>個人情報!#REF!</f>
        <v>#REF!</v>
      </c>
      <c r="X86" s="3" t="str">
        <f t="shared" si="3"/>
        <v/>
      </c>
    </row>
    <row r="87" spans="1:24" x14ac:dyDescent="0.15">
      <c r="A87" s="30"/>
      <c r="B87" s="31"/>
      <c r="C87" s="31"/>
      <c r="D87" s="32" t="str">
        <f t="shared" si="2"/>
        <v>-</v>
      </c>
      <c r="E87" s="33"/>
      <c r="F87" s="17" t="s">
        <v>239</v>
      </c>
      <c r="G87" s="39"/>
      <c r="H87" s="17" t="s">
        <v>240</v>
      </c>
      <c r="I87" s="39"/>
      <c r="J87" s="18" t="s">
        <v>241</v>
      </c>
      <c r="K87" s="45"/>
      <c r="L87" s="46"/>
      <c r="M87" s="56"/>
      <c r="N87" s="53"/>
      <c r="O87" s="60" t="s">
        <v>279</v>
      </c>
      <c r="P87" s="53"/>
      <c r="Q87" s="60" t="s">
        <v>280</v>
      </c>
      <c r="R87" s="53"/>
      <c r="S87" s="63" t="s">
        <v>281</v>
      </c>
      <c r="T87" s="71"/>
      <c r="U87" s="47"/>
      <c r="X87" s="3" t="str">
        <f t="shared" si="3"/>
        <v/>
      </c>
    </row>
    <row r="88" spans="1:24" x14ac:dyDescent="0.15">
      <c r="A88" s="30"/>
      <c r="B88" s="31"/>
      <c r="C88" s="31"/>
      <c r="D88" s="32" t="str">
        <f t="shared" si="2"/>
        <v>-</v>
      </c>
      <c r="E88" s="33"/>
      <c r="F88" s="17" t="s">
        <v>239</v>
      </c>
      <c r="G88" s="39"/>
      <c r="H88" s="17" t="s">
        <v>240</v>
      </c>
      <c r="I88" s="39"/>
      <c r="J88" s="18" t="s">
        <v>241</v>
      </c>
      <c r="K88" s="45"/>
      <c r="L88" s="46"/>
      <c r="M88" s="56"/>
      <c r="N88" s="53"/>
      <c r="O88" s="60" t="s">
        <v>279</v>
      </c>
      <c r="P88" s="53"/>
      <c r="Q88" s="60" t="s">
        <v>280</v>
      </c>
      <c r="R88" s="53"/>
      <c r="S88" s="63" t="s">
        <v>281</v>
      </c>
      <c r="T88" s="71"/>
      <c r="U88" s="47"/>
      <c r="X88" s="3" t="str">
        <f t="shared" si="3"/>
        <v/>
      </c>
    </row>
    <row r="89" spans="1:24" x14ac:dyDescent="0.15">
      <c r="A89" s="30"/>
      <c r="B89" s="31"/>
      <c r="C89" s="31"/>
      <c r="D89" s="32" t="str">
        <f t="shared" si="2"/>
        <v>-</v>
      </c>
      <c r="E89" s="33"/>
      <c r="F89" s="17" t="s">
        <v>239</v>
      </c>
      <c r="G89" s="39"/>
      <c r="H89" s="17" t="s">
        <v>240</v>
      </c>
      <c r="I89" s="39"/>
      <c r="J89" s="18" t="s">
        <v>241</v>
      </c>
      <c r="K89" s="45"/>
      <c r="L89" s="46"/>
      <c r="M89" s="56"/>
      <c r="N89" s="53"/>
      <c r="O89" s="60" t="s">
        <v>279</v>
      </c>
      <c r="P89" s="53"/>
      <c r="Q89" s="60" t="s">
        <v>280</v>
      </c>
      <c r="R89" s="53"/>
      <c r="S89" s="63" t="s">
        <v>281</v>
      </c>
      <c r="T89" s="71"/>
      <c r="U89" s="47"/>
      <c r="X89" s="3" t="str">
        <f t="shared" si="3"/>
        <v/>
      </c>
    </row>
    <row r="90" spans="1:24" x14ac:dyDescent="0.15">
      <c r="A90" s="30"/>
      <c r="B90" s="31"/>
      <c r="C90" s="31"/>
      <c r="D90" s="32" t="str">
        <f t="shared" si="2"/>
        <v>-</v>
      </c>
      <c r="E90" s="33"/>
      <c r="F90" s="17" t="s">
        <v>239</v>
      </c>
      <c r="G90" s="39"/>
      <c r="H90" s="17" t="s">
        <v>240</v>
      </c>
      <c r="I90" s="39"/>
      <c r="J90" s="18" t="s">
        <v>241</v>
      </c>
      <c r="K90" s="45"/>
      <c r="L90" s="46"/>
      <c r="M90" s="56"/>
      <c r="N90" s="53"/>
      <c r="O90" s="60" t="s">
        <v>279</v>
      </c>
      <c r="P90" s="53"/>
      <c r="Q90" s="60" t="s">
        <v>280</v>
      </c>
      <c r="R90" s="53"/>
      <c r="S90" s="63" t="s">
        <v>281</v>
      </c>
      <c r="T90" s="71"/>
      <c r="U90" s="47"/>
      <c r="X90" s="3" t="str">
        <f t="shared" si="3"/>
        <v/>
      </c>
    </row>
    <row r="91" spans="1:24" x14ac:dyDescent="0.15">
      <c r="A91" s="30"/>
      <c r="B91" s="31"/>
      <c r="C91" s="31"/>
      <c r="D91" s="32" t="str">
        <f t="shared" si="2"/>
        <v>-</v>
      </c>
      <c r="E91" s="33"/>
      <c r="F91" s="17" t="s">
        <v>239</v>
      </c>
      <c r="G91" s="39"/>
      <c r="H91" s="17" t="s">
        <v>240</v>
      </c>
      <c r="I91" s="39"/>
      <c r="J91" s="18" t="s">
        <v>241</v>
      </c>
      <c r="K91" s="45"/>
      <c r="L91" s="46"/>
      <c r="M91" s="56"/>
      <c r="N91" s="53"/>
      <c r="O91" s="60" t="s">
        <v>279</v>
      </c>
      <c r="P91" s="53"/>
      <c r="Q91" s="60" t="s">
        <v>280</v>
      </c>
      <c r="R91" s="53"/>
      <c r="S91" s="63" t="s">
        <v>281</v>
      </c>
      <c r="T91" s="71"/>
      <c r="U91" s="47"/>
      <c r="X91" s="3" t="str">
        <f t="shared" si="3"/>
        <v/>
      </c>
    </row>
    <row r="92" spans="1:24" x14ac:dyDescent="0.15">
      <c r="A92" s="30"/>
      <c r="B92" s="31"/>
      <c r="C92" s="31"/>
      <c r="D92" s="32" t="str">
        <f t="shared" si="2"/>
        <v>-</v>
      </c>
      <c r="E92" s="33"/>
      <c r="F92" s="17" t="s">
        <v>239</v>
      </c>
      <c r="G92" s="39"/>
      <c r="H92" s="17" t="s">
        <v>240</v>
      </c>
      <c r="I92" s="39"/>
      <c r="J92" s="18" t="s">
        <v>241</v>
      </c>
      <c r="K92" s="45"/>
      <c r="L92" s="46"/>
      <c r="M92" s="56"/>
      <c r="N92" s="53"/>
      <c r="O92" s="60" t="s">
        <v>279</v>
      </c>
      <c r="P92" s="53"/>
      <c r="Q92" s="60" t="s">
        <v>280</v>
      </c>
      <c r="R92" s="53"/>
      <c r="S92" s="63" t="s">
        <v>281</v>
      </c>
      <c r="T92" s="71"/>
      <c r="U92" s="47"/>
      <c r="X92" s="3" t="str">
        <f t="shared" si="3"/>
        <v/>
      </c>
    </row>
    <row r="93" spans="1:24" x14ac:dyDescent="0.15">
      <c r="A93" s="30"/>
      <c r="B93" s="31"/>
      <c r="C93" s="31"/>
      <c r="D93" s="32" t="str">
        <f t="shared" si="2"/>
        <v>-</v>
      </c>
      <c r="E93" s="33"/>
      <c r="F93" s="17" t="s">
        <v>239</v>
      </c>
      <c r="G93" s="39"/>
      <c r="H93" s="17" t="s">
        <v>240</v>
      </c>
      <c r="I93" s="39"/>
      <c r="J93" s="18" t="s">
        <v>241</v>
      </c>
      <c r="K93" s="45"/>
      <c r="L93" s="46"/>
      <c r="M93" s="56"/>
      <c r="N93" s="53"/>
      <c r="O93" s="60" t="s">
        <v>279</v>
      </c>
      <c r="P93" s="53"/>
      <c r="Q93" s="60" t="s">
        <v>280</v>
      </c>
      <c r="R93" s="53"/>
      <c r="S93" s="63" t="s">
        <v>281</v>
      </c>
      <c r="T93" s="71"/>
      <c r="U93" s="47"/>
      <c r="X93" s="3" t="str">
        <f t="shared" si="3"/>
        <v/>
      </c>
    </row>
    <row r="94" spans="1:24" x14ac:dyDescent="0.15">
      <c r="A94" s="30"/>
      <c r="B94" s="31"/>
      <c r="C94" s="31"/>
      <c r="D94" s="32" t="str">
        <f t="shared" si="2"/>
        <v>-</v>
      </c>
      <c r="E94" s="33"/>
      <c r="F94" s="17" t="s">
        <v>239</v>
      </c>
      <c r="G94" s="39"/>
      <c r="H94" s="17" t="s">
        <v>240</v>
      </c>
      <c r="I94" s="39"/>
      <c r="J94" s="18" t="s">
        <v>241</v>
      </c>
      <c r="K94" s="45"/>
      <c r="L94" s="46"/>
      <c r="M94" s="56"/>
      <c r="N94" s="53"/>
      <c r="O94" s="60" t="s">
        <v>279</v>
      </c>
      <c r="P94" s="53"/>
      <c r="Q94" s="60" t="s">
        <v>280</v>
      </c>
      <c r="R94" s="53"/>
      <c r="S94" s="63" t="s">
        <v>281</v>
      </c>
      <c r="T94" s="71"/>
      <c r="U94" s="47"/>
      <c r="X94" s="3" t="str">
        <f t="shared" si="3"/>
        <v/>
      </c>
    </row>
    <row r="95" spans="1:24" x14ac:dyDescent="0.15">
      <c r="A95" s="30"/>
      <c r="B95" s="31"/>
      <c r="C95" s="31"/>
      <c r="D95" s="32" t="str">
        <f t="shared" si="2"/>
        <v>-</v>
      </c>
      <c r="E95" s="33"/>
      <c r="F95" s="17" t="s">
        <v>239</v>
      </c>
      <c r="G95" s="39"/>
      <c r="H95" s="17" t="s">
        <v>240</v>
      </c>
      <c r="I95" s="39"/>
      <c r="J95" s="18" t="s">
        <v>241</v>
      </c>
      <c r="K95" s="45"/>
      <c r="L95" s="46"/>
      <c r="M95" s="56"/>
      <c r="N95" s="53"/>
      <c r="O95" s="60" t="s">
        <v>279</v>
      </c>
      <c r="P95" s="53"/>
      <c r="Q95" s="60" t="s">
        <v>280</v>
      </c>
      <c r="R95" s="53"/>
      <c r="S95" s="63" t="s">
        <v>281</v>
      </c>
      <c r="T95" s="71"/>
      <c r="U95" s="47"/>
      <c r="X95" s="3" t="str">
        <f t="shared" si="3"/>
        <v/>
      </c>
    </row>
    <row r="96" spans="1:24" x14ac:dyDescent="0.15">
      <c r="A96" s="30"/>
      <c r="B96" s="31"/>
      <c r="C96" s="31"/>
      <c r="D96" s="32" t="str">
        <f t="shared" si="2"/>
        <v>-</v>
      </c>
      <c r="E96" s="33"/>
      <c r="F96" s="17" t="s">
        <v>239</v>
      </c>
      <c r="G96" s="39"/>
      <c r="H96" s="17" t="s">
        <v>240</v>
      </c>
      <c r="I96" s="39"/>
      <c r="J96" s="18" t="s">
        <v>241</v>
      </c>
      <c r="K96" s="45"/>
      <c r="L96" s="46"/>
      <c r="M96" s="56"/>
      <c r="N96" s="53"/>
      <c r="O96" s="60" t="s">
        <v>279</v>
      </c>
      <c r="P96" s="53"/>
      <c r="Q96" s="60" t="s">
        <v>280</v>
      </c>
      <c r="R96" s="53"/>
      <c r="S96" s="63" t="s">
        <v>281</v>
      </c>
      <c r="T96" s="71"/>
      <c r="U96" s="47"/>
      <c r="X96" s="3" t="str">
        <f t="shared" si="3"/>
        <v/>
      </c>
    </row>
    <row r="97" spans="1:24" x14ac:dyDescent="0.15">
      <c r="A97" s="30"/>
      <c r="B97" s="31"/>
      <c r="C97" s="31"/>
      <c r="D97" s="32" t="str">
        <f t="shared" si="2"/>
        <v>-</v>
      </c>
      <c r="E97" s="33"/>
      <c r="F97" s="17" t="s">
        <v>239</v>
      </c>
      <c r="G97" s="39"/>
      <c r="H97" s="17" t="s">
        <v>240</v>
      </c>
      <c r="I97" s="39"/>
      <c r="J97" s="18" t="s">
        <v>241</v>
      </c>
      <c r="K97" s="45"/>
      <c r="L97" s="46"/>
      <c r="M97" s="56"/>
      <c r="N97" s="53"/>
      <c r="O97" s="60" t="s">
        <v>279</v>
      </c>
      <c r="P97" s="53"/>
      <c r="Q97" s="60" t="s">
        <v>280</v>
      </c>
      <c r="R97" s="53"/>
      <c r="S97" s="63" t="s">
        <v>281</v>
      </c>
      <c r="T97" s="71"/>
      <c r="U97" s="47"/>
      <c r="X97" s="3" t="str">
        <f t="shared" si="3"/>
        <v/>
      </c>
    </row>
    <row r="98" spans="1:24" x14ac:dyDescent="0.15">
      <c r="A98" s="30"/>
      <c r="B98" s="31"/>
      <c r="C98" s="31"/>
      <c r="D98" s="32" t="str">
        <f t="shared" si="2"/>
        <v>-</v>
      </c>
      <c r="E98" s="33"/>
      <c r="F98" s="17" t="s">
        <v>239</v>
      </c>
      <c r="G98" s="39"/>
      <c r="H98" s="17" t="s">
        <v>240</v>
      </c>
      <c r="I98" s="39"/>
      <c r="J98" s="18" t="s">
        <v>241</v>
      </c>
      <c r="K98" s="45"/>
      <c r="L98" s="46"/>
      <c r="M98" s="56"/>
      <c r="N98" s="53"/>
      <c r="O98" s="60" t="s">
        <v>279</v>
      </c>
      <c r="P98" s="53"/>
      <c r="Q98" s="60" t="s">
        <v>280</v>
      </c>
      <c r="R98" s="53"/>
      <c r="S98" s="63" t="s">
        <v>281</v>
      </c>
      <c r="T98" s="71"/>
      <c r="U98" s="47"/>
      <c r="X98" s="3" t="str">
        <f t="shared" si="3"/>
        <v/>
      </c>
    </row>
    <row r="99" spans="1:24" x14ac:dyDescent="0.15">
      <c r="A99" s="30"/>
      <c r="B99" s="31"/>
      <c r="C99" s="31"/>
      <c r="D99" s="32" t="str">
        <f t="shared" si="2"/>
        <v>-</v>
      </c>
      <c r="E99" s="33"/>
      <c r="F99" s="17" t="s">
        <v>239</v>
      </c>
      <c r="G99" s="39"/>
      <c r="H99" s="17" t="s">
        <v>240</v>
      </c>
      <c r="I99" s="39"/>
      <c r="J99" s="18" t="s">
        <v>241</v>
      </c>
      <c r="K99" s="45"/>
      <c r="L99" s="46"/>
      <c r="M99" s="56"/>
      <c r="N99" s="53"/>
      <c r="O99" s="60" t="s">
        <v>279</v>
      </c>
      <c r="P99" s="53"/>
      <c r="Q99" s="60" t="s">
        <v>280</v>
      </c>
      <c r="R99" s="53"/>
      <c r="S99" s="63" t="s">
        <v>281</v>
      </c>
      <c r="T99" s="71"/>
      <c r="U99" s="47"/>
      <c r="X99" s="3" t="str">
        <f t="shared" si="3"/>
        <v/>
      </c>
    </row>
    <row r="100" spans="1:24" x14ac:dyDescent="0.15">
      <c r="A100" s="30"/>
      <c r="B100" s="31"/>
      <c r="C100" s="31"/>
      <c r="D100" s="32" t="str">
        <f t="shared" si="2"/>
        <v>-</v>
      </c>
      <c r="E100" s="33"/>
      <c r="F100" s="17" t="s">
        <v>239</v>
      </c>
      <c r="G100" s="39"/>
      <c r="H100" s="17" t="s">
        <v>240</v>
      </c>
      <c r="I100" s="39"/>
      <c r="J100" s="18" t="s">
        <v>241</v>
      </c>
      <c r="K100" s="45"/>
      <c r="L100" s="46"/>
      <c r="M100" s="56"/>
      <c r="N100" s="53"/>
      <c r="O100" s="60" t="s">
        <v>279</v>
      </c>
      <c r="P100" s="53"/>
      <c r="Q100" s="60" t="s">
        <v>280</v>
      </c>
      <c r="R100" s="53"/>
      <c r="S100" s="63" t="s">
        <v>281</v>
      </c>
      <c r="T100" s="71"/>
      <c r="U100" s="47"/>
      <c r="X100" s="3" t="str">
        <f t="shared" si="3"/>
        <v/>
      </c>
    </row>
    <row r="101" spans="1:24" x14ac:dyDescent="0.15">
      <c r="A101" s="30"/>
      <c r="B101" s="31"/>
      <c r="C101" s="31"/>
      <c r="D101" s="32" t="str">
        <f t="shared" si="2"/>
        <v>-</v>
      </c>
      <c r="E101" s="33"/>
      <c r="F101" s="17" t="s">
        <v>239</v>
      </c>
      <c r="G101" s="39"/>
      <c r="H101" s="17" t="s">
        <v>240</v>
      </c>
      <c r="I101" s="39"/>
      <c r="J101" s="18" t="s">
        <v>241</v>
      </c>
      <c r="K101" s="45"/>
      <c r="L101" s="46"/>
      <c r="M101" s="56"/>
      <c r="N101" s="53"/>
      <c r="O101" s="60" t="s">
        <v>279</v>
      </c>
      <c r="P101" s="53"/>
      <c r="Q101" s="60" t="s">
        <v>280</v>
      </c>
      <c r="R101" s="53"/>
      <c r="S101" s="63" t="s">
        <v>281</v>
      </c>
      <c r="T101" s="71"/>
      <c r="U101" s="47"/>
      <c r="X101" s="3" t="str">
        <f t="shared" si="3"/>
        <v/>
      </c>
    </row>
    <row r="102" spans="1:24" x14ac:dyDescent="0.15">
      <c r="A102" s="30"/>
      <c r="B102" s="31"/>
      <c r="C102" s="31"/>
      <c r="D102" s="32" t="str">
        <f t="shared" si="2"/>
        <v>-</v>
      </c>
      <c r="E102" s="33"/>
      <c r="F102" s="17" t="s">
        <v>239</v>
      </c>
      <c r="G102" s="39"/>
      <c r="H102" s="17" t="s">
        <v>240</v>
      </c>
      <c r="I102" s="39"/>
      <c r="J102" s="18" t="s">
        <v>241</v>
      </c>
      <c r="K102" s="45"/>
      <c r="L102" s="46"/>
      <c r="M102" s="56"/>
      <c r="N102" s="53"/>
      <c r="O102" s="60" t="s">
        <v>279</v>
      </c>
      <c r="P102" s="53"/>
      <c r="Q102" s="60" t="s">
        <v>280</v>
      </c>
      <c r="R102" s="53"/>
      <c r="S102" s="63" t="s">
        <v>281</v>
      </c>
      <c r="T102" s="71"/>
      <c r="U102" s="47"/>
      <c r="X102" s="3" t="str">
        <f t="shared" si="3"/>
        <v/>
      </c>
    </row>
    <row r="103" spans="1:24" x14ac:dyDescent="0.15">
      <c r="A103" s="30"/>
      <c r="B103" s="31"/>
      <c r="C103" s="31"/>
      <c r="D103" s="32" t="str">
        <f t="shared" si="2"/>
        <v>-</v>
      </c>
      <c r="E103" s="33"/>
      <c r="F103" s="17" t="s">
        <v>239</v>
      </c>
      <c r="G103" s="39"/>
      <c r="H103" s="17" t="s">
        <v>240</v>
      </c>
      <c r="I103" s="39"/>
      <c r="J103" s="18" t="s">
        <v>241</v>
      </c>
      <c r="K103" s="45"/>
      <c r="L103" s="46"/>
      <c r="M103" s="56"/>
      <c r="N103" s="53"/>
      <c r="O103" s="60" t="s">
        <v>279</v>
      </c>
      <c r="P103" s="53"/>
      <c r="Q103" s="60" t="s">
        <v>280</v>
      </c>
      <c r="R103" s="53"/>
      <c r="S103" s="63" t="s">
        <v>281</v>
      </c>
      <c r="T103" s="71"/>
      <c r="U103" s="47"/>
      <c r="X103" s="3" t="str">
        <f t="shared" si="3"/>
        <v/>
      </c>
    </row>
    <row r="104" spans="1:24" x14ac:dyDescent="0.15">
      <c r="A104" s="30"/>
      <c r="B104" s="31"/>
      <c r="C104" s="31"/>
      <c r="D104" s="32" t="str">
        <f t="shared" si="2"/>
        <v>-</v>
      </c>
      <c r="E104" s="33"/>
      <c r="F104" s="17" t="s">
        <v>239</v>
      </c>
      <c r="G104" s="39"/>
      <c r="H104" s="17" t="s">
        <v>240</v>
      </c>
      <c r="I104" s="39"/>
      <c r="J104" s="18" t="s">
        <v>241</v>
      </c>
      <c r="K104" s="45"/>
      <c r="L104" s="46"/>
      <c r="M104" s="56"/>
      <c r="N104" s="53"/>
      <c r="O104" s="60" t="s">
        <v>279</v>
      </c>
      <c r="P104" s="53"/>
      <c r="Q104" s="60" t="s">
        <v>280</v>
      </c>
      <c r="R104" s="53"/>
      <c r="S104" s="63" t="s">
        <v>281</v>
      </c>
      <c r="T104" s="71"/>
      <c r="U104" s="47"/>
      <c r="X104" s="3" t="str">
        <f t="shared" si="3"/>
        <v/>
      </c>
    </row>
    <row r="105" spans="1:24" x14ac:dyDescent="0.15">
      <c r="A105" s="30"/>
      <c r="B105" s="31"/>
      <c r="C105" s="31"/>
      <c r="D105" s="32" t="str">
        <f t="shared" si="2"/>
        <v>-</v>
      </c>
      <c r="E105" s="33"/>
      <c r="F105" s="17" t="s">
        <v>239</v>
      </c>
      <c r="G105" s="39"/>
      <c r="H105" s="17" t="s">
        <v>240</v>
      </c>
      <c r="I105" s="39"/>
      <c r="J105" s="18" t="s">
        <v>241</v>
      </c>
      <c r="K105" s="45"/>
      <c r="L105" s="46"/>
      <c r="M105" s="56"/>
      <c r="N105" s="53"/>
      <c r="O105" s="60" t="s">
        <v>279</v>
      </c>
      <c r="P105" s="53"/>
      <c r="Q105" s="60" t="s">
        <v>280</v>
      </c>
      <c r="R105" s="53"/>
      <c r="S105" s="63" t="s">
        <v>281</v>
      </c>
      <c r="T105" s="71"/>
      <c r="U105" s="47"/>
      <c r="X105" s="3" t="str">
        <f t="shared" si="3"/>
        <v/>
      </c>
    </row>
    <row r="106" spans="1:24" ht="14.25" thickBot="1" x14ac:dyDescent="0.2">
      <c r="A106" s="34"/>
      <c r="B106" s="35"/>
      <c r="C106" s="35"/>
      <c r="D106" s="36" t="str">
        <f t="shared" si="2"/>
        <v>-</v>
      </c>
      <c r="E106" s="37"/>
      <c r="F106" s="19" t="s">
        <v>239</v>
      </c>
      <c r="G106" s="40"/>
      <c r="H106" s="19" t="s">
        <v>240</v>
      </c>
      <c r="I106" s="40"/>
      <c r="J106" s="20" t="s">
        <v>241</v>
      </c>
      <c r="K106" s="48"/>
      <c r="L106" s="49"/>
      <c r="M106" s="57"/>
      <c r="N106" s="54"/>
      <c r="O106" s="61" t="s">
        <v>279</v>
      </c>
      <c r="P106" s="54"/>
      <c r="Q106" s="61" t="s">
        <v>280</v>
      </c>
      <c r="R106" s="54"/>
      <c r="S106" s="64" t="s">
        <v>281</v>
      </c>
      <c r="T106" s="50"/>
      <c r="U106" s="51"/>
      <c r="X106" s="3" t="str">
        <f t="shared" si="3"/>
        <v/>
      </c>
    </row>
    <row r="107" spans="1:24" x14ac:dyDescent="0.15">
      <c r="A107" s="23"/>
    </row>
  </sheetData>
  <sheetProtection selectLockedCells="1"/>
  <mergeCells count="10">
    <mergeCell ref="A1:U2"/>
    <mergeCell ref="N4:S4"/>
    <mergeCell ref="E3:S3"/>
    <mergeCell ref="A3:A4"/>
    <mergeCell ref="B3:B4"/>
    <mergeCell ref="T3:T4"/>
    <mergeCell ref="U3:U4"/>
    <mergeCell ref="C3:C4"/>
    <mergeCell ref="D3:D4"/>
    <mergeCell ref="E4:K4"/>
  </mergeCells>
  <phoneticPr fontId="6"/>
  <conditionalFormatting sqref="C7:C106">
    <cfRule type="expression" dxfId="2" priority="1">
      <formula>AND($B7&lt;&gt;"107 ハーフマラソン",$B7&lt;&gt;"062 10000mW")</formula>
    </cfRule>
  </conditionalFormatting>
  <dataValidations count="8">
    <dataValidation type="list" allowBlank="1" showInputMessage="1" showErrorMessage="1" sqref="B7:B106" xr:uid="{00000000-0002-0000-0400-000000000000}">
      <formula1>男子種目</formula1>
    </dataValidation>
    <dataValidation type="list" allowBlank="1" showInputMessage="1" showErrorMessage="1" sqref="T106" xr:uid="{00000000-0002-0000-0400-000001000000}">
      <formula1>"大会HPURL,記録証"</formula1>
    </dataValidation>
    <dataValidation type="list" allowBlank="1" showInputMessage="1" showErrorMessage="1" sqref="A7:A106" xr:uid="{00000000-0002-0000-0400-000002000000}">
      <formula1>$W$7:$W$86</formula1>
    </dataValidation>
    <dataValidation type="list" allowBlank="1" showInputMessage="1" showErrorMessage="1" sqref="N6:N106" xr:uid="{00000000-0002-0000-0400-000003000000}">
      <formula1>INDIRECT("樹立日①")</formula1>
    </dataValidation>
    <dataValidation type="list" allowBlank="1" showInputMessage="1" showErrorMessage="1" sqref="P6:P106" xr:uid="{00000000-0002-0000-0400-000004000000}">
      <formula1>INDIRECT("樹立日②")</formula1>
    </dataValidation>
    <dataValidation type="list" allowBlank="1" showInputMessage="1" showErrorMessage="1" sqref="R6:R106" xr:uid="{00000000-0002-0000-0400-000005000000}">
      <formula1>INDIRECT("樹立日③")</formula1>
    </dataValidation>
    <dataValidation type="list" allowBlank="1" showInputMessage="1" showErrorMessage="1" sqref="C7:C106" xr:uid="{00000000-0002-0000-0400-000006000000}">
      <formula1>INDIRECT($X7)</formula1>
    </dataValidation>
    <dataValidation type="list" allowBlank="1" showInputMessage="1" showErrorMessage="1" sqref="T6:T105" xr:uid="{00000000-0002-0000-0400-000007000000}">
      <formula1>"大会HPURL,記録証,関東学連主催大会"</formula1>
    </dataValidation>
  </dataValidations>
  <pageMargins left="0.11811023622047245" right="0.11811023622047245" top="0.74803149606299213" bottom="0.74803149606299213" header="0.31496062992125984" footer="0.31496062992125984"/>
  <pageSetup paperSize="9" scale="62" fitToHeight="0" orientation="landscape" r:id="rId1"/>
  <headerFooter>
    <oddHeader>&amp;R&amp;P /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F0"/>
  </sheetPr>
  <dimension ref="A1:H5818"/>
  <sheetViews>
    <sheetView workbookViewId="0">
      <selection activeCell="D2" sqref="D2"/>
    </sheetView>
  </sheetViews>
  <sheetFormatPr defaultRowHeight="13.5" x14ac:dyDescent="0.15"/>
  <cols>
    <col min="1" max="1" width="8.625" customWidth="1"/>
    <col min="2" max="2" width="15" customWidth="1"/>
    <col min="3" max="3" width="17.875" customWidth="1"/>
    <col min="4" max="4" width="25.75" bestFit="1" customWidth="1"/>
    <col min="5" max="5" width="8.625" customWidth="1"/>
    <col min="6" max="6" width="9.75" bestFit="1" customWidth="1"/>
    <col min="247" max="262" width="8.625" customWidth="1"/>
    <col min="503" max="518" width="8.625" customWidth="1"/>
    <col min="759" max="774" width="8.625" customWidth="1"/>
    <col min="1015" max="1030" width="8.625" customWidth="1"/>
    <col min="1271" max="1286" width="8.625" customWidth="1"/>
    <col min="1527" max="1542" width="8.625" customWidth="1"/>
    <col min="1783" max="1798" width="8.625" customWidth="1"/>
    <col min="2039" max="2054" width="8.625" customWidth="1"/>
    <col min="2295" max="2310" width="8.625" customWidth="1"/>
    <col min="2551" max="2566" width="8.625" customWidth="1"/>
    <col min="2807" max="2822" width="8.625" customWidth="1"/>
    <col min="3063" max="3078" width="8.625" customWidth="1"/>
    <col min="3319" max="3334" width="8.625" customWidth="1"/>
    <col min="3575" max="3590" width="8.625" customWidth="1"/>
    <col min="3831" max="3846" width="8.625" customWidth="1"/>
    <col min="4087" max="4102" width="8.625" customWidth="1"/>
    <col min="4343" max="4358" width="8.625" customWidth="1"/>
    <col min="4599" max="4614" width="8.625" customWidth="1"/>
    <col min="4855" max="4870" width="8.625" customWidth="1"/>
    <col min="5111" max="5126" width="8.625" customWidth="1"/>
    <col min="5367" max="5382" width="8.625" customWidth="1"/>
    <col min="5623" max="5638" width="8.625" customWidth="1"/>
    <col min="5879" max="5894" width="8.625" customWidth="1"/>
    <col min="6135" max="6150" width="8.625" customWidth="1"/>
    <col min="6391" max="6406" width="8.625" customWidth="1"/>
    <col min="6647" max="6662" width="8.625" customWidth="1"/>
    <col min="6903" max="6918" width="8.625" customWidth="1"/>
    <col min="7159" max="7174" width="8.625" customWidth="1"/>
    <col min="7415" max="7430" width="8.625" customWidth="1"/>
    <col min="7671" max="7686" width="8.625" customWidth="1"/>
    <col min="7927" max="7942" width="8.625" customWidth="1"/>
    <col min="8183" max="8198" width="8.625" customWidth="1"/>
    <col min="8439" max="8454" width="8.625" customWidth="1"/>
    <col min="8695" max="8710" width="8.625" customWidth="1"/>
    <col min="8951" max="8966" width="8.625" customWidth="1"/>
    <col min="9207" max="9222" width="8.625" customWidth="1"/>
    <col min="9463" max="9478" width="8.625" customWidth="1"/>
    <col min="9719" max="9734" width="8.625" customWidth="1"/>
    <col min="9975" max="9990" width="8.625" customWidth="1"/>
    <col min="10231" max="10246" width="8.625" customWidth="1"/>
    <col min="10487" max="10502" width="8.625" customWidth="1"/>
    <col min="10743" max="10758" width="8.625" customWidth="1"/>
    <col min="10999" max="11014" width="8.625" customWidth="1"/>
    <col min="11255" max="11270" width="8.625" customWidth="1"/>
    <col min="11511" max="11526" width="8.625" customWidth="1"/>
    <col min="11767" max="11782" width="8.625" customWidth="1"/>
    <col min="12023" max="12038" width="8.625" customWidth="1"/>
    <col min="12279" max="12294" width="8.625" customWidth="1"/>
    <col min="12535" max="12550" width="8.625" customWidth="1"/>
    <col min="12791" max="12806" width="8.625" customWidth="1"/>
    <col min="13047" max="13062" width="8.625" customWidth="1"/>
    <col min="13303" max="13318" width="8.625" customWidth="1"/>
    <col min="13559" max="13574" width="8.625" customWidth="1"/>
    <col min="13815" max="13830" width="8.625" customWidth="1"/>
    <col min="14071" max="14086" width="8.625" customWidth="1"/>
    <col min="14327" max="14342" width="8.625" customWidth="1"/>
    <col min="14583" max="14598" width="8.625" customWidth="1"/>
    <col min="14839" max="14854" width="8.625" customWidth="1"/>
    <col min="15095" max="15110" width="8.625" customWidth="1"/>
    <col min="15351" max="15366" width="8.625" customWidth="1"/>
    <col min="15607" max="15622" width="8.625" customWidth="1"/>
    <col min="15863" max="15878" width="8.625" customWidth="1"/>
    <col min="16119" max="16134" width="8.625" customWidth="1"/>
  </cols>
  <sheetData>
    <row r="1" spans="1:8" x14ac:dyDescent="0.15">
      <c r="A1" t="s">
        <v>244</v>
      </c>
      <c r="B1" t="s">
        <v>6</v>
      </c>
      <c r="C1" t="s">
        <v>436</v>
      </c>
      <c r="D1" t="s">
        <v>245</v>
      </c>
      <c r="E1" t="s">
        <v>1</v>
      </c>
      <c r="F1" t="s">
        <v>7</v>
      </c>
      <c r="G1" t="s">
        <v>275</v>
      </c>
      <c r="H1" t="s">
        <v>13552</v>
      </c>
    </row>
    <row r="2" spans="1:8" x14ac:dyDescent="0.15">
      <c r="A2">
        <v>1</v>
      </c>
      <c r="B2" t="s">
        <v>4197</v>
      </c>
      <c r="C2" t="s">
        <v>7862</v>
      </c>
      <c r="D2" t="s">
        <v>13563</v>
      </c>
      <c r="E2" s="2" t="s">
        <v>70</v>
      </c>
      <c r="F2" t="s">
        <v>13606</v>
      </c>
      <c r="G2" s="2" t="s">
        <v>6230</v>
      </c>
      <c r="H2" t="s">
        <v>13553</v>
      </c>
    </row>
    <row r="3" spans="1:8" x14ac:dyDescent="0.15">
      <c r="A3">
        <v>2</v>
      </c>
      <c r="B3" t="s">
        <v>4198</v>
      </c>
      <c r="C3" t="s">
        <v>7863</v>
      </c>
      <c r="D3" t="s">
        <v>13563</v>
      </c>
      <c r="E3" s="2" t="s">
        <v>70</v>
      </c>
      <c r="F3" t="s">
        <v>13606</v>
      </c>
      <c r="G3" s="2" t="s">
        <v>6231</v>
      </c>
      <c r="H3" t="s">
        <v>13553</v>
      </c>
    </row>
    <row r="4" spans="1:8" x14ac:dyDescent="0.15">
      <c r="A4">
        <v>3</v>
      </c>
      <c r="B4" t="s">
        <v>4199</v>
      </c>
      <c r="C4" t="s">
        <v>7864</v>
      </c>
      <c r="D4" t="s">
        <v>13563</v>
      </c>
      <c r="E4" s="2" t="s">
        <v>70</v>
      </c>
      <c r="F4" t="s">
        <v>13606</v>
      </c>
      <c r="G4" s="2" t="s">
        <v>6232</v>
      </c>
      <c r="H4" t="s">
        <v>13553</v>
      </c>
    </row>
    <row r="5" spans="1:8" x14ac:dyDescent="0.15">
      <c r="A5">
        <v>4</v>
      </c>
      <c r="B5" t="s">
        <v>4200</v>
      </c>
      <c r="C5" t="s">
        <v>7865</v>
      </c>
      <c r="D5" t="s">
        <v>13563</v>
      </c>
      <c r="E5" s="2" t="s">
        <v>70</v>
      </c>
      <c r="F5" t="s">
        <v>13607</v>
      </c>
      <c r="G5" s="2" t="s">
        <v>6233</v>
      </c>
      <c r="H5" t="s">
        <v>13553</v>
      </c>
    </row>
    <row r="6" spans="1:8" x14ac:dyDescent="0.15">
      <c r="A6">
        <v>5</v>
      </c>
      <c r="B6" t="s">
        <v>2727</v>
      </c>
      <c r="C6" t="s">
        <v>7866</v>
      </c>
      <c r="D6" t="s">
        <v>318</v>
      </c>
      <c r="E6" s="2" t="s">
        <v>234</v>
      </c>
      <c r="F6" t="s">
        <v>13606</v>
      </c>
      <c r="G6" s="2" t="s">
        <v>6234</v>
      </c>
      <c r="H6" t="s">
        <v>13553</v>
      </c>
    </row>
    <row r="7" spans="1:8" x14ac:dyDescent="0.15">
      <c r="A7">
        <v>6</v>
      </c>
      <c r="B7" t="s">
        <v>452</v>
      </c>
      <c r="C7" t="s">
        <v>7867</v>
      </c>
      <c r="D7" t="s">
        <v>318</v>
      </c>
      <c r="E7" s="2" t="s">
        <v>232</v>
      </c>
      <c r="F7" t="s">
        <v>13608</v>
      </c>
      <c r="G7" s="2" t="s">
        <v>6235</v>
      </c>
      <c r="H7" t="s">
        <v>13553</v>
      </c>
    </row>
    <row r="8" spans="1:8" x14ac:dyDescent="0.15">
      <c r="A8">
        <v>7</v>
      </c>
      <c r="B8" t="s">
        <v>454</v>
      </c>
      <c r="C8" t="s">
        <v>7868</v>
      </c>
      <c r="D8" t="s">
        <v>318</v>
      </c>
      <c r="E8" s="2" t="s">
        <v>232</v>
      </c>
      <c r="F8" t="s">
        <v>13609</v>
      </c>
      <c r="G8" s="2" t="s">
        <v>6236</v>
      </c>
      <c r="H8" t="s">
        <v>13553</v>
      </c>
    </row>
    <row r="9" spans="1:8" x14ac:dyDescent="0.15">
      <c r="A9">
        <v>8</v>
      </c>
      <c r="B9" t="s">
        <v>455</v>
      </c>
      <c r="C9" t="s">
        <v>7869</v>
      </c>
      <c r="D9" t="s">
        <v>318</v>
      </c>
      <c r="E9" s="2" t="s">
        <v>232</v>
      </c>
      <c r="F9" t="s">
        <v>13606</v>
      </c>
      <c r="G9" s="2" t="s">
        <v>6237</v>
      </c>
      <c r="H9" t="s">
        <v>13553</v>
      </c>
    </row>
    <row r="10" spans="1:8" x14ac:dyDescent="0.15">
      <c r="A10">
        <v>9</v>
      </c>
      <c r="B10" t="s">
        <v>456</v>
      </c>
      <c r="C10" t="s">
        <v>7870</v>
      </c>
      <c r="D10" t="s">
        <v>318</v>
      </c>
      <c r="E10" s="2" t="s">
        <v>232</v>
      </c>
      <c r="F10" t="s">
        <v>13607</v>
      </c>
      <c r="G10" s="2" t="s">
        <v>6238</v>
      </c>
      <c r="H10" t="s">
        <v>13553</v>
      </c>
    </row>
    <row r="11" spans="1:8" x14ac:dyDescent="0.15">
      <c r="A11">
        <v>10</v>
      </c>
      <c r="B11" t="s">
        <v>428</v>
      </c>
      <c r="C11" t="s">
        <v>7871</v>
      </c>
      <c r="D11" t="s">
        <v>318</v>
      </c>
      <c r="E11" s="2" t="s">
        <v>232</v>
      </c>
      <c r="F11" t="s">
        <v>13606</v>
      </c>
      <c r="G11" s="2" t="s">
        <v>6239</v>
      </c>
      <c r="H11" t="s">
        <v>13553</v>
      </c>
    </row>
    <row r="12" spans="1:8" x14ac:dyDescent="0.15">
      <c r="A12">
        <v>11</v>
      </c>
      <c r="B12" t="s">
        <v>457</v>
      </c>
      <c r="C12" t="s">
        <v>7872</v>
      </c>
      <c r="D12" t="s">
        <v>318</v>
      </c>
      <c r="E12" s="2" t="s">
        <v>232</v>
      </c>
      <c r="F12" t="s">
        <v>13610</v>
      </c>
      <c r="G12" s="2" t="s">
        <v>6240</v>
      </c>
      <c r="H12" t="s">
        <v>13553</v>
      </c>
    </row>
    <row r="13" spans="1:8" x14ac:dyDescent="0.15">
      <c r="A13">
        <v>12</v>
      </c>
      <c r="B13" t="s">
        <v>458</v>
      </c>
      <c r="C13" t="s">
        <v>7873</v>
      </c>
      <c r="D13" t="s">
        <v>318</v>
      </c>
      <c r="E13" s="2" t="s">
        <v>232</v>
      </c>
      <c r="F13" t="s">
        <v>13606</v>
      </c>
      <c r="G13" s="2" t="s">
        <v>6241</v>
      </c>
      <c r="H13" t="s">
        <v>13553</v>
      </c>
    </row>
    <row r="14" spans="1:8" x14ac:dyDescent="0.15">
      <c r="A14">
        <v>13</v>
      </c>
      <c r="B14" t="s">
        <v>459</v>
      </c>
      <c r="C14" t="s">
        <v>7874</v>
      </c>
      <c r="D14" t="s">
        <v>318</v>
      </c>
      <c r="E14" s="2" t="s">
        <v>232</v>
      </c>
      <c r="F14" t="s">
        <v>13606</v>
      </c>
      <c r="G14" s="2" t="s">
        <v>6242</v>
      </c>
      <c r="H14" t="s">
        <v>13553</v>
      </c>
    </row>
    <row r="15" spans="1:8" x14ac:dyDescent="0.15">
      <c r="A15">
        <v>14</v>
      </c>
      <c r="B15" t="s">
        <v>460</v>
      </c>
      <c r="C15" t="s">
        <v>7875</v>
      </c>
      <c r="D15" t="s">
        <v>318</v>
      </c>
      <c r="E15" s="2" t="s">
        <v>232</v>
      </c>
      <c r="F15" t="s">
        <v>13611</v>
      </c>
      <c r="G15" s="2" t="s">
        <v>6243</v>
      </c>
      <c r="H15" t="s">
        <v>13553</v>
      </c>
    </row>
    <row r="16" spans="1:8" x14ac:dyDescent="0.15">
      <c r="A16">
        <v>15</v>
      </c>
      <c r="B16" t="s">
        <v>461</v>
      </c>
      <c r="C16" t="s">
        <v>7876</v>
      </c>
      <c r="D16" t="s">
        <v>318</v>
      </c>
      <c r="E16" s="2" t="s">
        <v>232</v>
      </c>
      <c r="F16" t="s">
        <v>13607</v>
      </c>
      <c r="G16" s="2" t="s">
        <v>6244</v>
      </c>
      <c r="H16" t="s">
        <v>13553</v>
      </c>
    </row>
    <row r="17" spans="1:8" x14ac:dyDescent="0.15">
      <c r="A17">
        <v>16</v>
      </c>
      <c r="B17" t="s">
        <v>462</v>
      </c>
      <c r="C17" t="s">
        <v>7877</v>
      </c>
      <c r="D17" t="s">
        <v>318</v>
      </c>
      <c r="E17" s="2" t="s">
        <v>232</v>
      </c>
      <c r="F17" t="s">
        <v>13612</v>
      </c>
      <c r="G17" s="2" t="s">
        <v>6245</v>
      </c>
      <c r="H17" t="s">
        <v>13553</v>
      </c>
    </row>
    <row r="18" spans="1:8" x14ac:dyDescent="0.15">
      <c r="A18">
        <v>17</v>
      </c>
      <c r="B18" t="s">
        <v>463</v>
      </c>
      <c r="C18" t="s">
        <v>7878</v>
      </c>
      <c r="D18" t="s">
        <v>318</v>
      </c>
      <c r="E18" s="2" t="s">
        <v>232</v>
      </c>
      <c r="F18" t="s">
        <v>13613</v>
      </c>
      <c r="G18" s="2" t="s">
        <v>6246</v>
      </c>
      <c r="H18" t="s">
        <v>13553</v>
      </c>
    </row>
    <row r="19" spans="1:8" x14ac:dyDescent="0.15">
      <c r="A19">
        <v>18</v>
      </c>
      <c r="B19" t="s">
        <v>464</v>
      </c>
      <c r="C19" t="s">
        <v>7879</v>
      </c>
      <c r="D19" t="s">
        <v>318</v>
      </c>
      <c r="E19" s="2" t="s">
        <v>232</v>
      </c>
      <c r="F19" t="s">
        <v>13606</v>
      </c>
      <c r="G19" s="2" t="s">
        <v>6247</v>
      </c>
      <c r="H19" t="s">
        <v>13553</v>
      </c>
    </row>
    <row r="20" spans="1:8" x14ac:dyDescent="0.15">
      <c r="A20">
        <v>19</v>
      </c>
      <c r="B20" t="s">
        <v>465</v>
      </c>
      <c r="C20" t="s">
        <v>7880</v>
      </c>
      <c r="D20" t="s">
        <v>318</v>
      </c>
      <c r="E20" s="2" t="s">
        <v>232</v>
      </c>
      <c r="F20" t="s">
        <v>13607</v>
      </c>
      <c r="G20" s="2" t="s">
        <v>6248</v>
      </c>
      <c r="H20" t="s">
        <v>13553</v>
      </c>
    </row>
    <row r="21" spans="1:8" x14ac:dyDescent="0.15">
      <c r="A21">
        <v>20</v>
      </c>
      <c r="B21" t="s">
        <v>466</v>
      </c>
      <c r="C21" t="s">
        <v>7881</v>
      </c>
      <c r="D21" t="s">
        <v>318</v>
      </c>
      <c r="E21" s="2" t="s">
        <v>232</v>
      </c>
      <c r="F21" t="s">
        <v>13606</v>
      </c>
      <c r="G21" s="2" t="s">
        <v>6249</v>
      </c>
      <c r="H21" t="s">
        <v>13553</v>
      </c>
    </row>
    <row r="22" spans="1:8" x14ac:dyDescent="0.15">
      <c r="A22">
        <v>21</v>
      </c>
      <c r="B22" t="s">
        <v>467</v>
      </c>
      <c r="C22" t="s">
        <v>7882</v>
      </c>
      <c r="D22" t="s">
        <v>318</v>
      </c>
      <c r="E22" s="2" t="s">
        <v>232</v>
      </c>
      <c r="F22" t="s">
        <v>13606</v>
      </c>
      <c r="G22" s="2" t="s">
        <v>6250</v>
      </c>
      <c r="H22" t="s">
        <v>13553</v>
      </c>
    </row>
    <row r="23" spans="1:8" x14ac:dyDescent="0.15">
      <c r="A23">
        <v>22</v>
      </c>
      <c r="B23" t="s">
        <v>468</v>
      </c>
      <c r="C23" t="s">
        <v>7883</v>
      </c>
      <c r="D23" t="s">
        <v>318</v>
      </c>
      <c r="E23" s="2" t="s">
        <v>232</v>
      </c>
      <c r="F23" t="s">
        <v>13607</v>
      </c>
      <c r="G23" s="2" t="s">
        <v>6251</v>
      </c>
      <c r="H23" t="s">
        <v>13553</v>
      </c>
    </row>
    <row r="24" spans="1:8" x14ac:dyDescent="0.15">
      <c r="A24">
        <v>23</v>
      </c>
      <c r="B24" t="s">
        <v>469</v>
      </c>
      <c r="C24" t="s">
        <v>7884</v>
      </c>
      <c r="D24" t="s">
        <v>318</v>
      </c>
      <c r="E24" s="2" t="s">
        <v>232</v>
      </c>
      <c r="F24" t="s">
        <v>13614</v>
      </c>
      <c r="G24" s="2" t="s">
        <v>6252</v>
      </c>
      <c r="H24" t="s">
        <v>13553</v>
      </c>
    </row>
    <row r="25" spans="1:8" x14ac:dyDescent="0.15">
      <c r="A25">
        <v>24</v>
      </c>
      <c r="B25" t="s">
        <v>470</v>
      </c>
      <c r="C25" t="s">
        <v>7885</v>
      </c>
      <c r="D25" t="s">
        <v>318</v>
      </c>
      <c r="E25" s="2" t="s">
        <v>232</v>
      </c>
      <c r="F25" t="s">
        <v>13606</v>
      </c>
      <c r="G25" s="2" t="s">
        <v>6253</v>
      </c>
      <c r="H25" t="s">
        <v>13553</v>
      </c>
    </row>
    <row r="26" spans="1:8" x14ac:dyDescent="0.15">
      <c r="A26">
        <v>25</v>
      </c>
      <c r="B26" t="s">
        <v>471</v>
      </c>
      <c r="C26" t="s">
        <v>7886</v>
      </c>
      <c r="D26" t="s">
        <v>318</v>
      </c>
      <c r="E26" s="2" t="s">
        <v>232</v>
      </c>
      <c r="F26" t="s">
        <v>13606</v>
      </c>
      <c r="G26" s="2" t="s">
        <v>6254</v>
      </c>
      <c r="H26" t="s">
        <v>13553</v>
      </c>
    </row>
    <row r="27" spans="1:8" x14ac:dyDescent="0.15">
      <c r="A27">
        <v>26</v>
      </c>
      <c r="B27" t="s">
        <v>472</v>
      </c>
      <c r="C27" t="s">
        <v>7887</v>
      </c>
      <c r="D27" t="s">
        <v>318</v>
      </c>
      <c r="E27" s="2" t="s">
        <v>232</v>
      </c>
      <c r="F27" t="s">
        <v>13606</v>
      </c>
      <c r="G27" s="2" t="s">
        <v>6255</v>
      </c>
      <c r="H27" t="s">
        <v>13553</v>
      </c>
    </row>
    <row r="28" spans="1:8" x14ac:dyDescent="0.15">
      <c r="A28">
        <v>27</v>
      </c>
      <c r="B28" t="s">
        <v>473</v>
      </c>
      <c r="C28" t="s">
        <v>7888</v>
      </c>
      <c r="D28" t="s">
        <v>318</v>
      </c>
      <c r="E28" s="2" t="s">
        <v>232</v>
      </c>
      <c r="F28" t="s">
        <v>13606</v>
      </c>
      <c r="G28" s="2" t="s">
        <v>6256</v>
      </c>
      <c r="H28" t="s">
        <v>13553</v>
      </c>
    </row>
    <row r="29" spans="1:8" x14ac:dyDescent="0.15">
      <c r="A29">
        <v>28</v>
      </c>
      <c r="B29" t="s">
        <v>2249</v>
      </c>
      <c r="C29" t="s">
        <v>7889</v>
      </c>
      <c r="D29" t="s">
        <v>318</v>
      </c>
      <c r="E29" s="2" t="s">
        <v>231</v>
      </c>
      <c r="F29" t="s">
        <v>13607</v>
      </c>
      <c r="G29" s="2" t="s">
        <v>6257</v>
      </c>
      <c r="H29" t="s">
        <v>13553</v>
      </c>
    </row>
    <row r="30" spans="1:8" x14ac:dyDescent="0.15">
      <c r="A30">
        <v>29</v>
      </c>
      <c r="B30" t="s">
        <v>2250</v>
      </c>
      <c r="C30" t="s">
        <v>7890</v>
      </c>
      <c r="D30" t="s">
        <v>318</v>
      </c>
      <c r="E30" s="2" t="s">
        <v>231</v>
      </c>
      <c r="F30" t="s">
        <v>13615</v>
      </c>
      <c r="G30" s="2" t="s">
        <v>6258</v>
      </c>
      <c r="H30" t="s">
        <v>13553</v>
      </c>
    </row>
    <row r="31" spans="1:8" x14ac:dyDescent="0.15">
      <c r="A31">
        <v>30</v>
      </c>
      <c r="B31" t="s">
        <v>2251</v>
      </c>
      <c r="C31" t="s">
        <v>7891</v>
      </c>
      <c r="D31" t="s">
        <v>318</v>
      </c>
      <c r="E31" s="2" t="s">
        <v>231</v>
      </c>
      <c r="F31" t="s">
        <v>13616</v>
      </c>
      <c r="G31" s="2" t="s">
        <v>6259</v>
      </c>
      <c r="H31" t="s">
        <v>13553</v>
      </c>
    </row>
    <row r="32" spans="1:8" x14ac:dyDescent="0.15">
      <c r="A32">
        <v>31</v>
      </c>
      <c r="B32" t="s">
        <v>2252</v>
      </c>
      <c r="C32" t="s">
        <v>7892</v>
      </c>
      <c r="D32" t="s">
        <v>318</v>
      </c>
      <c r="E32" s="2" t="s">
        <v>231</v>
      </c>
      <c r="F32" t="s">
        <v>13610</v>
      </c>
      <c r="G32" s="2" t="s">
        <v>6260</v>
      </c>
      <c r="H32" t="s">
        <v>13553</v>
      </c>
    </row>
    <row r="33" spans="1:8" x14ac:dyDescent="0.15">
      <c r="A33">
        <v>32</v>
      </c>
      <c r="B33" t="s">
        <v>2728</v>
      </c>
      <c r="C33" t="s">
        <v>7893</v>
      </c>
      <c r="D33" t="s">
        <v>318</v>
      </c>
      <c r="E33" s="2" t="s">
        <v>231</v>
      </c>
      <c r="F33" t="s">
        <v>13606</v>
      </c>
      <c r="G33" s="2" t="s">
        <v>6261</v>
      </c>
      <c r="H33" t="s">
        <v>13553</v>
      </c>
    </row>
    <row r="34" spans="1:8" x14ac:dyDescent="0.15">
      <c r="A34">
        <v>33</v>
      </c>
      <c r="B34" t="s">
        <v>2253</v>
      </c>
      <c r="C34" t="s">
        <v>7894</v>
      </c>
      <c r="D34" t="s">
        <v>318</v>
      </c>
      <c r="E34" s="2" t="s">
        <v>231</v>
      </c>
      <c r="F34" t="s">
        <v>13606</v>
      </c>
      <c r="G34" s="2" t="s">
        <v>6262</v>
      </c>
      <c r="H34" t="s">
        <v>13553</v>
      </c>
    </row>
    <row r="35" spans="1:8" x14ac:dyDescent="0.15">
      <c r="A35">
        <v>34</v>
      </c>
      <c r="B35" t="s">
        <v>2729</v>
      </c>
      <c r="C35" t="s">
        <v>7895</v>
      </c>
      <c r="D35" t="s">
        <v>318</v>
      </c>
      <c r="E35" s="2" t="s">
        <v>231</v>
      </c>
      <c r="F35" t="s">
        <v>13606</v>
      </c>
      <c r="G35" s="2" t="s">
        <v>6263</v>
      </c>
      <c r="H35" t="s">
        <v>13553</v>
      </c>
    </row>
    <row r="36" spans="1:8" x14ac:dyDescent="0.15">
      <c r="A36">
        <v>35</v>
      </c>
      <c r="B36" t="s">
        <v>2730</v>
      </c>
      <c r="C36" t="s">
        <v>7896</v>
      </c>
      <c r="D36" t="s">
        <v>318</v>
      </c>
      <c r="E36" s="2" t="s">
        <v>231</v>
      </c>
      <c r="F36" t="s">
        <v>13615</v>
      </c>
      <c r="G36" s="2" t="s">
        <v>6264</v>
      </c>
      <c r="H36" t="s">
        <v>13553</v>
      </c>
    </row>
    <row r="37" spans="1:8" x14ac:dyDescent="0.15">
      <c r="A37">
        <v>36</v>
      </c>
      <c r="B37" t="s">
        <v>2731</v>
      </c>
      <c r="C37" t="s">
        <v>7897</v>
      </c>
      <c r="D37" t="s">
        <v>318</v>
      </c>
      <c r="E37" s="2" t="s">
        <v>231</v>
      </c>
      <c r="F37" t="s">
        <v>13606</v>
      </c>
      <c r="G37" s="2" t="s">
        <v>6265</v>
      </c>
      <c r="H37" t="s">
        <v>13553</v>
      </c>
    </row>
    <row r="38" spans="1:8" x14ac:dyDescent="0.15">
      <c r="A38">
        <v>37</v>
      </c>
      <c r="B38" t="s">
        <v>2732</v>
      </c>
      <c r="C38" t="s">
        <v>7898</v>
      </c>
      <c r="D38" t="s">
        <v>318</v>
      </c>
      <c r="E38" s="2" t="s">
        <v>231</v>
      </c>
      <c r="F38" t="s">
        <v>13606</v>
      </c>
      <c r="G38" s="2" t="s">
        <v>6266</v>
      </c>
      <c r="H38" t="s">
        <v>13553</v>
      </c>
    </row>
    <row r="39" spans="1:8" x14ac:dyDescent="0.15">
      <c r="A39">
        <v>38</v>
      </c>
      <c r="B39" t="s">
        <v>2254</v>
      </c>
      <c r="C39" t="s">
        <v>7899</v>
      </c>
      <c r="D39" t="s">
        <v>318</v>
      </c>
      <c r="E39" s="2" t="s">
        <v>231</v>
      </c>
      <c r="F39" t="s">
        <v>13606</v>
      </c>
      <c r="G39" s="2" t="s">
        <v>6267</v>
      </c>
      <c r="H39" t="s">
        <v>13553</v>
      </c>
    </row>
    <row r="40" spans="1:8" x14ac:dyDescent="0.15">
      <c r="A40">
        <v>39</v>
      </c>
      <c r="B40" t="s">
        <v>474</v>
      </c>
      <c r="C40" t="s">
        <v>7900</v>
      </c>
      <c r="D40" t="s">
        <v>318</v>
      </c>
      <c r="E40" s="2" t="s">
        <v>231</v>
      </c>
      <c r="F40" t="s">
        <v>13617</v>
      </c>
      <c r="G40" s="2" t="s">
        <v>6268</v>
      </c>
      <c r="H40" t="s">
        <v>13553</v>
      </c>
    </row>
    <row r="41" spans="1:8" x14ac:dyDescent="0.15">
      <c r="A41">
        <v>40</v>
      </c>
      <c r="B41" t="s">
        <v>475</v>
      </c>
      <c r="C41" t="s">
        <v>7901</v>
      </c>
      <c r="D41" t="s">
        <v>318</v>
      </c>
      <c r="E41" s="2" t="s">
        <v>231</v>
      </c>
      <c r="F41" t="s">
        <v>13618</v>
      </c>
      <c r="G41" s="2" t="s">
        <v>6269</v>
      </c>
      <c r="H41" t="s">
        <v>13553</v>
      </c>
    </row>
    <row r="42" spans="1:8" x14ac:dyDescent="0.15">
      <c r="A42">
        <v>41</v>
      </c>
      <c r="B42" t="s">
        <v>2733</v>
      </c>
      <c r="C42" t="s">
        <v>7902</v>
      </c>
      <c r="D42" t="s">
        <v>318</v>
      </c>
      <c r="E42" s="2" t="s">
        <v>231</v>
      </c>
      <c r="F42" t="s">
        <v>13619</v>
      </c>
      <c r="G42" s="2" t="s">
        <v>6270</v>
      </c>
      <c r="H42" t="s">
        <v>13553</v>
      </c>
    </row>
    <row r="43" spans="1:8" x14ac:dyDescent="0.15">
      <c r="A43">
        <v>42</v>
      </c>
      <c r="B43" t="s">
        <v>2255</v>
      </c>
      <c r="C43" t="s">
        <v>7903</v>
      </c>
      <c r="D43" t="s">
        <v>318</v>
      </c>
      <c r="E43" s="2" t="s">
        <v>231</v>
      </c>
      <c r="F43" t="s">
        <v>13606</v>
      </c>
      <c r="G43" s="2" t="s">
        <v>6271</v>
      </c>
      <c r="H43" t="s">
        <v>13553</v>
      </c>
    </row>
    <row r="44" spans="1:8" x14ac:dyDescent="0.15">
      <c r="A44">
        <v>43</v>
      </c>
      <c r="B44" t="s">
        <v>2256</v>
      </c>
      <c r="C44" t="s">
        <v>7904</v>
      </c>
      <c r="D44" t="s">
        <v>318</v>
      </c>
      <c r="E44" s="2" t="s">
        <v>231</v>
      </c>
      <c r="F44" t="s">
        <v>13608</v>
      </c>
      <c r="G44" s="2" t="s">
        <v>6272</v>
      </c>
      <c r="H44" t="s">
        <v>13553</v>
      </c>
    </row>
    <row r="45" spans="1:8" x14ac:dyDescent="0.15">
      <c r="A45">
        <v>44</v>
      </c>
      <c r="B45" t="s">
        <v>2257</v>
      </c>
      <c r="C45" t="s">
        <v>7905</v>
      </c>
      <c r="D45" t="s">
        <v>318</v>
      </c>
      <c r="E45" s="2" t="s">
        <v>231</v>
      </c>
      <c r="F45" t="s">
        <v>13620</v>
      </c>
      <c r="G45" s="2" t="s">
        <v>6273</v>
      </c>
      <c r="H45" t="s">
        <v>13553</v>
      </c>
    </row>
    <row r="46" spans="1:8" x14ac:dyDescent="0.15">
      <c r="A46">
        <v>45</v>
      </c>
      <c r="B46" t="s">
        <v>2734</v>
      </c>
      <c r="C46" t="s">
        <v>7906</v>
      </c>
      <c r="D46" t="s">
        <v>318</v>
      </c>
      <c r="E46" s="2" t="s">
        <v>231</v>
      </c>
      <c r="F46" t="s">
        <v>13621</v>
      </c>
      <c r="G46" s="2" t="s">
        <v>6274</v>
      </c>
      <c r="H46" t="s">
        <v>13553</v>
      </c>
    </row>
    <row r="47" spans="1:8" x14ac:dyDescent="0.15">
      <c r="A47">
        <v>46</v>
      </c>
      <c r="B47" t="s">
        <v>476</v>
      </c>
      <c r="C47" t="s">
        <v>7907</v>
      </c>
      <c r="D47" t="s">
        <v>318</v>
      </c>
      <c r="E47" s="2" t="s">
        <v>231</v>
      </c>
      <c r="F47" t="s">
        <v>13607</v>
      </c>
      <c r="G47" s="2" t="s">
        <v>6275</v>
      </c>
      <c r="H47" t="s">
        <v>13553</v>
      </c>
    </row>
    <row r="48" spans="1:8" x14ac:dyDescent="0.15">
      <c r="A48">
        <v>47</v>
      </c>
      <c r="B48" t="s">
        <v>477</v>
      </c>
      <c r="C48" t="s">
        <v>7908</v>
      </c>
      <c r="D48" t="s">
        <v>318</v>
      </c>
      <c r="E48" s="2" t="s">
        <v>231</v>
      </c>
      <c r="F48" t="s">
        <v>13611</v>
      </c>
      <c r="G48" s="2" t="s">
        <v>6276</v>
      </c>
      <c r="H48" t="s">
        <v>13553</v>
      </c>
    </row>
    <row r="49" spans="1:8" x14ac:dyDescent="0.15">
      <c r="A49">
        <v>48</v>
      </c>
      <c r="B49" t="s">
        <v>2735</v>
      </c>
      <c r="C49" t="s">
        <v>7909</v>
      </c>
      <c r="D49" t="s">
        <v>318</v>
      </c>
      <c r="E49" s="2" t="s">
        <v>231</v>
      </c>
      <c r="F49" t="s">
        <v>13606</v>
      </c>
      <c r="G49" s="2" t="s">
        <v>6277</v>
      </c>
      <c r="H49" t="s">
        <v>13553</v>
      </c>
    </row>
    <row r="50" spans="1:8" x14ac:dyDescent="0.15">
      <c r="A50">
        <v>49</v>
      </c>
      <c r="B50" t="s">
        <v>2736</v>
      </c>
      <c r="C50" t="s">
        <v>7910</v>
      </c>
      <c r="D50" t="s">
        <v>318</v>
      </c>
      <c r="E50" s="2" t="s">
        <v>231</v>
      </c>
      <c r="F50" t="s">
        <v>13622</v>
      </c>
      <c r="G50" s="2" t="s">
        <v>6278</v>
      </c>
      <c r="H50" t="s">
        <v>13553</v>
      </c>
    </row>
    <row r="51" spans="1:8" x14ac:dyDescent="0.15">
      <c r="A51">
        <v>50</v>
      </c>
      <c r="B51" t="s">
        <v>2737</v>
      </c>
      <c r="C51" t="s">
        <v>7911</v>
      </c>
      <c r="D51" t="s">
        <v>318</v>
      </c>
      <c r="E51" s="2" t="s">
        <v>231</v>
      </c>
      <c r="F51" t="s">
        <v>13606</v>
      </c>
      <c r="G51" s="2" t="s">
        <v>6279</v>
      </c>
      <c r="H51" t="s">
        <v>13553</v>
      </c>
    </row>
    <row r="52" spans="1:8" x14ac:dyDescent="0.15">
      <c r="A52">
        <v>51</v>
      </c>
      <c r="B52" t="s">
        <v>2738</v>
      </c>
      <c r="C52" t="s">
        <v>7912</v>
      </c>
      <c r="D52" t="s">
        <v>318</v>
      </c>
      <c r="E52" s="2" t="s">
        <v>231</v>
      </c>
      <c r="F52" t="s">
        <v>13606</v>
      </c>
      <c r="G52" s="2" t="s">
        <v>6280</v>
      </c>
      <c r="H52" t="s">
        <v>13553</v>
      </c>
    </row>
    <row r="53" spans="1:8" x14ac:dyDescent="0.15">
      <c r="A53">
        <v>52</v>
      </c>
      <c r="B53" t="s">
        <v>2258</v>
      </c>
      <c r="C53" t="s">
        <v>7913</v>
      </c>
      <c r="D53" t="s">
        <v>318</v>
      </c>
      <c r="E53" s="2" t="s">
        <v>231</v>
      </c>
      <c r="F53" t="s">
        <v>13606</v>
      </c>
      <c r="G53" s="2" t="s">
        <v>6281</v>
      </c>
      <c r="H53" t="s">
        <v>13553</v>
      </c>
    </row>
    <row r="54" spans="1:8" x14ac:dyDescent="0.15">
      <c r="A54">
        <v>53</v>
      </c>
      <c r="B54" t="s">
        <v>478</v>
      </c>
      <c r="C54" t="s">
        <v>7914</v>
      </c>
      <c r="D54" t="s">
        <v>318</v>
      </c>
      <c r="E54" s="2" t="s">
        <v>231</v>
      </c>
      <c r="F54" t="s">
        <v>13607</v>
      </c>
      <c r="G54" s="2" t="s">
        <v>6282</v>
      </c>
      <c r="H54" t="s">
        <v>13553</v>
      </c>
    </row>
    <row r="55" spans="1:8" x14ac:dyDescent="0.15">
      <c r="A55">
        <v>54</v>
      </c>
      <c r="B55" t="s">
        <v>2739</v>
      </c>
      <c r="C55" t="s">
        <v>7915</v>
      </c>
      <c r="D55" t="s">
        <v>318</v>
      </c>
      <c r="E55" s="2" t="s">
        <v>231</v>
      </c>
      <c r="F55" t="s">
        <v>13617</v>
      </c>
      <c r="G55" s="2" t="s">
        <v>6283</v>
      </c>
      <c r="H55" t="s">
        <v>13553</v>
      </c>
    </row>
    <row r="56" spans="1:8" x14ac:dyDescent="0.15">
      <c r="A56">
        <v>55</v>
      </c>
      <c r="B56" t="s">
        <v>2740</v>
      </c>
      <c r="C56" t="s">
        <v>7916</v>
      </c>
      <c r="D56" t="s">
        <v>318</v>
      </c>
      <c r="E56" s="2" t="s">
        <v>231</v>
      </c>
      <c r="F56" t="s">
        <v>13606</v>
      </c>
      <c r="G56" s="2" t="s">
        <v>6284</v>
      </c>
      <c r="H56" t="s">
        <v>13553</v>
      </c>
    </row>
    <row r="57" spans="1:8" x14ac:dyDescent="0.15">
      <c r="A57">
        <v>56</v>
      </c>
      <c r="B57" t="s">
        <v>2259</v>
      </c>
      <c r="C57" t="s">
        <v>7917</v>
      </c>
      <c r="D57" t="s">
        <v>318</v>
      </c>
      <c r="E57" s="2" t="s">
        <v>231</v>
      </c>
      <c r="F57" t="s">
        <v>13623</v>
      </c>
      <c r="G57" s="2" t="s">
        <v>6285</v>
      </c>
      <c r="H57" t="s">
        <v>13553</v>
      </c>
    </row>
    <row r="58" spans="1:8" x14ac:dyDescent="0.15">
      <c r="A58">
        <v>57</v>
      </c>
      <c r="B58" t="s">
        <v>2741</v>
      </c>
      <c r="C58" t="s">
        <v>7918</v>
      </c>
      <c r="D58" t="s">
        <v>318</v>
      </c>
      <c r="E58" s="2" t="s">
        <v>231</v>
      </c>
      <c r="F58" t="s">
        <v>13607</v>
      </c>
      <c r="G58" s="2" t="s">
        <v>6286</v>
      </c>
      <c r="H58" t="s">
        <v>13553</v>
      </c>
    </row>
    <row r="59" spans="1:8" x14ac:dyDescent="0.15">
      <c r="A59">
        <v>58</v>
      </c>
      <c r="B59" t="s">
        <v>2742</v>
      </c>
      <c r="C59" t="s">
        <v>7919</v>
      </c>
      <c r="D59" t="s">
        <v>318</v>
      </c>
      <c r="E59" s="2" t="s">
        <v>231</v>
      </c>
      <c r="F59" t="s">
        <v>13606</v>
      </c>
      <c r="G59" s="2" t="s">
        <v>6287</v>
      </c>
      <c r="H59" t="s">
        <v>13553</v>
      </c>
    </row>
    <row r="60" spans="1:8" x14ac:dyDescent="0.15">
      <c r="A60">
        <v>59</v>
      </c>
      <c r="B60" t="s">
        <v>2743</v>
      </c>
      <c r="C60" t="s">
        <v>7920</v>
      </c>
      <c r="D60" t="s">
        <v>318</v>
      </c>
      <c r="E60" s="2" t="s">
        <v>231</v>
      </c>
      <c r="F60" t="s">
        <v>13624</v>
      </c>
      <c r="G60" s="2" t="s">
        <v>6288</v>
      </c>
      <c r="H60" t="s">
        <v>13553</v>
      </c>
    </row>
    <row r="61" spans="1:8" x14ac:dyDescent="0.15">
      <c r="A61">
        <v>60</v>
      </c>
      <c r="B61" t="s">
        <v>2744</v>
      </c>
      <c r="C61" t="s">
        <v>7921</v>
      </c>
      <c r="D61" t="s">
        <v>318</v>
      </c>
      <c r="E61" s="2" t="s">
        <v>231</v>
      </c>
      <c r="F61" t="s">
        <v>13624</v>
      </c>
      <c r="G61" s="2" t="s">
        <v>6288</v>
      </c>
      <c r="H61" t="s">
        <v>13553</v>
      </c>
    </row>
    <row r="62" spans="1:8" x14ac:dyDescent="0.15">
      <c r="A62">
        <v>61</v>
      </c>
      <c r="B62" t="s">
        <v>2745</v>
      </c>
      <c r="C62" t="s">
        <v>7922</v>
      </c>
      <c r="D62" t="s">
        <v>318</v>
      </c>
      <c r="E62" s="2" t="s">
        <v>231</v>
      </c>
      <c r="F62" t="s">
        <v>13606</v>
      </c>
      <c r="G62" s="2" t="s">
        <v>6289</v>
      </c>
      <c r="H62" t="s">
        <v>13553</v>
      </c>
    </row>
    <row r="63" spans="1:8" x14ac:dyDescent="0.15">
      <c r="A63">
        <v>62</v>
      </c>
      <c r="B63" t="s">
        <v>2746</v>
      </c>
      <c r="C63" t="s">
        <v>7923</v>
      </c>
      <c r="D63" t="s">
        <v>318</v>
      </c>
      <c r="E63" s="2" t="s">
        <v>231</v>
      </c>
      <c r="F63" t="s">
        <v>13606</v>
      </c>
      <c r="G63" s="2" t="s">
        <v>6290</v>
      </c>
      <c r="H63" t="s">
        <v>13553</v>
      </c>
    </row>
    <row r="64" spans="1:8" x14ac:dyDescent="0.15">
      <c r="A64">
        <v>63</v>
      </c>
      <c r="B64" t="s">
        <v>2260</v>
      </c>
      <c r="C64" t="s">
        <v>7924</v>
      </c>
      <c r="D64" t="s">
        <v>318</v>
      </c>
      <c r="E64" s="2" t="s">
        <v>231</v>
      </c>
      <c r="F64" t="s">
        <v>13625</v>
      </c>
      <c r="G64" s="2" t="s">
        <v>6291</v>
      </c>
      <c r="H64" t="s">
        <v>13553</v>
      </c>
    </row>
    <row r="65" spans="1:8" x14ac:dyDescent="0.15">
      <c r="A65">
        <v>64</v>
      </c>
      <c r="B65" t="s">
        <v>479</v>
      </c>
      <c r="C65" t="s">
        <v>7925</v>
      </c>
      <c r="D65" t="s">
        <v>318</v>
      </c>
      <c r="E65" s="2" t="s">
        <v>231</v>
      </c>
      <c r="F65" t="s">
        <v>13626</v>
      </c>
      <c r="G65" s="2" t="s">
        <v>6292</v>
      </c>
      <c r="H65" t="s">
        <v>13553</v>
      </c>
    </row>
    <row r="66" spans="1:8" x14ac:dyDescent="0.15">
      <c r="A66">
        <v>65</v>
      </c>
      <c r="B66" t="s">
        <v>2747</v>
      </c>
      <c r="C66" t="s">
        <v>7926</v>
      </c>
      <c r="D66" t="s">
        <v>318</v>
      </c>
      <c r="E66" s="2" t="s">
        <v>231</v>
      </c>
      <c r="F66" t="s">
        <v>13606</v>
      </c>
      <c r="G66" s="2" t="s">
        <v>6293</v>
      </c>
      <c r="H66" t="s">
        <v>13553</v>
      </c>
    </row>
    <row r="67" spans="1:8" x14ac:dyDescent="0.15">
      <c r="A67">
        <v>66</v>
      </c>
      <c r="B67" t="s">
        <v>3618</v>
      </c>
      <c r="C67" t="s">
        <v>7927</v>
      </c>
      <c r="D67" t="s">
        <v>318</v>
      </c>
      <c r="E67" s="2" t="s">
        <v>230</v>
      </c>
      <c r="F67" t="s">
        <v>13617</v>
      </c>
      <c r="G67" s="2" t="s">
        <v>6294</v>
      </c>
      <c r="H67" t="s">
        <v>13553</v>
      </c>
    </row>
    <row r="68" spans="1:8" x14ac:dyDescent="0.15">
      <c r="A68">
        <v>67</v>
      </c>
      <c r="B68" t="s">
        <v>4201</v>
      </c>
      <c r="C68" t="s">
        <v>7928</v>
      </c>
      <c r="D68" t="s">
        <v>318</v>
      </c>
      <c r="E68" s="2" t="s">
        <v>230</v>
      </c>
      <c r="F68" t="s">
        <v>13606</v>
      </c>
      <c r="G68" s="2" t="s">
        <v>6295</v>
      </c>
      <c r="H68" t="s">
        <v>13553</v>
      </c>
    </row>
    <row r="69" spans="1:8" x14ac:dyDescent="0.15">
      <c r="A69">
        <v>68</v>
      </c>
      <c r="B69" t="s">
        <v>4202</v>
      </c>
      <c r="C69" t="s">
        <v>7929</v>
      </c>
      <c r="D69" t="s">
        <v>318</v>
      </c>
      <c r="E69" s="2" t="s">
        <v>230</v>
      </c>
      <c r="F69" t="s">
        <v>13606</v>
      </c>
      <c r="G69" s="2" t="s">
        <v>6296</v>
      </c>
      <c r="H69" t="s">
        <v>13553</v>
      </c>
    </row>
    <row r="70" spans="1:8" x14ac:dyDescent="0.15">
      <c r="A70">
        <v>69</v>
      </c>
      <c r="B70" t="s">
        <v>4203</v>
      </c>
      <c r="C70" t="s">
        <v>7930</v>
      </c>
      <c r="D70" t="s">
        <v>318</v>
      </c>
      <c r="E70" s="2" t="s">
        <v>230</v>
      </c>
      <c r="F70" t="s">
        <v>13615</v>
      </c>
      <c r="G70" s="2" t="s">
        <v>6297</v>
      </c>
      <c r="H70" t="s">
        <v>13553</v>
      </c>
    </row>
    <row r="71" spans="1:8" x14ac:dyDescent="0.15">
      <c r="A71">
        <v>70</v>
      </c>
      <c r="B71" t="s">
        <v>4204</v>
      </c>
      <c r="C71" t="s">
        <v>7931</v>
      </c>
      <c r="D71" t="s">
        <v>318</v>
      </c>
      <c r="E71" s="2" t="s">
        <v>230</v>
      </c>
      <c r="F71" t="s">
        <v>13606</v>
      </c>
      <c r="G71" s="2" t="s">
        <v>6298</v>
      </c>
      <c r="H71" t="s">
        <v>13553</v>
      </c>
    </row>
    <row r="72" spans="1:8" x14ac:dyDescent="0.15">
      <c r="A72">
        <v>71</v>
      </c>
      <c r="B72" t="s">
        <v>2748</v>
      </c>
      <c r="C72" t="s">
        <v>7932</v>
      </c>
      <c r="D72" t="s">
        <v>318</v>
      </c>
      <c r="E72" s="2" t="s">
        <v>230</v>
      </c>
      <c r="F72" t="s">
        <v>13627</v>
      </c>
      <c r="G72" s="2" t="s">
        <v>6299</v>
      </c>
      <c r="H72" t="s">
        <v>13553</v>
      </c>
    </row>
    <row r="73" spans="1:8" x14ac:dyDescent="0.15">
      <c r="A73">
        <v>72</v>
      </c>
      <c r="B73" t="s">
        <v>4205</v>
      </c>
      <c r="C73" t="s">
        <v>7933</v>
      </c>
      <c r="D73" t="s">
        <v>318</v>
      </c>
      <c r="E73" s="2" t="s">
        <v>230</v>
      </c>
      <c r="F73" t="s">
        <v>13628</v>
      </c>
      <c r="G73" s="2">
        <v>990719</v>
      </c>
      <c r="H73" t="s">
        <v>13553</v>
      </c>
    </row>
    <row r="74" spans="1:8" x14ac:dyDescent="0.15">
      <c r="A74">
        <v>73</v>
      </c>
      <c r="B74" t="s">
        <v>4206</v>
      </c>
      <c r="C74" t="s">
        <v>7934</v>
      </c>
      <c r="D74" t="s">
        <v>318</v>
      </c>
      <c r="E74" s="2" t="s">
        <v>230</v>
      </c>
      <c r="F74" t="s">
        <v>13606</v>
      </c>
      <c r="G74" s="2" t="s">
        <v>6300</v>
      </c>
      <c r="H74" t="s">
        <v>13553</v>
      </c>
    </row>
    <row r="75" spans="1:8" x14ac:dyDescent="0.15">
      <c r="A75">
        <v>74</v>
      </c>
      <c r="B75" t="s">
        <v>3619</v>
      </c>
      <c r="C75" t="s">
        <v>7935</v>
      </c>
      <c r="D75" t="s">
        <v>318</v>
      </c>
      <c r="E75" s="2" t="s">
        <v>230</v>
      </c>
      <c r="F75" t="s">
        <v>13607</v>
      </c>
      <c r="G75" s="2" t="s">
        <v>6301</v>
      </c>
      <c r="H75" t="s">
        <v>13553</v>
      </c>
    </row>
    <row r="76" spans="1:8" x14ac:dyDescent="0.15">
      <c r="A76">
        <v>75</v>
      </c>
      <c r="B76" t="s">
        <v>2749</v>
      </c>
      <c r="C76" t="s">
        <v>7936</v>
      </c>
      <c r="D76" t="s">
        <v>318</v>
      </c>
      <c r="E76" s="2" t="s">
        <v>230</v>
      </c>
      <c r="F76" t="s">
        <v>13628</v>
      </c>
      <c r="G76" s="2" t="s">
        <v>6302</v>
      </c>
      <c r="H76" t="s">
        <v>13553</v>
      </c>
    </row>
    <row r="77" spans="1:8" x14ac:dyDescent="0.15">
      <c r="A77">
        <v>76</v>
      </c>
      <c r="B77" t="s">
        <v>3620</v>
      </c>
      <c r="C77" t="s">
        <v>7937</v>
      </c>
      <c r="D77" t="s">
        <v>318</v>
      </c>
      <c r="E77" s="2" t="s">
        <v>230</v>
      </c>
      <c r="F77" t="s">
        <v>13606</v>
      </c>
      <c r="G77" s="2" t="s">
        <v>6303</v>
      </c>
      <c r="H77" t="s">
        <v>13553</v>
      </c>
    </row>
    <row r="78" spans="1:8" x14ac:dyDescent="0.15">
      <c r="A78">
        <v>77</v>
      </c>
      <c r="B78" t="s">
        <v>3621</v>
      </c>
      <c r="C78" t="s">
        <v>7938</v>
      </c>
      <c r="D78" t="s">
        <v>318</v>
      </c>
      <c r="E78" s="2" t="s">
        <v>230</v>
      </c>
      <c r="F78" t="s">
        <v>13613</v>
      </c>
      <c r="G78" s="2" t="s">
        <v>6304</v>
      </c>
      <c r="H78" t="s">
        <v>13553</v>
      </c>
    </row>
    <row r="79" spans="1:8" x14ac:dyDescent="0.15">
      <c r="A79">
        <v>78</v>
      </c>
      <c r="B79" t="s">
        <v>4207</v>
      </c>
      <c r="C79" t="s">
        <v>7939</v>
      </c>
      <c r="D79" t="s">
        <v>318</v>
      </c>
      <c r="E79" s="2" t="s">
        <v>230</v>
      </c>
      <c r="F79" t="s">
        <v>13606</v>
      </c>
      <c r="G79" s="2" t="s">
        <v>6305</v>
      </c>
      <c r="H79" t="s">
        <v>13553</v>
      </c>
    </row>
    <row r="80" spans="1:8" x14ac:dyDescent="0.15">
      <c r="A80">
        <v>79</v>
      </c>
      <c r="B80" t="s">
        <v>3622</v>
      </c>
      <c r="C80" t="s">
        <v>7940</v>
      </c>
      <c r="D80" t="s">
        <v>318</v>
      </c>
      <c r="E80" s="2" t="s">
        <v>230</v>
      </c>
      <c r="F80" t="s">
        <v>13610</v>
      </c>
      <c r="G80" s="2" t="s">
        <v>6306</v>
      </c>
      <c r="H80" t="s">
        <v>13553</v>
      </c>
    </row>
    <row r="81" spans="1:8" x14ac:dyDescent="0.15">
      <c r="A81">
        <v>80</v>
      </c>
      <c r="B81" t="s">
        <v>4208</v>
      </c>
      <c r="C81" t="s">
        <v>7941</v>
      </c>
      <c r="D81" t="s">
        <v>318</v>
      </c>
      <c r="E81" s="2" t="s">
        <v>230</v>
      </c>
      <c r="F81" t="s">
        <v>13629</v>
      </c>
      <c r="G81" s="2" t="s">
        <v>6304</v>
      </c>
      <c r="H81" t="s">
        <v>13553</v>
      </c>
    </row>
    <row r="82" spans="1:8" x14ac:dyDescent="0.15">
      <c r="A82">
        <v>81</v>
      </c>
      <c r="B82" t="s">
        <v>4209</v>
      </c>
      <c r="C82" t="s">
        <v>7942</v>
      </c>
      <c r="D82" t="s">
        <v>318</v>
      </c>
      <c r="E82" s="2" t="s">
        <v>230</v>
      </c>
      <c r="F82" t="s">
        <v>13630</v>
      </c>
      <c r="G82" s="2" t="s">
        <v>6307</v>
      </c>
      <c r="H82" t="s">
        <v>13553</v>
      </c>
    </row>
    <row r="83" spans="1:8" x14ac:dyDescent="0.15">
      <c r="A83">
        <v>82</v>
      </c>
      <c r="B83" t="s">
        <v>4210</v>
      </c>
      <c r="C83" t="s">
        <v>7943</v>
      </c>
      <c r="D83" t="s">
        <v>318</v>
      </c>
      <c r="E83" s="2" t="s">
        <v>230</v>
      </c>
      <c r="F83" t="s">
        <v>13607</v>
      </c>
      <c r="G83" s="2">
        <v>990609</v>
      </c>
      <c r="H83" t="s">
        <v>13553</v>
      </c>
    </row>
    <row r="84" spans="1:8" x14ac:dyDescent="0.15">
      <c r="A84">
        <v>83</v>
      </c>
      <c r="B84" t="s">
        <v>4211</v>
      </c>
      <c r="C84" t="s">
        <v>7944</v>
      </c>
      <c r="D84" t="s">
        <v>318</v>
      </c>
      <c r="E84" s="2" t="s">
        <v>230</v>
      </c>
      <c r="F84" t="s">
        <v>13613</v>
      </c>
      <c r="G84" s="2">
        <v>990406</v>
      </c>
      <c r="H84" t="s">
        <v>13553</v>
      </c>
    </row>
    <row r="85" spans="1:8" x14ac:dyDescent="0.15">
      <c r="A85">
        <v>84</v>
      </c>
      <c r="B85" t="s">
        <v>4212</v>
      </c>
      <c r="C85" t="s">
        <v>7945</v>
      </c>
      <c r="D85" t="s">
        <v>318</v>
      </c>
      <c r="E85" s="2" t="s">
        <v>230</v>
      </c>
      <c r="F85" t="s">
        <v>13606</v>
      </c>
      <c r="G85" s="2" t="s">
        <v>6308</v>
      </c>
      <c r="H85" t="s">
        <v>13553</v>
      </c>
    </row>
    <row r="86" spans="1:8" x14ac:dyDescent="0.15">
      <c r="A86">
        <v>85</v>
      </c>
      <c r="B86" t="s">
        <v>3623</v>
      </c>
      <c r="C86" t="s">
        <v>7946</v>
      </c>
      <c r="D86" t="s">
        <v>318</v>
      </c>
      <c r="E86" s="2" t="s">
        <v>230</v>
      </c>
      <c r="F86" t="s">
        <v>13617</v>
      </c>
      <c r="G86" s="2" t="s">
        <v>6309</v>
      </c>
      <c r="H86" t="s">
        <v>13553</v>
      </c>
    </row>
    <row r="87" spans="1:8" x14ac:dyDescent="0.15">
      <c r="A87">
        <v>86</v>
      </c>
      <c r="B87" t="s">
        <v>4213</v>
      </c>
      <c r="C87" t="s">
        <v>7947</v>
      </c>
      <c r="D87" t="s">
        <v>318</v>
      </c>
      <c r="E87" s="2" t="s">
        <v>230</v>
      </c>
      <c r="F87" t="s">
        <v>13606</v>
      </c>
      <c r="G87" s="2" t="s">
        <v>6310</v>
      </c>
      <c r="H87" t="s">
        <v>13553</v>
      </c>
    </row>
    <row r="88" spans="1:8" x14ac:dyDescent="0.15">
      <c r="A88">
        <v>87</v>
      </c>
      <c r="B88" t="s">
        <v>3624</v>
      </c>
      <c r="C88" t="s">
        <v>7948</v>
      </c>
      <c r="D88" t="s">
        <v>318</v>
      </c>
      <c r="E88" s="2" t="s">
        <v>230</v>
      </c>
      <c r="F88" t="s">
        <v>13606</v>
      </c>
      <c r="G88" s="2" t="s">
        <v>6311</v>
      </c>
      <c r="H88" t="s">
        <v>13553</v>
      </c>
    </row>
    <row r="89" spans="1:8" x14ac:dyDescent="0.15">
      <c r="A89">
        <v>88</v>
      </c>
      <c r="B89" t="s">
        <v>3625</v>
      </c>
      <c r="C89" t="s">
        <v>7949</v>
      </c>
      <c r="D89" t="s">
        <v>318</v>
      </c>
      <c r="E89" s="2" t="s">
        <v>230</v>
      </c>
      <c r="F89" t="s">
        <v>13617</v>
      </c>
      <c r="G89" s="2" t="s">
        <v>6312</v>
      </c>
      <c r="H89" t="s">
        <v>13553</v>
      </c>
    </row>
    <row r="90" spans="1:8" x14ac:dyDescent="0.15">
      <c r="A90">
        <v>89</v>
      </c>
      <c r="B90" t="s">
        <v>4214</v>
      </c>
      <c r="C90" t="s">
        <v>7950</v>
      </c>
      <c r="D90" t="s">
        <v>318</v>
      </c>
      <c r="E90" s="2" t="s">
        <v>7855</v>
      </c>
      <c r="F90" t="s">
        <v>13606</v>
      </c>
      <c r="G90" s="2" t="s">
        <v>6313</v>
      </c>
      <c r="H90" t="s">
        <v>13553</v>
      </c>
    </row>
    <row r="91" spans="1:8" x14ac:dyDescent="0.15">
      <c r="A91">
        <v>90</v>
      </c>
      <c r="B91" t="s">
        <v>4215</v>
      </c>
      <c r="C91" t="s">
        <v>7951</v>
      </c>
      <c r="D91" t="s">
        <v>318</v>
      </c>
      <c r="E91" s="2" t="s">
        <v>7855</v>
      </c>
      <c r="F91" t="s">
        <v>13609</v>
      </c>
      <c r="G91" s="2" t="s">
        <v>6314</v>
      </c>
      <c r="H91" t="s">
        <v>13553</v>
      </c>
    </row>
    <row r="92" spans="1:8" x14ac:dyDescent="0.15">
      <c r="A92">
        <v>91</v>
      </c>
      <c r="B92" t="s">
        <v>4216</v>
      </c>
      <c r="C92" t="s">
        <v>7952</v>
      </c>
      <c r="D92" t="s">
        <v>318</v>
      </c>
      <c r="E92" s="2" t="s">
        <v>7855</v>
      </c>
      <c r="F92" t="s">
        <v>13631</v>
      </c>
      <c r="G92" s="2" t="s">
        <v>6315</v>
      </c>
      <c r="H92" t="s">
        <v>13553</v>
      </c>
    </row>
    <row r="93" spans="1:8" x14ac:dyDescent="0.15">
      <c r="A93">
        <v>92</v>
      </c>
      <c r="B93" t="s">
        <v>4217</v>
      </c>
      <c r="C93" t="s">
        <v>7953</v>
      </c>
      <c r="D93" t="s">
        <v>318</v>
      </c>
      <c r="E93" s="2" t="s">
        <v>7855</v>
      </c>
      <c r="F93" t="s">
        <v>13632</v>
      </c>
      <c r="G93" s="2" t="s">
        <v>6316</v>
      </c>
      <c r="H93" t="s">
        <v>13553</v>
      </c>
    </row>
    <row r="94" spans="1:8" x14ac:dyDescent="0.15">
      <c r="A94">
        <v>93</v>
      </c>
      <c r="B94" t="s">
        <v>4133</v>
      </c>
      <c r="C94" t="s">
        <v>7954</v>
      </c>
      <c r="D94" t="s">
        <v>4134</v>
      </c>
      <c r="E94" s="2" t="s">
        <v>233</v>
      </c>
      <c r="F94" t="s">
        <v>13607</v>
      </c>
      <c r="G94" s="2" t="s">
        <v>6317</v>
      </c>
      <c r="H94" t="s">
        <v>13553</v>
      </c>
    </row>
    <row r="95" spans="1:8" x14ac:dyDescent="0.15">
      <c r="A95">
        <v>94</v>
      </c>
      <c r="B95" t="s">
        <v>723</v>
      </c>
      <c r="C95" t="s">
        <v>7955</v>
      </c>
      <c r="D95" t="s">
        <v>335</v>
      </c>
      <c r="E95" s="2" t="s">
        <v>232</v>
      </c>
      <c r="F95" t="s">
        <v>13606</v>
      </c>
      <c r="G95" s="2" t="s">
        <v>6318</v>
      </c>
      <c r="H95" t="s">
        <v>13553</v>
      </c>
    </row>
    <row r="96" spans="1:8" x14ac:dyDescent="0.15">
      <c r="A96">
        <v>95</v>
      </c>
      <c r="B96" t="s">
        <v>2271</v>
      </c>
      <c r="C96" t="s">
        <v>7956</v>
      </c>
      <c r="D96" t="s">
        <v>335</v>
      </c>
      <c r="E96" s="2" t="s">
        <v>231</v>
      </c>
      <c r="F96" t="s">
        <v>13606</v>
      </c>
      <c r="G96" s="2" t="s">
        <v>6319</v>
      </c>
      <c r="H96" t="s">
        <v>13553</v>
      </c>
    </row>
    <row r="97" spans="1:8" x14ac:dyDescent="0.15">
      <c r="A97">
        <v>96</v>
      </c>
      <c r="B97" t="s">
        <v>2272</v>
      </c>
      <c r="C97" t="s">
        <v>7957</v>
      </c>
      <c r="D97" t="s">
        <v>335</v>
      </c>
      <c r="E97" s="2" t="s">
        <v>231</v>
      </c>
      <c r="F97" t="s">
        <v>13606</v>
      </c>
      <c r="G97" s="2" t="s">
        <v>6320</v>
      </c>
      <c r="H97" t="s">
        <v>13553</v>
      </c>
    </row>
    <row r="98" spans="1:8" x14ac:dyDescent="0.15">
      <c r="A98">
        <v>97</v>
      </c>
      <c r="B98" t="s">
        <v>2890</v>
      </c>
      <c r="C98" t="s">
        <v>7958</v>
      </c>
      <c r="D98" t="s">
        <v>335</v>
      </c>
      <c r="E98" s="2" t="s">
        <v>231</v>
      </c>
      <c r="F98" t="s">
        <v>13606</v>
      </c>
      <c r="G98" s="2" t="s">
        <v>6321</v>
      </c>
      <c r="H98" t="s">
        <v>13553</v>
      </c>
    </row>
    <row r="99" spans="1:8" x14ac:dyDescent="0.15">
      <c r="A99">
        <v>98</v>
      </c>
      <c r="B99" t="s">
        <v>2270</v>
      </c>
      <c r="C99" t="s">
        <v>7959</v>
      </c>
      <c r="D99" t="s">
        <v>335</v>
      </c>
      <c r="E99" s="2" t="s">
        <v>231</v>
      </c>
      <c r="F99" t="s">
        <v>13606</v>
      </c>
      <c r="G99" s="2" t="s">
        <v>6322</v>
      </c>
      <c r="H99" t="s">
        <v>13553</v>
      </c>
    </row>
    <row r="100" spans="1:8" x14ac:dyDescent="0.15">
      <c r="A100">
        <v>99</v>
      </c>
      <c r="B100" t="s">
        <v>2891</v>
      </c>
      <c r="C100" t="s">
        <v>7960</v>
      </c>
      <c r="D100" t="s">
        <v>335</v>
      </c>
      <c r="E100" s="2" t="s">
        <v>231</v>
      </c>
      <c r="F100" t="s">
        <v>13607</v>
      </c>
      <c r="G100" s="2" t="s">
        <v>6323</v>
      </c>
      <c r="H100" t="s">
        <v>13553</v>
      </c>
    </row>
    <row r="101" spans="1:8" x14ac:dyDescent="0.15">
      <c r="A101">
        <v>100</v>
      </c>
      <c r="B101" t="s">
        <v>2892</v>
      </c>
      <c r="C101" t="s">
        <v>7961</v>
      </c>
      <c r="D101" t="s">
        <v>335</v>
      </c>
      <c r="E101" s="2" t="s">
        <v>231</v>
      </c>
      <c r="F101" t="s">
        <v>13606</v>
      </c>
      <c r="G101" s="2" t="s">
        <v>6324</v>
      </c>
      <c r="H101" t="s">
        <v>13553</v>
      </c>
    </row>
    <row r="102" spans="1:8" x14ac:dyDescent="0.15">
      <c r="A102">
        <v>101</v>
      </c>
      <c r="B102" t="s">
        <v>2273</v>
      </c>
      <c r="C102" t="s">
        <v>7962</v>
      </c>
      <c r="D102" t="s">
        <v>335</v>
      </c>
      <c r="E102" s="2" t="s">
        <v>231</v>
      </c>
      <c r="F102" t="s">
        <v>13614</v>
      </c>
      <c r="G102" s="2" t="s">
        <v>6325</v>
      </c>
      <c r="H102" t="s">
        <v>13553</v>
      </c>
    </row>
    <row r="103" spans="1:8" x14ac:dyDescent="0.15">
      <c r="A103">
        <v>102</v>
      </c>
      <c r="B103" t="s">
        <v>4218</v>
      </c>
      <c r="C103" t="s">
        <v>7963</v>
      </c>
      <c r="D103" t="s">
        <v>335</v>
      </c>
      <c r="E103" s="2" t="s">
        <v>230</v>
      </c>
      <c r="F103" t="s">
        <v>13606</v>
      </c>
      <c r="G103" s="2" t="s">
        <v>6326</v>
      </c>
      <c r="H103" t="s">
        <v>13553</v>
      </c>
    </row>
    <row r="104" spans="1:8" x14ac:dyDescent="0.15">
      <c r="A104">
        <v>103</v>
      </c>
      <c r="B104" t="s">
        <v>4219</v>
      </c>
      <c r="C104" t="s">
        <v>7964</v>
      </c>
      <c r="D104" t="s">
        <v>335</v>
      </c>
      <c r="E104" s="2" t="s">
        <v>230</v>
      </c>
      <c r="F104" t="s">
        <v>13617</v>
      </c>
      <c r="G104" s="2" t="s">
        <v>6327</v>
      </c>
      <c r="H104" t="s">
        <v>13553</v>
      </c>
    </row>
    <row r="105" spans="1:8" x14ac:dyDescent="0.15">
      <c r="A105">
        <v>104</v>
      </c>
      <c r="B105" t="s">
        <v>707</v>
      </c>
      <c r="C105" t="s">
        <v>7965</v>
      </c>
      <c r="D105" t="s">
        <v>335</v>
      </c>
      <c r="E105" s="2" t="s">
        <v>232</v>
      </c>
      <c r="F105" t="s">
        <v>13629</v>
      </c>
      <c r="G105" s="2" t="s">
        <v>6328</v>
      </c>
      <c r="H105" t="s">
        <v>13553</v>
      </c>
    </row>
    <row r="106" spans="1:8" x14ac:dyDescent="0.15">
      <c r="A106">
        <v>105</v>
      </c>
      <c r="B106" t="s">
        <v>708</v>
      </c>
      <c r="C106" t="s">
        <v>7966</v>
      </c>
      <c r="D106" t="s">
        <v>335</v>
      </c>
      <c r="E106" s="2" t="s">
        <v>232</v>
      </c>
      <c r="F106" t="s">
        <v>13608</v>
      </c>
      <c r="G106" s="2" t="s">
        <v>6329</v>
      </c>
      <c r="H106" t="s">
        <v>13553</v>
      </c>
    </row>
    <row r="107" spans="1:8" x14ac:dyDescent="0.15">
      <c r="A107">
        <v>106</v>
      </c>
      <c r="B107" t="s">
        <v>709</v>
      </c>
      <c r="C107" t="s">
        <v>7967</v>
      </c>
      <c r="D107" t="s">
        <v>335</v>
      </c>
      <c r="E107" s="2" t="s">
        <v>232</v>
      </c>
      <c r="F107" t="s">
        <v>13615</v>
      </c>
      <c r="G107" s="2" t="s">
        <v>6239</v>
      </c>
      <c r="H107" t="s">
        <v>13553</v>
      </c>
    </row>
    <row r="108" spans="1:8" x14ac:dyDescent="0.15">
      <c r="A108">
        <v>107</v>
      </c>
      <c r="B108" t="s">
        <v>710</v>
      </c>
      <c r="C108" t="s">
        <v>7968</v>
      </c>
      <c r="D108" t="s">
        <v>335</v>
      </c>
      <c r="E108" s="2" t="s">
        <v>232</v>
      </c>
      <c r="F108" t="s">
        <v>13633</v>
      </c>
      <c r="G108" s="2" t="s">
        <v>6330</v>
      </c>
      <c r="H108" t="s">
        <v>13553</v>
      </c>
    </row>
    <row r="109" spans="1:8" x14ac:dyDescent="0.15">
      <c r="A109">
        <v>108</v>
      </c>
      <c r="B109" t="s">
        <v>711</v>
      </c>
      <c r="C109" t="s">
        <v>7969</v>
      </c>
      <c r="D109" t="s">
        <v>335</v>
      </c>
      <c r="E109" s="2" t="s">
        <v>232</v>
      </c>
      <c r="F109" t="s">
        <v>13606</v>
      </c>
      <c r="G109" s="2" t="s">
        <v>6331</v>
      </c>
      <c r="H109" t="s">
        <v>13553</v>
      </c>
    </row>
    <row r="110" spans="1:8" x14ac:dyDescent="0.15">
      <c r="A110">
        <v>109</v>
      </c>
      <c r="B110" t="s">
        <v>712</v>
      </c>
      <c r="C110" t="s">
        <v>7970</v>
      </c>
      <c r="D110" t="s">
        <v>335</v>
      </c>
      <c r="E110" s="2" t="s">
        <v>232</v>
      </c>
      <c r="F110" t="s">
        <v>13614</v>
      </c>
      <c r="G110" s="2" t="s">
        <v>6332</v>
      </c>
      <c r="H110" t="s">
        <v>13553</v>
      </c>
    </row>
    <row r="111" spans="1:8" x14ac:dyDescent="0.15">
      <c r="A111">
        <v>110</v>
      </c>
      <c r="B111" t="s">
        <v>714</v>
      </c>
      <c r="C111" t="s">
        <v>7971</v>
      </c>
      <c r="D111" t="s">
        <v>335</v>
      </c>
      <c r="E111" s="2" t="s">
        <v>232</v>
      </c>
      <c r="F111" t="s">
        <v>13609</v>
      </c>
      <c r="G111" s="2" t="s">
        <v>6332</v>
      </c>
      <c r="H111" t="s">
        <v>13553</v>
      </c>
    </row>
    <row r="112" spans="1:8" x14ac:dyDescent="0.15">
      <c r="A112">
        <v>111</v>
      </c>
      <c r="B112" t="s">
        <v>715</v>
      </c>
      <c r="C112" t="s">
        <v>7972</v>
      </c>
      <c r="D112" t="s">
        <v>335</v>
      </c>
      <c r="E112" s="2" t="s">
        <v>232</v>
      </c>
      <c r="F112" t="s">
        <v>13621</v>
      </c>
      <c r="G112" s="2" t="s">
        <v>6244</v>
      </c>
      <c r="H112" t="s">
        <v>13553</v>
      </c>
    </row>
    <row r="113" spans="1:8" x14ac:dyDescent="0.15">
      <c r="A113">
        <v>112</v>
      </c>
      <c r="B113" t="s">
        <v>716</v>
      </c>
      <c r="C113" t="s">
        <v>7973</v>
      </c>
      <c r="D113" t="s">
        <v>335</v>
      </c>
      <c r="E113" s="2" t="s">
        <v>232</v>
      </c>
      <c r="F113" t="s">
        <v>13611</v>
      </c>
      <c r="G113" s="2" t="s">
        <v>6333</v>
      </c>
      <c r="H113" t="s">
        <v>13553</v>
      </c>
    </row>
    <row r="114" spans="1:8" x14ac:dyDescent="0.15">
      <c r="A114">
        <v>113</v>
      </c>
      <c r="B114" t="s">
        <v>4220</v>
      </c>
      <c r="C114" t="s">
        <v>7974</v>
      </c>
      <c r="D114" t="s">
        <v>335</v>
      </c>
      <c r="E114" s="2" t="s">
        <v>232</v>
      </c>
      <c r="F114" t="s">
        <v>13607</v>
      </c>
      <c r="G114" s="2" t="s">
        <v>6334</v>
      </c>
      <c r="H114" t="s">
        <v>13553</v>
      </c>
    </row>
    <row r="115" spans="1:8" x14ac:dyDescent="0.15">
      <c r="A115">
        <v>114</v>
      </c>
      <c r="B115" t="s">
        <v>717</v>
      </c>
      <c r="C115" t="s">
        <v>7975</v>
      </c>
      <c r="D115" t="s">
        <v>335</v>
      </c>
      <c r="E115" s="2" t="s">
        <v>231</v>
      </c>
      <c r="F115" t="s">
        <v>13610</v>
      </c>
      <c r="G115" s="2" t="s">
        <v>6335</v>
      </c>
      <c r="H115" t="s">
        <v>13553</v>
      </c>
    </row>
    <row r="116" spans="1:8" x14ac:dyDescent="0.15">
      <c r="A116">
        <v>115</v>
      </c>
      <c r="B116" t="s">
        <v>724</v>
      </c>
      <c r="C116" t="s">
        <v>7976</v>
      </c>
      <c r="D116" t="s">
        <v>335</v>
      </c>
      <c r="E116" s="2" t="s">
        <v>231</v>
      </c>
      <c r="F116" t="s">
        <v>13606</v>
      </c>
      <c r="G116" s="2" t="s">
        <v>6336</v>
      </c>
      <c r="H116" t="s">
        <v>13553</v>
      </c>
    </row>
    <row r="117" spans="1:8" x14ac:dyDescent="0.15">
      <c r="A117">
        <v>116</v>
      </c>
      <c r="B117" t="s">
        <v>718</v>
      </c>
      <c r="C117" t="s">
        <v>7977</v>
      </c>
      <c r="D117" t="s">
        <v>335</v>
      </c>
      <c r="E117" s="2" t="s">
        <v>231</v>
      </c>
      <c r="F117" t="s">
        <v>13610</v>
      </c>
      <c r="G117" s="2" t="s">
        <v>6337</v>
      </c>
      <c r="H117" t="s">
        <v>13553</v>
      </c>
    </row>
    <row r="118" spans="1:8" x14ac:dyDescent="0.15">
      <c r="A118">
        <v>117</v>
      </c>
      <c r="B118" t="s">
        <v>725</v>
      </c>
      <c r="C118" t="s">
        <v>7978</v>
      </c>
      <c r="D118" t="s">
        <v>335</v>
      </c>
      <c r="E118" s="2" t="s">
        <v>231</v>
      </c>
      <c r="F118" t="s">
        <v>13615</v>
      </c>
      <c r="G118" s="2" t="s">
        <v>6338</v>
      </c>
      <c r="H118" t="s">
        <v>13553</v>
      </c>
    </row>
    <row r="119" spans="1:8" x14ac:dyDescent="0.15">
      <c r="A119">
        <v>118</v>
      </c>
      <c r="B119" t="s">
        <v>719</v>
      </c>
      <c r="C119" t="s">
        <v>7979</v>
      </c>
      <c r="D119" t="s">
        <v>335</v>
      </c>
      <c r="E119" s="2" t="s">
        <v>231</v>
      </c>
      <c r="F119" t="s">
        <v>13632</v>
      </c>
      <c r="G119" s="2" t="s">
        <v>6339</v>
      </c>
      <c r="H119" t="s">
        <v>13553</v>
      </c>
    </row>
    <row r="120" spans="1:8" x14ac:dyDescent="0.15">
      <c r="A120">
        <v>119</v>
      </c>
      <c r="B120" t="s">
        <v>720</v>
      </c>
      <c r="C120" t="s">
        <v>7980</v>
      </c>
      <c r="D120" t="s">
        <v>335</v>
      </c>
      <c r="E120" s="2" t="s">
        <v>231</v>
      </c>
      <c r="F120" t="s">
        <v>13612</v>
      </c>
      <c r="G120" s="2" t="s">
        <v>6340</v>
      </c>
      <c r="H120" t="s">
        <v>13553</v>
      </c>
    </row>
    <row r="121" spans="1:8" x14ac:dyDescent="0.15">
      <c r="A121">
        <v>120</v>
      </c>
      <c r="B121" t="s">
        <v>721</v>
      </c>
      <c r="C121" t="s">
        <v>7981</v>
      </c>
      <c r="D121" t="s">
        <v>335</v>
      </c>
      <c r="E121" s="2" t="s">
        <v>231</v>
      </c>
      <c r="F121" t="s">
        <v>13617</v>
      </c>
      <c r="G121" s="2" t="s">
        <v>6341</v>
      </c>
      <c r="H121" t="s">
        <v>13553</v>
      </c>
    </row>
    <row r="122" spans="1:8" x14ac:dyDescent="0.15">
      <c r="A122">
        <v>121</v>
      </c>
      <c r="B122" t="s">
        <v>722</v>
      </c>
      <c r="C122" t="s">
        <v>7982</v>
      </c>
      <c r="D122" t="s">
        <v>335</v>
      </c>
      <c r="E122" s="2" t="s">
        <v>231</v>
      </c>
      <c r="F122" t="s">
        <v>13634</v>
      </c>
      <c r="G122" s="2" t="s">
        <v>6342</v>
      </c>
      <c r="H122" t="s">
        <v>13553</v>
      </c>
    </row>
    <row r="123" spans="1:8" x14ac:dyDescent="0.15">
      <c r="A123">
        <v>122</v>
      </c>
      <c r="B123" t="s">
        <v>344</v>
      </c>
      <c r="C123" t="s">
        <v>7983</v>
      </c>
      <c r="D123" t="s">
        <v>335</v>
      </c>
      <c r="E123" s="2" t="s">
        <v>231</v>
      </c>
      <c r="F123" t="s">
        <v>13621</v>
      </c>
      <c r="G123" s="2" t="s">
        <v>6271</v>
      </c>
      <c r="H123" t="s">
        <v>13553</v>
      </c>
    </row>
    <row r="124" spans="1:8" x14ac:dyDescent="0.15">
      <c r="A124">
        <v>123</v>
      </c>
      <c r="B124" t="s">
        <v>2893</v>
      </c>
      <c r="C124" t="s">
        <v>7984</v>
      </c>
      <c r="D124" t="s">
        <v>335</v>
      </c>
      <c r="E124" s="2" t="s">
        <v>230</v>
      </c>
      <c r="F124" t="s">
        <v>13635</v>
      </c>
      <c r="G124" s="2" t="s">
        <v>6343</v>
      </c>
      <c r="H124" t="s">
        <v>13553</v>
      </c>
    </row>
    <row r="125" spans="1:8" x14ac:dyDescent="0.15">
      <c r="A125">
        <v>124</v>
      </c>
      <c r="B125" t="s">
        <v>2894</v>
      </c>
      <c r="C125" t="s">
        <v>7985</v>
      </c>
      <c r="D125" t="s">
        <v>335</v>
      </c>
      <c r="E125" s="2" t="s">
        <v>230</v>
      </c>
      <c r="F125" t="s">
        <v>13609</v>
      </c>
      <c r="G125" s="2" t="s">
        <v>6344</v>
      </c>
      <c r="H125" t="s">
        <v>13553</v>
      </c>
    </row>
    <row r="126" spans="1:8" x14ac:dyDescent="0.15">
      <c r="A126">
        <v>125</v>
      </c>
      <c r="B126" t="s">
        <v>2895</v>
      </c>
      <c r="C126" t="s">
        <v>7986</v>
      </c>
      <c r="D126" t="s">
        <v>335</v>
      </c>
      <c r="E126" s="2" t="s">
        <v>230</v>
      </c>
      <c r="F126" t="s">
        <v>13624</v>
      </c>
      <c r="G126" s="2" t="s">
        <v>6345</v>
      </c>
      <c r="H126" t="s">
        <v>13553</v>
      </c>
    </row>
    <row r="127" spans="1:8" x14ac:dyDescent="0.15">
      <c r="A127">
        <v>126</v>
      </c>
      <c r="B127" t="s">
        <v>2896</v>
      </c>
      <c r="C127" t="s">
        <v>7987</v>
      </c>
      <c r="D127" t="s">
        <v>335</v>
      </c>
      <c r="E127" s="2" t="s">
        <v>230</v>
      </c>
      <c r="F127" t="s">
        <v>13622</v>
      </c>
      <c r="G127" s="2" t="s">
        <v>6346</v>
      </c>
      <c r="H127" t="s">
        <v>13553</v>
      </c>
    </row>
    <row r="128" spans="1:8" x14ac:dyDescent="0.15">
      <c r="A128">
        <v>127</v>
      </c>
      <c r="B128" t="s">
        <v>2897</v>
      </c>
      <c r="C128" t="s">
        <v>7988</v>
      </c>
      <c r="D128" t="s">
        <v>335</v>
      </c>
      <c r="E128" s="2" t="s">
        <v>230</v>
      </c>
      <c r="F128" t="s">
        <v>13622</v>
      </c>
      <c r="G128" s="2" t="s">
        <v>6347</v>
      </c>
      <c r="H128" t="s">
        <v>13553</v>
      </c>
    </row>
    <row r="129" spans="1:8" x14ac:dyDescent="0.15">
      <c r="A129">
        <v>128</v>
      </c>
      <c r="B129" t="s">
        <v>2898</v>
      </c>
      <c r="C129" t="s">
        <v>7989</v>
      </c>
      <c r="D129" t="s">
        <v>335</v>
      </c>
      <c r="E129" s="2" t="s">
        <v>230</v>
      </c>
      <c r="F129" t="s">
        <v>13622</v>
      </c>
      <c r="G129" s="2" t="s">
        <v>6348</v>
      </c>
      <c r="H129" t="s">
        <v>13553</v>
      </c>
    </row>
    <row r="130" spans="1:8" x14ac:dyDescent="0.15">
      <c r="A130">
        <v>129</v>
      </c>
      <c r="B130" t="s">
        <v>2899</v>
      </c>
      <c r="C130" t="s">
        <v>7990</v>
      </c>
      <c r="D130" t="s">
        <v>335</v>
      </c>
      <c r="E130" s="2" t="s">
        <v>230</v>
      </c>
      <c r="F130" t="s">
        <v>13610</v>
      </c>
      <c r="G130" s="2" t="s">
        <v>6349</v>
      </c>
      <c r="H130" t="s">
        <v>13553</v>
      </c>
    </row>
    <row r="131" spans="1:8" x14ac:dyDescent="0.15">
      <c r="A131">
        <v>130</v>
      </c>
      <c r="B131" t="s">
        <v>2900</v>
      </c>
      <c r="C131" t="s">
        <v>7991</v>
      </c>
      <c r="D131" t="s">
        <v>335</v>
      </c>
      <c r="E131" s="2" t="s">
        <v>230</v>
      </c>
      <c r="F131" t="s">
        <v>13609</v>
      </c>
      <c r="G131" s="2" t="s">
        <v>6350</v>
      </c>
      <c r="H131" t="s">
        <v>13553</v>
      </c>
    </row>
    <row r="132" spans="1:8" x14ac:dyDescent="0.15">
      <c r="A132">
        <v>131</v>
      </c>
      <c r="B132" t="s">
        <v>2901</v>
      </c>
      <c r="C132" t="s">
        <v>7992</v>
      </c>
      <c r="D132" t="s">
        <v>335</v>
      </c>
      <c r="E132" s="2" t="s">
        <v>230</v>
      </c>
      <c r="F132" t="s">
        <v>13636</v>
      </c>
      <c r="G132" s="2" t="s">
        <v>6351</v>
      </c>
      <c r="H132" t="s">
        <v>13553</v>
      </c>
    </row>
    <row r="133" spans="1:8" x14ac:dyDescent="0.15">
      <c r="A133">
        <v>132</v>
      </c>
      <c r="B133" t="s">
        <v>2902</v>
      </c>
      <c r="C133" t="s">
        <v>7993</v>
      </c>
      <c r="D133" t="s">
        <v>335</v>
      </c>
      <c r="E133" s="2" t="s">
        <v>230</v>
      </c>
      <c r="F133" t="s">
        <v>13613</v>
      </c>
      <c r="G133" s="2" t="s">
        <v>6352</v>
      </c>
      <c r="H133" t="s">
        <v>13553</v>
      </c>
    </row>
    <row r="134" spans="1:8" x14ac:dyDescent="0.15">
      <c r="A134">
        <v>133</v>
      </c>
      <c r="B134" t="s">
        <v>2903</v>
      </c>
      <c r="C134" t="s">
        <v>7994</v>
      </c>
      <c r="D134" t="s">
        <v>335</v>
      </c>
      <c r="E134" s="2" t="s">
        <v>230</v>
      </c>
      <c r="F134" t="s">
        <v>13617</v>
      </c>
      <c r="G134" s="2" t="s">
        <v>6353</v>
      </c>
      <c r="H134" t="s">
        <v>13553</v>
      </c>
    </row>
    <row r="135" spans="1:8" x14ac:dyDescent="0.15">
      <c r="A135">
        <v>134</v>
      </c>
      <c r="B135" t="s">
        <v>2904</v>
      </c>
      <c r="C135" t="s">
        <v>7995</v>
      </c>
      <c r="D135" t="s">
        <v>335</v>
      </c>
      <c r="E135" s="2" t="s">
        <v>230</v>
      </c>
      <c r="F135" t="s">
        <v>13615</v>
      </c>
      <c r="G135" s="2" t="s">
        <v>6354</v>
      </c>
      <c r="H135" t="s">
        <v>13553</v>
      </c>
    </row>
    <row r="136" spans="1:8" x14ac:dyDescent="0.15">
      <c r="A136">
        <v>135</v>
      </c>
      <c r="B136" t="s">
        <v>2905</v>
      </c>
      <c r="C136" t="s">
        <v>7996</v>
      </c>
      <c r="D136" t="s">
        <v>335</v>
      </c>
      <c r="E136" s="2" t="s">
        <v>230</v>
      </c>
      <c r="F136" t="s">
        <v>13624</v>
      </c>
      <c r="G136" s="2" t="s">
        <v>6355</v>
      </c>
      <c r="H136" t="s">
        <v>13553</v>
      </c>
    </row>
    <row r="137" spans="1:8" x14ac:dyDescent="0.15">
      <c r="A137">
        <v>136</v>
      </c>
      <c r="B137" t="s">
        <v>2906</v>
      </c>
      <c r="C137" t="s">
        <v>7997</v>
      </c>
      <c r="D137" t="s">
        <v>335</v>
      </c>
      <c r="E137" s="2" t="s">
        <v>230</v>
      </c>
      <c r="F137" t="s">
        <v>13622</v>
      </c>
      <c r="G137" s="2" t="s">
        <v>6356</v>
      </c>
      <c r="H137" t="s">
        <v>13553</v>
      </c>
    </row>
    <row r="138" spans="1:8" x14ac:dyDescent="0.15">
      <c r="A138">
        <v>137</v>
      </c>
      <c r="B138" t="s">
        <v>4221</v>
      </c>
      <c r="C138" t="s">
        <v>7998</v>
      </c>
      <c r="D138" t="s">
        <v>335</v>
      </c>
      <c r="E138" s="2" t="s">
        <v>7855</v>
      </c>
      <c r="F138" t="s">
        <v>13609</v>
      </c>
      <c r="G138" s="2" t="s">
        <v>6357</v>
      </c>
      <c r="H138" t="s">
        <v>13553</v>
      </c>
    </row>
    <row r="139" spans="1:8" x14ac:dyDescent="0.15">
      <c r="A139">
        <v>138</v>
      </c>
      <c r="B139" t="s">
        <v>4222</v>
      </c>
      <c r="C139" t="s">
        <v>7999</v>
      </c>
      <c r="D139" t="s">
        <v>335</v>
      </c>
      <c r="E139" s="2" t="s">
        <v>7855</v>
      </c>
      <c r="F139" t="s">
        <v>13622</v>
      </c>
      <c r="G139" s="2" t="s">
        <v>6358</v>
      </c>
      <c r="H139" t="s">
        <v>13553</v>
      </c>
    </row>
    <row r="140" spans="1:8" x14ac:dyDescent="0.15">
      <c r="A140">
        <v>139</v>
      </c>
      <c r="B140" t="s">
        <v>4223</v>
      </c>
      <c r="C140" t="s">
        <v>8000</v>
      </c>
      <c r="D140" t="s">
        <v>335</v>
      </c>
      <c r="E140" s="2" t="s">
        <v>7855</v>
      </c>
      <c r="F140" t="s">
        <v>13618</v>
      </c>
      <c r="G140" s="2" t="s">
        <v>6359</v>
      </c>
      <c r="H140" t="s">
        <v>13553</v>
      </c>
    </row>
    <row r="141" spans="1:8" x14ac:dyDescent="0.15">
      <c r="A141">
        <v>140</v>
      </c>
      <c r="B141" t="s">
        <v>4224</v>
      </c>
      <c r="C141" t="s">
        <v>8001</v>
      </c>
      <c r="D141" t="s">
        <v>335</v>
      </c>
      <c r="E141" s="2" t="s">
        <v>7855</v>
      </c>
      <c r="F141" t="s">
        <v>13613</v>
      </c>
      <c r="G141" s="2" t="s">
        <v>6360</v>
      </c>
      <c r="H141" t="s">
        <v>13553</v>
      </c>
    </row>
    <row r="142" spans="1:8" x14ac:dyDescent="0.15">
      <c r="A142">
        <v>141</v>
      </c>
      <c r="B142" t="s">
        <v>4225</v>
      </c>
      <c r="C142" t="s">
        <v>8002</v>
      </c>
      <c r="D142" t="s">
        <v>335</v>
      </c>
      <c r="E142" s="2" t="s">
        <v>7855</v>
      </c>
      <c r="F142" t="s">
        <v>13637</v>
      </c>
      <c r="G142" s="2" t="s">
        <v>6361</v>
      </c>
      <c r="H142" t="s">
        <v>13553</v>
      </c>
    </row>
    <row r="143" spans="1:8" x14ac:dyDescent="0.15">
      <c r="A143">
        <v>142</v>
      </c>
      <c r="B143" t="s">
        <v>4226</v>
      </c>
      <c r="C143" t="s">
        <v>8003</v>
      </c>
      <c r="D143" t="s">
        <v>335</v>
      </c>
      <c r="E143" s="2" t="s">
        <v>7855</v>
      </c>
      <c r="F143" t="s">
        <v>13610</v>
      </c>
      <c r="G143" s="2" t="s">
        <v>6362</v>
      </c>
      <c r="H143" t="s">
        <v>13553</v>
      </c>
    </row>
    <row r="144" spans="1:8" x14ac:dyDescent="0.15">
      <c r="A144">
        <v>143</v>
      </c>
      <c r="B144" t="s">
        <v>4227</v>
      </c>
      <c r="C144" t="s">
        <v>8004</v>
      </c>
      <c r="D144" t="s">
        <v>335</v>
      </c>
      <c r="E144" s="2" t="s">
        <v>7855</v>
      </c>
      <c r="F144" t="s">
        <v>13638</v>
      </c>
      <c r="G144" s="2" t="s">
        <v>6363</v>
      </c>
      <c r="H144" t="s">
        <v>13553</v>
      </c>
    </row>
    <row r="145" spans="1:8" x14ac:dyDescent="0.15">
      <c r="A145">
        <v>144</v>
      </c>
      <c r="B145" t="s">
        <v>4228</v>
      </c>
      <c r="C145" t="s">
        <v>8005</v>
      </c>
      <c r="D145" t="s">
        <v>335</v>
      </c>
      <c r="E145" s="2" t="s">
        <v>7855</v>
      </c>
      <c r="F145" t="s">
        <v>13622</v>
      </c>
      <c r="G145" s="2" t="s">
        <v>6364</v>
      </c>
      <c r="H145" t="s">
        <v>13553</v>
      </c>
    </row>
    <row r="146" spans="1:8" x14ac:dyDescent="0.15">
      <c r="A146">
        <v>145</v>
      </c>
      <c r="B146" t="s">
        <v>4229</v>
      </c>
      <c r="C146" t="s">
        <v>8006</v>
      </c>
      <c r="D146" t="s">
        <v>335</v>
      </c>
      <c r="E146" s="2" t="s">
        <v>7855</v>
      </c>
      <c r="F146" t="s">
        <v>27</v>
      </c>
      <c r="G146" s="2" t="s">
        <v>6365</v>
      </c>
      <c r="H146" t="s">
        <v>13553</v>
      </c>
    </row>
    <row r="147" spans="1:8" x14ac:dyDescent="0.15">
      <c r="A147">
        <v>146</v>
      </c>
      <c r="B147" t="s">
        <v>4230</v>
      </c>
      <c r="C147" t="s">
        <v>8007</v>
      </c>
      <c r="D147" t="s">
        <v>335</v>
      </c>
      <c r="E147" s="2" t="s">
        <v>7855</v>
      </c>
      <c r="F147" t="s">
        <v>13611</v>
      </c>
      <c r="G147" s="2" t="s">
        <v>6366</v>
      </c>
      <c r="H147" t="s">
        <v>13553</v>
      </c>
    </row>
    <row r="148" spans="1:8" x14ac:dyDescent="0.15">
      <c r="A148">
        <v>147</v>
      </c>
      <c r="B148" t="s">
        <v>4231</v>
      </c>
      <c r="C148" t="s">
        <v>8008</v>
      </c>
      <c r="D148" t="s">
        <v>335</v>
      </c>
      <c r="E148" s="2" t="s">
        <v>7855</v>
      </c>
      <c r="F148" t="s">
        <v>13639</v>
      </c>
      <c r="G148" s="2" t="s">
        <v>6367</v>
      </c>
      <c r="H148" t="s">
        <v>13553</v>
      </c>
    </row>
    <row r="149" spans="1:8" x14ac:dyDescent="0.15">
      <c r="A149">
        <v>148</v>
      </c>
      <c r="B149" t="s">
        <v>4232</v>
      </c>
      <c r="C149" t="s">
        <v>8009</v>
      </c>
      <c r="D149" t="s">
        <v>335</v>
      </c>
      <c r="E149" s="2" t="s">
        <v>7855</v>
      </c>
      <c r="F149" t="s">
        <v>13640</v>
      </c>
      <c r="G149" s="2" t="s">
        <v>6368</v>
      </c>
      <c r="H149" t="s">
        <v>13553</v>
      </c>
    </row>
    <row r="150" spans="1:8" x14ac:dyDescent="0.15">
      <c r="A150">
        <v>149</v>
      </c>
      <c r="B150" t="s">
        <v>859</v>
      </c>
      <c r="C150" t="s">
        <v>8010</v>
      </c>
      <c r="D150" t="s">
        <v>319</v>
      </c>
      <c r="E150" s="2" t="s">
        <v>232</v>
      </c>
      <c r="F150" t="s">
        <v>27</v>
      </c>
      <c r="G150" s="2" t="s">
        <v>6369</v>
      </c>
      <c r="H150" t="s">
        <v>13553</v>
      </c>
    </row>
    <row r="151" spans="1:8" x14ac:dyDescent="0.15">
      <c r="A151">
        <v>150</v>
      </c>
      <c r="B151" t="s">
        <v>860</v>
      </c>
      <c r="C151" t="s">
        <v>8011</v>
      </c>
      <c r="D151" t="s">
        <v>319</v>
      </c>
      <c r="E151" s="2" t="s">
        <v>232</v>
      </c>
      <c r="F151" t="s">
        <v>13620</v>
      </c>
      <c r="G151" s="2" t="s">
        <v>6370</v>
      </c>
      <c r="H151" t="s">
        <v>13553</v>
      </c>
    </row>
    <row r="152" spans="1:8" x14ac:dyDescent="0.15">
      <c r="A152">
        <v>151</v>
      </c>
      <c r="B152" t="s">
        <v>861</v>
      </c>
      <c r="C152" t="s">
        <v>8012</v>
      </c>
      <c r="D152" t="s">
        <v>319</v>
      </c>
      <c r="E152" s="2" t="s">
        <v>232</v>
      </c>
      <c r="F152" t="s">
        <v>13617</v>
      </c>
      <c r="G152" s="2" t="s">
        <v>6371</v>
      </c>
      <c r="H152" t="s">
        <v>13553</v>
      </c>
    </row>
    <row r="153" spans="1:8" x14ac:dyDescent="0.15">
      <c r="A153">
        <v>152</v>
      </c>
      <c r="B153" t="s">
        <v>862</v>
      </c>
      <c r="C153" t="s">
        <v>8013</v>
      </c>
      <c r="D153" t="s">
        <v>319</v>
      </c>
      <c r="E153" s="2" t="s">
        <v>232</v>
      </c>
      <c r="F153" t="s">
        <v>13606</v>
      </c>
      <c r="G153" s="2" t="s">
        <v>6372</v>
      </c>
      <c r="H153" t="s">
        <v>13553</v>
      </c>
    </row>
    <row r="154" spans="1:8" x14ac:dyDescent="0.15">
      <c r="A154">
        <v>153</v>
      </c>
      <c r="B154" t="s">
        <v>863</v>
      </c>
      <c r="C154" t="s">
        <v>8014</v>
      </c>
      <c r="D154" t="s">
        <v>319</v>
      </c>
      <c r="E154" s="2" t="s">
        <v>232</v>
      </c>
      <c r="F154" t="s">
        <v>13632</v>
      </c>
      <c r="G154" s="2" t="s">
        <v>6330</v>
      </c>
      <c r="H154" t="s">
        <v>13553</v>
      </c>
    </row>
    <row r="155" spans="1:8" x14ac:dyDescent="0.15">
      <c r="A155">
        <v>154</v>
      </c>
      <c r="B155" t="s">
        <v>864</v>
      </c>
      <c r="C155" t="s">
        <v>8015</v>
      </c>
      <c r="D155" t="s">
        <v>319</v>
      </c>
      <c r="E155" s="2" t="s">
        <v>232</v>
      </c>
      <c r="F155" t="s">
        <v>13621</v>
      </c>
      <c r="G155" s="2" t="s">
        <v>6373</v>
      </c>
      <c r="H155" t="s">
        <v>13553</v>
      </c>
    </row>
    <row r="156" spans="1:8" x14ac:dyDescent="0.15">
      <c r="A156">
        <v>155</v>
      </c>
      <c r="B156" t="s">
        <v>3059</v>
      </c>
      <c r="C156" t="s">
        <v>8016</v>
      </c>
      <c r="D156" t="s">
        <v>319</v>
      </c>
      <c r="E156" s="2" t="s">
        <v>232</v>
      </c>
      <c r="F156" t="s">
        <v>13612</v>
      </c>
      <c r="G156" s="2" t="s">
        <v>6374</v>
      </c>
      <c r="H156" t="s">
        <v>13553</v>
      </c>
    </row>
    <row r="157" spans="1:8" x14ac:dyDescent="0.15">
      <c r="A157">
        <v>156</v>
      </c>
      <c r="B157" t="s">
        <v>865</v>
      </c>
      <c r="C157" t="s">
        <v>8017</v>
      </c>
      <c r="D157" t="s">
        <v>319</v>
      </c>
      <c r="E157" s="2" t="s">
        <v>232</v>
      </c>
      <c r="F157" t="s">
        <v>13638</v>
      </c>
      <c r="G157" s="2" t="s">
        <v>6375</v>
      </c>
      <c r="H157" t="s">
        <v>13553</v>
      </c>
    </row>
    <row r="158" spans="1:8" x14ac:dyDescent="0.15">
      <c r="A158">
        <v>157</v>
      </c>
      <c r="B158" t="s">
        <v>866</v>
      </c>
      <c r="C158" t="s">
        <v>8018</v>
      </c>
      <c r="D158" t="s">
        <v>319</v>
      </c>
      <c r="E158" s="2" t="s">
        <v>232</v>
      </c>
      <c r="F158" t="s">
        <v>13610</v>
      </c>
      <c r="G158" s="2" t="s">
        <v>6376</v>
      </c>
      <c r="H158" t="s">
        <v>13553</v>
      </c>
    </row>
    <row r="159" spans="1:8" x14ac:dyDescent="0.15">
      <c r="A159">
        <v>158</v>
      </c>
      <c r="B159" t="s">
        <v>867</v>
      </c>
      <c r="C159" t="s">
        <v>8019</v>
      </c>
      <c r="D159" t="s">
        <v>319</v>
      </c>
      <c r="E159" s="2" t="s">
        <v>232</v>
      </c>
      <c r="F159" t="s">
        <v>13632</v>
      </c>
      <c r="G159" s="2" t="s">
        <v>6377</v>
      </c>
      <c r="H159" t="s">
        <v>13553</v>
      </c>
    </row>
    <row r="160" spans="1:8" x14ac:dyDescent="0.15">
      <c r="A160">
        <v>159</v>
      </c>
      <c r="B160" t="s">
        <v>868</v>
      </c>
      <c r="C160" t="s">
        <v>8020</v>
      </c>
      <c r="D160" t="s">
        <v>319</v>
      </c>
      <c r="E160" s="2" t="s">
        <v>232</v>
      </c>
      <c r="F160" t="s">
        <v>13614</v>
      </c>
      <c r="G160" s="2" t="s">
        <v>6262</v>
      </c>
      <c r="H160" t="s">
        <v>13553</v>
      </c>
    </row>
    <row r="161" spans="1:8" x14ac:dyDescent="0.15">
      <c r="A161">
        <v>160</v>
      </c>
      <c r="B161" t="s">
        <v>869</v>
      </c>
      <c r="C161" t="s">
        <v>8021</v>
      </c>
      <c r="D161" t="s">
        <v>319</v>
      </c>
      <c r="E161" s="2" t="s">
        <v>232</v>
      </c>
      <c r="F161" t="s">
        <v>13608</v>
      </c>
      <c r="G161" s="2" t="s">
        <v>6378</v>
      </c>
      <c r="H161" t="s">
        <v>13553</v>
      </c>
    </row>
    <row r="162" spans="1:8" x14ac:dyDescent="0.15">
      <c r="A162">
        <v>161</v>
      </c>
      <c r="B162" t="s">
        <v>870</v>
      </c>
      <c r="C162" t="s">
        <v>8022</v>
      </c>
      <c r="D162" t="s">
        <v>319</v>
      </c>
      <c r="E162" s="2" t="s">
        <v>232</v>
      </c>
      <c r="F162" t="s">
        <v>27</v>
      </c>
      <c r="G162" s="2" t="s">
        <v>6379</v>
      </c>
      <c r="H162" t="s">
        <v>13553</v>
      </c>
    </row>
    <row r="163" spans="1:8" x14ac:dyDescent="0.15">
      <c r="A163">
        <v>162</v>
      </c>
      <c r="B163" t="s">
        <v>871</v>
      </c>
      <c r="C163" t="s">
        <v>8023</v>
      </c>
      <c r="D163" t="s">
        <v>319</v>
      </c>
      <c r="E163" s="2" t="s">
        <v>232</v>
      </c>
      <c r="F163" t="s">
        <v>13612</v>
      </c>
      <c r="G163" s="2" t="s">
        <v>6245</v>
      </c>
      <c r="H163" t="s">
        <v>13553</v>
      </c>
    </row>
    <row r="164" spans="1:8" x14ac:dyDescent="0.15">
      <c r="A164">
        <v>163</v>
      </c>
      <c r="B164" t="s">
        <v>872</v>
      </c>
      <c r="C164" t="s">
        <v>8024</v>
      </c>
      <c r="D164" t="s">
        <v>319</v>
      </c>
      <c r="E164" s="2" t="s">
        <v>232</v>
      </c>
      <c r="F164" t="s">
        <v>13615</v>
      </c>
      <c r="G164" s="2" t="s">
        <v>6380</v>
      </c>
      <c r="H164" t="s">
        <v>13553</v>
      </c>
    </row>
    <row r="165" spans="1:8" x14ac:dyDescent="0.15">
      <c r="A165">
        <v>164</v>
      </c>
      <c r="B165" t="s">
        <v>873</v>
      </c>
      <c r="C165" t="s">
        <v>8025</v>
      </c>
      <c r="D165" t="s">
        <v>319</v>
      </c>
      <c r="E165" s="2" t="s">
        <v>232</v>
      </c>
      <c r="F165" t="s">
        <v>13606</v>
      </c>
      <c r="G165" s="2" t="s">
        <v>6381</v>
      </c>
      <c r="H165" t="s">
        <v>13553</v>
      </c>
    </row>
    <row r="166" spans="1:8" x14ac:dyDescent="0.15">
      <c r="A166">
        <v>165</v>
      </c>
      <c r="B166" t="s">
        <v>427</v>
      </c>
      <c r="C166" t="s">
        <v>8026</v>
      </c>
      <c r="D166" t="s">
        <v>319</v>
      </c>
      <c r="E166" s="2" t="s">
        <v>232</v>
      </c>
      <c r="F166" t="s">
        <v>13606</v>
      </c>
      <c r="G166" s="2" t="s">
        <v>6382</v>
      </c>
      <c r="H166" t="s">
        <v>13553</v>
      </c>
    </row>
    <row r="167" spans="1:8" x14ac:dyDescent="0.15">
      <c r="A167">
        <v>166</v>
      </c>
      <c r="B167" t="s">
        <v>874</v>
      </c>
      <c r="C167" t="s">
        <v>8027</v>
      </c>
      <c r="D167" t="s">
        <v>319</v>
      </c>
      <c r="E167" s="2" t="s">
        <v>232</v>
      </c>
      <c r="F167" t="s">
        <v>13606</v>
      </c>
      <c r="G167" s="2" t="s">
        <v>6383</v>
      </c>
      <c r="H167" t="s">
        <v>13553</v>
      </c>
    </row>
    <row r="168" spans="1:8" x14ac:dyDescent="0.15">
      <c r="A168">
        <v>167</v>
      </c>
      <c r="B168" t="s">
        <v>875</v>
      </c>
      <c r="C168" t="s">
        <v>8028</v>
      </c>
      <c r="D168" t="s">
        <v>319</v>
      </c>
      <c r="E168" s="2" t="s">
        <v>232</v>
      </c>
      <c r="F168" t="s">
        <v>13606</v>
      </c>
      <c r="G168" s="2" t="s">
        <v>6384</v>
      </c>
      <c r="H168" t="s">
        <v>13553</v>
      </c>
    </row>
    <row r="169" spans="1:8" x14ac:dyDescent="0.15">
      <c r="A169">
        <v>168</v>
      </c>
      <c r="B169" t="s">
        <v>876</v>
      </c>
      <c r="C169" t="s">
        <v>8029</v>
      </c>
      <c r="D169" t="s">
        <v>319</v>
      </c>
      <c r="E169" s="2" t="s">
        <v>232</v>
      </c>
      <c r="F169" t="s">
        <v>13606</v>
      </c>
      <c r="G169" s="2" t="s">
        <v>6385</v>
      </c>
      <c r="H169" t="s">
        <v>13553</v>
      </c>
    </row>
    <row r="170" spans="1:8" x14ac:dyDescent="0.15">
      <c r="A170">
        <v>169</v>
      </c>
      <c r="B170" t="s">
        <v>877</v>
      </c>
      <c r="C170" t="s">
        <v>8030</v>
      </c>
      <c r="D170" t="s">
        <v>319</v>
      </c>
      <c r="E170" s="2" t="s">
        <v>232</v>
      </c>
      <c r="F170" t="s">
        <v>13609</v>
      </c>
      <c r="G170" s="2" t="s">
        <v>6386</v>
      </c>
      <c r="H170" t="s">
        <v>13553</v>
      </c>
    </row>
    <row r="171" spans="1:8" x14ac:dyDescent="0.15">
      <c r="A171">
        <v>170</v>
      </c>
      <c r="B171" t="s">
        <v>878</v>
      </c>
      <c r="C171" t="s">
        <v>8031</v>
      </c>
      <c r="D171" t="s">
        <v>319</v>
      </c>
      <c r="E171" s="2" t="s">
        <v>232</v>
      </c>
      <c r="F171" t="s">
        <v>13606</v>
      </c>
      <c r="G171" s="2" t="s">
        <v>6321</v>
      </c>
      <c r="H171" t="s">
        <v>13553</v>
      </c>
    </row>
    <row r="172" spans="1:8" x14ac:dyDescent="0.15">
      <c r="A172">
        <v>171</v>
      </c>
      <c r="B172" t="s">
        <v>879</v>
      </c>
      <c r="C172" t="s">
        <v>8032</v>
      </c>
      <c r="D172" t="s">
        <v>319</v>
      </c>
      <c r="E172" s="2" t="s">
        <v>232</v>
      </c>
      <c r="F172" t="s">
        <v>13606</v>
      </c>
      <c r="G172" s="2" t="s">
        <v>6387</v>
      </c>
      <c r="H172" t="s">
        <v>13553</v>
      </c>
    </row>
    <row r="173" spans="1:8" x14ac:dyDescent="0.15">
      <c r="A173">
        <v>172</v>
      </c>
      <c r="B173" t="s">
        <v>880</v>
      </c>
      <c r="C173" t="s">
        <v>8033</v>
      </c>
      <c r="D173" t="s">
        <v>319</v>
      </c>
      <c r="E173" s="2" t="s">
        <v>232</v>
      </c>
      <c r="F173" t="s">
        <v>13633</v>
      </c>
      <c r="G173" s="2" t="s">
        <v>6388</v>
      </c>
      <c r="H173" t="s">
        <v>13553</v>
      </c>
    </row>
    <row r="174" spans="1:8" x14ac:dyDescent="0.15">
      <c r="A174">
        <v>173</v>
      </c>
      <c r="B174" t="s">
        <v>881</v>
      </c>
      <c r="C174" t="s">
        <v>8034</v>
      </c>
      <c r="D174" t="s">
        <v>319</v>
      </c>
      <c r="E174" s="2" t="s">
        <v>232</v>
      </c>
      <c r="F174" t="s">
        <v>13611</v>
      </c>
      <c r="G174" s="2" t="s">
        <v>6389</v>
      </c>
      <c r="H174" t="s">
        <v>13553</v>
      </c>
    </row>
    <row r="175" spans="1:8" x14ac:dyDescent="0.15">
      <c r="A175">
        <v>174</v>
      </c>
      <c r="B175" t="s">
        <v>858</v>
      </c>
      <c r="C175" t="s">
        <v>8035</v>
      </c>
      <c r="D175" t="s">
        <v>319</v>
      </c>
      <c r="E175" s="2" t="s">
        <v>232</v>
      </c>
      <c r="F175" t="s">
        <v>13633</v>
      </c>
      <c r="G175" s="2" t="s">
        <v>6390</v>
      </c>
      <c r="H175" t="s">
        <v>13553</v>
      </c>
    </row>
    <row r="176" spans="1:8" x14ac:dyDescent="0.15">
      <c r="A176">
        <v>175</v>
      </c>
      <c r="B176" t="s">
        <v>4233</v>
      </c>
      <c r="C176" t="s">
        <v>8036</v>
      </c>
      <c r="D176" t="s">
        <v>319</v>
      </c>
      <c r="E176" s="2" t="s">
        <v>232</v>
      </c>
      <c r="F176" t="s">
        <v>13612</v>
      </c>
      <c r="G176" s="2" t="s">
        <v>6391</v>
      </c>
      <c r="H176" t="s">
        <v>13553</v>
      </c>
    </row>
    <row r="177" spans="1:8" x14ac:dyDescent="0.15">
      <c r="A177">
        <v>176</v>
      </c>
      <c r="B177" t="s">
        <v>882</v>
      </c>
      <c r="C177" t="s">
        <v>8037</v>
      </c>
      <c r="D177" t="s">
        <v>319</v>
      </c>
      <c r="E177" s="2" t="s">
        <v>231</v>
      </c>
      <c r="F177" t="s">
        <v>13623</v>
      </c>
      <c r="G177" s="2" t="s">
        <v>6392</v>
      </c>
      <c r="H177" t="s">
        <v>13553</v>
      </c>
    </row>
    <row r="178" spans="1:8" x14ac:dyDescent="0.15">
      <c r="A178">
        <v>177</v>
      </c>
      <c r="B178" t="s">
        <v>883</v>
      </c>
      <c r="C178" t="s">
        <v>8038</v>
      </c>
      <c r="D178" t="s">
        <v>319</v>
      </c>
      <c r="E178" s="2" t="s">
        <v>231</v>
      </c>
      <c r="F178" t="s">
        <v>13607</v>
      </c>
      <c r="G178" s="2" t="s">
        <v>6325</v>
      </c>
      <c r="H178" t="s">
        <v>13553</v>
      </c>
    </row>
    <row r="179" spans="1:8" x14ac:dyDescent="0.15">
      <c r="A179">
        <v>178</v>
      </c>
      <c r="B179" t="s">
        <v>884</v>
      </c>
      <c r="C179" t="s">
        <v>8039</v>
      </c>
      <c r="D179" t="s">
        <v>319</v>
      </c>
      <c r="E179" s="2" t="s">
        <v>231</v>
      </c>
      <c r="F179" t="s">
        <v>13625</v>
      </c>
      <c r="G179" s="2" t="s">
        <v>6393</v>
      </c>
      <c r="H179" t="s">
        <v>13553</v>
      </c>
    </row>
    <row r="180" spans="1:8" x14ac:dyDescent="0.15">
      <c r="A180">
        <v>179</v>
      </c>
      <c r="B180" t="s">
        <v>885</v>
      </c>
      <c r="C180" t="s">
        <v>8040</v>
      </c>
      <c r="D180" t="s">
        <v>319</v>
      </c>
      <c r="E180" s="2" t="s">
        <v>231</v>
      </c>
      <c r="F180" t="s">
        <v>13617</v>
      </c>
      <c r="G180" s="2" t="s">
        <v>6394</v>
      </c>
      <c r="H180" t="s">
        <v>13553</v>
      </c>
    </row>
    <row r="181" spans="1:8" x14ac:dyDescent="0.15">
      <c r="A181">
        <v>180</v>
      </c>
      <c r="B181" t="s">
        <v>886</v>
      </c>
      <c r="C181" t="s">
        <v>8041</v>
      </c>
      <c r="D181" t="s">
        <v>319</v>
      </c>
      <c r="E181" s="2" t="s">
        <v>231</v>
      </c>
      <c r="F181" t="s">
        <v>13606</v>
      </c>
      <c r="G181" s="2" t="s">
        <v>6395</v>
      </c>
      <c r="H181" t="s">
        <v>13553</v>
      </c>
    </row>
    <row r="182" spans="1:8" x14ac:dyDescent="0.15">
      <c r="A182">
        <v>181</v>
      </c>
      <c r="B182" t="s">
        <v>887</v>
      </c>
      <c r="C182" t="s">
        <v>8042</v>
      </c>
      <c r="D182" t="s">
        <v>319</v>
      </c>
      <c r="E182" s="2" t="s">
        <v>231</v>
      </c>
      <c r="F182" t="s">
        <v>13641</v>
      </c>
      <c r="G182" s="2" t="s">
        <v>6396</v>
      </c>
      <c r="H182" t="s">
        <v>13553</v>
      </c>
    </row>
    <row r="183" spans="1:8" x14ac:dyDescent="0.15">
      <c r="A183">
        <v>182</v>
      </c>
      <c r="B183" t="s">
        <v>888</v>
      </c>
      <c r="C183" t="s">
        <v>8043</v>
      </c>
      <c r="D183" t="s">
        <v>319</v>
      </c>
      <c r="E183" s="2" t="s">
        <v>231</v>
      </c>
      <c r="F183" t="s">
        <v>13633</v>
      </c>
      <c r="G183" s="2" t="s">
        <v>6397</v>
      </c>
      <c r="H183" t="s">
        <v>13553</v>
      </c>
    </row>
    <row r="184" spans="1:8" x14ac:dyDescent="0.15">
      <c r="A184">
        <v>183</v>
      </c>
      <c r="B184" t="s">
        <v>889</v>
      </c>
      <c r="C184" t="s">
        <v>8044</v>
      </c>
      <c r="D184" t="s">
        <v>319</v>
      </c>
      <c r="E184" s="2" t="s">
        <v>231</v>
      </c>
      <c r="F184" t="s">
        <v>13606</v>
      </c>
      <c r="G184" s="2" t="s">
        <v>6398</v>
      </c>
      <c r="H184" t="s">
        <v>13553</v>
      </c>
    </row>
    <row r="185" spans="1:8" x14ac:dyDescent="0.15">
      <c r="A185">
        <v>184</v>
      </c>
      <c r="B185" t="s">
        <v>890</v>
      </c>
      <c r="C185" t="s">
        <v>8045</v>
      </c>
      <c r="D185" t="s">
        <v>319</v>
      </c>
      <c r="E185" s="2" t="s">
        <v>231</v>
      </c>
      <c r="F185" t="s">
        <v>13635</v>
      </c>
      <c r="G185" s="2" t="s">
        <v>6399</v>
      </c>
      <c r="H185" t="s">
        <v>13553</v>
      </c>
    </row>
    <row r="186" spans="1:8" x14ac:dyDescent="0.15">
      <c r="A186">
        <v>185</v>
      </c>
      <c r="B186" t="s">
        <v>891</v>
      </c>
      <c r="C186" t="s">
        <v>8046</v>
      </c>
      <c r="D186" t="s">
        <v>319</v>
      </c>
      <c r="E186" s="2" t="s">
        <v>231</v>
      </c>
      <c r="F186" t="s">
        <v>13642</v>
      </c>
      <c r="G186" s="2" t="s">
        <v>6400</v>
      </c>
      <c r="H186" t="s">
        <v>13553</v>
      </c>
    </row>
    <row r="187" spans="1:8" x14ac:dyDescent="0.15">
      <c r="A187">
        <v>186</v>
      </c>
      <c r="B187" t="s">
        <v>892</v>
      </c>
      <c r="C187" t="s">
        <v>8047</v>
      </c>
      <c r="D187" t="s">
        <v>319</v>
      </c>
      <c r="E187" s="2" t="s">
        <v>231</v>
      </c>
      <c r="F187" t="s">
        <v>13622</v>
      </c>
      <c r="G187" s="2" t="s">
        <v>6401</v>
      </c>
      <c r="H187" t="s">
        <v>13553</v>
      </c>
    </row>
    <row r="188" spans="1:8" x14ac:dyDescent="0.15">
      <c r="A188">
        <v>187</v>
      </c>
      <c r="B188" t="s">
        <v>893</v>
      </c>
      <c r="C188" t="s">
        <v>8048</v>
      </c>
      <c r="D188" t="s">
        <v>319</v>
      </c>
      <c r="E188" s="2" t="s">
        <v>231</v>
      </c>
      <c r="F188" t="s">
        <v>13625</v>
      </c>
      <c r="G188" s="2" t="s">
        <v>6402</v>
      </c>
      <c r="H188" t="s">
        <v>13553</v>
      </c>
    </row>
    <row r="189" spans="1:8" x14ac:dyDescent="0.15">
      <c r="A189">
        <v>188</v>
      </c>
      <c r="B189" t="s">
        <v>894</v>
      </c>
      <c r="C189" t="s">
        <v>8049</v>
      </c>
      <c r="D189" t="s">
        <v>319</v>
      </c>
      <c r="E189" s="2" t="s">
        <v>231</v>
      </c>
      <c r="F189" t="s">
        <v>13643</v>
      </c>
      <c r="G189" s="2" t="s">
        <v>6260</v>
      </c>
      <c r="H189" t="s">
        <v>13553</v>
      </c>
    </row>
    <row r="190" spans="1:8" x14ac:dyDescent="0.15">
      <c r="A190">
        <v>189</v>
      </c>
      <c r="B190" t="s">
        <v>895</v>
      </c>
      <c r="C190" t="s">
        <v>8050</v>
      </c>
      <c r="D190" t="s">
        <v>319</v>
      </c>
      <c r="E190" s="2" t="s">
        <v>231</v>
      </c>
      <c r="F190" t="s">
        <v>13610</v>
      </c>
      <c r="G190" s="2" t="s">
        <v>6403</v>
      </c>
      <c r="H190" t="s">
        <v>13553</v>
      </c>
    </row>
    <row r="191" spans="1:8" x14ac:dyDescent="0.15">
      <c r="A191">
        <v>190</v>
      </c>
      <c r="B191" t="s">
        <v>896</v>
      </c>
      <c r="C191" t="s">
        <v>8051</v>
      </c>
      <c r="D191" t="s">
        <v>319</v>
      </c>
      <c r="E191" s="2" t="s">
        <v>231</v>
      </c>
      <c r="F191" t="s">
        <v>13627</v>
      </c>
      <c r="G191" s="2" t="s">
        <v>6404</v>
      </c>
      <c r="H191" t="s">
        <v>13553</v>
      </c>
    </row>
    <row r="192" spans="1:8" x14ac:dyDescent="0.15">
      <c r="A192">
        <v>191</v>
      </c>
      <c r="B192" t="s">
        <v>897</v>
      </c>
      <c r="C192" t="s">
        <v>8052</v>
      </c>
      <c r="D192" t="s">
        <v>319</v>
      </c>
      <c r="E192" s="2" t="s">
        <v>231</v>
      </c>
      <c r="F192" t="s">
        <v>13612</v>
      </c>
      <c r="G192" s="2" t="s">
        <v>6405</v>
      </c>
      <c r="H192" t="s">
        <v>13553</v>
      </c>
    </row>
    <row r="193" spans="1:8" x14ac:dyDescent="0.15">
      <c r="A193">
        <v>192</v>
      </c>
      <c r="B193" t="s">
        <v>898</v>
      </c>
      <c r="C193" t="s">
        <v>8053</v>
      </c>
      <c r="D193" t="s">
        <v>319</v>
      </c>
      <c r="E193" s="2" t="s">
        <v>231</v>
      </c>
      <c r="F193" t="s">
        <v>13610</v>
      </c>
      <c r="G193" s="2" t="s">
        <v>6406</v>
      </c>
      <c r="H193" t="s">
        <v>13553</v>
      </c>
    </row>
    <row r="194" spans="1:8" x14ac:dyDescent="0.15">
      <c r="A194">
        <v>193</v>
      </c>
      <c r="B194" t="s">
        <v>899</v>
      </c>
      <c r="C194" t="s">
        <v>8054</v>
      </c>
      <c r="D194" t="s">
        <v>319</v>
      </c>
      <c r="E194" s="2" t="s">
        <v>231</v>
      </c>
      <c r="F194" t="s">
        <v>13606</v>
      </c>
      <c r="G194" s="2" t="s">
        <v>6407</v>
      </c>
      <c r="H194" t="s">
        <v>13553</v>
      </c>
    </row>
    <row r="195" spans="1:8" x14ac:dyDescent="0.15">
      <c r="A195">
        <v>194</v>
      </c>
      <c r="B195" t="s">
        <v>900</v>
      </c>
      <c r="C195" t="s">
        <v>8055</v>
      </c>
      <c r="D195" t="s">
        <v>319</v>
      </c>
      <c r="E195" s="2" t="s">
        <v>231</v>
      </c>
      <c r="F195" t="s">
        <v>13606</v>
      </c>
      <c r="G195" s="2" t="s">
        <v>6408</v>
      </c>
      <c r="H195" t="s">
        <v>13553</v>
      </c>
    </row>
    <row r="196" spans="1:8" x14ac:dyDescent="0.15">
      <c r="A196">
        <v>195</v>
      </c>
      <c r="B196" t="s">
        <v>901</v>
      </c>
      <c r="C196" t="s">
        <v>8056</v>
      </c>
      <c r="D196" t="s">
        <v>319</v>
      </c>
      <c r="E196" s="2" t="s">
        <v>231</v>
      </c>
      <c r="F196" t="s">
        <v>13606</v>
      </c>
      <c r="G196" s="2" t="s">
        <v>6409</v>
      </c>
      <c r="H196" t="s">
        <v>13553</v>
      </c>
    </row>
    <row r="197" spans="1:8" x14ac:dyDescent="0.15">
      <c r="A197">
        <v>196</v>
      </c>
      <c r="B197" t="s">
        <v>902</v>
      </c>
      <c r="C197" t="s">
        <v>8057</v>
      </c>
      <c r="D197" t="s">
        <v>319</v>
      </c>
      <c r="E197" s="2" t="s">
        <v>231</v>
      </c>
      <c r="F197" t="s">
        <v>13606</v>
      </c>
      <c r="G197" s="2" t="s">
        <v>6410</v>
      </c>
      <c r="H197" t="s">
        <v>13553</v>
      </c>
    </row>
    <row r="198" spans="1:8" x14ac:dyDescent="0.15">
      <c r="A198">
        <v>197</v>
      </c>
      <c r="B198" t="s">
        <v>903</v>
      </c>
      <c r="C198" t="s">
        <v>8058</v>
      </c>
      <c r="D198" t="s">
        <v>319</v>
      </c>
      <c r="E198" s="2" t="s">
        <v>231</v>
      </c>
      <c r="F198" t="s">
        <v>13606</v>
      </c>
      <c r="G198" s="2" t="s">
        <v>6260</v>
      </c>
      <c r="H198" t="s">
        <v>13553</v>
      </c>
    </row>
    <row r="199" spans="1:8" x14ac:dyDescent="0.15">
      <c r="A199">
        <v>198</v>
      </c>
      <c r="B199" t="s">
        <v>904</v>
      </c>
      <c r="C199" t="s">
        <v>8059</v>
      </c>
      <c r="D199" t="s">
        <v>319</v>
      </c>
      <c r="E199" s="2" t="s">
        <v>231</v>
      </c>
      <c r="F199" t="s">
        <v>13606</v>
      </c>
      <c r="G199" s="2" t="s">
        <v>6411</v>
      </c>
      <c r="H199" t="s">
        <v>13553</v>
      </c>
    </row>
    <row r="200" spans="1:8" x14ac:dyDescent="0.15">
      <c r="A200">
        <v>199</v>
      </c>
      <c r="B200" t="s">
        <v>905</v>
      </c>
      <c r="C200" t="s">
        <v>8060</v>
      </c>
      <c r="D200" t="s">
        <v>319</v>
      </c>
      <c r="E200" s="2" t="s">
        <v>231</v>
      </c>
      <c r="F200" t="s">
        <v>13633</v>
      </c>
      <c r="G200" s="2" t="s">
        <v>6412</v>
      </c>
      <c r="H200" t="s">
        <v>13553</v>
      </c>
    </row>
    <row r="201" spans="1:8" x14ac:dyDescent="0.15">
      <c r="A201">
        <v>200</v>
      </c>
      <c r="B201" t="s">
        <v>2404</v>
      </c>
      <c r="C201" t="s">
        <v>8061</v>
      </c>
      <c r="D201" t="s">
        <v>319</v>
      </c>
      <c r="E201" s="2" t="s">
        <v>231</v>
      </c>
      <c r="F201" t="s">
        <v>13606</v>
      </c>
      <c r="G201" s="2" t="s">
        <v>6253</v>
      </c>
      <c r="H201" t="s">
        <v>13553</v>
      </c>
    </row>
    <row r="202" spans="1:8" x14ac:dyDescent="0.15">
      <c r="A202">
        <v>201</v>
      </c>
      <c r="B202" t="s">
        <v>1559</v>
      </c>
      <c r="C202" t="s">
        <v>8062</v>
      </c>
      <c r="D202" t="s">
        <v>319</v>
      </c>
      <c r="E202" s="2" t="s">
        <v>231</v>
      </c>
      <c r="F202" t="s">
        <v>13643</v>
      </c>
      <c r="G202" s="2" t="s">
        <v>6413</v>
      </c>
      <c r="H202" t="s">
        <v>13553</v>
      </c>
    </row>
    <row r="203" spans="1:8" x14ac:dyDescent="0.15">
      <c r="A203">
        <v>202</v>
      </c>
      <c r="B203" t="s">
        <v>3060</v>
      </c>
      <c r="C203" t="s">
        <v>8063</v>
      </c>
      <c r="D203" t="s">
        <v>319</v>
      </c>
      <c r="E203" s="2" t="s">
        <v>230</v>
      </c>
      <c r="F203" t="s">
        <v>13606</v>
      </c>
      <c r="G203" s="2" t="s">
        <v>6414</v>
      </c>
      <c r="H203" t="s">
        <v>13553</v>
      </c>
    </row>
    <row r="204" spans="1:8" x14ac:dyDescent="0.15">
      <c r="A204">
        <v>203</v>
      </c>
      <c r="B204" t="s">
        <v>3061</v>
      </c>
      <c r="C204" t="s">
        <v>8064</v>
      </c>
      <c r="D204" t="s">
        <v>319</v>
      </c>
      <c r="E204" s="2" t="s">
        <v>230</v>
      </c>
      <c r="F204" t="s">
        <v>13612</v>
      </c>
      <c r="G204" s="2" t="s">
        <v>6415</v>
      </c>
      <c r="H204" t="s">
        <v>13553</v>
      </c>
    </row>
    <row r="205" spans="1:8" x14ac:dyDescent="0.15">
      <c r="A205">
        <v>204</v>
      </c>
      <c r="B205" t="s">
        <v>3062</v>
      </c>
      <c r="C205" t="s">
        <v>8065</v>
      </c>
      <c r="D205" t="s">
        <v>319</v>
      </c>
      <c r="E205" s="2" t="s">
        <v>230</v>
      </c>
      <c r="F205" t="s">
        <v>13606</v>
      </c>
      <c r="G205" s="2" t="s">
        <v>6416</v>
      </c>
      <c r="H205" t="s">
        <v>13553</v>
      </c>
    </row>
    <row r="206" spans="1:8" x14ac:dyDescent="0.15">
      <c r="A206">
        <v>205</v>
      </c>
      <c r="B206" t="s">
        <v>3063</v>
      </c>
      <c r="C206" t="s">
        <v>8066</v>
      </c>
      <c r="D206" t="s">
        <v>319</v>
      </c>
      <c r="E206" s="2" t="s">
        <v>230</v>
      </c>
      <c r="F206" t="s">
        <v>13619</v>
      </c>
      <c r="G206" s="2" t="s">
        <v>6417</v>
      </c>
      <c r="H206" t="s">
        <v>13553</v>
      </c>
    </row>
    <row r="207" spans="1:8" x14ac:dyDescent="0.15">
      <c r="A207">
        <v>206</v>
      </c>
      <c r="B207" t="s">
        <v>3064</v>
      </c>
      <c r="C207" t="s">
        <v>8067</v>
      </c>
      <c r="D207" t="s">
        <v>319</v>
      </c>
      <c r="E207" s="2" t="s">
        <v>230</v>
      </c>
      <c r="F207" t="s">
        <v>13622</v>
      </c>
      <c r="G207" s="2" t="s">
        <v>6418</v>
      </c>
      <c r="H207" t="s">
        <v>13553</v>
      </c>
    </row>
    <row r="208" spans="1:8" x14ac:dyDescent="0.15">
      <c r="A208">
        <v>207</v>
      </c>
      <c r="B208" t="s">
        <v>3065</v>
      </c>
      <c r="C208" t="s">
        <v>8068</v>
      </c>
      <c r="D208" t="s">
        <v>319</v>
      </c>
      <c r="E208" s="2" t="s">
        <v>230</v>
      </c>
      <c r="F208" t="s">
        <v>13618</v>
      </c>
      <c r="G208" s="2" t="s">
        <v>6419</v>
      </c>
      <c r="H208" t="s">
        <v>13553</v>
      </c>
    </row>
    <row r="209" spans="1:8" x14ac:dyDescent="0.15">
      <c r="A209">
        <v>208</v>
      </c>
      <c r="B209" t="s">
        <v>3066</v>
      </c>
      <c r="C209" t="s">
        <v>8069</v>
      </c>
      <c r="D209" t="s">
        <v>319</v>
      </c>
      <c r="E209" s="2" t="s">
        <v>230</v>
      </c>
      <c r="F209" t="s">
        <v>13621</v>
      </c>
      <c r="G209" s="2" t="s">
        <v>6420</v>
      </c>
      <c r="H209" t="s">
        <v>13553</v>
      </c>
    </row>
    <row r="210" spans="1:8" x14ac:dyDescent="0.15">
      <c r="A210">
        <v>209</v>
      </c>
      <c r="B210" t="s">
        <v>3067</v>
      </c>
      <c r="C210" t="s">
        <v>8070</v>
      </c>
      <c r="D210" t="s">
        <v>319</v>
      </c>
      <c r="E210" s="2" t="s">
        <v>230</v>
      </c>
      <c r="F210" t="s">
        <v>13632</v>
      </c>
      <c r="G210" s="2" t="s">
        <v>6421</v>
      </c>
      <c r="H210" t="s">
        <v>13553</v>
      </c>
    </row>
    <row r="211" spans="1:8" x14ac:dyDescent="0.15">
      <c r="A211">
        <v>210</v>
      </c>
      <c r="B211" t="s">
        <v>3068</v>
      </c>
      <c r="C211" t="s">
        <v>8071</v>
      </c>
      <c r="D211" t="s">
        <v>319</v>
      </c>
      <c r="E211" s="2" t="s">
        <v>230</v>
      </c>
      <c r="F211" t="s">
        <v>13618</v>
      </c>
      <c r="G211" s="2" t="s">
        <v>6422</v>
      </c>
      <c r="H211" t="s">
        <v>13553</v>
      </c>
    </row>
    <row r="212" spans="1:8" x14ac:dyDescent="0.15">
      <c r="A212">
        <v>211</v>
      </c>
      <c r="B212" t="s">
        <v>3069</v>
      </c>
      <c r="C212" t="s">
        <v>8072</v>
      </c>
      <c r="D212" t="s">
        <v>319</v>
      </c>
      <c r="E212" s="2" t="s">
        <v>230</v>
      </c>
      <c r="F212" t="s">
        <v>13610</v>
      </c>
      <c r="G212" s="2" t="s">
        <v>6423</v>
      </c>
      <c r="H212" t="s">
        <v>13553</v>
      </c>
    </row>
    <row r="213" spans="1:8" x14ac:dyDescent="0.15">
      <c r="A213">
        <v>212</v>
      </c>
      <c r="B213" t="s">
        <v>3079</v>
      </c>
      <c r="C213" t="s">
        <v>8073</v>
      </c>
      <c r="D213" t="s">
        <v>319</v>
      </c>
      <c r="E213" s="2" t="s">
        <v>230</v>
      </c>
      <c r="F213" t="s">
        <v>13621</v>
      </c>
      <c r="G213" s="2" t="s">
        <v>6424</v>
      </c>
      <c r="H213" t="s">
        <v>13553</v>
      </c>
    </row>
    <row r="214" spans="1:8" x14ac:dyDescent="0.15">
      <c r="A214">
        <v>213</v>
      </c>
      <c r="B214" t="s">
        <v>3070</v>
      </c>
      <c r="C214" t="s">
        <v>8074</v>
      </c>
      <c r="D214" t="s">
        <v>319</v>
      </c>
      <c r="E214" s="2" t="s">
        <v>230</v>
      </c>
      <c r="F214" t="s">
        <v>13611</v>
      </c>
      <c r="G214" s="2" t="s">
        <v>6425</v>
      </c>
      <c r="H214" t="s">
        <v>13553</v>
      </c>
    </row>
    <row r="215" spans="1:8" x14ac:dyDescent="0.15">
      <c r="A215">
        <v>214</v>
      </c>
      <c r="B215" t="s">
        <v>3071</v>
      </c>
      <c r="C215" t="s">
        <v>8075</v>
      </c>
      <c r="D215" t="s">
        <v>319</v>
      </c>
      <c r="E215" s="2" t="s">
        <v>230</v>
      </c>
      <c r="F215" t="s">
        <v>13622</v>
      </c>
      <c r="G215" s="2" t="s">
        <v>6426</v>
      </c>
      <c r="H215" t="s">
        <v>13553</v>
      </c>
    </row>
    <row r="216" spans="1:8" x14ac:dyDescent="0.15">
      <c r="A216">
        <v>215</v>
      </c>
      <c r="B216" t="s">
        <v>3072</v>
      </c>
      <c r="C216" t="s">
        <v>8076</v>
      </c>
      <c r="D216" t="s">
        <v>319</v>
      </c>
      <c r="E216" s="2" t="s">
        <v>230</v>
      </c>
      <c r="F216" t="s">
        <v>13606</v>
      </c>
      <c r="G216" s="2" t="s">
        <v>6427</v>
      </c>
      <c r="H216" t="s">
        <v>13553</v>
      </c>
    </row>
    <row r="217" spans="1:8" x14ac:dyDescent="0.15">
      <c r="A217">
        <v>216</v>
      </c>
      <c r="B217" t="s">
        <v>3073</v>
      </c>
      <c r="C217" t="s">
        <v>8077</v>
      </c>
      <c r="D217" t="s">
        <v>319</v>
      </c>
      <c r="E217" s="2" t="s">
        <v>230</v>
      </c>
      <c r="F217" t="s">
        <v>13608</v>
      </c>
      <c r="G217" s="2" t="s">
        <v>6428</v>
      </c>
      <c r="H217" t="s">
        <v>13553</v>
      </c>
    </row>
    <row r="218" spans="1:8" x14ac:dyDescent="0.15">
      <c r="A218">
        <v>217</v>
      </c>
      <c r="B218" t="s">
        <v>3074</v>
      </c>
      <c r="C218" t="s">
        <v>8078</v>
      </c>
      <c r="D218" t="s">
        <v>319</v>
      </c>
      <c r="E218" s="2" t="s">
        <v>230</v>
      </c>
      <c r="F218" t="s">
        <v>13608</v>
      </c>
      <c r="G218" s="2" t="s">
        <v>6429</v>
      </c>
      <c r="H218" t="s">
        <v>13553</v>
      </c>
    </row>
    <row r="219" spans="1:8" x14ac:dyDescent="0.15">
      <c r="A219">
        <v>218</v>
      </c>
      <c r="B219" t="s">
        <v>3075</v>
      </c>
      <c r="C219" t="s">
        <v>8079</v>
      </c>
      <c r="D219" t="s">
        <v>319</v>
      </c>
      <c r="E219" s="2" t="s">
        <v>230</v>
      </c>
      <c r="F219" t="s">
        <v>13607</v>
      </c>
      <c r="G219" s="2" t="s">
        <v>6301</v>
      </c>
      <c r="H219" t="s">
        <v>13553</v>
      </c>
    </row>
    <row r="220" spans="1:8" x14ac:dyDescent="0.15">
      <c r="A220">
        <v>219</v>
      </c>
      <c r="B220" t="s">
        <v>3076</v>
      </c>
      <c r="C220" t="s">
        <v>8080</v>
      </c>
      <c r="D220" t="s">
        <v>319</v>
      </c>
      <c r="E220" s="2" t="s">
        <v>230</v>
      </c>
      <c r="F220" t="s">
        <v>13606</v>
      </c>
      <c r="G220" s="2" t="s">
        <v>6430</v>
      </c>
      <c r="H220" t="s">
        <v>13553</v>
      </c>
    </row>
    <row r="221" spans="1:8" x14ac:dyDescent="0.15">
      <c r="A221">
        <v>220</v>
      </c>
      <c r="B221" t="s">
        <v>4234</v>
      </c>
      <c r="C221" t="s">
        <v>8081</v>
      </c>
      <c r="D221" t="s">
        <v>319</v>
      </c>
      <c r="E221" s="2" t="s">
        <v>230</v>
      </c>
      <c r="F221" t="s">
        <v>27</v>
      </c>
      <c r="G221" s="2" t="s">
        <v>6431</v>
      </c>
      <c r="H221" t="s">
        <v>13553</v>
      </c>
    </row>
    <row r="222" spans="1:8" x14ac:dyDescent="0.15">
      <c r="A222">
        <v>221</v>
      </c>
      <c r="B222" t="s">
        <v>4235</v>
      </c>
      <c r="C222" t="s">
        <v>8082</v>
      </c>
      <c r="D222" t="s">
        <v>319</v>
      </c>
      <c r="E222" s="2" t="s">
        <v>230</v>
      </c>
      <c r="F222" t="s">
        <v>13642</v>
      </c>
      <c r="G222" s="2" t="s">
        <v>6432</v>
      </c>
      <c r="H222" t="s">
        <v>13553</v>
      </c>
    </row>
    <row r="223" spans="1:8" x14ac:dyDescent="0.15">
      <c r="A223">
        <v>222</v>
      </c>
      <c r="B223" t="s">
        <v>4236</v>
      </c>
      <c r="C223" t="s">
        <v>8083</v>
      </c>
      <c r="D223" t="s">
        <v>319</v>
      </c>
      <c r="E223" s="2" t="s">
        <v>230</v>
      </c>
      <c r="F223" t="s">
        <v>13634</v>
      </c>
      <c r="G223" s="2" t="s">
        <v>6433</v>
      </c>
      <c r="H223" t="s">
        <v>13553</v>
      </c>
    </row>
    <row r="224" spans="1:8" x14ac:dyDescent="0.15">
      <c r="A224">
        <v>223</v>
      </c>
      <c r="B224" t="s">
        <v>3757</v>
      </c>
      <c r="C224" t="s">
        <v>8084</v>
      </c>
      <c r="D224" t="s">
        <v>319</v>
      </c>
      <c r="E224" s="2" t="s">
        <v>230</v>
      </c>
      <c r="F224" t="s">
        <v>13619</v>
      </c>
      <c r="G224" s="2" t="s">
        <v>6299</v>
      </c>
      <c r="H224" t="s">
        <v>13553</v>
      </c>
    </row>
    <row r="225" spans="1:8" x14ac:dyDescent="0.15">
      <c r="A225">
        <v>224</v>
      </c>
      <c r="B225" t="s">
        <v>3758</v>
      </c>
      <c r="C225" t="s">
        <v>8085</v>
      </c>
      <c r="D225" t="s">
        <v>319</v>
      </c>
      <c r="E225" s="2" t="s">
        <v>230</v>
      </c>
      <c r="F225" t="s">
        <v>13611</v>
      </c>
      <c r="G225" s="2" t="s">
        <v>6424</v>
      </c>
      <c r="H225" t="s">
        <v>13553</v>
      </c>
    </row>
    <row r="226" spans="1:8" x14ac:dyDescent="0.15">
      <c r="A226">
        <v>225</v>
      </c>
      <c r="B226" t="s">
        <v>3077</v>
      </c>
      <c r="C226" t="s">
        <v>8086</v>
      </c>
      <c r="D226" t="s">
        <v>319</v>
      </c>
      <c r="E226" s="2" t="s">
        <v>230</v>
      </c>
      <c r="F226" t="s">
        <v>13606</v>
      </c>
      <c r="G226" s="2" t="s">
        <v>6434</v>
      </c>
      <c r="H226" t="s">
        <v>13553</v>
      </c>
    </row>
    <row r="227" spans="1:8" x14ac:dyDescent="0.15">
      <c r="A227">
        <v>226</v>
      </c>
      <c r="B227" t="s">
        <v>3078</v>
      </c>
      <c r="C227" t="s">
        <v>8087</v>
      </c>
      <c r="D227" t="s">
        <v>319</v>
      </c>
      <c r="E227" s="2" t="s">
        <v>230</v>
      </c>
      <c r="F227" t="s">
        <v>13606</v>
      </c>
      <c r="G227" s="2" t="s">
        <v>6435</v>
      </c>
      <c r="H227" t="s">
        <v>13553</v>
      </c>
    </row>
    <row r="228" spans="1:8" x14ac:dyDescent="0.15">
      <c r="A228">
        <v>227</v>
      </c>
      <c r="B228" t="s">
        <v>4237</v>
      </c>
      <c r="C228" t="s">
        <v>8088</v>
      </c>
      <c r="D228" t="s">
        <v>319</v>
      </c>
      <c r="E228" s="2" t="s">
        <v>7855</v>
      </c>
      <c r="F228" t="s">
        <v>13637</v>
      </c>
      <c r="G228" s="2" t="s">
        <v>6436</v>
      </c>
      <c r="H228" t="s">
        <v>13553</v>
      </c>
    </row>
    <row r="229" spans="1:8" x14ac:dyDescent="0.15">
      <c r="A229">
        <v>228</v>
      </c>
      <c r="B229" t="s">
        <v>4238</v>
      </c>
      <c r="C229" t="s">
        <v>8089</v>
      </c>
      <c r="D229" t="s">
        <v>319</v>
      </c>
      <c r="E229" s="2" t="s">
        <v>7855</v>
      </c>
      <c r="F229" t="s">
        <v>13608</v>
      </c>
      <c r="G229" s="2" t="s">
        <v>6437</v>
      </c>
      <c r="H229" t="s">
        <v>13553</v>
      </c>
    </row>
    <row r="230" spans="1:8" x14ac:dyDescent="0.15">
      <c r="A230">
        <v>229</v>
      </c>
      <c r="B230" t="s">
        <v>4239</v>
      </c>
      <c r="C230" t="s">
        <v>8090</v>
      </c>
      <c r="D230" t="s">
        <v>319</v>
      </c>
      <c r="E230" s="2" t="s">
        <v>7855</v>
      </c>
      <c r="F230" t="s">
        <v>13607</v>
      </c>
      <c r="G230" s="2" t="s">
        <v>6438</v>
      </c>
      <c r="H230" t="s">
        <v>13553</v>
      </c>
    </row>
    <row r="231" spans="1:8" x14ac:dyDescent="0.15">
      <c r="A231">
        <v>230</v>
      </c>
      <c r="B231" t="s">
        <v>4240</v>
      </c>
      <c r="C231" t="s">
        <v>8091</v>
      </c>
      <c r="D231" t="s">
        <v>319</v>
      </c>
      <c r="E231" s="2" t="s">
        <v>7855</v>
      </c>
      <c r="F231" t="s">
        <v>13618</v>
      </c>
      <c r="G231" s="2" t="s">
        <v>6439</v>
      </c>
      <c r="H231" t="s">
        <v>13553</v>
      </c>
    </row>
    <row r="232" spans="1:8" x14ac:dyDescent="0.15">
      <c r="A232">
        <v>231</v>
      </c>
      <c r="B232" t="s">
        <v>4241</v>
      </c>
      <c r="C232" t="s">
        <v>8092</v>
      </c>
      <c r="D232" t="s">
        <v>319</v>
      </c>
      <c r="E232" s="2" t="s">
        <v>7855</v>
      </c>
      <c r="F232" t="s">
        <v>13611</v>
      </c>
      <c r="G232" s="2" t="s">
        <v>6440</v>
      </c>
      <c r="H232" t="s">
        <v>13553</v>
      </c>
    </row>
    <row r="233" spans="1:8" x14ac:dyDescent="0.15">
      <c r="A233">
        <v>232</v>
      </c>
      <c r="B233" t="s">
        <v>4242</v>
      </c>
      <c r="C233" t="s">
        <v>8093</v>
      </c>
      <c r="D233" t="s">
        <v>319</v>
      </c>
      <c r="E233" s="2" t="s">
        <v>7855</v>
      </c>
      <c r="F233" t="s">
        <v>13643</v>
      </c>
      <c r="G233" s="2" t="s">
        <v>6441</v>
      </c>
      <c r="H233" t="s">
        <v>13553</v>
      </c>
    </row>
    <row r="234" spans="1:8" x14ac:dyDescent="0.15">
      <c r="A234">
        <v>233</v>
      </c>
      <c r="B234" t="s">
        <v>4243</v>
      </c>
      <c r="C234" t="s">
        <v>8094</v>
      </c>
      <c r="D234" t="s">
        <v>319</v>
      </c>
      <c r="E234" s="2" t="s">
        <v>7855</v>
      </c>
      <c r="F234" t="s">
        <v>13644</v>
      </c>
      <c r="G234" s="2" t="s">
        <v>6442</v>
      </c>
      <c r="H234" t="s">
        <v>13553</v>
      </c>
    </row>
    <row r="235" spans="1:8" x14ac:dyDescent="0.15">
      <c r="A235">
        <v>234</v>
      </c>
      <c r="B235" t="s">
        <v>4244</v>
      </c>
      <c r="C235" t="s">
        <v>8095</v>
      </c>
      <c r="D235" t="s">
        <v>319</v>
      </c>
      <c r="E235" s="2" t="s">
        <v>7855</v>
      </c>
      <c r="F235" t="s">
        <v>13610</v>
      </c>
      <c r="G235" s="2" t="s">
        <v>6316</v>
      </c>
      <c r="H235" t="s">
        <v>13553</v>
      </c>
    </row>
    <row r="236" spans="1:8" x14ac:dyDescent="0.15">
      <c r="A236">
        <v>235</v>
      </c>
      <c r="B236" t="s">
        <v>4245</v>
      </c>
      <c r="C236" t="s">
        <v>8096</v>
      </c>
      <c r="D236" t="s">
        <v>319</v>
      </c>
      <c r="E236" s="2" t="s">
        <v>7855</v>
      </c>
      <c r="F236" t="s">
        <v>13617</v>
      </c>
      <c r="G236" s="2" t="s">
        <v>6443</v>
      </c>
      <c r="H236" t="s">
        <v>13553</v>
      </c>
    </row>
    <row r="237" spans="1:8" x14ac:dyDescent="0.15">
      <c r="A237">
        <v>236</v>
      </c>
      <c r="B237" t="s">
        <v>4246</v>
      </c>
      <c r="C237" t="s">
        <v>8097</v>
      </c>
      <c r="D237" t="s">
        <v>319</v>
      </c>
      <c r="E237" s="2" t="s">
        <v>7855</v>
      </c>
      <c r="F237" t="s">
        <v>13622</v>
      </c>
      <c r="G237" s="2" t="s">
        <v>6444</v>
      </c>
      <c r="H237" t="s">
        <v>13553</v>
      </c>
    </row>
    <row r="238" spans="1:8" x14ac:dyDescent="0.15">
      <c r="A238">
        <v>237</v>
      </c>
      <c r="B238" t="s">
        <v>4247</v>
      </c>
      <c r="C238" t="s">
        <v>8098</v>
      </c>
      <c r="D238" t="s">
        <v>319</v>
      </c>
      <c r="E238" s="2" t="s">
        <v>7855</v>
      </c>
      <c r="F238" t="s">
        <v>13632</v>
      </c>
      <c r="G238" s="2" t="s">
        <v>6357</v>
      </c>
      <c r="H238" t="s">
        <v>13553</v>
      </c>
    </row>
    <row r="239" spans="1:8" x14ac:dyDescent="0.15">
      <c r="A239">
        <v>238</v>
      </c>
      <c r="B239" t="s">
        <v>4248</v>
      </c>
      <c r="C239" t="s">
        <v>8099</v>
      </c>
      <c r="D239" t="s">
        <v>319</v>
      </c>
      <c r="E239" s="2" t="s">
        <v>7855</v>
      </c>
      <c r="F239" t="s">
        <v>13609</v>
      </c>
      <c r="G239" s="2" t="s">
        <v>6445</v>
      </c>
      <c r="H239" t="s">
        <v>13553</v>
      </c>
    </row>
    <row r="240" spans="1:8" x14ac:dyDescent="0.15">
      <c r="A240">
        <v>239</v>
      </c>
      <c r="B240" t="s">
        <v>4249</v>
      </c>
      <c r="C240" t="s">
        <v>8100</v>
      </c>
      <c r="D240" t="s">
        <v>319</v>
      </c>
      <c r="E240" s="2" t="s">
        <v>7855</v>
      </c>
      <c r="F240" t="s">
        <v>13608</v>
      </c>
      <c r="G240" s="2" t="s">
        <v>6446</v>
      </c>
      <c r="H240" t="s">
        <v>13553</v>
      </c>
    </row>
    <row r="241" spans="1:8" x14ac:dyDescent="0.15">
      <c r="A241">
        <v>240</v>
      </c>
      <c r="B241" t="s">
        <v>4250</v>
      </c>
      <c r="C241" t="s">
        <v>8101</v>
      </c>
      <c r="D241" t="s">
        <v>319</v>
      </c>
      <c r="E241" s="2" t="s">
        <v>7855</v>
      </c>
      <c r="F241" t="s">
        <v>13633</v>
      </c>
      <c r="G241" s="2" t="s">
        <v>6438</v>
      </c>
      <c r="H241" t="s">
        <v>13553</v>
      </c>
    </row>
    <row r="242" spans="1:8" x14ac:dyDescent="0.15">
      <c r="A242">
        <v>241</v>
      </c>
      <c r="B242" t="s">
        <v>4251</v>
      </c>
      <c r="C242" t="s">
        <v>8102</v>
      </c>
      <c r="D242" t="s">
        <v>319</v>
      </c>
      <c r="E242" s="2" t="s">
        <v>7855</v>
      </c>
      <c r="F242" t="s">
        <v>13613</v>
      </c>
      <c r="G242" s="2" t="s">
        <v>6447</v>
      </c>
      <c r="H242" t="s">
        <v>13553</v>
      </c>
    </row>
    <row r="243" spans="1:8" x14ac:dyDescent="0.15">
      <c r="A243">
        <v>242</v>
      </c>
      <c r="B243" t="s">
        <v>4252</v>
      </c>
      <c r="C243" t="s">
        <v>8103</v>
      </c>
      <c r="D243" t="s">
        <v>319</v>
      </c>
      <c r="E243" s="2" t="s">
        <v>7855</v>
      </c>
      <c r="F243" t="s">
        <v>13610</v>
      </c>
      <c r="G243" s="2" t="s">
        <v>6448</v>
      </c>
      <c r="H243" t="s">
        <v>13553</v>
      </c>
    </row>
    <row r="244" spans="1:8" x14ac:dyDescent="0.15">
      <c r="A244">
        <v>243</v>
      </c>
      <c r="B244" t="s">
        <v>4253</v>
      </c>
      <c r="C244" t="s">
        <v>8104</v>
      </c>
      <c r="D244" t="s">
        <v>319</v>
      </c>
      <c r="E244" s="2" t="s">
        <v>7855</v>
      </c>
      <c r="F244" t="s">
        <v>13636</v>
      </c>
      <c r="G244" s="2" t="s">
        <v>6449</v>
      </c>
      <c r="H244" t="s">
        <v>13553</v>
      </c>
    </row>
    <row r="245" spans="1:8" x14ac:dyDescent="0.15">
      <c r="A245">
        <v>244</v>
      </c>
      <c r="B245" t="s">
        <v>4254</v>
      </c>
      <c r="C245" t="s">
        <v>8105</v>
      </c>
      <c r="D245" t="s">
        <v>319</v>
      </c>
      <c r="E245" s="2" t="s">
        <v>7855</v>
      </c>
      <c r="F245" t="s">
        <v>13606</v>
      </c>
      <c r="G245" s="2" t="s">
        <v>6450</v>
      </c>
      <c r="H245" t="s">
        <v>13553</v>
      </c>
    </row>
    <row r="246" spans="1:8" x14ac:dyDescent="0.15">
      <c r="A246">
        <v>245</v>
      </c>
      <c r="B246" t="s">
        <v>4255</v>
      </c>
      <c r="C246" t="s">
        <v>8106</v>
      </c>
      <c r="D246" t="s">
        <v>319</v>
      </c>
      <c r="E246" s="2" t="s">
        <v>7855</v>
      </c>
      <c r="F246" t="s">
        <v>13617</v>
      </c>
      <c r="G246" s="2" t="s">
        <v>6451</v>
      </c>
      <c r="H246" t="s">
        <v>13553</v>
      </c>
    </row>
    <row r="247" spans="1:8" x14ac:dyDescent="0.15">
      <c r="A247">
        <v>246</v>
      </c>
      <c r="B247" t="s">
        <v>4256</v>
      </c>
      <c r="C247" t="s">
        <v>8107</v>
      </c>
      <c r="D247" t="s">
        <v>319</v>
      </c>
      <c r="E247" s="2" t="s">
        <v>7855</v>
      </c>
      <c r="F247" t="s">
        <v>13606</v>
      </c>
      <c r="G247" s="2" t="s">
        <v>6452</v>
      </c>
      <c r="H247" t="s">
        <v>13553</v>
      </c>
    </row>
    <row r="248" spans="1:8" x14ac:dyDescent="0.15">
      <c r="A248">
        <v>247</v>
      </c>
      <c r="B248" t="s">
        <v>4257</v>
      </c>
      <c r="C248" t="s">
        <v>8108</v>
      </c>
      <c r="D248" t="s">
        <v>319</v>
      </c>
      <c r="E248" s="2" t="s">
        <v>7855</v>
      </c>
      <c r="F248" t="s">
        <v>13624</v>
      </c>
      <c r="G248" s="2" t="s">
        <v>6453</v>
      </c>
      <c r="H248" t="s">
        <v>13553</v>
      </c>
    </row>
    <row r="249" spans="1:8" x14ac:dyDescent="0.15">
      <c r="A249">
        <v>248</v>
      </c>
      <c r="B249" t="s">
        <v>4258</v>
      </c>
      <c r="C249" t="s">
        <v>8109</v>
      </c>
      <c r="D249" t="s">
        <v>319</v>
      </c>
      <c r="E249" s="2" t="s">
        <v>7855</v>
      </c>
      <c r="F249" t="s">
        <v>13624</v>
      </c>
      <c r="G249" s="2" t="s">
        <v>6437</v>
      </c>
      <c r="H249" t="s">
        <v>13553</v>
      </c>
    </row>
    <row r="250" spans="1:8" x14ac:dyDescent="0.15">
      <c r="A250">
        <v>249</v>
      </c>
      <c r="B250" t="s">
        <v>4259</v>
      </c>
      <c r="C250" t="s">
        <v>8110</v>
      </c>
      <c r="D250" t="s">
        <v>319</v>
      </c>
      <c r="E250" s="2" t="s">
        <v>7855</v>
      </c>
      <c r="F250" t="s">
        <v>13606</v>
      </c>
      <c r="G250" s="2" t="s">
        <v>6454</v>
      </c>
      <c r="H250" t="s">
        <v>13553</v>
      </c>
    </row>
    <row r="251" spans="1:8" x14ac:dyDescent="0.15">
      <c r="A251">
        <v>250</v>
      </c>
      <c r="B251" t="s">
        <v>4260</v>
      </c>
      <c r="C251" t="s">
        <v>8111</v>
      </c>
      <c r="D251" t="s">
        <v>319</v>
      </c>
      <c r="E251" s="2" t="s">
        <v>7855</v>
      </c>
      <c r="F251" t="s">
        <v>13606</v>
      </c>
      <c r="G251" s="2" t="s">
        <v>6455</v>
      </c>
      <c r="H251" t="s">
        <v>13553</v>
      </c>
    </row>
    <row r="252" spans="1:8" x14ac:dyDescent="0.15">
      <c r="A252">
        <v>251</v>
      </c>
      <c r="B252" t="s">
        <v>4261</v>
      </c>
      <c r="C252" t="s">
        <v>8112</v>
      </c>
      <c r="D252" t="s">
        <v>319</v>
      </c>
      <c r="E252" s="2" t="s">
        <v>7855</v>
      </c>
      <c r="F252" t="s">
        <v>27</v>
      </c>
      <c r="G252" s="2" t="s">
        <v>6456</v>
      </c>
      <c r="H252" t="s">
        <v>13553</v>
      </c>
    </row>
    <row r="253" spans="1:8" x14ac:dyDescent="0.15">
      <c r="A253">
        <v>252</v>
      </c>
      <c r="B253" t="s">
        <v>4262</v>
      </c>
      <c r="C253" t="s">
        <v>8113</v>
      </c>
      <c r="D253" t="s">
        <v>319</v>
      </c>
      <c r="E253" s="2" t="s">
        <v>7855</v>
      </c>
      <c r="F253" t="s">
        <v>13624</v>
      </c>
      <c r="G253" s="2" t="s">
        <v>6457</v>
      </c>
      <c r="H253" t="s">
        <v>13553</v>
      </c>
    </row>
    <row r="254" spans="1:8" x14ac:dyDescent="0.15">
      <c r="A254">
        <v>253</v>
      </c>
      <c r="B254" t="s">
        <v>624</v>
      </c>
      <c r="C254" t="s">
        <v>8114</v>
      </c>
      <c r="D254" t="s">
        <v>319</v>
      </c>
      <c r="E254" s="2" t="s">
        <v>7855</v>
      </c>
      <c r="F254" t="s">
        <v>13606</v>
      </c>
      <c r="G254" s="2" t="s">
        <v>6458</v>
      </c>
      <c r="H254" t="s">
        <v>13553</v>
      </c>
    </row>
    <row r="255" spans="1:8" x14ac:dyDescent="0.15">
      <c r="A255">
        <v>254</v>
      </c>
      <c r="B255" t="s">
        <v>4263</v>
      </c>
      <c r="C255" t="s">
        <v>8115</v>
      </c>
      <c r="D255" t="s">
        <v>13564</v>
      </c>
      <c r="E255" s="2" t="s">
        <v>70</v>
      </c>
      <c r="F255" t="s">
        <v>13645</v>
      </c>
      <c r="G255" s="2" t="s">
        <v>6459</v>
      </c>
      <c r="H255" t="s">
        <v>13553</v>
      </c>
    </row>
    <row r="256" spans="1:8" x14ac:dyDescent="0.15">
      <c r="A256">
        <v>255</v>
      </c>
      <c r="B256" t="s">
        <v>4264</v>
      </c>
      <c r="C256" t="s">
        <v>8116</v>
      </c>
      <c r="D256" t="s">
        <v>13564</v>
      </c>
      <c r="E256" s="2" t="s">
        <v>70</v>
      </c>
      <c r="F256" t="s">
        <v>13631</v>
      </c>
      <c r="G256" s="2" t="s">
        <v>6460</v>
      </c>
      <c r="H256" t="s">
        <v>13553</v>
      </c>
    </row>
    <row r="257" spans="1:8" x14ac:dyDescent="0.15">
      <c r="A257">
        <v>256</v>
      </c>
      <c r="B257" t="s">
        <v>536</v>
      </c>
      <c r="C257" t="s">
        <v>8117</v>
      </c>
      <c r="D257" t="s">
        <v>337</v>
      </c>
      <c r="E257" s="2" t="s">
        <v>232</v>
      </c>
      <c r="F257" t="s">
        <v>13640</v>
      </c>
      <c r="G257" s="2" t="s">
        <v>6461</v>
      </c>
      <c r="H257" t="s">
        <v>13553</v>
      </c>
    </row>
    <row r="258" spans="1:8" x14ac:dyDescent="0.15">
      <c r="A258">
        <v>257</v>
      </c>
      <c r="B258" t="s">
        <v>537</v>
      </c>
      <c r="C258" t="s">
        <v>8118</v>
      </c>
      <c r="D258" t="s">
        <v>337</v>
      </c>
      <c r="E258" s="2" t="s">
        <v>232</v>
      </c>
      <c r="F258" t="s">
        <v>13631</v>
      </c>
      <c r="G258" s="2" t="s">
        <v>6281</v>
      </c>
      <c r="H258" t="s">
        <v>13553</v>
      </c>
    </row>
    <row r="259" spans="1:8" x14ac:dyDescent="0.15">
      <c r="A259">
        <v>258</v>
      </c>
      <c r="B259" t="s">
        <v>538</v>
      </c>
      <c r="C259" t="s">
        <v>8119</v>
      </c>
      <c r="D259" t="s">
        <v>337</v>
      </c>
      <c r="E259" s="2" t="s">
        <v>232</v>
      </c>
      <c r="F259" t="s">
        <v>13621</v>
      </c>
      <c r="G259" s="2" t="s">
        <v>6462</v>
      </c>
      <c r="H259" t="s">
        <v>13553</v>
      </c>
    </row>
    <row r="260" spans="1:8" x14ac:dyDescent="0.15">
      <c r="A260">
        <v>259</v>
      </c>
      <c r="B260" t="s">
        <v>539</v>
      </c>
      <c r="C260" t="s">
        <v>8120</v>
      </c>
      <c r="D260" t="s">
        <v>337</v>
      </c>
      <c r="E260" s="2" t="s">
        <v>232</v>
      </c>
      <c r="F260" t="s">
        <v>13617</v>
      </c>
      <c r="G260" s="2" t="s">
        <v>6241</v>
      </c>
      <c r="H260" t="s">
        <v>13553</v>
      </c>
    </row>
    <row r="261" spans="1:8" x14ac:dyDescent="0.15">
      <c r="A261">
        <v>260</v>
      </c>
      <c r="B261" t="s">
        <v>540</v>
      </c>
      <c r="C261" t="s">
        <v>8121</v>
      </c>
      <c r="D261" t="s">
        <v>337</v>
      </c>
      <c r="E261" s="2" t="s">
        <v>232</v>
      </c>
      <c r="F261" t="s">
        <v>13606</v>
      </c>
      <c r="G261" s="2" t="s">
        <v>6463</v>
      </c>
      <c r="H261" t="s">
        <v>13553</v>
      </c>
    </row>
    <row r="262" spans="1:8" x14ac:dyDescent="0.15">
      <c r="A262">
        <v>261</v>
      </c>
      <c r="B262" t="s">
        <v>541</v>
      </c>
      <c r="C262" t="s">
        <v>8122</v>
      </c>
      <c r="D262" t="s">
        <v>337</v>
      </c>
      <c r="E262" s="2" t="s">
        <v>232</v>
      </c>
      <c r="F262" t="s">
        <v>13610</v>
      </c>
      <c r="G262" s="2" t="s">
        <v>6464</v>
      </c>
      <c r="H262" t="s">
        <v>13553</v>
      </c>
    </row>
    <row r="263" spans="1:8" x14ac:dyDescent="0.15">
      <c r="A263">
        <v>262</v>
      </c>
      <c r="B263" t="s">
        <v>542</v>
      </c>
      <c r="C263" t="s">
        <v>8123</v>
      </c>
      <c r="D263" t="s">
        <v>337</v>
      </c>
      <c r="E263" s="2" t="s">
        <v>232</v>
      </c>
      <c r="F263" t="s">
        <v>13607</v>
      </c>
      <c r="G263" s="2" t="s">
        <v>6465</v>
      </c>
      <c r="H263" t="s">
        <v>13553</v>
      </c>
    </row>
    <row r="264" spans="1:8" x14ac:dyDescent="0.15">
      <c r="A264">
        <v>263</v>
      </c>
      <c r="B264" t="s">
        <v>543</v>
      </c>
      <c r="C264" t="s">
        <v>8124</v>
      </c>
      <c r="D264" t="s">
        <v>337</v>
      </c>
      <c r="E264" s="2" t="s">
        <v>231</v>
      </c>
      <c r="F264" t="s">
        <v>13616</v>
      </c>
      <c r="G264" s="2" t="s">
        <v>6466</v>
      </c>
      <c r="H264" t="s">
        <v>13553</v>
      </c>
    </row>
    <row r="265" spans="1:8" x14ac:dyDescent="0.15">
      <c r="A265">
        <v>264</v>
      </c>
      <c r="B265" t="s">
        <v>544</v>
      </c>
      <c r="C265" t="s">
        <v>8125</v>
      </c>
      <c r="D265" t="s">
        <v>337</v>
      </c>
      <c r="E265" s="2" t="s">
        <v>231</v>
      </c>
      <c r="F265" t="s">
        <v>13646</v>
      </c>
      <c r="G265" s="2" t="s">
        <v>6467</v>
      </c>
      <c r="H265" t="s">
        <v>13553</v>
      </c>
    </row>
    <row r="266" spans="1:8" x14ac:dyDescent="0.15">
      <c r="A266">
        <v>265</v>
      </c>
      <c r="B266" t="s">
        <v>545</v>
      </c>
      <c r="C266" t="s">
        <v>8126</v>
      </c>
      <c r="D266" t="s">
        <v>337</v>
      </c>
      <c r="E266" s="2" t="s">
        <v>231</v>
      </c>
      <c r="F266" t="s">
        <v>13635</v>
      </c>
      <c r="G266" s="2" t="s">
        <v>6468</v>
      </c>
      <c r="H266" t="s">
        <v>13553</v>
      </c>
    </row>
    <row r="267" spans="1:8" x14ac:dyDescent="0.15">
      <c r="A267">
        <v>266</v>
      </c>
      <c r="B267" t="s">
        <v>546</v>
      </c>
      <c r="C267" t="s">
        <v>8127</v>
      </c>
      <c r="D267" t="s">
        <v>337</v>
      </c>
      <c r="E267" s="2" t="s">
        <v>231</v>
      </c>
      <c r="F267" t="s">
        <v>13643</v>
      </c>
      <c r="G267" s="2" t="s">
        <v>6319</v>
      </c>
      <c r="H267" t="s">
        <v>13553</v>
      </c>
    </row>
    <row r="268" spans="1:8" x14ac:dyDescent="0.15">
      <c r="A268">
        <v>267</v>
      </c>
      <c r="B268" t="s">
        <v>547</v>
      </c>
      <c r="C268" t="s">
        <v>8128</v>
      </c>
      <c r="D268" t="s">
        <v>337</v>
      </c>
      <c r="E268" s="2" t="s">
        <v>231</v>
      </c>
      <c r="F268" t="s">
        <v>13625</v>
      </c>
      <c r="G268" s="2" t="s">
        <v>6469</v>
      </c>
      <c r="H268" t="s">
        <v>13553</v>
      </c>
    </row>
    <row r="269" spans="1:8" x14ac:dyDescent="0.15">
      <c r="A269">
        <v>268</v>
      </c>
      <c r="B269" t="s">
        <v>548</v>
      </c>
      <c r="C269" t="s">
        <v>8129</v>
      </c>
      <c r="D269" t="s">
        <v>337</v>
      </c>
      <c r="E269" s="2" t="s">
        <v>231</v>
      </c>
      <c r="F269" t="s">
        <v>13637</v>
      </c>
      <c r="G269" s="2" t="s">
        <v>6275</v>
      </c>
      <c r="H269" t="s">
        <v>13553</v>
      </c>
    </row>
    <row r="270" spans="1:8" x14ac:dyDescent="0.15">
      <c r="A270">
        <v>269</v>
      </c>
      <c r="B270" t="s">
        <v>549</v>
      </c>
      <c r="C270" t="s">
        <v>8130</v>
      </c>
      <c r="D270" t="s">
        <v>337</v>
      </c>
      <c r="E270" s="2" t="s">
        <v>231</v>
      </c>
      <c r="F270" t="s">
        <v>13610</v>
      </c>
      <c r="G270" s="2" t="s">
        <v>6470</v>
      </c>
      <c r="H270" t="s">
        <v>13553</v>
      </c>
    </row>
    <row r="271" spans="1:8" x14ac:dyDescent="0.15">
      <c r="A271">
        <v>270</v>
      </c>
      <c r="B271" t="s">
        <v>550</v>
      </c>
      <c r="C271" t="s">
        <v>8131</v>
      </c>
      <c r="D271" t="s">
        <v>337</v>
      </c>
      <c r="E271" s="2" t="s">
        <v>231</v>
      </c>
      <c r="F271" t="s">
        <v>13621</v>
      </c>
      <c r="G271" s="2" t="s">
        <v>6471</v>
      </c>
      <c r="H271" t="s">
        <v>13553</v>
      </c>
    </row>
    <row r="272" spans="1:8" x14ac:dyDescent="0.15">
      <c r="A272">
        <v>271</v>
      </c>
      <c r="B272" t="s">
        <v>551</v>
      </c>
      <c r="C272" t="s">
        <v>8132</v>
      </c>
      <c r="D272" t="s">
        <v>337</v>
      </c>
      <c r="E272" s="2" t="s">
        <v>231</v>
      </c>
      <c r="F272" t="s">
        <v>13632</v>
      </c>
      <c r="G272" s="2" t="s">
        <v>6411</v>
      </c>
      <c r="H272" t="s">
        <v>13553</v>
      </c>
    </row>
    <row r="273" spans="1:8" x14ac:dyDescent="0.15">
      <c r="A273">
        <v>272</v>
      </c>
      <c r="B273" t="s">
        <v>2964</v>
      </c>
      <c r="C273" t="s">
        <v>8133</v>
      </c>
      <c r="D273" t="s">
        <v>337</v>
      </c>
      <c r="E273" s="2" t="s">
        <v>230</v>
      </c>
      <c r="F273" t="s">
        <v>13637</v>
      </c>
      <c r="G273" s="2" t="s">
        <v>6472</v>
      </c>
      <c r="H273" t="s">
        <v>13553</v>
      </c>
    </row>
    <row r="274" spans="1:8" x14ac:dyDescent="0.15">
      <c r="A274">
        <v>273</v>
      </c>
      <c r="B274" t="s">
        <v>2965</v>
      </c>
      <c r="C274" t="s">
        <v>8134</v>
      </c>
      <c r="D274" t="s">
        <v>337</v>
      </c>
      <c r="E274" s="2" t="s">
        <v>230</v>
      </c>
      <c r="F274" t="s">
        <v>13613</v>
      </c>
      <c r="G274" s="2" t="s">
        <v>6473</v>
      </c>
      <c r="H274" t="s">
        <v>13553</v>
      </c>
    </row>
    <row r="275" spans="1:8" x14ac:dyDescent="0.15">
      <c r="A275">
        <v>274</v>
      </c>
      <c r="B275" t="s">
        <v>2966</v>
      </c>
      <c r="C275" t="s">
        <v>8135</v>
      </c>
      <c r="D275" t="s">
        <v>337</v>
      </c>
      <c r="E275" s="2" t="s">
        <v>230</v>
      </c>
      <c r="F275" t="s">
        <v>13606</v>
      </c>
      <c r="G275" s="2" t="s">
        <v>6473</v>
      </c>
      <c r="H275" t="s">
        <v>13553</v>
      </c>
    </row>
    <row r="276" spans="1:8" x14ac:dyDescent="0.15">
      <c r="A276">
        <v>275</v>
      </c>
      <c r="B276" t="s">
        <v>3795</v>
      </c>
      <c r="C276" t="s">
        <v>8136</v>
      </c>
      <c r="D276" t="s">
        <v>337</v>
      </c>
      <c r="E276" s="2" t="s">
        <v>230</v>
      </c>
      <c r="F276" t="s">
        <v>13646</v>
      </c>
      <c r="G276" s="2" t="s">
        <v>6473</v>
      </c>
      <c r="H276" t="s">
        <v>13553</v>
      </c>
    </row>
    <row r="277" spans="1:8" x14ac:dyDescent="0.15">
      <c r="A277">
        <v>276</v>
      </c>
      <c r="B277" t="s">
        <v>3796</v>
      </c>
      <c r="C277" t="s">
        <v>8137</v>
      </c>
      <c r="D277" t="s">
        <v>337</v>
      </c>
      <c r="E277" s="2" t="s">
        <v>230</v>
      </c>
      <c r="F277" t="s">
        <v>13627</v>
      </c>
      <c r="G277" s="2" t="s">
        <v>6474</v>
      </c>
      <c r="H277" t="s">
        <v>13553</v>
      </c>
    </row>
    <row r="278" spans="1:8" x14ac:dyDescent="0.15">
      <c r="A278">
        <v>277</v>
      </c>
      <c r="B278" t="s">
        <v>4265</v>
      </c>
      <c r="C278" t="s">
        <v>8138</v>
      </c>
      <c r="D278" t="s">
        <v>337</v>
      </c>
      <c r="E278" s="2" t="s">
        <v>230</v>
      </c>
      <c r="F278" t="s">
        <v>13606</v>
      </c>
      <c r="G278" s="2" t="s">
        <v>6475</v>
      </c>
      <c r="H278" t="s">
        <v>13553</v>
      </c>
    </row>
    <row r="279" spans="1:8" x14ac:dyDescent="0.15">
      <c r="A279">
        <v>278</v>
      </c>
      <c r="B279" t="s">
        <v>4266</v>
      </c>
      <c r="C279" t="s">
        <v>8139</v>
      </c>
      <c r="D279" t="s">
        <v>337</v>
      </c>
      <c r="E279" s="2" t="s">
        <v>7855</v>
      </c>
      <c r="F279" t="s">
        <v>13637</v>
      </c>
      <c r="G279" s="2" t="s">
        <v>6476</v>
      </c>
      <c r="H279" t="s">
        <v>13553</v>
      </c>
    </row>
    <row r="280" spans="1:8" x14ac:dyDescent="0.15">
      <c r="A280">
        <v>279</v>
      </c>
      <c r="B280" t="s">
        <v>4267</v>
      </c>
      <c r="C280" t="s">
        <v>8140</v>
      </c>
      <c r="D280" t="s">
        <v>337</v>
      </c>
      <c r="E280" s="2" t="s">
        <v>7855</v>
      </c>
      <c r="F280" t="s">
        <v>13608</v>
      </c>
      <c r="G280" s="2" t="s">
        <v>6477</v>
      </c>
      <c r="H280" t="s">
        <v>13553</v>
      </c>
    </row>
    <row r="281" spans="1:8" x14ac:dyDescent="0.15">
      <c r="A281">
        <v>280</v>
      </c>
      <c r="B281" t="s">
        <v>4268</v>
      </c>
      <c r="C281" t="s">
        <v>8141</v>
      </c>
      <c r="D281" t="s">
        <v>337</v>
      </c>
      <c r="E281" s="2" t="s">
        <v>7855</v>
      </c>
      <c r="F281" t="s">
        <v>13644</v>
      </c>
      <c r="G281" s="2" t="s">
        <v>6451</v>
      </c>
      <c r="H281" t="s">
        <v>13553</v>
      </c>
    </row>
    <row r="282" spans="1:8" x14ac:dyDescent="0.15">
      <c r="A282">
        <v>281</v>
      </c>
      <c r="B282" t="s">
        <v>570</v>
      </c>
      <c r="C282" t="s">
        <v>8142</v>
      </c>
      <c r="D282" t="s">
        <v>337</v>
      </c>
      <c r="E282" s="2" t="s">
        <v>232</v>
      </c>
      <c r="F282" t="s">
        <v>13615</v>
      </c>
      <c r="G282" s="2" t="s">
        <v>6478</v>
      </c>
      <c r="H282" t="s">
        <v>13553</v>
      </c>
    </row>
    <row r="283" spans="1:8" x14ac:dyDescent="0.15">
      <c r="A283">
        <v>282</v>
      </c>
      <c r="B283" t="s">
        <v>571</v>
      </c>
      <c r="C283" t="s">
        <v>8143</v>
      </c>
      <c r="D283" t="s">
        <v>337</v>
      </c>
      <c r="E283" s="2" t="s">
        <v>232</v>
      </c>
      <c r="F283" t="s">
        <v>13608</v>
      </c>
      <c r="G283" s="2" t="s">
        <v>6479</v>
      </c>
      <c r="H283" t="s">
        <v>13553</v>
      </c>
    </row>
    <row r="284" spans="1:8" x14ac:dyDescent="0.15">
      <c r="A284">
        <v>283</v>
      </c>
      <c r="B284" t="s">
        <v>572</v>
      </c>
      <c r="C284" t="s">
        <v>8144</v>
      </c>
      <c r="D284" t="s">
        <v>337</v>
      </c>
      <c r="E284" s="2" t="s">
        <v>232</v>
      </c>
      <c r="F284" t="s">
        <v>13610</v>
      </c>
      <c r="G284" s="2" t="s">
        <v>6480</v>
      </c>
      <c r="H284" t="s">
        <v>13553</v>
      </c>
    </row>
    <row r="285" spans="1:8" x14ac:dyDescent="0.15">
      <c r="A285">
        <v>284</v>
      </c>
      <c r="B285" t="s">
        <v>365</v>
      </c>
      <c r="C285" t="s">
        <v>8145</v>
      </c>
      <c r="D285" t="s">
        <v>337</v>
      </c>
      <c r="E285" s="2" t="s">
        <v>232</v>
      </c>
      <c r="F285" t="s">
        <v>13606</v>
      </c>
      <c r="G285" s="2" t="s">
        <v>6481</v>
      </c>
      <c r="H285" t="s">
        <v>13553</v>
      </c>
    </row>
    <row r="286" spans="1:8" x14ac:dyDescent="0.15">
      <c r="A286">
        <v>285</v>
      </c>
      <c r="B286" t="s">
        <v>573</v>
      </c>
      <c r="C286" t="s">
        <v>8146</v>
      </c>
      <c r="D286" t="s">
        <v>337</v>
      </c>
      <c r="E286" s="2" t="s">
        <v>232</v>
      </c>
      <c r="F286" t="s">
        <v>13632</v>
      </c>
      <c r="G286" s="2" t="s">
        <v>6482</v>
      </c>
      <c r="H286" t="s">
        <v>13553</v>
      </c>
    </row>
    <row r="287" spans="1:8" x14ac:dyDescent="0.15">
      <c r="A287">
        <v>286</v>
      </c>
      <c r="B287" t="s">
        <v>574</v>
      </c>
      <c r="C287" t="s">
        <v>8147</v>
      </c>
      <c r="D287" t="s">
        <v>337</v>
      </c>
      <c r="E287" s="2" t="s">
        <v>232</v>
      </c>
      <c r="F287" t="s">
        <v>13633</v>
      </c>
      <c r="G287" s="2" t="s">
        <v>6379</v>
      </c>
      <c r="H287" t="s">
        <v>13553</v>
      </c>
    </row>
    <row r="288" spans="1:8" x14ac:dyDescent="0.15">
      <c r="A288">
        <v>287</v>
      </c>
      <c r="B288" t="s">
        <v>575</v>
      </c>
      <c r="C288" t="s">
        <v>8148</v>
      </c>
      <c r="D288" t="s">
        <v>337</v>
      </c>
      <c r="E288" s="2" t="s">
        <v>232</v>
      </c>
      <c r="F288" t="s">
        <v>13624</v>
      </c>
      <c r="G288" s="2" t="s">
        <v>6483</v>
      </c>
      <c r="H288" t="s">
        <v>13553</v>
      </c>
    </row>
    <row r="289" spans="1:8" x14ac:dyDescent="0.15">
      <c r="A289">
        <v>288</v>
      </c>
      <c r="B289" t="s">
        <v>576</v>
      </c>
      <c r="C289" t="s">
        <v>8149</v>
      </c>
      <c r="D289" t="s">
        <v>337</v>
      </c>
      <c r="E289" s="2" t="s">
        <v>232</v>
      </c>
      <c r="F289" t="s">
        <v>13626</v>
      </c>
      <c r="G289" s="2" t="s">
        <v>6484</v>
      </c>
      <c r="H289" t="s">
        <v>13553</v>
      </c>
    </row>
    <row r="290" spans="1:8" x14ac:dyDescent="0.15">
      <c r="A290">
        <v>289</v>
      </c>
      <c r="B290" t="s">
        <v>577</v>
      </c>
      <c r="C290" t="s">
        <v>8150</v>
      </c>
      <c r="D290" t="s">
        <v>337</v>
      </c>
      <c r="E290" s="2" t="s">
        <v>232</v>
      </c>
      <c r="F290" t="s">
        <v>13612</v>
      </c>
      <c r="G290" s="2" t="s">
        <v>6485</v>
      </c>
      <c r="H290" t="s">
        <v>13553</v>
      </c>
    </row>
    <row r="291" spans="1:8" x14ac:dyDescent="0.15">
      <c r="A291">
        <v>290</v>
      </c>
      <c r="B291" t="s">
        <v>2261</v>
      </c>
      <c r="C291" t="s">
        <v>8151</v>
      </c>
      <c r="D291" t="s">
        <v>337</v>
      </c>
      <c r="E291" s="2" t="s">
        <v>231</v>
      </c>
      <c r="F291" t="s">
        <v>13622</v>
      </c>
      <c r="G291" s="2" t="s">
        <v>6486</v>
      </c>
      <c r="H291" t="s">
        <v>13553</v>
      </c>
    </row>
    <row r="292" spans="1:8" x14ac:dyDescent="0.15">
      <c r="A292">
        <v>291</v>
      </c>
      <c r="B292" t="s">
        <v>580</v>
      </c>
      <c r="C292" t="s">
        <v>8152</v>
      </c>
      <c r="D292" t="s">
        <v>337</v>
      </c>
      <c r="E292" s="2" t="s">
        <v>231</v>
      </c>
      <c r="F292" t="s">
        <v>13606</v>
      </c>
      <c r="G292" s="2" t="s">
        <v>6466</v>
      </c>
      <c r="H292" t="s">
        <v>13553</v>
      </c>
    </row>
    <row r="293" spans="1:8" x14ac:dyDescent="0.15">
      <c r="A293">
        <v>292</v>
      </c>
      <c r="B293" t="s">
        <v>581</v>
      </c>
      <c r="C293" t="s">
        <v>8153</v>
      </c>
      <c r="D293" t="s">
        <v>337</v>
      </c>
      <c r="E293" s="2" t="s">
        <v>231</v>
      </c>
      <c r="F293" t="s">
        <v>13617</v>
      </c>
      <c r="G293" s="2" t="s">
        <v>6271</v>
      </c>
      <c r="H293" t="s">
        <v>13553</v>
      </c>
    </row>
    <row r="294" spans="1:8" x14ac:dyDescent="0.15">
      <c r="A294">
        <v>293</v>
      </c>
      <c r="B294" t="s">
        <v>582</v>
      </c>
      <c r="C294" t="s">
        <v>8154</v>
      </c>
      <c r="D294" t="s">
        <v>337</v>
      </c>
      <c r="E294" s="2" t="s">
        <v>231</v>
      </c>
      <c r="F294" t="s">
        <v>13638</v>
      </c>
      <c r="G294" s="2" t="s">
        <v>6487</v>
      </c>
      <c r="H294" t="s">
        <v>13553</v>
      </c>
    </row>
    <row r="295" spans="1:8" x14ac:dyDescent="0.15">
      <c r="A295">
        <v>294</v>
      </c>
      <c r="B295" t="s">
        <v>583</v>
      </c>
      <c r="C295" t="s">
        <v>8155</v>
      </c>
      <c r="D295" t="s">
        <v>337</v>
      </c>
      <c r="E295" s="2" t="s">
        <v>231</v>
      </c>
      <c r="F295" t="s">
        <v>13607</v>
      </c>
      <c r="G295" s="2" t="s">
        <v>6488</v>
      </c>
      <c r="H295" t="s">
        <v>13553</v>
      </c>
    </row>
    <row r="296" spans="1:8" x14ac:dyDescent="0.15">
      <c r="A296">
        <v>295</v>
      </c>
      <c r="B296" t="s">
        <v>584</v>
      </c>
      <c r="C296" t="s">
        <v>8156</v>
      </c>
      <c r="D296" t="s">
        <v>337</v>
      </c>
      <c r="E296" s="2" t="s">
        <v>231</v>
      </c>
      <c r="F296" t="s">
        <v>13614</v>
      </c>
      <c r="G296" s="2" t="s">
        <v>6489</v>
      </c>
      <c r="H296" t="s">
        <v>13553</v>
      </c>
    </row>
    <row r="297" spans="1:8" x14ac:dyDescent="0.15">
      <c r="A297">
        <v>296</v>
      </c>
      <c r="B297" t="s">
        <v>585</v>
      </c>
      <c r="C297" t="s">
        <v>8157</v>
      </c>
      <c r="D297" t="s">
        <v>337</v>
      </c>
      <c r="E297" s="2" t="s">
        <v>231</v>
      </c>
      <c r="F297" t="s">
        <v>13635</v>
      </c>
      <c r="G297" s="2" t="s">
        <v>6490</v>
      </c>
      <c r="H297" t="s">
        <v>13553</v>
      </c>
    </row>
    <row r="298" spans="1:8" x14ac:dyDescent="0.15">
      <c r="A298">
        <v>297</v>
      </c>
      <c r="B298" t="s">
        <v>586</v>
      </c>
      <c r="C298" t="s">
        <v>8158</v>
      </c>
      <c r="D298" t="s">
        <v>337</v>
      </c>
      <c r="E298" s="2" t="s">
        <v>231</v>
      </c>
      <c r="F298" t="s">
        <v>13644</v>
      </c>
      <c r="G298" s="2" t="s">
        <v>6491</v>
      </c>
      <c r="H298" t="s">
        <v>13553</v>
      </c>
    </row>
    <row r="299" spans="1:8" x14ac:dyDescent="0.15">
      <c r="A299">
        <v>298</v>
      </c>
      <c r="B299" t="s">
        <v>2157</v>
      </c>
      <c r="C299" t="s">
        <v>8159</v>
      </c>
      <c r="D299" t="s">
        <v>337</v>
      </c>
      <c r="E299" s="2" t="s">
        <v>231</v>
      </c>
      <c r="F299" t="s">
        <v>13637</v>
      </c>
      <c r="G299" s="2" t="s">
        <v>6492</v>
      </c>
      <c r="H299" t="s">
        <v>13553</v>
      </c>
    </row>
    <row r="300" spans="1:8" x14ac:dyDescent="0.15">
      <c r="A300">
        <v>299</v>
      </c>
      <c r="B300" t="s">
        <v>587</v>
      </c>
      <c r="C300" t="s">
        <v>8160</v>
      </c>
      <c r="D300" t="s">
        <v>337</v>
      </c>
      <c r="E300" s="2" t="s">
        <v>231</v>
      </c>
      <c r="F300" t="s">
        <v>27</v>
      </c>
      <c r="G300" s="2" t="s">
        <v>6394</v>
      </c>
      <c r="H300" t="s">
        <v>13553</v>
      </c>
    </row>
    <row r="301" spans="1:8" x14ac:dyDescent="0.15">
      <c r="A301">
        <v>300</v>
      </c>
      <c r="B301" t="s">
        <v>588</v>
      </c>
      <c r="C301" t="s">
        <v>8161</v>
      </c>
      <c r="D301" t="s">
        <v>337</v>
      </c>
      <c r="E301" s="2" t="s">
        <v>231</v>
      </c>
      <c r="F301" t="s">
        <v>13632</v>
      </c>
      <c r="G301" s="2" t="s">
        <v>6493</v>
      </c>
      <c r="H301" t="s">
        <v>13553</v>
      </c>
    </row>
    <row r="302" spans="1:8" x14ac:dyDescent="0.15">
      <c r="A302">
        <v>301</v>
      </c>
      <c r="B302" t="s">
        <v>589</v>
      </c>
      <c r="C302" t="s">
        <v>8162</v>
      </c>
      <c r="D302" t="s">
        <v>337</v>
      </c>
      <c r="E302" s="2" t="s">
        <v>231</v>
      </c>
      <c r="F302" t="s">
        <v>13632</v>
      </c>
      <c r="G302" s="2" t="s">
        <v>6335</v>
      </c>
      <c r="H302" t="s">
        <v>13553</v>
      </c>
    </row>
    <row r="303" spans="1:8" x14ac:dyDescent="0.15">
      <c r="A303">
        <v>302</v>
      </c>
      <c r="B303" t="s">
        <v>590</v>
      </c>
      <c r="C303" t="s">
        <v>8163</v>
      </c>
      <c r="D303" t="s">
        <v>337</v>
      </c>
      <c r="E303" s="2" t="s">
        <v>231</v>
      </c>
      <c r="F303" t="s">
        <v>13611</v>
      </c>
      <c r="G303" s="2" t="s">
        <v>6494</v>
      </c>
      <c r="H303" t="s">
        <v>13553</v>
      </c>
    </row>
    <row r="304" spans="1:8" x14ac:dyDescent="0.15">
      <c r="A304">
        <v>303</v>
      </c>
      <c r="B304" t="s">
        <v>2978</v>
      </c>
      <c r="C304" t="s">
        <v>8164</v>
      </c>
      <c r="D304" t="s">
        <v>337</v>
      </c>
      <c r="E304" s="2" t="s">
        <v>231</v>
      </c>
      <c r="F304" t="s">
        <v>13611</v>
      </c>
      <c r="G304" s="2" t="s">
        <v>6495</v>
      </c>
      <c r="H304" t="s">
        <v>13553</v>
      </c>
    </row>
    <row r="305" spans="1:8" x14ac:dyDescent="0.15">
      <c r="A305">
        <v>304</v>
      </c>
      <c r="B305" t="s">
        <v>2979</v>
      </c>
      <c r="C305" t="s">
        <v>8165</v>
      </c>
      <c r="D305" t="s">
        <v>337</v>
      </c>
      <c r="E305" s="2" t="s">
        <v>230</v>
      </c>
      <c r="F305" t="s">
        <v>13606</v>
      </c>
      <c r="G305" s="2" t="s">
        <v>6496</v>
      </c>
      <c r="H305" t="s">
        <v>13553</v>
      </c>
    </row>
    <row r="306" spans="1:8" x14ac:dyDescent="0.15">
      <c r="A306">
        <v>305</v>
      </c>
      <c r="B306" t="s">
        <v>2980</v>
      </c>
      <c r="C306" t="s">
        <v>8166</v>
      </c>
      <c r="D306" t="s">
        <v>337</v>
      </c>
      <c r="E306" s="2" t="s">
        <v>230</v>
      </c>
      <c r="F306" t="s">
        <v>13633</v>
      </c>
      <c r="G306" s="2" t="s">
        <v>6497</v>
      </c>
      <c r="H306" t="s">
        <v>13553</v>
      </c>
    </row>
    <row r="307" spans="1:8" x14ac:dyDescent="0.15">
      <c r="A307">
        <v>306</v>
      </c>
      <c r="B307" t="s">
        <v>2981</v>
      </c>
      <c r="C307" t="s">
        <v>8167</v>
      </c>
      <c r="D307" t="s">
        <v>337</v>
      </c>
      <c r="E307" s="2" t="s">
        <v>230</v>
      </c>
      <c r="F307" t="s">
        <v>13608</v>
      </c>
      <c r="G307" s="2" t="s">
        <v>6498</v>
      </c>
      <c r="H307" t="s">
        <v>13553</v>
      </c>
    </row>
    <row r="308" spans="1:8" x14ac:dyDescent="0.15">
      <c r="A308">
        <v>307</v>
      </c>
      <c r="B308" t="s">
        <v>2982</v>
      </c>
      <c r="C308" t="s">
        <v>8168</v>
      </c>
      <c r="D308" t="s">
        <v>337</v>
      </c>
      <c r="E308" s="2" t="s">
        <v>230</v>
      </c>
      <c r="F308" t="s">
        <v>13612</v>
      </c>
      <c r="G308" s="2" t="s">
        <v>6499</v>
      </c>
      <c r="H308" t="s">
        <v>13553</v>
      </c>
    </row>
    <row r="309" spans="1:8" x14ac:dyDescent="0.15">
      <c r="A309">
        <v>308</v>
      </c>
      <c r="B309" t="s">
        <v>2983</v>
      </c>
      <c r="C309" t="s">
        <v>8169</v>
      </c>
      <c r="D309" t="s">
        <v>337</v>
      </c>
      <c r="E309" s="2" t="s">
        <v>230</v>
      </c>
      <c r="F309" t="s">
        <v>13618</v>
      </c>
      <c r="G309" s="2" t="s">
        <v>6500</v>
      </c>
      <c r="H309" t="s">
        <v>13553</v>
      </c>
    </row>
    <row r="310" spans="1:8" x14ac:dyDescent="0.15">
      <c r="A310">
        <v>309</v>
      </c>
      <c r="B310" t="s">
        <v>2984</v>
      </c>
      <c r="C310" t="s">
        <v>8170</v>
      </c>
      <c r="D310" t="s">
        <v>337</v>
      </c>
      <c r="E310" s="2" t="s">
        <v>230</v>
      </c>
      <c r="F310" t="s">
        <v>13610</v>
      </c>
      <c r="G310" s="2" t="s">
        <v>6501</v>
      </c>
      <c r="H310" t="s">
        <v>13553</v>
      </c>
    </row>
    <row r="311" spans="1:8" x14ac:dyDescent="0.15">
      <c r="A311">
        <v>310</v>
      </c>
      <c r="B311" t="s">
        <v>2985</v>
      </c>
      <c r="C311" t="s">
        <v>8171</v>
      </c>
      <c r="D311" t="s">
        <v>337</v>
      </c>
      <c r="E311" s="2" t="s">
        <v>230</v>
      </c>
      <c r="F311" t="s">
        <v>13610</v>
      </c>
      <c r="G311" s="2" t="s">
        <v>6501</v>
      </c>
      <c r="H311" t="s">
        <v>13553</v>
      </c>
    </row>
    <row r="312" spans="1:8" x14ac:dyDescent="0.15">
      <c r="A312">
        <v>311</v>
      </c>
      <c r="B312" t="s">
        <v>2986</v>
      </c>
      <c r="C312" t="s">
        <v>8172</v>
      </c>
      <c r="D312" t="s">
        <v>337</v>
      </c>
      <c r="E312" s="2" t="s">
        <v>230</v>
      </c>
      <c r="F312" t="s">
        <v>13642</v>
      </c>
      <c r="G312" s="2" t="s">
        <v>6343</v>
      </c>
      <c r="H312" t="s">
        <v>13553</v>
      </c>
    </row>
    <row r="313" spans="1:8" x14ac:dyDescent="0.15">
      <c r="A313">
        <v>312</v>
      </c>
      <c r="B313" t="s">
        <v>4269</v>
      </c>
      <c r="C313" t="s">
        <v>8173</v>
      </c>
      <c r="D313" t="s">
        <v>337</v>
      </c>
      <c r="E313" s="2" t="s">
        <v>230</v>
      </c>
      <c r="F313" t="s">
        <v>13632</v>
      </c>
      <c r="G313" s="2" t="s">
        <v>6502</v>
      </c>
      <c r="H313" t="s">
        <v>13553</v>
      </c>
    </row>
    <row r="314" spans="1:8" x14ac:dyDescent="0.15">
      <c r="A314">
        <v>313</v>
      </c>
      <c r="B314" t="s">
        <v>2987</v>
      </c>
      <c r="C314" t="s">
        <v>8174</v>
      </c>
      <c r="D314" t="s">
        <v>337</v>
      </c>
      <c r="E314" s="2" t="s">
        <v>230</v>
      </c>
      <c r="F314" t="s">
        <v>13629</v>
      </c>
      <c r="G314" s="2" t="s">
        <v>6426</v>
      </c>
      <c r="H314" t="s">
        <v>13553</v>
      </c>
    </row>
    <row r="315" spans="1:8" x14ac:dyDescent="0.15">
      <c r="A315">
        <v>314</v>
      </c>
      <c r="B315" t="s">
        <v>2995</v>
      </c>
      <c r="C315" t="s">
        <v>8175</v>
      </c>
      <c r="D315" t="s">
        <v>337</v>
      </c>
      <c r="E315" s="2" t="s">
        <v>230</v>
      </c>
      <c r="F315" t="s">
        <v>13610</v>
      </c>
      <c r="G315" s="2" t="s">
        <v>6503</v>
      </c>
      <c r="H315" t="s">
        <v>13553</v>
      </c>
    </row>
    <row r="316" spans="1:8" x14ac:dyDescent="0.15">
      <c r="A316">
        <v>315</v>
      </c>
      <c r="B316" t="s">
        <v>2988</v>
      </c>
      <c r="C316" t="s">
        <v>8176</v>
      </c>
      <c r="D316" t="s">
        <v>337</v>
      </c>
      <c r="E316" s="2" t="s">
        <v>230</v>
      </c>
      <c r="F316" t="s">
        <v>13614</v>
      </c>
      <c r="G316" s="2" t="s">
        <v>6504</v>
      </c>
      <c r="H316" t="s">
        <v>13553</v>
      </c>
    </row>
    <row r="317" spans="1:8" x14ac:dyDescent="0.15">
      <c r="A317">
        <v>316</v>
      </c>
      <c r="B317" t="s">
        <v>2989</v>
      </c>
      <c r="C317" t="s">
        <v>8177</v>
      </c>
      <c r="D317" t="s">
        <v>337</v>
      </c>
      <c r="E317" s="2" t="s">
        <v>230</v>
      </c>
      <c r="F317" t="s">
        <v>13608</v>
      </c>
      <c r="G317" s="2" t="s">
        <v>6421</v>
      </c>
      <c r="H317" t="s">
        <v>13553</v>
      </c>
    </row>
    <row r="318" spans="1:8" x14ac:dyDescent="0.15">
      <c r="A318">
        <v>317</v>
      </c>
      <c r="B318" t="s">
        <v>2990</v>
      </c>
      <c r="C318" t="s">
        <v>8178</v>
      </c>
      <c r="D318" t="s">
        <v>337</v>
      </c>
      <c r="E318" s="2" t="s">
        <v>230</v>
      </c>
      <c r="F318" t="s">
        <v>13610</v>
      </c>
      <c r="G318" s="2" t="s">
        <v>6505</v>
      </c>
      <c r="H318" t="s">
        <v>13553</v>
      </c>
    </row>
    <row r="319" spans="1:8" x14ac:dyDescent="0.15">
      <c r="A319">
        <v>318</v>
      </c>
      <c r="B319" t="s">
        <v>2991</v>
      </c>
      <c r="C319" t="s">
        <v>8179</v>
      </c>
      <c r="D319" t="s">
        <v>337</v>
      </c>
      <c r="E319" s="2" t="s">
        <v>230</v>
      </c>
      <c r="F319" t="s">
        <v>13611</v>
      </c>
      <c r="G319" s="2" t="s">
        <v>6506</v>
      </c>
      <c r="H319" t="s">
        <v>13553</v>
      </c>
    </row>
    <row r="320" spans="1:8" x14ac:dyDescent="0.15">
      <c r="A320">
        <v>319</v>
      </c>
      <c r="B320" t="s">
        <v>2992</v>
      </c>
      <c r="C320" t="s">
        <v>8180</v>
      </c>
      <c r="D320" t="s">
        <v>337</v>
      </c>
      <c r="E320" s="2" t="s">
        <v>230</v>
      </c>
      <c r="F320" t="s">
        <v>13632</v>
      </c>
      <c r="G320" s="2" t="s">
        <v>6507</v>
      </c>
      <c r="H320" t="s">
        <v>13553</v>
      </c>
    </row>
    <row r="321" spans="1:8" x14ac:dyDescent="0.15">
      <c r="A321">
        <v>320</v>
      </c>
      <c r="B321" t="s">
        <v>2993</v>
      </c>
      <c r="C321" t="s">
        <v>8181</v>
      </c>
      <c r="D321" t="s">
        <v>337</v>
      </c>
      <c r="E321" s="2" t="s">
        <v>230</v>
      </c>
      <c r="F321" t="s">
        <v>13606</v>
      </c>
      <c r="G321" s="2" t="s">
        <v>6508</v>
      </c>
      <c r="H321" t="s">
        <v>13553</v>
      </c>
    </row>
    <row r="322" spans="1:8" x14ac:dyDescent="0.15">
      <c r="A322">
        <v>321</v>
      </c>
      <c r="B322" t="s">
        <v>4270</v>
      </c>
      <c r="C322" t="s">
        <v>8182</v>
      </c>
      <c r="D322" t="s">
        <v>337</v>
      </c>
      <c r="E322" s="2" t="s">
        <v>7855</v>
      </c>
      <c r="F322" t="s">
        <v>13642</v>
      </c>
      <c r="G322" s="2" t="s">
        <v>6509</v>
      </c>
      <c r="H322" t="s">
        <v>13553</v>
      </c>
    </row>
    <row r="323" spans="1:8" x14ac:dyDescent="0.15">
      <c r="A323">
        <v>322</v>
      </c>
      <c r="B323" t="s">
        <v>4271</v>
      </c>
      <c r="C323" t="s">
        <v>8183</v>
      </c>
      <c r="D323" t="s">
        <v>337</v>
      </c>
      <c r="E323" s="2" t="s">
        <v>7855</v>
      </c>
      <c r="F323" t="s">
        <v>13620</v>
      </c>
      <c r="G323" s="2" t="s">
        <v>6510</v>
      </c>
      <c r="H323" t="s">
        <v>13553</v>
      </c>
    </row>
    <row r="324" spans="1:8" x14ac:dyDescent="0.15">
      <c r="A324">
        <v>323</v>
      </c>
      <c r="B324" t="s">
        <v>4272</v>
      </c>
      <c r="C324" t="s">
        <v>8184</v>
      </c>
      <c r="D324" t="s">
        <v>337</v>
      </c>
      <c r="E324" s="2" t="s">
        <v>7855</v>
      </c>
      <c r="F324" t="s">
        <v>13633</v>
      </c>
      <c r="G324" s="2" t="s">
        <v>6511</v>
      </c>
      <c r="H324" t="s">
        <v>13553</v>
      </c>
    </row>
    <row r="325" spans="1:8" x14ac:dyDescent="0.15">
      <c r="A325">
        <v>324</v>
      </c>
      <c r="B325" t="s">
        <v>4273</v>
      </c>
      <c r="C325" t="s">
        <v>8185</v>
      </c>
      <c r="D325" t="s">
        <v>337</v>
      </c>
      <c r="E325" s="2" t="s">
        <v>7855</v>
      </c>
      <c r="F325" t="s">
        <v>13615</v>
      </c>
      <c r="G325" s="2" t="s">
        <v>6438</v>
      </c>
      <c r="H325" t="s">
        <v>13553</v>
      </c>
    </row>
    <row r="326" spans="1:8" x14ac:dyDescent="0.15">
      <c r="A326">
        <v>325</v>
      </c>
      <c r="B326" t="s">
        <v>4274</v>
      </c>
      <c r="C326" t="s">
        <v>8186</v>
      </c>
      <c r="D326" t="s">
        <v>337</v>
      </c>
      <c r="E326" s="2" t="s">
        <v>7855</v>
      </c>
      <c r="F326" t="s">
        <v>13647</v>
      </c>
      <c r="G326" s="2" t="s">
        <v>6512</v>
      </c>
      <c r="H326" t="s">
        <v>13553</v>
      </c>
    </row>
    <row r="327" spans="1:8" x14ac:dyDescent="0.15">
      <c r="A327">
        <v>326</v>
      </c>
      <c r="B327" t="s">
        <v>4275</v>
      </c>
      <c r="C327" t="s">
        <v>8187</v>
      </c>
      <c r="D327" t="s">
        <v>337</v>
      </c>
      <c r="E327" s="2" t="s">
        <v>7855</v>
      </c>
      <c r="F327" t="s">
        <v>13634</v>
      </c>
      <c r="G327" s="2" t="s">
        <v>6513</v>
      </c>
      <c r="H327" t="s">
        <v>13553</v>
      </c>
    </row>
    <row r="328" spans="1:8" x14ac:dyDescent="0.15">
      <c r="A328">
        <v>327</v>
      </c>
      <c r="B328" t="s">
        <v>4276</v>
      </c>
      <c r="C328" t="s">
        <v>8188</v>
      </c>
      <c r="D328" t="s">
        <v>337</v>
      </c>
      <c r="E328" s="2" t="s">
        <v>7855</v>
      </c>
      <c r="F328" t="s">
        <v>13639</v>
      </c>
      <c r="G328" s="2" t="s">
        <v>6514</v>
      </c>
      <c r="H328" t="s">
        <v>13553</v>
      </c>
    </row>
    <row r="329" spans="1:8" x14ac:dyDescent="0.15">
      <c r="A329">
        <v>328</v>
      </c>
      <c r="B329" t="s">
        <v>4277</v>
      </c>
      <c r="C329" t="s">
        <v>8189</v>
      </c>
      <c r="D329" t="s">
        <v>337</v>
      </c>
      <c r="E329" s="2" t="s">
        <v>7855</v>
      </c>
      <c r="F329" t="s">
        <v>13606</v>
      </c>
      <c r="G329" s="2" t="s">
        <v>6515</v>
      </c>
      <c r="H329" t="s">
        <v>13553</v>
      </c>
    </row>
    <row r="330" spans="1:8" x14ac:dyDescent="0.15">
      <c r="A330">
        <v>329</v>
      </c>
      <c r="B330" t="s">
        <v>4278</v>
      </c>
      <c r="C330" t="s">
        <v>8190</v>
      </c>
      <c r="D330" t="s">
        <v>337</v>
      </c>
      <c r="E330" s="2" t="s">
        <v>7855</v>
      </c>
      <c r="F330" t="s">
        <v>13618</v>
      </c>
      <c r="G330" s="2" t="s">
        <v>6516</v>
      </c>
      <c r="H330" t="s">
        <v>13553</v>
      </c>
    </row>
    <row r="331" spans="1:8" x14ac:dyDescent="0.15">
      <c r="A331">
        <v>330</v>
      </c>
      <c r="B331" t="s">
        <v>4279</v>
      </c>
      <c r="C331" t="s">
        <v>8191</v>
      </c>
      <c r="D331" t="s">
        <v>337</v>
      </c>
      <c r="E331" s="2" t="s">
        <v>7855</v>
      </c>
      <c r="F331" t="s">
        <v>13606</v>
      </c>
      <c r="G331" s="2" t="s">
        <v>6367</v>
      </c>
      <c r="H331" t="s">
        <v>13553</v>
      </c>
    </row>
    <row r="332" spans="1:8" x14ac:dyDescent="0.15">
      <c r="A332">
        <v>331</v>
      </c>
      <c r="B332" t="s">
        <v>4280</v>
      </c>
      <c r="C332" t="s">
        <v>8192</v>
      </c>
      <c r="D332" t="s">
        <v>337</v>
      </c>
      <c r="E332" s="2" t="s">
        <v>7855</v>
      </c>
      <c r="F332" t="s">
        <v>13608</v>
      </c>
      <c r="G332" s="2" t="s">
        <v>6517</v>
      </c>
      <c r="H332" t="s">
        <v>13553</v>
      </c>
    </row>
    <row r="333" spans="1:8" x14ac:dyDescent="0.15">
      <c r="A333">
        <v>332</v>
      </c>
      <c r="B333" t="s">
        <v>4281</v>
      </c>
      <c r="C333" t="s">
        <v>8193</v>
      </c>
      <c r="D333" t="s">
        <v>337</v>
      </c>
      <c r="E333" s="2" t="s">
        <v>7855</v>
      </c>
      <c r="F333" t="s">
        <v>13606</v>
      </c>
      <c r="G333" s="2" t="s">
        <v>6518</v>
      </c>
      <c r="H333" t="s">
        <v>13553</v>
      </c>
    </row>
    <row r="334" spans="1:8" x14ac:dyDescent="0.15">
      <c r="A334">
        <v>333</v>
      </c>
      <c r="B334" t="s">
        <v>4282</v>
      </c>
      <c r="C334" t="s">
        <v>8194</v>
      </c>
      <c r="D334" t="s">
        <v>337</v>
      </c>
      <c r="E334" s="2" t="s">
        <v>7855</v>
      </c>
      <c r="F334" t="s">
        <v>13608</v>
      </c>
      <c r="G334" s="2" t="s">
        <v>6519</v>
      </c>
      <c r="H334" t="s">
        <v>13553</v>
      </c>
    </row>
    <row r="335" spans="1:8" x14ac:dyDescent="0.15">
      <c r="A335">
        <v>334</v>
      </c>
      <c r="B335" t="s">
        <v>4283</v>
      </c>
      <c r="C335" t="s">
        <v>8195</v>
      </c>
      <c r="D335" t="s">
        <v>337</v>
      </c>
      <c r="E335" s="2" t="s">
        <v>7855</v>
      </c>
      <c r="F335" t="s">
        <v>13644</v>
      </c>
      <c r="G335" s="2" t="s">
        <v>6520</v>
      </c>
      <c r="H335" t="s">
        <v>13553</v>
      </c>
    </row>
    <row r="336" spans="1:8" x14ac:dyDescent="0.15">
      <c r="A336">
        <v>335</v>
      </c>
      <c r="B336" t="s">
        <v>4284</v>
      </c>
      <c r="C336" t="s">
        <v>8196</v>
      </c>
      <c r="D336" t="s">
        <v>337</v>
      </c>
      <c r="E336" s="2" t="s">
        <v>7855</v>
      </c>
      <c r="F336" t="s">
        <v>13608</v>
      </c>
      <c r="G336" s="2" t="s">
        <v>6521</v>
      </c>
      <c r="H336" t="s">
        <v>13553</v>
      </c>
    </row>
    <row r="337" spans="1:8" x14ac:dyDescent="0.15">
      <c r="A337">
        <v>336</v>
      </c>
      <c r="B337" t="s">
        <v>4285</v>
      </c>
      <c r="C337" t="s">
        <v>8197</v>
      </c>
      <c r="D337" t="s">
        <v>337</v>
      </c>
      <c r="E337" s="2" t="s">
        <v>7855</v>
      </c>
      <c r="F337" t="s">
        <v>13615</v>
      </c>
      <c r="G337" s="2" t="s">
        <v>6522</v>
      </c>
      <c r="H337" t="s">
        <v>13553</v>
      </c>
    </row>
    <row r="338" spans="1:8" x14ac:dyDescent="0.15">
      <c r="A338">
        <v>337</v>
      </c>
      <c r="B338" t="s">
        <v>4286</v>
      </c>
      <c r="C338" t="s">
        <v>8198</v>
      </c>
      <c r="D338" t="s">
        <v>337</v>
      </c>
      <c r="E338" s="2" t="s">
        <v>7855</v>
      </c>
      <c r="F338" t="s">
        <v>13624</v>
      </c>
      <c r="G338" s="2" t="s">
        <v>6523</v>
      </c>
      <c r="H338" t="s">
        <v>13553</v>
      </c>
    </row>
    <row r="339" spans="1:8" x14ac:dyDescent="0.15">
      <c r="A339">
        <v>338</v>
      </c>
      <c r="B339" t="s">
        <v>4287</v>
      </c>
      <c r="C339" t="s">
        <v>8199</v>
      </c>
      <c r="D339" t="s">
        <v>337</v>
      </c>
      <c r="E339" s="2" t="s">
        <v>7855</v>
      </c>
      <c r="F339" t="s">
        <v>13619</v>
      </c>
      <c r="G339" s="2" t="s">
        <v>6524</v>
      </c>
      <c r="H339" t="s">
        <v>13553</v>
      </c>
    </row>
    <row r="340" spans="1:8" x14ac:dyDescent="0.15">
      <c r="A340">
        <v>339</v>
      </c>
      <c r="B340" t="s">
        <v>578</v>
      </c>
      <c r="C340" t="s">
        <v>8200</v>
      </c>
      <c r="D340" t="s">
        <v>337</v>
      </c>
      <c r="E340" s="2" t="s">
        <v>232</v>
      </c>
      <c r="F340" t="s">
        <v>13606</v>
      </c>
      <c r="G340" s="2" t="s">
        <v>6525</v>
      </c>
      <c r="H340" t="s">
        <v>13553</v>
      </c>
    </row>
    <row r="341" spans="1:8" x14ac:dyDescent="0.15">
      <c r="A341">
        <v>340</v>
      </c>
      <c r="B341" t="s">
        <v>579</v>
      </c>
      <c r="C341" t="s">
        <v>8201</v>
      </c>
      <c r="D341" t="s">
        <v>337</v>
      </c>
      <c r="E341" s="2" t="s">
        <v>232</v>
      </c>
      <c r="F341" t="s">
        <v>13621</v>
      </c>
      <c r="G341" s="2" t="s">
        <v>6526</v>
      </c>
      <c r="H341" t="s">
        <v>13553</v>
      </c>
    </row>
    <row r="342" spans="1:8" x14ac:dyDescent="0.15">
      <c r="A342">
        <v>341</v>
      </c>
      <c r="B342" t="s">
        <v>591</v>
      </c>
      <c r="C342" t="s">
        <v>8202</v>
      </c>
      <c r="D342" t="s">
        <v>337</v>
      </c>
      <c r="E342" s="2" t="s">
        <v>231</v>
      </c>
      <c r="F342" t="s">
        <v>13610</v>
      </c>
      <c r="G342" s="2" t="s">
        <v>6527</v>
      </c>
      <c r="H342" t="s">
        <v>13553</v>
      </c>
    </row>
    <row r="343" spans="1:8" x14ac:dyDescent="0.15">
      <c r="A343">
        <v>342</v>
      </c>
      <c r="B343" t="s">
        <v>2158</v>
      </c>
      <c r="C343" t="s">
        <v>8203</v>
      </c>
      <c r="D343" t="s">
        <v>337</v>
      </c>
      <c r="E343" s="2" t="s">
        <v>231</v>
      </c>
      <c r="F343" t="s">
        <v>27</v>
      </c>
      <c r="G343" s="2" t="s">
        <v>6528</v>
      </c>
      <c r="H343" t="s">
        <v>13553</v>
      </c>
    </row>
    <row r="344" spans="1:8" x14ac:dyDescent="0.15">
      <c r="A344">
        <v>343</v>
      </c>
      <c r="B344" t="s">
        <v>592</v>
      </c>
      <c r="C344" t="s">
        <v>8204</v>
      </c>
      <c r="D344" t="s">
        <v>337</v>
      </c>
      <c r="E344" s="2" t="s">
        <v>231</v>
      </c>
      <c r="F344" t="s">
        <v>13608</v>
      </c>
      <c r="G344" s="2" t="s">
        <v>6529</v>
      </c>
      <c r="H344" t="s">
        <v>13553</v>
      </c>
    </row>
    <row r="345" spans="1:8" x14ac:dyDescent="0.15">
      <c r="A345">
        <v>344</v>
      </c>
      <c r="B345" t="s">
        <v>2994</v>
      </c>
      <c r="C345" t="s">
        <v>8205</v>
      </c>
      <c r="D345" t="s">
        <v>337</v>
      </c>
      <c r="E345" s="2" t="s">
        <v>230</v>
      </c>
      <c r="F345" t="s">
        <v>13644</v>
      </c>
      <c r="G345" s="2" t="s">
        <v>6414</v>
      </c>
      <c r="H345" t="s">
        <v>13553</v>
      </c>
    </row>
    <row r="346" spans="1:8" x14ac:dyDescent="0.15">
      <c r="A346">
        <v>345</v>
      </c>
      <c r="B346" t="s">
        <v>4288</v>
      </c>
      <c r="C346" t="s">
        <v>8206</v>
      </c>
      <c r="D346" t="s">
        <v>337</v>
      </c>
      <c r="E346" s="2" t="s">
        <v>7855</v>
      </c>
      <c r="F346" t="s">
        <v>13617</v>
      </c>
      <c r="G346" s="2" t="s">
        <v>6530</v>
      </c>
      <c r="H346" t="s">
        <v>13553</v>
      </c>
    </row>
    <row r="347" spans="1:8" x14ac:dyDescent="0.15">
      <c r="A347">
        <v>346</v>
      </c>
      <c r="B347" t="s">
        <v>552</v>
      </c>
      <c r="C347" t="s">
        <v>8207</v>
      </c>
      <c r="D347" t="s">
        <v>337</v>
      </c>
      <c r="E347" s="2" t="s">
        <v>232</v>
      </c>
      <c r="F347" t="s">
        <v>13637</v>
      </c>
      <c r="G347" s="2" t="s">
        <v>6531</v>
      </c>
      <c r="H347" t="s">
        <v>13553</v>
      </c>
    </row>
    <row r="348" spans="1:8" x14ac:dyDescent="0.15">
      <c r="A348">
        <v>347</v>
      </c>
      <c r="B348" t="s">
        <v>553</v>
      </c>
      <c r="C348" t="s">
        <v>8208</v>
      </c>
      <c r="D348" t="s">
        <v>337</v>
      </c>
      <c r="E348" s="2" t="s">
        <v>232</v>
      </c>
      <c r="F348" t="s">
        <v>13606</v>
      </c>
      <c r="G348" s="2" t="s">
        <v>6525</v>
      </c>
      <c r="H348" t="s">
        <v>13553</v>
      </c>
    </row>
    <row r="349" spans="1:8" x14ac:dyDescent="0.15">
      <c r="A349">
        <v>348</v>
      </c>
      <c r="B349" t="s">
        <v>566</v>
      </c>
      <c r="C349" t="s">
        <v>8209</v>
      </c>
      <c r="D349" t="s">
        <v>337</v>
      </c>
      <c r="E349" s="2" t="s">
        <v>232</v>
      </c>
      <c r="F349" t="s">
        <v>13634</v>
      </c>
      <c r="G349" s="2" t="s">
        <v>6462</v>
      </c>
      <c r="H349" t="s">
        <v>13553</v>
      </c>
    </row>
    <row r="350" spans="1:8" x14ac:dyDescent="0.15">
      <c r="A350">
        <v>349</v>
      </c>
      <c r="B350" t="s">
        <v>564</v>
      </c>
      <c r="C350" t="s">
        <v>8210</v>
      </c>
      <c r="D350" t="s">
        <v>337</v>
      </c>
      <c r="E350" s="2" t="s">
        <v>232</v>
      </c>
      <c r="F350" t="s">
        <v>13606</v>
      </c>
      <c r="G350" s="2" t="s">
        <v>6321</v>
      </c>
      <c r="H350" t="s">
        <v>13553</v>
      </c>
    </row>
    <row r="351" spans="1:8" x14ac:dyDescent="0.15">
      <c r="A351">
        <v>350</v>
      </c>
      <c r="B351" t="s">
        <v>565</v>
      </c>
      <c r="C351" t="s">
        <v>8211</v>
      </c>
      <c r="D351" t="s">
        <v>337</v>
      </c>
      <c r="E351" s="2" t="s">
        <v>232</v>
      </c>
      <c r="F351" t="s">
        <v>13606</v>
      </c>
      <c r="G351" s="2" t="s">
        <v>6532</v>
      </c>
      <c r="H351" t="s">
        <v>13553</v>
      </c>
    </row>
    <row r="352" spans="1:8" x14ac:dyDescent="0.15">
      <c r="A352">
        <v>351</v>
      </c>
      <c r="B352" t="s">
        <v>554</v>
      </c>
      <c r="C352" t="s">
        <v>8212</v>
      </c>
      <c r="D352" t="s">
        <v>337</v>
      </c>
      <c r="E352" s="2" t="s">
        <v>232</v>
      </c>
      <c r="F352" t="s">
        <v>13621</v>
      </c>
      <c r="G352" s="2" t="s">
        <v>6262</v>
      </c>
      <c r="H352" t="s">
        <v>13553</v>
      </c>
    </row>
    <row r="353" spans="1:8" x14ac:dyDescent="0.15">
      <c r="A353">
        <v>352</v>
      </c>
      <c r="B353" t="s">
        <v>555</v>
      </c>
      <c r="C353" t="s">
        <v>8213</v>
      </c>
      <c r="D353" t="s">
        <v>337</v>
      </c>
      <c r="E353" s="2" t="s">
        <v>232</v>
      </c>
      <c r="F353" t="s">
        <v>13639</v>
      </c>
      <c r="G353" s="2" t="s">
        <v>6265</v>
      </c>
      <c r="H353" t="s">
        <v>13553</v>
      </c>
    </row>
    <row r="354" spans="1:8" x14ac:dyDescent="0.15">
      <c r="A354">
        <v>353</v>
      </c>
      <c r="B354" t="s">
        <v>556</v>
      </c>
      <c r="C354" t="s">
        <v>8214</v>
      </c>
      <c r="D354" t="s">
        <v>337</v>
      </c>
      <c r="E354" s="2" t="s">
        <v>232</v>
      </c>
      <c r="F354" t="s">
        <v>13617</v>
      </c>
      <c r="G354" s="2" t="s">
        <v>6533</v>
      </c>
      <c r="H354" t="s">
        <v>13553</v>
      </c>
    </row>
    <row r="355" spans="1:8" x14ac:dyDescent="0.15">
      <c r="A355">
        <v>354</v>
      </c>
      <c r="B355" t="s">
        <v>557</v>
      </c>
      <c r="C355" t="s">
        <v>8215</v>
      </c>
      <c r="D355" t="s">
        <v>337</v>
      </c>
      <c r="E355" s="2" t="s">
        <v>232</v>
      </c>
      <c r="F355" t="s">
        <v>13621</v>
      </c>
      <c r="G355" s="2" t="s">
        <v>6534</v>
      </c>
      <c r="H355" t="s">
        <v>13553</v>
      </c>
    </row>
    <row r="356" spans="1:8" x14ac:dyDescent="0.15">
      <c r="A356">
        <v>355</v>
      </c>
      <c r="B356" t="s">
        <v>558</v>
      </c>
      <c r="C356" t="s">
        <v>8216</v>
      </c>
      <c r="D356" t="s">
        <v>337</v>
      </c>
      <c r="E356" s="2" t="s">
        <v>232</v>
      </c>
      <c r="F356" t="s">
        <v>13606</v>
      </c>
      <c r="G356" s="2" t="s">
        <v>6535</v>
      </c>
      <c r="H356" t="s">
        <v>13553</v>
      </c>
    </row>
    <row r="357" spans="1:8" x14ac:dyDescent="0.15">
      <c r="A357">
        <v>356</v>
      </c>
      <c r="B357" t="s">
        <v>559</v>
      </c>
      <c r="C357" t="s">
        <v>8217</v>
      </c>
      <c r="D357" t="s">
        <v>337</v>
      </c>
      <c r="E357" s="2" t="s">
        <v>232</v>
      </c>
      <c r="F357" t="s">
        <v>13621</v>
      </c>
      <c r="G357" s="2" t="s">
        <v>6536</v>
      </c>
      <c r="H357" t="s">
        <v>13553</v>
      </c>
    </row>
    <row r="358" spans="1:8" x14ac:dyDescent="0.15">
      <c r="A358">
        <v>357</v>
      </c>
      <c r="B358" t="s">
        <v>567</v>
      </c>
      <c r="C358" t="s">
        <v>8218</v>
      </c>
      <c r="D358" t="s">
        <v>337</v>
      </c>
      <c r="E358" s="2" t="s">
        <v>232</v>
      </c>
      <c r="F358" t="s">
        <v>13618</v>
      </c>
      <c r="G358" s="2" t="s">
        <v>6537</v>
      </c>
      <c r="H358" t="s">
        <v>13553</v>
      </c>
    </row>
    <row r="359" spans="1:8" x14ac:dyDescent="0.15">
      <c r="A359">
        <v>358</v>
      </c>
      <c r="B359" t="s">
        <v>569</v>
      </c>
      <c r="C359" t="s">
        <v>8219</v>
      </c>
      <c r="D359" t="s">
        <v>337</v>
      </c>
      <c r="E359" s="2" t="s">
        <v>232</v>
      </c>
      <c r="F359" t="s">
        <v>13621</v>
      </c>
      <c r="G359" s="2" t="s">
        <v>6538</v>
      </c>
      <c r="H359" t="s">
        <v>13553</v>
      </c>
    </row>
    <row r="360" spans="1:8" x14ac:dyDescent="0.15">
      <c r="A360">
        <v>359</v>
      </c>
      <c r="B360" t="s">
        <v>562</v>
      </c>
      <c r="C360" t="s">
        <v>8220</v>
      </c>
      <c r="D360" t="s">
        <v>337</v>
      </c>
      <c r="E360" s="2" t="s">
        <v>232</v>
      </c>
      <c r="F360" t="s">
        <v>13624</v>
      </c>
      <c r="G360" s="2" t="s">
        <v>6539</v>
      </c>
      <c r="H360" t="s">
        <v>13553</v>
      </c>
    </row>
    <row r="361" spans="1:8" x14ac:dyDescent="0.15">
      <c r="A361">
        <v>360</v>
      </c>
      <c r="B361" t="s">
        <v>561</v>
      </c>
      <c r="C361" t="s">
        <v>8221</v>
      </c>
      <c r="D361" t="s">
        <v>337</v>
      </c>
      <c r="E361" s="2" t="s">
        <v>232</v>
      </c>
      <c r="F361" t="s">
        <v>13610</v>
      </c>
      <c r="G361" s="2" t="s">
        <v>6378</v>
      </c>
      <c r="H361" t="s">
        <v>13553</v>
      </c>
    </row>
    <row r="362" spans="1:8" x14ac:dyDescent="0.15">
      <c r="A362">
        <v>361</v>
      </c>
      <c r="B362" t="s">
        <v>560</v>
      </c>
      <c r="C362" t="s">
        <v>8222</v>
      </c>
      <c r="D362" t="s">
        <v>337</v>
      </c>
      <c r="E362" s="2" t="s">
        <v>232</v>
      </c>
      <c r="F362" t="s">
        <v>13644</v>
      </c>
      <c r="G362" s="2" t="s">
        <v>6540</v>
      </c>
      <c r="H362" t="s">
        <v>13553</v>
      </c>
    </row>
    <row r="363" spans="1:8" x14ac:dyDescent="0.15">
      <c r="A363">
        <v>362</v>
      </c>
      <c r="B363" t="s">
        <v>568</v>
      </c>
      <c r="C363" t="s">
        <v>8223</v>
      </c>
      <c r="D363" t="s">
        <v>337</v>
      </c>
      <c r="E363" s="2" t="s">
        <v>232</v>
      </c>
      <c r="F363" t="s">
        <v>13624</v>
      </c>
      <c r="G363" s="2" t="s">
        <v>6541</v>
      </c>
      <c r="H363" t="s">
        <v>13553</v>
      </c>
    </row>
    <row r="364" spans="1:8" x14ac:dyDescent="0.15">
      <c r="A364">
        <v>363</v>
      </c>
      <c r="B364" t="s">
        <v>563</v>
      </c>
      <c r="C364" t="s">
        <v>8224</v>
      </c>
      <c r="D364" t="s">
        <v>337</v>
      </c>
      <c r="E364" s="2" t="s">
        <v>232</v>
      </c>
      <c r="F364" t="s">
        <v>13612</v>
      </c>
      <c r="G364" s="2" t="s">
        <v>6542</v>
      </c>
      <c r="H364" t="s">
        <v>13553</v>
      </c>
    </row>
    <row r="365" spans="1:8" x14ac:dyDescent="0.15">
      <c r="A365">
        <v>364</v>
      </c>
      <c r="B365" t="s">
        <v>2166</v>
      </c>
      <c r="C365" t="s">
        <v>8225</v>
      </c>
      <c r="D365" t="s">
        <v>337</v>
      </c>
      <c r="E365" s="2" t="s">
        <v>231</v>
      </c>
      <c r="F365" t="s">
        <v>13606</v>
      </c>
      <c r="G365" s="2" t="s">
        <v>6543</v>
      </c>
      <c r="H365" t="s">
        <v>13553</v>
      </c>
    </row>
    <row r="366" spans="1:8" x14ac:dyDescent="0.15">
      <c r="A366">
        <v>365</v>
      </c>
      <c r="B366" t="s">
        <v>2268</v>
      </c>
      <c r="C366" t="s">
        <v>8226</v>
      </c>
      <c r="D366" t="s">
        <v>337</v>
      </c>
      <c r="E366" s="2" t="s">
        <v>231</v>
      </c>
      <c r="F366" t="s">
        <v>13610</v>
      </c>
      <c r="G366" s="2" t="s">
        <v>6544</v>
      </c>
      <c r="H366" t="s">
        <v>13553</v>
      </c>
    </row>
    <row r="367" spans="1:8" x14ac:dyDescent="0.15">
      <c r="A367">
        <v>366</v>
      </c>
      <c r="B367" t="s">
        <v>2976</v>
      </c>
      <c r="C367" t="s">
        <v>8227</v>
      </c>
      <c r="D367" t="s">
        <v>337</v>
      </c>
      <c r="E367" s="2" t="s">
        <v>231</v>
      </c>
      <c r="F367" t="s">
        <v>13606</v>
      </c>
      <c r="G367" s="2" t="s">
        <v>6545</v>
      </c>
      <c r="H367" t="s">
        <v>13553</v>
      </c>
    </row>
    <row r="368" spans="1:8" x14ac:dyDescent="0.15">
      <c r="A368">
        <v>367</v>
      </c>
      <c r="B368" t="s">
        <v>2165</v>
      </c>
      <c r="C368" t="s">
        <v>8228</v>
      </c>
      <c r="D368" t="s">
        <v>337</v>
      </c>
      <c r="E368" s="2" t="s">
        <v>231</v>
      </c>
      <c r="F368" t="s">
        <v>13606</v>
      </c>
      <c r="G368" s="2" t="s">
        <v>6546</v>
      </c>
      <c r="H368" t="s">
        <v>13553</v>
      </c>
    </row>
    <row r="369" spans="1:8" x14ac:dyDescent="0.15">
      <c r="A369">
        <v>368</v>
      </c>
      <c r="B369" t="s">
        <v>2168</v>
      </c>
      <c r="C369" t="s">
        <v>8229</v>
      </c>
      <c r="D369" t="s">
        <v>337</v>
      </c>
      <c r="E369" s="2" t="s">
        <v>231</v>
      </c>
      <c r="F369" t="s">
        <v>13606</v>
      </c>
      <c r="G369" s="2" t="s">
        <v>6547</v>
      </c>
      <c r="H369" t="s">
        <v>13553</v>
      </c>
    </row>
    <row r="370" spans="1:8" x14ac:dyDescent="0.15">
      <c r="A370">
        <v>369</v>
      </c>
      <c r="B370" t="s">
        <v>2162</v>
      </c>
      <c r="C370" t="s">
        <v>8230</v>
      </c>
      <c r="D370" t="s">
        <v>337</v>
      </c>
      <c r="E370" s="2" t="s">
        <v>231</v>
      </c>
      <c r="F370" t="s">
        <v>13608</v>
      </c>
      <c r="G370" s="2" t="s">
        <v>6544</v>
      </c>
      <c r="H370" t="s">
        <v>13553</v>
      </c>
    </row>
    <row r="371" spans="1:8" x14ac:dyDescent="0.15">
      <c r="A371">
        <v>370</v>
      </c>
      <c r="B371" t="s">
        <v>2163</v>
      </c>
      <c r="C371" t="s">
        <v>8231</v>
      </c>
      <c r="D371" t="s">
        <v>337</v>
      </c>
      <c r="E371" s="2" t="s">
        <v>231</v>
      </c>
      <c r="F371" t="s">
        <v>13637</v>
      </c>
      <c r="G371" s="2" t="s">
        <v>6548</v>
      </c>
      <c r="H371" t="s">
        <v>13553</v>
      </c>
    </row>
    <row r="372" spans="1:8" x14ac:dyDescent="0.15">
      <c r="A372">
        <v>371</v>
      </c>
      <c r="B372" t="s">
        <v>2266</v>
      </c>
      <c r="C372" t="s">
        <v>8232</v>
      </c>
      <c r="D372" t="s">
        <v>337</v>
      </c>
      <c r="E372" s="2" t="s">
        <v>231</v>
      </c>
      <c r="F372" t="s">
        <v>13615</v>
      </c>
      <c r="G372" s="2" t="s">
        <v>6549</v>
      </c>
      <c r="H372" t="s">
        <v>13553</v>
      </c>
    </row>
    <row r="373" spans="1:8" x14ac:dyDescent="0.15">
      <c r="A373">
        <v>372</v>
      </c>
      <c r="B373" t="s">
        <v>2267</v>
      </c>
      <c r="C373" t="s">
        <v>8233</v>
      </c>
      <c r="D373" t="s">
        <v>337</v>
      </c>
      <c r="E373" s="2" t="s">
        <v>231</v>
      </c>
      <c r="F373" t="s">
        <v>13624</v>
      </c>
      <c r="G373" s="2" t="s">
        <v>6274</v>
      </c>
      <c r="H373" t="s">
        <v>13553</v>
      </c>
    </row>
    <row r="374" spans="1:8" x14ac:dyDescent="0.15">
      <c r="A374">
        <v>373</v>
      </c>
      <c r="B374" t="s">
        <v>2977</v>
      </c>
      <c r="C374" t="s">
        <v>8234</v>
      </c>
      <c r="D374" t="s">
        <v>337</v>
      </c>
      <c r="E374" s="2" t="s">
        <v>231</v>
      </c>
      <c r="F374" t="s">
        <v>13606</v>
      </c>
      <c r="G374" s="2" t="s">
        <v>6550</v>
      </c>
      <c r="H374" t="s">
        <v>13553</v>
      </c>
    </row>
    <row r="375" spans="1:8" x14ac:dyDescent="0.15">
      <c r="A375">
        <v>374</v>
      </c>
      <c r="B375" t="s">
        <v>2161</v>
      </c>
      <c r="C375" t="s">
        <v>8235</v>
      </c>
      <c r="D375" t="s">
        <v>337</v>
      </c>
      <c r="E375" s="2" t="s">
        <v>231</v>
      </c>
      <c r="F375" t="s">
        <v>13606</v>
      </c>
      <c r="G375" s="2" t="s">
        <v>6551</v>
      </c>
      <c r="H375" t="s">
        <v>13553</v>
      </c>
    </row>
    <row r="376" spans="1:8" x14ac:dyDescent="0.15">
      <c r="A376">
        <v>375</v>
      </c>
      <c r="B376" t="s">
        <v>2164</v>
      </c>
      <c r="C376" t="s">
        <v>8236</v>
      </c>
      <c r="D376" t="s">
        <v>337</v>
      </c>
      <c r="E376" s="2" t="s">
        <v>231</v>
      </c>
      <c r="F376" t="s">
        <v>13617</v>
      </c>
      <c r="G376" s="2" t="s">
        <v>6494</v>
      </c>
      <c r="H376" t="s">
        <v>13553</v>
      </c>
    </row>
    <row r="377" spans="1:8" x14ac:dyDescent="0.15">
      <c r="A377">
        <v>376</v>
      </c>
      <c r="B377" t="s">
        <v>2167</v>
      </c>
      <c r="C377" t="s">
        <v>8237</v>
      </c>
      <c r="D377" t="s">
        <v>337</v>
      </c>
      <c r="E377" s="2" t="s">
        <v>231</v>
      </c>
      <c r="F377" t="s">
        <v>13606</v>
      </c>
      <c r="G377" s="2" t="s">
        <v>6267</v>
      </c>
      <c r="H377" t="s">
        <v>13553</v>
      </c>
    </row>
    <row r="378" spans="1:8" x14ac:dyDescent="0.15">
      <c r="A378">
        <v>377</v>
      </c>
      <c r="B378" t="s">
        <v>3797</v>
      </c>
      <c r="C378" t="s">
        <v>8238</v>
      </c>
      <c r="D378" t="s">
        <v>337</v>
      </c>
      <c r="E378" s="2" t="s">
        <v>230</v>
      </c>
      <c r="F378" t="s">
        <v>13643</v>
      </c>
      <c r="G378" s="2" t="s">
        <v>6475</v>
      </c>
      <c r="H378" t="s">
        <v>13553</v>
      </c>
    </row>
    <row r="379" spans="1:8" x14ac:dyDescent="0.15">
      <c r="A379">
        <v>378</v>
      </c>
      <c r="B379" t="s">
        <v>1711</v>
      </c>
      <c r="C379" t="s">
        <v>8239</v>
      </c>
      <c r="D379" t="s">
        <v>337</v>
      </c>
      <c r="E379" s="2" t="s">
        <v>230</v>
      </c>
      <c r="F379" t="s">
        <v>13606</v>
      </c>
      <c r="G379" s="2" t="s">
        <v>6302</v>
      </c>
      <c r="H379" t="s">
        <v>13553</v>
      </c>
    </row>
    <row r="380" spans="1:8" x14ac:dyDescent="0.15">
      <c r="A380">
        <v>379</v>
      </c>
      <c r="B380" t="s">
        <v>3798</v>
      </c>
      <c r="C380" t="s">
        <v>8240</v>
      </c>
      <c r="D380" t="s">
        <v>337</v>
      </c>
      <c r="E380" s="2" t="s">
        <v>230</v>
      </c>
      <c r="F380" t="s">
        <v>13610</v>
      </c>
      <c r="G380" s="2" t="s">
        <v>6498</v>
      </c>
      <c r="H380" t="s">
        <v>13553</v>
      </c>
    </row>
    <row r="381" spans="1:8" x14ac:dyDescent="0.15">
      <c r="A381">
        <v>380</v>
      </c>
      <c r="B381" t="s">
        <v>3799</v>
      </c>
      <c r="C381" t="s">
        <v>8241</v>
      </c>
      <c r="D381" t="s">
        <v>337</v>
      </c>
      <c r="E381" s="2" t="s">
        <v>230</v>
      </c>
      <c r="F381" t="s">
        <v>13606</v>
      </c>
      <c r="G381" s="2" t="s">
        <v>6552</v>
      </c>
      <c r="H381" t="s">
        <v>13553</v>
      </c>
    </row>
    <row r="382" spans="1:8" x14ac:dyDescent="0.15">
      <c r="A382">
        <v>381</v>
      </c>
      <c r="B382" t="s">
        <v>3800</v>
      </c>
      <c r="C382" t="s">
        <v>8242</v>
      </c>
      <c r="D382" t="s">
        <v>337</v>
      </c>
      <c r="E382" s="2" t="s">
        <v>230</v>
      </c>
      <c r="F382" t="s">
        <v>13607</v>
      </c>
      <c r="G382" s="2" t="s">
        <v>6553</v>
      </c>
      <c r="H382" t="s">
        <v>13553</v>
      </c>
    </row>
    <row r="383" spans="1:8" x14ac:dyDescent="0.15">
      <c r="A383">
        <v>382</v>
      </c>
      <c r="B383" t="s">
        <v>3801</v>
      </c>
      <c r="C383" t="s">
        <v>8243</v>
      </c>
      <c r="D383" t="s">
        <v>337</v>
      </c>
      <c r="E383" s="2" t="s">
        <v>230</v>
      </c>
      <c r="F383" t="s">
        <v>13606</v>
      </c>
      <c r="G383" s="2" t="s">
        <v>6554</v>
      </c>
      <c r="H383" t="s">
        <v>13553</v>
      </c>
    </row>
    <row r="384" spans="1:8" x14ac:dyDescent="0.15">
      <c r="A384">
        <v>383</v>
      </c>
      <c r="B384" t="s">
        <v>4289</v>
      </c>
      <c r="C384" t="s">
        <v>8244</v>
      </c>
      <c r="D384" t="s">
        <v>337</v>
      </c>
      <c r="E384" s="2" t="s">
        <v>230</v>
      </c>
      <c r="F384" t="s">
        <v>13637</v>
      </c>
      <c r="G384" s="2" t="s">
        <v>6304</v>
      </c>
      <c r="H384" t="s">
        <v>13553</v>
      </c>
    </row>
    <row r="385" spans="1:8" x14ac:dyDescent="0.15">
      <c r="A385">
        <v>384</v>
      </c>
      <c r="B385" t="s">
        <v>3802</v>
      </c>
      <c r="C385" t="s">
        <v>8245</v>
      </c>
      <c r="D385" t="s">
        <v>337</v>
      </c>
      <c r="E385" s="2" t="s">
        <v>230</v>
      </c>
      <c r="F385" t="s">
        <v>13612</v>
      </c>
      <c r="G385" s="2" t="s">
        <v>6555</v>
      </c>
      <c r="H385" t="s">
        <v>13553</v>
      </c>
    </row>
    <row r="386" spans="1:8" x14ac:dyDescent="0.15">
      <c r="A386">
        <v>385</v>
      </c>
      <c r="B386" t="s">
        <v>3803</v>
      </c>
      <c r="C386" t="s">
        <v>8246</v>
      </c>
      <c r="D386" t="s">
        <v>337</v>
      </c>
      <c r="E386" s="2" t="s">
        <v>230</v>
      </c>
      <c r="F386" t="s">
        <v>13607</v>
      </c>
      <c r="G386" s="2" t="s">
        <v>6556</v>
      </c>
      <c r="H386" t="s">
        <v>13553</v>
      </c>
    </row>
    <row r="387" spans="1:8" x14ac:dyDescent="0.15">
      <c r="A387">
        <v>386</v>
      </c>
      <c r="B387" t="s">
        <v>3804</v>
      </c>
      <c r="C387" t="s">
        <v>8247</v>
      </c>
      <c r="D387" t="s">
        <v>337</v>
      </c>
      <c r="E387" s="2" t="s">
        <v>230</v>
      </c>
      <c r="F387" t="s">
        <v>13624</v>
      </c>
      <c r="G387" s="2" t="s">
        <v>6557</v>
      </c>
      <c r="H387" t="s">
        <v>13553</v>
      </c>
    </row>
    <row r="388" spans="1:8" x14ac:dyDescent="0.15">
      <c r="A388">
        <v>387</v>
      </c>
      <c r="B388" t="s">
        <v>3805</v>
      </c>
      <c r="C388" t="s">
        <v>8248</v>
      </c>
      <c r="D388" t="s">
        <v>337</v>
      </c>
      <c r="E388" s="2" t="s">
        <v>230</v>
      </c>
      <c r="F388" t="s">
        <v>13610</v>
      </c>
      <c r="G388" s="2" t="s">
        <v>6558</v>
      </c>
      <c r="H388" t="s">
        <v>13553</v>
      </c>
    </row>
    <row r="389" spans="1:8" x14ac:dyDescent="0.15">
      <c r="A389">
        <v>388</v>
      </c>
      <c r="B389" t="s">
        <v>3806</v>
      </c>
      <c r="C389" t="s">
        <v>8249</v>
      </c>
      <c r="D389" t="s">
        <v>337</v>
      </c>
      <c r="E389" s="2" t="s">
        <v>230</v>
      </c>
      <c r="F389" t="s">
        <v>13612</v>
      </c>
      <c r="G389" s="2" t="s">
        <v>6559</v>
      </c>
      <c r="H389" t="s">
        <v>13553</v>
      </c>
    </row>
    <row r="390" spans="1:8" x14ac:dyDescent="0.15">
      <c r="A390">
        <v>389</v>
      </c>
      <c r="B390" t="s">
        <v>3807</v>
      </c>
      <c r="C390" t="s">
        <v>8250</v>
      </c>
      <c r="D390" t="s">
        <v>337</v>
      </c>
      <c r="E390" s="2" t="s">
        <v>230</v>
      </c>
      <c r="F390" t="s">
        <v>13610</v>
      </c>
      <c r="G390" s="2" t="s">
        <v>6560</v>
      </c>
      <c r="H390" t="s">
        <v>13553</v>
      </c>
    </row>
    <row r="391" spans="1:8" x14ac:dyDescent="0.15">
      <c r="A391">
        <v>390</v>
      </c>
      <c r="B391" t="s">
        <v>3808</v>
      </c>
      <c r="C391" t="s">
        <v>8251</v>
      </c>
      <c r="D391" t="s">
        <v>337</v>
      </c>
      <c r="E391" s="2" t="s">
        <v>230</v>
      </c>
      <c r="F391" t="s">
        <v>13607</v>
      </c>
      <c r="G391" s="2" t="s">
        <v>6426</v>
      </c>
      <c r="H391" t="s">
        <v>13553</v>
      </c>
    </row>
    <row r="392" spans="1:8" x14ac:dyDescent="0.15">
      <c r="A392">
        <v>391</v>
      </c>
      <c r="B392" t="s">
        <v>3809</v>
      </c>
      <c r="C392" t="s">
        <v>8252</v>
      </c>
      <c r="D392" t="s">
        <v>337</v>
      </c>
      <c r="E392" s="2" t="s">
        <v>230</v>
      </c>
      <c r="F392" t="s">
        <v>13606</v>
      </c>
      <c r="G392" s="2" t="s">
        <v>6561</v>
      </c>
      <c r="H392" t="s">
        <v>13553</v>
      </c>
    </row>
    <row r="393" spans="1:8" x14ac:dyDescent="0.15">
      <c r="A393">
        <v>392</v>
      </c>
      <c r="B393" t="s">
        <v>3810</v>
      </c>
      <c r="C393" t="s">
        <v>8253</v>
      </c>
      <c r="D393" t="s">
        <v>337</v>
      </c>
      <c r="E393" s="2" t="s">
        <v>230</v>
      </c>
      <c r="F393" t="s">
        <v>13607</v>
      </c>
      <c r="G393" s="2" t="s">
        <v>6562</v>
      </c>
      <c r="H393" t="s">
        <v>13553</v>
      </c>
    </row>
    <row r="394" spans="1:8" x14ac:dyDescent="0.15">
      <c r="A394">
        <v>393</v>
      </c>
      <c r="B394" t="s">
        <v>3811</v>
      </c>
      <c r="C394" t="s">
        <v>8254</v>
      </c>
      <c r="D394" t="s">
        <v>337</v>
      </c>
      <c r="E394" s="2" t="s">
        <v>230</v>
      </c>
      <c r="F394" t="s">
        <v>13610</v>
      </c>
      <c r="G394" s="2" t="s">
        <v>6435</v>
      </c>
      <c r="H394" t="s">
        <v>13553</v>
      </c>
    </row>
    <row r="395" spans="1:8" x14ac:dyDescent="0.15">
      <c r="A395">
        <v>394</v>
      </c>
      <c r="B395" t="s">
        <v>3812</v>
      </c>
      <c r="C395" t="s">
        <v>8255</v>
      </c>
      <c r="D395" t="s">
        <v>337</v>
      </c>
      <c r="E395" s="2" t="s">
        <v>230</v>
      </c>
      <c r="F395" t="s">
        <v>13606</v>
      </c>
      <c r="G395" s="2" t="s">
        <v>6563</v>
      </c>
      <c r="H395" t="s">
        <v>13553</v>
      </c>
    </row>
    <row r="396" spans="1:8" x14ac:dyDescent="0.15">
      <c r="A396">
        <v>395</v>
      </c>
      <c r="B396" t="s">
        <v>3813</v>
      </c>
      <c r="C396" t="s">
        <v>8256</v>
      </c>
      <c r="D396" t="s">
        <v>337</v>
      </c>
      <c r="E396" s="2" t="s">
        <v>230</v>
      </c>
      <c r="F396" t="s">
        <v>13607</v>
      </c>
      <c r="G396" s="2" t="s">
        <v>6353</v>
      </c>
      <c r="H396" t="s">
        <v>13553</v>
      </c>
    </row>
    <row r="397" spans="1:8" x14ac:dyDescent="0.15">
      <c r="A397">
        <v>396</v>
      </c>
      <c r="B397" t="s">
        <v>3814</v>
      </c>
      <c r="C397" t="s">
        <v>8257</v>
      </c>
      <c r="D397" t="s">
        <v>337</v>
      </c>
      <c r="E397" s="2" t="s">
        <v>230</v>
      </c>
      <c r="F397" t="s">
        <v>13644</v>
      </c>
      <c r="G397" s="2" t="s">
        <v>6564</v>
      </c>
      <c r="H397" t="s">
        <v>13553</v>
      </c>
    </row>
    <row r="398" spans="1:8" x14ac:dyDescent="0.15">
      <c r="A398">
        <v>397</v>
      </c>
      <c r="B398" t="s">
        <v>3815</v>
      </c>
      <c r="C398" t="s">
        <v>8258</v>
      </c>
      <c r="D398" t="s">
        <v>337</v>
      </c>
      <c r="E398" s="2" t="s">
        <v>230</v>
      </c>
      <c r="F398" t="s">
        <v>13608</v>
      </c>
      <c r="G398" s="2" t="s">
        <v>6349</v>
      </c>
      <c r="H398" t="s">
        <v>13553</v>
      </c>
    </row>
    <row r="399" spans="1:8" x14ac:dyDescent="0.15">
      <c r="A399">
        <v>398</v>
      </c>
      <c r="B399" t="s">
        <v>3816</v>
      </c>
      <c r="C399" t="s">
        <v>8259</v>
      </c>
      <c r="D399" t="s">
        <v>337</v>
      </c>
      <c r="E399" s="2" t="s">
        <v>230</v>
      </c>
      <c r="F399" t="s">
        <v>13617</v>
      </c>
      <c r="G399" s="2" t="s">
        <v>6326</v>
      </c>
      <c r="H399" t="s">
        <v>13553</v>
      </c>
    </row>
    <row r="400" spans="1:8" x14ac:dyDescent="0.15">
      <c r="A400">
        <v>399</v>
      </c>
      <c r="B400" t="s">
        <v>4290</v>
      </c>
      <c r="C400" t="s">
        <v>8260</v>
      </c>
      <c r="D400" t="s">
        <v>13564</v>
      </c>
      <c r="E400" s="2" t="s">
        <v>70</v>
      </c>
      <c r="F400" t="s">
        <v>13607</v>
      </c>
      <c r="G400" s="2" t="s">
        <v>6565</v>
      </c>
      <c r="H400" t="s">
        <v>13553</v>
      </c>
    </row>
    <row r="401" spans="1:8" x14ac:dyDescent="0.15">
      <c r="A401">
        <v>400</v>
      </c>
      <c r="B401" t="s">
        <v>4291</v>
      </c>
      <c r="C401" t="s">
        <v>8261</v>
      </c>
      <c r="D401" t="s">
        <v>337</v>
      </c>
      <c r="E401" s="2" t="s">
        <v>7855</v>
      </c>
      <c r="F401" t="s">
        <v>13615</v>
      </c>
      <c r="G401" s="2" t="s">
        <v>6566</v>
      </c>
      <c r="H401" t="s">
        <v>13553</v>
      </c>
    </row>
    <row r="402" spans="1:8" x14ac:dyDescent="0.15">
      <c r="A402">
        <v>401</v>
      </c>
      <c r="B402" t="s">
        <v>4292</v>
      </c>
      <c r="C402" t="s">
        <v>8262</v>
      </c>
      <c r="D402" t="s">
        <v>337</v>
      </c>
      <c r="E402" s="2" t="s">
        <v>7855</v>
      </c>
      <c r="F402" t="s">
        <v>13615</v>
      </c>
      <c r="G402" s="2" t="s">
        <v>6566</v>
      </c>
      <c r="H402" t="s">
        <v>13553</v>
      </c>
    </row>
    <row r="403" spans="1:8" x14ac:dyDescent="0.15">
      <c r="A403">
        <v>402</v>
      </c>
      <c r="B403" t="s">
        <v>593</v>
      </c>
      <c r="C403" t="s">
        <v>8263</v>
      </c>
      <c r="D403" t="s">
        <v>13564</v>
      </c>
      <c r="E403" s="2" t="s">
        <v>67</v>
      </c>
      <c r="F403" t="s">
        <v>13631</v>
      </c>
      <c r="G403" s="2" t="s">
        <v>6567</v>
      </c>
      <c r="H403" t="s">
        <v>13553</v>
      </c>
    </row>
    <row r="404" spans="1:8" x14ac:dyDescent="0.15">
      <c r="A404">
        <v>403</v>
      </c>
      <c r="B404" t="s">
        <v>594</v>
      </c>
      <c r="C404" t="s">
        <v>8264</v>
      </c>
      <c r="D404" t="s">
        <v>337</v>
      </c>
      <c r="E404" s="2" t="s">
        <v>232</v>
      </c>
      <c r="F404" t="s">
        <v>13643</v>
      </c>
      <c r="G404" s="2" t="s">
        <v>6568</v>
      </c>
      <c r="H404" t="s">
        <v>13553</v>
      </c>
    </row>
    <row r="405" spans="1:8" x14ac:dyDescent="0.15">
      <c r="A405">
        <v>404</v>
      </c>
      <c r="B405" t="s">
        <v>595</v>
      </c>
      <c r="C405" t="s">
        <v>8265</v>
      </c>
      <c r="D405" t="s">
        <v>337</v>
      </c>
      <c r="E405" s="2" t="s">
        <v>232</v>
      </c>
      <c r="F405" t="s">
        <v>13615</v>
      </c>
      <c r="G405" s="2" t="s">
        <v>6569</v>
      </c>
      <c r="H405" t="s">
        <v>13553</v>
      </c>
    </row>
    <row r="406" spans="1:8" x14ac:dyDescent="0.15">
      <c r="A406">
        <v>405</v>
      </c>
      <c r="B406" t="s">
        <v>597</v>
      </c>
      <c r="C406" t="s">
        <v>8266</v>
      </c>
      <c r="D406" t="s">
        <v>337</v>
      </c>
      <c r="E406" s="2" t="s">
        <v>232</v>
      </c>
      <c r="F406" t="s">
        <v>13612</v>
      </c>
      <c r="G406" s="2" t="s">
        <v>6570</v>
      </c>
      <c r="H406" t="s">
        <v>13553</v>
      </c>
    </row>
    <row r="407" spans="1:8" x14ac:dyDescent="0.15">
      <c r="A407">
        <v>406</v>
      </c>
      <c r="B407" t="s">
        <v>598</v>
      </c>
      <c r="C407" t="s">
        <v>8267</v>
      </c>
      <c r="D407" t="s">
        <v>337</v>
      </c>
      <c r="E407" s="2" t="s">
        <v>232</v>
      </c>
      <c r="F407" t="s">
        <v>13612</v>
      </c>
      <c r="G407" s="2" t="s">
        <v>6571</v>
      </c>
      <c r="H407" t="s">
        <v>13553</v>
      </c>
    </row>
    <row r="408" spans="1:8" x14ac:dyDescent="0.15">
      <c r="A408">
        <v>407</v>
      </c>
      <c r="B408" t="s">
        <v>599</v>
      </c>
      <c r="C408" t="s">
        <v>8268</v>
      </c>
      <c r="D408" t="s">
        <v>337</v>
      </c>
      <c r="E408" s="2" t="s">
        <v>232</v>
      </c>
      <c r="F408" t="s">
        <v>13615</v>
      </c>
      <c r="G408" s="2" t="s">
        <v>6572</v>
      </c>
      <c r="H408" t="s">
        <v>13553</v>
      </c>
    </row>
    <row r="409" spans="1:8" x14ac:dyDescent="0.15">
      <c r="A409">
        <v>408</v>
      </c>
      <c r="B409" t="s">
        <v>600</v>
      </c>
      <c r="C409" t="s">
        <v>8269</v>
      </c>
      <c r="D409" t="s">
        <v>337</v>
      </c>
      <c r="E409" s="2" t="s">
        <v>232</v>
      </c>
      <c r="F409" t="s">
        <v>13606</v>
      </c>
      <c r="G409" s="2" t="s">
        <v>6573</v>
      </c>
      <c r="H409" t="s">
        <v>13553</v>
      </c>
    </row>
    <row r="410" spans="1:8" x14ac:dyDescent="0.15">
      <c r="A410">
        <v>409</v>
      </c>
      <c r="B410" t="s">
        <v>601</v>
      </c>
      <c r="C410" t="s">
        <v>8270</v>
      </c>
      <c r="D410" t="s">
        <v>337</v>
      </c>
      <c r="E410" s="2" t="s">
        <v>232</v>
      </c>
      <c r="F410" t="s">
        <v>13610</v>
      </c>
      <c r="G410" s="2" t="s">
        <v>6574</v>
      </c>
      <c r="H410" t="s">
        <v>13553</v>
      </c>
    </row>
    <row r="411" spans="1:8" x14ac:dyDescent="0.15">
      <c r="A411">
        <v>410</v>
      </c>
      <c r="B411" t="s">
        <v>602</v>
      </c>
      <c r="C411" t="s">
        <v>8271</v>
      </c>
      <c r="D411" t="s">
        <v>337</v>
      </c>
      <c r="E411" s="2" t="s">
        <v>232</v>
      </c>
      <c r="F411" t="s">
        <v>13606</v>
      </c>
      <c r="G411" s="2" t="s">
        <v>6575</v>
      </c>
      <c r="H411" t="s">
        <v>13553</v>
      </c>
    </row>
    <row r="412" spans="1:8" x14ac:dyDescent="0.15">
      <c r="A412">
        <v>411</v>
      </c>
      <c r="B412" t="s">
        <v>603</v>
      </c>
      <c r="C412" t="s">
        <v>8272</v>
      </c>
      <c r="D412" t="s">
        <v>337</v>
      </c>
      <c r="E412" s="2" t="s">
        <v>232</v>
      </c>
      <c r="F412" t="s">
        <v>13606</v>
      </c>
      <c r="G412" s="2" t="s">
        <v>6576</v>
      </c>
      <c r="H412" t="s">
        <v>13553</v>
      </c>
    </row>
    <row r="413" spans="1:8" x14ac:dyDescent="0.15">
      <c r="A413">
        <v>412</v>
      </c>
      <c r="B413" t="s">
        <v>604</v>
      </c>
      <c r="C413" t="s">
        <v>8273</v>
      </c>
      <c r="D413" t="s">
        <v>337</v>
      </c>
      <c r="E413" s="2" t="s">
        <v>232</v>
      </c>
      <c r="F413" t="s">
        <v>13606</v>
      </c>
      <c r="G413" s="2" t="s">
        <v>6532</v>
      </c>
      <c r="H413" t="s">
        <v>13553</v>
      </c>
    </row>
    <row r="414" spans="1:8" x14ac:dyDescent="0.15">
      <c r="A414">
        <v>413</v>
      </c>
      <c r="B414" t="s">
        <v>605</v>
      </c>
      <c r="C414" t="s">
        <v>8274</v>
      </c>
      <c r="D414" t="s">
        <v>337</v>
      </c>
      <c r="E414" s="2" t="s">
        <v>232</v>
      </c>
      <c r="F414" t="s">
        <v>13617</v>
      </c>
      <c r="G414" s="2" t="s">
        <v>6577</v>
      </c>
      <c r="H414" t="s">
        <v>13553</v>
      </c>
    </row>
    <row r="415" spans="1:8" x14ac:dyDescent="0.15">
      <c r="A415">
        <v>414</v>
      </c>
      <c r="B415" t="s">
        <v>606</v>
      </c>
      <c r="C415" t="s">
        <v>8275</v>
      </c>
      <c r="D415" t="s">
        <v>337</v>
      </c>
      <c r="E415" s="2" t="s">
        <v>232</v>
      </c>
      <c r="F415" t="s">
        <v>13606</v>
      </c>
      <c r="G415" s="2" t="s">
        <v>6578</v>
      </c>
      <c r="H415" t="s">
        <v>13553</v>
      </c>
    </row>
    <row r="416" spans="1:8" x14ac:dyDescent="0.15">
      <c r="A416">
        <v>415</v>
      </c>
      <c r="B416" t="s">
        <v>607</v>
      </c>
      <c r="C416" t="s">
        <v>8276</v>
      </c>
      <c r="D416" t="s">
        <v>337</v>
      </c>
      <c r="E416" s="2" t="s">
        <v>231</v>
      </c>
      <c r="F416" t="s">
        <v>13610</v>
      </c>
      <c r="G416" s="2" t="s">
        <v>6259</v>
      </c>
      <c r="H416" t="s">
        <v>13553</v>
      </c>
    </row>
    <row r="417" spans="1:8" x14ac:dyDescent="0.15">
      <c r="A417">
        <v>416</v>
      </c>
      <c r="B417" t="s">
        <v>608</v>
      </c>
      <c r="C417" t="s">
        <v>8277</v>
      </c>
      <c r="D417" t="s">
        <v>337</v>
      </c>
      <c r="E417" s="2" t="s">
        <v>231</v>
      </c>
      <c r="F417" t="s">
        <v>13644</v>
      </c>
      <c r="G417" s="2" t="s">
        <v>6579</v>
      </c>
      <c r="H417" t="s">
        <v>13553</v>
      </c>
    </row>
    <row r="418" spans="1:8" x14ac:dyDescent="0.15">
      <c r="A418">
        <v>417</v>
      </c>
      <c r="B418" t="s">
        <v>4293</v>
      </c>
      <c r="C418" t="s">
        <v>8278</v>
      </c>
      <c r="D418" t="s">
        <v>337</v>
      </c>
      <c r="E418" s="2" t="s">
        <v>231</v>
      </c>
      <c r="F418" t="s">
        <v>13641</v>
      </c>
      <c r="G418" s="2" t="s">
        <v>6580</v>
      </c>
      <c r="H418" t="s">
        <v>13553</v>
      </c>
    </row>
    <row r="419" spans="1:8" x14ac:dyDescent="0.15">
      <c r="A419">
        <v>418</v>
      </c>
      <c r="B419" t="s">
        <v>609</v>
      </c>
      <c r="C419" t="s">
        <v>8279</v>
      </c>
      <c r="D419" t="s">
        <v>337</v>
      </c>
      <c r="E419" s="2" t="s">
        <v>231</v>
      </c>
      <c r="F419" t="s">
        <v>13606</v>
      </c>
      <c r="G419" s="2" t="s">
        <v>6581</v>
      </c>
      <c r="H419" t="s">
        <v>13553</v>
      </c>
    </row>
    <row r="420" spans="1:8" x14ac:dyDescent="0.15">
      <c r="A420">
        <v>419</v>
      </c>
      <c r="B420" t="s">
        <v>4294</v>
      </c>
      <c r="C420" t="s">
        <v>8280</v>
      </c>
      <c r="D420" t="s">
        <v>337</v>
      </c>
      <c r="E420" s="2" t="s">
        <v>231</v>
      </c>
      <c r="F420" t="s">
        <v>13632</v>
      </c>
      <c r="G420" s="2" t="s">
        <v>6582</v>
      </c>
      <c r="H420" t="s">
        <v>13553</v>
      </c>
    </row>
    <row r="421" spans="1:8" x14ac:dyDescent="0.15">
      <c r="A421">
        <v>420</v>
      </c>
      <c r="B421" t="s">
        <v>610</v>
      </c>
      <c r="C421" t="s">
        <v>8281</v>
      </c>
      <c r="D421" t="s">
        <v>337</v>
      </c>
      <c r="E421" s="2" t="s">
        <v>231</v>
      </c>
      <c r="F421" t="s">
        <v>13606</v>
      </c>
      <c r="G421" s="2" t="s">
        <v>6403</v>
      </c>
      <c r="H421" t="s">
        <v>13553</v>
      </c>
    </row>
    <row r="422" spans="1:8" x14ac:dyDescent="0.15">
      <c r="A422">
        <v>421</v>
      </c>
      <c r="B422" t="s">
        <v>611</v>
      </c>
      <c r="C422" t="s">
        <v>8282</v>
      </c>
      <c r="D422" t="s">
        <v>337</v>
      </c>
      <c r="E422" s="2" t="s">
        <v>231</v>
      </c>
      <c r="F422" t="s">
        <v>13606</v>
      </c>
      <c r="G422" s="2" t="s">
        <v>6583</v>
      </c>
      <c r="H422" t="s">
        <v>13553</v>
      </c>
    </row>
    <row r="423" spans="1:8" x14ac:dyDescent="0.15">
      <c r="A423">
        <v>422</v>
      </c>
      <c r="B423" t="s">
        <v>612</v>
      </c>
      <c r="C423" t="s">
        <v>8283</v>
      </c>
      <c r="D423" t="s">
        <v>337</v>
      </c>
      <c r="E423" s="2" t="s">
        <v>231</v>
      </c>
      <c r="F423" t="s">
        <v>13634</v>
      </c>
      <c r="G423" s="2" t="s">
        <v>6584</v>
      </c>
      <c r="H423" t="s">
        <v>13553</v>
      </c>
    </row>
    <row r="424" spans="1:8" x14ac:dyDescent="0.15">
      <c r="A424">
        <v>423</v>
      </c>
      <c r="B424" t="s">
        <v>613</v>
      </c>
      <c r="C424" t="s">
        <v>8284</v>
      </c>
      <c r="D424" t="s">
        <v>337</v>
      </c>
      <c r="E424" s="2" t="s">
        <v>231</v>
      </c>
      <c r="F424" t="s">
        <v>13621</v>
      </c>
      <c r="G424" s="2" t="s">
        <v>6585</v>
      </c>
      <c r="H424" t="s">
        <v>13553</v>
      </c>
    </row>
    <row r="425" spans="1:8" x14ac:dyDescent="0.15">
      <c r="A425">
        <v>424</v>
      </c>
      <c r="B425" t="s">
        <v>2264</v>
      </c>
      <c r="C425" t="s">
        <v>8285</v>
      </c>
      <c r="D425" t="s">
        <v>337</v>
      </c>
      <c r="E425" s="2" t="s">
        <v>231</v>
      </c>
      <c r="F425" t="s">
        <v>13606</v>
      </c>
      <c r="G425" s="2" t="s">
        <v>6338</v>
      </c>
      <c r="H425" t="s">
        <v>13553</v>
      </c>
    </row>
    <row r="426" spans="1:8" x14ac:dyDescent="0.15">
      <c r="A426">
        <v>425</v>
      </c>
      <c r="B426" t="s">
        <v>2263</v>
      </c>
      <c r="C426" t="s">
        <v>8286</v>
      </c>
      <c r="D426" t="s">
        <v>337</v>
      </c>
      <c r="E426" s="2" t="s">
        <v>231</v>
      </c>
      <c r="F426" t="s">
        <v>13610</v>
      </c>
      <c r="G426" s="2" t="s">
        <v>6586</v>
      </c>
      <c r="H426" t="s">
        <v>13553</v>
      </c>
    </row>
    <row r="427" spans="1:8" x14ac:dyDescent="0.15">
      <c r="A427">
        <v>426</v>
      </c>
      <c r="B427" t="s">
        <v>2265</v>
      </c>
      <c r="C427" t="s">
        <v>8287</v>
      </c>
      <c r="D427" t="s">
        <v>337</v>
      </c>
      <c r="E427" s="2" t="s">
        <v>231</v>
      </c>
      <c r="F427" t="s">
        <v>13632</v>
      </c>
      <c r="G427" s="2" t="s">
        <v>6325</v>
      </c>
      <c r="H427" t="s">
        <v>13553</v>
      </c>
    </row>
    <row r="428" spans="1:8" x14ac:dyDescent="0.15">
      <c r="A428">
        <v>427</v>
      </c>
      <c r="B428" t="s">
        <v>2159</v>
      </c>
      <c r="C428" t="s">
        <v>8288</v>
      </c>
      <c r="D428" t="s">
        <v>337</v>
      </c>
      <c r="E428" s="2" t="s">
        <v>231</v>
      </c>
      <c r="F428" t="s">
        <v>13610</v>
      </c>
      <c r="G428" s="2" t="s">
        <v>6587</v>
      </c>
      <c r="H428" t="s">
        <v>13553</v>
      </c>
    </row>
    <row r="429" spans="1:8" x14ac:dyDescent="0.15">
      <c r="A429">
        <v>428</v>
      </c>
      <c r="B429" t="s">
        <v>2967</v>
      </c>
      <c r="C429" t="s">
        <v>8289</v>
      </c>
      <c r="D429" t="s">
        <v>337</v>
      </c>
      <c r="E429" s="2" t="s">
        <v>230</v>
      </c>
      <c r="F429" t="s">
        <v>13610</v>
      </c>
      <c r="G429" s="2" t="s">
        <v>6588</v>
      </c>
      <c r="H429" t="s">
        <v>13553</v>
      </c>
    </row>
    <row r="430" spans="1:8" x14ac:dyDescent="0.15">
      <c r="A430">
        <v>429</v>
      </c>
      <c r="B430" t="s">
        <v>2968</v>
      </c>
      <c r="C430" t="s">
        <v>8290</v>
      </c>
      <c r="D430" t="s">
        <v>337</v>
      </c>
      <c r="E430" s="2" t="s">
        <v>230</v>
      </c>
      <c r="F430" t="s">
        <v>13621</v>
      </c>
      <c r="G430" s="2" t="s">
        <v>6349</v>
      </c>
      <c r="H430" t="s">
        <v>13553</v>
      </c>
    </row>
    <row r="431" spans="1:8" x14ac:dyDescent="0.15">
      <c r="A431">
        <v>430</v>
      </c>
      <c r="B431" t="s">
        <v>2969</v>
      </c>
      <c r="C431" t="s">
        <v>8291</v>
      </c>
      <c r="D431" t="s">
        <v>337</v>
      </c>
      <c r="E431" s="2" t="s">
        <v>230</v>
      </c>
      <c r="F431" t="s">
        <v>13606</v>
      </c>
      <c r="G431" s="2" t="s">
        <v>6589</v>
      </c>
      <c r="H431" t="s">
        <v>13553</v>
      </c>
    </row>
    <row r="432" spans="1:8" x14ac:dyDescent="0.15">
      <c r="A432">
        <v>431</v>
      </c>
      <c r="B432" t="s">
        <v>2970</v>
      </c>
      <c r="C432" t="s">
        <v>8292</v>
      </c>
      <c r="D432" t="s">
        <v>337</v>
      </c>
      <c r="E432" s="2" t="s">
        <v>230</v>
      </c>
      <c r="F432" t="s">
        <v>13610</v>
      </c>
      <c r="G432" s="2" t="s">
        <v>6590</v>
      </c>
      <c r="H432" t="s">
        <v>13553</v>
      </c>
    </row>
    <row r="433" spans="1:8" x14ac:dyDescent="0.15">
      <c r="A433">
        <v>432</v>
      </c>
      <c r="B433" t="s">
        <v>2971</v>
      </c>
      <c r="C433" t="s">
        <v>8293</v>
      </c>
      <c r="D433" t="s">
        <v>337</v>
      </c>
      <c r="E433" s="2" t="s">
        <v>230</v>
      </c>
      <c r="F433" t="s">
        <v>13625</v>
      </c>
      <c r="G433" s="2" t="s">
        <v>6308</v>
      </c>
      <c r="H433" t="s">
        <v>13553</v>
      </c>
    </row>
    <row r="434" spans="1:8" x14ac:dyDescent="0.15">
      <c r="A434">
        <v>433</v>
      </c>
      <c r="B434" t="s">
        <v>2972</v>
      </c>
      <c r="C434" t="s">
        <v>8294</v>
      </c>
      <c r="D434" t="s">
        <v>337</v>
      </c>
      <c r="E434" s="2" t="s">
        <v>230</v>
      </c>
      <c r="F434" t="s">
        <v>13610</v>
      </c>
      <c r="G434" s="2" t="s">
        <v>6591</v>
      </c>
      <c r="H434" t="s">
        <v>13553</v>
      </c>
    </row>
    <row r="435" spans="1:8" x14ac:dyDescent="0.15">
      <c r="A435">
        <v>434</v>
      </c>
      <c r="B435" t="s">
        <v>2973</v>
      </c>
      <c r="C435" t="s">
        <v>8295</v>
      </c>
      <c r="D435" t="s">
        <v>337</v>
      </c>
      <c r="E435" s="2" t="s">
        <v>230</v>
      </c>
      <c r="F435" t="s">
        <v>13606</v>
      </c>
      <c r="G435" s="2" t="s">
        <v>6592</v>
      </c>
      <c r="H435" t="s">
        <v>13553</v>
      </c>
    </row>
    <row r="436" spans="1:8" x14ac:dyDescent="0.15">
      <c r="A436">
        <v>435</v>
      </c>
      <c r="B436" t="s">
        <v>2974</v>
      </c>
      <c r="C436" t="s">
        <v>8296</v>
      </c>
      <c r="D436" t="s">
        <v>337</v>
      </c>
      <c r="E436" s="2" t="s">
        <v>230</v>
      </c>
      <c r="F436" t="s">
        <v>13607</v>
      </c>
      <c r="G436" s="2" t="s">
        <v>6593</v>
      </c>
      <c r="H436" t="s">
        <v>13553</v>
      </c>
    </row>
    <row r="437" spans="1:8" x14ac:dyDescent="0.15">
      <c r="A437">
        <v>436</v>
      </c>
      <c r="B437" t="s">
        <v>2975</v>
      </c>
      <c r="C437" t="s">
        <v>8297</v>
      </c>
      <c r="D437" t="s">
        <v>337</v>
      </c>
      <c r="E437" s="2" t="s">
        <v>230</v>
      </c>
      <c r="F437" t="s">
        <v>13618</v>
      </c>
      <c r="G437" s="2" t="s">
        <v>6594</v>
      </c>
      <c r="H437" t="s">
        <v>13553</v>
      </c>
    </row>
    <row r="438" spans="1:8" x14ac:dyDescent="0.15">
      <c r="A438">
        <v>437</v>
      </c>
      <c r="B438" t="s">
        <v>2996</v>
      </c>
      <c r="C438" t="s">
        <v>8298</v>
      </c>
      <c r="D438" t="s">
        <v>337</v>
      </c>
      <c r="E438" s="2" t="s">
        <v>230</v>
      </c>
      <c r="F438" t="s">
        <v>13610</v>
      </c>
      <c r="G438" s="2" t="s">
        <v>6348</v>
      </c>
      <c r="H438" t="s">
        <v>13553</v>
      </c>
    </row>
    <row r="439" spans="1:8" x14ac:dyDescent="0.15">
      <c r="A439">
        <v>438</v>
      </c>
      <c r="B439" t="s">
        <v>4295</v>
      </c>
      <c r="C439" t="s">
        <v>8299</v>
      </c>
      <c r="D439" t="s">
        <v>337</v>
      </c>
      <c r="E439" s="2" t="s">
        <v>230</v>
      </c>
      <c r="F439" t="s">
        <v>13609</v>
      </c>
      <c r="G439" s="2" t="s">
        <v>6595</v>
      </c>
      <c r="H439" t="s">
        <v>13553</v>
      </c>
    </row>
    <row r="440" spans="1:8" x14ac:dyDescent="0.15">
      <c r="A440">
        <v>439</v>
      </c>
      <c r="B440" t="s">
        <v>4296</v>
      </c>
      <c r="C440" t="s">
        <v>8300</v>
      </c>
      <c r="D440" t="s">
        <v>337</v>
      </c>
      <c r="E440" s="2" t="s">
        <v>230</v>
      </c>
      <c r="F440" t="s">
        <v>13623</v>
      </c>
      <c r="G440" s="2" t="s">
        <v>6596</v>
      </c>
      <c r="H440" t="s">
        <v>13553</v>
      </c>
    </row>
    <row r="441" spans="1:8" x14ac:dyDescent="0.15">
      <c r="A441">
        <v>440</v>
      </c>
      <c r="B441" t="s">
        <v>3817</v>
      </c>
      <c r="C441" t="s">
        <v>8301</v>
      </c>
      <c r="D441" t="s">
        <v>337</v>
      </c>
      <c r="E441" s="2" t="s">
        <v>230</v>
      </c>
      <c r="F441" t="s">
        <v>13606</v>
      </c>
      <c r="G441" s="2" t="s">
        <v>6597</v>
      </c>
      <c r="H441" t="s">
        <v>13553</v>
      </c>
    </row>
    <row r="442" spans="1:8" x14ac:dyDescent="0.15">
      <c r="A442">
        <v>441</v>
      </c>
      <c r="B442" t="s">
        <v>4297</v>
      </c>
      <c r="C442" t="s">
        <v>8302</v>
      </c>
      <c r="D442" t="s">
        <v>337</v>
      </c>
      <c r="E442" s="2" t="s">
        <v>7855</v>
      </c>
      <c r="F442" t="s">
        <v>13632</v>
      </c>
      <c r="G442" s="2" t="s">
        <v>6598</v>
      </c>
      <c r="H442" t="s">
        <v>13553</v>
      </c>
    </row>
    <row r="443" spans="1:8" x14ac:dyDescent="0.15">
      <c r="A443">
        <v>442</v>
      </c>
      <c r="B443" t="s">
        <v>2160</v>
      </c>
      <c r="C443" t="s">
        <v>8303</v>
      </c>
      <c r="D443" t="s">
        <v>337</v>
      </c>
      <c r="E443" s="2" t="s">
        <v>231</v>
      </c>
      <c r="F443" t="s">
        <v>13606</v>
      </c>
      <c r="G443" s="2" t="s">
        <v>6599</v>
      </c>
      <c r="H443" t="s">
        <v>13553</v>
      </c>
    </row>
    <row r="444" spans="1:8" x14ac:dyDescent="0.15">
      <c r="A444">
        <v>443</v>
      </c>
      <c r="B444" t="s">
        <v>4298</v>
      </c>
      <c r="C444" t="s">
        <v>8304</v>
      </c>
      <c r="D444" t="s">
        <v>337</v>
      </c>
      <c r="E444" s="2" t="s">
        <v>7855</v>
      </c>
      <c r="F444" t="s">
        <v>13609</v>
      </c>
      <c r="G444" s="2" t="s">
        <v>6600</v>
      </c>
      <c r="H444" t="s">
        <v>13553</v>
      </c>
    </row>
    <row r="445" spans="1:8" x14ac:dyDescent="0.15">
      <c r="A445">
        <v>444</v>
      </c>
      <c r="B445" t="s">
        <v>4299</v>
      </c>
      <c r="C445" t="s">
        <v>8305</v>
      </c>
      <c r="D445" t="s">
        <v>337</v>
      </c>
      <c r="E445" s="2" t="s">
        <v>7855</v>
      </c>
      <c r="F445" t="s">
        <v>13606</v>
      </c>
      <c r="G445" s="2" t="s">
        <v>6512</v>
      </c>
      <c r="H445" t="s">
        <v>13553</v>
      </c>
    </row>
    <row r="446" spans="1:8" x14ac:dyDescent="0.15">
      <c r="A446">
        <v>445</v>
      </c>
      <c r="B446" t="s">
        <v>4300</v>
      </c>
      <c r="C446" t="s">
        <v>8306</v>
      </c>
      <c r="D446" t="s">
        <v>337</v>
      </c>
      <c r="E446" s="2" t="s">
        <v>7855</v>
      </c>
      <c r="F446" t="s">
        <v>13607</v>
      </c>
      <c r="G446" s="2" t="s">
        <v>6517</v>
      </c>
      <c r="H446" t="s">
        <v>13553</v>
      </c>
    </row>
    <row r="447" spans="1:8" x14ac:dyDescent="0.15">
      <c r="A447">
        <v>446</v>
      </c>
      <c r="B447" t="s">
        <v>4301</v>
      </c>
      <c r="C447" t="s">
        <v>8307</v>
      </c>
      <c r="D447" t="s">
        <v>337</v>
      </c>
      <c r="E447" s="2" t="s">
        <v>7855</v>
      </c>
      <c r="F447" t="s">
        <v>13633</v>
      </c>
      <c r="G447" s="2" t="s">
        <v>6601</v>
      </c>
      <c r="H447" t="s">
        <v>13553</v>
      </c>
    </row>
    <row r="448" spans="1:8" x14ac:dyDescent="0.15">
      <c r="A448">
        <v>447</v>
      </c>
      <c r="B448" t="s">
        <v>4302</v>
      </c>
      <c r="C448" t="s">
        <v>8308</v>
      </c>
      <c r="D448" t="s">
        <v>337</v>
      </c>
      <c r="E448" s="2" t="s">
        <v>7855</v>
      </c>
      <c r="F448" t="s">
        <v>13610</v>
      </c>
      <c r="G448" s="2" t="s">
        <v>6602</v>
      </c>
      <c r="H448" t="s">
        <v>13553</v>
      </c>
    </row>
    <row r="449" spans="1:8" x14ac:dyDescent="0.15">
      <c r="A449">
        <v>448</v>
      </c>
      <c r="B449" t="s">
        <v>4303</v>
      </c>
      <c r="C449" t="s">
        <v>8309</v>
      </c>
      <c r="D449" t="s">
        <v>337</v>
      </c>
      <c r="E449" s="2" t="s">
        <v>7855</v>
      </c>
      <c r="F449" t="s">
        <v>13648</v>
      </c>
      <c r="G449" s="2" t="s">
        <v>6603</v>
      </c>
      <c r="H449" t="s">
        <v>13553</v>
      </c>
    </row>
    <row r="450" spans="1:8" x14ac:dyDescent="0.15">
      <c r="A450">
        <v>449</v>
      </c>
      <c r="B450" t="s">
        <v>4304</v>
      </c>
      <c r="C450" t="s">
        <v>8310</v>
      </c>
      <c r="D450" t="s">
        <v>337</v>
      </c>
      <c r="E450" s="2" t="s">
        <v>7855</v>
      </c>
      <c r="F450" t="s">
        <v>13610</v>
      </c>
      <c r="G450" s="2" t="s">
        <v>6604</v>
      </c>
      <c r="H450" t="s">
        <v>13553</v>
      </c>
    </row>
    <row r="451" spans="1:8" x14ac:dyDescent="0.15">
      <c r="A451">
        <v>450</v>
      </c>
      <c r="B451" t="s">
        <v>4305</v>
      </c>
      <c r="C451" t="s">
        <v>8311</v>
      </c>
      <c r="D451" t="s">
        <v>337</v>
      </c>
      <c r="E451" s="2" t="s">
        <v>7855</v>
      </c>
      <c r="F451" t="s">
        <v>13610</v>
      </c>
      <c r="G451" s="2" t="s">
        <v>6605</v>
      </c>
      <c r="H451" t="s">
        <v>13553</v>
      </c>
    </row>
    <row r="452" spans="1:8" x14ac:dyDescent="0.15">
      <c r="A452">
        <v>451</v>
      </c>
      <c r="B452" t="s">
        <v>4306</v>
      </c>
      <c r="C452" t="s">
        <v>8312</v>
      </c>
      <c r="D452" t="s">
        <v>337</v>
      </c>
      <c r="E452" s="2" t="s">
        <v>7855</v>
      </c>
      <c r="F452" t="s">
        <v>13640</v>
      </c>
      <c r="G452" s="2" t="s">
        <v>6606</v>
      </c>
      <c r="H452" t="s">
        <v>13553</v>
      </c>
    </row>
    <row r="453" spans="1:8" x14ac:dyDescent="0.15">
      <c r="A453">
        <v>452</v>
      </c>
      <c r="B453" t="s">
        <v>3794</v>
      </c>
      <c r="C453" t="s">
        <v>8313</v>
      </c>
      <c r="D453" t="s">
        <v>337</v>
      </c>
      <c r="E453" s="2" t="s">
        <v>230</v>
      </c>
      <c r="F453" t="s">
        <v>13610</v>
      </c>
      <c r="G453" s="2" t="s">
        <v>6607</v>
      </c>
      <c r="H453" t="s">
        <v>13553</v>
      </c>
    </row>
    <row r="454" spans="1:8" x14ac:dyDescent="0.15">
      <c r="A454">
        <v>453</v>
      </c>
      <c r="B454" t="s">
        <v>4307</v>
      </c>
      <c r="C454" t="s">
        <v>8314</v>
      </c>
      <c r="D454" t="s">
        <v>337</v>
      </c>
      <c r="E454" s="2" t="s">
        <v>7855</v>
      </c>
      <c r="F454" t="s">
        <v>13606</v>
      </c>
      <c r="G454" s="2" t="s">
        <v>6439</v>
      </c>
      <c r="H454" t="s">
        <v>13553</v>
      </c>
    </row>
    <row r="455" spans="1:8" x14ac:dyDescent="0.15">
      <c r="A455">
        <v>454</v>
      </c>
      <c r="B455" t="s">
        <v>3793</v>
      </c>
      <c r="C455" t="s">
        <v>8315</v>
      </c>
      <c r="D455" t="s">
        <v>337</v>
      </c>
      <c r="E455" s="2" t="s">
        <v>230</v>
      </c>
      <c r="F455" t="s">
        <v>13632</v>
      </c>
      <c r="G455" s="2" t="s">
        <v>6608</v>
      </c>
      <c r="H455" t="s">
        <v>13553</v>
      </c>
    </row>
    <row r="456" spans="1:8" x14ac:dyDescent="0.15">
      <c r="A456">
        <v>455</v>
      </c>
      <c r="B456" t="s">
        <v>3792</v>
      </c>
      <c r="C456" t="s">
        <v>8316</v>
      </c>
      <c r="D456" t="s">
        <v>337</v>
      </c>
      <c r="E456" s="2" t="s">
        <v>230</v>
      </c>
      <c r="F456" t="s">
        <v>13632</v>
      </c>
      <c r="G456" s="2" t="s">
        <v>6326</v>
      </c>
      <c r="H456" t="s">
        <v>13553</v>
      </c>
    </row>
    <row r="457" spans="1:8" x14ac:dyDescent="0.15">
      <c r="A457">
        <v>456</v>
      </c>
      <c r="B457" t="s">
        <v>2262</v>
      </c>
      <c r="C457" t="s">
        <v>8317</v>
      </c>
      <c r="D457" t="s">
        <v>337</v>
      </c>
      <c r="E457" s="2" t="s">
        <v>231</v>
      </c>
      <c r="F457" t="s">
        <v>13607</v>
      </c>
      <c r="G457" s="2" t="s">
        <v>6609</v>
      </c>
      <c r="H457" t="s">
        <v>13553</v>
      </c>
    </row>
    <row r="458" spans="1:8" x14ac:dyDescent="0.15">
      <c r="A458">
        <v>457</v>
      </c>
      <c r="B458" t="s">
        <v>4308</v>
      </c>
      <c r="C458" t="s">
        <v>8318</v>
      </c>
      <c r="D458" t="s">
        <v>337</v>
      </c>
      <c r="E458" s="2" t="s">
        <v>7855</v>
      </c>
      <c r="F458" t="s">
        <v>13606</v>
      </c>
      <c r="G458" s="2" t="s">
        <v>6610</v>
      </c>
      <c r="H458" t="s">
        <v>13553</v>
      </c>
    </row>
    <row r="459" spans="1:8" x14ac:dyDescent="0.15">
      <c r="A459">
        <v>458</v>
      </c>
      <c r="B459" t="s">
        <v>2269</v>
      </c>
      <c r="C459" t="s">
        <v>8319</v>
      </c>
      <c r="D459" t="s">
        <v>337</v>
      </c>
      <c r="E459" s="2" t="s">
        <v>232</v>
      </c>
      <c r="F459" t="s">
        <v>13606</v>
      </c>
      <c r="G459" s="2" t="s">
        <v>6611</v>
      </c>
      <c r="H459" t="s">
        <v>13553</v>
      </c>
    </row>
    <row r="460" spans="1:8" x14ac:dyDescent="0.15">
      <c r="A460">
        <v>459</v>
      </c>
      <c r="B460" t="s">
        <v>2997</v>
      </c>
      <c r="C460" t="s">
        <v>8320</v>
      </c>
      <c r="D460" t="s">
        <v>337</v>
      </c>
      <c r="E460" s="2" t="s">
        <v>231</v>
      </c>
      <c r="F460" t="s">
        <v>13613</v>
      </c>
      <c r="G460" s="2" t="s">
        <v>6612</v>
      </c>
      <c r="H460" t="s">
        <v>13553</v>
      </c>
    </row>
    <row r="461" spans="1:8" x14ac:dyDescent="0.15">
      <c r="A461">
        <v>460</v>
      </c>
      <c r="B461" t="s">
        <v>4309</v>
      </c>
      <c r="C461" t="s">
        <v>8321</v>
      </c>
      <c r="D461" t="s">
        <v>337</v>
      </c>
      <c r="E461" s="2" t="s">
        <v>230</v>
      </c>
      <c r="F461" t="s">
        <v>13644</v>
      </c>
      <c r="G461" s="2" t="s">
        <v>6613</v>
      </c>
      <c r="H461" t="s">
        <v>13553</v>
      </c>
    </row>
    <row r="462" spans="1:8" x14ac:dyDescent="0.15">
      <c r="A462">
        <v>461</v>
      </c>
      <c r="B462" t="s">
        <v>3791</v>
      </c>
      <c r="C462" t="s">
        <v>8322</v>
      </c>
      <c r="D462" t="s">
        <v>337</v>
      </c>
      <c r="E462" s="2" t="s">
        <v>230</v>
      </c>
      <c r="F462" t="s">
        <v>13646</v>
      </c>
      <c r="G462" s="2" t="s">
        <v>6502</v>
      </c>
      <c r="H462" t="s">
        <v>13553</v>
      </c>
    </row>
    <row r="463" spans="1:8" x14ac:dyDescent="0.15">
      <c r="A463">
        <v>462</v>
      </c>
      <c r="B463" t="s">
        <v>596</v>
      </c>
      <c r="C463" t="s">
        <v>8323</v>
      </c>
      <c r="D463" t="s">
        <v>337</v>
      </c>
      <c r="E463" s="2" t="s">
        <v>232</v>
      </c>
      <c r="F463" t="s">
        <v>13622</v>
      </c>
      <c r="G463" s="2" t="s">
        <v>6614</v>
      </c>
      <c r="H463" t="s">
        <v>13553</v>
      </c>
    </row>
    <row r="464" spans="1:8" x14ac:dyDescent="0.15">
      <c r="A464">
        <v>463</v>
      </c>
      <c r="B464" t="s">
        <v>4310</v>
      </c>
      <c r="C464" t="s">
        <v>8324</v>
      </c>
      <c r="D464" t="s">
        <v>337</v>
      </c>
      <c r="E464" s="2" t="s">
        <v>7855</v>
      </c>
      <c r="F464" t="s">
        <v>13644</v>
      </c>
      <c r="G464" s="2" t="s">
        <v>6615</v>
      </c>
      <c r="H464" t="s">
        <v>13553</v>
      </c>
    </row>
    <row r="465" spans="1:8" x14ac:dyDescent="0.15">
      <c r="A465">
        <v>464</v>
      </c>
      <c r="B465" t="s">
        <v>829</v>
      </c>
      <c r="C465" t="s">
        <v>8325</v>
      </c>
      <c r="D465" t="s">
        <v>382</v>
      </c>
      <c r="E465" s="2" t="s">
        <v>232</v>
      </c>
      <c r="F465" t="s">
        <v>13621</v>
      </c>
      <c r="G465" s="2" t="s">
        <v>6616</v>
      </c>
      <c r="H465" t="s">
        <v>13553</v>
      </c>
    </row>
    <row r="466" spans="1:8" x14ac:dyDescent="0.15">
      <c r="A466">
        <v>465</v>
      </c>
      <c r="B466" t="s">
        <v>830</v>
      </c>
      <c r="C466" t="s">
        <v>8326</v>
      </c>
      <c r="D466" t="s">
        <v>382</v>
      </c>
      <c r="E466" s="2" t="s">
        <v>232</v>
      </c>
      <c r="F466" t="s">
        <v>13643</v>
      </c>
      <c r="G466" s="2" t="s">
        <v>6333</v>
      </c>
      <c r="H466" t="s">
        <v>13553</v>
      </c>
    </row>
    <row r="467" spans="1:8" x14ac:dyDescent="0.15">
      <c r="A467">
        <v>466</v>
      </c>
      <c r="B467" t="s">
        <v>831</v>
      </c>
      <c r="C467" t="s">
        <v>8327</v>
      </c>
      <c r="D467" t="s">
        <v>382</v>
      </c>
      <c r="E467" s="2" t="s">
        <v>232</v>
      </c>
      <c r="F467" t="s">
        <v>13628</v>
      </c>
      <c r="G467" s="2" t="s">
        <v>6379</v>
      </c>
      <c r="H467" t="s">
        <v>13553</v>
      </c>
    </row>
    <row r="468" spans="1:8" x14ac:dyDescent="0.15">
      <c r="A468">
        <v>467</v>
      </c>
      <c r="B468" t="s">
        <v>832</v>
      </c>
      <c r="C468" t="s">
        <v>8328</v>
      </c>
      <c r="D468" t="s">
        <v>382</v>
      </c>
      <c r="E468" s="2" t="s">
        <v>232</v>
      </c>
      <c r="F468" t="s">
        <v>13631</v>
      </c>
      <c r="G468" s="2" t="s">
        <v>6617</v>
      </c>
      <c r="H468" t="s">
        <v>13553</v>
      </c>
    </row>
    <row r="469" spans="1:8" x14ac:dyDescent="0.15">
      <c r="A469">
        <v>468</v>
      </c>
      <c r="B469" t="s">
        <v>833</v>
      </c>
      <c r="C469" t="s">
        <v>8329</v>
      </c>
      <c r="D469" t="s">
        <v>382</v>
      </c>
      <c r="E469" s="2" t="s">
        <v>232</v>
      </c>
      <c r="F469" t="s">
        <v>27</v>
      </c>
      <c r="G469" s="2" t="s">
        <v>6618</v>
      </c>
      <c r="H469" t="s">
        <v>13553</v>
      </c>
    </row>
    <row r="470" spans="1:8" x14ac:dyDescent="0.15">
      <c r="A470">
        <v>469</v>
      </c>
      <c r="B470" t="s">
        <v>834</v>
      </c>
      <c r="C470" t="s">
        <v>8330</v>
      </c>
      <c r="D470" t="s">
        <v>382</v>
      </c>
      <c r="E470" s="2" t="s">
        <v>232</v>
      </c>
      <c r="F470" t="s">
        <v>13615</v>
      </c>
      <c r="G470" s="2" t="s">
        <v>6619</v>
      </c>
      <c r="H470" t="s">
        <v>13553</v>
      </c>
    </row>
    <row r="471" spans="1:8" x14ac:dyDescent="0.15">
      <c r="A471">
        <v>470</v>
      </c>
      <c r="B471" t="s">
        <v>835</v>
      </c>
      <c r="C471" t="s">
        <v>8331</v>
      </c>
      <c r="D471" t="s">
        <v>382</v>
      </c>
      <c r="E471" s="2" t="s">
        <v>232</v>
      </c>
      <c r="F471" t="s">
        <v>13611</v>
      </c>
      <c r="G471" s="2" t="s">
        <v>6483</v>
      </c>
      <c r="H471" t="s">
        <v>13553</v>
      </c>
    </row>
    <row r="472" spans="1:8" x14ac:dyDescent="0.15">
      <c r="A472">
        <v>471</v>
      </c>
      <c r="B472" t="s">
        <v>836</v>
      </c>
      <c r="C472" t="s">
        <v>8332</v>
      </c>
      <c r="D472" t="s">
        <v>382</v>
      </c>
      <c r="E472" s="2" t="s">
        <v>232</v>
      </c>
      <c r="F472" t="s">
        <v>13615</v>
      </c>
      <c r="G472" s="2" t="s">
        <v>6620</v>
      </c>
      <c r="H472" t="s">
        <v>13553</v>
      </c>
    </row>
    <row r="473" spans="1:8" x14ac:dyDescent="0.15">
      <c r="A473">
        <v>472</v>
      </c>
      <c r="B473" t="s">
        <v>837</v>
      </c>
      <c r="C473" t="s">
        <v>8333</v>
      </c>
      <c r="D473" t="s">
        <v>382</v>
      </c>
      <c r="E473" s="2" t="s">
        <v>232</v>
      </c>
      <c r="F473" t="s">
        <v>13635</v>
      </c>
      <c r="G473" s="2" t="s">
        <v>6621</v>
      </c>
      <c r="H473" t="s">
        <v>13553</v>
      </c>
    </row>
    <row r="474" spans="1:8" x14ac:dyDescent="0.15">
      <c r="A474">
        <v>473</v>
      </c>
      <c r="B474" t="s">
        <v>838</v>
      </c>
      <c r="C474" t="s">
        <v>8334</v>
      </c>
      <c r="D474" t="s">
        <v>382</v>
      </c>
      <c r="E474" s="2" t="s">
        <v>232</v>
      </c>
      <c r="F474" t="s">
        <v>13608</v>
      </c>
      <c r="G474" s="2" t="s">
        <v>6622</v>
      </c>
      <c r="H474" t="s">
        <v>13553</v>
      </c>
    </row>
    <row r="475" spans="1:8" x14ac:dyDescent="0.15">
      <c r="A475">
        <v>474</v>
      </c>
      <c r="B475" t="s">
        <v>839</v>
      </c>
      <c r="C475" t="s">
        <v>8335</v>
      </c>
      <c r="D475" t="s">
        <v>382</v>
      </c>
      <c r="E475" s="2" t="s">
        <v>232</v>
      </c>
      <c r="F475" t="s">
        <v>13620</v>
      </c>
      <c r="G475" s="2" t="s">
        <v>6623</v>
      </c>
      <c r="H475" t="s">
        <v>13553</v>
      </c>
    </row>
    <row r="476" spans="1:8" x14ac:dyDescent="0.15">
      <c r="A476">
        <v>475</v>
      </c>
      <c r="B476" t="s">
        <v>840</v>
      </c>
      <c r="C476" t="s">
        <v>8336</v>
      </c>
      <c r="D476" t="s">
        <v>382</v>
      </c>
      <c r="E476" s="2" t="s">
        <v>232</v>
      </c>
      <c r="F476" t="s">
        <v>27</v>
      </c>
      <c r="G476" s="2" t="s">
        <v>6238</v>
      </c>
      <c r="H476" t="s">
        <v>13553</v>
      </c>
    </row>
    <row r="477" spans="1:8" x14ac:dyDescent="0.15">
      <c r="A477">
        <v>476</v>
      </c>
      <c r="B477" t="s">
        <v>841</v>
      </c>
      <c r="C477" t="s">
        <v>8337</v>
      </c>
      <c r="D477" t="s">
        <v>382</v>
      </c>
      <c r="E477" s="2" t="s">
        <v>232</v>
      </c>
      <c r="F477" t="s">
        <v>13610</v>
      </c>
      <c r="G477" s="2" t="s">
        <v>6575</v>
      </c>
      <c r="H477" t="s">
        <v>13553</v>
      </c>
    </row>
    <row r="478" spans="1:8" x14ac:dyDescent="0.15">
      <c r="A478">
        <v>477</v>
      </c>
      <c r="B478" t="s">
        <v>842</v>
      </c>
      <c r="C478" t="s">
        <v>8338</v>
      </c>
      <c r="D478" t="s">
        <v>382</v>
      </c>
      <c r="E478" s="2" t="s">
        <v>232</v>
      </c>
      <c r="F478" t="s">
        <v>13607</v>
      </c>
      <c r="G478" s="2" t="s">
        <v>6624</v>
      </c>
      <c r="H478" t="s">
        <v>13553</v>
      </c>
    </row>
    <row r="479" spans="1:8" x14ac:dyDescent="0.15">
      <c r="A479">
        <v>478</v>
      </c>
      <c r="B479" t="s">
        <v>843</v>
      </c>
      <c r="C479" t="s">
        <v>8339</v>
      </c>
      <c r="D479" t="s">
        <v>382</v>
      </c>
      <c r="E479" s="2" t="s">
        <v>232</v>
      </c>
      <c r="F479" t="s">
        <v>13606</v>
      </c>
      <c r="G479" s="2" t="s">
        <v>6334</v>
      </c>
      <c r="H479" t="s">
        <v>13553</v>
      </c>
    </row>
    <row r="480" spans="1:8" x14ac:dyDescent="0.15">
      <c r="A480">
        <v>479</v>
      </c>
      <c r="B480" t="s">
        <v>844</v>
      </c>
      <c r="C480" t="s">
        <v>8340</v>
      </c>
      <c r="D480" t="s">
        <v>382</v>
      </c>
      <c r="E480" s="2" t="s">
        <v>232</v>
      </c>
      <c r="F480" t="s">
        <v>13606</v>
      </c>
      <c r="G480" s="2" t="s">
        <v>6625</v>
      </c>
      <c r="H480" t="s">
        <v>13553</v>
      </c>
    </row>
    <row r="481" spans="1:8" x14ac:dyDescent="0.15">
      <c r="A481">
        <v>480</v>
      </c>
      <c r="B481" t="s">
        <v>845</v>
      </c>
      <c r="C481" t="s">
        <v>8341</v>
      </c>
      <c r="D481" t="s">
        <v>382</v>
      </c>
      <c r="E481" s="2" t="s">
        <v>231</v>
      </c>
      <c r="F481" t="s">
        <v>13625</v>
      </c>
      <c r="G481" s="2" t="s">
        <v>6626</v>
      </c>
      <c r="H481" t="s">
        <v>13553</v>
      </c>
    </row>
    <row r="482" spans="1:8" x14ac:dyDescent="0.15">
      <c r="A482">
        <v>481</v>
      </c>
      <c r="B482" t="s">
        <v>847</v>
      </c>
      <c r="C482" t="s">
        <v>8342</v>
      </c>
      <c r="D482" t="s">
        <v>382</v>
      </c>
      <c r="E482" s="2" t="s">
        <v>231</v>
      </c>
      <c r="F482" t="s">
        <v>13622</v>
      </c>
      <c r="G482" s="2" t="s">
        <v>6323</v>
      </c>
      <c r="H482" t="s">
        <v>13553</v>
      </c>
    </row>
    <row r="483" spans="1:8" x14ac:dyDescent="0.15">
      <c r="A483">
        <v>482</v>
      </c>
      <c r="B483" t="s">
        <v>848</v>
      </c>
      <c r="C483" t="s">
        <v>8343</v>
      </c>
      <c r="D483" t="s">
        <v>382</v>
      </c>
      <c r="E483" s="2" t="s">
        <v>231</v>
      </c>
      <c r="F483" t="s">
        <v>13615</v>
      </c>
      <c r="G483" s="2" t="s">
        <v>6627</v>
      </c>
      <c r="H483" t="s">
        <v>13553</v>
      </c>
    </row>
    <row r="484" spans="1:8" x14ac:dyDescent="0.15">
      <c r="A484">
        <v>483</v>
      </c>
      <c r="B484" t="s">
        <v>849</v>
      </c>
      <c r="C484" t="s">
        <v>8344</v>
      </c>
      <c r="D484" t="s">
        <v>382</v>
      </c>
      <c r="E484" s="2" t="s">
        <v>231</v>
      </c>
      <c r="F484" t="s">
        <v>27</v>
      </c>
      <c r="G484" s="2" t="s">
        <v>6408</v>
      </c>
      <c r="H484" t="s">
        <v>13553</v>
      </c>
    </row>
    <row r="485" spans="1:8" x14ac:dyDescent="0.15">
      <c r="A485">
        <v>484</v>
      </c>
      <c r="B485" t="s">
        <v>850</v>
      </c>
      <c r="C485" t="s">
        <v>8345</v>
      </c>
      <c r="D485" t="s">
        <v>382</v>
      </c>
      <c r="E485" s="2" t="s">
        <v>231</v>
      </c>
      <c r="F485" t="s">
        <v>13611</v>
      </c>
      <c r="G485" s="2" t="s">
        <v>6628</v>
      </c>
      <c r="H485" t="s">
        <v>13553</v>
      </c>
    </row>
    <row r="486" spans="1:8" x14ac:dyDescent="0.15">
      <c r="A486">
        <v>485</v>
      </c>
      <c r="B486" t="s">
        <v>851</v>
      </c>
      <c r="C486" t="s">
        <v>8346</v>
      </c>
      <c r="D486" t="s">
        <v>382</v>
      </c>
      <c r="E486" s="2" t="s">
        <v>231</v>
      </c>
      <c r="F486" t="s">
        <v>13607</v>
      </c>
      <c r="G486" s="2" t="s">
        <v>6629</v>
      </c>
      <c r="H486" t="s">
        <v>13553</v>
      </c>
    </row>
    <row r="487" spans="1:8" x14ac:dyDescent="0.15">
      <c r="A487">
        <v>486</v>
      </c>
      <c r="B487" t="s">
        <v>363</v>
      </c>
      <c r="C487" t="s">
        <v>8347</v>
      </c>
      <c r="D487" t="s">
        <v>382</v>
      </c>
      <c r="E487" s="2" t="s">
        <v>231</v>
      </c>
      <c r="F487" t="s">
        <v>13634</v>
      </c>
      <c r="G487" s="2" t="s">
        <v>6630</v>
      </c>
      <c r="H487" t="s">
        <v>13553</v>
      </c>
    </row>
    <row r="488" spans="1:8" x14ac:dyDescent="0.15">
      <c r="A488">
        <v>487</v>
      </c>
      <c r="B488" t="s">
        <v>852</v>
      </c>
      <c r="C488" t="s">
        <v>8348</v>
      </c>
      <c r="D488" t="s">
        <v>382</v>
      </c>
      <c r="E488" s="2" t="s">
        <v>231</v>
      </c>
      <c r="F488" t="s">
        <v>13635</v>
      </c>
      <c r="G488" s="2" t="s">
        <v>6546</v>
      </c>
      <c r="H488" t="s">
        <v>13553</v>
      </c>
    </row>
    <row r="489" spans="1:8" x14ac:dyDescent="0.15">
      <c r="A489">
        <v>488</v>
      </c>
      <c r="B489" t="s">
        <v>853</v>
      </c>
      <c r="C489" t="s">
        <v>8349</v>
      </c>
      <c r="D489" t="s">
        <v>382</v>
      </c>
      <c r="E489" s="2" t="s">
        <v>231</v>
      </c>
      <c r="F489" t="s">
        <v>13607</v>
      </c>
      <c r="G489" s="2" t="s">
        <v>6527</v>
      </c>
      <c r="H489" t="s">
        <v>13553</v>
      </c>
    </row>
    <row r="490" spans="1:8" x14ac:dyDescent="0.15">
      <c r="A490">
        <v>489</v>
      </c>
      <c r="B490" t="s">
        <v>854</v>
      </c>
      <c r="C490" t="s">
        <v>8350</v>
      </c>
      <c r="D490" t="s">
        <v>382</v>
      </c>
      <c r="E490" s="2" t="s">
        <v>231</v>
      </c>
      <c r="F490" t="s">
        <v>13620</v>
      </c>
      <c r="G490" s="2" t="s">
        <v>6631</v>
      </c>
      <c r="H490" t="s">
        <v>13553</v>
      </c>
    </row>
    <row r="491" spans="1:8" x14ac:dyDescent="0.15">
      <c r="A491">
        <v>490</v>
      </c>
      <c r="B491" t="s">
        <v>855</v>
      </c>
      <c r="C491" t="s">
        <v>8351</v>
      </c>
      <c r="D491" t="s">
        <v>382</v>
      </c>
      <c r="E491" s="2" t="s">
        <v>231</v>
      </c>
      <c r="F491" t="s">
        <v>13639</v>
      </c>
      <c r="G491" s="2" t="s">
        <v>6632</v>
      </c>
      <c r="H491" t="s">
        <v>13553</v>
      </c>
    </row>
    <row r="492" spans="1:8" x14ac:dyDescent="0.15">
      <c r="A492">
        <v>491</v>
      </c>
      <c r="B492" t="s">
        <v>856</v>
      </c>
      <c r="C492" t="s">
        <v>8352</v>
      </c>
      <c r="D492" t="s">
        <v>382</v>
      </c>
      <c r="E492" s="2" t="s">
        <v>231</v>
      </c>
      <c r="F492" t="s">
        <v>13644</v>
      </c>
      <c r="G492" s="2" t="s">
        <v>6626</v>
      </c>
      <c r="H492" t="s">
        <v>13553</v>
      </c>
    </row>
    <row r="493" spans="1:8" x14ac:dyDescent="0.15">
      <c r="A493">
        <v>492</v>
      </c>
      <c r="B493" t="s">
        <v>857</v>
      </c>
      <c r="C493" t="s">
        <v>8353</v>
      </c>
      <c r="D493" t="s">
        <v>382</v>
      </c>
      <c r="E493" s="2" t="s">
        <v>231</v>
      </c>
      <c r="F493" t="s">
        <v>13632</v>
      </c>
      <c r="G493" s="2" t="s">
        <v>6633</v>
      </c>
      <c r="H493" t="s">
        <v>13553</v>
      </c>
    </row>
    <row r="494" spans="1:8" x14ac:dyDescent="0.15">
      <c r="A494">
        <v>493</v>
      </c>
      <c r="B494" t="s">
        <v>2750</v>
      </c>
      <c r="C494" t="s">
        <v>8354</v>
      </c>
      <c r="D494" t="s">
        <v>382</v>
      </c>
      <c r="E494" s="2" t="s">
        <v>231</v>
      </c>
      <c r="F494" t="s">
        <v>13642</v>
      </c>
      <c r="G494" s="2" t="s">
        <v>6400</v>
      </c>
      <c r="H494" t="s">
        <v>13553</v>
      </c>
    </row>
    <row r="495" spans="1:8" x14ac:dyDescent="0.15">
      <c r="A495">
        <v>494</v>
      </c>
      <c r="B495" t="s">
        <v>2751</v>
      </c>
      <c r="C495" t="s">
        <v>8355</v>
      </c>
      <c r="D495" t="s">
        <v>382</v>
      </c>
      <c r="E495" s="2" t="s">
        <v>231</v>
      </c>
      <c r="F495" t="s">
        <v>13607</v>
      </c>
      <c r="G495" s="2" t="s">
        <v>6634</v>
      </c>
      <c r="H495" t="s">
        <v>13553</v>
      </c>
    </row>
    <row r="496" spans="1:8" x14ac:dyDescent="0.15">
      <c r="A496">
        <v>495</v>
      </c>
      <c r="B496" t="s">
        <v>2752</v>
      </c>
      <c r="C496" t="s">
        <v>8356</v>
      </c>
      <c r="D496" t="s">
        <v>382</v>
      </c>
      <c r="E496" s="2" t="s">
        <v>231</v>
      </c>
      <c r="F496" t="s">
        <v>13612</v>
      </c>
      <c r="G496" s="2" t="s">
        <v>6635</v>
      </c>
      <c r="H496" t="s">
        <v>13553</v>
      </c>
    </row>
    <row r="497" spans="1:8" x14ac:dyDescent="0.15">
      <c r="A497">
        <v>496</v>
      </c>
      <c r="B497" t="s">
        <v>2753</v>
      </c>
      <c r="C497" t="s">
        <v>8357</v>
      </c>
      <c r="D497" t="s">
        <v>382</v>
      </c>
      <c r="E497" s="2" t="s">
        <v>231</v>
      </c>
      <c r="F497" t="s">
        <v>13607</v>
      </c>
      <c r="G497" s="2" t="s">
        <v>6636</v>
      </c>
      <c r="H497" t="s">
        <v>13553</v>
      </c>
    </row>
    <row r="498" spans="1:8" x14ac:dyDescent="0.15">
      <c r="A498">
        <v>497</v>
      </c>
      <c r="B498" t="s">
        <v>2754</v>
      </c>
      <c r="C498" t="s">
        <v>8358</v>
      </c>
      <c r="D498" t="s">
        <v>382</v>
      </c>
      <c r="E498" s="2" t="s">
        <v>231</v>
      </c>
      <c r="F498" t="s">
        <v>13626</v>
      </c>
      <c r="G498" s="2" t="s">
        <v>6338</v>
      </c>
      <c r="H498" t="s">
        <v>13553</v>
      </c>
    </row>
    <row r="499" spans="1:8" x14ac:dyDescent="0.15">
      <c r="A499">
        <v>498</v>
      </c>
      <c r="B499" t="s">
        <v>2755</v>
      </c>
      <c r="C499" t="s">
        <v>8359</v>
      </c>
      <c r="D499" t="s">
        <v>382</v>
      </c>
      <c r="E499" s="2" t="s">
        <v>231</v>
      </c>
      <c r="F499" t="s">
        <v>13615</v>
      </c>
      <c r="G499" s="2" t="s">
        <v>6637</v>
      </c>
      <c r="H499" t="s">
        <v>13553</v>
      </c>
    </row>
    <row r="500" spans="1:8" x14ac:dyDescent="0.15">
      <c r="A500">
        <v>499</v>
      </c>
      <c r="B500" t="s">
        <v>2756</v>
      </c>
      <c r="C500" t="s">
        <v>8360</v>
      </c>
      <c r="D500" t="s">
        <v>382</v>
      </c>
      <c r="E500" s="2" t="s">
        <v>230</v>
      </c>
      <c r="F500" t="s">
        <v>13607</v>
      </c>
      <c r="G500" s="2" t="s">
        <v>6638</v>
      </c>
      <c r="H500" t="s">
        <v>13553</v>
      </c>
    </row>
    <row r="501" spans="1:8" x14ac:dyDescent="0.15">
      <c r="A501">
        <v>500</v>
      </c>
      <c r="B501" t="s">
        <v>2757</v>
      </c>
      <c r="C501" t="s">
        <v>8361</v>
      </c>
      <c r="D501" t="s">
        <v>382</v>
      </c>
      <c r="E501" s="2" t="s">
        <v>230</v>
      </c>
      <c r="F501" t="s">
        <v>13622</v>
      </c>
      <c r="G501" s="2" t="s">
        <v>6297</v>
      </c>
      <c r="H501" t="s">
        <v>13553</v>
      </c>
    </row>
    <row r="502" spans="1:8" x14ac:dyDescent="0.15">
      <c r="A502">
        <v>501</v>
      </c>
      <c r="B502" t="s">
        <v>2758</v>
      </c>
      <c r="C502" t="s">
        <v>8362</v>
      </c>
      <c r="D502" t="s">
        <v>382</v>
      </c>
      <c r="E502" s="2" t="s">
        <v>230</v>
      </c>
      <c r="F502" t="s">
        <v>13644</v>
      </c>
      <c r="G502" s="2" t="s">
        <v>6639</v>
      </c>
      <c r="H502" t="s">
        <v>13553</v>
      </c>
    </row>
    <row r="503" spans="1:8" x14ac:dyDescent="0.15">
      <c r="A503">
        <v>502</v>
      </c>
      <c r="B503" t="s">
        <v>2759</v>
      </c>
      <c r="C503" t="s">
        <v>8363</v>
      </c>
      <c r="D503" t="s">
        <v>382</v>
      </c>
      <c r="E503" s="2" t="s">
        <v>230</v>
      </c>
      <c r="F503" t="s">
        <v>13642</v>
      </c>
      <c r="G503" s="2" t="s">
        <v>6640</v>
      </c>
      <c r="H503" t="s">
        <v>13553</v>
      </c>
    </row>
    <row r="504" spans="1:8" x14ac:dyDescent="0.15">
      <c r="A504">
        <v>503</v>
      </c>
      <c r="B504" t="s">
        <v>2760</v>
      </c>
      <c r="C504" t="s">
        <v>8364</v>
      </c>
      <c r="D504" t="s">
        <v>382</v>
      </c>
      <c r="E504" s="2" t="s">
        <v>230</v>
      </c>
      <c r="F504" t="s">
        <v>13607</v>
      </c>
      <c r="G504" s="2" t="s">
        <v>6641</v>
      </c>
      <c r="H504" t="s">
        <v>13553</v>
      </c>
    </row>
    <row r="505" spans="1:8" x14ac:dyDescent="0.15">
      <c r="A505">
        <v>504</v>
      </c>
      <c r="B505" t="s">
        <v>2761</v>
      </c>
      <c r="C505" t="s">
        <v>8365</v>
      </c>
      <c r="D505" t="s">
        <v>382</v>
      </c>
      <c r="E505" s="2" t="s">
        <v>230</v>
      </c>
      <c r="F505" t="s">
        <v>27</v>
      </c>
      <c r="G505" s="2" t="s">
        <v>6508</v>
      </c>
      <c r="H505" t="s">
        <v>13553</v>
      </c>
    </row>
    <row r="506" spans="1:8" x14ac:dyDescent="0.15">
      <c r="A506">
        <v>505</v>
      </c>
      <c r="B506" t="s">
        <v>2762</v>
      </c>
      <c r="C506" t="s">
        <v>8366</v>
      </c>
      <c r="D506" t="s">
        <v>382</v>
      </c>
      <c r="E506" s="2" t="s">
        <v>230</v>
      </c>
      <c r="F506" t="s">
        <v>13644</v>
      </c>
      <c r="G506" s="2" t="s">
        <v>6642</v>
      </c>
      <c r="H506" t="s">
        <v>13553</v>
      </c>
    </row>
    <row r="507" spans="1:8" x14ac:dyDescent="0.15">
      <c r="A507">
        <v>506</v>
      </c>
      <c r="B507" t="s">
        <v>2763</v>
      </c>
      <c r="C507" t="s">
        <v>8367</v>
      </c>
      <c r="D507" t="s">
        <v>382</v>
      </c>
      <c r="E507" s="2" t="s">
        <v>230</v>
      </c>
      <c r="F507" t="s">
        <v>13610</v>
      </c>
      <c r="G507" s="2" t="s">
        <v>6643</v>
      </c>
      <c r="H507" t="s">
        <v>13553</v>
      </c>
    </row>
    <row r="508" spans="1:8" x14ac:dyDescent="0.15">
      <c r="A508">
        <v>507</v>
      </c>
      <c r="B508" t="s">
        <v>2764</v>
      </c>
      <c r="C508" t="s">
        <v>8368</v>
      </c>
      <c r="D508" t="s">
        <v>382</v>
      </c>
      <c r="E508" s="2" t="s">
        <v>230</v>
      </c>
      <c r="F508" t="s">
        <v>13639</v>
      </c>
      <c r="G508" s="2" t="s">
        <v>6644</v>
      </c>
      <c r="H508" t="s">
        <v>13553</v>
      </c>
    </row>
    <row r="509" spans="1:8" x14ac:dyDescent="0.15">
      <c r="A509">
        <v>508</v>
      </c>
      <c r="B509" t="s">
        <v>2765</v>
      </c>
      <c r="C509" t="s">
        <v>8369</v>
      </c>
      <c r="D509" t="s">
        <v>382</v>
      </c>
      <c r="E509" s="2" t="s">
        <v>230</v>
      </c>
      <c r="F509" t="s">
        <v>13639</v>
      </c>
      <c r="G509" s="2" t="s">
        <v>6645</v>
      </c>
      <c r="H509" t="s">
        <v>13553</v>
      </c>
    </row>
    <row r="510" spans="1:8" x14ac:dyDescent="0.15">
      <c r="A510">
        <v>509</v>
      </c>
      <c r="B510" t="s">
        <v>2766</v>
      </c>
      <c r="C510" t="s">
        <v>8370</v>
      </c>
      <c r="D510" t="s">
        <v>382</v>
      </c>
      <c r="E510" s="2" t="s">
        <v>230</v>
      </c>
      <c r="F510" t="s">
        <v>13625</v>
      </c>
      <c r="G510" s="2" t="s">
        <v>6646</v>
      </c>
      <c r="H510" t="s">
        <v>13553</v>
      </c>
    </row>
    <row r="511" spans="1:8" x14ac:dyDescent="0.15">
      <c r="A511">
        <v>510</v>
      </c>
      <c r="B511" t="s">
        <v>2767</v>
      </c>
      <c r="C511" t="s">
        <v>8371</v>
      </c>
      <c r="D511" t="s">
        <v>382</v>
      </c>
      <c r="E511" s="2" t="s">
        <v>230</v>
      </c>
      <c r="F511" t="s">
        <v>13607</v>
      </c>
      <c r="G511" s="2" t="s">
        <v>6647</v>
      </c>
      <c r="H511" t="s">
        <v>13553</v>
      </c>
    </row>
    <row r="512" spans="1:8" x14ac:dyDescent="0.15">
      <c r="A512">
        <v>511</v>
      </c>
      <c r="B512" t="s">
        <v>2768</v>
      </c>
      <c r="C512" t="s">
        <v>8372</v>
      </c>
      <c r="D512" t="s">
        <v>382</v>
      </c>
      <c r="E512" s="2" t="s">
        <v>230</v>
      </c>
      <c r="F512" t="s">
        <v>13612</v>
      </c>
      <c r="G512" s="2" t="s">
        <v>6594</v>
      </c>
      <c r="H512" t="s">
        <v>13553</v>
      </c>
    </row>
    <row r="513" spans="1:8" x14ac:dyDescent="0.15">
      <c r="A513">
        <v>512</v>
      </c>
      <c r="B513" t="s">
        <v>2769</v>
      </c>
      <c r="C513" t="s">
        <v>8373</v>
      </c>
      <c r="D513" t="s">
        <v>382</v>
      </c>
      <c r="E513" s="2" t="s">
        <v>230</v>
      </c>
      <c r="F513" t="s">
        <v>13621</v>
      </c>
      <c r="G513" s="2" t="s">
        <v>6648</v>
      </c>
      <c r="H513" t="s">
        <v>13553</v>
      </c>
    </row>
    <row r="514" spans="1:8" x14ac:dyDescent="0.15">
      <c r="A514">
        <v>513</v>
      </c>
      <c r="B514" t="s">
        <v>2770</v>
      </c>
      <c r="C514" t="s">
        <v>8374</v>
      </c>
      <c r="D514" t="s">
        <v>382</v>
      </c>
      <c r="E514" s="2" t="s">
        <v>230</v>
      </c>
      <c r="F514" t="s">
        <v>27</v>
      </c>
      <c r="G514" s="2" t="s">
        <v>6649</v>
      </c>
      <c r="H514" t="s">
        <v>13553</v>
      </c>
    </row>
    <row r="515" spans="1:8" x14ac:dyDescent="0.15">
      <c r="A515">
        <v>514</v>
      </c>
      <c r="B515" t="s">
        <v>4311</v>
      </c>
      <c r="C515" t="s">
        <v>8375</v>
      </c>
      <c r="D515" t="s">
        <v>382</v>
      </c>
      <c r="E515" s="2" t="s">
        <v>230</v>
      </c>
      <c r="F515" t="s">
        <v>13632</v>
      </c>
      <c r="G515" s="2" t="s">
        <v>6429</v>
      </c>
      <c r="H515" t="s">
        <v>13553</v>
      </c>
    </row>
    <row r="516" spans="1:8" x14ac:dyDescent="0.15">
      <c r="A516">
        <v>515</v>
      </c>
      <c r="B516" t="s">
        <v>846</v>
      </c>
      <c r="C516" t="s">
        <v>8376</v>
      </c>
      <c r="D516" t="s">
        <v>382</v>
      </c>
      <c r="E516" s="2" t="s">
        <v>231</v>
      </c>
      <c r="F516" t="s">
        <v>13622</v>
      </c>
      <c r="G516" s="2" t="s">
        <v>6650</v>
      </c>
      <c r="H516" t="s">
        <v>13553</v>
      </c>
    </row>
    <row r="517" spans="1:8" x14ac:dyDescent="0.15">
      <c r="A517">
        <v>516</v>
      </c>
      <c r="B517" t="s">
        <v>4312</v>
      </c>
      <c r="C517" t="s">
        <v>8377</v>
      </c>
      <c r="D517" t="s">
        <v>382</v>
      </c>
      <c r="E517" s="2" t="s">
        <v>230</v>
      </c>
      <c r="F517" t="s">
        <v>13607</v>
      </c>
      <c r="G517" s="2" t="s">
        <v>6651</v>
      </c>
      <c r="H517" t="s">
        <v>13553</v>
      </c>
    </row>
    <row r="518" spans="1:8" x14ac:dyDescent="0.15">
      <c r="A518">
        <v>517</v>
      </c>
      <c r="B518" t="s">
        <v>2771</v>
      </c>
      <c r="C518" t="s">
        <v>8378</v>
      </c>
      <c r="D518" t="s">
        <v>382</v>
      </c>
      <c r="E518" s="2" t="s">
        <v>230</v>
      </c>
      <c r="F518" t="s">
        <v>13611</v>
      </c>
      <c r="G518" s="2" t="s">
        <v>6652</v>
      </c>
      <c r="H518" t="s">
        <v>13553</v>
      </c>
    </row>
    <row r="519" spans="1:8" x14ac:dyDescent="0.15">
      <c r="A519">
        <v>518</v>
      </c>
      <c r="B519" t="s">
        <v>4313</v>
      </c>
      <c r="C519" t="s">
        <v>8379</v>
      </c>
      <c r="D519" t="s">
        <v>382</v>
      </c>
      <c r="E519" s="2" t="s">
        <v>230</v>
      </c>
      <c r="F519" t="s">
        <v>13606</v>
      </c>
      <c r="G519" s="2" t="s">
        <v>6528</v>
      </c>
      <c r="H519" t="s">
        <v>13553</v>
      </c>
    </row>
    <row r="520" spans="1:8" x14ac:dyDescent="0.15">
      <c r="A520">
        <v>519</v>
      </c>
      <c r="B520" t="s">
        <v>4314</v>
      </c>
      <c r="C520" t="s">
        <v>8380</v>
      </c>
      <c r="D520" t="s">
        <v>382</v>
      </c>
      <c r="E520" s="2" t="s">
        <v>7855</v>
      </c>
      <c r="F520" t="s">
        <v>13615</v>
      </c>
      <c r="G520" s="2" t="s">
        <v>6436</v>
      </c>
      <c r="H520" t="s">
        <v>13553</v>
      </c>
    </row>
    <row r="521" spans="1:8" x14ac:dyDescent="0.15">
      <c r="A521">
        <v>520</v>
      </c>
      <c r="B521" t="s">
        <v>4315</v>
      </c>
      <c r="C521" t="s">
        <v>8381</v>
      </c>
      <c r="D521" t="s">
        <v>382</v>
      </c>
      <c r="E521" s="2" t="s">
        <v>7855</v>
      </c>
      <c r="F521" t="s">
        <v>13607</v>
      </c>
      <c r="G521" s="2" t="s">
        <v>6653</v>
      </c>
      <c r="H521" t="s">
        <v>13553</v>
      </c>
    </row>
    <row r="522" spans="1:8" x14ac:dyDescent="0.15">
      <c r="A522">
        <v>521</v>
      </c>
      <c r="B522" t="s">
        <v>4316</v>
      </c>
      <c r="C522" t="s">
        <v>8382</v>
      </c>
      <c r="D522" t="s">
        <v>382</v>
      </c>
      <c r="E522" s="2" t="s">
        <v>7855</v>
      </c>
      <c r="F522" t="s">
        <v>13635</v>
      </c>
      <c r="G522" s="2" t="s">
        <v>6654</v>
      </c>
      <c r="H522" t="s">
        <v>13553</v>
      </c>
    </row>
    <row r="523" spans="1:8" x14ac:dyDescent="0.15">
      <c r="A523">
        <v>522</v>
      </c>
      <c r="B523" t="s">
        <v>4317</v>
      </c>
      <c r="C523" t="s">
        <v>8383</v>
      </c>
      <c r="D523" t="s">
        <v>382</v>
      </c>
      <c r="E523" s="2" t="s">
        <v>7855</v>
      </c>
      <c r="F523" t="s">
        <v>13607</v>
      </c>
      <c r="G523" s="2" t="s">
        <v>6455</v>
      </c>
      <c r="H523" t="s">
        <v>13553</v>
      </c>
    </row>
    <row r="524" spans="1:8" x14ac:dyDescent="0.15">
      <c r="A524">
        <v>523</v>
      </c>
      <c r="B524" t="s">
        <v>4318</v>
      </c>
      <c r="C524" t="s">
        <v>8384</v>
      </c>
      <c r="D524" t="s">
        <v>382</v>
      </c>
      <c r="E524" s="2" t="s">
        <v>7855</v>
      </c>
      <c r="F524" t="s">
        <v>13644</v>
      </c>
      <c r="G524" s="2" t="s">
        <v>6314</v>
      </c>
      <c r="H524" t="s">
        <v>13553</v>
      </c>
    </row>
    <row r="525" spans="1:8" x14ac:dyDescent="0.15">
      <c r="A525">
        <v>524</v>
      </c>
      <c r="B525" t="s">
        <v>4319</v>
      </c>
      <c r="C525" t="s">
        <v>8385</v>
      </c>
      <c r="D525" t="s">
        <v>382</v>
      </c>
      <c r="E525" s="2" t="s">
        <v>7855</v>
      </c>
      <c r="F525" t="s">
        <v>13606</v>
      </c>
      <c r="G525" s="2" t="s">
        <v>6655</v>
      </c>
      <c r="H525" t="s">
        <v>13553</v>
      </c>
    </row>
    <row r="526" spans="1:8" x14ac:dyDescent="0.15">
      <c r="A526">
        <v>525</v>
      </c>
      <c r="B526" t="s">
        <v>3826</v>
      </c>
      <c r="C526" t="s">
        <v>8386</v>
      </c>
      <c r="D526" t="s">
        <v>382</v>
      </c>
      <c r="E526" s="2" t="s">
        <v>7855</v>
      </c>
      <c r="F526" t="s">
        <v>13632</v>
      </c>
      <c r="G526" s="2" t="s">
        <v>6656</v>
      </c>
      <c r="H526" t="s">
        <v>13553</v>
      </c>
    </row>
    <row r="527" spans="1:8" x14ac:dyDescent="0.15">
      <c r="A527">
        <v>526</v>
      </c>
      <c r="B527" t="s">
        <v>4320</v>
      </c>
      <c r="C527" t="s">
        <v>8387</v>
      </c>
      <c r="D527" t="s">
        <v>382</v>
      </c>
      <c r="E527" s="2" t="s">
        <v>7855</v>
      </c>
      <c r="F527" t="s">
        <v>13610</v>
      </c>
      <c r="G527" s="2" t="s">
        <v>6362</v>
      </c>
      <c r="H527" t="s">
        <v>13553</v>
      </c>
    </row>
    <row r="528" spans="1:8" x14ac:dyDescent="0.15">
      <c r="A528">
        <v>527</v>
      </c>
      <c r="B528" t="s">
        <v>4321</v>
      </c>
      <c r="C528" t="s">
        <v>8388</v>
      </c>
      <c r="D528" t="s">
        <v>382</v>
      </c>
      <c r="E528" s="2" t="s">
        <v>7855</v>
      </c>
      <c r="F528" t="s">
        <v>13632</v>
      </c>
      <c r="G528" s="2" t="s">
        <v>6477</v>
      </c>
      <c r="H528" t="s">
        <v>13553</v>
      </c>
    </row>
    <row r="529" spans="1:8" x14ac:dyDescent="0.15">
      <c r="A529">
        <v>528</v>
      </c>
      <c r="B529" t="s">
        <v>4322</v>
      </c>
      <c r="C529" t="s">
        <v>8389</v>
      </c>
      <c r="D529" t="s">
        <v>382</v>
      </c>
      <c r="E529" s="2" t="s">
        <v>7855</v>
      </c>
      <c r="F529" t="s">
        <v>13636</v>
      </c>
      <c r="G529" s="2" t="s">
        <v>6657</v>
      </c>
      <c r="H529" t="s">
        <v>13553</v>
      </c>
    </row>
    <row r="530" spans="1:8" x14ac:dyDescent="0.15">
      <c r="A530">
        <v>529</v>
      </c>
      <c r="B530" t="s">
        <v>4323</v>
      </c>
      <c r="C530" t="s">
        <v>8390</v>
      </c>
      <c r="D530" t="s">
        <v>382</v>
      </c>
      <c r="E530" s="2" t="s">
        <v>7855</v>
      </c>
      <c r="F530" t="s">
        <v>13632</v>
      </c>
      <c r="G530" s="2" t="s">
        <v>6658</v>
      </c>
      <c r="H530" t="s">
        <v>13553</v>
      </c>
    </row>
    <row r="531" spans="1:8" x14ac:dyDescent="0.15">
      <c r="A531">
        <v>530</v>
      </c>
      <c r="B531" t="s">
        <v>4324</v>
      </c>
      <c r="C531" t="s">
        <v>8391</v>
      </c>
      <c r="D531" t="s">
        <v>382</v>
      </c>
      <c r="E531" s="2" t="s">
        <v>7855</v>
      </c>
      <c r="F531" t="s">
        <v>13620</v>
      </c>
      <c r="G531" s="2" t="s">
        <v>6511</v>
      </c>
      <c r="H531" t="s">
        <v>13553</v>
      </c>
    </row>
    <row r="532" spans="1:8" x14ac:dyDescent="0.15">
      <c r="A532">
        <v>531</v>
      </c>
      <c r="B532" t="s">
        <v>4325</v>
      </c>
      <c r="C532" t="s">
        <v>8392</v>
      </c>
      <c r="D532" t="s">
        <v>382</v>
      </c>
      <c r="E532" s="2" t="s">
        <v>7855</v>
      </c>
      <c r="F532" t="s">
        <v>13610</v>
      </c>
      <c r="G532" s="2" t="s">
        <v>6446</v>
      </c>
      <c r="H532" t="s">
        <v>13553</v>
      </c>
    </row>
    <row r="533" spans="1:8" x14ac:dyDescent="0.15">
      <c r="A533">
        <v>532</v>
      </c>
      <c r="B533" t="s">
        <v>4326</v>
      </c>
      <c r="C533" t="s">
        <v>8393</v>
      </c>
      <c r="D533" t="s">
        <v>382</v>
      </c>
      <c r="E533" s="2" t="s">
        <v>7855</v>
      </c>
      <c r="F533" t="s">
        <v>13622</v>
      </c>
      <c r="G533" s="2" t="s">
        <v>6659</v>
      </c>
      <c r="H533" t="s">
        <v>13553</v>
      </c>
    </row>
    <row r="534" spans="1:8" x14ac:dyDescent="0.15">
      <c r="A534">
        <v>533</v>
      </c>
      <c r="B534" t="s">
        <v>4327</v>
      </c>
      <c r="C534" t="s">
        <v>8394</v>
      </c>
      <c r="D534" t="s">
        <v>382</v>
      </c>
      <c r="E534" s="2" t="s">
        <v>7855</v>
      </c>
      <c r="F534" t="s">
        <v>13621</v>
      </c>
      <c r="G534" s="2" t="s">
        <v>6660</v>
      </c>
      <c r="H534" t="s">
        <v>13553</v>
      </c>
    </row>
    <row r="535" spans="1:8" x14ac:dyDescent="0.15">
      <c r="A535">
        <v>534</v>
      </c>
      <c r="B535" t="s">
        <v>1106</v>
      </c>
      <c r="C535" t="s">
        <v>8395</v>
      </c>
      <c r="D535" t="s">
        <v>248</v>
      </c>
      <c r="E535" s="2" t="s">
        <v>232</v>
      </c>
      <c r="F535" t="s">
        <v>13634</v>
      </c>
      <c r="G535" s="2" t="s">
        <v>6385</v>
      </c>
      <c r="H535" t="s">
        <v>13553</v>
      </c>
    </row>
    <row r="536" spans="1:8" x14ac:dyDescent="0.15">
      <c r="A536">
        <v>535</v>
      </c>
      <c r="B536" t="s">
        <v>1118</v>
      </c>
      <c r="C536" t="s">
        <v>8396</v>
      </c>
      <c r="D536" t="s">
        <v>248</v>
      </c>
      <c r="E536" s="2" t="s">
        <v>232</v>
      </c>
      <c r="F536" t="s">
        <v>13634</v>
      </c>
      <c r="G536" s="2" t="s">
        <v>6661</v>
      </c>
      <c r="H536" t="s">
        <v>13553</v>
      </c>
    </row>
    <row r="537" spans="1:8" x14ac:dyDescent="0.15">
      <c r="A537">
        <v>536</v>
      </c>
      <c r="B537" t="s">
        <v>1107</v>
      </c>
      <c r="C537" t="s">
        <v>8397</v>
      </c>
      <c r="D537" t="s">
        <v>248</v>
      </c>
      <c r="E537" s="2" t="s">
        <v>232</v>
      </c>
      <c r="F537" t="s">
        <v>13642</v>
      </c>
      <c r="G537" s="2" t="s">
        <v>6383</v>
      </c>
      <c r="H537" t="s">
        <v>13553</v>
      </c>
    </row>
    <row r="538" spans="1:8" x14ac:dyDescent="0.15">
      <c r="A538">
        <v>537</v>
      </c>
      <c r="B538" t="s">
        <v>1108</v>
      </c>
      <c r="C538" t="s">
        <v>8398</v>
      </c>
      <c r="D538" t="s">
        <v>248</v>
      </c>
      <c r="E538" s="2" t="s">
        <v>232</v>
      </c>
      <c r="F538" t="s">
        <v>13631</v>
      </c>
      <c r="G538" s="2" t="s">
        <v>6662</v>
      </c>
      <c r="H538" t="s">
        <v>13553</v>
      </c>
    </row>
    <row r="539" spans="1:8" x14ac:dyDescent="0.15">
      <c r="A539">
        <v>538</v>
      </c>
      <c r="B539" t="s">
        <v>1109</v>
      </c>
      <c r="C539" t="s">
        <v>8399</v>
      </c>
      <c r="D539" t="s">
        <v>248</v>
      </c>
      <c r="E539" s="2" t="s">
        <v>232</v>
      </c>
      <c r="F539" t="s">
        <v>13634</v>
      </c>
      <c r="G539" s="2" t="s">
        <v>6663</v>
      </c>
      <c r="H539" t="s">
        <v>13553</v>
      </c>
    </row>
    <row r="540" spans="1:8" x14ac:dyDescent="0.15">
      <c r="A540">
        <v>539</v>
      </c>
      <c r="B540" t="s">
        <v>1110</v>
      </c>
      <c r="C540" t="s">
        <v>8400</v>
      </c>
      <c r="D540" t="s">
        <v>248</v>
      </c>
      <c r="E540" s="2" t="s">
        <v>232</v>
      </c>
      <c r="F540" t="s">
        <v>13634</v>
      </c>
      <c r="G540" s="2" t="s">
        <v>6664</v>
      </c>
      <c r="H540" t="s">
        <v>13553</v>
      </c>
    </row>
    <row r="541" spans="1:8" x14ac:dyDescent="0.15">
      <c r="A541">
        <v>540</v>
      </c>
      <c r="B541" t="s">
        <v>1111</v>
      </c>
      <c r="C541" t="s">
        <v>8401</v>
      </c>
      <c r="D541" t="s">
        <v>248</v>
      </c>
      <c r="E541" s="2" t="s">
        <v>232</v>
      </c>
      <c r="F541" t="s">
        <v>13644</v>
      </c>
      <c r="G541" s="2" t="s">
        <v>6665</v>
      </c>
      <c r="H541" t="s">
        <v>13553</v>
      </c>
    </row>
    <row r="542" spans="1:8" x14ac:dyDescent="0.15">
      <c r="A542">
        <v>541</v>
      </c>
      <c r="B542" t="s">
        <v>1112</v>
      </c>
      <c r="C542" t="s">
        <v>8402</v>
      </c>
      <c r="D542" t="s">
        <v>248</v>
      </c>
      <c r="E542" s="2" t="s">
        <v>232</v>
      </c>
      <c r="F542" t="s">
        <v>13634</v>
      </c>
      <c r="G542" s="2" t="s">
        <v>6532</v>
      </c>
      <c r="H542" t="s">
        <v>13553</v>
      </c>
    </row>
    <row r="543" spans="1:8" x14ac:dyDescent="0.15">
      <c r="A543">
        <v>542</v>
      </c>
      <c r="B543" t="s">
        <v>1113</v>
      </c>
      <c r="C543" t="s">
        <v>8403</v>
      </c>
      <c r="D543" t="s">
        <v>248</v>
      </c>
      <c r="E543" s="2" t="s">
        <v>232</v>
      </c>
      <c r="F543" t="s">
        <v>13610</v>
      </c>
      <c r="G543" s="2" t="s">
        <v>6377</v>
      </c>
      <c r="H543" t="s">
        <v>13553</v>
      </c>
    </row>
    <row r="544" spans="1:8" x14ac:dyDescent="0.15">
      <c r="A544">
        <v>543</v>
      </c>
      <c r="B544" t="s">
        <v>1114</v>
      </c>
      <c r="C544" t="s">
        <v>8404</v>
      </c>
      <c r="D544" t="s">
        <v>248</v>
      </c>
      <c r="E544" s="2" t="s">
        <v>232</v>
      </c>
      <c r="F544" t="s">
        <v>13637</v>
      </c>
      <c r="G544" s="2" t="s">
        <v>6666</v>
      </c>
      <c r="H544" t="s">
        <v>13553</v>
      </c>
    </row>
    <row r="545" spans="1:8" x14ac:dyDescent="0.15">
      <c r="A545">
        <v>544</v>
      </c>
      <c r="B545" t="s">
        <v>1119</v>
      </c>
      <c r="C545" t="s">
        <v>8405</v>
      </c>
      <c r="D545" t="s">
        <v>248</v>
      </c>
      <c r="E545" s="2" t="s">
        <v>232</v>
      </c>
      <c r="F545" t="s">
        <v>13610</v>
      </c>
      <c r="G545" s="2" t="s">
        <v>6667</v>
      </c>
      <c r="H545" t="s">
        <v>13553</v>
      </c>
    </row>
    <row r="546" spans="1:8" x14ac:dyDescent="0.15">
      <c r="A546">
        <v>545</v>
      </c>
      <c r="B546" t="s">
        <v>1115</v>
      </c>
      <c r="C546" t="s">
        <v>8406</v>
      </c>
      <c r="D546" t="s">
        <v>248</v>
      </c>
      <c r="E546" s="2" t="s">
        <v>232</v>
      </c>
      <c r="F546" t="s">
        <v>13634</v>
      </c>
      <c r="G546" s="2" t="s">
        <v>6668</v>
      </c>
      <c r="H546" t="s">
        <v>13553</v>
      </c>
    </row>
    <row r="547" spans="1:8" x14ac:dyDescent="0.15">
      <c r="A547">
        <v>546</v>
      </c>
      <c r="B547" t="s">
        <v>1116</v>
      </c>
      <c r="C547" t="s">
        <v>8407</v>
      </c>
      <c r="D547" t="s">
        <v>248</v>
      </c>
      <c r="E547" s="2" t="s">
        <v>232</v>
      </c>
      <c r="F547" t="s">
        <v>13634</v>
      </c>
      <c r="G547" s="2" t="s">
        <v>6669</v>
      </c>
      <c r="H547" t="s">
        <v>13553</v>
      </c>
    </row>
    <row r="548" spans="1:8" x14ac:dyDescent="0.15">
      <c r="A548">
        <v>547</v>
      </c>
      <c r="B548" t="s">
        <v>1117</v>
      </c>
      <c r="C548" t="s">
        <v>8408</v>
      </c>
      <c r="D548" t="s">
        <v>248</v>
      </c>
      <c r="E548" s="2" t="s">
        <v>232</v>
      </c>
      <c r="F548" t="s">
        <v>13634</v>
      </c>
      <c r="G548" s="2" t="s">
        <v>6532</v>
      </c>
      <c r="H548" t="s">
        <v>13553</v>
      </c>
    </row>
    <row r="549" spans="1:8" x14ac:dyDescent="0.15">
      <c r="A549">
        <v>548</v>
      </c>
      <c r="B549" t="s">
        <v>2463</v>
      </c>
      <c r="C549" t="s">
        <v>8409</v>
      </c>
      <c r="D549" t="s">
        <v>248</v>
      </c>
      <c r="E549" s="2" t="s">
        <v>231</v>
      </c>
      <c r="F549" t="s">
        <v>13634</v>
      </c>
      <c r="G549" s="2" t="s">
        <v>6670</v>
      </c>
      <c r="H549" t="s">
        <v>13553</v>
      </c>
    </row>
    <row r="550" spans="1:8" x14ac:dyDescent="0.15">
      <c r="A550">
        <v>549</v>
      </c>
      <c r="B550" t="s">
        <v>4328</v>
      </c>
      <c r="C550" t="s">
        <v>8410</v>
      </c>
      <c r="D550" t="s">
        <v>248</v>
      </c>
      <c r="E550" s="2" t="s">
        <v>231</v>
      </c>
      <c r="F550" t="s">
        <v>13634</v>
      </c>
      <c r="G550" s="2" t="s">
        <v>6671</v>
      </c>
      <c r="H550" t="s">
        <v>13553</v>
      </c>
    </row>
    <row r="551" spans="1:8" x14ac:dyDescent="0.15">
      <c r="A551">
        <v>550</v>
      </c>
      <c r="B551" t="s">
        <v>2483</v>
      </c>
      <c r="C551" t="s">
        <v>8411</v>
      </c>
      <c r="D551" t="s">
        <v>248</v>
      </c>
      <c r="E551" s="2" t="s">
        <v>231</v>
      </c>
      <c r="F551" t="s">
        <v>13634</v>
      </c>
      <c r="G551" s="2" t="s">
        <v>6672</v>
      </c>
      <c r="H551" t="s">
        <v>13553</v>
      </c>
    </row>
    <row r="552" spans="1:8" x14ac:dyDescent="0.15">
      <c r="A552">
        <v>551</v>
      </c>
      <c r="B552" t="s">
        <v>2464</v>
      </c>
      <c r="C552" t="s">
        <v>8412</v>
      </c>
      <c r="D552" t="s">
        <v>248</v>
      </c>
      <c r="E552" s="2" t="s">
        <v>231</v>
      </c>
      <c r="F552" t="s">
        <v>13634</v>
      </c>
      <c r="G552" s="2" t="s">
        <v>6673</v>
      </c>
      <c r="H552" t="s">
        <v>13553</v>
      </c>
    </row>
    <row r="553" spans="1:8" x14ac:dyDescent="0.15">
      <c r="A553">
        <v>552</v>
      </c>
      <c r="B553" t="s">
        <v>2465</v>
      </c>
      <c r="C553" t="s">
        <v>8413</v>
      </c>
      <c r="D553" t="s">
        <v>248</v>
      </c>
      <c r="E553" s="2" t="s">
        <v>231</v>
      </c>
      <c r="F553" t="s">
        <v>13610</v>
      </c>
      <c r="G553" s="2" t="s">
        <v>6325</v>
      </c>
      <c r="H553" t="s">
        <v>13553</v>
      </c>
    </row>
    <row r="554" spans="1:8" x14ac:dyDescent="0.15">
      <c r="A554">
        <v>553</v>
      </c>
      <c r="B554" t="s">
        <v>2466</v>
      </c>
      <c r="C554" t="s">
        <v>8414</v>
      </c>
      <c r="D554" t="s">
        <v>248</v>
      </c>
      <c r="E554" s="2" t="s">
        <v>231</v>
      </c>
      <c r="F554" t="s">
        <v>13634</v>
      </c>
      <c r="G554" s="2" t="s">
        <v>6469</v>
      </c>
      <c r="H554" t="s">
        <v>13553</v>
      </c>
    </row>
    <row r="555" spans="1:8" x14ac:dyDescent="0.15">
      <c r="A555">
        <v>554</v>
      </c>
      <c r="B555" t="s">
        <v>2467</v>
      </c>
      <c r="C555" t="s">
        <v>8415</v>
      </c>
      <c r="D555" t="s">
        <v>248</v>
      </c>
      <c r="E555" s="2" t="s">
        <v>231</v>
      </c>
      <c r="F555" t="s">
        <v>13631</v>
      </c>
      <c r="G555" s="2" t="s">
        <v>6674</v>
      </c>
      <c r="H555" t="s">
        <v>13553</v>
      </c>
    </row>
    <row r="556" spans="1:8" x14ac:dyDescent="0.15">
      <c r="A556">
        <v>555</v>
      </c>
      <c r="B556" t="s">
        <v>2468</v>
      </c>
      <c r="C556" t="s">
        <v>8416</v>
      </c>
      <c r="D556" t="s">
        <v>248</v>
      </c>
      <c r="E556" s="2" t="s">
        <v>231</v>
      </c>
      <c r="F556" t="s">
        <v>13634</v>
      </c>
      <c r="G556" s="2" t="s">
        <v>6675</v>
      </c>
      <c r="H556" t="s">
        <v>13553</v>
      </c>
    </row>
    <row r="557" spans="1:8" x14ac:dyDescent="0.15">
      <c r="A557">
        <v>556</v>
      </c>
      <c r="B557" t="s">
        <v>2480</v>
      </c>
      <c r="C557" t="s">
        <v>8417</v>
      </c>
      <c r="D557" t="s">
        <v>248</v>
      </c>
      <c r="E557" s="2" t="s">
        <v>231</v>
      </c>
      <c r="F557" t="s">
        <v>13634</v>
      </c>
      <c r="G557" s="2" t="s">
        <v>6676</v>
      </c>
      <c r="H557" t="s">
        <v>13553</v>
      </c>
    </row>
    <row r="558" spans="1:8" x14ac:dyDescent="0.15">
      <c r="A558">
        <v>557</v>
      </c>
      <c r="B558" t="s">
        <v>2865</v>
      </c>
      <c r="C558" t="s">
        <v>8418</v>
      </c>
      <c r="D558" t="s">
        <v>248</v>
      </c>
      <c r="E558" s="2" t="s">
        <v>231</v>
      </c>
      <c r="F558" t="s">
        <v>13607</v>
      </c>
      <c r="G558" s="2" t="s">
        <v>6677</v>
      </c>
      <c r="H558" t="s">
        <v>13553</v>
      </c>
    </row>
    <row r="559" spans="1:8" x14ac:dyDescent="0.15">
      <c r="A559">
        <v>558</v>
      </c>
      <c r="B559" t="s">
        <v>2469</v>
      </c>
      <c r="C559" t="s">
        <v>8419</v>
      </c>
      <c r="D559" t="s">
        <v>248</v>
      </c>
      <c r="E559" s="2" t="s">
        <v>231</v>
      </c>
      <c r="F559" t="s">
        <v>13634</v>
      </c>
      <c r="G559" s="2" t="s">
        <v>6678</v>
      </c>
      <c r="H559" t="s">
        <v>13553</v>
      </c>
    </row>
    <row r="560" spans="1:8" x14ac:dyDescent="0.15">
      <c r="A560">
        <v>559</v>
      </c>
      <c r="B560" t="s">
        <v>2470</v>
      </c>
      <c r="C560" t="s">
        <v>8420</v>
      </c>
      <c r="D560" t="s">
        <v>248</v>
      </c>
      <c r="E560" s="2" t="s">
        <v>231</v>
      </c>
      <c r="F560" t="s">
        <v>13634</v>
      </c>
      <c r="G560" s="2" t="s">
        <v>6679</v>
      </c>
      <c r="H560" t="s">
        <v>13553</v>
      </c>
    </row>
    <row r="561" spans="1:8" x14ac:dyDescent="0.15">
      <c r="A561">
        <v>560</v>
      </c>
      <c r="B561" t="s">
        <v>2471</v>
      </c>
      <c r="C561" t="s">
        <v>8421</v>
      </c>
      <c r="D561" t="s">
        <v>248</v>
      </c>
      <c r="E561" s="2" t="s">
        <v>231</v>
      </c>
      <c r="F561" t="s">
        <v>13614</v>
      </c>
      <c r="G561" s="2" t="s">
        <v>6587</v>
      </c>
      <c r="H561" t="s">
        <v>13553</v>
      </c>
    </row>
    <row r="562" spans="1:8" x14ac:dyDescent="0.15">
      <c r="A562">
        <v>561</v>
      </c>
      <c r="B562" t="s">
        <v>2481</v>
      </c>
      <c r="C562" t="s">
        <v>8422</v>
      </c>
      <c r="D562" t="s">
        <v>248</v>
      </c>
      <c r="E562" s="2" t="s">
        <v>231</v>
      </c>
      <c r="F562" t="s">
        <v>13617</v>
      </c>
      <c r="G562" s="2" t="s">
        <v>6404</v>
      </c>
      <c r="H562" t="s">
        <v>13553</v>
      </c>
    </row>
    <row r="563" spans="1:8" x14ac:dyDescent="0.15">
      <c r="A563">
        <v>562</v>
      </c>
      <c r="B563" t="s">
        <v>2482</v>
      </c>
      <c r="C563" t="s">
        <v>8423</v>
      </c>
      <c r="D563" t="s">
        <v>248</v>
      </c>
      <c r="E563" s="2" t="s">
        <v>231</v>
      </c>
      <c r="F563" t="s">
        <v>13634</v>
      </c>
      <c r="G563" s="2" t="s">
        <v>6680</v>
      </c>
      <c r="H563" t="s">
        <v>13553</v>
      </c>
    </row>
    <row r="564" spans="1:8" x14ac:dyDescent="0.15">
      <c r="A564">
        <v>563</v>
      </c>
      <c r="B564" t="s">
        <v>2472</v>
      </c>
      <c r="C564" t="s">
        <v>8424</v>
      </c>
      <c r="D564" t="s">
        <v>248</v>
      </c>
      <c r="E564" s="2" t="s">
        <v>231</v>
      </c>
      <c r="F564" t="s">
        <v>13634</v>
      </c>
      <c r="G564" s="2" t="s">
        <v>6681</v>
      </c>
      <c r="H564" t="s">
        <v>13553</v>
      </c>
    </row>
    <row r="565" spans="1:8" x14ac:dyDescent="0.15">
      <c r="A565">
        <v>564</v>
      </c>
      <c r="B565" t="s">
        <v>2473</v>
      </c>
      <c r="C565" t="s">
        <v>8425</v>
      </c>
      <c r="D565" t="s">
        <v>248</v>
      </c>
      <c r="E565" s="2" t="s">
        <v>231</v>
      </c>
      <c r="F565" t="s">
        <v>13642</v>
      </c>
      <c r="G565" s="2" t="s">
        <v>6682</v>
      </c>
      <c r="H565" t="s">
        <v>13553</v>
      </c>
    </row>
    <row r="566" spans="1:8" x14ac:dyDescent="0.15">
      <c r="A566">
        <v>565</v>
      </c>
      <c r="B566" t="s">
        <v>2474</v>
      </c>
      <c r="C566" t="s">
        <v>8426</v>
      </c>
      <c r="D566" t="s">
        <v>248</v>
      </c>
      <c r="E566" s="2" t="s">
        <v>231</v>
      </c>
      <c r="F566" t="s">
        <v>13634</v>
      </c>
      <c r="G566" s="2" t="s">
        <v>6683</v>
      </c>
      <c r="H566" t="s">
        <v>13553</v>
      </c>
    </row>
    <row r="567" spans="1:8" x14ac:dyDescent="0.15">
      <c r="A567">
        <v>566</v>
      </c>
      <c r="B567" t="s">
        <v>2722</v>
      </c>
      <c r="C567" t="s">
        <v>8427</v>
      </c>
      <c r="D567" t="s">
        <v>248</v>
      </c>
      <c r="E567" s="2" t="s">
        <v>231</v>
      </c>
      <c r="F567" t="s">
        <v>13634</v>
      </c>
      <c r="G567" s="2" t="s">
        <v>6684</v>
      </c>
      <c r="H567" t="s">
        <v>13553</v>
      </c>
    </row>
    <row r="568" spans="1:8" x14ac:dyDescent="0.15">
      <c r="A568">
        <v>567</v>
      </c>
      <c r="B568" t="s">
        <v>2475</v>
      </c>
      <c r="C568" t="s">
        <v>8428</v>
      </c>
      <c r="D568" t="s">
        <v>248</v>
      </c>
      <c r="E568" s="2" t="s">
        <v>231</v>
      </c>
      <c r="F568" t="s">
        <v>13631</v>
      </c>
      <c r="G568" s="2" t="s">
        <v>6685</v>
      </c>
      <c r="H568" t="s">
        <v>13553</v>
      </c>
    </row>
    <row r="569" spans="1:8" x14ac:dyDescent="0.15">
      <c r="A569">
        <v>568</v>
      </c>
      <c r="B569" t="s">
        <v>2476</v>
      </c>
      <c r="C569" t="s">
        <v>8429</v>
      </c>
      <c r="D569" t="s">
        <v>248</v>
      </c>
      <c r="E569" s="2" t="s">
        <v>231</v>
      </c>
      <c r="F569" t="s">
        <v>13634</v>
      </c>
      <c r="G569" s="2" t="s">
        <v>6686</v>
      </c>
      <c r="H569" t="s">
        <v>13553</v>
      </c>
    </row>
    <row r="570" spans="1:8" x14ac:dyDescent="0.15">
      <c r="A570">
        <v>569</v>
      </c>
      <c r="B570" t="s">
        <v>2477</v>
      </c>
      <c r="C570" t="s">
        <v>8430</v>
      </c>
      <c r="D570" t="s">
        <v>248</v>
      </c>
      <c r="E570" s="2" t="s">
        <v>231</v>
      </c>
      <c r="F570" t="s">
        <v>13634</v>
      </c>
      <c r="G570" s="2" t="s">
        <v>6687</v>
      </c>
      <c r="H570" t="s">
        <v>13553</v>
      </c>
    </row>
    <row r="571" spans="1:8" x14ac:dyDescent="0.15">
      <c r="A571">
        <v>570</v>
      </c>
      <c r="B571" t="s">
        <v>2478</v>
      </c>
      <c r="C571" t="s">
        <v>8431</v>
      </c>
      <c r="D571" t="s">
        <v>248</v>
      </c>
      <c r="E571" s="2" t="s">
        <v>231</v>
      </c>
      <c r="F571" t="s">
        <v>13631</v>
      </c>
      <c r="G571" s="2" t="s">
        <v>6688</v>
      </c>
      <c r="H571" t="s">
        <v>13553</v>
      </c>
    </row>
    <row r="572" spans="1:8" x14ac:dyDescent="0.15">
      <c r="A572">
        <v>571</v>
      </c>
      <c r="B572" t="s">
        <v>2479</v>
      </c>
      <c r="C572" t="s">
        <v>8432</v>
      </c>
      <c r="D572" t="s">
        <v>248</v>
      </c>
      <c r="E572" s="2" t="s">
        <v>231</v>
      </c>
      <c r="F572" t="s">
        <v>13615</v>
      </c>
      <c r="G572" s="2" t="s">
        <v>6689</v>
      </c>
      <c r="H572" t="s">
        <v>13553</v>
      </c>
    </row>
    <row r="573" spans="1:8" x14ac:dyDescent="0.15">
      <c r="A573">
        <v>572</v>
      </c>
      <c r="B573" t="s">
        <v>2720</v>
      </c>
      <c r="C573" t="s">
        <v>8433</v>
      </c>
      <c r="D573" t="s">
        <v>248</v>
      </c>
      <c r="E573" s="2" t="s">
        <v>231</v>
      </c>
      <c r="F573" t="s">
        <v>13634</v>
      </c>
      <c r="G573" s="2" t="s">
        <v>6690</v>
      </c>
      <c r="H573" t="s">
        <v>13553</v>
      </c>
    </row>
    <row r="574" spans="1:8" x14ac:dyDescent="0.15">
      <c r="A574">
        <v>573</v>
      </c>
      <c r="B574" t="s">
        <v>3759</v>
      </c>
      <c r="C574" t="s">
        <v>8434</v>
      </c>
      <c r="D574" t="s">
        <v>248</v>
      </c>
      <c r="E574" s="2" t="s">
        <v>230</v>
      </c>
      <c r="F574" t="s">
        <v>13634</v>
      </c>
      <c r="G574" s="2" t="s">
        <v>6301</v>
      </c>
      <c r="H574" t="s">
        <v>13553</v>
      </c>
    </row>
    <row r="575" spans="1:8" x14ac:dyDescent="0.15">
      <c r="A575">
        <v>574</v>
      </c>
      <c r="B575" t="s">
        <v>3760</v>
      </c>
      <c r="C575" t="s">
        <v>8435</v>
      </c>
      <c r="D575" t="s">
        <v>248</v>
      </c>
      <c r="E575" s="2" t="s">
        <v>230</v>
      </c>
      <c r="F575" t="s">
        <v>13631</v>
      </c>
      <c r="G575" s="2" t="s">
        <v>6691</v>
      </c>
      <c r="H575" t="s">
        <v>13553</v>
      </c>
    </row>
    <row r="576" spans="1:8" x14ac:dyDescent="0.15">
      <c r="A576">
        <v>575</v>
      </c>
      <c r="B576" t="s">
        <v>3777</v>
      </c>
      <c r="C576" t="s">
        <v>8436</v>
      </c>
      <c r="D576" t="s">
        <v>248</v>
      </c>
      <c r="E576" s="2" t="s">
        <v>230</v>
      </c>
      <c r="F576" t="s">
        <v>13634</v>
      </c>
      <c r="G576" s="2" t="s">
        <v>6692</v>
      </c>
      <c r="H576" t="s">
        <v>13553</v>
      </c>
    </row>
    <row r="577" spans="1:8" x14ac:dyDescent="0.15">
      <c r="A577">
        <v>576</v>
      </c>
      <c r="B577" t="s">
        <v>3761</v>
      </c>
      <c r="C577" t="s">
        <v>8437</v>
      </c>
      <c r="D577" t="s">
        <v>248</v>
      </c>
      <c r="E577" s="2" t="s">
        <v>230</v>
      </c>
      <c r="F577" t="s">
        <v>13634</v>
      </c>
      <c r="G577" s="2" t="s">
        <v>6693</v>
      </c>
      <c r="H577" t="s">
        <v>13553</v>
      </c>
    </row>
    <row r="578" spans="1:8" x14ac:dyDescent="0.15">
      <c r="A578">
        <v>577</v>
      </c>
      <c r="B578" t="s">
        <v>3762</v>
      </c>
      <c r="C578" t="s">
        <v>8438</v>
      </c>
      <c r="D578" t="s">
        <v>248</v>
      </c>
      <c r="E578" s="2" t="s">
        <v>230</v>
      </c>
      <c r="F578" t="s">
        <v>13634</v>
      </c>
      <c r="G578" s="2" t="s">
        <v>6694</v>
      </c>
      <c r="H578" t="s">
        <v>13553</v>
      </c>
    </row>
    <row r="579" spans="1:8" x14ac:dyDescent="0.15">
      <c r="A579">
        <v>578</v>
      </c>
      <c r="B579" t="s">
        <v>3763</v>
      </c>
      <c r="C579" t="s">
        <v>8439</v>
      </c>
      <c r="D579" t="s">
        <v>248</v>
      </c>
      <c r="E579" s="2" t="s">
        <v>230</v>
      </c>
      <c r="F579" t="s">
        <v>13634</v>
      </c>
      <c r="G579" s="2" t="s">
        <v>6695</v>
      </c>
      <c r="H579" t="s">
        <v>13553</v>
      </c>
    </row>
    <row r="580" spans="1:8" x14ac:dyDescent="0.15">
      <c r="A580">
        <v>579</v>
      </c>
      <c r="B580" t="s">
        <v>3764</v>
      </c>
      <c r="C580" t="s">
        <v>8440</v>
      </c>
      <c r="D580" t="s">
        <v>248</v>
      </c>
      <c r="E580" s="2" t="s">
        <v>230</v>
      </c>
      <c r="F580" t="s">
        <v>13634</v>
      </c>
      <c r="G580" s="2" t="s">
        <v>6696</v>
      </c>
      <c r="H580" t="s">
        <v>13553</v>
      </c>
    </row>
    <row r="581" spans="1:8" x14ac:dyDescent="0.15">
      <c r="A581">
        <v>580</v>
      </c>
      <c r="B581" t="s">
        <v>3765</v>
      </c>
      <c r="C581" t="s">
        <v>8441</v>
      </c>
      <c r="D581" t="s">
        <v>248</v>
      </c>
      <c r="E581" s="2" t="s">
        <v>230</v>
      </c>
      <c r="F581" t="s">
        <v>13634</v>
      </c>
      <c r="G581" s="2" t="s">
        <v>6693</v>
      </c>
      <c r="H581" t="s">
        <v>13553</v>
      </c>
    </row>
    <row r="582" spans="1:8" x14ac:dyDescent="0.15">
      <c r="A582">
        <v>581</v>
      </c>
      <c r="B582" t="s">
        <v>3766</v>
      </c>
      <c r="C582" t="s">
        <v>8442</v>
      </c>
      <c r="D582" t="s">
        <v>248</v>
      </c>
      <c r="E582" s="2" t="s">
        <v>230</v>
      </c>
      <c r="F582" t="s">
        <v>13634</v>
      </c>
      <c r="G582" s="2" t="s">
        <v>6697</v>
      </c>
      <c r="H582" t="s">
        <v>13553</v>
      </c>
    </row>
    <row r="583" spans="1:8" x14ac:dyDescent="0.15">
      <c r="A583">
        <v>582</v>
      </c>
      <c r="B583" t="s">
        <v>3767</v>
      </c>
      <c r="C583" t="s">
        <v>8443</v>
      </c>
      <c r="D583" t="s">
        <v>248</v>
      </c>
      <c r="E583" s="2" t="s">
        <v>230</v>
      </c>
      <c r="F583" t="s">
        <v>13649</v>
      </c>
      <c r="G583" s="2" t="s">
        <v>6698</v>
      </c>
      <c r="H583" t="s">
        <v>13553</v>
      </c>
    </row>
    <row r="584" spans="1:8" x14ac:dyDescent="0.15">
      <c r="A584">
        <v>583</v>
      </c>
      <c r="B584" t="s">
        <v>3768</v>
      </c>
      <c r="C584" t="s">
        <v>8444</v>
      </c>
      <c r="D584" t="s">
        <v>248</v>
      </c>
      <c r="E584" s="2" t="s">
        <v>230</v>
      </c>
      <c r="F584" t="s">
        <v>13610</v>
      </c>
      <c r="G584" s="2" t="s">
        <v>6699</v>
      </c>
      <c r="H584" t="s">
        <v>13553</v>
      </c>
    </row>
    <row r="585" spans="1:8" x14ac:dyDescent="0.15">
      <c r="A585">
        <v>584</v>
      </c>
      <c r="B585" t="s">
        <v>3770</v>
      </c>
      <c r="C585" t="s">
        <v>8445</v>
      </c>
      <c r="D585" t="s">
        <v>248</v>
      </c>
      <c r="E585" s="2" t="s">
        <v>230</v>
      </c>
      <c r="F585" t="s">
        <v>13625</v>
      </c>
      <c r="G585" s="2" t="s">
        <v>6309</v>
      </c>
      <c r="H585" t="s">
        <v>13553</v>
      </c>
    </row>
    <row r="586" spans="1:8" x14ac:dyDescent="0.15">
      <c r="A586">
        <v>585</v>
      </c>
      <c r="B586" t="s">
        <v>3769</v>
      </c>
      <c r="C586" t="s">
        <v>8446</v>
      </c>
      <c r="D586" t="s">
        <v>248</v>
      </c>
      <c r="E586" s="2" t="s">
        <v>230</v>
      </c>
      <c r="F586" t="s">
        <v>13625</v>
      </c>
      <c r="G586" s="2" t="s">
        <v>6309</v>
      </c>
      <c r="H586" t="s">
        <v>13553</v>
      </c>
    </row>
    <row r="587" spans="1:8" x14ac:dyDescent="0.15">
      <c r="A587">
        <v>586</v>
      </c>
      <c r="B587" t="s">
        <v>3771</v>
      </c>
      <c r="C587" t="s">
        <v>8447</v>
      </c>
      <c r="D587" t="s">
        <v>248</v>
      </c>
      <c r="E587" s="2" t="s">
        <v>230</v>
      </c>
      <c r="F587" t="s">
        <v>13634</v>
      </c>
      <c r="G587" s="2" t="s">
        <v>6553</v>
      </c>
      <c r="H587" t="s">
        <v>13553</v>
      </c>
    </row>
    <row r="588" spans="1:8" x14ac:dyDescent="0.15">
      <c r="A588">
        <v>587</v>
      </c>
      <c r="B588" t="s">
        <v>3772</v>
      </c>
      <c r="C588" t="s">
        <v>8448</v>
      </c>
      <c r="D588" t="s">
        <v>248</v>
      </c>
      <c r="E588" s="2" t="s">
        <v>230</v>
      </c>
      <c r="F588" t="s">
        <v>13625</v>
      </c>
      <c r="G588" s="2" t="s">
        <v>6700</v>
      </c>
      <c r="H588" t="s">
        <v>13553</v>
      </c>
    </row>
    <row r="589" spans="1:8" x14ac:dyDescent="0.15">
      <c r="A589">
        <v>588</v>
      </c>
      <c r="B589" t="s">
        <v>3773</v>
      </c>
      <c r="C589" t="s">
        <v>8449</v>
      </c>
      <c r="D589" t="s">
        <v>248</v>
      </c>
      <c r="E589" s="2" t="s">
        <v>230</v>
      </c>
      <c r="F589" t="s">
        <v>13625</v>
      </c>
      <c r="G589" s="2" t="s">
        <v>6701</v>
      </c>
      <c r="H589" t="s">
        <v>13553</v>
      </c>
    </row>
    <row r="590" spans="1:8" x14ac:dyDescent="0.15">
      <c r="A590">
        <v>589</v>
      </c>
      <c r="B590" t="s">
        <v>3774</v>
      </c>
      <c r="C590" t="s">
        <v>8450</v>
      </c>
      <c r="D590" t="s">
        <v>248</v>
      </c>
      <c r="E590" s="2" t="s">
        <v>230</v>
      </c>
      <c r="F590" t="s">
        <v>13634</v>
      </c>
      <c r="G590" s="2" t="s">
        <v>6702</v>
      </c>
      <c r="H590" t="s">
        <v>13553</v>
      </c>
    </row>
    <row r="591" spans="1:8" x14ac:dyDescent="0.15">
      <c r="A591">
        <v>590</v>
      </c>
      <c r="B591" t="s">
        <v>3775</v>
      </c>
      <c r="C591" t="s">
        <v>8451</v>
      </c>
      <c r="D591" t="s">
        <v>248</v>
      </c>
      <c r="E591" s="2" t="s">
        <v>230</v>
      </c>
      <c r="F591" t="s">
        <v>13634</v>
      </c>
      <c r="G591" s="2" t="s">
        <v>6703</v>
      </c>
      <c r="H591" t="s">
        <v>13553</v>
      </c>
    </row>
    <row r="592" spans="1:8" x14ac:dyDescent="0.15">
      <c r="A592">
        <v>591</v>
      </c>
      <c r="B592" t="s">
        <v>3776</v>
      </c>
      <c r="C592" t="s">
        <v>8452</v>
      </c>
      <c r="D592" t="s">
        <v>248</v>
      </c>
      <c r="E592" s="2" t="s">
        <v>230</v>
      </c>
      <c r="F592" t="s">
        <v>13637</v>
      </c>
      <c r="G592" s="2" t="s">
        <v>6704</v>
      </c>
      <c r="H592" t="s">
        <v>13553</v>
      </c>
    </row>
    <row r="593" spans="1:8" x14ac:dyDescent="0.15">
      <c r="A593">
        <v>592</v>
      </c>
      <c r="B593" t="s">
        <v>1120</v>
      </c>
      <c r="C593" t="s">
        <v>8453</v>
      </c>
      <c r="D593" t="s">
        <v>248</v>
      </c>
      <c r="E593" s="2" t="s">
        <v>232</v>
      </c>
      <c r="F593" t="s">
        <v>13610</v>
      </c>
      <c r="G593" s="2" t="s">
        <v>6705</v>
      </c>
      <c r="H593" t="s">
        <v>13553</v>
      </c>
    </row>
    <row r="594" spans="1:8" x14ac:dyDescent="0.15">
      <c r="A594">
        <v>593</v>
      </c>
      <c r="B594" t="s">
        <v>1121</v>
      </c>
      <c r="C594" t="s">
        <v>8454</v>
      </c>
      <c r="D594" t="s">
        <v>248</v>
      </c>
      <c r="E594" s="2" t="s">
        <v>232</v>
      </c>
      <c r="F594" t="s">
        <v>13633</v>
      </c>
      <c r="G594" s="2" t="s">
        <v>6706</v>
      </c>
      <c r="H594" t="s">
        <v>13553</v>
      </c>
    </row>
    <row r="595" spans="1:8" x14ac:dyDescent="0.15">
      <c r="A595">
        <v>594</v>
      </c>
      <c r="B595" t="s">
        <v>1122</v>
      </c>
      <c r="C595" t="s">
        <v>8455</v>
      </c>
      <c r="D595" t="s">
        <v>248</v>
      </c>
      <c r="E595" s="2" t="s">
        <v>232</v>
      </c>
      <c r="F595" t="s">
        <v>13629</v>
      </c>
      <c r="G595" s="2" t="s">
        <v>6707</v>
      </c>
      <c r="H595" t="s">
        <v>13553</v>
      </c>
    </row>
    <row r="596" spans="1:8" x14ac:dyDescent="0.15">
      <c r="A596">
        <v>595</v>
      </c>
      <c r="B596" t="s">
        <v>1123</v>
      </c>
      <c r="C596" t="s">
        <v>8456</v>
      </c>
      <c r="D596" t="s">
        <v>248</v>
      </c>
      <c r="E596" s="2" t="s">
        <v>232</v>
      </c>
      <c r="F596" t="s">
        <v>13636</v>
      </c>
      <c r="G596" s="2" t="s">
        <v>6288</v>
      </c>
      <c r="H596" t="s">
        <v>13553</v>
      </c>
    </row>
    <row r="597" spans="1:8" x14ac:dyDescent="0.15">
      <c r="A597">
        <v>596</v>
      </c>
      <c r="B597" t="s">
        <v>1124</v>
      </c>
      <c r="C597" t="s">
        <v>8457</v>
      </c>
      <c r="D597" t="s">
        <v>248</v>
      </c>
      <c r="E597" s="2" t="s">
        <v>232</v>
      </c>
      <c r="F597" t="s">
        <v>13610</v>
      </c>
      <c r="G597" s="2" t="s">
        <v>6708</v>
      </c>
      <c r="H597" t="s">
        <v>13553</v>
      </c>
    </row>
    <row r="598" spans="1:8" x14ac:dyDescent="0.15">
      <c r="A598">
        <v>597</v>
      </c>
      <c r="B598" t="s">
        <v>1125</v>
      </c>
      <c r="C598" t="s">
        <v>8458</v>
      </c>
      <c r="D598" t="s">
        <v>248</v>
      </c>
      <c r="E598" s="2" t="s">
        <v>232</v>
      </c>
      <c r="F598" t="s">
        <v>13610</v>
      </c>
      <c r="G598" s="2" t="s">
        <v>6709</v>
      </c>
      <c r="H598" t="s">
        <v>13553</v>
      </c>
    </row>
    <row r="599" spans="1:8" x14ac:dyDescent="0.15">
      <c r="A599">
        <v>598</v>
      </c>
      <c r="B599" t="s">
        <v>1126</v>
      </c>
      <c r="C599" t="s">
        <v>8459</v>
      </c>
      <c r="D599" t="s">
        <v>248</v>
      </c>
      <c r="E599" s="2" t="s">
        <v>232</v>
      </c>
      <c r="F599" t="s">
        <v>13637</v>
      </c>
      <c r="G599" s="2" t="s">
        <v>6577</v>
      </c>
      <c r="H599" t="s">
        <v>13553</v>
      </c>
    </row>
    <row r="600" spans="1:8" x14ac:dyDescent="0.15">
      <c r="A600">
        <v>599</v>
      </c>
      <c r="B600" t="s">
        <v>1127</v>
      </c>
      <c r="C600" t="s">
        <v>8460</v>
      </c>
      <c r="D600" t="s">
        <v>248</v>
      </c>
      <c r="E600" s="2" t="s">
        <v>232</v>
      </c>
      <c r="F600" t="s">
        <v>13610</v>
      </c>
      <c r="G600" s="2" t="s">
        <v>6710</v>
      </c>
      <c r="H600" t="s">
        <v>13553</v>
      </c>
    </row>
    <row r="601" spans="1:8" x14ac:dyDescent="0.15">
      <c r="A601">
        <v>600</v>
      </c>
      <c r="B601" t="s">
        <v>1128</v>
      </c>
      <c r="C601" t="s">
        <v>8461</v>
      </c>
      <c r="D601" t="s">
        <v>248</v>
      </c>
      <c r="E601" s="2" t="s">
        <v>232</v>
      </c>
      <c r="F601" t="s">
        <v>13639</v>
      </c>
      <c r="G601" s="2" t="s">
        <v>6711</v>
      </c>
      <c r="H601" t="s">
        <v>13553</v>
      </c>
    </row>
    <row r="602" spans="1:8" x14ac:dyDescent="0.15">
      <c r="A602">
        <v>601</v>
      </c>
      <c r="B602" t="s">
        <v>1129</v>
      </c>
      <c r="C602" t="s">
        <v>8462</v>
      </c>
      <c r="D602" t="s">
        <v>248</v>
      </c>
      <c r="E602" s="2" t="s">
        <v>232</v>
      </c>
      <c r="F602" t="s">
        <v>13619</v>
      </c>
      <c r="G602" s="2" t="s">
        <v>6712</v>
      </c>
      <c r="H602" t="s">
        <v>13553</v>
      </c>
    </row>
    <row r="603" spans="1:8" x14ac:dyDescent="0.15">
      <c r="A603">
        <v>602</v>
      </c>
      <c r="B603" t="s">
        <v>1130</v>
      </c>
      <c r="C603" t="s">
        <v>8463</v>
      </c>
      <c r="D603" t="s">
        <v>248</v>
      </c>
      <c r="E603" s="2" t="s">
        <v>232</v>
      </c>
      <c r="F603" t="s">
        <v>13610</v>
      </c>
      <c r="G603" s="2" t="s">
        <v>6713</v>
      </c>
      <c r="H603" t="s">
        <v>13553</v>
      </c>
    </row>
    <row r="604" spans="1:8" x14ac:dyDescent="0.15">
      <c r="A604">
        <v>603</v>
      </c>
      <c r="B604" t="s">
        <v>2864</v>
      </c>
      <c r="C604" t="s">
        <v>8464</v>
      </c>
      <c r="D604" t="s">
        <v>248</v>
      </c>
      <c r="E604" s="2" t="s">
        <v>232</v>
      </c>
      <c r="F604" t="s">
        <v>13610</v>
      </c>
      <c r="G604" s="2" t="s">
        <v>6714</v>
      </c>
      <c r="H604" t="s">
        <v>13553</v>
      </c>
    </row>
    <row r="605" spans="1:8" x14ac:dyDescent="0.15">
      <c r="A605">
        <v>604</v>
      </c>
      <c r="B605" t="s">
        <v>1131</v>
      </c>
      <c r="C605" t="s">
        <v>8465</v>
      </c>
      <c r="D605" t="s">
        <v>248</v>
      </c>
      <c r="E605" s="2" t="s">
        <v>232</v>
      </c>
      <c r="F605" t="s">
        <v>13635</v>
      </c>
      <c r="G605" s="2" t="s">
        <v>6715</v>
      </c>
      <c r="H605" t="s">
        <v>13553</v>
      </c>
    </row>
    <row r="606" spans="1:8" x14ac:dyDescent="0.15">
      <c r="A606">
        <v>605</v>
      </c>
      <c r="B606" t="s">
        <v>1132</v>
      </c>
      <c r="C606" t="s">
        <v>8466</v>
      </c>
      <c r="D606" t="s">
        <v>248</v>
      </c>
      <c r="E606" s="2" t="s">
        <v>232</v>
      </c>
      <c r="F606" t="s">
        <v>13606</v>
      </c>
      <c r="G606" s="2" t="s">
        <v>6716</v>
      </c>
      <c r="H606" t="s">
        <v>13553</v>
      </c>
    </row>
    <row r="607" spans="1:8" x14ac:dyDescent="0.15">
      <c r="A607">
        <v>606</v>
      </c>
      <c r="B607" t="s">
        <v>1133</v>
      </c>
      <c r="C607" t="s">
        <v>8467</v>
      </c>
      <c r="D607" t="s">
        <v>248</v>
      </c>
      <c r="E607" s="2" t="s">
        <v>232</v>
      </c>
      <c r="F607" t="s">
        <v>13610</v>
      </c>
      <c r="G607" s="2" t="s">
        <v>6717</v>
      </c>
      <c r="H607" t="s">
        <v>13553</v>
      </c>
    </row>
    <row r="608" spans="1:8" x14ac:dyDescent="0.15">
      <c r="A608">
        <v>607</v>
      </c>
      <c r="B608" t="s">
        <v>1134</v>
      </c>
      <c r="C608" t="s">
        <v>8468</v>
      </c>
      <c r="D608" t="s">
        <v>248</v>
      </c>
      <c r="E608" s="2" t="s">
        <v>232</v>
      </c>
      <c r="F608" t="s">
        <v>13643</v>
      </c>
      <c r="G608" s="2" t="s">
        <v>6718</v>
      </c>
      <c r="H608" t="s">
        <v>13553</v>
      </c>
    </row>
    <row r="609" spans="1:8" x14ac:dyDescent="0.15">
      <c r="A609">
        <v>608</v>
      </c>
      <c r="B609" t="s">
        <v>1135</v>
      </c>
      <c r="C609" t="s">
        <v>8469</v>
      </c>
      <c r="D609" t="s">
        <v>248</v>
      </c>
      <c r="E609" s="2" t="s">
        <v>232</v>
      </c>
      <c r="F609" t="s">
        <v>13610</v>
      </c>
      <c r="G609" s="2" t="s">
        <v>6719</v>
      </c>
      <c r="H609" t="s">
        <v>13553</v>
      </c>
    </row>
    <row r="610" spans="1:8" x14ac:dyDescent="0.15">
      <c r="A610">
        <v>609</v>
      </c>
      <c r="B610" t="s">
        <v>1136</v>
      </c>
      <c r="C610" t="s">
        <v>8470</v>
      </c>
      <c r="D610" t="s">
        <v>248</v>
      </c>
      <c r="E610" s="2" t="s">
        <v>232</v>
      </c>
      <c r="F610" t="s">
        <v>13633</v>
      </c>
      <c r="G610" s="2" t="s">
        <v>6720</v>
      </c>
      <c r="H610" t="s">
        <v>13553</v>
      </c>
    </row>
    <row r="611" spans="1:8" x14ac:dyDescent="0.15">
      <c r="A611">
        <v>610</v>
      </c>
      <c r="B611" t="s">
        <v>4329</v>
      </c>
      <c r="C611" t="s">
        <v>8471</v>
      </c>
      <c r="D611" t="s">
        <v>248</v>
      </c>
      <c r="E611" s="2" t="s">
        <v>231</v>
      </c>
      <c r="F611" t="s">
        <v>13636</v>
      </c>
      <c r="G611" s="2" t="s">
        <v>6721</v>
      </c>
      <c r="H611" t="s">
        <v>13553</v>
      </c>
    </row>
    <row r="612" spans="1:8" x14ac:dyDescent="0.15">
      <c r="A612">
        <v>611</v>
      </c>
      <c r="B612" t="s">
        <v>1137</v>
      </c>
      <c r="C612" t="s">
        <v>8472</v>
      </c>
      <c r="D612" t="s">
        <v>248</v>
      </c>
      <c r="E612" s="2" t="s">
        <v>231</v>
      </c>
      <c r="F612" t="s">
        <v>13618</v>
      </c>
      <c r="G612" s="2" t="s">
        <v>6722</v>
      </c>
      <c r="H612" t="s">
        <v>13553</v>
      </c>
    </row>
    <row r="613" spans="1:8" x14ac:dyDescent="0.15">
      <c r="A613">
        <v>612</v>
      </c>
      <c r="B613" t="s">
        <v>1138</v>
      </c>
      <c r="C613" t="s">
        <v>8473</v>
      </c>
      <c r="D613" t="s">
        <v>248</v>
      </c>
      <c r="E613" s="2" t="s">
        <v>231</v>
      </c>
      <c r="F613" t="s">
        <v>13610</v>
      </c>
      <c r="G613" s="2" t="s">
        <v>6723</v>
      </c>
      <c r="H613" t="s">
        <v>13553</v>
      </c>
    </row>
    <row r="614" spans="1:8" x14ac:dyDescent="0.15">
      <c r="A614">
        <v>613</v>
      </c>
      <c r="B614" t="s">
        <v>1139</v>
      </c>
      <c r="C614" t="s">
        <v>8474</v>
      </c>
      <c r="D614" t="s">
        <v>248</v>
      </c>
      <c r="E614" s="2" t="s">
        <v>231</v>
      </c>
      <c r="F614" t="s">
        <v>13630</v>
      </c>
      <c r="G614" s="2" t="s">
        <v>6319</v>
      </c>
      <c r="H614" t="s">
        <v>13553</v>
      </c>
    </row>
    <row r="615" spans="1:8" x14ac:dyDescent="0.15">
      <c r="A615">
        <v>614</v>
      </c>
      <c r="B615" t="s">
        <v>1140</v>
      </c>
      <c r="C615" t="s">
        <v>8475</v>
      </c>
      <c r="D615" t="s">
        <v>248</v>
      </c>
      <c r="E615" s="2" t="s">
        <v>231</v>
      </c>
      <c r="F615" t="s">
        <v>13627</v>
      </c>
      <c r="G615" s="2" t="s">
        <v>6724</v>
      </c>
      <c r="H615" t="s">
        <v>13553</v>
      </c>
    </row>
    <row r="616" spans="1:8" x14ac:dyDescent="0.15">
      <c r="A616">
        <v>615</v>
      </c>
      <c r="B616" t="s">
        <v>1141</v>
      </c>
      <c r="C616" t="s">
        <v>8476</v>
      </c>
      <c r="D616" t="s">
        <v>248</v>
      </c>
      <c r="E616" s="2" t="s">
        <v>231</v>
      </c>
      <c r="F616" t="s">
        <v>13627</v>
      </c>
      <c r="G616" s="2" t="s">
        <v>6725</v>
      </c>
      <c r="H616" t="s">
        <v>13553</v>
      </c>
    </row>
    <row r="617" spans="1:8" x14ac:dyDescent="0.15">
      <c r="A617">
        <v>616</v>
      </c>
      <c r="B617" t="s">
        <v>1142</v>
      </c>
      <c r="C617" t="s">
        <v>8477</v>
      </c>
      <c r="D617" t="s">
        <v>248</v>
      </c>
      <c r="E617" s="2" t="s">
        <v>231</v>
      </c>
      <c r="F617" t="s">
        <v>13622</v>
      </c>
      <c r="G617" s="2" t="s">
        <v>6726</v>
      </c>
      <c r="H617" t="s">
        <v>13553</v>
      </c>
    </row>
    <row r="618" spans="1:8" x14ac:dyDescent="0.15">
      <c r="A618">
        <v>617</v>
      </c>
      <c r="B618" t="s">
        <v>1143</v>
      </c>
      <c r="C618" t="s">
        <v>8478</v>
      </c>
      <c r="D618" t="s">
        <v>248</v>
      </c>
      <c r="E618" s="2" t="s">
        <v>231</v>
      </c>
      <c r="F618" t="s">
        <v>13630</v>
      </c>
      <c r="G618" s="2" t="s">
        <v>6727</v>
      </c>
      <c r="H618" t="s">
        <v>13553</v>
      </c>
    </row>
    <row r="619" spans="1:8" x14ac:dyDescent="0.15">
      <c r="A619">
        <v>618</v>
      </c>
      <c r="B619" t="s">
        <v>1144</v>
      </c>
      <c r="C619" t="s">
        <v>8479</v>
      </c>
      <c r="D619" t="s">
        <v>248</v>
      </c>
      <c r="E619" s="2" t="s">
        <v>231</v>
      </c>
      <c r="F619" t="s">
        <v>13607</v>
      </c>
      <c r="G619" s="2" t="s">
        <v>6728</v>
      </c>
      <c r="H619" t="s">
        <v>13553</v>
      </c>
    </row>
    <row r="620" spans="1:8" x14ac:dyDescent="0.15">
      <c r="A620">
        <v>619</v>
      </c>
      <c r="B620" t="s">
        <v>1145</v>
      </c>
      <c r="C620" t="s">
        <v>8480</v>
      </c>
      <c r="D620" t="s">
        <v>248</v>
      </c>
      <c r="E620" s="2" t="s">
        <v>231</v>
      </c>
      <c r="F620" t="s">
        <v>13610</v>
      </c>
      <c r="G620" s="2" t="s">
        <v>6729</v>
      </c>
      <c r="H620" t="s">
        <v>13553</v>
      </c>
    </row>
    <row r="621" spans="1:8" x14ac:dyDescent="0.15">
      <c r="A621">
        <v>620</v>
      </c>
      <c r="B621" t="s">
        <v>1146</v>
      </c>
      <c r="C621" t="s">
        <v>8481</v>
      </c>
      <c r="D621" t="s">
        <v>248</v>
      </c>
      <c r="E621" s="2" t="s">
        <v>231</v>
      </c>
      <c r="F621" t="s">
        <v>13617</v>
      </c>
      <c r="G621" s="2" t="s">
        <v>6579</v>
      </c>
      <c r="H621" t="s">
        <v>13553</v>
      </c>
    </row>
    <row r="622" spans="1:8" x14ac:dyDescent="0.15">
      <c r="A622">
        <v>621</v>
      </c>
      <c r="B622" t="s">
        <v>1147</v>
      </c>
      <c r="C622" t="s">
        <v>8482</v>
      </c>
      <c r="D622" t="s">
        <v>248</v>
      </c>
      <c r="E622" s="2" t="s">
        <v>231</v>
      </c>
      <c r="F622" t="s">
        <v>13610</v>
      </c>
      <c r="G622" s="2" t="s">
        <v>6631</v>
      </c>
      <c r="H622" t="s">
        <v>13553</v>
      </c>
    </row>
    <row r="623" spans="1:8" x14ac:dyDescent="0.15">
      <c r="A623">
        <v>622</v>
      </c>
      <c r="B623" t="s">
        <v>1148</v>
      </c>
      <c r="C623" t="s">
        <v>8483</v>
      </c>
      <c r="D623" t="s">
        <v>248</v>
      </c>
      <c r="E623" s="2" t="s">
        <v>231</v>
      </c>
      <c r="F623" t="s">
        <v>13650</v>
      </c>
      <c r="G623" s="2" t="s">
        <v>6492</v>
      </c>
      <c r="H623" t="s">
        <v>13553</v>
      </c>
    </row>
    <row r="624" spans="1:8" x14ac:dyDescent="0.15">
      <c r="A624">
        <v>623</v>
      </c>
      <c r="B624" t="s">
        <v>1149</v>
      </c>
      <c r="C624" t="s">
        <v>8484</v>
      </c>
      <c r="D624" t="s">
        <v>248</v>
      </c>
      <c r="E624" s="2" t="s">
        <v>231</v>
      </c>
      <c r="F624" t="s">
        <v>27</v>
      </c>
      <c r="G624" s="2" t="s">
        <v>6730</v>
      </c>
      <c r="H624" t="s">
        <v>13553</v>
      </c>
    </row>
    <row r="625" spans="1:8" x14ac:dyDescent="0.15">
      <c r="A625">
        <v>624</v>
      </c>
      <c r="B625" t="s">
        <v>1150</v>
      </c>
      <c r="C625" t="s">
        <v>8485</v>
      </c>
      <c r="D625" t="s">
        <v>248</v>
      </c>
      <c r="E625" s="2" t="s">
        <v>231</v>
      </c>
      <c r="F625" t="s">
        <v>13610</v>
      </c>
      <c r="G625" s="2" t="s">
        <v>6731</v>
      </c>
      <c r="H625" t="s">
        <v>13553</v>
      </c>
    </row>
    <row r="626" spans="1:8" x14ac:dyDescent="0.15">
      <c r="A626">
        <v>625</v>
      </c>
      <c r="B626" t="s">
        <v>2866</v>
      </c>
      <c r="C626" t="s">
        <v>8486</v>
      </c>
      <c r="D626" t="s">
        <v>248</v>
      </c>
      <c r="E626" s="2" t="s">
        <v>231</v>
      </c>
      <c r="F626" t="s">
        <v>13624</v>
      </c>
      <c r="G626" s="2" t="s">
        <v>6722</v>
      </c>
      <c r="H626" t="s">
        <v>13553</v>
      </c>
    </row>
    <row r="627" spans="1:8" x14ac:dyDescent="0.15">
      <c r="A627">
        <v>626</v>
      </c>
      <c r="B627" t="s">
        <v>2867</v>
      </c>
      <c r="C627" t="s">
        <v>8487</v>
      </c>
      <c r="D627" t="s">
        <v>248</v>
      </c>
      <c r="E627" s="2" t="s">
        <v>231</v>
      </c>
      <c r="F627" t="s">
        <v>13624</v>
      </c>
      <c r="G627" s="2" t="s">
        <v>6722</v>
      </c>
      <c r="H627" t="s">
        <v>13553</v>
      </c>
    </row>
    <row r="628" spans="1:8" x14ac:dyDescent="0.15">
      <c r="A628">
        <v>627</v>
      </c>
      <c r="B628" t="s">
        <v>1151</v>
      </c>
      <c r="C628" t="s">
        <v>8488</v>
      </c>
      <c r="D628" t="s">
        <v>248</v>
      </c>
      <c r="E628" s="2" t="s">
        <v>231</v>
      </c>
      <c r="F628" t="s">
        <v>13606</v>
      </c>
      <c r="G628" s="2" t="s">
        <v>6412</v>
      </c>
      <c r="H628" t="s">
        <v>13553</v>
      </c>
    </row>
    <row r="629" spans="1:8" x14ac:dyDescent="0.15">
      <c r="A629">
        <v>628</v>
      </c>
      <c r="B629" t="s">
        <v>2868</v>
      </c>
      <c r="C629" t="s">
        <v>8489</v>
      </c>
      <c r="D629" t="s">
        <v>248</v>
      </c>
      <c r="E629" s="2" t="s">
        <v>230</v>
      </c>
      <c r="F629" t="s">
        <v>13610</v>
      </c>
      <c r="G629" s="2" t="s">
        <v>6694</v>
      </c>
      <c r="H629" t="s">
        <v>13553</v>
      </c>
    </row>
    <row r="630" spans="1:8" x14ac:dyDescent="0.15">
      <c r="A630">
        <v>629</v>
      </c>
      <c r="B630" t="s">
        <v>2869</v>
      </c>
      <c r="C630" t="s">
        <v>8490</v>
      </c>
      <c r="D630" t="s">
        <v>248</v>
      </c>
      <c r="E630" s="2" t="s">
        <v>230</v>
      </c>
      <c r="F630" t="s">
        <v>13627</v>
      </c>
      <c r="G630" s="2" t="s">
        <v>6732</v>
      </c>
      <c r="H630" t="s">
        <v>13553</v>
      </c>
    </row>
    <row r="631" spans="1:8" x14ac:dyDescent="0.15">
      <c r="A631">
        <v>630</v>
      </c>
      <c r="B631" t="s">
        <v>2870</v>
      </c>
      <c r="C631" t="s">
        <v>8491</v>
      </c>
      <c r="D631" t="s">
        <v>248</v>
      </c>
      <c r="E631" s="2" t="s">
        <v>230</v>
      </c>
      <c r="F631" t="s">
        <v>13610</v>
      </c>
      <c r="G631" s="2" t="s">
        <v>6733</v>
      </c>
      <c r="H631" t="s">
        <v>13553</v>
      </c>
    </row>
    <row r="632" spans="1:8" x14ac:dyDescent="0.15">
      <c r="A632">
        <v>631</v>
      </c>
      <c r="B632" t="s">
        <v>4330</v>
      </c>
      <c r="C632" t="s">
        <v>8492</v>
      </c>
      <c r="D632" t="s">
        <v>248</v>
      </c>
      <c r="E632" s="2" t="s">
        <v>230</v>
      </c>
      <c r="F632" t="s">
        <v>13610</v>
      </c>
      <c r="G632" s="2" t="s">
        <v>6701</v>
      </c>
      <c r="H632" t="s">
        <v>13553</v>
      </c>
    </row>
    <row r="633" spans="1:8" x14ac:dyDescent="0.15">
      <c r="A633">
        <v>632</v>
      </c>
      <c r="B633" t="s">
        <v>2871</v>
      </c>
      <c r="C633" t="s">
        <v>8493</v>
      </c>
      <c r="D633" t="s">
        <v>248</v>
      </c>
      <c r="E633" s="2" t="s">
        <v>230</v>
      </c>
      <c r="F633" t="s">
        <v>13608</v>
      </c>
      <c r="G633" s="2" t="s">
        <v>6734</v>
      </c>
      <c r="H633" t="s">
        <v>13553</v>
      </c>
    </row>
    <row r="634" spans="1:8" x14ac:dyDescent="0.15">
      <c r="A634">
        <v>633</v>
      </c>
      <c r="B634" t="s">
        <v>2872</v>
      </c>
      <c r="C634" t="s">
        <v>8494</v>
      </c>
      <c r="D634" t="s">
        <v>248</v>
      </c>
      <c r="E634" s="2" t="s">
        <v>230</v>
      </c>
      <c r="F634" t="s">
        <v>13622</v>
      </c>
      <c r="G634" s="2" t="s">
        <v>6735</v>
      </c>
      <c r="H634" t="s">
        <v>13553</v>
      </c>
    </row>
    <row r="635" spans="1:8" x14ac:dyDescent="0.15">
      <c r="A635">
        <v>634</v>
      </c>
      <c r="B635" t="s">
        <v>2873</v>
      </c>
      <c r="C635" t="s">
        <v>8495</v>
      </c>
      <c r="D635" t="s">
        <v>248</v>
      </c>
      <c r="E635" s="2" t="s">
        <v>230</v>
      </c>
      <c r="F635" t="s">
        <v>13622</v>
      </c>
      <c r="G635" s="2" t="s">
        <v>6642</v>
      </c>
      <c r="H635" t="s">
        <v>13553</v>
      </c>
    </row>
    <row r="636" spans="1:8" x14ac:dyDescent="0.15">
      <c r="A636">
        <v>635</v>
      </c>
      <c r="B636" t="s">
        <v>2874</v>
      </c>
      <c r="C636" t="s">
        <v>8496</v>
      </c>
      <c r="D636" t="s">
        <v>248</v>
      </c>
      <c r="E636" s="2" t="s">
        <v>230</v>
      </c>
      <c r="F636" t="s">
        <v>13610</v>
      </c>
      <c r="G636" s="2" t="s">
        <v>6736</v>
      </c>
      <c r="H636" t="s">
        <v>13553</v>
      </c>
    </row>
    <row r="637" spans="1:8" x14ac:dyDescent="0.15">
      <c r="A637">
        <v>636</v>
      </c>
      <c r="B637" t="s">
        <v>2875</v>
      </c>
      <c r="C637" t="s">
        <v>8497</v>
      </c>
      <c r="D637" t="s">
        <v>248</v>
      </c>
      <c r="E637" s="2" t="s">
        <v>230</v>
      </c>
      <c r="F637" t="s">
        <v>13617</v>
      </c>
      <c r="G637" s="2" t="s">
        <v>6737</v>
      </c>
      <c r="H637" t="s">
        <v>13553</v>
      </c>
    </row>
    <row r="638" spans="1:8" x14ac:dyDescent="0.15">
      <c r="A638">
        <v>637</v>
      </c>
      <c r="B638" t="s">
        <v>2876</v>
      </c>
      <c r="C638" t="s">
        <v>8498</v>
      </c>
      <c r="D638" t="s">
        <v>248</v>
      </c>
      <c r="E638" s="2" t="s">
        <v>230</v>
      </c>
      <c r="F638" t="s">
        <v>13617</v>
      </c>
      <c r="G638" s="2" t="s">
        <v>6309</v>
      </c>
      <c r="H638" t="s">
        <v>13553</v>
      </c>
    </row>
    <row r="639" spans="1:8" x14ac:dyDescent="0.15">
      <c r="A639">
        <v>638</v>
      </c>
      <c r="B639" t="s">
        <v>2877</v>
      </c>
      <c r="C639" t="s">
        <v>8499</v>
      </c>
      <c r="D639" t="s">
        <v>248</v>
      </c>
      <c r="E639" s="2" t="s">
        <v>230</v>
      </c>
      <c r="F639" t="s">
        <v>13610</v>
      </c>
      <c r="G639" s="2" t="s">
        <v>6475</v>
      </c>
      <c r="H639" t="s">
        <v>13553</v>
      </c>
    </row>
    <row r="640" spans="1:8" x14ac:dyDescent="0.15">
      <c r="A640">
        <v>639</v>
      </c>
      <c r="B640" t="s">
        <v>2878</v>
      </c>
      <c r="C640" t="s">
        <v>8500</v>
      </c>
      <c r="D640" t="s">
        <v>248</v>
      </c>
      <c r="E640" s="2" t="s">
        <v>230</v>
      </c>
      <c r="F640" t="s">
        <v>13610</v>
      </c>
      <c r="G640" s="2" t="s">
        <v>6738</v>
      </c>
      <c r="H640" t="s">
        <v>13553</v>
      </c>
    </row>
    <row r="641" spans="1:8" x14ac:dyDescent="0.15">
      <c r="A641">
        <v>640</v>
      </c>
      <c r="B641" t="s">
        <v>2879</v>
      </c>
      <c r="C641" t="s">
        <v>8501</v>
      </c>
      <c r="D641" t="s">
        <v>248</v>
      </c>
      <c r="E641" s="2" t="s">
        <v>230</v>
      </c>
      <c r="F641" t="s">
        <v>13619</v>
      </c>
      <c r="G641" s="2" t="s">
        <v>6697</v>
      </c>
      <c r="H641" t="s">
        <v>13553</v>
      </c>
    </row>
    <row r="642" spans="1:8" x14ac:dyDescent="0.15">
      <c r="A642">
        <v>641</v>
      </c>
      <c r="B642" t="s">
        <v>2880</v>
      </c>
      <c r="C642" t="s">
        <v>8502</v>
      </c>
      <c r="D642" t="s">
        <v>248</v>
      </c>
      <c r="E642" s="2" t="s">
        <v>230</v>
      </c>
      <c r="F642" t="s">
        <v>13634</v>
      </c>
      <c r="G642" s="2" t="s">
        <v>6327</v>
      </c>
      <c r="H642" t="s">
        <v>13553</v>
      </c>
    </row>
    <row r="643" spans="1:8" x14ac:dyDescent="0.15">
      <c r="A643">
        <v>642</v>
      </c>
      <c r="B643" t="s">
        <v>2881</v>
      </c>
      <c r="C643" t="s">
        <v>8503</v>
      </c>
      <c r="D643" t="s">
        <v>248</v>
      </c>
      <c r="E643" s="2" t="s">
        <v>230</v>
      </c>
      <c r="F643" t="s">
        <v>13617</v>
      </c>
      <c r="G643" s="2" t="s">
        <v>6739</v>
      </c>
      <c r="H643" t="s">
        <v>13553</v>
      </c>
    </row>
    <row r="644" spans="1:8" x14ac:dyDescent="0.15">
      <c r="A644">
        <v>643</v>
      </c>
      <c r="B644" t="s">
        <v>2882</v>
      </c>
      <c r="C644" t="s">
        <v>8504</v>
      </c>
      <c r="D644" t="s">
        <v>248</v>
      </c>
      <c r="E644" s="2" t="s">
        <v>230</v>
      </c>
      <c r="F644" t="s">
        <v>13610</v>
      </c>
      <c r="G644" s="2" t="s">
        <v>6740</v>
      </c>
      <c r="H644" t="s">
        <v>13553</v>
      </c>
    </row>
    <row r="645" spans="1:8" x14ac:dyDescent="0.15">
      <c r="A645">
        <v>644</v>
      </c>
      <c r="B645" t="s">
        <v>3778</v>
      </c>
      <c r="C645" t="s">
        <v>8505</v>
      </c>
      <c r="D645" t="s">
        <v>248</v>
      </c>
      <c r="E645" s="2" t="s">
        <v>230</v>
      </c>
      <c r="F645" t="s">
        <v>13606</v>
      </c>
      <c r="G645" s="2" t="s">
        <v>6741</v>
      </c>
      <c r="H645" t="s">
        <v>13553</v>
      </c>
    </row>
    <row r="646" spans="1:8" x14ac:dyDescent="0.15">
      <c r="A646">
        <v>645</v>
      </c>
      <c r="B646" t="s">
        <v>2883</v>
      </c>
      <c r="C646" t="s">
        <v>8506</v>
      </c>
      <c r="D646" t="s">
        <v>248</v>
      </c>
      <c r="E646" s="2" t="s">
        <v>230</v>
      </c>
      <c r="F646" t="s">
        <v>13647</v>
      </c>
      <c r="G646" s="2" t="s">
        <v>6557</v>
      </c>
      <c r="H646" t="s">
        <v>13553</v>
      </c>
    </row>
    <row r="647" spans="1:8" x14ac:dyDescent="0.15">
      <c r="A647">
        <v>646</v>
      </c>
      <c r="B647" t="s">
        <v>2884</v>
      </c>
      <c r="C647" t="s">
        <v>8507</v>
      </c>
      <c r="D647" t="s">
        <v>248</v>
      </c>
      <c r="E647" s="2" t="s">
        <v>230</v>
      </c>
      <c r="F647" t="s">
        <v>13610</v>
      </c>
      <c r="G647" s="2" t="s">
        <v>6742</v>
      </c>
      <c r="H647" t="s">
        <v>13553</v>
      </c>
    </row>
    <row r="648" spans="1:8" x14ac:dyDescent="0.15">
      <c r="A648">
        <v>647</v>
      </c>
      <c r="B648" t="s">
        <v>2885</v>
      </c>
      <c r="C648" t="s">
        <v>8508</v>
      </c>
      <c r="D648" t="s">
        <v>248</v>
      </c>
      <c r="E648" s="2" t="s">
        <v>230</v>
      </c>
      <c r="F648" t="s">
        <v>13610</v>
      </c>
      <c r="G648" s="2" t="s">
        <v>6743</v>
      </c>
      <c r="H648" t="s">
        <v>13553</v>
      </c>
    </row>
    <row r="649" spans="1:8" x14ac:dyDescent="0.15">
      <c r="A649">
        <v>648</v>
      </c>
      <c r="B649" t="s">
        <v>2886</v>
      </c>
      <c r="C649" t="s">
        <v>8509</v>
      </c>
      <c r="D649" t="s">
        <v>248</v>
      </c>
      <c r="E649" s="2" t="s">
        <v>230</v>
      </c>
      <c r="F649" t="s">
        <v>13610</v>
      </c>
      <c r="G649" s="2" t="s">
        <v>6744</v>
      </c>
      <c r="H649" t="s">
        <v>13553</v>
      </c>
    </row>
    <row r="650" spans="1:8" x14ac:dyDescent="0.15">
      <c r="A650">
        <v>649</v>
      </c>
      <c r="B650" t="s">
        <v>2887</v>
      </c>
      <c r="C650" t="s">
        <v>8510</v>
      </c>
      <c r="D650" t="s">
        <v>248</v>
      </c>
      <c r="E650" s="2" t="s">
        <v>230</v>
      </c>
      <c r="F650" t="s">
        <v>13610</v>
      </c>
      <c r="G650" s="2" t="s">
        <v>6425</v>
      </c>
      <c r="H650" t="s">
        <v>13553</v>
      </c>
    </row>
    <row r="651" spans="1:8" x14ac:dyDescent="0.15">
      <c r="A651">
        <v>650</v>
      </c>
      <c r="B651" t="s">
        <v>4331</v>
      </c>
      <c r="C651" t="s">
        <v>8511</v>
      </c>
      <c r="D651" t="s">
        <v>248</v>
      </c>
      <c r="E651" s="2" t="s">
        <v>230</v>
      </c>
      <c r="F651" t="s">
        <v>13627</v>
      </c>
      <c r="G651" s="2" t="s">
        <v>6745</v>
      </c>
      <c r="H651" t="s">
        <v>13553</v>
      </c>
    </row>
    <row r="652" spans="1:8" x14ac:dyDescent="0.15">
      <c r="A652">
        <v>651</v>
      </c>
      <c r="B652" t="s">
        <v>2888</v>
      </c>
      <c r="C652" t="s">
        <v>8512</v>
      </c>
      <c r="D652" t="s">
        <v>248</v>
      </c>
      <c r="E652" s="2" t="s">
        <v>230</v>
      </c>
      <c r="F652" t="s">
        <v>13634</v>
      </c>
      <c r="G652" s="2" t="s">
        <v>6417</v>
      </c>
      <c r="H652" t="s">
        <v>13553</v>
      </c>
    </row>
    <row r="653" spans="1:8" x14ac:dyDescent="0.15">
      <c r="A653">
        <v>652</v>
      </c>
      <c r="B653" t="s">
        <v>2889</v>
      </c>
      <c r="C653" t="s">
        <v>8513</v>
      </c>
      <c r="D653" t="s">
        <v>248</v>
      </c>
      <c r="E653" s="2" t="s">
        <v>230</v>
      </c>
      <c r="F653" t="s">
        <v>13610</v>
      </c>
      <c r="G653" s="2" t="s">
        <v>6746</v>
      </c>
      <c r="H653" t="s">
        <v>13553</v>
      </c>
    </row>
    <row r="654" spans="1:8" x14ac:dyDescent="0.15">
      <c r="A654">
        <v>653</v>
      </c>
      <c r="B654" t="s">
        <v>4332</v>
      </c>
      <c r="C654" t="s">
        <v>8514</v>
      </c>
      <c r="D654" t="s">
        <v>248</v>
      </c>
      <c r="E654" s="2" t="s">
        <v>7855</v>
      </c>
      <c r="F654" t="s">
        <v>13610</v>
      </c>
      <c r="G654" s="2" t="s">
        <v>6747</v>
      </c>
      <c r="H654" t="s">
        <v>13553</v>
      </c>
    </row>
    <row r="655" spans="1:8" x14ac:dyDescent="0.15">
      <c r="A655">
        <v>654</v>
      </c>
      <c r="B655" t="s">
        <v>4333</v>
      </c>
      <c r="C655" t="s">
        <v>8515</v>
      </c>
      <c r="D655" t="s">
        <v>248</v>
      </c>
      <c r="E655" s="2" t="s">
        <v>7855</v>
      </c>
      <c r="F655" t="s">
        <v>13610</v>
      </c>
      <c r="G655" s="2" t="s">
        <v>6748</v>
      </c>
      <c r="H655" t="s">
        <v>13553</v>
      </c>
    </row>
    <row r="656" spans="1:8" x14ac:dyDescent="0.15">
      <c r="A656">
        <v>655</v>
      </c>
      <c r="B656" t="s">
        <v>4334</v>
      </c>
      <c r="C656" t="s">
        <v>8516</v>
      </c>
      <c r="D656" t="s">
        <v>248</v>
      </c>
      <c r="E656" s="2" t="s">
        <v>7855</v>
      </c>
      <c r="F656" t="s">
        <v>13610</v>
      </c>
      <c r="G656" s="2" t="s">
        <v>6365</v>
      </c>
      <c r="H656" t="s">
        <v>13553</v>
      </c>
    </row>
    <row r="657" spans="1:8" x14ac:dyDescent="0.15">
      <c r="A657">
        <v>656</v>
      </c>
      <c r="B657" t="s">
        <v>4335</v>
      </c>
      <c r="C657" t="s">
        <v>8517</v>
      </c>
      <c r="D657" t="s">
        <v>248</v>
      </c>
      <c r="E657" s="2" t="s">
        <v>7855</v>
      </c>
      <c r="F657" t="s">
        <v>13606</v>
      </c>
      <c r="G657" s="2" t="s">
        <v>6749</v>
      </c>
      <c r="H657" t="s">
        <v>13553</v>
      </c>
    </row>
    <row r="658" spans="1:8" x14ac:dyDescent="0.15">
      <c r="A658">
        <v>657</v>
      </c>
      <c r="B658" t="s">
        <v>4336</v>
      </c>
      <c r="C658" t="s">
        <v>8518</v>
      </c>
      <c r="D658" t="s">
        <v>248</v>
      </c>
      <c r="E658" s="2" t="s">
        <v>7855</v>
      </c>
      <c r="F658" t="s">
        <v>13627</v>
      </c>
      <c r="G658" s="2" t="s">
        <v>6750</v>
      </c>
      <c r="H658" t="s">
        <v>13553</v>
      </c>
    </row>
    <row r="659" spans="1:8" x14ac:dyDescent="0.15">
      <c r="A659">
        <v>658</v>
      </c>
      <c r="B659" t="s">
        <v>4337</v>
      </c>
      <c r="C659" t="s">
        <v>8519</v>
      </c>
      <c r="D659" t="s">
        <v>248</v>
      </c>
      <c r="E659" s="2" t="s">
        <v>7855</v>
      </c>
      <c r="F659" t="s">
        <v>13613</v>
      </c>
      <c r="G659" s="2" t="s">
        <v>6751</v>
      </c>
      <c r="H659" t="s">
        <v>13553</v>
      </c>
    </row>
    <row r="660" spans="1:8" x14ac:dyDescent="0.15">
      <c r="A660">
        <v>659</v>
      </c>
      <c r="B660" t="s">
        <v>4338</v>
      </c>
      <c r="C660" t="s">
        <v>8520</v>
      </c>
      <c r="D660" t="s">
        <v>248</v>
      </c>
      <c r="E660" s="2" t="s">
        <v>7855</v>
      </c>
      <c r="F660" t="s">
        <v>13634</v>
      </c>
      <c r="G660" s="2" t="s">
        <v>6438</v>
      </c>
      <c r="H660" t="s">
        <v>13553</v>
      </c>
    </row>
    <row r="661" spans="1:8" x14ac:dyDescent="0.15">
      <c r="A661">
        <v>660</v>
      </c>
      <c r="B661" t="s">
        <v>4339</v>
      </c>
      <c r="C661" t="s">
        <v>8521</v>
      </c>
      <c r="D661" t="s">
        <v>248</v>
      </c>
      <c r="E661" s="2" t="s">
        <v>7855</v>
      </c>
      <c r="F661" t="s">
        <v>13627</v>
      </c>
      <c r="G661" s="2" t="s">
        <v>6752</v>
      </c>
      <c r="H661" t="s">
        <v>13553</v>
      </c>
    </row>
    <row r="662" spans="1:8" x14ac:dyDescent="0.15">
      <c r="A662">
        <v>661</v>
      </c>
      <c r="B662" t="s">
        <v>4340</v>
      </c>
      <c r="C662" t="s">
        <v>8522</v>
      </c>
      <c r="D662" t="s">
        <v>248</v>
      </c>
      <c r="E662" s="2" t="s">
        <v>7855</v>
      </c>
      <c r="F662" t="s">
        <v>13640</v>
      </c>
      <c r="G662" s="2" t="s">
        <v>6604</v>
      </c>
      <c r="H662" t="s">
        <v>13553</v>
      </c>
    </row>
    <row r="663" spans="1:8" x14ac:dyDescent="0.15">
      <c r="A663">
        <v>662</v>
      </c>
      <c r="B663" t="s">
        <v>4341</v>
      </c>
      <c r="C663" t="s">
        <v>8523</v>
      </c>
      <c r="D663" t="s">
        <v>248</v>
      </c>
      <c r="E663" s="2" t="s">
        <v>7855</v>
      </c>
      <c r="F663" t="s">
        <v>13643</v>
      </c>
      <c r="G663" s="2" t="s">
        <v>6753</v>
      </c>
      <c r="H663" t="s">
        <v>13553</v>
      </c>
    </row>
    <row r="664" spans="1:8" x14ac:dyDescent="0.15">
      <c r="A664">
        <v>663</v>
      </c>
      <c r="B664" t="s">
        <v>4342</v>
      </c>
      <c r="C664" t="s">
        <v>8524</v>
      </c>
      <c r="D664" t="s">
        <v>248</v>
      </c>
      <c r="E664" s="2" t="s">
        <v>7855</v>
      </c>
      <c r="F664" t="s">
        <v>13610</v>
      </c>
      <c r="G664" s="2" t="s">
        <v>6754</v>
      </c>
      <c r="H664" t="s">
        <v>13553</v>
      </c>
    </row>
    <row r="665" spans="1:8" x14ac:dyDescent="0.15">
      <c r="A665">
        <v>664</v>
      </c>
      <c r="B665" t="s">
        <v>4343</v>
      </c>
      <c r="C665" t="s">
        <v>8525</v>
      </c>
      <c r="D665" t="s">
        <v>248</v>
      </c>
      <c r="E665" s="2" t="s">
        <v>7855</v>
      </c>
      <c r="F665" t="s">
        <v>13627</v>
      </c>
      <c r="G665" s="2" t="s">
        <v>6443</v>
      </c>
      <c r="H665" t="s">
        <v>13553</v>
      </c>
    </row>
    <row r="666" spans="1:8" x14ac:dyDescent="0.15">
      <c r="A666">
        <v>665</v>
      </c>
      <c r="B666" t="s">
        <v>4344</v>
      </c>
      <c r="C666" t="s">
        <v>8526</v>
      </c>
      <c r="D666" t="s">
        <v>248</v>
      </c>
      <c r="E666" s="2" t="s">
        <v>7855</v>
      </c>
      <c r="F666" t="s">
        <v>13617</v>
      </c>
      <c r="G666" s="2" t="s">
        <v>6457</v>
      </c>
      <c r="H666" t="s">
        <v>13553</v>
      </c>
    </row>
    <row r="667" spans="1:8" x14ac:dyDescent="0.15">
      <c r="A667">
        <v>666</v>
      </c>
      <c r="B667" t="s">
        <v>4345</v>
      </c>
      <c r="C667" t="s">
        <v>8527</v>
      </c>
      <c r="D667" t="s">
        <v>248</v>
      </c>
      <c r="E667" s="2" t="s">
        <v>7855</v>
      </c>
      <c r="F667" t="s">
        <v>13617</v>
      </c>
      <c r="G667" s="2" t="s">
        <v>6755</v>
      </c>
      <c r="H667" t="s">
        <v>13553</v>
      </c>
    </row>
    <row r="668" spans="1:8" x14ac:dyDescent="0.15">
      <c r="A668">
        <v>667</v>
      </c>
      <c r="B668" t="s">
        <v>4346</v>
      </c>
      <c r="C668" t="s">
        <v>8528</v>
      </c>
      <c r="D668" t="s">
        <v>248</v>
      </c>
      <c r="E668" s="2" t="s">
        <v>7855</v>
      </c>
      <c r="F668" t="s">
        <v>13632</v>
      </c>
      <c r="G668" s="2" t="s">
        <v>6756</v>
      </c>
      <c r="H668" t="s">
        <v>13553</v>
      </c>
    </row>
    <row r="669" spans="1:8" x14ac:dyDescent="0.15">
      <c r="A669">
        <v>668</v>
      </c>
      <c r="B669" t="s">
        <v>4347</v>
      </c>
      <c r="C669" t="s">
        <v>8529</v>
      </c>
      <c r="D669" t="s">
        <v>248</v>
      </c>
      <c r="E669" s="2" t="s">
        <v>7855</v>
      </c>
      <c r="F669" t="s">
        <v>13610</v>
      </c>
      <c r="G669" s="2" t="s">
        <v>6757</v>
      </c>
      <c r="H669" t="s">
        <v>13553</v>
      </c>
    </row>
    <row r="670" spans="1:8" x14ac:dyDescent="0.15">
      <c r="A670">
        <v>669</v>
      </c>
      <c r="B670" t="s">
        <v>4348</v>
      </c>
      <c r="C670" t="s">
        <v>8530</v>
      </c>
      <c r="D670" t="s">
        <v>248</v>
      </c>
      <c r="E670" s="2" t="s">
        <v>7855</v>
      </c>
      <c r="F670" t="s">
        <v>13627</v>
      </c>
      <c r="G670" s="2" t="s">
        <v>6518</v>
      </c>
      <c r="H670" t="s">
        <v>13553</v>
      </c>
    </row>
    <row r="671" spans="1:8" x14ac:dyDescent="0.15">
      <c r="A671">
        <v>670</v>
      </c>
      <c r="B671" t="s">
        <v>4349</v>
      </c>
      <c r="C671" t="s">
        <v>8531</v>
      </c>
      <c r="D671" t="s">
        <v>248</v>
      </c>
      <c r="E671" s="2" t="s">
        <v>7855</v>
      </c>
      <c r="F671" t="s">
        <v>13611</v>
      </c>
      <c r="G671" s="2" t="s">
        <v>6758</v>
      </c>
      <c r="H671" t="s">
        <v>13553</v>
      </c>
    </row>
    <row r="672" spans="1:8" x14ac:dyDescent="0.15">
      <c r="A672">
        <v>671</v>
      </c>
      <c r="B672" t="s">
        <v>4350</v>
      </c>
      <c r="C672" t="s">
        <v>8532</v>
      </c>
      <c r="D672" t="s">
        <v>248</v>
      </c>
      <c r="E672" s="2" t="s">
        <v>7855</v>
      </c>
      <c r="F672" t="s">
        <v>13647</v>
      </c>
      <c r="G672" s="2" t="s">
        <v>6759</v>
      </c>
      <c r="H672" t="s">
        <v>13553</v>
      </c>
    </row>
    <row r="673" spans="1:8" x14ac:dyDescent="0.15">
      <c r="A673">
        <v>672</v>
      </c>
      <c r="B673" t="s">
        <v>4351</v>
      </c>
      <c r="C673" t="s">
        <v>8533</v>
      </c>
      <c r="D673" t="s">
        <v>248</v>
      </c>
      <c r="E673" s="2" t="s">
        <v>7855</v>
      </c>
      <c r="F673" t="s">
        <v>13634</v>
      </c>
      <c r="G673" s="2" t="s">
        <v>6760</v>
      </c>
      <c r="H673" t="s">
        <v>13553</v>
      </c>
    </row>
    <row r="674" spans="1:8" x14ac:dyDescent="0.15">
      <c r="A674">
        <v>673</v>
      </c>
      <c r="B674" t="s">
        <v>4352</v>
      </c>
      <c r="C674" t="s">
        <v>8534</v>
      </c>
      <c r="D674" t="s">
        <v>248</v>
      </c>
      <c r="E674" s="2" t="s">
        <v>7855</v>
      </c>
      <c r="F674" t="s">
        <v>13608</v>
      </c>
      <c r="G674" s="2" t="s">
        <v>6761</v>
      </c>
      <c r="H674" t="s">
        <v>13553</v>
      </c>
    </row>
    <row r="675" spans="1:8" x14ac:dyDescent="0.15">
      <c r="A675">
        <v>674</v>
      </c>
      <c r="B675" t="s">
        <v>4353</v>
      </c>
      <c r="C675" t="s">
        <v>8535</v>
      </c>
      <c r="D675" t="s">
        <v>248</v>
      </c>
      <c r="E675" s="2" t="s">
        <v>7855</v>
      </c>
      <c r="F675" t="s">
        <v>13610</v>
      </c>
      <c r="G675" s="2" t="s">
        <v>6762</v>
      </c>
      <c r="H675" t="s">
        <v>13553</v>
      </c>
    </row>
    <row r="676" spans="1:8" x14ac:dyDescent="0.15">
      <c r="A676">
        <v>675</v>
      </c>
      <c r="B676" t="s">
        <v>4354</v>
      </c>
      <c r="C676" t="s">
        <v>8536</v>
      </c>
      <c r="D676" t="s">
        <v>248</v>
      </c>
      <c r="E676" s="2" t="s">
        <v>7855</v>
      </c>
      <c r="F676" t="s">
        <v>13610</v>
      </c>
      <c r="G676" s="2" t="s">
        <v>6316</v>
      </c>
      <c r="H676" t="s">
        <v>13553</v>
      </c>
    </row>
    <row r="677" spans="1:8" x14ac:dyDescent="0.15">
      <c r="A677">
        <v>678</v>
      </c>
      <c r="B677" t="s">
        <v>480</v>
      </c>
      <c r="C677" t="s">
        <v>8537</v>
      </c>
      <c r="D677" t="s">
        <v>321</v>
      </c>
      <c r="E677" s="2" t="s">
        <v>232</v>
      </c>
      <c r="F677" t="s">
        <v>13649</v>
      </c>
      <c r="G677" s="2" t="s">
        <v>6763</v>
      </c>
      <c r="H677" t="s">
        <v>13553</v>
      </c>
    </row>
    <row r="678" spans="1:8" x14ac:dyDescent="0.15">
      <c r="A678">
        <v>679</v>
      </c>
      <c r="B678" t="s">
        <v>481</v>
      </c>
      <c r="C678" t="s">
        <v>8538</v>
      </c>
      <c r="D678" t="s">
        <v>321</v>
      </c>
      <c r="E678" s="2" t="s">
        <v>232</v>
      </c>
      <c r="F678" t="s">
        <v>13638</v>
      </c>
      <c r="G678" s="2" t="s">
        <v>6764</v>
      </c>
      <c r="H678" t="s">
        <v>13553</v>
      </c>
    </row>
    <row r="679" spans="1:8" x14ac:dyDescent="0.15">
      <c r="A679">
        <v>680</v>
      </c>
      <c r="B679" t="s">
        <v>482</v>
      </c>
      <c r="C679" t="s">
        <v>8539</v>
      </c>
      <c r="D679" t="s">
        <v>321</v>
      </c>
      <c r="E679" s="2" t="s">
        <v>232</v>
      </c>
      <c r="F679" t="s">
        <v>13627</v>
      </c>
      <c r="G679" s="2" t="s">
        <v>6765</v>
      </c>
      <c r="H679" t="s">
        <v>13553</v>
      </c>
    </row>
    <row r="680" spans="1:8" x14ac:dyDescent="0.15">
      <c r="A680">
        <v>681</v>
      </c>
      <c r="B680" t="s">
        <v>483</v>
      </c>
      <c r="C680" t="s">
        <v>8540</v>
      </c>
      <c r="D680" t="s">
        <v>321</v>
      </c>
      <c r="E680" s="2" t="s">
        <v>232</v>
      </c>
      <c r="F680" t="s">
        <v>13645</v>
      </c>
      <c r="G680" s="2" t="s">
        <v>6764</v>
      </c>
      <c r="H680" t="s">
        <v>13553</v>
      </c>
    </row>
    <row r="681" spans="1:8" x14ac:dyDescent="0.15">
      <c r="A681">
        <v>682</v>
      </c>
      <c r="B681" t="s">
        <v>484</v>
      </c>
      <c r="C681" t="s">
        <v>8541</v>
      </c>
      <c r="D681" t="s">
        <v>321</v>
      </c>
      <c r="E681" s="2" t="s">
        <v>232</v>
      </c>
      <c r="F681" t="s">
        <v>13621</v>
      </c>
      <c r="G681" s="2" t="s">
        <v>6705</v>
      </c>
      <c r="H681" t="s">
        <v>13553</v>
      </c>
    </row>
    <row r="682" spans="1:8" x14ac:dyDescent="0.15">
      <c r="A682">
        <v>683</v>
      </c>
      <c r="B682" t="s">
        <v>485</v>
      </c>
      <c r="C682" t="s">
        <v>8542</v>
      </c>
      <c r="D682" t="s">
        <v>321</v>
      </c>
      <c r="E682" s="2" t="s">
        <v>232</v>
      </c>
      <c r="F682" t="s">
        <v>13621</v>
      </c>
      <c r="G682" s="2" t="s">
        <v>6766</v>
      </c>
      <c r="H682" t="s">
        <v>13553</v>
      </c>
    </row>
    <row r="683" spans="1:8" x14ac:dyDescent="0.15">
      <c r="A683">
        <v>684</v>
      </c>
      <c r="B683" t="s">
        <v>486</v>
      </c>
      <c r="C683" t="s">
        <v>8543</v>
      </c>
      <c r="D683" t="s">
        <v>321</v>
      </c>
      <c r="E683" s="2" t="s">
        <v>232</v>
      </c>
      <c r="F683" t="s">
        <v>13650</v>
      </c>
      <c r="G683" s="2" t="s">
        <v>6480</v>
      </c>
      <c r="H683" t="s">
        <v>13553</v>
      </c>
    </row>
    <row r="684" spans="1:8" x14ac:dyDescent="0.15">
      <c r="A684">
        <v>685</v>
      </c>
      <c r="B684" t="s">
        <v>487</v>
      </c>
      <c r="C684" t="s">
        <v>8544</v>
      </c>
      <c r="D684" t="s">
        <v>321</v>
      </c>
      <c r="E684" s="2" t="s">
        <v>232</v>
      </c>
      <c r="F684" t="s">
        <v>13626</v>
      </c>
      <c r="G684" s="2" t="s">
        <v>6252</v>
      </c>
      <c r="H684" t="s">
        <v>13553</v>
      </c>
    </row>
    <row r="685" spans="1:8" x14ac:dyDescent="0.15">
      <c r="A685">
        <v>686</v>
      </c>
      <c r="B685" t="s">
        <v>488</v>
      </c>
      <c r="C685" t="s">
        <v>8545</v>
      </c>
      <c r="D685" t="s">
        <v>321</v>
      </c>
      <c r="E685" s="2" t="s">
        <v>232</v>
      </c>
      <c r="F685" t="s">
        <v>13633</v>
      </c>
      <c r="G685" s="2" t="s">
        <v>6767</v>
      </c>
      <c r="H685" t="s">
        <v>13553</v>
      </c>
    </row>
    <row r="686" spans="1:8" x14ac:dyDescent="0.15">
      <c r="A686">
        <v>687</v>
      </c>
      <c r="B686" t="s">
        <v>489</v>
      </c>
      <c r="C686" t="s">
        <v>8546</v>
      </c>
      <c r="D686" t="s">
        <v>321</v>
      </c>
      <c r="E686" s="2" t="s">
        <v>232</v>
      </c>
      <c r="F686" t="s">
        <v>13623</v>
      </c>
      <c r="G686" s="2" t="s">
        <v>6768</v>
      </c>
      <c r="H686" t="s">
        <v>13553</v>
      </c>
    </row>
    <row r="687" spans="1:8" x14ac:dyDescent="0.15">
      <c r="A687">
        <v>688</v>
      </c>
      <c r="B687" t="s">
        <v>490</v>
      </c>
      <c r="C687" t="s">
        <v>8547</v>
      </c>
      <c r="D687" t="s">
        <v>321</v>
      </c>
      <c r="E687" s="2" t="s">
        <v>232</v>
      </c>
      <c r="F687" t="s">
        <v>13609</v>
      </c>
      <c r="G687" s="2" t="s">
        <v>6381</v>
      </c>
      <c r="H687" t="s">
        <v>13553</v>
      </c>
    </row>
    <row r="688" spans="1:8" x14ac:dyDescent="0.15">
      <c r="A688">
        <v>689</v>
      </c>
      <c r="B688" t="s">
        <v>491</v>
      </c>
      <c r="C688" t="s">
        <v>8548</v>
      </c>
      <c r="D688" t="s">
        <v>321</v>
      </c>
      <c r="E688" s="2" t="s">
        <v>232</v>
      </c>
      <c r="F688" t="s">
        <v>13617</v>
      </c>
      <c r="G688" s="2" t="s">
        <v>6769</v>
      </c>
      <c r="H688" t="s">
        <v>13553</v>
      </c>
    </row>
    <row r="689" spans="1:8" x14ac:dyDescent="0.15">
      <c r="A689">
        <v>690</v>
      </c>
      <c r="B689" t="s">
        <v>492</v>
      </c>
      <c r="C689" t="s">
        <v>8549</v>
      </c>
      <c r="D689" t="s">
        <v>321</v>
      </c>
      <c r="E689" s="2" t="s">
        <v>232</v>
      </c>
      <c r="F689" t="s">
        <v>13617</v>
      </c>
      <c r="G689" s="2" t="s">
        <v>6770</v>
      </c>
      <c r="H689" t="s">
        <v>13553</v>
      </c>
    </row>
    <row r="690" spans="1:8" x14ac:dyDescent="0.15">
      <c r="A690">
        <v>691</v>
      </c>
      <c r="B690" t="s">
        <v>493</v>
      </c>
      <c r="C690" t="s">
        <v>8550</v>
      </c>
      <c r="D690" t="s">
        <v>321</v>
      </c>
      <c r="E690" s="2" t="s">
        <v>232</v>
      </c>
      <c r="F690" t="s">
        <v>13627</v>
      </c>
      <c r="G690" s="2" t="s">
        <v>6771</v>
      </c>
      <c r="H690" t="s">
        <v>13553</v>
      </c>
    </row>
    <row r="691" spans="1:8" x14ac:dyDescent="0.15">
      <c r="A691">
        <v>692</v>
      </c>
      <c r="B691" t="s">
        <v>494</v>
      </c>
      <c r="C691" t="s">
        <v>8551</v>
      </c>
      <c r="D691" t="s">
        <v>321</v>
      </c>
      <c r="E691" s="2" t="s">
        <v>232</v>
      </c>
      <c r="F691" t="s">
        <v>13638</v>
      </c>
      <c r="G691" s="2" t="s">
        <v>6570</v>
      </c>
      <c r="H691" t="s">
        <v>13553</v>
      </c>
    </row>
    <row r="692" spans="1:8" x14ac:dyDescent="0.15">
      <c r="A692">
        <v>693</v>
      </c>
      <c r="B692" t="s">
        <v>499</v>
      </c>
      <c r="C692" t="s">
        <v>8040</v>
      </c>
      <c r="D692" t="s">
        <v>321</v>
      </c>
      <c r="E692" s="2" t="s">
        <v>232</v>
      </c>
      <c r="F692" t="s">
        <v>13613</v>
      </c>
      <c r="G692" s="2" t="s">
        <v>6772</v>
      </c>
      <c r="H692" t="s">
        <v>13553</v>
      </c>
    </row>
    <row r="693" spans="1:8" x14ac:dyDescent="0.15">
      <c r="A693">
        <v>694</v>
      </c>
      <c r="B693" t="s">
        <v>498</v>
      </c>
      <c r="C693" t="s">
        <v>8552</v>
      </c>
      <c r="D693" t="s">
        <v>321</v>
      </c>
      <c r="E693" s="2" t="s">
        <v>232</v>
      </c>
      <c r="F693" t="s">
        <v>13607</v>
      </c>
      <c r="G693" s="2" t="s">
        <v>6541</v>
      </c>
      <c r="H693" t="s">
        <v>13553</v>
      </c>
    </row>
    <row r="694" spans="1:8" x14ac:dyDescent="0.15">
      <c r="A694">
        <v>695</v>
      </c>
      <c r="B694" t="s">
        <v>495</v>
      </c>
      <c r="C694" t="s">
        <v>8553</v>
      </c>
      <c r="D694" t="s">
        <v>321</v>
      </c>
      <c r="E694" s="2" t="s">
        <v>232</v>
      </c>
      <c r="F694" t="s">
        <v>13621</v>
      </c>
      <c r="G694" s="2" t="s">
        <v>6283</v>
      </c>
      <c r="H694" t="s">
        <v>13553</v>
      </c>
    </row>
    <row r="695" spans="1:8" x14ac:dyDescent="0.15">
      <c r="A695">
        <v>696</v>
      </c>
      <c r="B695" t="s">
        <v>496</v>
      </c>
      <c r="C695" t="s">
        <v>8554</v>
      </c>
      <c r="D695" t="s">
        <v>321</v>
      </c>
      <c r="E695" s="2" t="s">
        <v>232</v>
      </c>
      <c r="F695" t="s">
        <v>13621</v>
      </c>
      <c r="G695" s="2" t="s">
        <v>6372</v>
      </c>
      <c r="H695" t="s">
        <v>13553</v>
      </c>
    </row>
    <row r="696" spans="1:8" x14ac:dyDescent="0.15">
      <c r="A696">
        <v>697</v>
      </c>
      <c r="B696" t="s">
        <v>497</v>
      </c>
      <c r="C696" t="s">
        <v>8555</v>
      </c>
      <c r="D696" t="s">
        <v>321</v>
      </c>
      <c r="E696" s="2" t="s">
        <v>232</v>
      </c>
      <c r="F696" t="s">
        <v>13608</v>
      </c>
      <c r="G696" s="2" t="s">
        <v>6773</v>
      </c>
      <c r="H696" t="s">
        <v>13553</v>
      </c>
    </row>
    <row r="697" spans="1:8" x14ac:dyDescent="0.15">
      <c r="A697">
        <v>698</v>
      </c>
      <c r="B697" t="s">
        <v>500</v>
      </c>
      <c r="C697" t="s">
        <v>8556</v>
      </c>
      <c r="D697" t="s">
        <v>321</v>
      </c>
      <c r="E697" s="2" t="s">
        <v>231</v>
      </c>
      <c r="F697" t="s">
        <v>13627</v>
      </c>
      <c r="G697" s="2" t="s">
        <v>6774</v>
      </c>
      <c r="H697" t="s">
        <v>13553</v>
      </c>
    </row>
    <row r="698" spans="1:8" x14ac:dyDescent="0.15">
      <c r="A698">
        <v>699</v>
      </c>
      <c r="B698" t="s">
        <v>501</v>
      </c>
      <c r="C698" t="s">
        <v>8557</v>
      </c>
      <c r="D698" t="s">
        <v>321</v>
      </c>
      <c r="E698" s="2" t="s">
        <v>231</v>
      </c>
      <c r="F698" t="s">
        <v>13622</v>
      </c>
      <c r="G698" s="2" t="s">
        <v>6397</v>
      </c>
      <c r="H698" t="s">
        <v>13553</v>
      </c>
    </row>
    <row r="699" spans="1:8" x14ac:dyDescent="0.15">
      <c r="A699">
        <v>700</v>
      </c>
      <c r="B699" t="s">
        <v>502</v>
      </c>
      <c r="C699" t="s">
        <v>8558</v>
      </c>
      <c r="D699" t="s">
        <v>321</v>
      </c>
      <c r="E699" s="2" t="s">
        <v>231</v>
      </c>
      <c r="F699" t="s">
        <v>13609</v>
      </c>
      <c r="G699" s="2" t="s">
        <v>6775</v>
      </c>
      <c r="H699" t="s">
        <v>13553</v>
      </c>
    </row>
    <row r="700" spans="1:8" x14ac:dyDescent="0.15">
      <c r="A700">
        <v>701</v>
      </c>
      <c r="B700" t="s">
        <v>503</v>
      </c>
      <c r="C700" t="s">
        <v>8559</v>
      </c>
      <c r="D700" t="s">
        <v>321</v>
      </c>
      <c r="E700" s="2" t="s">
        <v>231</v>
      </c>
      <c r="F700" t="s">
        <v>13650</v>
      </c>
      <c r="G700" s="2" t="s">
        <v>6776</v>
      </c>
      <c r="H700" t="s">
        <v>13553</v>
      </c>
    </row>
    <row r="701" spans="1:8" x14ac:dyDescent="0.15">
      <c r="A701">
        <v>702</v>
      </c>
      <c r="B701" t="s">
        <v>504</v>
      </c>
      <c r="C701" t="s">
        <v>8560</v>
      </c>
      <c r="D701" t="s">
        <v>321</v>
      </c>
      <c r="E701" s="2" t="s">
        <v>231</v>
      </c>
      <c r="F701" t="s">
        <v>13606</v>
      </c>
      <c r="G701" s="2" t="s">
        <v>6777</v>
      </c>
      <c r="H701" t="s">
        <v>13553</v>
      </c>
    </row>
    <row r="702" spans="1:8" x14ac:dyDescent="0.15">
      <c r="A702">
        <v>703</v>
      </c>
      <c r="B702" t="s">
        <v>505</v>
      </c>
      <c r="C702" t="s">
        <v>8561</v>
      </c>
      <c r="D702" t="s">
        <v>321</v>
      </c>
      <c r="E702" s="2" t="s">
        <v>231</v>
      </c>
      <c r="F702" t="s">
        <v>13621</v>
      </c>
      <c r="G702" s="2" t="s">
        <v>6778</v>
      </c>
      <c r="H702" t="s">
        <v>13553</v>
      </c>
    </row>
    <row r="703" spans="1:8" x14ac:dyDescent="0.15">
      <c r="A703">
        <v>704</v>
      </c>
      <c r="B703" t="s">
        <v>506</v>
      </c>
      <c r="C703" t="s">
        <v>8562</v>
      </c>
      <c r="D703" t="s">
        <v>321</v>
      </c>
      <c r="E703" s="2" t="s">
        <v>231</v>
      </c>
      <c r="F703" t="s">
        <v>13621</v>
      </c>
      <c r="G703" s="2" t="s">
        <v>6324</v>
      </c>
      <c r="H703" t="s">
        <v>13553</v>
      </c>
    </row>
    <row r="704" spans="1:8" x14ac:dyDescent="0.15">
      <c r="A704">
        <v>705</v>
      </c>
      <c r="B704" t="s">
        <v>507</v>
      </c>
      <c r="C704" t="s">
        <v>8563</v>
      </c>
      <c r="D704" t="s">
        <v>321</v>
      </c>
      <c r="E704" s="2" t="s">
        <v>231</v>
      </c>
      <c r="F704" t="s">
        <v>13649</v>
      </c>
      <c r="G704" s="2" t="s">
        <v>6779</v>
      </c>
      <c r="H704" t="s">
        <v>13553</v>
      </c>
    </row>
    <row r="705" spans="1:8" x14ac:dyDescent="0.15">
      <c r="A705">
        <v>706</v>
      </c>
      <c r="B705" t="s">
        <v>508</v>
      </c>
      <c r="C705" t="s">
        <v>8564</v>
      </c>
      <c r="D705" t="s">
        <v>321</v>
      </c>
      <c r="E705" s="2" t="s">
        <v>231</v>
      </c>
      <c r="F705" t="s">
        <v>13644</v>
      </c>
      <c r="G705" s="2" t="s">
        <v>6780</v>
      </c>
      <c r="H705" t="s">
        <v>13553</v>
      </c>
    </row>
    <row r="706" spans="1:8" x14ac:dyDescent="0.15">
      <c r="A706">
        <v>707</v>
      </c>
      <c r="B706" t="s">
        <v>511</v>
      </c>
      <c r="C706" t="s">
        <v>8565</v>
      </c>
      <c r="D706" t="s">
        <v>321</v>
      </c>
      <c r="E706" s="2" t="s">
        <v>231</v>
      </c>
      <c r="F706" t="s">
        <v>13617</v>
      </c>
      <c r="G706" s="2" t="s">
        <v>6544</v>
      </c>
      <c r="H706" t="s">
        <v>13553</v>
      </c>
    </row>
    <row r="707" spans="1:8" x14ac:dyDescent="0.15">
      <c r="A707">
        <v>708</v>
      </c>
      <c r="B707" t="s">
        <v>510</v>
      </c>
      <c r="C707" t="s">
        <v>8566</v>
      </c>
      <c r="D707" t="s">
        <v>321</v>
      </c>
      <c r="E707" s="2" t="s">
        <v>231</v>
      </c>
      <c r="F707" t="s">
        <v>13617</v>
      </c>
      <c r="G707" s="2" t="s">
        <v>6630</v>
      </c>
      <c r="H707" t="s">
        <v>13553</v>
      </c>
    </row>
    <row r="708" spans="1:8" x14ac:dyDescent="0.15">
      <c r="A708">
        <v>710</v>
      </c>
      <c r="B708" t="s">
        <v>2795</v>
      </c>
      <c r="C708" t="s">
        <v>8567</v>
      </c>
      <c r="D708" t="s">
        <v>321</v>
      </c>
      <c r="E708" s="2" t="s">
        <v>230</v>
      </c>
      <c r="F708" t="s">
        <v>13638</v>
      </c>
      <c r="G708" s="2" t="s">
        <v>6649</v>
      </c>
      <c r="H708" t="s">
        <v>13553</v>
      </c>
    </row>
    <row r="709" spans="1:8" x14ac:dyDescent="0.15">
      <c r="A709">
        <v>711</v>
      </c>
      <c r="B709" t="s">
        <v>2797</v>
      </c>
      <c r="C709" t="s">
        <v>8568</v>
      </c>
      <c r="D709" t="s">
        <v>321</v>
      </c>
      <c r="E709" s="2" t="s">
        <v>230</v>
      </c>
      <c r="F709" t="s">
        <v>13637</v>
      </c>
      <c r="G709" s="2" t="s">
        <v>6781</v>
      </c>
      <c r="H709" t="s">
        <v>13553</v>
      </c>
    </row>
    <row r="710" spans="1:8" x14ac:dyDescent="0.15">
      <c r="A710">
        <v>712</v>
      </c>
      <c r="B710" t="s">
        <v>2798</v>
      </c>
      <c r="C710" t="s">
        <v>8569</v>
      </c>
      <c r="D710" t="s">
        <v>321</v>
      </c>
      <c r="E710" s="2" t="s">
        <v>230</v>
      </c>
      <c r="F710" t="s">
        <v>13638</v>
      </c>
      <c r="G710" s="2" t="s">
        <v>6416</v>
      </c>
      <c r="H710" t="s">
        <v>13553</v>
      </c>
    </row>
    <row r="711" spans="1:8" x14ac:dyDescent="0.15">
      <c r="A711">
        <v>713</v>
      </c>
      <c r="B711" t="s">
        <v>2799</v>
      </c>
      <c r="C711" t="s">
        <v>8570</v>
      </c>
      <c r="D711" t="s">
        <v>321</v>
      </c>
      <c r="E711" s="2" t="s">
        <v>230</v>
      </c>
      <c r="F711" t="s">
        <v>13622</v>
      </c>
      <c r="G711" s="2" t="s">
        <v>6590</v>
      </c>
      <c r="H711" t="s">
        <v>13553</v>
      </c>
    </row>
    <row r="712" spans="1:8" x14ac:dyDescent="0.15">
      <c r="A712">
        <v>714</v>
      </c>
      <c r="B712" t="s">
        <v>2800</v>
      </c>
      <c r="C712" t="s">
        <v>8571</v>
      </c>
      <c r="D712" t="s">
        <v>321</v>
      </c>
      <c r="E712" s="2" t="s">
        <v>230</v>
      </c>
      <c r="F712" t="s">
        <v>13627</v>
      </c>
      <c r="G712" s="2" t="s">
        <v>6640</v>
      </c>
      <c r="H712" t="s">
        <v>13553</v>
      </c>
    </row>
    <row r="713" spans="1:8" x14ac:dyDescent="0.15">
      <c r="A713">
        <v>715</v>
      </c>
      <c r="B713" t="s">
        <v>2814</v>
      </c>
      <c r="C713" t="s">
        <v>8572</v>
      </c>
      <c r="D713" t="s">
        <v>321</v>
      </c>
      <c r="E713" s="2" t="s">
        <v>230</v>
      </c>
      <c r="F713" t="s">
        <v>13634</v>
      </c>
      <c r="G713" s="2" t="s">
        <v>6782</v>
      </c>
      <c r="H713" t="s">
        <v>13553</v>
      </c>
    </row>
    <row r="714" spans="1:8" x14ac:dyDescent="0.15">
      <c r="A714">
        <v>716</v>
      </c>
      <c r="B714" t="s">
        <v>2802</v>
      </c>
      <c r="C714" t="s">
        <v>8573</v>
      </c>
      <c r="D714" t="s">
        <v>321</v>
      </c>
      <c r="E714" s="2" t="s">
        <v>230</v>
      </c>
      <c r="F714" t="s">
        <v>13617</v>
      </c>
      <c r="G714" s="2" t="s">
        <v>6472</v>
      </c>
      <c r="H714" t="s">
        <v>13553</v>
      </c>
    </row>
    <row r="715" spans="1:8" x14ac:dyDescent="0.15">
      <c r="A715">
        <v>717</v>
      </c>
      <c r="B715" t="s">
        <v>2801</v>
      </c>
      <c r="C715" t="s">
        <v>8574</v>
      </c>
      <c r="D715" t="s">
        <v>321</v>
      </c>
      <c r="E715" s="2" t="s">
        <v>230</v>
      </c>
      <c r="F715" t="s">
        <v>13618</v>
      </c>
      <c r="G715" s="2" t="s">
        <v>6356</v>
      </c>
      <c r="H715" t="s">
        <v>13553</v>
      </c>
    </row>
    <row r="716" spans="1:8" x14ac:dyDescent="0.15">
      <c r="A716">
        <v>718</v>
      </c>
      <c r="B716" t="s">
        <v>2803</v>
      </c>
      <c r="C716" t="s">
        <v>8575</v>
      </c>
      <c r="D716" t="s">
        <v>321</v>
      </c>
      <c r="E716" s="2" t="s">
        <v>230</v>
      </c>
      <c r="F716" t="s">
        <v>13642</v>
      </c>
      <c r="G716" s="2" t="s">
        <v>6783</v>
      </c>
      <c r="H716" t="s">
        <v>13553</v>
      </c>
    </row>
    <row r="717" spans="1:8" x14ac:dyDescent="0.15">
      <c r="A717">
        <v>719</v>
      </c>
      <c r="B717" t="s">
        <v>2804</v>
      </c>
      <c r="C717" t="s">
        <v>8576</v>
      </c>
      <c r="D717" t="s">
        <v>321</v>
      </c>
      <c r="E717" s="2" t="s">
        <v>230</v>
      </c>
      <c r="F717" t="s">
        <v>13619</v>
      </c>
      <c r="G717" s="2" t="s">
        <v>6558</v>
      </c>
      <c r="H717" t="s">
        <v>13553</v>
      </c>
    </row>
    <row r="718" spans="1:8" x14ac:dyDescent="0.15">
      <c r="A718">
        <v>720</v>
      </c>
      <c r="B718" t="s">
        <v>2805</v>
      </c>
      <c r="C718" t="s">
        <v>8577</v>
      </c>
      <c r="D718" t="s">
        <v>321</v>
      </c>
      <c r="E718" s="2" t="s">
        <v>230</v>
      </c>
      <c r="F718" t="s">
        <v>13645</v>
      </c>
      <c r="G718" s="2" t="s">
        <v>6416</v>
      </c>
      <c r="H718" t="s">
        <v>13553</v>
      </c>
    </row>
    <row r="719" spans="1:8" x14ac:dyDescent="0.15">
      <c r="A719">
        <v>721</v>
      </c>
      <c r="B719" t="s">
        <v>2806</v>
      </c>
      <c r="C719" t="s">
        <v>8578</v>
      </c>
      <c r="D719" t="s">
        <v>321</v>
      </c>
      <c r="E719" s="2" t="s">
        <v>230</v>
      </c>
      <c r="F719" t="s">
        <v>13625</v>
      </c>
      <c r="G719" s="2" t="s">
        <v>6745</v>
      </c>
      <c r="H719" t="s">
        <v>13553</v>
      </c>
    </row>
    <row r="720" spans="1:8" x14ac:dyDescent="0.15">
      <c r="A720">
        <v>722</v>
      </c>
      <c r="B720" t="s">
        <v>2807</v>
      </c>
      <c r="C720" t="s">
        <v>8579</v>
      </c>
      <c r="D720" t="s">
        <v>321</v>
      </c>
      <c r="E720" s="2" t="s">
        <v>230</v>
      </c>
      <c r="F720" t="s">
        <v>13633</v>
      </c>
      <c r="G720" s="2" t="s">
        <v>6784</v>
      </c>
      <c r="H720" t="s">
        <v>13553</v>
      </c>
    </row>
    <row r="721" spans="1:8" x14ac:dyDescent="0.15">
      <c r="A721">
        <v>723</v>
      </c>
      <c r="B721" t="s">
        <v>2809</v>
      </c>
      <c r="C721" t="s">
        <v>8580</v>
      </c>
      <c r="D721" t="s">
        <v>321</v>
      </c>
      <c r="E721" s="2" t="s">
        <v>230</v>
      </c>
      <c r="F721" t="s">
        <v>13634</v>
      </c>
      <c r="G721" s="2" t="s">
        <v>6352</v>
      </c>
      <c r="H721" t="s">
        <v>13553</v>
      </c>
    </row>
    <row r="722" spans="1:8" x14ac:dyDescent="0.15">
      <c r="A722">
        <v>724</v>
      </c>
      <c r="B722" t="s">
        <v>2810</v>
      </c>
      <c r="C722" t="s">
        <v>8581</v>
      </c>
      <c r="D722" t="s">
        <v>321</v>
      </c>
      <c r="E722" s="2" t="s">
        <v>230</v>
      </c>
      <c r="F722" t="s">
        <v>13626</v>
      </c>
      <c r="G722" s="2" t="s">
        <v>6785</v>
      </c>
      <c r="H722" t="s">
        <v>13553</v>
      </c>
    </row>
    <row r="723" spans="1:8" x14ac:dyDescent="0.15">
      <c r="A723">
        <v>725</v>
      </c>
      <c r="B723" t="s">
        <v>2811</v>
      </c>
      <c r="C723" t="s">
        <v>8582</v>
      </c>
      <c r="D723" t="s">
        <v>321</v>
      </c>
      <c r="E723" s="2" t="s">
        <v>230</v>
      </c>
      <c r="F723" t="s">
        <v>13639</v>
      </c>
      <c r="G723" s="2" t="s">
        <v>6786</v>
      </c>
      <c r="H723" t="s">
        <v>13553</v>
      </c>
    </row>
    <row r="724" spans="1:8" x14ac:dyDescent="0.15">
      <c r="A724">
        <v>726</v>
      </c>
      <c r="B724" t="s">
        <v>2812</v>
      </c>
      <c r="C724" t="s">
        <v>8583</v>
      </c>
      <c r="D724" t="s">
        <v>321</v>
      </c>
      <c r="E724" s="2" t="s">
        <v>230</v>
      </c>
      <c r="F724" t="s">
        <v>13644</v>
      </c>
      <c r="G724" s="2" t="s">
        <v>6787</v>
      </c>
      <c r="H724" t="s">
        <v>13553</v>
      </c>
    </row>
    <row r="725" spans="1:8" x14ac:dyDescent="0.15">
      <c r="A725">
        <v>727</v>
      </c>
      <c r="B725" t="s">
        <v>2813</v>
      </c>
      <c r="C725" t="s">
        <v>8584</v>
      </c>
      <c r="D725" t="s">
        <v>321</v>
      </c>
      <c r="E725" s="2" t="s">
        <v>230</v>
      </c>
      <c r="F725" t="s">
        <v>13625</v>
      </c>
      <c r="G725" s="2" t="s">
        <v>6788</v>
      </c>
      <c r="H725" t="s">
        <v>13553</v>
      </c>
    </row>
    <row r="726" spans="1:8" x14ac:dyDescent="0.15">
      <c r="A726">
        <v>729</v>
      </c>
      <c r="B726" t="s">
        <v>2808</v>
      </c>
      <c r="C726" t="s">
        <v>8585</v>
      </c>
      <c r="D726" t="s">
        <v>321</v>
      </c>
      <c r="E726" s="2" t="s">
        <v>230</v>
      </c>
      <c r="F726" t="s">
        <v>13623</v>
      </c>
      <c r="G726" s="2" t="s">
        <v>6789</v>
      </c>
      <c r="H726" t="s">
        <v>13553</v>
      </c>
    </row>
    <row r="727" spans="1:8" x14ac:dyDescent="0.15">
      <c r="A727">
        <v>730</v>
      </c>
      <c r="B727" t="s">
        <v>4355</v>
      </c>
      <c r="C727" t="s">
        <v>8586</v>
      </c>
      <c r="D727" t="s">
        <v>321</v>
      </c>
      <c r="E727" s="2" t="s">
        <v>7855</v>
      </c>
      <c r="F727" t="s">
        <v>13647</v>
      </c>
      <c r="G727" s="2" t="s">
        <v>6790</v>
      </c>
      <c r="H727" t="s">
        <v>13553</v>
      </c>
    </row>
    <row r="728" spans="1:8" x14ac:dyDescent="0.15">
      <c r="A728">
        <v>731</v>
      </c>
      <c r="B728" t="s">
        <v>4356</v>
      </c>
      <c r="C728" t="s">
        <v>8587</v>
      </c>
      <c r="D728" t="s">
        <v>321</v>
      </c>
      <c r="E728" s="2" t="s">
        <v>7855</v>
      </c>
      <c r="F728" t="s">
        <v>13617</v>
      </c>
      <c r="G728" s="2" t="s">
        <v>6791</v>
      </c>
      <c r="H728" t="s">
        <v>13553</v>
      </c>
    </row>
    <row r="729" spans="1:8" x14ac:dyDescent="0.15">
      <c r="A729">
        <v>732</v>
      </c>
      <c r="B729" t="s">
        <v>4357</v>
      </c>
      <c r="C729" t="s">
        <v>8588</v>
      </c>
      <c r="D729" t="s">
        <v>321</v>
      </c>
      <c r="E729" s="2" t="s">
        <v>7855</v>
      </c>
      <c r="F729" t="s">
        <v>13606</v>
      </c>
      <c r="G729" s="2" t="s">
        <v>6792</v>
      </c>
      <c r="H729" t="s">
        <v>13553</v>
      </c>
    </row>
    <row r="730" spans="1:8" x14ac:dyDescent="0.15">
      <c r="A730">
        <v>733</v>
      </c>
      <c r="B730" t="s">
        <v>4358</v>
      </c>
      <c r="C730" t="s">
        <v>8589</v>
      </c>
      <c r="D730" t="s">
        <v>321</v>
      </c>
      <c r="E730" s="2" t="s">
        <v>7855</v>
      </c>
      <c r="F730" t="s">
        <v>13647</v>
      </c>
      <c r="G730" s="2" t="s">
        <v>6793</v>
      </c>
      <c r="H730" t="s">
        <v>13553</v>
      </c>
    </row>
    <row r="731" spans="1:8" x14ac:dyDescent="0.15">
      <c r="A731">
        <v>734</v>
      </c>
      <c r="B731" t="s">
        <v>4359</v>
      </c>
      <c r="C731" t="s">
        <v>8590</v>
      </c>
      <c r="D731" t="s">
        <v>321</v>
      </c>
      <c r="E731" s="2" t="s">
        <v>7855</v>
      </c>
      <c r="F731" t="s">
        <v>13617</v>
      </c>
      <c r="G731" s="2" t="s">
        <v>6794</v>
      </c>
      <c r="H731" t="s">
        <v>13553</v>
      </c>
    </row>
    <row r="732" spans="1:8" x14ac:dyDescent="0.15">
      <c r="A732">
        <v>735</v>
      </c>
      <c r="B732" t="s">
        <v>4360</v>
      </c>
      <c r="C732" t="s">
        <v>8591</v>
      </c>
      <c r="D732" t="s">
        <v>321</v>
      </c>
      <c r="E732" s="2" t="s">
        <v>7855</v>
      </c>
      <c r="F732" t="s">
        <v>13609</v>
      </c>
      <c r="G732" s="2" t="s">
        <v>6795</v>
      </c>
      <c r="H732" t="s">
        <v>13553</v>
      </c>
    </row>
    <row r="733" spans="1:8" x14ac:dyDescent="0.15">
      <c r="A733">
        <v>736</v>
      </c>
      <c r="B733" t="s">
        <v>4361</v>
      </c>
      <c r="C733" t="s">
        <v>8592</v>
      </c>
      <c r="D733" t="s">
        <v>321</v>
      </c>
      <c r="E733" s="2" t="s">
        <v>7855</v>
      </c>
      <c r="F733" t="s">
        <v>13613</v>
      </c>
      <c r="G733" s="2" t="s">
        <v>6796</v>
      </c>
      <c r="H733" t="s">
        <v>13553</v>
      </c>
    </row>
    <row r="734" spans="1:8" x14ac:dyDescent="0.15">
      <c r="A734">
        <v>737</v>
      </c>
      <c r="B734" t="s">
        <v>4362</v>
      </c>
      <c r="C734" t="s">
        <v>8593</v>
      </c>
      <c r="D734" t="s">
        <v>321</v>
      </c>
      <c r="E734" s="2" t="s">
        <v>7855</v>
      </c>
      <c r="F734" t="s">
        <v>13635</v>
      </c>
      <c r="G734" s="2" t="s">
        <v>6660</v>
      </c>
      <c r="H734" t="s">
        <v>13553</v>
      </c>
    </row>
    <row r="735" spans="1:8" x14ac:dyDescent="0.15">
      <c r="A735">
        <v>738</v>
      </c>
      <c r="B735" t="s">
        <v>4363</v>
      </c>
      <c r="C735" t="s">
        <v>8594</v>
      </c>
      <c r="D735" t="s">
        <v>321</v>
      </c>
      <c r="E735" s="2" t="s">
        <v>7855</v>
      </c>
      <c r="F735" t="s">
        <v>13628</v>
      </c>
      <c r="G735" s="2" t="s">
        <v>6444</v>
      </c>
      <c r="H735" t="s">
        <v>13553</v>
      </c>
    </row>
    <row r="736" spans="1:8" x14ac:dyDescent="0.15">
      <c r="A736">
        <v>739</v>
      </c>
      <c r="B736" t="s">
        <v>4364</v>
      </c>
      <c r="C736" t="s">
        <v>8595</v>
      </c>
      <c r="D736" t="s">
        <v>321</v>
      </c>
      <c r="E736" s="2" t="s">
        <v>7855</v>
      </c>
      <c r="F736" t="s">
        <v>13634</v>
      </c>
      <c r="G736" s="2" t="s">
        <v>6797</v>
      </c>
      <c r="H736" t="s">
        <v>13553</v>
      </c>
    </row>
    <row r="737" spans="1:8" x14ac:dyDescent="0.15">
      <c r="A737">
        <v>740</v>
      </c>
      <c r="B737" t="s">
        <v>4365</v>
      </c>
      <c r="C737" t="s">
        <v>8596</v>
      </c>
      <c r="D737" t="s">
        <v>321</v>
      </c>
      <c r="E737" s="2" t="s">
        <v>7855</v>
      </c>
      <c r="F737" t="s">
        <v>13637</v>
      </c>
      <c r="G737" s="2" t="s">
        <v>6798</v>
      </c>
      <c r="H737" t="s">
        <v>13553</v>
      </c>
    </row>
    <row r="738" spans="1:8" x14ac:dyDescent="0.15">
      <c r="A738">
        <v>741</v>
      </c>
      <c r="B738" t="s">
        <v>4366</v>
      </c>
      <c r="C738" t="s">
        <v>8597</v>
      </c>
      <c r="D738" t="s">
        <v>321</v>
      </c>
      <c r="E738" s="2" t="s">
        <v>7855</v>
      </c>
      <c r="F738" t="s">
        <v>13615</v>
      </c>
      <c r="G738" s="2" t="s">
        <v>6799</v>
      </c>
      <c r="H738" t="s">
        <v>13553</v>
      </c>
    </row>
    <row r="739" spans="1:8" x14ac:dyDescent="0.15">
      <c r="A739">
        <v>742</v>
      </c>
      <c r="B739" t="s">
        <v>4367</v>
      </c>
      <c r="C739" t="s">
        <v>8598</v>
      </c>
      <c r="D739" t="s">
        <v>321</v>
      </c>
      <c r="E739" s="2" t="s">
        <v>7855</v>
      </c>
      <c r="F739" t="s">
        <v>13642</v>
      </c>
      <c r="G739" s="2" t="s">
        <v>6800</v>
      </c>
      <c r="H739" t="s">
        <v>13553</v>
      </c>
    </row>
    <row r="740" spans="1:8" x14ac:dyDescent="0.15">
      <c r="A740">
        <v>743</v>
      </c>
      <c r="B740" t="s">
        <v>4368</v>
      </c>
      <c r="C740" t="s">
        <v>8599</v>
      </c>
      <c r="D740" t="s">
        <v>321</v>
      </c>
      <c r="E740" s="2" t="s">
        <v>7855</v>
      </c>
      <c r="F740" t="s">
        <v>27</v>
      </c>
      <c r="G740" s="2" t="s">
        <v>6801</v>
      </c>
      <c r="H740" t="s">
        <v>13553</v>
      </c>
    </row>
    <row r="741" spans="1:8" x14ac:dyDescent="0.15">
      <c r="A741">
        <v>744</v>
      </c>
      <c r="B741" t="s">
        <v>4369</v>
      </c>
      <c r="C741" t="s">
        <v>8600</v>
      </c>
      <c r="D741" t="s">
        <v>321</v>
      </c>
      <c r="E741" s="2" t="s">
        <v>7855</v>
      </c>
      <c r="F741" t="s">
        <v>13621</v>
      </c>
      <c r="G741" s="2" t="s">
        <v>6802</v>
      </c>
      <c r="H741" t="s">
        <v>13553</v>
      </c>
    </row>
    <row r="742" spans="1:8" x14ac:dyDescent="0.15">
      <c r="A742">
        <v>745</v>
      </c>
      <c r="B742" t="s">
        <v>4370</v>
      </c>
      <c r="C742" t="s">
        <v>8601</v>
      </c>
      <c r="D742" t="s">
        <v>321</v>
      </c>
      <c r="E742" s="2" t="s">
        <v>7855</v>
      </c>
      <c r="F742" t="s">
        <v>13642</v>
      </c>
      <c r="G742" s="2" t="s">
        <v>6803</v>
      </c>
      <c r="H742" t="s">
        <v>13553</v>
      </c>
    </row>
    <row r="743" spans="1:8" x14ac:dyDescent="0.15">
      <c r="A743">
        <v>746</v>
      </c>
      <c r="B743" t="s">
        <v>4371</v>
      </c>
      <c r="C743" t="s">
        <v>8602</v>
      </c>
      <c r="D743" t="s">
        <v>321</v>
      </c>
      <c r="E743" s="2" t="s">
        <v>7855</v>
      </c>
      <c r="F743" t="s">
        <v>13627</v>
      </c>
      <c r="G743" s="2" t="s">
        <v>6518</v>
      </c>
      <c r="H743" t="s">
        <v>13553</v>
      </c>
    </row>
    <row r="744" spans="1:8" x14ac:dyDescent="0.15">
      <c r="A744">
        <v>747</v>
      </c>
      <c r="B744" t="s">
        <v>4372</v>
      </c>
      <c r="C744" t="s">
        <v>8603</v>
      </c>
      <c r="D744" t="s">
        <v>321</v>
      </c>
      <c r="E744" s="2" t="s">
        <v>7855</v>
      </c>
      <c r="F744" t="s">
        <v>13615</v>
      </c>
      <c r="G744" s="2" t="s">
        <v>6804</v>
      </c>
      <c r="H744" t="s">
        <v>13553</v>
      </c>
    </row>
    <row r="745" spans="1:8" x14ac:dyDescent="0.15">
      <c r="A745">
        <v>748</v>
      </c>
      <c r="B745" t="s">
        <v>4373</v>
      </c>
      <c r="C745" t="s">
        <v>8604</v>
      </c>
      <c r="D745" t="s">
        <v>321</v>
      </c>
      <c r="E745" s="2" t="s">
        <v>7855</v>
      </c>
      <c r="F745" t="s">
        <v>13636</v>
      </c>
      <c r="G745" s="2" t="s">
        <v>6805</v>
      </c>
      <c r="H745" t="s">
        <v>13553</v>
      </c>
    </row>
    <row r="746" spans="1:8" x14ac:dyDescent="0.15">
      <c r="A746">
        <v>749</v>
      </c>
      <c r="B746" t="s">
        <v>4374</v>
      </c>
      <c r="C746" t="s">
        <v>8605</v>
      </c>
      <c r="D746" t="s">
        <v>321</v>
      </c>
      <c r="E746" s="2" t="s">
        <v>7855</v>
      </c>
      <c r="F746" t="s">
        <v>13614</v>
      </c>
      <c r="G746" s="2" t="s">
        <v>6797</v>
      </c>
      <c r="H746" t="s">
        <v>13553</v>
      </c>
    </row>
    <row r="747" spans="1:8" x14ac:dyDescent="0.15">
      <c r="A747">
        <v>750</v>
      </c>
      <c r="B747" t="s">
        <v>533</v>
      </c>
      <c r="C747" t="s">
        <v>8606</v>
      </c>
      <c r="D747" t="s">
        <v>13565</v>
      </c>
      <c r="E747" s="2" t="s">
        <v>67</v>
      </c>
      <c r="F747" t="s">
        <v>13609</v>
      </c>
      <c r="G747" s="2" t="s">
        <v>6806</v>
      </c>
      <c r="H747" t="s">
        <v>13553</v>
      </c>
    </row>
    <row r="748" spans="1:8" x14ac:dyDescent="0.15">
      <c r="A748">
        <v>751</v>
      </c>
      <c r="B748" t="s">
        <v>534</v>
      </c>
      <c r="C748" t="s">
        <v>8607</v>
      </c>
      <c r="D748" t="s">
        <v>321</v>
      </c>
      <c r="E748" s="2" t="s">
        <v>232</v>
      </c>
      <c r="F748" t="s">
        <v>13617</v>
      </c>
      <c r="G748" s="2" t="s">
        <v>6807</v>
      </c>
      <c r="H748" t="s">
        <v>13553</v>
      </c>
    </row>
    <row r="749" spans="1:8" x14ac:dyDescent="0.15">
      <c r="A749">
        <v>752</v>
      </c>
      <c r="B749" t="s">
        <v>535</v>
      </c>
      <c r="C749" t="s">
        <v>8608</v>
      </c>
      <c r="D749" t="s">
        <v>321</v>
      </c>
      <c r="E749" s="2" t="s">
        <v>232</v>
      </c>
      <c r="F749" t="s">
        <v>13651</v>
      </c>
      <c r="G749" s="2" t="s">
        <v>6808</v>
      </c>
      <c r="H749" t="s">
        <v>13553</v>
      </c>
    </row>
    <row r="750" spans="1:8" x14ac:dyDescent="0.15">
      <c r="A750">
        <v>753</v>
      </c>
      <c r="B750" t="s">
        <v>2826</v>
      </c>
      <c r="C750" t="s">
        <v>8609</v>
      </c>
      <c r="D750" t="s">
        <v>321</v>
      </c>
      <c r="E750" s="2" t="s">
        <v>231</v>
      </c>
      <c r="F750" t="s">
        <v>13638</v>
      </c>
      <c r="G750" s="2" t="s">
        <v>6412</v>
      </c>
      <c r="H750" t="s">
        <v>13553</v>
      </c>
    </row>
    <row r="751" spans="1:8" x14ac:dyDescent="0.15">
      <c r="A751">
        <v>754</v>
      </c>
      <c r="B751" t="s">
        <v>2827</v>
      </c>
      <c r="C751" t="s">
        <v>8610</v>
      </c>
      <c r="D751" t="s">
        <v>321</v>
      </c>
      <c r="E751" s="2" t="s">
        <v>231</v>
      </c>
      <c r="F751" t="s">
        <v>27</v>
      </c>
      <c r="G751" s="2" t="s">
        <v>6726</v>
      </c>
      <c r="H751" t="s">
        <v>13553</v>
      </c>
    </row>
    <row r="752" spans="1:8" x14ac:dyDescent="0.15">
      <c r="A752">
        <v>755</v>
      </c>
      <c r="B752" t="s">
        <v>2828</v>
      </c>
      <c r="C752" t="s">
        <v>8611</v>
      </c>
      <c r="D752" t="s">
        <v>321</v>
      </c>
      <c r="E752" s="2" t="s">
        <v>231</v>
      </c>
      <c r="F752" t="s">
        <v>13642</v>
      </c>
      <c r="G752" s="2" t="s">
        <v>6809</v>
      </c>
      <c r="H752" t="s">
        <v>13553</v>
      </c>
    </row>
    <row r="753" spans="1:8" x14ac:dyDescent="0.15">
      <c r="A753">
        <v>756</v>
      </c>
      <c r="B753" t="s">
        <v>2829</v>
      </c>
      <c r="C753" t="s">
        <v>8612</v>
      </c>
      <c r="D753" t="s">
        <v>321</v>
      </c>
      <c r="E753" s="2" t="s">
        <v>231</v>
      </c>
      <c r="F753" t="s">
        <v>13617</v>
      </c>
      <c r="G753" s="2" t="s">
        <v>6650</v>
      </c>
      <c r="H753" t="s">
        <v>13553</v>
      </c>
    </row>
    <row r="754" spans="1:8" x14ac:dyDescent="0.15">
      <c r="A754">
        <v>757</v>
      </c>
      <c r="B754" t="s">
        <v>509</v>
      </c>
      <c r="C754" t="s">
        <v>8613</v>
      </c>
      <c r="D754" t="s">
        <v>321</v>
      </c>
      <c r="E754" s="2" t="s">
        <v>231</v>
      </c>
      <c r="F754" t="s">
        <v>13638</v>
      </c>
      <c r="G754" s="2" t="s">
        <v>6267</v>
      </c>
      <c r="H754" t="s">
        <v>13553</v>
      </c>
    </row>
    <row r="755" spans="1:8" x14ac:dyDescent="0.15">
      <c r="A755">
        <v>758</v>
      </c>
      <c r="B755" t="s">
        <v>2831</v>
      </c>
      <c r="C755" t="s">
        <v>8614</v>
      </c>
      <c r="D755" t="s">
        <v>321</v>
      </c>
      <c r="E755" s="2" t="s">
        <v>231</v>
      </c>
      <c r="F755" t="s">
        <v>13617</v>
      </c>
      <c r="G755" s="2" t="s">
        <v>6780</v>
      </c>
      <c r="H755" t="s">
        <v>13553</v>
      </c>
    </row>
    <row r="756" spans="1:8" x14ac:dyDescent="0.15">
      <c r="A756">
        <v>759</v>
      </c>
      <c r="B756" t="s">
        <v>2833</v>
      </c>
      <c r="C756" t="s">
        <v>8615</v>
      </c>
      <c r="D756" t="s">
        <v>321</v>
      </c>
      <c r="E756" s="2" t="s">
        <v>231</v>
      </c>
      <c r="F756" t="s">
        <v>13607</v>
      </c>
      <c r="G756" s="2" t="s">
        <v>6810</v>
      </c>
      <c r="H756" t="s">
        <v>13553</v>
      </c>
    </row>
    <row r="757" spans="1:8" x14ac:dyDescent="0.15">
      <c r="A757">
        <v>760</v>
      </c>
      <c r="B757" t="s">
        <v>4375</v>
      </c>
      <c r="C757" t="s">
        <v>8616</v>
      </c>
      <c r="D757" t="s">
        <v>321</v>
      </c>
      <c r="E757" s="2" t="s">
        <v>230</v>
      </c>
      <c r="F757" t="s">
        <v>13617</v>
      </c>
      <c r="G757" s="2" t="s">
        <v>6811</v>
      </c>
      <c r="H757" t="s">
        <v>13553</v>
      </c>
    </row>
    <row r="758" spans="1:8" x14ac:dyDescent="0.15">
      <c r="A758">
        <v>761</v>
      </c>
      <c r="B758" t="s">
        <v>4376</v>
      </c>
      <c r="C758" t="s">
        <v>8617</v>
      </c>
      <c r="D758" t="s">
        <v>321</v>
      </c>
      <c r="E758" s="2" t="s">
        <v>230</v>
      </c>
      <c r="F758" t="s">
        <v>13607</v>
      </c>
      <c r="G758" s="2" t="s">
        <v>6812</v>
      </c>
      <c r="H758" t="s">
        <v>13553</v>
      </c>
    </row>
    <row r="759" spans="1:8" x14ac:dyDescent="0.15">
      <c r="A759">
        <v>762</v>
      </c>
      <c r="B759" t="s">
        <v>4377</v>
      </c>
      <c r="C759" t="s">
        <v>8618</v>
      </c>
      <c r="D759" t="s">
        <v>321</v>
      </c>
      <c r="E759" s="2" t="s">
        <v>230</v>
      </c>
      <c r="F759" t="s">
        <v>13632</v>
      </c>
      <c r="G759" s="2" t="s">
        <v>6312</v>
      </c>
      <c r="H759" t="s">
        <v>13553</v>
      </c>
    </row>
    <row r="760" spans="1:8" x14ac:dyDescent="0.15">
      <c r="A760">
        <v>763</v>
      </c>
      <c r="B760" t="s">
        <v>4378</v>
      </c>
      <c r="C760" t="s">
        <v>8619</v>
      </c>
      <c r="D760" t="s">
        <v>321</v>
      </c>
      <c r="E760" s="2" t="s">
        <v>230</v>
      </c>
      <c r="F760" t="s">
        <v>13617</v>
      </c>
      <c r="G760" s="2" t="s">
        <v>6352</v>
      </c>
      <c r="H760" t="s">
        <v>13553</v>
      </c>
    </row>
    <row r="761" spans="1:8" x14ac:dyDescent="0.15">
      <c r="A761">
        <v>764</v>
      </c>
      <c r="B761" t="s">
        <v>4379</v>
      </c>
      <c r="C761" t="s">
        <v>8620</v>
      </c>
      <c r="D761" t="s">
        <v>321</v>
      </c>
      <c r="E761" s="2" t="s">
        <v>230</v>
      </c>
      <c r="F761" t="s">
        <v>13617</v>
      </c>
      <c r="G761" s="2" t="s">
        <v>6352</v>
      </c>
      <c r="H761" t="s">
        <v>13553</v>
      </c>
    </row>
    <row r="762" spans="1:8" x14ac:dyDescent="0.15">
      <c r="A762">
        <v>765</v>
      </c>
      <c r="B762" t="s">
        <v>4380</v>
      </c>
      <c r="C762" t="s">
        <v>8621</v>
      </c>
      <c r="D762" t="s">
        <v>321</v>
      </c>
      <c r="E762" s="2" t="s">
        <v>230</v>
      </c>
      <c r="F762" t="s">
        <v>13607</v>
      </c>
      <c r="G762" s="2" t="s">
        <v>6353</v>
      </c>
      <c r="H762" t="s">
        <v>13553</v>
      </c>
    </row>
    <row r="763" spans="1:8" x14ac:dyDescent="0.15">
      <c r="A763">
        <v>766</v>
      </c>
      <c r="B763" t="s">
        <v>4381</v>
      </c>
      <c r="C763" t="s">
        <v>8622</v>
      </c>
      <c r="D763" t="s">
        <v>321</v>
      </c>
      <c r="E763" s="2" t="s">
        <v>230</v>
      </c>
      <c r="F763" t="s">
        <v>13617</v>
      </c>
      <c r="G763" s="2" t="s">
        <v>6813</v>
      </c>
      <c r="H763" t="s">
        <v>13553</v>
      </c>
    </row>
    <row r="764" spans="1:8" x14ac:dyDescent="0.15">
      <c r="A764">
        <v>767</v>
      </c>
      <c r="B764" t="s">
        <v>4382</v>
      </c>
      <c r="C764" t="s">
        <v>8623</v>
      </c>
      <c r="D764" t="s">
        <v>321</v>
      </c>
      <c r="E764" s="2" t="s">
        <v>230</v>
      </c>
      <c r="F764" t="s">
        <v>13648</v>
      </c>
      <c r="G764" s="2" t="s">
        <v>6814</v>
      </c>
      <c r="H764" t="s">
        <v>13553</v>
      </c>
    </row>
    <row r="765" spans="1:8" x14ac:dyDescent="0.15">
      <c r="A765">
        <v>768</v>
      </c>
      <c r="B765" t="s">
        <v>2796</v>
      </c>
      <c r="C765" t="s">
        <v>8624</v>
      </c>
      <c r="D765" t="s">
        <v>321</v>
      </c>
      <c r="E765" s="2" t="s">
        <v>230</v>
      </c>
      <c r="F765" t="s">
        <v>13621</v>
      </c>
      <c r="G765" s="2" t="s">
        <v>6298</v>
      </c>
      <c r="H765" t="s">
        <v>13553</v>
      </c>
    </row>
    <row r="766" spans="1:8" x14ac:dyDescent="0.15">
      <c r="A766">
        <v>769</v>
      </c>
      <c r="B766" t="s">
        <v>514</v>
      </c>
      <c r="C766" t="s">
        <v>8625</v>
      </c>
      <c r="D766" t="s">
        <v>321</v>
      </c>
      <c r="E766" s="2" t="s">
        <v>232</v>
      </c>
      <c r="F766" t="s">
        <v>13624</v>
      </c>
      <c r="G766" s="2" t="s">
        <v>6815</v>
      </c>
      <c r="H766" t="s">
        <v>13553</v>
      </c>
    </row>
    <row r="767" spans="1:8" x14ac:dyDescent="0.15">
      <c r="A767">
        <v>770</v>
      </c>
      <c r="B767" t="s">
        <v>518</v>
      </c>
      <c r="C767" t="s">
        <v>8626</v>
      </c>
      <c r="D767" t="s">
        <v>321</v>
      </c>
      <c r="E767" s="2" t="s">
        <v>232</v>
      </c>
      <c r="F767" t="s">
        <v>13640</v>
      </c>
      <c r="G767" s="2" t="s">
        <v>6816</v>
      </c>
      <c r="H767" t="s">
        <v>13553</v>
      </c>
    </row>
    <row r="768" spans="1:8" x14ac:dyDescent="0.15">
      <c r="A768">
        <v>771</v>
      </c>
      <c r="B768" t="s">
        <v>522</v>
      </c>
      <c r="C768" t="s">
        <v>8627</v>
      </c>
      <c r="D768" t="s">
        <v>321</v>
      </c>
      <c r="E768" s="2" t="s">
        <v>232</v>
      </c>
      <c r="F768" t="s">
        <v>13629</v>
      </c>
      <c r="G768" s="2" t="s">
        <v>6817</v>
      </c>
      <c r="H768" t="s">
        <v>13553</v>
      </c>
    </row>
    <row r="769" spans="1:8" x14ac:dyDescent="0.15">
      <c r="A769">
        <v>772</v>
      </c>
      <c r="B769" t="s">
        <v>517</v>
      </c>
      <c r="C769" t="s">
        <v>8628</v>
      </c>
      <c r="D769" t="s">
        <v>321</v>
      </c>
      <c r="E769" s="2" t="s">
        <v>232</v>
      </c>
      <c r="F769" t="s">
        <v>13637</v>
      </c>
      <c r="G769" s="2" t="s">
        <v>6818</v>
      </c>
      <c r="H769" t="s">
        <v>13553</v>
      </c>
    </row>
    <row r="770" spans="1:8" x14ac:dyDescent="0.15">
      <c r="A770">
        <v>773</v>
      </c>
      <c r="B770" t="s">
        <v>512</v>
      </c>
      <c r="C770" t="s">
        <v>8629</v>
      </c>
      <c r="D770" t="s">
        <v>321</v>
      </c>
      <c r="E770" s="2" t="s">
        <v>232</v>
      </c>
      <c r="F770" t="s">
        <v>13606</v>
      </c>
      <c r="G770" s="2" t="s">
        <v>6819</v>
      </c>
      <c r="H770" t="s">
        <v>13553</v>
      </c>
    </row>
    <row r="771" spans="1:8" x14ac:dyDescent="0.15">
      <c r="A771">
        <v>774</v>
      </c>
      <c r="B771" t="s">
        <v>521</v>
      </c>
      <c r="C771" t="s">
        <v>8630</v>
      </c>
      <c r="D771" t="s">
        <v>321</v>
      </c>
      <c r="E771" s="2" t="s">
        <v>232</v>
      </c>
      <c r="F771" t="s">
        <v>13613</v>
      </c>
      <c r="G771" s="2" t="s">
        <v>6370</v>
      </c>
      <c r="H771" t="s">
        <v>13553</v>
      </c>
    </row>
    <row r="772" spans="1:8" x14ac:dyDescent="0.15">
      <c r="A772">
        <v>775</v>
      </c>
      <c r="B772" t="s">
        <v>513</v>
      </c>
      <c r="C772" t="s">
        <v>8631</v>
      </c>
      <c r="D772" t="s">
        <v>321</v>
      </c>
      <c r="E772" s="2" t="s">
        <v>232</v>
      </c>
      <c r="F772" t="s">
        <v>13633</v>
      </c>
      <c r="G772" s="2" t="s">
        <v>6820</v>
      </c>
      <c r="H772" t="s">
        <v>13553</v>
      </c>
    </row>
    <row r="773" spans="1:8" x14ac:dyDescent="0.15">
      <c r="A773">
        <v>776</v>
      </c>
      <c r="B773" t="s">
        <v>519</v>
      </c>
      <c r="C773" t="s">
        <v>8632</v>
      </c>
      <c r="D773" t="s">
        <v>321</v>
      </c>
      <c r="E773" s="2" t="s">
        <v>232</v>
      </c>
      <c r="F773" t="s">
        <v>13617</v>
      </c>
      <c r="G773" s="2" t="s">
        <v>6821</v>
      </c>
      <c r="H773" t="s">
        <v>13553</v>
      </c>
    </row>
    <row r="774" spans="1:8" x14ac:dyDescent="0.15">
      <c r="A774">
        <v>777</v>
      </c>
      <c r="B774" t="s">
        <v>520</v>
      </c>
      <c r="C774" t="s">
        <v>8633</v>
      </c>
      <c r="D774" t="s">
        <v>321</v>
      </c>
      <c r="E774" s="2" t="s">
        <v>232</v>
      </c>
      <c r="F774" t="s">
        <v>13622</v>
      </c>
      <c r="G774" s="2" t="s">
        <v>6334</v>
      </c>
      <c r="H774" t="s">
        <v>13553</v>
      </c>
    </row>
    <row r="775" spans="1:8" x14ac:dyDescent="0.15">
      <c r="A775">
        <v>778</v>
      </c>
      <c r="B775" t="s">
        <v>523</v>
      </c>
      <c r="C775" t="s">
        <v>8634</v>
      </c>
      <c r="D775" t="s">
        <v>321</v>
      </c>
      <c r="E775" s="2" t="s">
        <v>232</v>
      </c>
      <c r="F775" t="s">
        <v>13626</v>
      </c>
      <c r="G775" s="2" t="s">
        <v>6371</v>
      </c>
      <c r="H775" t="s">
        <v>13553</v>
      </c>
    </row>
    <row r="776" spans="1:8" x14ac:dyDescent="0.15">
      <c r="A776">
        <v>779</v>
      </c>
      <c r="B776" t="s">
        <v>516</v>
      </c>
      <c r="C776" t="s">
        <v>8635</v>
      </c>
      <c r="D776" t="s">
        <v>321</v>
      </c>
      <c r="E776" s="2" t="s">
        <v>232</v>
      </c>
      <c r="F776" t="s">
        <v>13649</v>
      </c>
      <c r="G776" s="2" t="s">
        <v>6572</v>
      </c>
      <c r="H776" t="s">
        <v>13553</v>
      </c>
    </row>
    <row r="777" spans="1:8" x14ac:dyDescent="0.15">
      <c r="A777">
        <v>780</v>
      </c>
      <c r="B777" t="s">
        <v>515</v>
      </c>
      <c r="C777" t="s">
        <v>8636</v>
      </c>
      <c r="D777" t="s">
        <v>321</v>
      </c>
      <c r="E777" s="2" t="s">
        <v>232</v>
      </c>
      <c r="F777" t="s">
        <v>13622</v>
      </c>
      <c r="G777" s="2" t="s">
        <v>6318</v>
      </c>
      <c r="H777" t="s">
        <v>13553</v>
      </c>
    </row>
    <row r="778" spans="1:8" x14ac:dyDescent="0.15">
      <c r="A778">
        <v>781</v>
      </c>
      <c r="B778" t="s">
        <v>528</v>
      </c>
      <c r="C778" t="s">
        <v>8637</v>
      </c>
      <c r="D778" t="s">
        <v>321</v>
      </c>
      <c r="E778" s="2" t="s">
        <v>231</v>
      </c>
      <c r="F778" t="s">
        <v>13617</v>
      </c>
      <c r="G778" s="2" t="s">
        <v>6822</v>
      </c>
      <c r="H778" t="s">
        <v>13553</v>
      </c>
    </row>
    <row r="779" spans="1:8" x14ac:dyDescent="0.15">
      <c r="A779">
        <v>782</v>
      </c>
      <c r="B779" t="s">
        <v>525</v>
      </c>
      <c r="C779" t="s">
        <v>8638</v>
      </c>
      <c r="D779" t="s">
        <v>321</v>
      </c>
      <c r="E779" s="2" t="s">
        <v>231</v>
      </c>
      <c r="F779" t="s">
        <v>13631</v>
      </c>
      <c r="G779" s="2" t="s">
        <v>6409</v>
      </c>
      <c r="H779" t="s">
        <v>13553</v>
      </c>
    </row>
    <row r="780" spans="1:8" x14ac:dyDescent="0.15">
      <c r="A780">
        <v>783</v>
      </c>
      <c r="B780" t="s">
        <v>2815</v>
      </c>
      <c r="C780" t="s">
        <v>8639</v>
      </c>
      <c r="D780" t="s">
        <v>321</v>
      </c>
      <c r="E780" s="2" t="s">
        <v>231</v>
      </c>
      <c r="F780" t="s">
        <v>13609</v>
      </c>
      <c r="G780" s="2" t="s">
        <v>6823</v>
      </c>
      <c r="H780" t="s">
        <v>13553</v>
      </c>
    </row>
    <row r="781" spans="1:8" x14ac:dyDescent="0.15">
      <c r="A781">
        <v>784</v>
      </c>
      <c r="B781" t="s">
        <v>529</v>
      </c>
      <c r="C781" t="s">
        <v>8640</v>
      </c>
      <c r="D781" t="s">
        <v>321</v>
      </c>
      <c r="E781" s="2" t="s">
        <v>231</v>
      </c>
      <c r="F781" t="s">
        <v>13628</v>
      </c>
      <c r="G781" s="2" t="s">
        <v>6727</v>
      </c>
      <c r="H781" t="s">
        <v>13553</v>
      </c>
    </row>
    <row r="782" spans="1:8" x14ac:dyDescent="0.15">
      <c r="A782">
        <v>785</v>
      </c>
      <c r="B782" t="s">
        <v>526</v>
      </c>
      <c r="C782" t="s">
        <v>8641</v>
      </c>
      <c r="D782" t="s">
        <v>321</v>
      </c>
      <c r="E782" s="2" t="s">
        <v>231</v>
      </c>
      <c r="F782" t="s">
        <v>13638</v>
      </c>
      <c r="G782" s="2" t="s">
        <v>6824</v>
      </c>
      <c r="H782" t="s">
        <v>13553</v>
      </c>
    </row>
    <row r="783" spans="1:8" x14ac:dyDescent="0.15">
      <c r="A783">
        <v>786</v>
      </c>
      <c r="B783" t="s">
        <v>531</v>
      </c>
      <c r="C783" t="s">
        <v>8642</v>
      </c>
      <c r="D783" t="s">
        <v>321</v>
      </c>
      <c r="E783" s="2" t="s">
        <v>231</v>
      </c>
      <c r="F783" t="s">
        <v>13634</v>
      </c>
      <c r="G783" s="2" t="s">
        <v>6825</v>
      </c>
      <c r="H783" t="s">
        <v>13553</v>
      </c>
    </row>
    <row r="784" spans="1:8" x14ac:dyDescent="0.15">
      <c r="A784">
        <v>787</v>
      </c>
      <c r="B784" t="s">
        <v>527</v>
      </c>
      <c r="C784" t="s">
        <v>8643</v>
      </c>
      <c r="D784" t="s">
        <v>321</v>
      </c>
      <c r="E784" s="2" t="s">
        <v>231</v>
      </c>
      <c r="F784" t="s">
        <v>13649</v>
      </c>
      <c r="G784" s="2" t="s">
        <v>6826</v>
      </c>
      <c r="H784" t="s">
        <v>13553</v>
      </c>
    </row>
    <row r="785" spans="1:8" x14ac:dyDescent="0.15">
      <c r="A785">
        <v>789</v>
      </c>
      <c r="B785" t="s">
        <v>530</v>
      </c>
      <c r="C785" t="s">
        <v>8644</v>
      </c>
      <c r="D785" t="s">
        <v>321</v>
      </c>
      <c r="E785" s="2" t="s">
        <v>231</v>
      </c>
      <c r="F785" t="s">
        <v>13629</v>
      </c>
      <c r="G785" s="2" t="s">
        <v>6279</v>
      </c>
      <c r="H785" t="s">
        <v>13553</v>
      </c>
    </row>
    <row r="786" spans="1:8" x14ac:dyDescent="0.15">
      <c r="A786">
        <v>790</v>
      </c>
      <c r="B786" t="s">
        <v>524</v>
      </c>
      <c r="C786" t="s">
        <v>8645</v>
      </c>
      <c r="D786" t="s">
        <v>321</v>
      </c>
      <c r="E786" s="2" t="s">
        <v>231</v>
      </c>
      <c r="F786" t="s">
        <v>13617</v>
      </c>
      <c r="G786" s="2" t="s">
        <v>6825</v>
      </c>
      <c r="H786" t="s">
        <v>13553</v>
      </c>
    </row>
    <row r="787" spans="1:8" x14ac:dyDescent="0.15">
      <c r="A787">
        <v>791</v>
      </c>
      <c r="B787" t="s">
        <v>2832</v>
      </c>
      <c r="C787" t="s">
        <v>8646</v>
      </c>
      <c r="D787" t="s">
        <v>321</v>
      </c>
      <c r="E787" s="2" t="s">
        <v>231</v>
      </c>
      <c r="F787" t="s">
        <v>13607</v>
      </c>
      <c r="G787" s="2" t="s">
        <v>6291</v>
      </c>
      <c r="H787" t="s">
        <v>13553</v>
      </c>
    </row>
    <row r="788" spans="1:8" x14ac:dyDescent="0.15">
      <c r="A788">
        <v>792</v>
      </c>
      <c r="B788" t="s">
        <v>2830</v>
      </c>
      <c r="C788" t="s">
        <v>8647</v>
      </c>
      <c r="D788" t="s">
        <v>321</v>
      </c>
      <c r="E788" s="2" t="s">
        <v>231</v>
      </c>
      <c r="F788" t="s">
        <v>13611</v>
      </c>
      <c r="G788" s="2" t="s">
        <v>6827</v>
      </c>
      <c r="H788" t="s">
        <v>13553</v>
      </c>
    </row>
    <row r="789" spans="1:8" x14ac:dyDescent="0.15">
      <c r="A789">
        <v>793</v>
      </c>
      <c r="B789" t="s">
        <v>2825</v>
      </c>
      <c r="C789" t="s">
        <v>8648</v>
      </c>
      <c r="D789" t="s">
        <v>321</v>
      </c>
      <c r="E789" s="2" t="s">
        <v>230</v>
      </c>
      <c r="F789" t="s">
        <v>13641</v>
      </c>
      <c r="G789" s="2" t="s">
        <v>6828</v>
      </c>
      <c r="H789" t="s">
        <v>13553</v>
      </c>
    </row>
    <row r="790" spans="1:8" x14ac:dyDescent="0.15">
      <c r="A790">
        <v>794</v>
      </c>
      <c r="B790" t="s">
        <v>2821</v>
      </c>
      <c r="C790" t="s">
        <v>8649</v>
      </c>
      <c r="D790" t="s">
        <v>321</v>
      </c>
      <c r="E790" s="2" t="s">
        <v>230</v>
      </c>
      <c r="F790" t="s">
        <v>13617</v>
      </c>
      <c r="G790" s="2" t="s">
        <v>6829</v>
      </c>
      <c r="H790" t="s">
        <v>13553</v>
      </c>
    </row>
    <row r="791" spans="1:8" x14ac:dyDescent="0.15">
      <c r="A791">
        <v>795</v>
      </c>
      <c r="B791" t="s">
        <v>2823</v>
      </c>
      <c r="C791" t="s">
        <v>8650</v>
      </c>
      <c r="D791" t="s">
        <v>321</v>
      </c>
      <c r="E791" s="2" t="s">
        <v>230</v>
      </c>
      <c r="F791" t="s">
        <v>13610</v>
      </c>
      <c r="G791" s="2" t="s">
        <v>6415</v>
      </c>
      <c r="H791" t="s">
        <v>13553</v>
      </c>
    </row>
    <row r="792" spans="1:8" x14ac:dyDescent="0.15">
      <c r="A792">
        <v>796</v>
      </c>
      <c r="B792" t="s">
        <v>2816</v>
      </c>
      <c r="C792" t="s">
        <v>8651</v>
      </c>
      <c r="D792" t="s">
        <v>321</v>
      </c>
      <c r="E792" s="2" t="s">
        <v>230</v>
      </c>
      <c r="F792" t="s">
        <v>13631</v>
      </c>
      <c r="G792" s="2" t="s">
        <v>6309</v>
      </c>
      <c r="H792" t="s">
        <v>13553</v>
      </c>
    </row>
    <row r="793" spans="1:8" x14ac:dyDescent="0.15">
      <c r="A793">
        <v>797</v>
      </c>
      <c r="B793" t="s">
        <v>4383</v>
      </c>
      <c r="C793" t="s">
        <v>8652</v>
      </c>
      <c r="D793" t="s">
        <v>321</v>
      </c>
      <c r="E793" s="2" t="s">
        <v>230</v>
      </c>
      <c r="F793" t="s">
        <v>13611</v>
      </c>
      <c r="G793" s="2" t="s">
        <v>6430</v>
      </c>
      <c r="H793" t="s">
        <v>13553</v>
      </c>
    </row>
    <row r="794" spans="1:8" x14ac:dyDescent="0.15">
      <c r="A794">
        <v>798</v>
      </c>
      <c r="B794" t="s">
        <v>4384</v>
      </c>
      <c r="C794" t="s">
        <v>8653</v>
      </c>
      <c r="D794" t="s">
        <v>321</v>
      </c>
      <c r="E794" s="2" t="s">
        <v>230</v>
      </c>
      <c r="F794" t="s">
        <v>13617</v>
      </c>
      <c r="G794" s="2" t="s">
        <v>6830</v>
      </c>
      <c r="H794" t="s">
        <v>13553</v>
      </c>
    </row>
    <row r="795" spans="1:8" x14ac:dyDescent="0.15">
      <c r="A795">
        <v>799</v>
      </c>
      <c r="B795" t="s">
        <v>2824</v>
      </c>
      <c r="C795" t="s">
        <v>8654</v>
      </c>
      <c r="D795" t="s">
        <v>321</v>
      </c>
      <c r="E795" s="2" t="s">
        <v>230</v>
      </c>
      <c r="F795" t="s">
        <v>27</v>
      </c>
      <c r="G795" s="2" t="s">
        <v>6831</v>
      </c>
      <c r="H795" t="s">
        <v>13553</v>
      </c>
    </row>
    <row r="796" spans="1:8" x14ac:dyDescent="0.15">
      <c r="A796">
        <v>800</v>
      </c>
      <c r="B796" t="s">
        <v>2820</v>
      </c>
      <c r="C796" t="s">
        <v>8655</v>
      </c>
      <c r="D796" t="s">
        <v>321</v>
      </c>
      <c r="E796" s="2" t="s">
        <v>230</v>
      </c>
      <c r="F796" t="s">
        <v>13617</v>
      </c>
      <c r="G796" s="2" t="s">
        <v>6741</v>
      </c>
      <c r="H796" t="s">
        <v>13553</v>
      </c>
    </row>
    <row r="797" spans="1:8" x14ac:dyDescent="0.15">
      <c r="A797">
        <v>801</v>
      </c>
      <c r="B797" t="s">
        <v>2819</v>
      </c>
      <c r="C797" t="s">
        <v>8656</v>
      </c>
      <c r="D797" t="s">
        <v>321</v>
      </c>
      <c r="E797" s="2" t="s">
        <v>230</v>
      </c>
      <c r="F797" t="s">
        <v>13611</v>
      </c>
      <c r="G797" s="2" t="s">
        <v>6832</v>
      </c>
      <c r="H797" t="s">
        <v>13553</v>
      </c>
    </row>
    <row r="798" spans="1:8" x14ac:dyDescent="0.15">
      <c r="A798">
        <v>802</v>
      </c>
      <c r="B798" t="s">
        <v>2822</v>
      </c>
      <c r="C798" t="s">
        <v>8657</v>
      </c>
      <c r="D798" t="s">
        <v>321</v>
      </c>
      <c r="E798" s="2" t="s">
        <v>230</v>
      </c>
      <c r="F798" t="s">
        <v>13612</v>
      </c>
      <c r="G798" s="2" t="s">
        <v>6833</v>
      </c>
      <c r="H798" t="s">
        <v>13553</v>
      </c>
    </row>
    <row r="799" spans="1:8" x14ac:dyDescent="0.15">
      <c r="A799">
        <v>803</v>
      </c>
      <c r="B799" t="s">
        <v>2818</v>
      </c>
      <c r="C799" t="s">
        <v>8658</v>
      </c>
      <c r="D799" t="s">
        <v>321</v>
      </c>
      <c r="E799" s="2" t="s">
        <v>230</v>
      </c>
      <c r="F799" t="s">
        <v>13621</v>
      </c>
      <c r="G799" s="2" t="s">
        <v>6300</v>
      </c>
      <c r="H799" t="s">
        <v>13553</v>
      </c>
    </row>
    <row r="800" spans="1:8" x14ac:dyDescent="0.15">
      <c r="A800">
        <v>804</v>
      </c>
      <c r="B800" t="s">
        <v>2817</v>
      </c>
      <c r="C800" t="s">
        <v>8659</v>
      </c>
      <c r="D800" t="s">
        <v>321</v>
      </c>
      <c r="E800" s="2" t="s">
        <v>230</v>
      </c>
      <c r="F800" t="s">
        <v>13644</v>
      </c>
      <c r="G800" s="2" t="s">
        <v>6743</v>
      </c>
      <c r="H800" t="s">
        <v>13553</v>
      </c>
    </row>
    <row r="801" spans="1:8" x14ac:dyDescent="0.15">
      <c r="A801">
        <v>805</v>
      </c>
      <c r="B801" t="s">
        <v>4385</v>
      </c>
      <c r="C801" t="s">
        <v>8660</v>
      </c>
      <c r="D801" t="s">
        <v>321</v>
      </c>
      <c r="E801" s="2" t="s">
        <v>230</v>
      </c>
      <c r="F801" t="s">
        <v>13632</v>
      </c>
      <c r="G801" s="2" t="s">
        <v>6834</v>
      </c>
      <c r="H801" t="s">
        <v>13553</v>
      </c>
    </row>
    <row r="802" spans="1:8" x14ac:dyDescent="0.15">
      <c r="A802">
        <v>806</v>
      </c>
      <c r="B802" t="s">
        <v>4386</v>
      </c>
      <c r="C802" t="s">
        <v>8661</v>
      </c>
      <c r="D802" t="s">
        <v>321</v>
      </c>
      <c r="E802" s="2" t="s">
        <v>7855</v>
      </c>
      <c r="F802" t="s">
        <v>13617</v>
      </c>
      <c r="G802" s="2" t="s">
        <v>6451</v>
      </c>
      <c r="H802" t="s">
        <v>13553</v>
      </c>
    </row>
    <row r="803" spans="1:8" x14ac:dyDescent="0.15">
      <c r="A803">
        <v>807</v>
      </c>
      <c r="B803" t="s">
        <v>4387</v>
      </c>
      <c r="C803" t="s">
        <v>8662</v>
      </c>
      <c r="D803" t="s">
        <v>321</v>
      </c>
      <c r="E803" s="2" t="s">
        <v>7855</v>
      </c>
      <c r="F803" t="s">
        <v>13638</v>
      </c>
      <c r="G803" s="2" t="s">
        <v>6362</v>
      </c>
      <c r="H803" t="s">
        <v>13553</v>
      </c>
    </row>
    <row r="804" spans="1:8" x14ac:dyDescent="0.15">
      <c r="A804">
        <v>808</v>
      </c>
      <c r="B804" t="s">
        <v>4388</v>
      </c>
      <c r="C804" t="s">
        <v>8663</v>
      </c>
      <c r="D804" t="s">
        <v>321</v>
      </c>
      <c r="E804" s="2" t="s">
        <v>7855</v>
      </c>
      <c r="F804" t="s">
        <v>13617</v>
      </c>
      <c r="G804" s="2" t="s">
        <v>6835</v>
      </c>
      <c r="H804" t="s">
        <v>13553</v>
      </c>
    </row>
    <row r="805" spans="1:8" x14ac:dyDescent="0.15">
      <c r="A805">
        <v>809</v>
      </c>
      <c r="B805" t="s">
        <v>4389</v>
      </c>
      <c r="C805" t="s">
        <v>8664</v>
      </c>
      <c r="D805" t="s">
        <v>321</v>
      </c>
      <c r="E805" s="2" t="s">
        <v>7855</v>
      </c>
      <c r="F805" t="s">
        <v>13607</v>
      </c>
      <c r="G805" s="2" t="s">
        <v>6836</v>
      </c>
      <c r="H805" t="s">
        <v>13553</v>
      </c>
    </row>
    <row r="806" spans="1:8" x14ac:dyDescent="0.15">
      <c r="A806">
        <v>810</v>
      </c>
      <c r="B806" t="s">
        <v>4390</v>
      </c>
      <c r="C806" t="s">
        <v>8665</v>
      </c>
      <c r="D806" t="s">
        <v>321</v>
      </c>
      <c r="E806" s="2" t="s">
        <v>7855</v>
      </c>
      <c r="F806" t="s">
        <v>13621</v>
      </c>
      <c r="G806" s="2" t="s">
        <v>6837</v>
      </c>
      <c r="H806" t="s">
        <v>13553</v>
      </c>
    </row>
    <row r="807" spans="1:8" x14ac:dyDescent="0.15">
      <c r="A807">
        <v>811</v>
      </c>
      <c r="B807" t="s">
        <v>906</v>
      </c>
      <c r="C807" t="s">
        <v>8666</v>
      </c>
      <c r="D807" t="s">
        <v>324</v>
      </c>
      <c r="E807" s="2" t="s">
        <v>232</v>
      </c>
      <c r="F807" t="s">
        <v>13643</v>
      </c>
      <c r="G807" s="2" t="s">
        <v>6838</v>
      </c>
      <c r="H807" t="s">
        <v>13553</v>
      </c>
    </row>
    <row r="808" spans="1:8" x14ac:dyDescent="0.15">
      <c r="A808">
        <v>812</v>
      </c>
      <c r="B808" t="s">
        <v>907</v>
      </c>
      <c r="C808" t="s">
        <v>8667</v>
      </c>
      <c r="D808" t="s">
        <v>324</v>
      </c>
      <c r="E808" s="2" t="s">
        <v>232</v>
      </c>
      <c r="F808" t="s">
        <v>13606</v>
      </c>
      <c r="G808" s="2" t="s">
        <v>6773</v>
      </c>
      <c r="H808" t="s">
        <v>13553</v>
      </c>
    </row>
    <row r="809" spans="1:8" x14ac:dyDescent="0.15">
      <c r="A809">
        <v>813</v>
      </c>
      <c r="B809" t="s">
        <v>908</v>
      </c>
      <c r="C809" t="s">
        <v>8668</v>
      </c>
      <c r="D809" t="s">
        <v>324</v>
      </c>
      <c r="E809" s="2" t="s">
        <v>232</v>
      </c>
      <c r="F809" t="s">
        <v>13617</v>
      </c>
      <c r="G809" s="2" t="s">
        <v>6839</v>
      </c>
      <c r="H809" t="s">
        <v>13553</v>
      </c>
    </row>
    <row r="810" spans="1:8" x14ac:dyDescent="0.15">
      <c r="A810">
        <v>814</v>
      </c>
      <c r="B810" t="s">
        <v>909</v>
      </c>
      <c r="C810" t="s">
        <v>8669</v>
      </c>
      <c r="D810" t="s">
        <v>324</v>
      </c>
      <c r="E810" s="2" t="s">
        <v>232</v>
      </c>
      <c r="F810" t="s">
        <v>13624</v>
      </c>
      <c r="G810" s="2">
        <v>980925</v>
      </c>
      <c r="H810" t="s">
        <v>13553</v>
      </c>
    </row>
    <row r="811" spans="1:8" x14ac:dyDescent="0.15">
      <c r="A811">
        <v>815</v>
      </c>
      <c r="B811" t="s">
        <v>910</v>
      </c>
      <c r="C811" t="s">
        <v>8670</v>
      </c>
      <c r="D811" t="s">
        <v>324</v>
      </c>
      <c r="E811" s="2" t="s">
        <v>232</v>
      </c>
      <c r="F811" t="s">
        <v>13633</v>
      </c>
      <c r="G811" s="2">
        <v>980828</v>
      </c>
      <c r="H811" t="s">
        <v>13553</v>
      </c>
    </row>
    <row r="812" spans="1:8" x14ac:dyDescent="0.15">
      <c r="A812">
        <v>816</v>
      </c>
      <c r="B812" t="s">
        <v>911</v>
      </c>
      <c r="C812" t="s">
        <v>8671</v>
      </c>
      <c r="D812" t="s">
        <v>324</v>
      </c>
      <c r="E812" s="2" t="s">
        <v>232</v>
      </c>
      <c r="F812" t="s">
        <v>13610</v>
      </c>
      <c r="G812" s="2" t="s">
        <v>6318</v>
      </c>
      <c r="H812" t="s">
        <v>13553</v>
      </c>
    </row>
    <row r="813" spans="1:8" x14ac:dyDescent="0.15">
      <c r="A813">
        <v>817</v>
      </c>
      <c r="B813" t="s">
        <v>912</v>
      </c>
      <c r="C813" t="s">
        <v>8672</v>
      </c>
      <c r="D813" t="s">
        <v>324</v>
      </c>
      <c r="E813" s="2" t="s">
        <v>232</v>
      </c>
      <c r="F813" t="s">
        <v>13609</v>
      </c>
      <c r="G813" s="2" t="s">
        <v>6840</v>
      </c>
      <c r="H813" t="s">
        <v>13553</v>
      </c>
    </row>
    <row r="814" spans="1:8" x14ac:dyDescent="0.15">
      <c r="A814">
        <v>818</v>
      </c>
      <c r="B814" t="s">
        <v>913</v>
      </c>
      <c r="C814" t="s">
        <v>8673</v>
      </c>
      <c r="D814" t="s">
        <v>324</v>
      </c>
      <c r="E814" s="2" t="s">
        <v>232</v>
      </c>
      <c r="F814" t="s">
        <v>27</v>
      </c>
      <c r="G814" s="2" t="s">
        <v>6482</v>
      </c>
      <c r="H814" t="s">
        <v>13553</v>
      </c>
    </row>
    <row r="815" spans="1:8" x14ac:dyDescent="0.15">
      <c r="A815">
        <v>819</v>
      </c>
      <c r="B815" t="s">
        <v>914</v>
      </c>
      <c r="C815" t="s">
        <v>8674</v>
      </c>
      <c r="D815" t="s">
        <v>324</v>
      </c>
      <c r="E815" s="2" t="s">
        <v>232</v>
      </c>
      <c r="F815" t="s">
        <v>13622</v>
      </c>
      <c r="G815" s="2" t="s">
        <v>6841</v>
      </c>
      <c r="H815" t="s">
        <v>13553</v>
      </c>
    </row>
    <row r="816" spans="1:8" x14ac:dyDescent="0.15">
      <c r="A816">
        <v>820</v>
      </c>
      <c r="B816" t="s">
        <v>915</v>
      </c>
      <c r="C816" t="s">
        <v>8675</v>
      </c>
      <c r="D816" t="s">
        <v>324</v>
      </c>
      <c r="E816" s="2" t="s">
        <v>232</v>
      </c>
      <c r="F816" t="s">
        <v>13622</v>
      </c>
      <c r="G816" s="2" t="s">
        <v>6842</v>
      </c>
      <c r="H816" t="s">
        <v>13553</v>
      </c>
    </row>
    <row r="817" spans="1:8" x14ac:dyDescent="0.15">
      <c r="A817">
        <v>821</v>
      </c>
      <c r="B817" t="s">
        <v>916</v>
      </c>
      <c r="C817" t="s">
        <v>8676</v>
      </c>
      <c r="D817" t="s">
        <v>324</v>
      </c>
      <c r="E817" s="2" t="s">
        <v>232</v>
      </c>
      <c r="F817" t="s">
        <v>13621</v>
      </c>
      <c r="G817" s="2" t="s">
        <v>6575</v>
      </c>
      <c r="H817" t="s">
        <v>13553</v>
      </c>
    </row>
    <row r="818" spans="1:8" x14ac:dyDescent="0.15">
      <c r="A818">
        <v>822</v>
      </c>
      <c r="B818" t="s">
        <v>2309</v>
      </c>
      <c r="C818" t="s">
        <v>8677</v>
      </c>
      <c r="D818" t="s">
        <v>324</v>
      </c>
      <c r="E818" s="2" t="s">
        <v>231</v>
      </c>
      <c r="F818" t="s">
        <v>13645</v>
      </c>
      <c r="G818" s="2">
        <v>991217</v>
      </c>
      <c r="H818" t="s">
        <v>13553</v>
      </c>
    </row>
    <row r="819" spans="1:8" x14ac:dyDescent="0.15">
      <c r="A819">
        <v>823</v>
      </c>
      <c r="B819" t="s">
        <v>2310</v>
      </c>
      <c r="C819" t="s">
        <v>8678</v>
      </c>
      <c r="D819" t="s">
        <v>324</v>
      </c>
      <c r="E819" s="2" t="s">
        <v>231</v>
      </c>
      <c r="F819" t="s">
        <v>13638</v>
      </c>
      <c r="G819" s="2">
        <v>990609</v>
      </c>
      <c r="H819" t="s">
        <v>13553</v>
      </c>
    </row>
    <row r="820" spans="1:8" x14ac:dyDescent="0.15">
      <c r="A820">
        <v>824</v>
      </c>
      <c r="B820" t="s">
        <v>2311</v>
      </c>
      <c r="C820" t="s">
        <v>8679</v>
      </c>
      <c r="D820" t="s">
        <v>324</v>
      </c>
      <c r="E820" s="2" t="s">
        <v>231</v>
      </c>
      <c r="F820" t="s">
        <v>13611</v>
      </c>
      <c r="G820" s="2">
        <v>990421</v>
      </c>
      <c r="H820" t="s">
        <v>13553</v>
      </c>
    </row>
    <row r="821" spans="1:8" x14ac:dyDescent="0.15">
      <c r="A821">
        <v>825</v>
      </c>
      <c r="B821" t="s">
        <v>2312</v>
      </c>
      <c r="C821" t="s">
        <v>8680</v>
      </c>
      <c r="D821" t="s">
        <v>324</v>
      </c>
      <c r="E821" s="2" t="s">
        <v>231</v>
      </c>
      <c r="F821" t="s">
        <v>13611</v>
      </c>
      <c r="G821" s="2">
        <v>990930</v>
      </c>
      <c r="H821" t="s">
        <v>13553</v>
      </c>
    </row>
    <row r="822" spans="1:8" x14ac:dyDescent="0.15">
      <c r="A822">
        <v>826</v>
      </c>
      <c r="B822" t="s">
        <v>2313</v>
      </c>
      <c r="C822" t="s">
        <v>8681</v>
      </c>
      <c r="D822" t="s">
        <v>324</v>
      </c>
      <c r="E822" s="2" t="s">
        <v>231</v>
      </c>
      <c r="F822" t="s">
        <v>27</v>
      </c>
      <c r="G822" s="2">
        <v>990509</v>
      </c>
      <c r="H822" t="s">
        <v>13553</v>
      </c>
    </row>
    <row r="823" spans="1:8" x14ac:dyDescent="0.15">
      <c r="A823">
        <v>827</v>
      </c>
      <c r="B823" t="s">
        <v>2314</v>
      </c>
      <c r="C823" t="s">
        <v>8682</v>
      </c>
      <c r="D823" t="s">
        <v>324</v>
      </c>
      <c r="E823" s="2" t="s">
        <v>231</v>
      </c>
      <c r="F823" t="s">
        <v>13644</v>
      </c>
      <c r="G823" s="2">
        <v>991126</v>
      </c>
      <c r="H823" t="s">
        <v>13553</v>
      </c>
    </row>
    <row r="824" spans="1:8" x14ac:dyDescent="0.15">
      <c r="A824">
        <v>828</v>
      </c>
      <c r="B824" t="s">
        <v>2315</v>
      </c>
      <c r="C824" t="s">
        <v>8683</v>
      </c>
      <c r="D824" t="s">
        <v>324</v>
      </c>
      <c r="E824" s="2" t="s">
        <v>231</v>
      </c>
      <c r="F824" t="s">
        <v>13622</v>
      </c>
      <c r="G824" s="2">
        <v>990421</v>
      </c>
      <c r="H824" t="s">
        <v>13553</v>
      </c>
    </row>
    <row r="825" spans="1:8" x14ac:dyDescent="0.15">
      <c r="A825">
        <v>829</v>
      </c>
      <c r="B825" t="s">
        <v>2316</v>
      </c>
      <c r="C825" t="s">
        <v>8684</v>
      </c>
      <c r="D825" t="s">
        <v>324</v>
      </c>
      <c r="E825" s="2" t="s">
        <v>231</v>
      </c>
      <c r="F825" t="s">
        <v>13619</v>
      </c>
      <c r="G825" s="2">
        <v>990712</v>
      </c>
      <c r="H825" t="s">
        <v>13553</v>
      </c>
    </row>
    <row r="826" spans="1:8" x14ac:dyDescent="0.15">
      <c r="A826">
        <v>830</v>
      </c>
      <c r="B826" t="s">
        <v>2620</v>
      </c>
      <c r="C826" t="s">
        <v>8685</v>
      </c>
      <c r="D826" t="s">
        <v>324</v>
      </c>
      <c r="E826" s="2" t="s">
        <v>231</v>
      </c>
      <c r="F826" t="s">
        <v>13609</v>
      </c>
      <c r="G826" s="2" t="s">
        <v>6489</v>
      </c>
      <c r="H826" t="s">
        <v>13553</v>
      </c>
    </row>
    <row r="827" spans="1:8" x14ac:dyDescent="0.15">
      <c r="A827">
        <v>831</v>
      </c>
      <c r="B827" t="s">
        <v>3029</v>
      </c>
      <c r="C827" t="s">
        <v>8686</v>
      </c>
      <c r="D827" t="s">
        <v>324</v>
      </c>
      <c r="E827" s="2" t="s">
        <v>230</v>
      </c>
      <c r="F827" t="s">
        <v>13611</v>
      </c>
      <c r="G827" s="2" t="s">
        <v>6843</v>
      </c>
      <c r="H827" t="s">
        <v>13553</v>
      </c>
    </row>
    <row r="828" spans="1:8" x14ac:dyDescent="0.15">
      <c r="A828">
        <v>832</v>
      </c>
      <c r="B828" t="s">
        <v>3030</v>
      </c>
      <c r="C828" t="s">
        <v>8687</v>
      </c>
      <c r="D828" t="s">
        <v>324</v>
      </c>
      <c r="E828" s="2" t="s">
        <v>230</v>
      </c>
      <c r="F828" t="s">
        <v>13625</v>
      </c>
      <c r="G828" s="2" t="s">
        <v>6844</v>
      </c>
      <c r="H828" t="s">
        <v>13553</v>
      </c>
    </row>
    <row r="829" spans="1:8" x14ac:dyDescent="0.15">
      <c r="A829">
        <v>833</v>
      </c>
      <c r="B829" t="s">
        <v>3031</v>
      </c>
      <c r="C829" t="s">
        <v>8688</v>
      </c>
      <c r="D829" t="s">
        <v>324</v>
      </c>
      <c r="E829" s="2" t="s">
        <v>230</v>
      </c>
      <c r="F829" t="s">
        <v>13615</v>
      </c>
      <c r="G829" s="2" t="s">
        <v>6560</v>
      </c>
      <c r="H829" t="s">
        <v>13553</v>
      </c>
    </row>
    <row r="830" spans="1:8" x14ac:dyDescent="0.15">
      <c r="A830">
        <v>834</v>
      </c>
      <c r="B830" t="s">
        <v>3032</v>
      </c>
      <c r="C830" t="s">
        <v>8689</v>
      </c>
      <c r="D830" t="s">
        <v>324</v>
      </c>
      <c r="E830" s="2" t="s">
        <v>230</v>
      </c>
      <c r="F830" t="s">
        <v>13635</v>
      </c>
      <c r="G830" s="2" t="s">
        <v>6419</v>
      </c>
      <c r="H830" t="s">
        <v>13553</v>
      </c>
    </row>
    <row r="831" spans="1:8" x14ac:dyDescent="0.15">
      <c r="A831">
        <v>835</v>
      </c>
      <c r="B831" t="s">
        <v>3033</v>
      </c>
      <c r="C831" t="s">
        <v>8690</v>
      </c>
      <c r="D831" t="s">
        <v>324</v>
      </c>
      <c r="E831" s="2" t="s">
        <v>230</v>
      </c>
      <c r="F831" t="s">
        <v>13645</v>
      </c>
      <c r="G831" s="2" t="s">
        <v>6640</v>
      </c>
      <c r="H831" t="s">
        <v>13553</v>
      </c>
    </row>
    <row r="832" spans="1:8" x14ac:dyDescent="0.15">
      <c r="A832">
        <v>836</v>
      </c>
      <c r="B832" t="s">
        <v>3646</v>
      </c>
      <c r="C832" t="s">
        <v>8691</v>
      </c>
      <c r="D832" t="s">
        <v>324</v>
      </c>
      <c r="E832" s="2" t="s">
        <v>230</v>
      </c>
      <c r="F832" t="s">
        <v>13643</v>
      </c>
      <c r="G832" s="2" t="s">
        <v>6701</v>
      </c>
      <c r="H832" t="s">
        <v>13553</v>
      </c>
    </row>
    <row r="833" spans="1:8" x14ac:dyDescent="0.15">
      <c r="A833">
        <v>837</v>
      </c>
      <c r="B833" t="s">
        <v>4391</v>
      </c>
      <c r="C833" t="s">
        <v>8692</v>
      </c>
      <c r="D833" t="s">
        <v>324</v>
      </c>
      <c r="E833" s="2" t="s">
        <v>7855</v>
      </c>
      <c r="F833" t="s">
        <v>13619</v>
      </c>
      <c r="G833" s="2" t="s">
        <v>6845</v>
      </c>
      <c r="H833" t="s">
        <v>13553</v>
      </c>
    </row>
    <row r="834" spans="1:8" x14ac:dyDescent="0.15">
      <c r="A834">
        <v>838</v>
      </c>
      <c r="B834" t="s">
        <v>426</v>
      </c>
      <c r="C834" t="s">
        <v>8693</v>
      </c>
      <c r="D834" t="s">
        <v>324</v>
      </c>
      <c r="E834" s="2" t="s">
        <v>234</v>
      </c>
      <c r="F834" t="s">
        <v>13612</v>
      </c>
      <c r="G834" s="2" t="s">
        <v>6846</v>
      </c>
      <c r="H834" t="s">
        <v>13553</v>
      </c>
    </row>
    <row r="835" spans="1:8" x14ac:dyDescent="0.15">
      <c r="A835">
        <v>839</v>
      </c>
      <c r="B835" t="s">
        <v>4392</v>
      </c>
      <c r="C835" t="s">
        <v>8694</v>
      </c>
      <c r="D835" t="s">
        <v>13566</v>
      </c>
      <c r="E835" s="2" t="s">
        <v>7856</v>
      </c>
      <c r="F835" t="s">
        <v>13615</v>
      </c>
      <c r="G835" s="2" t="s">
        <v>6847</v>
      </c>
      <c r="H835" t="s">
        <v>13553</v>
      </c>
    </row>
    <row r="836" spans="1:8" x14ac:dyDescent="0.15">
      <c r="A836">
        <v>840</v>
      </c>
      <c r="B836" t="s">
        <v>4393</v>
      </c>
      <c r="C836" t="s">
        <v>8695</v>
      </c>
      <c r="D836" t="s">
        <v>13566</v>
      </c>
      <c r="E836" s="2" t="s">
        <v>7856</v>
      </c>
      <c r="F836" t="s">
        <v>13634</v>
      </c>
      <c r="G836" s="2" t="s">
        <v>6848</v>
      </c>
      <c r="H836" t="s">
        <v>13553</v>
      </c>
    </row>
    <row r="837" spans="1:8" x14ac:dyDescent="0.15">
      <c r="A837">
        <v>841</v>
      </c>
      <c r="B837" t="s">
        <v>4394</v>
      </c>
      <c r="C837" t="s">
        <v>8696</v>
      </c>
      <c r="D837" t="s">
        <v>324</v>
      </c>
      <c r="E837" s="2" t="s">
        <v>7855</v>
      </c>
      <c r="F837" t="s">
        <v>13610</v>
      </c>
      <c r="G837" s="2" t="s">
        <v>6656</v>
      </c>
      <c r="H837" t="s">
        <v>13553</v>
      </c>
    </row>
    <row r="838" spans="1:8" x14ac:dyDescent="0.15">
      <c r="A838">
        <v>842</v>
      </c>
      <c r="B838" t="s">
        <v>4395</v>
      </c>
      <c r="C838" t="s">
        <v>8697</v>
      </c>
      <c r="D838" t="s">
        <v>324</v>
      </c>
      <c r="E838" s="2" t="s">
        <v>7855</v>
      </c>
      <c r="F838" t="s">
        <v>13611</v>
      </c>
      <c r="G838" s="2" t="s">
        <v>6449</v>
      </c>
      <c r="H838" t="s">
        <v>13553</v>
      </c>
    </row>
    <row r="839" spans="1:8" x14ac:dyDescent="0.15">
      <c r="A839">
        <v>843</v>
      </c>
      <c r="B839" t="s">
        <v>917</v>
      </c>
      <c r="C839" t="s">
        <v>8698</v>
      </c>
      <c r="D839" t="s">
        <v>324</v>
      </c>
      <c r="E839" s="2" t="s">
        <v>232</v>
      </c>
      <c r="F839" t="s">
        <v>13622</v>
      </c>
      <c r="G839" s="2" t="s">
        <v>6849</v>
      </c>
      <c r="H839" t="s">
        <v>13553</v>
      </c>
    </row>
    <row r="840" spans="1:8" x14ac:dyDescent="0.15">
      <c r="A840">
        <v>844</v>
      </c>
      <c r="B840" t="s">
        <v>918</v>
      </c>
      <c r="C840" t="s">
        <v>8699</v>
      </c>
      <c r="D840" t="s">
        <v>324</v>
      </c>
      <c r="E840" s="2" t="s">
        <v>232</v>
      </c>
      <c r="F840" t="s">
        <v>13625</v>
      </c>
      <c r="G840" s="2">
        <v>980428</v>
      </c>
      <c r="H840" t="s">
        <v>13553</v>
      </c>
    </row>
    <row r="841" spans="1:8" x14ac:dyDescent="0.15">
      <c r="A841">
        <v>845</v>
      </c>
      <c r="B841" t="s">
        <v>919</v>
      </c>
      <c r="C841" t="s">
        <v>8700</v>
      </c>
      <c r="D841" t="s">
        <v>324</v>
      </c>
      <c r="E841" s="2" t="s">
        <v>232</v>
      </c>
      <c r="F841" t="s">
        <v>13622</v>
      </c>
      <c r="G841" s="2" t="s">
        <v>6708</v>
      </c>
      <c r="H841" t="s">
        <v>13553</v>
      </c>
    </row>
    <row r="842" spans="1:8" x14ac:dyDescent="0.15">
      <c r="A842">
        <v>846</v>
      </c>
      <c r="B842" t="s">
        <v>920</v>
      </c>
      <c r="C842" t="s">
        <v>8701</v>
      </c>
      <c r="D842" t="s">
        <v>324</v>
      </c>
      <c r="E842" s="2" t="s">
        <v>232</v>
      </c>
      <c r="F842" t="s">
        <v>13639</v>
      </c>
      <c r="G842" s="2" t="s">
        <v>6850</v>
      </c>
      <c r="H842" t="s">
        <v>13553</v>
      </c>
    </row>
    <row r="843" spans="1:8" x14ac:dyDescent="0.15">
      <c r="A843">
        <v>847</v>
      </c>
      <c r="B843" t="s">
        <v>921</v>
      </c>
      <c r="C843" t="s">
        <v>8702</v>
      </c>
      <c r="D843" t="s">
        <v>324</v>
      </c>
      <c r="E843" s="2" t="s">
        <v>232</v>
      </c>
      <c r="F843" t="s">
        <v>13606</v>
      </c>
      <c r="G843" s="2">
        <v>990322</v>
      </c>
      <c r="H843" t="s">
        <v>13553</v>
      </c>
    </row>
    <row r="844" spans="1:8" x14ac:dyDescent="0.15">
      <c r="A844">
        <v>848</v>
      </c>
      <c r="B844" t="s">
        <v>922</v>
      </c>
      <c r="C844" t="s">
        <v>8703</v>
      </c>
      <c r="D844" t="s">
        <v>324</v>
      </c>
      <c r="E844" s="2" t="s">
        <v>232</v>
      </c>
      <c r="F844" t="s">
        <v>13635</v>
      </c>
      <c r="G844" s="2">
        <v>980821</v>
      </c>
      <c r="H844" t="s">
        <v>13553</v>
      </c>
    </row>
    <row r="845" spans="1:8" x14ac:dyDescent="0.15">
      <c r="A845">
        <v>849</v>
      </c>
      <c r="B845" t="s">
        <v>923</v>
      </c>
      <c r="C845" t="s">
        <v>8704</v>
      </c>
      <c r="D845" t="s">
        <v>324</v>
      </c>
      <c r="E845" s="2" t="s">
        <v>232</v>
      </c>
      <c r="F845" t="s">
        <v>13633</v>
      </c>
      <c r="G845" s="2">
        <v>981001</v>
      </c>
      <c r="H845" t="s">
        <v>13553</v>
      </c>
    </row>
    <row r="846" spans="1:8" x14ac:dyDescent="0.15">
      <c r="A846">
        <v>850</v>
      </c>
      <c r="B846" t="s">
        <v>924</v>
      </c>
      <c r="C846" t="s">
        <v>8705</v>
      </c>
      <c r="D846" t="s">
        <v>324</v>
      </c>
      <c r="E846" s="2" t="s">
        <v>232</v>
      </c>
      <c r="F846" t="s">
        <v>13606</v>
      </c>
      <c r="G846" s="2">
        <v>980729</v>
      </c>
      <c r="H846" t="s">
        <v>13553</v>
      </c>
    </row>
    <row r="847" spans="1:8" x14ac:dyDescent="0.15">
      <c r="A847">
        <v>851</v>
      </c>
      <c r="B847" t="s">
        <v>925</v>
      </c>
      <c r="C847" t="s">
        <v>8706</v>
      </c>
      <c r="D847" t="s">
        <v>324</v>
      </c>
      <c r="E847" s="2" t="s">
        <v>232</v>
      </c>
      <c r="F847" t="s">
        <v>13628</v>
      </c>
      <c r="G847" s="2">
        <v>980920</v>
      </c>
      <c r="H847" t="s">
        <v>13553</v>
      </c>
    </row>
    <row r="848" spans="1:8" x14ac:dyDescent="0.15">
      <c r="A848">
        <v>852</v>
      </c>
      <c r="B848" t="s">
        <v>926</v>
      </c>
      <c r="C848" t="s">
        <v>8707</v>
      </c>
      <c r="D848" t="s">
        <v>324</v>
      </c>
      <c r="E848" s="2" t="s">
        <v>232</v>
      </c>
      <c r="F848" t="s">
        <v>13632</v>
      </c>
      <c r="G848" s="2" t="s">
        <v>6773</v>
      </c>
      <c r="H848" t="s">
        <v>13553</v>
      </c>
    </row>
    <row r="849" spans="1:8" x14ac:dyDescent="0.15">
      <c r="A849">
        <v>853</v>
      </c>
      <c r="B849" t="s">
        <v>927</v>
      </c>
      <c r="C849" t="s">
        <v>8708</v>
      </c>
      <c r="D849" t="s">
        <v>324</v>
      </c>
      <c r="E849" s="2" t="s">
        <v>232</v>
      </c>
      <c r="F849" t="s">
        <v>13619</v>
      </c>
      <c r="G849" s="2" t="s">
        <v>6851</v>
      </c>
      <c r="H849" t="s">
        <v>13553</v>
      </c>
    </row>
    <row r="850" spans="1:8" x14ac:dyDescent="0.15">
      <c r="A850">
        <v>854</v>
      </c>
      <c r="B850" t="s">
        <v>928</v>
      </c>
      <c r="C850" t="s">
        <v>8709</v>
      </c>
      <c r="D850" t="s">
        <v>324</v>
      </c>
      <c r="E850" s="2" t="s">
        <v>232</v>
      </c>
      <c r="F850" t="s">
        <v>13644</v>
      </c>
      <c r="G850" s="2" t="s">
        <v>6717</v>
      </c>
      <c r="H850" t="s">
        <v>13553</v>
      </c>
    </row>
    <row r="851" spans="1:8" x14ac:dyDescent="0.15">
      <c r="A851">
        <v>855</v>
      </c>
      <c r="B851" t="s">
        <v>342</v>
      </c>
      <c r="C851" t="s">
        <v>8710</v>
      </c>
      <c r="D851" t="s">
        <v>324</v>
      </c>
      <c r="E851" s="2" t="s">
        <v>232</v>
      </c>
      <c r="F851" t="s">
        <v>13634</v>
      </c>
      <c r="G851" s="2" t="s">
        <v>6852</v>
      </c>
      <c r="H851" t="s">
        <v>13553</v>
      </c>
    </row>
    <row r="852" spans="1:8" x14ac:dyDescent="0.15">
      <c r="A852">
        <v>856</v>
      </c>
      <c r="B852" t="s">
        <v>929</v>
      </c>
      <c r="C852" t="s">
        <v>8711</v>
      </c>
      <c r="D852" t="s">
        <v>324</v>
      </c>
      <c r="E852" s="2" t="s">
        <v>232</v>
      </c>
      <c r="F852" t="s">
        <v>13622</v>
      </c>
      <c r="G852" s="2">
        <v>981016</v>
      </c>
      <c r="H852" t="s">
        <v>13553</v>
      </c>
    </row>
    <row r="853" spans="1:8" x14ac:dyDescent="0.15">
      <c r="A853">
        <v>857</v>
      </c>
      <c r="B853" t="s">
        <v>930</v>
      </c>
      <c r="C853" t="s">
        <v>8712</v>
      </c>
      <c r="D853" t="s">
        <v>324</v>
      </c>
      <c r="E853" s="2" t="s">
        <v>232</v>
      </c>
      <c r="F853" t="s">
        <v>13630</v>
      </c>
      <c r="G853" s="2" t="s">
        <v>6853</v>
      </c>
      <c r="H853" t="s">
        <v>13553</v>
      </c>
    </row>
    <row r="854" spans="1:8" x14ac:dyDescent="0.15">
      <c r="A854">
        <v>858</v>
      </c>
      <c r="B854" t="s">
        <v>931</v>
      </c>
      <c r="C854" t="s">
        <v>8713</v>
      </c>
      <c r="D854" t="s">
        <v>324</v>
      </c>
      <c r="E854" s="2" t="s">
        <v>232</v>
      </c>
      <c r="F854" t="s">
        <v>13621</v>
      </c>
      <c r="G854" s="2">
        <v>980903</v>
      </c>
      <c r="H854" t="s">
        <v>13553</v>
      </c>
    </row>
    <row r="855" spans="1:8" x14ac:dyDescent="0.15">
      <c r="A855">
        <v>859</v>
      </c>
      <c r="B855" t="s">
        <v>933</v>
      </c>
      <c r="C855" t="s">
        <v>8714</v>
      </c>
      <c r="D855" t="s">
        <v>324</v>
      </c>
      <c r="E855" s="2" t="s">
        <v>231</v>
      </c>
      <c r="F855" t="s">
        <v>13651</v>
      </c>
      <c r="G855" s="2" t="s">
        <v>6854</v>
      </c>
      <c r="H855" t="s">
        <v>13553</v>
      </c>
    </row>
    <row r="856" spans="1:8" x14ac:dyDescent="0.15">
      <c r="A856">
        <v>860</v>
      </c>
      <c r="B856" t="s">
        <v>934</v>
      </c>
      <c r="C856" t="s">
        <v>8715</v>
      </c>
      <c r="D856" t="s">
        <v>324</v>
      </c>
      <c r="E856" s="2" t="s">
        <v>231</v>
      </c>
      <c r="F856" t="s">
        <v>13622</v>
      </c>
      <c r="G856" s="2" t="s">
        <v>6855</v>
      </c>
      <c r="H856" t="s">
        <v>13553</v>
      </c>
    </row>
    <row r="857" spans="1:8" x14ac:dyDescent="0.15">
      <c r="A857">
        <v>861</v>
      </c>
      <c r="B857" t="s">
        <v>935</v>
      </c>
      <c r="C857" t="s">
        <v>8716</v>
      </c>
      <c r="D857" t="s">
        <v>324</v>
      </c>
      <c r="E857" s="2" t="s">
        <v>231</v>
      </c>
      <c r="F857" t="s">
        <v>13621</v>
      </c>
      <c r="G857" s="2" t="s">
        <v>6320</v>
      </c>
      <c r="H857" t="s">
        <v>13553</v>
      </c>
    </row>
    <row r="858" spans="1:8" x14ac:dyDescent="0.15">
      <c r="A858">
        <v>862</v>
      </c>
      <c r="B858" t="s">
        <v>936</v>
      </c>
      <c r="C858" t="s">
        <v>8717</v>
      </c>
      <c r="D858" t="s">
        <v>324</v>
      </c>
      <c r="E858" s="2" t="s">
        <v>231</v>
      </c>
      <c r="F858" t="s">
        <v>13610</v>
      </c>
      <c r="G858" s="2" t="s">
        <v>6856</v>
      </c>
      <c r="H858" t="s">
        <v>13553</v>
      </c>
    </row>
    <row r="859" spans="1:8" x14ac:dyDescent="0.15">
      <c r="A859">
        <v>863</v>
      </c>
      <c r="B859" t="s">
        <v>937</v>
      </c>
      <c r="C859" t="s">
        <v>8718</v>
      </c>
      <c r="D859" t="s">
        <v>324</v>
      </c>
      <c r="E859" s="2" t="s">
        <v>231</v>
      </c>
      <c r="F859" t="s">
        <v>13613</v>
      </c>
      <c r="G859" s="2" t="s">
        <v>6728</v>
      </c>
      <c r="H859" t="s">
        <v>13553</v>
      </c>
    </row>
    <row r="860" spans="1:8" x14ac:dyDescent="0.15">
      <c r="A860">
        <v>864</v>
      </c>
      <c r="B860" t="s">
        <v>2317</v>
      </c>
      <c r="C860" t="s">
        <v>8719</v>
      </c>
      <c r="D860" t="s">
        <v>324</v>
      </c>
      <c r="E860" s="2" t="s">
        <v>231</v>
      </c>
      <c r="F860" t="s">
        <v>13647</v>
      </c>
      <c r="G860" s="2" t="s">
        <v>6381</v>
      </c>
      <c r="H860" t="s">
        <v>13553</v>
      </c>
    </row>
    <row r="861" spans="1:8" x14ac:dyDescent="0.15">
      <c r="A861">
        <v>865</v>
      </c>
      <c r="B861" t="s">
        <v>2318</v>
      </c>
      <c r="C861" t="s">
        <v>8720</v>
      </c>
      <c r="D861" t="s">
        <v>324</v>
      </c>
      <c r="E861" s="2" t="s">
        <v>231</v>
      </c>
      <c r="F861" t="s">
        <v>13606</v>
      </c>
      <c r="G861" s="2" t="s">
        <v>6490</v>
      </c>
      <c r="H861" t="s">
        <v>13553</v>
      </c>
    </row>
    <row r="862" spans="1:8" x14ac:dyDescent="0.15">
      <c r="A862">
        <v>866</v>
      </c>
      <c r="B862" t="s">
        <v>2319</v>
      </c>
      <c r="C862" t="s">
        <v>8721</v>
      </c>
      <c r="D862" t="s">
        <v>324</v>
      </c>
      <c r="E862" s="2" t="s">
        <v>231</v>
      </c>
      <c r="F862" t="s">
        <v>13634</v>
      </c>
      <c r="G862" s="2" t="s">
        <v>6857</v>
      </c>
      <c r="H862" t="s">
        <v>13553</v>
      </c>
    </row>
    <row r="863" spans="1:8" x14ac:dyDescent="0.15">
      <c r="A863">
        <v>867</v>
      </c>
      <c r="B863" t="s">
        <v>2320</v>
      </c>
      <c r="C863" t="s">
        <v>8722</v>
      </c>
      <c r="D863" t="s">
        <v>324</v>
      </c>
      <c r="E863" s="2" t="s">
        <v>231</v>
      </c>
      <c r="F863" t="s">
        <v>13621</v>
      </c>
      <c r="G863" s="2" t="s">
        <v>6282</v>
      </c>
      <c r="H863" t="s">
        <v>13553</v>
      </c>
    </row>
    <row r="864" spans="1:8" x14ac:dyDescent="0.15">
      <c r="A864">
        <v>868</v>
      </c>
      <c r="B864" t="s">
        <v>2321</v>
      </c>
      <c r="C864" t="s">
        <v>8723</v>
      </c>
      <c r="D864" t="s">
        <v>324</v>
      </c>
      <c r="E864" s="2" t="s">
        <v>231</v>
      </c>
      <c r="F864" t="s">
        <v>13622</v>
      </c>
      <c r="G864" s="2" t="s">
        <v>6858</v>
      </c>
      <c r="H864" t="s">
        <v>13553</v>
      </c>
    </row>
    <row r="865" spans="1:8" x14ac:dyDescent="0.15">
      <c r="A865">
        <v>869</v>
      </c>
      <c r="B865" t="s">
        <v>2322</v>
      </c>
      <c r="C865" t="s">
        <v>8724</v>
      </c>
      <c r="D865" t="s">
        <v>324</v>
      </c>
      <c r="E865" s="2" t="s">
        <v>231</v>
      </c>
      <c r="F865" t="s">
        <v>13620</v>
      </c>
      <c r="G865" s="2" t="s">
        <v>6407</v>
      </c>
      <c r="H865" t="s">
        <v>13553</v>
      </c>
    </row>
    <row r="866" spans="1:8" x14ac:dyDescent="0.15">
      <c r="A866">
        <v>870</v>
      </c>
      <c r="B866" t="s">
        <v>2323</v>
      </c>
      <c r="C866" t="s">
        <v>8725</v>
      </c>
      <c r="D866" t="s">
        <v>324</v>
      </c>
      <c r="E866" s="2" t="s">
        <v>231</v>
      </c>
      <c r="F866" t="s">
        <v>13641</v>
      </c>
      <c r="G866" s="2" t="s">
        <v>6622</v>
      </c>
      <c r="H866" t="s">
        <v>13553</v>
      </c>
    </row>
    <row r="867" spans="1:8" x14ac:dyDescent="0.15">
      <c r="A867">
        <v>871</v>
      </c>
      <c r="B867" t="s">
        <v>2324</v>
      </c>
      <c r="C867" t="s">
        <v>8726</v>
      </c>
      <c r="D867" t="s">
        <v>324</v>
      </c>
      <c r="E867" s="2" t="s">
        <v>231</v>
      </c>
      <c r="F867" t="s">
        <v>13641</v>
      </c>
      <c r="G867" s="2" t="s">
        <v>6859</v>
      </c>
      <c r="H867" t="s">
        <v>13553</v>
      </c>
    </row>
    <row r="868" spans="1:8" x14ac:dyDescent="0.15">
      <c r="A868">
        <v>872</v>
      </c>
      <c r="B868" t="s">
        <v>2325</v>
      </c>
      <c r="C868" t="s">
        <v>8727</v>
      </c>
      <c r="D868" t="s">
        <v>324</v>
      </c>
      <c r="E868" s="2" t="s">
        <v>231</v>
      </c>
      <c r="F868" t="s">
        <v>13606</v>
      </c>
      <c r="G868" s="2" t="s">
        <v>6860</v>
      </c>
      <c r="H868" t="s">
        <v>13553</v>
      </c>
    </row>
    <row r="869" spans="1:8" x14ac:dyDescent="0.15">
      <c r="A869">
        <v>873</v>
      </c>
      <c r="B869" t="s">
        <v>2326</v>
      </c>
      <c r="C869" t="s">
        <v>8728</v>
      </c>
      <c r="D869" t="s">
        <v>324</v>
      </c>
      <c r="E869" s="2" t="s">
        <v>231</v>
      </c>
      <c r="F869" t="s">
        <v>13614</v>
      </c>
      <c r="G869" s="2" t="s">
        <v>6861</v>
      </c>
      <c r="H869" t="s">
        <v>13553</v>
      </c>
    </row>
    <row r="870" spans="1:8" x14ac:dyDescent="0.15">
      <c r="A870">
        <v>874</v>
      </c>
      <c r="B870" t="s">
        <v>2327</v>
      </c>
      <c r="C870" t="s">
        <v>8729</v>
      </c>
      <c r="D870" t="s">
        <v>324</v>
      </c>
      <c r="E870" s="2" t="s">
        <v>231</v>
      </c>
      <c r="F870" t="s">
        <v>13641</v>
      </c>
      <c r="G870" s="2" t="s">
        <v>6862</v>
      </c>
      <c r="H870" t="s">
        <v>13553</v>
      </c>
    </row>
    <row r="871" spans="1:8" x14ac:dyDescent="0.15">
      <c r="A871">
        <v>875</v>
      </c>
      <c r="B871" t="s">
        <v>2328</v>
      </c>
      <c r="C871" t="s">
        <v>8730</v>
      </c>
      <c r="D871" t="s">
        <v>324</v>
      </c>
      <c r="E871" s="2" t="s">
        <v>231</v>
      </c>
      <c r="F871" t="s">
        <v>13622</v>
      </c>
      <c r="G871" s="2" t="s">
        <v>6863</v>
      </c>
      <c r="H871" t="s">
        <v>13553</v>
      </c>
    </row>
    <row r="872" spans="1:8" x14ac:dyDescent="0.15">
      <c r="A872">
        <v>876</v>
      </c>
      <c r="B872" t="s">
        <v>2329</v>
      </c>
      <c r="C872" t="s">
        <v>8731</v>
      </c>
      <c r="D872" t="s">
        <v>324</v>
      </c>
      <c r="E872" s="2" t="s">
        <v>231</v>
      </c>
      <c r="F872" t="s">
        <v>13607</v>
      </c>
      <c r="G872" s="2" t="s">
        <v>6627</v>
      </c>
      <c r="H872" t="s">
        <v>13553</v>
      </c>
    </row>
    <row r="873" spans="1:8" x14ac:dyDescent="0.15">
      <c r="A873">
        <v>877</v>
      </c>
      <c r="B873" t="s">
        <v>2330</v>
      </c>
      <c r="C873" t="s">
        <v>8732</v>
      </c>
      <c r="D873" t="s">
        <v>324</v>
      </c>
      <c r="E873" s="2" t="s">
        <v>231</v>
      </c>
      <c r="F873" t="s">
        <v>13615</v>
      </c>
      <c r="G873" s="2" t="s">
        <v>6392</v>
      </c>
      <c r="H873" t="s">
        <v>13553</v>
      </c>
    </row>
    <row r="874" spans="1:8" x14ac:dyDescent="0.15">
      <c r="A874">
        <v>878</v>
      </c>
      <c r="B874" t="s">
        <v>2331</v>
      </c>
      <c r="C874" t="s">
        <v>8733</v>
      </c>
      <c r="D874" t="s">
        <v>324</v>
      </c>
      <c r="E874" s="2" t="s">
        <v>231</v>
      </c>
      <c r="F874" t="s">
        <v>13607</v>
      </c>
      <c r="G874" s="2" t="s">
        <v>6864</v>
      </c>
      <c r="H874" t="s">
        <v>13553</v>
      </c>
    </row>
    <row r="875" spans="1:8" x14ac:dyDescent="0.15">
      <c r="A875">
        <v>879</v>
      </c>
      <c r="B875" t="s">
        <v>2332</v>
      </c>
      <c r="C875" t="s">
        <v>8734</v>
      </c>
      <c r="D875" t="s">
        <v>324</v>
      </c>
      <c r="E875" s="2" t="s">
        <v>231</v>
      </c>
      <c r="F875" t="s">
        <v>13615</v>
      </c>
      <c r="G875" s="2" t="s">
        <v>6865</v>
      </c>
      <c r="H875" t="s">
        <v>13553</v>
      </c>
    </row>
    <row r="876" spans="1:8" x14ac:dyDescent="0.15">
      <c r="A876">
        <v>880</v>
      </c>
      <c r="B876" t="s">
        <v>2333</v>
      </c>
      <c r="C876" t="s">
        <v>8735</v>
      </c>
      <c r="D876" t="s">
        <v>324</v>
      </c>
      <c r="E876" s="2" t="s">
        <v>231</v>
      </c>
      <c r="F876" t="s">
        <v>13612</v>
      </c>
      <c r="G876" s="2" t="s">
        <v>6866</v>
      </c>
      <c r="H876" t="s">
        <v>13553</v>
      </c>
    </row>
    <row r="877" spans="1:8" x14ac:dyDescent="0.15">
      <c r="A877">
        <v>881</v>
      </c>
      <c r="B877" t="s">
        <v>2334</v>
      </c>
      <c r="C877" t="s">
        <v>8736</v>
      </c>
      <c r="D877" t="s">
        <v>324</v>
      </c>
      <c r="E877" s="2" t="s">
        <v>231</v>
      </c>
      <c r="F877" t="s">
        <v>13606</v>
      </c>
      <c r="G877" s="2" t="s">
        <v>6526</v>
      </c>
      <c r="H877" t="s">
        <v>13553</v>
      </c>
    </row>
    <row r="878" spans="1:8" x14ac:dyDescent="0.15">
      <c r="A878">
        <v>882</v>
      </c>
      <c r="B878" t="s">
        <v>4396</v>
      </c>
      <c r="C878" t="s">
        <v>8737</v>
      </c>
      <c r="D878" t="s">
        <v>324</v>
      </c>
      <c r="E878" s="2" t="s">
        <v>230</v>
      </c>
      <c r="F878" t="s">
        <v>13632</v>
      </c>
      <c r="G878" s="2" t="s">
        <v>6867</v>
      </c>
      <c r="H878" t="s">
        <v>13553</v>
      </c>
    </row>
    <row r="879" spans="1:8" x14ac:dyDescent="0.15">
      <c r="A879">
        <v>883</v>
      </c>
      <c r="B879" t="s">
        <v>3034</v>
      </c>
      <c r="C879" t="s">
        <v>8738</v>
      </c>
      <c r="D879" t="s">
        <v>324</v>
      </c>
      <c r="E879" s="2" t="s">
        <v>230</v>
      </c>
      <c r="F879" t="s">
        <v>13610</v>
      </c>
      <c r="G879" s="2" t="s">
        <v>6868</v>
      </c>
      <c r="H879" t="s">
        <v>13553</v>
      </c>
    </row>
    <row r="880" spans="1:8" x14ac:dyDescent="0.15">
      <c r="A880">
        <v>884</v>
      </c>
      <c r="B880" t="s">
        <v>3035</v>
      </c>
      <c r="C880" t="s">
        <v>8739</v>
      </c>
      <c r="D880" t="s">
        <v>324</v>
      </c>
      <c r="E880" s="2" t="s">
        <v>230</v>
      </c>
      <c r="F880" t="s">
        <v>13634</v>
      </c>
      <c r="G880" s="2" t="s">
        <v>6308</v>
      </c>
      <c r="H880" t="s">
        <v>13553</v>
      </c>
    </row>
    <row r="881" spans="1:8" x14ac:dyDescent="0.15">
      <c r="A881">
        <v>885</v>
      </c>
      <c r="B881" t="s">
        <v>3036</v>
      </c>
      <c r="C881" t="s">
        <v>8740</v>
      </c>
      <c r="D881" t="s">
        <v>324</v>
      </c>
      <c r="E881" s="2" t="s">
        <v>230</v>
      </c>
      <c r="F881" t="s">
        <v>13610</v>
      </c>
      <c r="G881" s="2" t="s">
        <v>6869</v>
      </c>
      <c r="H881" t="s">
        <v>13553</v>
      </c>
    </row>
    <row r="882" spans="1:8" x14ac:dyDescent="0.15">
      <c r="A882">
        <v>886</v>
      </c>
      <c r="B882" t="s">
        <v>3037</v>
      </c>
      <c r="C882" t="s">
        <v>8741</v>
      </c>
      <c r="D882" t="s">
        <v>324</v>
      </c>
      <c r="E882" s="2" t="s">
        <v>230</v>
      </c>
      <c r="F882" t="s">
        <v>13607</v>
      </c>
      <c r="G882" s="2" t="s">
        <v>6613</v>
      </c>
      <c r="H882" t="s">
        <v>13553</v>
      </c>
    </row>
    <row r="883" spans="1:8" x14ac:dyDescent="0.15">
      <c r="A883">
        <v>887</v>
      </c>
      <c r="B883" t="s">
        <v>3038</v>
      </c>
      <c r="C883" t="s">
        <v>8742</v>
      </c>
      <c r="D883" t="s">
        <v>324</v>
      </c>
      <c r="E883" s="2" t="s">
        <v>230</v>
      </c>
      <c r="F883" t="s">
        <v>13627</v>
      </c>
      <c r="G883" s="2" t="s">
        <v>6870</v>
      </c>
      <c r="H883" t="s">
        <v>13553</v>
      </c>
    </row>
    <row r="884" spans="1:8" x14ac:dyDescent="0.15">
      <c r="A884">
        <v>888</v>
      </c>
      <c r="B884" t="s">
        <v>3628</v>
      </c>
      <c r="C884" t="s">
        <v>8743</v>
      </c>
      <c r="D884" t="s">
        <v>324</v>
      </c>
      <c r="E884" s="2" t="s">
        <v>230</v>
      </c>
      <c r="F884" t="s">
        <v>13631</v>
      </c>
      <c r="G884" s="2" t="s">
        <v>6780</v>
      </c>
      <c r="H884" t="s">
        <v>13553</v>
      </c>
    </row>
    <row r="885" spans="1:8" x14ac:dyDescent="0.15">
      <c r="A885">
        <v>889</v>
      </c>
      <c r="B885" t="s">
        <v>3630</v>
      </c>
      <c r="C885" t="s">
        <v>8744</v>
      </c>
      <c r="D885" t="s">
        <v>324</v>
      </c>
      <c r="E885" s="2" t="s">
        <v>230</v>
      </c>
      <c r="F885" t="s">
        <v>13617</v>
      </c>
      <c r="G885" s="2" t="s">
        <v>6871</v>
      </c>
      <c r="H885" t="s">
        <v>13553</v>
      </c>
    </row>
    <row r="886" spans="1:8" x14ac:dyDescent="0.15">
      <c r="A886">
        <v>890</v>
      </c>
      <c r="B886" t="s">
        <v>3631</v>
      </c>
      <c r="C886" t="s">
        <v>8745</v>
      </c>
      <c r="D886" t="s">
        <v>324</v>
      </c>
      <c r="E886" s="2" t="s">
        <v>230</v>
      </c>
      <c r="F886" t="s">
        <v>27</v>
      </c>
      <c r="G886" s="2" t="s">
        <v>6872</v>
      </c>
      <c r="H886" t="s">
        <v>13553</v>
      </c>
    </row>
    <row r="887" spans="1:8" x14ac:dyDescent="0.15">
      <c r="A887">
        <v>891</v>
      </c>
      <c r="B887" t="s">
        <v>3632</v>
      </c>
      <c r="C887" t="s">
        <v>8746</v>
      </c>
      <c r="D887" t="s">
        <v>324</v>
      </c>
      <c r="E887" s="2" t="s">
        <v>230</v>
      </c>
      <c r="F887" t="s">
        <v>13610</v>
      </c>
      <c r="G887" s="2" t="s">
        <v>6560</v>
      </c>
      <c r="H887" t="s">
        <v>13553</v>
      </c>
    </row>
    <row r="888" spans="1:8" x14ac:dyDescent="0.15">
      <c r="A888">
        <v>892</v>
      </c>
      <c r="B888" t="s">
        <v>3634</v>
      </c>
      <c r="C888" t="s">
        <v>8747</v>
      </c>
      <c r="D888" t="s">
        <v>324</v>
      </c>
      <c r="E888" s="2" t="s">
        <v>230</v>
      </c>
      <c r="F888" t="s">
        <v>13610</v>
      </c>
      <c r="G888" s="2" t="s">
        <v>6830</v>
      </c>
      <c r="H888" t="s">
        <v>13553</v>
      </c>
    </row>
    <row r="889" spans="1:8" x14ac:dyDescent="0.15">
      <c r="A889">
        <v>893</v>
      </c>
      <c r="B889" t="s">
        <v>3635</v>
      </c>
      <c r="C889" t="s">
        <v>8748</v>
      </c>
      <c r="D889" t="s">
        <v>324</v>
      </c>
      <c r="E889" s="2" t="s">
        <v>230</v>
      </c>
      <c r="F889" t="s">
        <v>13637</v>
      </c>
      <c r="G889" s="2" t="s">
        <v>6784</v>
      </c>
      <c r="H889" t="s">
        <v>13553</v>
      </c>
    </row>
    <row r="890" spans="1:8" x14ac:dyDescent="0.15">
      <c r="A890">
        <v>894</v>
      </c>
      <c r="B890" t="s">
        <v>3637</v>
      </c>
      <c r="C890" t="s">
        <v>8749</v>
      </c>
      <c r="D890" t="s">
        <v>324</v>
      </c>
      <c r="E890" s="2" t="s">
        <v>230</v>
      </c>
      <c r="F890" t="s">
        <v>13641</v>
      </c>
      <c r="G890" s="2" t="s">
        <v>6420</v>
      </c>
      <c r="H890" t="s">
        <v>13553</v>
      </c>
    </row>
    <row r="891" spans="1:8" x14ac:dyDescent="0.15">
      <c r="A891">
        <v>895</v>
      </c>
      <c r="B891" t="s">
        <v>3639</v>
      </c>
      <c r="C891" t="s">
        <v>8750</v>
      </c>
      <c r="D891" t="s">
        <v>324</v>
      </c>
      <c r="E891" s="2" t="s">
        <v>230</v>
      </c>
      <c r="F891" t="s">
        <v>13607</v>
      </c>
      <c r="G891" s="2" t="s">
        <v>6873</v>
      </c>
      <c r="H891" t="s">
        <v>13553</v>
      </c>
    </row>
    <row r="892" spans="1:8" x14ac:dyDescent="0.15">
      <c r="A892">
        <v>896</v>
      </c>
      <c r="B892" t="s">
        <v>3640</v>
      </c>
      <c r="C892" t="s">
        <v>8751</v>
      </c>
      <c r="D892" t="s">
        <v>324</v>
      </c>
      <c r="E892" s="2" t="s">
        <v>230</v>
      </c>
      <c r="F892" t="s">
        <v>13619</v>
      </c>
      <c r="G892" s="2" t="s">
        <v>6562</v>
      </c>
      <c r="H892" t="s">
        <v>13553</v>
      </c>
    </row>
    <row r="893" spans="1:8" x14ac:dyDescent="0.15">
      <c r="A893">
        <v>897</v>
      </c>
      <c r="B893" t="s">
        <v>3641</v>
      </c>
      <c r="C893" t="s">
        <v>8752</v>
      </c>
      <c r="D893" t="s">
        <v>324</v>
      </c>
      <c r="E893" s="2" t="s">
        <v>230</v>
      </c>
      <c r="F893" t="s">
        <v>13615</v>
      </c>
      <c r="G893" s="2" t="s">
        <v>6292</v>
      </c>
      <c r="H893" t="s">
        <v>13553</v>
      </c>
    </row>
    <row r="894" spans="1:8" x14ac:dyDescent="0.15">
      <c r="A894">
        <v>898</v>
      </c>
      <c r="B894" t="s">
        <v>3642</v>
      </c>
      <c r="C894" t="s">
        <v>8753</v>
      </c>
      <c r="D894" t="s">
        <v>324</v>
      </c>
      <c r="E894" s="2" t="s">
        <v>230</v>
      </c>
      <c r="F894" t="s">
        <v>13634</v>
      </c>
      <c r="G894" s="2" t="s">
        <v>6784</v>
      </c>
      <c r="H894" t="s">
        <v>13553</v>
      </c>
    </row>
    <row r="895" spans="1:8" x14ac:dyDescent="0.15">
      <c r="A895">
        <v>899</v>
      </c>
      <c r="B895" t="s">
        <v>3648</v>
      </c>
      <c r="C895" t="s">
        <v>8754</v>
      </c>
      <c r="D895" t="s">
        <v>324</v>
      </c>
      <c r="E895" s="2" t="s">
        <v>230</v>
      </c>
      <c r="F895" t="s">
        <v>13610</v>
      </c>
      <c r="G895" s="2" t="s">
        <v>6874</v>
      </c>
      <c r="H895" t="s">
        <v>13553</v>
      </c>
    </row>
    <row r="896" spans="1:8" x14ac:dyDescent="0.15">
      <c r="A896">
        <v>900</v>
      </c>
      <c r="B896" t="s">
        <v>4397</v>
      </c>
      <c r="C896" t="s">
        <v>8755</v>
      </c>
      <c r="D896" t="s">
        <v>324</v>
      </c>
      <c r="E896" s="2" t="s">
        <v>7855</v>
      </c>
      <c r="F896" t="s">
        <v>13612</v>
      </c>
      <c r="G896" s="2" t="s">
        <v>6875</v>
      </c>
      <c r="H896" t="s">
        <v>13553</v>
      </c>
    </row>
    <row r="897" spans="1:8" x14ac:dyDescent="0.15">
      <c r="A897">
        <v>901</v>
      </c>
      <c r="B897" t="s">
        <v>4398</v>
      </c>
      <c r="C897" t="s">
        <v>8756</v>
      </c>
      <c r="D897" t="s">
        <v>324</v>
      </c>
      <c r="E897" s="2" t="s">
        <v>7855</v>
      </c>
      <c r="F897" t="s">
        <v>13610</v>
      </c>
      <c r="G897" s="2" t="s">
        <v>6876</v>
      </c>
      <c r="H897" t="s">
        <v>13553</v>
      </c>
    </row>
    <row r="898" spans="1:8" x14ac:dyDescent="0.15">
      <c r="A898">
        <v>902</v>
      </c>
      <c r="B898" t="s">
        <v>4399</v>
      </c>
      <c r="C898" t="s">
        <v>8757</v>
      </c>
      <c r="D898" t="s">
        <v>324</v>
      </c>
      <c r="E898" s="2" t="s">
        <v>7855</v>
      </c>
      <c r="F898" t="s">
        <v>13627</v>
      </c>
      <c r="G898" s="2" t="s">
        <v>6877</v>
      </c>
      <c r="H898" t="s">
        <v>13553</v>
      </c>
    </row>
    <row r="899" spans="1:8" x14ac:dyDescent="0.15">
      <c r="A899">
        <v>903</v>
      </c>
      <c r="B899" t="s">
        <v>932</v>
      </c>
      <c r="C899" t="s">
        <v>8758</v>
      </c>
      <c r="D899" t="s">
        <v>324</v>
      </c>
      <c r="E899" s="2" t="s">
        <v>234</v>
      </c>
      <c r="F899" t="s">
        <v>13622</v>
      </c>
      <c r="G899" s="2" t="s">
        <v>6878</v>
      </c>
      <c r="H899" t="s">
        <v>13553</v>
      </c>
    </row>
    <row r="900" spans="1:8" x14ac:dyDescent="0.15">
      <c r="A900">
        <v>904</v>
      </c>
      <c r="B900" t="s">
        <v>4400</v>
      </c>
      <c r="C900" t="s">
        <v>8759</v>
      </c>
      <c r="D900" t="s">
        <v>13566</v>
      </c>
      <c r="E900" s="2" t="s">
        <v>82</v>
      </c>
      <c r="F900" t="s">
        <v>13627</v>
      </c>
      <c r="G900" s="2" t="s">
        <v>6879</v>
      </c>
      <c r="H900" t="s">
        <v>13553</v>
      </c>
    </row>
    <row r="901" spans="1:8" x14ac:dyDescent="0.15">
      <c r="A901">
        <v>905</v>
      </c>
      <c r="B901" t="s">
        <v>949</v>
      </c>
      <c r="C901" t="s">
        <v>8760</v>
      </c>
      <c r="D901" t="s">
        <v>324</v>
      </c>
      <c r="E901" s="2">
        <v>4</v>
      </c>
      <c r="F901" t="s">
        <v>13615</v>
      </c>
      <c r="G901" s="2">
        <v>980502</v>
      </c>
      <c r="H901" t="s">
        <v>13553</v>
      </c>
    </row>
    <row r="902" spans="1:8" x14ac:dyDescent="0.15">
      <c r="A902">
        <v>906</v>
      </c>
      <c r="B902" t="s">
        <v>950</v>
      </c>
      <c r="C902" t="s">
        <v>8761</v>
      </c>
      <c r="D902" t="s">
        <v>324</v>
      </c>
      <c r="E902" s="2">
        <v>4</v>
      </c>
      <c r="F902" t="s">
        <v>13644</v>
      </c>
      <c r="G902" s="2">
        <v>980410</v>
      </c>
      <c r="H902" t="s">
        <v>13553</v>
      </c>
    </row>
    <row r="903" spans="1:8" x14ac:dyDescent="0.15">
      <c r="A903">
        <v>907</v>
      </c>
      <c r="B903" t="s">
        <v>951</v>
      </c>
      <c r="C903" t="s">
        <v>8762</v>
      </c>
      <c r="D903" t="s">
        <v>324</v>
      </c>
      <c r="E903" s="2">
        <v>4</v>
      </c>
      <c r="F903" t="s">
        <v>13646</v>
      </c>
      <c r="G903" s="2" t="s">
        <v>6880</v>
      </c>
      <c r="H903" t="s">
        <v>13553</v>
      </c>
    </row>
    <row r="904" spans="1:8" x14ac:dyDescent="0.15">
      <c r="A904">
        <v>908</v>
      </c>
      <c r="B904" t="s">
        <v>4401</v>
      </c>
      <c r="C904" t="s">
        <v>8763</v>
      </c>
      <c r="D904" t="s">
        <v>324</v>
      </c>
      <c r="E904" s="2">
        <v>4</v>
      </c>
      <c r="F904" t="s">
        <v>13634</v>
      </c>
      <c r="G904" s="2">
        <v>980822</v>
      </c>
      <c r="H904" t="s">
        <v>13553</v>
      </c>
    </row>
    <row r="905" spans="1:8" x14ac:dyDescent="0.15">
      <c r="A905">
        <v>909</v>
      </c>
      <c r="B905" t="s">
        <v>952</v>
      </c>
      <c r="C905" t="s">
        <v>8764</v>
      </c>
      <c r="D905" t="s">
        <v>324</v>
      </c>
      <c r="E905" s="2">
        <v>4</v>
      </c>
      <c r="F905" t="s">
        <v>13608</v>
      </c>
      <c r="G905" s="2" t="s">
        <v>6857</v>
      </c>
      <c r="H905" t="s">
        <v>13553</v>
      </c>
    </row>
    <row r="906" spans="1:8" x14ac:dyDescent="0.15">
      <c r="A906">
        <v>910</v>
      </c>
      <c r="B906" t="s">
        <v>953</v>
      </c>
      <c r="C906" t="s">
        <v>8765</v>
      </c>
      <c r="D906" t="s">
        <v>324</v>
      </c>
      <c r="E906" s="2">
        <v>4</v>
      </c>
      <c r="F906" t="s">
        <v>13607</v>
      </c>
      <c r="G906" s="2">
        <v>980916</v>
      </c>
      <c r="H906" t="s">
        <v>13553</v>
      </c>
    </row>
    <row r="907" spans="1:8" x14ac:dyDescent="0.15">
      <c r="A907">
        <v>911</v>
      </c>
      <c r="B907" t="s">
        <v>954</v>
      </c>
      <c r="C907" t="s">
        <v>8766</v>
      </c>
      <c r="D907" t="s">
        <v>324</v>
      </c>
      <c r="E907" s="2">
        <v>4</v>
      </c>
      <c r="F907" t="s">
        <v>13617</v>
      </c>
      <c r="G907" s="2" t="s">
        <v>6330</v>
      </c>
      <c r="H907" t="s">
        <v>13553</v>
      </c>
    </row>
    <row r="908" spans="1:8" x14ac:dyDescent="0.15">
      <c r="A908">
        <v>912</v>
      </c>
      <c r="B908" t="s">
        <v>955</v>
      </c>
      <c r="C908" t="s">
        <v>8767</v>
      </c>
      <c r="D908" t="s">
        <v>324</v>
      </c>
      <c r="E908" s="2">
        <v>4</v>
      </c>
      <c r="F908" t="s">
        <v>13643</v>
      </c>
      <c r="G908" s="2" t="s">
        <v>6881</v>
      </c>
      <c r="H908" t="s">
        <v>13553</v>
      </c>
    </row>
    <row r="909" spans="1:8" x14ac:dyDescent="0.15">
      <c r="A909">
        <v>913</v>
      </c>
      <c r="B909" t="s">
        <v>957</v>
      </c>
      <c r="C909" t="s">
        <v>8768</v>
      </c>
      <c r="D909" t="s">
        <v>324</v>
      </c>
      <c r="E909" s="2" t="s">
        <v>231</v>
      </c>
      <c r="F909" t="s">
        <v>13644</v>
      </c>
      <c r="G909" s="2" t="s">
        <v>6882</v>
      </c>
      <c r="H909" t="s">
        <v>13553</v>
      </c>
    </row>
    <row r="910" spans="1:8" x14ac:dyDescent="0.15">
      <c r="A910">
        <v>914</v>
      </c>
      <c r="B910" t="s">
        <v>958</v>
      </c>
      <c r="C910" t="s">
        <v>8769</v>
      </c>
      <c r="D910" t="s">
        <v>324</v>
      </c>
      <c r="E910" s="2" t="s">
        <v>231</v>
      </c>
      <c r="F910" t="s">
        <v>13610</v>
      </c>
      <c r="G910" s="2" t="s">
        <v>6319</v>
      </c>
      <c r="H910" t="s">
        <v>13553</v>
      </c>
    </row>
    <row r="911" spans="1:8" x14ac:dyDescent="0.15">
      <c r="A911">
        <v>915</v>
      </c>
      <c r="B911" t="s">
        <v>3042</v>
      </c>
      <c r="C911" t="s">
        <v>8770</v>
      </c>
      <c r="D911" t="s">
        <v>324</v>
      </c>
      <c r="E911" s="2" t="s">
        <v>230</v>
      </c>
      <c r="F911" t="s">
        <v>13612</v>
      </c>
      <c r="G911" s="2" t="s">
        <v>6883</v>
      </c>
      <c r="H911" t="s">
        <v>13553</v>
      </c>
    </row>
    <row r="912" spans="1:8" x14ac:dyDescent="0.15">
      <c r="A912">
        <v>916</v>
      </c>
      <c r="B912" t="s">
        <v>3629</v>
      </c>
      <c r="C912" t="s">
        <v>8771</v>
      </c>
      <c r="D912" t="s">
        <v>324</v>
      </c>
      <c r="E912" s="2" t="s">
        <v>230</v>
      </c>
      <c r="F912" t="s">
        <v>13607</v>
      </c>
      <c r="G912" s="2" t="s">
        <v>6884</v>
      </c>
      <c r="H912" t="s">
        <v>13553</v>
      </c>
    </row>
    <row r="913" spans="1:8" x14ac:dyDescent="0.15">
      <c r="A913">
        <v>917</v>
      </c>
      <c r="B913" t="s">
        <v>3633</v>
      </c>
      <c r="C913" t="s">
        <v>8772</v>
      </c>
      <c r="D913" t="s">
        <v>324</v>
      </c>
      <c r="E913" s="2" t="s">
        <v>230</v>
      </c>
      <c r="F913" t="s">
        <v>13618</v>
      </c>
      <c r="G913" s="2" t="s">
        <v>6885</v>
      </c>
      <c r="H913" t="s">
        <v>13553</v>
      </c>
    </row>
    <row r="914" spans="1:8" x14ac:dyDescent="0.15">
      <c r="A914">
        <v>918</v>
      </c>
      <c r="B914" t="s">
        <v>3643</v>
      </c>
      <c r="C914" t="s">
        <v>8773</v>
      </c>
      <c r="D914" t="s">
        <v>324</v>
      </c>
      <c r="E914" s="2" t="s">
        <v>230</v>
      </c>
      <c r="F914" t="s">
        <v>13634</v>
      </c>
      <c r="G914" s="2" t="s">
        <v>6472</v>
      </c>
      <c r="H914" t="s">
        <v>13553</v>
      </c>
    </row>
    <row r="915" spans="1:8" x14ac:dyDescent="0.15">
      <c r="A915">
        <v>919</v>
      </c>
      <c r="B915" t="s">
        <v>3645</v>
      </c>
      <c r="C915" t="s">
        <v>8774</v>
      </c>
      <c r="D915" t="s">
        <v>324</v>
      </c>
      <c r="E915" s="2" t="s">
        <v>230</v>
      </c>
      <c r="F915" t="s">
        <v>13627</v>
      </c>
      <c r="G915" s="2" t="s">
        <v>6886</v>
      </c>
      <c r="H915" t="s">
        <v>13553</v>
      </c>
    </row>
    <row r="916" spans="1:8" x14ac:dyDescent="0.15">
      <c r="A916">
        <v>920</v>
      </c>
      <c r="B916" t="s">
        <v>3647</v>
      </c>
      <c r="C916" t="s">
        <v>8775</v>
      </c>
      <c r="D916" t="s">
        <v>324</v>
      </c>
      <c r="E916" s="2" t="s">
        <v>230</v>
      </c>
      <c r="F916" t="s">
        <v>13646</v>
      </c>
      <c r="G916" s="2" t="s">
        <v>6887</v>
      </c>
      <c r="H916" t="s">
        <v>13553</v>
      </c>
    </row>
    <row r="917" spans="1:8" x14ac:dyDescent="0.15">
      <c r="A917">
        <v>921</v>
      </c>
      <c r="B917" t="s">
        <v>4402</v>
      </c>
      <c r="C917" t="s">
        <v>8776</v>
      </c>
      <c r="D917" t="s">
        <v>324</v>
      </c>
      <c r="E917" s="2" t="s">
        <v>7855</v>
      </c>
      <c r="F917" t="s">
        <v>13615</v>
      </c>
      <c r="G917" s="2" t="s">
        <v>6888</v>
      </c>
      <c r="H917" t="s">
        <v>13553</v>
      </c>
    </row>
    <row r="918" spans="1:8" x14ac:dyDescent="0.15">
      <c r="A918">
        <v>922</v>
      </c>
      <c r="B918" t="s">
        <v>4403</v>
      </c>
      <c r="C918" t="s">
        <v>8777</v>
      </c>
      <c r="D918" t="s">
        <v>324</v>
      </c>
      <c r="E918" s="2" t="s">
        <v>7855</v>
      </c>
      <c r="F918" t="s">
        <v>13615</v>
      </c>
      <c r="G918" s="2" t="s">
        <v>6889</v>
      </c>
      <c r="H918" t="s">
        <v>13553</v>
      </c>
    </row>
    <row r="919" spans="1:8" x14ac:dyDescent="0.15">
      <c r="A919">
        <v>923</v>
      </c>
      <c r="B919" t="s">
        <v>956</v>
      </c>
      <c r="C919" t="s">
        <v>8778</v>
      </c>
      <c r="D919" t="s">
        <v>13566</v>
      </c>
      <c r="E919" s="2" t="s">
        <v>67</v>
      </c>
      <c r="F919" t="s">
        <v>13622</v>
      </c>
      <c r="G919" s="2" t="s">
        <v>6890</v>
      </c>
      <c r="H919" t="s">
        <v>13553</v>
      </c>
    </row>
    <row r="920" spans="1:8" x14ac:dyDescent="0.15">
      <c r="A920">
        <v>924</v>
      </c>
      <c r="B920" t="s">
        <v>941</v>
      </c>
      <c r="C920" t="s">
        <v>8779</v>
      </c>
      <c r="D920" t="s">
        <v>324</v>
      </c>
      <c r="E920" s="2" t="s">
        <v>232</v>
      </c>
      <c r="F920" t="s">
        <v>13632</v>
      </c>
      <c r="G920" s="2" t="s">
        <v>6611</v>
      </c>
      <c r="H920" t="s">
        <v>13553</v>
      </c>
    </row>
    <row r="921" spans="1:8" x14ac:dyDescent="0.15">
      <c r="A921">
        <v>925</v>
      </c>
      <c r="B921" t="s">
        <v>939</v>
      </c>
      <c r="C921" t="s">
        <v>8780</v>
      </c>
      <c r="D921" t="s">
        <v>324</v>
      </c>
      <c r="E921" s="2" t="s">
        <v>232</v>
      </c>
      <c r="F921" t="s">
        <v>13610</v>
      </c>
      <c r="G921" s="2" t="s">
        <v>6891</v>
      </c>
      <c r="H921" t="s">
        <v>13553</v>
      </c>
    </row>
    <row r="922" spans="1:8" x14ac:dyDescent="0.15">
      <c r="A922">
        <v>926</v>
      </c>
      <c r="B922" t="s">
        <v>940</v>
      </c>
      <c r="C922" t="s">
        <v>8781</v>
      </c>
      <c r="D922" t="s">
        <v>324</v>
      </c>
      <c r="E922" s="2" t="s">
        <v>232</v>
      </c>
      <c r="F922" t="s">
        <v>13611</v>
      </c>
      <c r="G922" s="2" t="s">
        <v>6892</v>
      </c>
      <c r="H922" t="s">
        <v>13553</v>
      </c>
    </row>
    <row r="923" spans="1:8" x14ac:dyDescent="0.15">
      <c r="A923">
        <v>927</v>
      </c>
      <c r="B923" t="s">
        <v>942</v>
      </c>
      <c r="C923" t="s">
        <v>8782</v>
      </c>
      <c r="D923" t="s">
        <v>324</v>
      </c>
      <c r="E923" s="2" t="s">
        <v>232</v>
      </c>
      <c r="F923" t="s">
        <v>13627</v>
      </c>
      <c r="G923" s="2" t="s">
        <v>6332</v>
      </c>
      <c r="H923" t="s">
        <v>13553</v>
      </c>
    </row>
    <row r="924" spans="1:8" x14ac:dyDescent="0.15">
      <c r="A924">
        <v>928</v>
      </c>
      <c r="B924" t="s">
        <v>938</v>
      </c>
      <c r="C924" t="s">
        <v>8783</v>
      </c>
      <c r="D924" t="s">
        <v>324</v>
      </c>
      <c r="E924" s="2" t="s">
        <v>232</v>
      </c>
      <c r="F924" t="s">
        <v>13632</v>
      </c>
      <c r="G924" s="2" t="s">
        <v>6330</v>
      </c>
      <c r="H924" t="s">
        <v>13553</v>
      </c>
    </row>
    <row r="925" spans="1:8" x14ac:dyDescent="0.15">
      <c r="A925">
        <v>929</v>
      </c>
      <c r="B925" t="s">
        <v>943</v>
      </c>
      <c r="C925" t="s">
        <v>8784</v>
      </c>
      <c r="D925" t="s">
        <v>324</v>
      </c>
      <c r="E925" s="2" t="s">
        <v>232</v>
      </c>
      <c r="F925" t="s">
        <v>13622</v>
      </c>
      <c r="G925" s="2" t="s">
        <v>6893</v>
      </c>
      <c r="H925" t="s">
        <v>13553</v>
      </c>
    </row>
    <row r="926" spans="1:8" x14ac:dyDescent="0.15">
      <c r="A926">
        <v>930</v>
      </c>
      <c r="B926" t="s">
        <v>2337</v>
      </c>
      <c r="C926" t="s">
        <v>8785</v>
      </c>
      <c r="D926" t="s">
        <v>324</v>
      </c>
      <c r="E926" s="2" t="s">
        <v>231</v>
      </c>
      <c r="F926" t="s">
        <v>13611</v>
      </c>
      <c r="G926" s="2" t="s">
        <v>6583</v>
      </c>
      <c r="H926" t="s">
        <v>13553</v>
      </c>
    </row>
    <row r="927" spans="1:8" x14ac:dyDescent="0.15">
      <c r="A927">
        <v>931</v>
      </c>
      <c r="B927" t="s">
        <v>2338</v>
      </c>
      <c r="C927" t="s">
        <v>8786</v>
      </c>
      <c r="D927" t="s">
        <v>324</v>
      </c>
      <c r="E927" s="2" t="s">
        <v>231</v>
      </c>
      <c r="F927" t="s">
        <v>13627</v>
      </c>
      <c r="G927" s="2" t="s">
        <v>6894</v>
      </c>
      <c r="H927" t="s">
        <v>13553</v>
      </c>
    </row>
    <row r="928" spans="1:8" x14ac:dyDescent="0.15">
      <c r="A928">
        <v>932</v>
      </c>
      <c r="B928" t="s">
        <v>948</v>
      </c>
      <c r="C928" t="s">
        <v>8787</v>
      </c>
      <c r="D928" t="s">
        <v>324</v>
      </c>
      <c r="E928" s="2" t="s">
        <v>231</v>
      </c>
      <c r="F928" t="s">
        <v>13635</v>
      </c>
      <c r="G928" s="2" t="s">
        <v>6895</v>
      </c>
      <c r="H928" t="s">
        <v>13553</v>
      </c>
    </row>
    <row r="929" spans="1:8" x14ac:dyDescent="0.15">
      <c r="A929">
        <v>933</v>
      </c>
      <c r="B929" t="s">
        <v>2336</v>
      </c>
      <c r="C929" t="s">
        <v>8788</v>
      </c>
      <c r="D929" t="s">
        <v>324</v>
      </c>
      <c r="E929" s="2" t="s">
        <v>231</v>
      </c>
      <c r="F929" t="s">
        <v>13625</v>
      </c>
      <c r="G929" s="2" t="s">
        <v>6724</v>
      </c>
      <c r="H929" t="s">
        <v>13553</v>
      </c>
    </row>
    <row r="930" spans="1:8" x14ac:dyDescent="0.15">
      <c r="A930">
        <v>934</v>
      </c>
      <c r="B930" t="s">
        <v>2335</v>
      </c>
      <c r="C930" t="s">
        <v>8789</v>
      </c>
      <c r="D930" t="s">
        <v>324</v>
      </c>
      <c r="E930" s="2" t="s">
        <v>231</v>
      </c>
      <c r="F930" t="s">
        <v>13613</v>
      </c>
      <c r="G930" s="2" t="s">
        <v>6579</v>
      </c>
      <c r="H930" t="s">
        <v>13553</v>
      </c>
    </row>
    <row r="931" spans="1:8" x14ac:dyDescent="0.15">
      <c r="A931">
        <v>935</v>
      </c>
      <c r="B931" t="s">
        <v>3040</v>
      </c>
      <c r="C931" t="s">
        <v>8790</v>
      </c>
      <c r="D931" t="s">
        <v>324</v>
      </c>
      <c r="E931" s="2" t="s">
        <v>230</v>
      </c>
      <c r="F931" t="s">
        <v>13615</v>
      </c>
      <c r="G931" s="2" t="s">
        <v>6896</v>
      </c>
      <c r="H931" t="s">
        <v>13553</v>
      </c>
    </row>
    <row r="932" spans="1:8" x14ac:dyDescent="0.15">
      <c r="A932">
        <v>936</v>
      </c>
      <c r="B932" t="s">
        <v>3041</v>
      </c>
      <c r="C932" t="s">
        <v>8791</v>
      </c>
      <c r="D932" t="s">
        <v>324</v>
      </c>
      <c r="E932" s="2" t="s">
        <v>230</v>
      </c>
      <c r="F932" t="s">
        <v>13638</v>
      </c>
      <c r="G932" s="2" t="s">
        <v>6897</v>
      </c>
      <c r="H932" t="s">
        <v>13553</v>
      </c>
    </row>
    <row r="933" spans="1:8" x14ac:dyDescent="0.15">
      <c r="A933">
        <v>937</v>
      </c>
      <c r="B933" t="s">
        <v>3626</v>
      </c>
      <c r="C933" t="s">
        <v>8792</v>
      </c>
      <c r="D933" t="s">
        <v>324</v>
      </c>
      <c r="E933" s="2" t="s">
        <v>230</v>
      </c>
      <c r="F933" t="s">
        <v>13634</v>
      </c>
      <c r="G933" s="2" t="s">
        <v>6898</v>
      </c>
      <c r="H933" t="s">
        <v>13553</v>
      </c>
    </row>
    <row r="934" spans="1:8" x14ac:dyDescent="0.15">
      <c r="A934">
        <v>938</v>
      </c>
      <c r="B934" t="s">
        <v>3627</v>
      </c>
      <c r="C934" t="s">
        <v>8793</v>
      </c>
      <c r="D934" t="s">
        <v>324</v>
      </c>
      <c r="E934" s="2" t="s">
        <v>230</v>
      </c>
      <c r="F934" t="s">
        <v>13610</v>
      </c>
      <c r="G934" s="2" t="s">
        <v>6899</v>
      </c>
      <c r="H934" t="s">
        <v>13553</v>
      </c>
    </row>
    <row r="935" spans="1:8" x14ac:dyDescent="0.15">
      <c r="A935">
        <v>939</v>
      </c>
      <c r="B935" t="s">
        <v>3636</v>
      </c>
      <c r="C935" t="s">
        <v>8794</v>
      </c>
      <c r="D935" t="s">
        <v>324</v>
      </c>
      <c r="E935" s="2" t="s">
        <v>230</v>
      </c>
      <c r="F935" t="s">
        <v>13615</v>
      </c>
      <c r="G935" s="2" t="s">
        <v>6830</v>
      </c>
      <c r="H935" t="s">
        <v>13553</v>
      </c>
    </row>
    <row r="936" spans="1:8" x14ac:dyDescent="0.15">
      <c r="A936">
        <v>940</v>
      </c>
      <c r="B936" t="s">
        <v>3638</v>
      </c>
      <c r="C936" t="s">
        <v>8795</v>
      </c>
      <c r="D936" t="s">
        <v>324</v>
      </c>
      <c r="E936" s="2" t="s">
        <v>230</v>
      </c>
      <c r="F936" t="s">
        <v>13610</v>
      </c>
      <c r="G936" s="2" t="s">
        <v>6341</v>
      </c>
      <c r="H936" t="s">
        <v>13553</v>
      </c>
    </row>
    <row r="937" spans="1:8" x14ac:dyDescent="0.15">
      <c r="A937">
        <v>941</v>
      </c>
      <c r="B937" t="s">
        <v>3644</v>
      </c>
      <c r="C937" t="s">
        <v>8796</v>
      </c>
      <c r="D937" t="s">
        <v>324</v>
      </c>
      <c r="E937" s="2" t="s">
        <v>230</v>
      </c>
      <c r="F937" t="s">
        <v>13622</v>
      </c>
      <c r="G937" s="2" t="s">
        <v>6900</v>
      </c>
      <c r="H937" t="s">
        <v>13553</v>
      </c>
    </row>
    <row r="938" spans="1:8" x14ac:dyDescent="0.15">
      <c r="A938">
        <v>942</v>
      </c>
      <c r="B938" t="s">
        <v>3649</v>
      </c>
      <c r="C938" t="s">
        <v>8797</v>
      </c>
      <c r="D938" t="s">
        <v>324</v>
      </c>
      <c r="E938" s="2" t="s">
        <v>230</v>
      </c>
      <c r="F938" t="s">
        <v>13607</v>
      </c>
      <c r="G938" s="2" t="s">
        <v>6734</v>
      </c>
      <c r="H938" t="s">
        <v>13553</v>
      </c>
    </row>
    <row r="939" spans="1:8" x14ac:dyDescent="0.15">
      <c r="A939">
        <v>943</v>
      </c>
      <c r="B939" t="s">
        <v>3039</v>
      </c>
      <c r="C939" t="s">
        <v>8798</v>
      </c>
      <c r="D939" t="s">
        <v>324</v>
      </c>
      <c r="E939" s="2" t="s">
        <v>231</v>
      </c>
      <c r="F939" t="s">
        <v>13644</v>
      </c>
      <c r="G939" s="2" t="s">
        <v>6901</v>
      </c>
      <c r="H939" t="s">
        <v>13553</v>
      </c>
    </row>
    <row r="940" spans="1:8" x14ac:dyDescent="0.15">
      <c r="A940">
        <v>944</v>
      </c>
      <c r="B940" t="s">
        <v>959</v>
      </c>
      <c r="C940" t="s">
        <v>8799</v>
      </c>
      <c r="D940" t="s">
        <v>324</v>
      </c>
      <c r="E940" s="2" t="s">
        <v>232</v>
      </c>
      <c r="F940" t="s">
        <v>13630</v>
      </c>
      <c r="G940" s="2" t="s">
        <v>6318</v>
      </c>
      <c r="H940" t="s">
        <v>13553</v>
      </c>
    </row>
    <row r="941" spans="1:8" x14ac:dyDescent="0.15">
      <c r="A941">
        <v>945</v>
      </c>
      <c r="B941" t="s">
        <v>960</v>
      </c>
      <c r="C941" t="s">
        <v>8800</v>
      </c>
      <c r="D941" t="s">
        <v>324</v>
      </c>
      <c r="E941" s="2" t="s">
        <v>232</v>
      </c>
      <c r="F941" t="s">
        <v>13614</v>
      </c>
      <c r="G941" s="2" t="s">
        <v>6902</v>
      </c>
      <c r="H941" t="s">
        <v>13553</v>
      </c>
    </row>
    <row r="942" spans="1:8" x14ac:dyDescent="0.15">
      <c r="A942">
        <v>946</v>
      </c>
      <c r="B942" t="s">
        <v>4404</v>
      </c>
      <c r="C942" t="s">
        <v>8801</v>
      </c>
      <c r="D942" t="s">
        <v>13566</v>
      </c>
      <c r="E942" s="2" t="s">
        <v>70</v>
      </c>
      <c r="F942" t="s">
        <v>13606</v>
      </c>
      <c r="G942" s="2" t="s">
        <v>6903</v>
      </c>
      <c r="H942" t="s">
        <v>13553</v>
      </c>
    </row>
    <row r="943" spans="1:8" x14ac:dyDescent="0.15">
      <c r="A943">
        <v>947</v>
      </c>
      <c r="B943" t="s">
        <v>4405</v>
      </c>
      <c r="C943" t="s">
        <v>8802</v>
      </c>
      <c r="D943" t="s">
        <v>13566</v>
      </c>
      <c r="E943" s="2" t="s">
        <v>70</v>
      </c>
      <c r="F943" t="s">
        <v>13634</v>
      </c>
      <c r="G943" s="2" t="s">
        <v>6904</v>
      </c>
      <c r="H943" t="s">
        <v>13553</v>
      </c>
    </row>
    <row r="944" spans="1:8" x14ac:dyDescent="0.15">
      <c r="A944">
        <v>948</v>
      </c>
      <c r="B944" t="s">
        <v>4406</v>
      </c>
      <c r="C944" t="s">
        <v>8803</v>
      </c>
      <c r="D944" t="s">
        <v>324</v>
      </c>
      <c r="E944" s="2" t="s">
        <v>7855</v>
      </c>
      <c r="F944" t="s">
        <v>13638</v>
      </c>
      <c r="G944" s="2" t="s">
        <v>6524</v>
      </c>
      <c r="H944" t="s">
        <v>13553</v>
      </c>
    </row>
    <row r="945" spans="1:8" x14ac:dyDescent="0.15">
      <c r="A945">
        <v>949</v>
      </c>
      <c r="B945" t="s">
        <v>4407</v>
      </c>
      <c r="C945" t="s">
        <v>8804</v>
      </c>
      <c r="D945" t="s">
        <v>324</v>
      </c>
      <c r="E945" s="2" t="s">
        <v>7855</v>
      </c>
      <c r="F945" t="s">
        <v>13608</v>
      </c>
      <c r="G945" s="2" t="s">
        <v>6791</v>
      </c>
      <c r="H945" t="s">
        <v>13553</v>
      </c>
    </row>
    <row r="946" spans="1:8" x14ac:dyDescent="0.15">
      <c r="A946">
        <v>950</v>
      </c>
      <c r="B946" t="s">
        <v>4408</v>
      </c>
      <c r="C946" t="s">
        <v>8805</v>
      </c>
      <c r="D946" t="s">
        <v>324</v>
      </c>
      <c r="E946" s="2" t="s">
        <v>7855</v>
      </c>
      <c r="F946" t="s">
        <v>13608</v>
      </c>
      <c r="G946" s="2" t="s">
        <v>6905</v>
      </c>
      <c r="H946" t="s">
        <v>13553</v>
      </c>
    </row>
    <row r="947" spans="1:8" x14ac:dyDescent="0.15">
      <c r="A947">
        <v>951</v>
      </c>
      <c r="B947" t="s">
        <v>946</v>
      </c>
      <c r="C947" t="s">
        <v>8806</v>
      </c>
      <c r="D947" t="s">
        <v>324</v>
      </c>
      <c r="E947" s="2" t="s">
        <v>233</v>
      </c>
      <c r="F947" t="s">
        <v>13608</v>
      </c>
      <c r="G947" s="2" t="s">
        <v>6906</v>
      </c>
      <c r="H947" t="s">
        <v>13553</v>
      </c>
    </row>
    <row r="948" spans="1:8" x14ac:dyDescent="0.15">
      <c r="A948">
        <v>952</v>
      </c>
      <c r="B948" t="s">
        <v>947</v>
      </c>
      <c r="C948" t="s">
        <v>8807</v>
      </c>
      <c r="D948" t="s">
        <v>324</v>
      </c>
      <c r="E948" s="2" t="s">
        <v>233</v>
      </c>
      <c r="F948" t="s">
        <v>13638</v>
      </c>
      <c r="G948" s="2" t="s">
        <v>6907</v>
      </c>
      <c r="H948" t="s">
        <v>13553</v>
      </c>
    </row>
    <row r="949" spans="1:8" x14ac:dyDescent="0.15">
      <c r="A949">
        <v>954</v>
      </c>
      <c r="B949" t="s">
        <v>944</v>
      </c>
      <c r="C949" t="s">
        <v>8808</v>
      </c>
      <c r="D949" t="s">
        <v>13566</v>
      </c>
      <c r="E949" s="2" t="s">
        <v>67</v>
      </c>
      <c r="F949" t="s">
        <v>13621</v>
      </c>
      <c r="G949" s="2" t="s">
        <v>6908</v>
      </c>
      <c r="H949" t="s">
        <v>13553</v>
      </c>
    </row>
    <row r="950" spans="1:8" x14ac:dyDescent="0.15">
      <c r="A950">
        <v>955</v>
      </c>
      <c r="B950" t="s">
        <v>945</v>
      </c>
      <c r="C950" t="s">
        <v>8809</v>
      </c>
      <c r="D950" t="s">
        <v>13566</v>
      </c>
      <c r="E950" s="2" t="s">
        <v>67</v>
      </c>
      <c r="F950" t="s">
        <v>13645</v>
      </c>
      <c r="G950" s="2" t="s">
        <v>6909</v>
      </c>
      <c r="H950" t="s">
        <v>13553</v>
      </c>
    </row>
    <row r="951" spans="1:8" x14ac:dyDescent="0.15">
      <c r="A951">
        <v>956</v>
      </c>
      <c r="B951" t="s">
        <v>4409</v>
      </c>
      <c r="C951" t="s">
        <v>8810</v>
      </c>
      <c r="D951" t="s">
        <v>13566</v>
      </c>
      <c r="E951" s="2" t="s">
        <v>7856</v>
      </c>
      <c r="F951" t="s">
        <v>13632</v>
      </c>
      <c r="G951" s="2" t="s">
        <v>6910</v>
      </c>
      <c r="H951" t="s">
        <v>13553</v>
      </c>
    </row>
    <row r="952" spans="1:8" x14ac:dyDescent="0.15">
      <c r="A952">
        <v>957</v>
      </c>
      <c r="B952" t="s">
        <v>4410</v>
      </c>
      <c r="C952" t="s">
        <v>8811</v>
      </c>
      <c r="D952" t="s">
        <v>13566</v>
      </c>
      <c r="E952" s="2" t="s">
        <v>70</v>
      </c>
      <c r="F952" t="s">
        <v>13634</v>
      </c>
      <c r="G952" s="2" t="s">
        <v>6911</v>
      </c>
      <c r="H952" t="s">
        <v>13553</v>
      </c>
    </row>
    <row r="953" spans="1:8" x14ac:dyDescent="0.15">
      <c r="A953">
        <v>958</v>
      </c>
      <c r="B953" t="s">
        <v>1837</v>
      </c>
      <c r="C953" t="s">
        <v>8812</v>
      </c>
      <c r="D953" t="s">
        <v>330</v>
      </c>
      <c r="E953" s="2" t="s">
        <v>232</v>
      </c>
      <c r="F953" t="s">
        <v>13607</v>
      </c>
      <c r="G953" s="2" t="s">
        <v>6912</v>
      </c>
      <c r="H953" t="s">
        <v>13553</v>
      </c>
    </row>
    <row r="954" spans="1:8" x14ac:dyDescent="0.15">
      <c r="A954">
        <v>959</v>
      </c>
      <c r="B954" t="s">
        <v>1838</v>
      </c>
      <c r="C954" t="s">
        <v>8813</v>
      </c>
      <c r="D954" t="s">
        <v>330</v>
      </c>
      <c r="E954" s="2" t="s">
        <v>232</v>
      </c>
      <c r="F954" t="s">
        <v>13610</v>
      </c>
      <c r="G954" s="2" t="s">
        <v>6252</v>
      </c>
      <c r="H954" t="s">
        <v>13553</v>
      </c>
    </row>
    <row r="955" spans="1:8" x14ac:dyDescent="0.15">
      <c r="A955">
        <v>960</v>
      </c>
      <c r="B955" t="s">
        <v>1839</v>
      </c>
      <c r="C955" t="s">
        <v>8814</v>
      </c>
      <c r="D955" t="s">
        <v>330</v>
      </c>
      <c r="E955" s="2" t="s">
        <v>232</v>
      </c>
      <c r="F955" t="s">
        <v>13639</v>
      </c>
      <c r="G955" s="2" t="s">
        <v>6913</v>
      </c>
      <c r="H955" t="s">
        <v>13553</v>
      </c>
    </row>
    <row r="956" spans="1:8" x14ac:dyDescent="0.15">
      <c r="A956">
        <v>961</v>
      </c>
      <c r="B956" t="s">
        <v>320</v>
      </c>
      <c r="C956" t="s">
        <v>8815</v>
      </c>
      <c r="D956" t="s">
        <v>330</v>
      </c>
      <c r="E956" s="2" t="s">
        <v>232</v>
      </c>
      <c r="F956" t="s">
        <v>13634</v>
      </c>
      <c r="G956" s="2" t="s">
        <v>6767</v>
      </c>
      <c r="H956" t="s">
        <v>13553</v>
      </c>
    </row>
    <row r="957" spans="1:8" x14ac:dyDescent="0.15">
      <c r="A957">
        <v>962</v>
      </c>
      <c r="B957" t="s">
        <v>1840</v>
      </c>
      <c r="C957" t="s">
        <v>8816</v>
      </c>
      <c r="D957" t="s">
        <v>330</v>
      </c>
      <c r="E957" s="2" t="s">
        <v>232</v>
      </c>
      <c r="F957" t="s">
        <v>13607</v>
      </c>
      <c r="G957" s="2" t="s">
        <v>6571</v>
      </c>
      <c r="H957" t="s">
        <v>13553</v>
      </c>
    </row>
    <row r="958" spans="1:8" x14ac:dyDescent="0.15">
      <c r="A958">
        <v>963</v>
      </c>
      <c r="B958" t="s">
        <v>1841</v>
      </c>
      <c r="C958" t="s">
        <v>8817</v>
      </c>
      <c r="D958" t="s">
        <v>330</v>
      </c>
      <c r="E958" s="2" t="s">
        <v>232</v>
      </c>
      <c r="F958" t="s">
        <v>13622</v>
      </c>
      <c r="G958" s="2" t="s">
        <v>6710</v>
      </c>
      <c r="H958" t="s">
        <v>13553</v>
      </c>
    </row>
    <row r="959" spans="1:8" x14ac:dyDescent="0.15">
      <c r="A959">
        <v>964</v>
      </c>
      <c r="B959" t="s">
        <v>1842</v>
      </c>
      <c r="C959" t="s">
        <v>8818</v>
      </c>
      <c r="D959" t="s">
        <v>330</v>
      </c>
      <c r="E959" s="2" t="s">
        <v>232</v>
      </c>
      <c r="F959" t="s">
        <v>13607</v>
      </c>
      <c r="G959" s="2" t="s">
        <v>6321</v>
      </c>
      <c r="H959" t="s">
        <v>13553</v>
      </c>
    </row>
    <row r="960" spans="1:8" x14ac:dyDescent="0.15">
      <c r="A960">
        <v>965</v>
      </c>
      <c r="B960" t="s">
        <v>1843</v>
      </c>
      <c r="C960" t="s">
        <v>8819</v>
      </c>
      <c r="D960" t="s">
        <v>330</v>
      </c>
      <c r="E960" s="2" t="s">
        <v>232</v>
      </c>
      <c r="F960" t="s">
        <v>13631</v>
      </c>
      <c r="G960" s="2" t="s">
        <v>6614</v>
      </c>
      <c r="H960" t="s">
        <v>13553</v>
      </c>
    </row>
    <row r="961" spans="1:8" x14ac:dyDescent="0.15">
      <c r="A961">
        <v>966</v>
      </c>
      <c r="B961" t="s">
        <v>1844</v>
      </c>
      <c r="C961" t="s">
        <v>8820</v>
      </c>
      <c r="D961" t="s">
        <v>330</v>
      </c>
      <c r="E961" s="2" t="s">
        <v>232</v>
      </c>
      <c r="F961" t="s">
        <v>13617</v>
      </c>
      <c r="G961" s="2" t="s">
        <v>6333</v>
      </c>
      <c r="H961" t="s">
        <v>13553</v>
      </c>
    </row>
    <row r="962" spans="1:8" x14ac:dyDescent="0.15">
      <c r="A962">
        <v>967</v>
      </c>
      <c r="B962" t="s">
        <v>1845</v>
      </c>
      <c r="C962" t="s">
        <v>8821</v>
      </c>
      <c r="D962" t="s">
        <v>330</v>
      </c>
      <c r="E962" s="2" t="s">
        <v>232</v>
      </c>
      <c r="F962" t="s">
        <v>13609</v>
      </c>
      <c r="G962" s="2" t="s">
        <v>6914</v>
      </c>
      <c r="H962" t="s">
        <v>13553</v>
      </c>
    </row>
    <row r="963" spans="1:8" x14ac:dyDescent="0.15">
      <c r="A963">
        <v>968</v>
      </c>
      <c r="B963" t="s">
        <v>1846</v>
      </c>
      <c r="C963" t="s">
        <v>8822</v>
      </c>
      <c r="D963" t="s">
        <v>330</v>
      </c>
      <c r="E963" s="2" t="s">
        <v>232</v>
      </c>
      <c r="F963" t="s">
        <v>13612</v>
      </c>
      <c r="G963" s="2" t="s">
        <v>6372</v>
      </c>
      <c r="H963" t="s">
        <v>13553</v>
      </c>
    </row>
    <row r="964" spans="1:8" x14ac:dyDescent="0.15">
      <c r="A964">
        <v>969</v>
      </c>
      <c r="B964" t="s">
        <v>1847</v>
      </c>
      <c r="C964" t="s">
        <v>8823</v>
      </c>
      <c r="D964" t="s">
        <v>330</v>
      </c>
      <c r="E964" s="2" t="s">
        <v>232</v>
      </c>
      <c r="F964" t="s">
        <v>13644</v>
      </c>
      <c r="G964" s="2" t="s">
        <v>6820</v>
      </c>
      <c r="H964" t="s">
        <v>13553</v>
      </c>
    </row>
    <row r="965" spans="1:8" x14ac:dyDescent="0.15">
      <c r="A965">
        <v>970</v>
      </c>
      <c r="B965" t="s">
        <v>1848</v>
      </c>
      <c r="C965" t="s">
        <v>8824</v>
      </c>
      <c r="D965" t="s">
        <v>330</v>
      </c>
      <c r="E965" s="2" t="s">
        <v>232</v>
      </c>
      <c r="F965" t="s">
        <v>13620</v>
      </c>
      <c r="G965" s="2" t="s">
        <v>6246</v>
      </c>
      <c r="H965" t="s">
        <v>13553</v>
      </c>
    </row>
    <row r="966" spans="1:8" x14ac:dyDescent="0.15">
      <c r="A966">
        <v>971</v>
      </c>
      <c r="B966" t="s">
        <v>1849</v>
      </c>
      <c r="C966" t="s">
        <v>8825</v>
      </c>
      <c r="D966" t="s">
        <v>330</v>
      </c>
      <c r="E966" s="2" t="s">
        <v>232</v>
      </c>
      <c r="F966" t="s">
        <v>13611</v>
      </c>
      <c r="G966" s="2" t="s">
        <v>6815</v>
      </c>
      <c r="H966" t="s">
        <v>13553</v>
      </c>
    </row>
    <row r="967" spans="1:8" x14ac:dyDescent="0.15">
      <c r="A967">
        <v>972</v>
      </c>
      <c r="B967" t="s">
        <v>1850</v>
      </c>
      <c r="C967" t="s">
        <v>8826</v>
      </c>
      <c r="D967" t="s">
        <v>330</v>
      </c>
      <c r="E967" s="2" t="s">
        <v>232</v>
      </c>
      <c r="F967" t="s">
        <v>13622</v>
      </c>
      <c r="G967" s="2" t="s">
        <v>6717</v>
      </c>
      <c r="H967" t="s">
        <v>13553</v>
      </c>
    </row>
    <row r="968" spans="1:8" x14ac:dyDescent="0.15">
      <c r="A968">
        <v>973</v>
      </c>
      <c r="B968" t="s">
        <v>1851</v>
      </c>
      <c r="C968" t="s">
        <v>8827</v>
      </c>
      <c r="D968" t="s">
        <v>330</v>
      </c>
      <c r="E968" s="2" t="s">
        <v>232</v>
      </c>
      <c r="F968" t="s">
        <v>13613</v>
      </c>
      <c r="G968" s="2" t="s">
        <v>6915</v>
      </c>
      <c r="H968" t="s">
        <v>13553</v>
      </c>
    </row>
    <row r="969" spans="1:8" x14ac:dyDescent="0.15">
      <c r="A969">
        <v>974</v>
      </c>
      <c r="B969" t="s">
        <v>1852</v>
      </c>
      <c r="C969" t="s">
        <v>8828</v>
      </c>
      <c r="D969" t="s">
        <v>330</v>
      </c>
      <c r="E969" s="2" t="s">
        <v>232</v>
      </c>
      <c r="F969" t="s">
        <v>13644</v>
      </c>
      <c r="G969" s="2" t="s">
        <v>6916</v>
      </c>
      <c r="H969" t="s">
        <v>13553</v>
      </c>
    </row>
    <row r="970" spans="1:8" x14ac:dyDescent="0.15">
      <c r="A970">
        <v>975</v>
      </c>
      <c r="B970" t="s">
        <v>1853</v>
      </c>
      <c r="C970" t="s">
        <v>8829</v>
      </c>
      <c r="D970" t="s">
        <v>330</v>
      </c>
      <c r="E970" s="2" t="s">
        <v>232</v>
      </c>
      <c r="F970" t="s">
        <v>13607</v>
      </c>
      <c r="G970" s="2" t="s">
        <v>6240</v>
      </c>
      <c r="H970" t="s">
        <v>13553</v>
      </c>
    </row>
    <row r="971" spans="1:8" x14ac:dyDescent="0.15">
      <c r="A971">
        <v>976</v>
      </c>
      <c r="B971" t="s">
        <v>1854</v>
      </c>
      <c r="C971" t="s">
        <v>8830</v>
      </c>
      <c r="D971" t="s">
        <v>330</v>
      </c>
      <c r="E971" s="2" t="s">
        <v>231</v>
      </c>
      <c r="F971" t="s">
        <v>13610</v>
      </c>
      <c r="G971" s="2" t="s">
        <v>6917</v>
      </c>
      <c r="H971" t="s">
        <v>13553</v>
      </c>
    </row>
    <row r="972" spans="1:8" x14ac:dyDescent="0.15">
      <c r="A972">
        <v>977</v>
      </c>
      <c r="B972" t="s">
        <v>2432</v>
      </c>
      <c r="C972" t="s">
        <v>8831</v>
      </c>
      <c r="D972" t="s">
        <v>330</v>
      </c>
      <c r="E972" s="2" t="s">
        <v>231</v>
      </c>
      <c r="F972" t="s">
        <v>13607</v>
      </c>
      <c r="G972" s="2" t="s">
        <v>6918</v>
      </c>
      <c r="H972" t="s">
        <v>13553</v>
      </c>
    </row>
    <row r="973" spans="1:8" x14ac:dyDescent="0.15">
      <c r="A973">
        <v>978</v>
      </c>
      <c r="B973" t="s">
        <v>2124</v>
      </c>
      <c r="C973" t="s">
        <v>8832</v>
      </c>
      <c r="D973" t="s">
        <v>330</v>
      </c>
      <c r="E973" s="2" t="s">
        <v>231</v>
      </c>
      <c r="F973" t="s">
        <v>13642</v>
      </c>
      <c r="G973" s="2" t="s">
        <v>6919</v>
      </c>
      <c r="H973" t="s">
        <v>13553</v>
      </c>
    </row>
    <row r="974" spans="1:8" x14ac:dyDescent="0.15">
      <c r="A974">
        <v>979</v>
      </c>
      <c r="B974" t="s">
        <v>2433</v>
      </c>
      <c r="C974" t="s">
        <v>8833</v>
      </c>
      <c r="D974" t="s">
        <v>330</v>
      </c>
      <c r="E974" s="2" t="s">
        <v>231</v>
      </c>
      <c r="F974" t="s">
        <v>13622</v>
      </c>
      <c r="G974" s="2" t="s">
        <v>6920</v>
      </c>
      <c r="H974" t="s">
        <v>13553</v>
      </c>
    </row>
    <row r="975" spans="1:8" x14ac:dyDescent="0.15">
      <c r="A975">
        <v>980</v>
      </c>
      <c r="B975" t="s">
        <v>1855</v>
      </c>
      <c r="C975" t="s">
        <v>8834</v>
      </c>
      <c r="D975" t="s">
        <v>330</v>
      </c>
      <c r="E975" s="2" t="s">
        <v>231</v>
      </c>
      <c r="F975" t="s">
        <v>13621</v>
      </c>
      <c r="G975" s="2" t="s">
        <v>6921</v>
      </c>
      <c r="H975" t="s">
        <v>13553</v>
      </c>
    </row>
    <row r="976" spans="1:8" x14ac:dyDescent="0.15">
      <c r="A976">
        <v>981</v>
      </c>
      <c r="B976" t="s">
        <v>2434</v>
      </c>
      <c r="C976" t="s">
        <v>8835</v>
      </c>
      <c r="D976" t="s">
        <v>330</v>
      </c>
      <c r="E976" s="2" t="s">
        <v>231</v>
      </c>
      <c r="F976" t="s">
        <v>13630</v>
      </c>
      <c r="G976" s="2" t="s">
        <v>6469</v>
      </c>
      <c r="H976" t="s">
        <v>13553</v>
      </c>
    </row>
    <row r="977" spans="1:8" x14ac:dyDescent="0.15">
      <c r="A977">
        <v>982</v>
      </c>
      <c r="B977" t="s">
        <v>1856</v>
      </c>
      <c r="C977" t="s">
        <v>8836</v>
      </c>
      <c r="D977" t="s">
        <v>330</v>
      </c>
      <c r="E977" s="2" t="s">
        <v>231</v>
      </c>
      <c r="F977" t="s">
        <v>13616</v>
      </c>
      <c r="G977" s="2" t="s">
        <v>6674</v>
      </c>
      <c r="H977" t="s">
        <v>13553</v>
      </c>
    </row>
    <row r="978" spans="1:8" x14ac:dyDescent="0.15">
      <c r="A978">
        <v>983</v>
      </c>
      <c r="B978" t="s">
        <v>2435</v>
      </c>
      <c r="C978" t="s">
        <v>8837</v>
      </c>
      <c r="D978" t="s">
        <v>330</v>
      </c>
      <c r="E978" s="2" t="s">
        <v>231</v>
      </c>
      <c r="F978" t="s">
        <v>13622</v>
      </c>
      <c r="G978" s="2" t="s">
        <v>6680</v>
      </c>
      <c r="H978" t="s">
        <v>13553</v>
      </c>
    </row>
    <row r="979" spans="1:8" x14ac:dyDescent="0.15">
      <c r="A979">
        <v>984</v>
      </c>
      <c r="B979" t="s">
        <v>2436</v>
      </c>
      <c r="C979" t="s">
        <v>8838</v>
      </c>
      <c r="D979" t="s">
        <v>330</v>
      </c>
      <c r="E979" s="2" t="s">
        <v>231</v>
      </c>
      <c r="F979" t="s">
        <v>13636</v>
      </c>
      <c r="G979" s="2" t="s">
        <v>6584</v>
      </c>
      <c r="H979" t="s">
        <v>13553</v>
      </c>
    </row>
    <row r="980" spans="1:8" x14ac:dyDescent="0.15">
      <c r="A980">
        <v>985</v>
      </c>
      <c r="B980" t="s">
        <v>1857</v>
      </c>
      <c r="C980" t="s">
        <v>8839</v>
      </c>
      <c r="D980" t="s">
        <v>330</v>
      </c>
      <c r="E980" s="2" t="s">
        <v>231</v>
      </c>
      <c r="F980" t="s">
        <v>13627</v>
      </c>
      <c r="G980" s="2" t="s">
        <v>6674</v>
      </c>
      <c r="H980" t="s">
        <v>13553</v>
      </c>
    </row>
    <row r="981" spans="1:8" x14ac:dyDescent="0.15">
      <c r="A981">
        <v>986</v>
      </c>
      <c r="B981" t="s">
        <v>2437</v>
      </c>
      <c r="C981" t="s">
        <v>8840</v>
      </c>
      <c r="D981" t="s">
        <v>330</v>
      </c>
      <c r="E981" s="2" t="s">
        <v>231</v>
      </c>
      <c r="F981" t="s">
        <v>13610</v>
      </c>
      <c r="G981" s="2" t="s">
        <v>6920</v>
      </c>
      <c r="H981" t="s">
        <v>13553</v>
      </c>
    </row>
    <row r="982" spans="1:8" x14ac:dyDescent="0.15">
      <c r="A982">
        <v>987</v>
      </c>
      <c r="B982" t="s">
        <v>2438</v>
      </c>
      <c r="C982" t="s">
        <v>8841</v>
      </c>
      <c r="D982" t="s">
        <v>330</v>
      </c>
      <c r="E982" s="2" t="s">
        <v>231</v>
      </c>
      <c r="F982" t="s">
        <v>13610</v>
      </c>
      <c r="G982" s="2" t="s">
        <v>6719</v>
      </c>
      <c r="H982" t="s">
        <v>13553</v>
      </c>
    </row>
    <row r="983" spans="1:8" x14ac:dyDescent="0.15">
      <c r="A983">
        <v>988</v>
      </c>
      <c r="B983" t="s">
        <v>1858</v>
      </c>
      <c r="C983" t="s">
        <v>8842</v>
      </c>
      <c r="D983" t="s">
        <v>330</v>
      </c>
      <c r="E983" s="2" t="s">
        <v>231</v>
      </c>
      <c r="F983" t="s">
        <v>13617</v>
      </c>
      <c r="G983" s="2" t="s">
        <v>6609</v>
      </c>
      <c r="H983" t="s">
        <v>13553</v>
      </c>
    </row>
    <row r="984" spans="1:8" x14ac:dyDescent="0.15">
      <c r="A984">
        <v>989</v>
      </c>
      <c r="B984" t="s">
        <v>2953</v>
      </c>
      <c r="C984" t="s">
        <v>8843</v>
      </c>
      <c r="D984" t="s">
        <v>330</v>
      </c>
      <c r="E984" s="2" t="s">
        <v>231</v>
      </c>
      <c r="F984" t="s">
        <v>13617</v>
      </c>
      <c r="G984" s="2" t="s">
        <v>6922</v>
      </c>
      <c r="H984" t="s">
        <v>13553</v>
      </c>
    </row>
    <row r="985" spans="1:8" x14ac:dyDescent="0.15">
      <c r="A985">
        <v>990</v>
      </c>
      <c r="B985" t="s">
        <v>2439</v>
      </c>
      <c r="C985" t="s">
        <v>8844</v>
      </c>
      <c r="D985" t="s">
        <v>330</v>
      </c>
      <c r="E985" s="2" t="s">
        <v>231</v>
      </c>
      <c r="F985" t="s">
        <v>13620</v>
      </c>
      <c r="G985" s="2" t="s">
        <v>6629</v>
      </c>
      <c r="H985" t="s">
        <v>13553</v>
      </c>
    </row>
    <row r="986" spans="1:8" x14ac:dyDescent="0.15">
      <c r="A986">
        <v>991</v>
      </c>
      <c r="B986" t="s">
        <v>1859</v>
      </c>
      <c r="C986" t="s">
        <v>8845</v>
      </c>
      <c r="D986" t="s">
        <v>330</v>
      </c>
      <c r="E986" s="2" t="s">
        <v>231</v>
      </c>
      <c r="F986" t="s">
        <v>13609</v>
      </c>
      <c r="G986" s="2" t="s">
        <v>6923</v>
      </c>
      <c r="H986" t="s">
        <v>13553</v>
      </c>
    </row>
    <row r="987" spans="1:8" x14ac:dyDescent="0.15">
      <c r="A987">
        <v>992</v>
      </c>
      <c r="B987" t="s">
        <v>1860</v>
      </c>
      <c r="C987" t="s">
        <v>8846</v>
      </c>
      <c r="D987" t="s">
        <v>330</v>
      </c>
      <c r="E987" s="2" t="s">
        <v>231</v>
      </c>
      <c r="F987" t="s">
        <v>13632</v>
      </c>
      <c r="G987" s="2" t="s">
        <v>6924</v>
      </c>
      <c r="H987" t="s">
        <v>13553</v>
      </c>
    </row>
    <row r="988" spans="1:8" x14ac:dyDescent="0.15">
      <c r="A988">
        <v>993</v>
      </c>
      <c r="B988" t="s">
        <v>1861</v>
      </c>
      <c r="C988" t="s">
        <v>8847</v>
      </c>
      <c r="D988" t="s">
        <v>330</v>
      </c>
      <c r="E988" s="2" t="s">
        <v>231</v>
      </c>
      <c r="F988" t="s">
        <v>13636</v>
      </c>
      <c r="G988" s="2" t="s">
        <v>6925</v>
      </c>
      <c r="H988" t="s">
        <v>13553</v>
      </c>
    </row>
    <row r="989" spans="1:8" x14ac:dyDescent="0.15">
      <c r="A989">
        <v>994</v>
      </c>
      <c r="B989" t="s">
        <v>1862</v>
      </c>
      <c r="C989" t="s">
        <v>8848</v>
      </c>
      <c r="D989" t="s">
        <v>330</v>
      </c>
      <c r="E989" s="2" t="s">
        <v>231</v>
      </c>
      <c r="F989" t="s">
        <v>13642</v>
      </c>
      <c r="G989" s="2" t="s">
        <v>6926</v>
      </c>
      <c r="H989" t="s">
        <v>13553</v>
      </c>
    </row>
    <row r="990" spans="1:8" x14ac:dyDescent="0.15">
      <c r="A990">
        <v>995</v>
      </c>
      <c r="B990" t="s">
        <v>1863</v>
      </c>
      <c r="C990" t="s">
        <v>8849</v>
      </c>
      <c r="D990" t="s">
        <v>330</v>
      </c>
      <c r="E990" s="2" t="s">
        <v>231</v>
      </c>
      <c r="F990" t="s">
        <v>13611</v>
      </c>
      <c r="G990" s="2" t="s">
        <v>6927</v>
      </c>
      <c r="H990" t="s">
        <v>13553</v>
      </c>
    </row>
    <row r="991" spans="1:8" x14ac:dyDescent="0.15">
      <c r="A991">
        <v>996</v>
      </c>
      <c r="B991" t="s">
        <v>1864</v>
      </c>
      <c r="C991" t="s">
        <v>8850</v>
      </c>
      <c r="D991" t="s">
        <v>330</v>
      </c>
      <c r="E991" s="2" t="s">
        <v>231</v>
      </c>
      <c r="F991" t="s">
        <v>13630</v>
      </c>
      <c r="G991" s="2" t="s">
        <v>6549</v>
      </c>
      <c r="H991" t="s">
        <v>13553</v>
      </c>
    </row>
    <row r="992" spans="1:8" x14ac:dyDescent="0.15">
      <c r="A992">
        <v>997</v>
      </c>
      <c r="B992" t="s">
        <v>2954</v>
      </c>
      <c r="C992" t="s">
        <v>8851</v>
      </c>
      <c r="D992" t="s">
        <v>330</v>
      </c>
      <c r="E992" s="2" t="s">
        <v>231</v>
      </c>
      <c r="F992" t="s">
        <v>13607</v>
      </c>
      <c r="G992" s="2" t="s">
        <v>6918</v>
      </c>
      <c r="H992" t="s">
        <v>13553</v>
      </c>
    </row>
    <row r="993" spans="1:8" x14ac:dyDescent="0.15">
      <c r="A993">
        <v>998</v>
      </c>
      <c r="B993" t="s">
        <v>2440</v>
      </c>
      <c r="C993" t="s">
        <v>8852</v>
      </c>
      <c r="D993" t="s">
        <v>330</v>
      </c>
      <c r="E993" s="2" t="s">
        <v>231</v>
      </c>
      <c r="F993" t="s">
        <v>13617</v>
      </c>
      <c r="G993" s="2" t="s">
        <v>6895</v>
      </c>
      <c r="H993" t="s">
        <v>13553</v>
      </c>
    </row>
    <row r="994" spans="1:8" x14ac:dyDescent="0.15">
      <c r="A994">
        <v>999</v>
      </c>
      <c r="B994" t="s">
        <v>2441</v>
      </c>
      <c r="C994" t="s">
        <v>8853</v>
      </c>
      <c r="D994" t="s">
        <v>330</v>
      </c>
      <c r="E994" s="2" t="s">
        <v>231</v>
      </c>
      <c r="F994" t="s">
        <v>13609</v>
      </c>
      <c r="G994" s="2" t="s">
        <v>6280</v>
      </c>
      <c r="H994" t="s">
        <v>13553</v>
      </c>
    </row>
    <row r="995" spans="1:8" x14ac:dyDescent="0.15">
      <c r="A995">
        <v>1000</v>
      </c>
      <c r="B995" t="s">
        <v>1865</v>
      </c>
      <c r="C995" t="s">
        <v>8854</v>
      </c>
      <c r="D995" t="s">
        <v>330</v>
      </c>
      <c r="E995" s="2" t="s">
        <v>231</v>
      </c>
      <c r="F995" t="s">
        <v>13610</v>
      </c>
      <c r="G995" s="2" t="s">
        <v>6928</v>
      </c>
      <c r="H995" t="s">
        <v>13553</v>
      </c>
    </row>
    <row r="996" spans="1:8" x14ac:dyDescent="0.15">
      <c r="A996">
        <v>1001</v>
      </c>
      <c r="B996" t="s">
        <v>1866</v>
      </c>
      <c r="C996" t="s">
        <v>8855</v>
      </c>
      <c r="D996" t="s">
        <v>330</v>
      </c>
      <c r="E996" s="2" t="s">
        <v>231</v>
      </c>
      <c r="F996" t="s">
        <v>13642</v>
      </c>
      <c r="G996" s="2" t="s">
        <v>6929</v>
      </c>
      <c r="H996" t="s">
        <v>13553</v>
      </c>
    </row>
    <row r="997" spans="1:8" x14ac:dyDescent="0.15">
      <c r="A997">
        <v>1002</v>
      </c>
      <c r="B997" t="s">
        <v>1867</v>
      </c>
      <c r="C997" t="s">
        <v>8856</v>
      </c>
      <c r="D997" t="s">
        <v>330</v>
      </c>
      <c r="E997" s="2" t="s">
        <v>231</v>
      </c>
      <c r="F997" t="s">
        <v>13639</v>
      </c>
      <c r="G997" s="2" t="s">
        <v>6930</v>
      </c>
      <c r="H997" t="s">
        <v>13553</v>
      </c>
    </row>
    <row r="998" spans="1:8" x14ac:dyDescent="0.15">
      <c r="A998">
        <v>1003</v>
      </c>
      <c r="B998" t="s">
        <v>2955</v>
      </c>
      <c r="C998" t="s">
        <v>8857</v>
      </c>
      <c r="D998" t="s">
        <v>330</v>
      </c>
      <c r="E998" s="2" t="s">
        <v>230</v>
      </c>
      <c r="F998" t="s">
        <v>13633</v>
      </c>
      <c r="G998" s="2" t="s">
        <v>6931</v>
      </c>
      <c r="H998" t="s">
        <v>13553</v>
      </c>
    </row>
    <row r="999" spans="1:8" x14ac:dyDescent="0.15">
      <c r="A999">
        <v>1004</v>
      </c>
      <c r="B999" t="s">
        <v>646</v>
      </c>
      <c r="C999" t="s">
        <v>8858</v>
      </c>
      <c r="D999" t="s">
        <v>330</v>
      </c>
      <c r="E999" s="2" t="s">
        <v>230</v>
      </c>
      <c r="F999" t="s">
        <v>13607</v>
      </c>
      <c r="G999" s="2" t="s">
        <v>6352</v>
      </c>
      <c r="H999" t="s">
        <v>13553</v>
      </c>
    </row>
    <row r="1000" spans="1:8" x14ac:dyDescent="0.15">
      <c r="A1000">
        <v>1005</v>
      </c>
      <c r="B1000" t="s">
        <v>3883</v>
      </c>
      <c r="C1000" t="s">
        <v>8859</v>
      </c>
      <c r="D1000" t="s">
        <v>330</v>
      </c>
      <c r="E1000" s="2" t="s">
        <v>230</v>
      </c>
      <c r="F1000" t="s">
        <v>13607</v>
      </c>
      <c r="G1000" s="2" t="s">
        <v>6311</v>
      </c>
      <c r="H1000" t="s">
        <v>13553</v>
      </c>
    </row>
    <row r="1001" spans="1:8" x14ac:dyDescent="0.15">
      <c r="A1001">
        <v>1006</v>
      </c>
      <c r="B1001" t="s">
        <v>2956</v>
      </c>
      <c r="C1001" t="s">
        <v>8860</v>
      </c>
      <c r="D1001" t="s">
        <v>330</v>
      </c>
      <c r="E1001" s="2" t="s">
        <v>230</v>
      </c>
      <c r="F1001" t="s">
        <v>13609</v>
      </c>
      <c r="G1001" s="2" t="s">
        <v>6475</v>
      </c>
      <c r="H1001" t="s">
        <v>13553</v>
      </c>
    </row>
    <row r="1002" spans="1:8" x14ac:dyDescent="0.15">
      <c r="A1002">
        <v>1007</v>
      </c>
      <c r="B1002" t="s">
        <v>2957</v>
      </c>
      <c r="C1002" t="s">
        <v>8861</v>
      </c>
      <c r="D1002" t="s">
        <v>330</v>
      </c>
      <c r="E1002" s="2" t="s">
        <v>230</v>
      </c>
      <c r="F1002" t="s">
        <v>13619</v>
      </c>
      <c r="G1002" s="2" t="s">
        <v>6932</v>
      </c>
      <c r="H1002" t="s">
        <v>13553</v>
      </c>
    </row>
    <row r="1003" spans="1:8" x14ac:dyDescent="0.15">
      <c r="A1003">
        <v>1008</v>
      </c>
      <c r="B1003" t="s">
        <v>4411</v>
      </c>
      <c r="C1003" t="s">
        <v>8862</v>
      </c>
      <c r="D1003" t="s">
        <v>330</v>
      </c>
      <c r="E1003" s="2" t="s">
        <v>230</v>
      </c>
      <c r="F1003" t="s">
        <v>13620</v>
      </c>
      <c r="G1003" s="2" t="s">
        <v>6266</v>
      </c>
      <c r="H1003" t="s">
        <v>13553</v>
      </c>
    </row>
    <row r="1004" spans="1:8" x14ac:dyDescent="0.15">
      <c r="A1004">
        <v>1009</v>
      </c>
      <c r="B1004" t="s">
        <v>2958</v>
      </c>
      <c r="C1004" t="s">
        <v>8863</v>
      </c>
      <c r="D1004" t="s">
        <v>330</v>
      </c>
      <c r="E1004" s="2" t="s">
        <v>230</v>
      </c>
      <c r="F1004" t="s">
        <v>13646</v>
      </c>
      <c r="G1004" s="2" t="s">
        <v>6933</v>
      </c>
      <c r="H1004" t="s">
        <v>13553</v>
      </c>
    </row>
    <row r="1005" spans="1:8" x14ac:dyDescent="0.15">
      <c r="A1005">
        <v>1010</v>
      </c>
      <c r="B1005" t="s">
        <v>4412</v>
      </c>
      <c r="C1005" t="s">
        <v>8864</v>
      </c>
      <c r="D1005" t="s">
        <v>330</v>
      </c>
      <c r="E1005" s="2" t="s">
        <v>230</v>
      </c>
      <c r="F1005" t="s">
        <v>13622</v>
      </c>
      <c r="G1005" s="2" t="s">
        <v>6934</v>
      </c>
      <c r="H1005" t="s">
        <v>13553</v>
      </c>
    </row>
    <row r="1006" spans="1:8" x14ac:dyDescent="0.15">
      <c r="A1006">
        <v>1011</v>
      </c>
      <c r="B1006" t="s">
        <v>2959</v>
      </c>
      <c r="C1006" t="s">
        <v>8865</v>
      </c>
      <c r="D1006" t="s">
        <v>330</v>
      </c>
      <c r="E1006" s="2" t="s">
        <v>230</v>
      </c>
      <c r="F1006" t="s">
        <v>13621</v>
      </c>
      <c r="G1006" s="2" t="s">
        <v>6935</v>
      </c>
      <c r="H1006" t="s">
        <v>13553</v>
      </c>
    </row>
    <row r="1007" spans="1:8" x14ac:dyDescent="0.15">
      <c r="A1007">
        <v>1012</v>
      </c>
      <c r="B1007" t="s">
        <v>4413</v>
      </c>
      <c r="C1007" t="s">
        <v>8866</v>
      </c>
      <c r="D1007" t="s">
        <v>330</v>
      </c>
      <c r="E1007" s="2" t="s">
        <v>230</v>
      </c>
      <c r="F1007" t="s">
        <v>13636</v>
      </c>
      <c r="G1007" s="2" t="s">
        <v>6936</v>
      </c>
      <c r="H1007" t="s">
        <v>13553</v>
      </c>
    </row>
    <row r="1008" spans="1:8" x14ac:dyDescent="0.15">
      <c r="A1008">
        <v>1013</v>
      </c>
      <c r="B1008" t="s">
        <v>4414</v>
      </c>
      <c r="C1008" t="s">
        <v>8867</v>
      </c>
      <c r="D1008" t="s">
        <v>330</v>
      </c>
      <c r="E1008" s="2" t="s">
        <v>230</v>
      </c>
      <c r="F1008" t="s">
        <v>13606</v>
      </c>
      <c r="G1008" s="2" t="s">
        <v>6937</v>
      </c>
      <c r="H1008" t="s">
        <v>13553</v>
      </c>
    </row>
    <row r="1009" spans="1:8" x14ac:dyDescent="0.15">
      <c r="A1009">
        <v>1014</v>
      </c>
      <c r="B1009" t="s">
        <v>2960</v>
      </c>
      <c r="C1009" t="s">
        <v>8868</v>
      </c>
      <c r="D1009" t="s">
        <v>330</v>
      </c>
      <c r="E1009" s="2" t="s">
        <v>230</v>
      </c>
      <c r="F1009" t="s">
        <v>13607</v>
      </c>
      <c r="G1009" s="2" t="s">
        <v>6938</v>
      </c>
      <c r="H1009" t="s">
        <v>13553</v>
      </c>
    </row>
    <row r="1010" spans="1:8" x14ac:dyDescent="0.15">
      <c r="A1010">
        <v>1015</v>
      </c>
      <c r="B1010" t="s">
        <v>2961</v>
      </c>
      <c r="C1010" t="s">
        <v>8869</v>
      </c>
      <c r="D1010" t="s">
        <v>330</v>
      </c>
      <c r="E1010" s="2" t="s">
        <v>230</v>
      </c>
      <c r="F1010" t="s">
        <v>13621</v>
      </c>
      <c r="G1010" s="2" t="s">
        <v>6939</v>
      </c>
      <c r="H1010" t="s">
        <v>13553</v>
      </c>
    </row>
    <row r="1011" spans="1:8" x14ac:dyDescent="0.15">
      <c r="A1011">
        <v>1016</v>
      </c>
      <c r="B1011" t="s">
        <v>2962</v>
      </c>
      <c r="C1011" t="s">
        <v>8870</v>
      </c>
      <c r="D1011" t="s">
        <v>330</v>
      </c>
      <c r="E1011" s="2" t="s">
        <v>230</v>
      </c>
      <c r="F1011" t="s">
        <v>13606</v>
      </c>
      <c r="G1011" s="2" t="s">
        <v>6940</v>
      </c>
      <c r="H1011" t="s">
        <v>13553</v>
      </c>
    </row>
    <row r="1012" spans="1:8" x14ac:dyDescent="0.15">
      <c r="A1012">
        <v>1017</v>
      </c>
      <c r="B1012" t="s">
        <v>3884</v>
      </c>
      <c r="C1012" t="s">
        <v>8871</v>
      </c>
      <c r="D1012" t="s">
        <v>330</v>
      </c>
      <c r="E1012" s="2" t="s">
        <v>230</v>
      </c>
      <c r="F1012" t="s">
        <v>13611</v>
      </c>
      <c r="G1012" s="2" t="s">
        <v>6678</v>
      </c>
      <c r="H1012" t="s">
        <v>13553</v>
      </c>
    </row>
    <row r="1013" spans="1:8" x14ac:dyDescent="0.15">
      <c r="A1013">
        <v>1018</v>
      </c>
      <c r="B1013" t="s">
        <v>2963</v>
      </c>
      <c r="C1013" t="s">
        <v>8872</v>
      </c>
      <c r="D1013" t="s">
        <v>330</v>
      </c>
      <c r="E1013" s="2" t="s">
        <v>230</v>
      </c>
      <c r="F1013" t="s">
        <v>13610</v>
      </c>
      <c r="G1013" s="2" t="s">
        <v>6941</v>
      </c>
      <c r="H1013" t="s">
        <v>13553</v>
      </c>
    </row>
    <row r="1014" spans="1:8" x14ac:dyDescent="0.15">
      <c r="A1014">
        <v>1019</v>
      </c>
      <c r="B1014" t="s">
        <v>3885</v>
      </c>
      <c r="C1014" t="s">
        <v>8873</v>
      </c>
      <c r="D1014" t="s">
        <v>330</v>
      </c>
      <c r="E1014" s="2" t="s">
        <v>230</v>
      </c>
      <c r="F1014" t="s">
        <v>13636</v>
      </c>
      <c r="G1014" s="2" t="s">
        <v>6735</v>
      </c>
      <c r="H1014" t="s">
        <v>13553</v>
      </c>
    </row>
    <row r="1015" spans="1:8" x14ac:dyDescent="0.15">
      <c r="A1015">
        <v>1020</v>
      </c>
      <c r="B1015" t="s">
        <v>4415</v>
      </c>
      <c r="C1015" t="s">
        <v>8874</v>
      </c>
      <c r="D1015" t="s">
        <v>330</v>
      </c>
      <c r="E1015" s="2" t="s">
        <v>7855</v>
      </c>
      <c r="F1015" t="s">
        <v>13606</v>
      </c>
      <c r="G1015" s="2" t="s">
        <v>6361</v>
      </c>
      <c r="H1015" t="s">
        <v>13553</v>
      </c>
    </row>
    <row r="1016" spans="1:8" x14ac:dyDescent="0.15">
      <c r="A1016">
        <v>1021</v>
      </c>
      <c r="B1016" t="s">
        <v>4416</v>
      </c>
      <c r="C1016" t="s">
        <v>8875</v>
      </c>
      <c r="D1016" t="s">
        <v>330</v>
      </c>
      <c r="E1016" s="2" t="s">
        <v>7855</v>
      </c>
      <c r="F1016" t="s">
        <v>13645</v>
      </c>
      <c r="G1016" s="2" t="s">
        <v>6447</v>
      </c>
      <c r="H1016" t="s">
        <v>13553</v>
      </c>
    </row>
    <row r="1017" spans="1:8" x14ac:dyDescent="0.15">
      <c r="A1017">
        <v>1022</v>
      </c>
      <c r="B1017" t="s">
        <v>4417</v>
      </c>
      <c r="C1017" t="s">
        <v>8876</v>
      </c>
      <c r="D1017" t="s">
        <v>330</v>
      </c>
      <c r="E1017" s="2" t="s">
        <v>7855</v>
      </c>
      <c r="F1017" t="s">
        <v>13624</v>
      </c>
      <c r="G1017" s="2" t="s">
        <v>6942</v>
      </c>
      <c r="H1017" t="s">
        <v>13553</v>
      </c>
    </row>
    <row r="1018" spans="1:8" x14ac:dyDescent="0.15">
      <c r="A1018">
        <v>1023</v>
      </c>
      <c r="B1018" t="s">
        <v>4418</v>
      </c>
      <c r="C1018" t="s">
        <v>8877</v>
      </c>
      <c r="D1018" t="s">
        <v>330</v>
      </c>
      <c r="E1018" s="2" t="s">
        <v>7855</v>
      </c>
      <c r="F1018" t="s">
        <v>13609</v>
      </c>
      <c r="G1018" s="2" t="s">
        <v>6757</v>
      </c>
      <c r="H1018" t="s">
        <v>13553</v>
      </c>
    </row>
    <row r="1019" spans="1:8" x14ac:dyDescent="0.15">
      <c r="A1019">
        <v>1024</v>
      </c>
      <c r="B1019" t="s">
        <v>4419</v>
      </c>
      <c r="C1019" t="s">
        <v>8878</v>
      </c>
      <c r="D1019" t="s">
        <v>330</v>
      </c>
      <c r="E1019" s="2" t="s">
        <v>7855</v>
      </c>
      <c r="F1019" t="s">
        <v>13635</v>
      </c>
      <c r="G1019" s="2" t="s">
        <v>6943</v>
      </c>
      <c r="H1019" t="s">
        <v>13553</v>
      </c>
    </row>
    <row r="1020" spans="1:8" x14ac:dyDescent="0.15">
      <c r="A1020">
        <v>1025</v>
      </c>
      <c r="B1020" t="s">
        <v>4420</v>
      </c>
      <c r="C1020" t="s">
        <v>8879</v>
      </c>
      <c r="D1020" t="s">
        <v>330</v>
      </c>
      <c r="E1020" s="2" t="s">
        <v>7855</v>
      </c>
      <c r="F1020" t="s">
        <v>13643</v>
      </c>
      <c r="G1020" s="2" t="s">
        <v>6944</v>
      </c>
      <c r="H1020" t="s">
        <v>13553</v>
      </c>
    </row>
    <row r="1021" spans="1:8" x14ac:dyDescent="0.15">
      <c r="A1021">
        <v>1026</v>
      </c>
      <c r="B1021" t="s">
        <v>4421</v>
      </c>
      <c r="C1021" t="s">
        <v>8880</v>
      </c>
      <c r="D1021" t="s">
        <v>330</v>
      </c>
      <c r="E1021" s="2" t="s">
        <v>7855</v>
      </c>
      <c r="F1021" t="s">
        <v>13607</v>
      </c>
      <c r="G1021" s="2" t="s">
        <v>6905</v>
      </c>
      <c r="H1021" t="s">
        <v>13553</v>
      </c>
    </row>
    <row r="1022" spans="1:8" x14ac:dyDescent="0.15">
      <c r="A1022">
        <v>1027</v>
      </c>
      <c r="B1022" t="s">
        <v>4422</v>
      </c>
      <c r="C1022" t="s">
        <v>8881</v>
      </c>
      <c r="D1022" t="s">
        <v>330</v>
      </c>
      <c r="E1022" s="2" t="s">
        <v>7855</v>
      </c>
      <c r="F1022" t="s">
        <v>13639</v>
      </c>
      <c r="G1022" s="2" t="s">
        <v>6945</v>
      </c>
      <c r="H1022" t="s">
        <v>13553</v>
      </c>
    </row>
    <row r="1023" spans="1:8" x14ac:dyDescent="0.15">
      <c r="A1023">
        <v>1028</v>
      </c>
      <c r="B1023" t="s">
        <v>4423</v>
      </c>
      <c r="C1023" t="s">
        <v>8882</v>
      </c>
      <c r="D1023" t="s">
        <v>330</v>
      </c>
      <c r="E1023" s="2" t="s">
        <v>7855</v>
      </c>
      <c r="F1023" t="s">
        <v>13607</v>
      </c>
      <c r="G1023" s="2" t="s">
        <v>6510</v>
      </c>
      <c r="H1023" t="s">
        <v>13553</v>
      </c>
    </row>
    <row r="1024" spans="1:8" x14ac:dyDescent="0.15">
      <c r="A1024">
        <v>1029</v>
      </c>
      <c r="B1024" t="s">
        <v>4424</v>
      </c>
      <c r="C1024" t="s">
        <v>8883</v>
      </c>
      <c r="D1024" t="s">
        <v>330</v>
      </c>
      <c r="E1024" s="2" t="s">
        <v>7855</v>
      </c>
      <c r="F1024" t="s">
        <v>13610</v>
      </c>
      <c r="G1024" s="2" t="s">
        <v>6946</v>
      </c>
      <c r="H1024" t="s">
        <v>13553</v>
      </c>
    </row>
    <row r="1025" spans="1:8" x14ac:dyDescent="0.15">
      <c r="A1025">
        <v>1030</v>
      </c>
      <c r="B1025" t="s">
        <v>4425</v>
      </c>
      <c r="C1025" t="s">
        <v>8884</v>
      </c>
      <c r="D1025" t="s">
        <v>330</v>
      </c>
      <c r="E1025" s="2" t="s">
        <v>7855</v>
      </c>
      <c r="F1025" t="s">
        <v>13611</v>
      </c>
      <c r="G1025" s="2" t="s">
        <v>6660</v>
      </c>
      <c r="H1025" t="s">
        <v>13553</v>
      </c>
    </row>
    <row r="1026" spans="1:8" x14ac:dyDescent="0.15">
      <c r="A1026">
        <v>1031</v>
      </c>
      <c r="B1026" t="s">
        <v>4426</v>
      </c>
      <c r="C1026" t="s">
        <v>8885</v>
      </c>
      <c r="D1026" t="s">
        <v>330</v>
      </c>
      <c r="E1026" s="2" t="s">
        <v>7855</v>
      </c>
      <c r="F1026" t="s">
        <v>13644</v>
      </c>
      <c r="G1026" s="2" t="s">
        <v>6365</v>
      </c>
      <c r="H1026" t="s">
        <v>13553</v>
      </c>
    </row>
    <row r="1027" spans="1:8" x14ac:dyDescent="0.15">
      <c r="A1027">
        <v>1032</v>
      </c>
      <c r="B1027" t="s">
        <v>4427</v>
      </c>
      <c r="C1027" t="s">
        <v>8886</v>
      </c>
      <c r="D1027" t="s">
        <v>330</v>
      </c>
      <c r="E1027" s="2" t="s">
        <v>7855</v>
      </c>
      <c r="F1027" t="s">
        <v>13622</v>
      </c>
      <c r="G1027" s="2" t="s">
        <v>6516</v>
      </c>
      <c r="H1027" t="s">
        <v>13553</v>
      </c>
    </row>
    <row r="1028" spans="1:8" x14ac:dyDescent="0.15">
      <c r="A1028">
        <v>1033</v>
      </c>
      <c r="B1028" t="s">
        <v>4428</v>
      </c>
      <c r="C1028" t="s">
        <v>8887</v>
      </c>
      <c r="D1028" t="s">
        <v>330</v>
      </c>
      <c r="E1028" s="2" t="s">
        <v>7855</v>
      </c>
      <c r="F1028" t="s">
        <v>13607</v>
      </c>
      <c r="G1028" s="2" t="s">
        <v>6947</v>
      </c>
      <c r="H1028" t="s">
        <v>13553</v>
      </c>
    </row>
    <row r="1029" spans="1:8" x14ac:dyDescent="0.15">
      <c r="A1029">
        <v>1034</v>
      </c>
      <c r="B1029" t="s">
        <v>653</v>
      </c>
      <c r="C1029" t="s">
        <v>8888</v>
      </c>
      <c r="D1029" t="s">
        <v>315</v>
      </c>
      <c r="E1029" s="2" t="s">
        <v>232</v>
      </c>
      <c r="F1029" t="s">
        <v>13615</v>
      </c>
      <c r="G1029" s="2" t="s">
        <v>6247</v>
      </c>
      <c r="H1029" t="s">
        <v>13553</v>
      </c>
    </row>
    <row r="1030" spans="1:8" x14ac:dyDescent="0.15">
      <c r="A1030">
        <v>1035</v>
      </c>
      <c r="B1030" t="s">
        <v>654</v>
      </c>
      <c r="C1030" t="s">
        <v>8889</v>
      </c>
      <c r="D1030" t="s">
        <v>315</v>
      </c>
      <c r="E1030" s="2" t="s">
        <v>232</v>
      </c>
      <c r="F1030" t="s">
        <v>13649</v>
      </c>
      <c r="G1030" s="2" t="s">
        <v>6948</v>
      </c>
      <c r="H1030" t="s">
        <v>13553</v>
      </c>
    </row>
    <row r="1031" spans="1:8" x14ac:dyDescent="0.15">
      <c r="A1031">
        <v>1036</v>
      </c>
      <c r="B1031" t="s">
        <v>656</v>
      </c>
      <c r="C1031" t="s">
        <v>8890</v>
      </c>
      <c r="D1031" t="s">
        <v>315</v>
      </c>
      <c r="E1031" s="2" t="s">
        <v>232</v>
      </c>
      <c r="F1031" t="s">
        <v>13649</v>
      </c>
      <c r="G1031" s="2" t="s">
        <v>6949</v>
      </c>
      <c r="H1031" t="s">
        <v>13553</v>
      </c>
    </row>
    <row r="1032" spans="1:8" x14ac:dyDescent="0.15">
      <c r="A1032">
        <v>1037</v>
      </c>
      <c r="B1032" t="s">
        <v>657</v>
      </c>
      <c r="C1032" t="s">
        <v>8891</v>
      </c>
      <c r="D1032" t="s">
        <v>315</v>
      </c>
      <c r="E1032" s="2" t="s">
        <v>232</v>
      </c>
      <c r="F1032" t="s">
        <v>13649</v>
      </c>
      <c r="G1032" s="2" t="s">
        <v>6950</v>
      </c>
      <c r="H1032" t="s">
        <v>13553</v>
      </c>
    </row>
    <row r="1033" spans="1:8" x14ac:dyDescent="0.15">
      <c r="A1033">
        <v>1038</v>
      </c>
      <c r="B1033" t="s">
        <v>660</v>
      </c>
      <c r="C1033" t="s">
        <v>8892</v>
      </c>
      <c r="D1033" t="s">
        <v>315</v>
      </c>
      <c r="E1033" s="2" t="s">
        <v>232</v>
      </c>
      <c r="F1033" t="s">
        <v>13616</v>
      </c>
      <c r="G1033" s="2" t="s">
        <v>6951</v>
      </c>
      <c r="H1033" t="s">
        <v>13553</v>
      </c>
    </row>
    <row r="1034" spans="1:8" x14ac:dyDescent="0.15">
      <c r="A1034">
        <v>1039</v>
      </c>
      <c r="B1034" t="s">
        <v>662</v>
      </c>
      <c r="C1034" t="s">
        <v>8893</v>
      </c>
      <c r="D1034" t="s">
        <v>315</v>
      </c>
      <c r="E1034" s="2" t="s">
        <v>232</v>
      </c>
      <c r="F1034" t="s">
        <v>13649</v>
      </c>
      <c r="G1034" s="2" t="s">
        <v>6485</v>
      </c>
      <c r="H1034" t="s">
        <v>13553</v>
      </c>
    </row>
    <row r="1035" spans="1:8" x14ac:dyDescent="0.15">
      <c r="A1035">
        <v>1040</v>
      </c>
      <c r="B1035" t="s">
        <v>664</v>
      </c>
      <c r="C1035" t="s">
        <v>8894</v>
      </c>
      <c r="D1035" t="s">
        <v>315</v>
      </c>
      <c r="E1035" s="2" t="s">
        <v>232</v>
      </c>
      <c r="F1035" t="s">
        <v>13649</v>
      </c>
      <c r="G1035" s="2" t="s">
        <v>6807</v>
      </c>
      <c r="H1035" t="s">
        <v>13553</v>
      </c>
    </row>
    <row r="1036" spans="1:8" x14ac:dyDescent="0.15">
      <c r="A1036">
        <v>1041</v>
      </c>
      <c r="B1036" t="s">
        <v>665</v>
      </c>
      <c r="C1036" t="s">
        <v>8895</v>
      </c>
      <c r="D1036" t="s">
        <v>315</v>
      </c>
      <c r="E1036" s="2" t="s">
        <v>232</v>
      </c>
      <c r="F1036" t="s">
        <v>13638</v>
      </c>
      <c r="G1036" s="2" t="s">
        <v>6952</v>
      </c>
      <c r="H1036" t="s">
        <v>13553</v>
      </c>
    </row>
    <row r="1037" spans="1:8" x14ac:dyDescent="0.15">
      <c r="A1037">
        <v>1042</v>
      </c>
      <c r="B1037" t="s">
        <v>666</v>
      </c>
      <c r="C1037" t="s">
        <v>8896</v>
      </c>
      <c r="D1037" t="s">
        <v>315</v>
      </c>
      <c r="E1037" s="2" t="s">
        <v>232</v>
      </c>
      <c r="F1037" t="s">
        <v>13649</v>
      </c>
      <c r="G1037" s="2" t="s">
        <v>6252</v>
      </c>
      <c r="H1037" t="s">
        <v>13553</v>
      </c>
    </row>
    <row r="1038" spans="1:8" x14ac:dyDescent="0.15">
      <c r="A1038">
        <v>1043</v>
      </c>
      <c r="B1038" t="s">
        <v>667</v>
      </c>
      <c r="C1038" t="s">
        <v>8897</v>
      </c>
      <c r="D1038" t="s">
        <v>315</v>
      </c>
      <c r="E1038" s="2" t="s">
        <v>232</v>
      </c>
      <c r="F1038" t="s">
        <v>13633</v>
      </c>
      <c r="G1038" s="2" t="s">
        <v>6537</v>
      </c>
      <c r="H1038" t="s">
        <v>13553</v>
      </c>
    </row>
    <row r="1039" spans="1:8" x14ac:dyDescent="0.15">
      <c r="A1039">
        <v>1044</v>
      </c>
      <c r="B1039" t="s">
        <v>668</v>
      </c>
      <c r="C1039" t="s">
        <v>8898</v>
      </c>
      <c r="D1039" t="s">
        <v>315</v>
      </c>
      <c r="E1039" s="2" t="s">
        <v>232</v>
      </c>
      <c r="F1039" t="s">
        <v>13645</v>
      </c>
      <c r="G1039" s="2" t="s">
        <v>6483</v>
      </c>
      <c r="H1039" t="s">
        <v>13553</v>
      </c>
    </row>
    <row r="1040" spans="1:8" x14ac:dyDescent="0.15">
      <c r="A1040">
        <v>1045</v>
      </c>
      <c r="B1040" t="s">
        <v>669</v>
      </c>
      <c r="C1040" t="s">
        <v>8899</v>
      </c>
      <c r="D1040" t="s">
        <v>315</v>
      </c>
      <c r="E1040" s="2" t="s">
        <v>232</v>
      </c>
      <c r="F1040" t="s">
        <v>13649</v>
      </c>
      <c r="G1040" s="2" t="s">
        <v>6571</v>
      </c>
      <c r="H1040" t="s">
        <v>13553</v>
      </c>
    </row>
    <row r="1041" spans="1:8" x14ac:dyDescent="0.15">
      <c r="A1041">
        <v>1046</v>
      </c>
      <c r="B1041" t="s">
        <v>670</v>
      </c>
      <c r="C1041" t="s">
        <v>8900</v>
      </c>
      <c r="D1041" t="s">
        <v>315</v>
      </c>
      <c r="E1041" s="2" t="s">
        <v>232</v>
      </c>
      <c r="F1041" t="s">
        <v>13645</v>
      </c>
      <c r="G1041" s="2" t="s">
        <v>6612</v>
      </c>
      <c r="H1041" t="s">
        <v>13553</v>
      </c>
    </row>
    <row r="1042" spans="1:8" x14ac:dyDescent="0.15">
      <c r="A1042">
        <v>1047</v>
      </c>
      <c r="B1042" t="s">
        <v>671</v>
      </c>
      <c r="C1042" t="s">
        <v>8901</v>
      </c>
      <c r="D1042" t="s">
        <v>315</v>
      </c>
      <c r="E1042" s="2" t="s">
        <v>232</v>
      </c>
      <c r="F1042" t="s">
        <v>13649</v>
      </c>
      <c r="G1042" s="2" t="s">
        <v>6334</v>
      </c>
      <c r="H1042" t="s">
        <v>13553</v>
      </c>
    </row>
    <row r="1043" spans="1:8" x14ac:dyDescent="0.15">
      <c r="A1043">
        <v>1048</v>
      </c>
      <c r="B1043" t="s">
        <v>672</v>
      </c>
      <c r="C1043" t="s">
        <v>8828</v>
      </c>
      <c r="D1043" t="s">
        <v>315</v>
      </c>
      <c r="E1043" s="2" t="s">
        <v>232</v>
      </c>
      <c r="F1043" t="s">
        <v>13649</v>
      </c>
      <c r="G1043" s="2" t="s">
        <v>6538</v>
      </c>
      <c r="H1043" t="s">
        <v>13553</v>
      </c>
    </row>
    <row r="1044" spans="1:8" x14ac:dyDescent="0.15">
      <c r="A1044">
        <v>1049</v>
      </c>
      <c r="B1044" t="s">
        <v>674</v>
      </c>
      <c r="C1044" t="s">
        <v>8902</v>
      </c>
      <c r="D1044" t="s">
        <v>315</v>
      </c>
      <c r="E1044" s="2" t="s">
        <v>231</v>
      </c>
      <c r="F1044" t="s">
        <v>13618</v>
      </c>
      <c r="G1044" s="2" t="s">
        <v>6491</v>
      </c>
      <c r="H1044" t="s">
        <v>13553</v>
      </c>
    </row>
    <row r="1045" spans="1:8" x14ac:dyDescent="0.15">
      <c r="A1045">
        <v>1050</v>
      </c>
      <c r="B1045" t="s">
        <v>675</v>
      </c>
      <c r="C1045" t="s">
        <v>8903</v>
      </c>
      <c r="D1045" t="s">
        <v>315</v>
      </c>
      <c r="E1045" s="2" t="s">
        <v>231</v>
      </c>
      <c r="F1045" t="s">
        <v>13638</v>
      </c>
      <c r="G1045" s="2" t="s">
        <v>6953</v>
      </c>
      <c r="H1045" t="s">
        <v>13553</v>
      </c>
    </row>
    <row r="1046" spans="1:8" x14ac:dyDescent="0.15">
      <c r="A1046">
        <v>1051</v>
      </c>
      <c r="B1046" t="s">
        <v>676</v>
      </c>
      <c r="C1046" t="s">
        <v>8904</v>
      </c>
      <c r="D1046" t="s">
        <v>315</v>
      </c>
      <c r="E1046" s="2" t="s">
        <v>231</v>
      </c>
      <c r="F1046" t="s">
        <v>13649</v>
      </c>
      <c r="G1046" s="2" t="s">
        <v>6954</v>
      </c>
      <c r="H1046" t="s">
        <v>13553</v>
      </c>
    </row>
    <row r="1047" spans="1:8" x14ac:dyDescent="0.15">
      <c r="A1047">
        <v>1052</v>
      </c>
      <c r="B1047" t="s">
        <v>677</v>
      </c>
      <c r="C1047" t="s">
        <v>8905</v>
      </c>
      <c r="D1047" t="s">
        <v>315</v>
      </c>
      <c r="E1047" s="2" t="s">
        <v>231</v>
      </c>
      <c r="F1047" t="s">
        <v>13648</v>
      </c>
      <c r="G1047" s="2" t="s">
        <v>6955</v>
      </c>
      <c r="H1047" t="s">
        <v>13553</v>
      </c>
    </row>
    <row r="1048" spans="1:8" x14ac:dyDescent="0.15">
      <c r="A1048">
        <v>1053</v>
      </c>
      <c r="B1048" t="s">
        <v>678</v>
      </c>
      <c r="C1048" t="s">
        <v>8906</v>
      </c>
      <c r="D1048" t="s">
        <v>315</v>
      </c>
      <c r="E1048" s="2" t="s">
        <v>231</v>
      </c>
      <c r="F1048" t="s">
        <v>13649</v>
      </c>
      <c r="G1048" s="2" t="s">
        <v>6956</v>
      </c>
      <c r="H1048" t="s">
        <v>13553</v>
      </c>
    </row>
    <row r="1049" spans="1:8" x14ac:dyDescent="0.15">
      <c r="A1049">
        <v>1054</v>
      </c>
      <c r="B1049" t="s">
        <v>679</v>
      </c>
      <c r="C1049" t="s">
        <v>8907</v>
      </c>
      <c r="D1049" t="s">
        <v>315</v>
      </c>
      <c r="E1049" s="2" t="s">
        <v>231</v>
      </c>
      <c r="F1049" t="s">
        <v>13649</v>
      </c>
      <c r="G1049" s="2" t="s">
        <v>6957</v>
      </c>
      <c r="H1049" t="s">
        <v>13553</v>
      </c>
    </row>
    <row r="1050" spans="1:8" x14ac:dyDescent="0.15">
      <c r="A1050">
        <v>1055</v>
      </c>
      <c r="B1050" t="s">
        <v>681</v>
      </c>
      <c r="C1050" t="s">
        <v>8908</v>
      </c>
      <c r="D1050" t="s">
        <v>315</v>
      </c>
      <c r="E1050" s="2" t="s">
        <v>231</v>
      </c>
      <c r="F1050" t="s">
        <v>13616</v>
      </c>
      <c r="G1050" s="2" t="s">
        <v>6777</v>
      </c>
      <c r="H1050" t="s">
        <v>13553</v>
      </c>
    </row>
    <row r="1051" spans="1:8" x14ac:dyDescent="0.15">
      <c r="A1051">
        <v>1056</v>
      </c>
      <c r="B1051" t="s">
        <v>683</v>
      </c>
      <c r="C1051" t="s">
        <v>8909</v>
      </c>
      <c r="D1051" t="s">
        <v>315</v>
      </c>
      <c r="E1051" s="2" t="s">
        <v>231</v>
      </c>
      <c r="F1051" t="s">
        <v>13649</v>
      </c>
      <c r="G1051" s="2" t="s">
        <v>6958</v>
      </c>
      <c r="H1051" t="s">
        <v>13553</v>
      </c>
    </row>
    <row r="1052" spans="1:8" x14ac:dyDescent="0.15">
      <c r="A1052">
        <v>1057</v>
      </c>
      <c r="B1052" t="s">
        <v>684</v>
      </c>
      <c r="C1052" t="s">
        <v>8910</v>
      </c>
      <c r="D1052" t="s">
        <v>315</v>
      </c>
      <c r="E1052" s="2" t="s">
        <v>231</v>
      </c>
      <c r="F1052" t="s">
        <v>13649</v>
      </c>
      <c r="G1052" s="2" t="s">
        <v>6959</v>
      </c>
      <c r="H1052" t="s">
        <v>13553</v>
      </c>
    </row>
    <row r="1053" spans="1:8" x14ac:dyDescent="0.15">
      <c r="A1053">
        <v>1058</v>
      </c>
      <c r="B1053" t="s">
        <v>685</v>
      </c>
      <c r="C1053" t="s">
        <v>8911</v>
      </c>
      <c r="D1053" t="s">
        <v>315</v>
      </c>
      <c r="E1053" s="2" t="s">
        <v>231</v>
      </c>
      <c r="F1053" t="s">
        <v>13619</v>
      </c>
      <c r="G1053" s="2" t="s">
        <v>6960</v>
      </c>
      <c r="H1053" t="s">
        <v>13553</v>
      </c>
    </row>
    <row r="1054" spans="1:8" x14ac:dyDescent="0.15">
      <c r="A1054">
        <v>1059</v>
      </c>
      <c r="B1054" t="s">
        <v>686</v>
      </c>
      <c r="C1054" t="s">
        <v>8912</v>
      </c>
      <c r="D1054" t="s">
        <v>315</v>
      </c>
      <c r="E1054" s="2" t="s">
        <v>231</v>
      </c>
      <c r="F1054" t="s">
        <v>13621</v>
      </c>
      <c r="G1054" s="2" t="s">
        <v>6470</v>
      </c>
      <c r="H1054" t="s">
        <v>13553</v>
      </c>
    </row>
    <row r="1055" spans="1:8" x14ac:dyDescent="0.15">
      <c r="A1055">
        <v>1060</v>
      </c>
      <c r="B1055" t="s">
        <v>4429</v>
      </c>
      <c r="C1055" t="s">
        <v>8913</v>
      </c>
      <c r="D1055" t="s">
        <v>315</v>
      </c>
      <c r="E1055" s="2" t="s">
        <v>231</v>
      </c>
      <c r="F1055" t="s">
        <v>13649</v>
      </c>
      <c r="G1055" s="2" t="s">
        <v>6674</v>
      </c>
      <c r="H1055" t="s">
        <v>13554</v>
      </c>
    </row>
    <row r="1056" spans="1:8" x14ac:dyDescent="0.15">
      <c r="A1056">
        <v>1061</v>
      </c>
      <c r="B1056" t="s">
        <v>2835</v>
      </c>
      <c r="C1056" t="s">
        <v>8914</v>
      </c>
      <c r="D1056" t="s">
        <v>315</v>
      </c>
      <c r="E1056" s="2" t="s">
        <v>230</v>
      </c>
      <c r="F1056" t="s">
        <v>13649</v>
      </c>
      <c r="G1056" s="2" t="s">
        <v>6608</v>
      </c>
      <c r="H1056" t="s">
        <v>13553</v>
      </c>
    </row>
    <row r="1057" spans="1:8" x14ac:dyDescent="0.15">
      <c r="A1057">
        <v>1062</v>
      </c>
      <c r="B1057" t="s">
        <v>2836</v>
      </c>
      <c r="C1057" t="s">
        <v>8915</v>
      </c>
      <c r="D1057" t="s">
        <v>315</v>
      </c>
      <c r="E1057" s="2" t="s">
        <v>230</v>
      </c>
      <c r="F1057" t="s">
        <v>13649</v>
      </c>
      <c r="G1057" s="2" t="s">
        <v>6691</v>
      </c>
      <c r="H1057" t="s">
        <v>13553</v>
      </c>
    </row>
    <row r="1058" spans="1:8" x14ac:dyDescent="0.15">
      <c r="A1058">
        <v>1063</v>
      </c>
      <c r="B1058" t="s">
        <v>2837</v>
      </c>
      <c r="C1058" t="s">
        <v>8916</v>
      </c>
      <c r="D1058" t="s">
        <v>315</v>
      </c>
      <c r="E1058" s="2" t="s">
        <v>230</v>
      </c>
      <c r="F1058" t="s">
        <v>13649</v>
      </c>
      <c r="G1058" s="2" t="s">
        <v>6961</v>
      </c>
      <c r="H1058" t="s">
        <v>13553</v>
      </c>
    </row>
    <row r="1059" spans="1:8" x14ac:dyDescent="0.15">
      <c r="A1059">
        <v>1064</v>
      </c>
      <c r="B1059" t="s">
        <v>2838</v>
      </c>
      <c r="C1059" t="s">
        <v>8917</v>
      </c>
      <c r="D1059" t="s">
        <v>315</v>
      </c>
      <c r="E1059" s="2" t="s">
        <v>230</v>
      </c>
      <c r="F1059" t="s">
        <v>13649</v>
      </c>
      <c r="G1059" s="2" t="s">
        <v>6962</v>
      </c>
      <c r="H1059" t="s">
        <v>13553</v>
      </c>
    </row>
    <row r="1060" spans="1:8" x14ac:dyDescent="0.15">
      <c r="A1060">
        <v>1065</v>
      </c>
      <c r="B1060" t="s">
        <v>4430</v>
      </c>
      <c r="C1060" t="s">
        <v>8918</v>
      </c>
      <c r="D1060" t="s">
        <v>315</v>
      </c>
      <c r="E1060" s="2" t="s">
        <v>230</v>
      </c>
      <c r="F1060" t="s">
        <v>13649</v>
      </c>
      <c r="G1060" s="2" t="s">
        <v>6932</v>
      </c>
      <c r="H1060" t="s">
        <v>13553</v>
      </c>
    </row>
    <row r="1061" spans="1:8" x14ac:dyDescent="0.15">
      <c r="A1061">
        <v>1066</v>
      </c>
      <c r="B1061" t="s">
        <v>2839</v>
      </c>
      <c r="C1061" t="s">
        <v>8919</v>
      </c>
      <c r="D1061" t="s">
        <v>315</v>
      </c>
      <c r="E1061" s="2" t="s">
        <v>230</v>
      </c>
      <c r="F1061" t="s">
        <v>13649</v>
      </c>
      <c r="G1061" s="2" t="s">
        <v>6425</v>
      </c>
      <c r="H1061" t="s">
        <v>13553</v>
      </c>
    </row>
    <row r="1062" spans="1:8" x14ac:dyDescent="0.15">
      <c r="A1062">
        <v>1067</v>
      </c>
      <c r="B1062" t="s">
        <v>2840</v>
      </c>
      <c r="C1062" t="s">
        <v>8920</v>
      </c>
      <c r="D1062" t="s">
        <v>315</v>
      </c>
      <c r="E1062" s="2" t="s">
        <v>230</v>
      </c>
      <c r="F1062" t="s">
        <v>13649</v>
      </c>
      <c r="G1062" s="2" t="s">
        <v>6698</v>
      </c>
      <c r="H1062" t="s">
        <v>13553</v>
      </c>
    </row>
    <row r="1063" spans="1:8" x14ac:dyDescent="0.15">
      <c r="A1063">
        <v>1068</v>
      </c>
      <c r="B1063" t="s">
        <v>2841</v>
      </c>
      <c r="C1063" t="s">
        <v>8368</v>
      </c>
      <c r="D1063" t="s">
        <v>315</v>
      </c>
      <c r="E1063" s="2" t="s">
        <v>230</v>
      </c>
      <c r="F1063" t="s">
        <v>13622</v>
      </c>
      <c r="G1063" s="2" t="s">
        <v>6963</v>
      </c>
      <c r="H1063" t="s">
        <v>13553</v>
      </c>
    </row>
    <row r="1064" spans="1:8" x14ac:dyDescent="0.15">
      <c r="A1064">
        <v>1069</v>
      </c>
      <c r="B1064" t="s">
        <v>2842</v>
      </c>
      <c r="C1064" t="s">
        <v>8921</v>
      </c>
      <c r="D1064" t="s">
        <v>315</v>
      </c>
      <c r="E1064" s="2" t="s">
        <v>230</v>
      </c>
      <c r="F1064" t="s">
        <v>13649</v>
      </c>
      <c r="G1064" s="2" t="s">
        <v>6556</v>
      </c>
      <c r="H1064" t="s">
        <v>13553</v>
      </c>
    </row>
    <row r="1065" spans="1:8" x14ac:dyDescent="0.15">
      <c r="A1065">
        <v>1070</v>
      </c>
      <c r="B1065" t="s">
        <v>2843</v>
      </c>
      <c r="C1065" t="s">
        <v>8922</v>
      </c>
      <c r="D1065" t="s">
        <v>315</v>
      </c>
      <c r="E1065" s="2" t="s">
        <v>230</v>
      </c>
      <c r="F1065" t="s">
        <v>13630</v>
      </c>
      <c r="G1065" s="2" t="s">
        <v>6652</v>
      </c>
      <c r="H1065" t="s">
        <v>13553</v>
      </c>
    </row>
    <row r="1066" spans="1:8" x14ac:dyDescent="0.15">
      <c r="A1066">
        <v>1071</v>
      </c>
      <c r="B1066" t="s">
        <v>2844</v>
      </c>
      <c r="C1066" t="s">
        <v>8923</v>
      </c>
      <c r="D1066" t="s">
        <v>315</v>
      </c>
      <c r="E1066" s="2" t="s">
        <v>230</v>
      </c>
      <c r="F1066" t="s">
        <v>13630</v>
      </c>
      <c r="G1066" s="2" t="s">
        <v>6652</v>
      </c>
      <c r="H1066" t="s">
        <v>13553</v>
      </c>
    </row>
    <row r="1067" spans="1:8" x14ac:dyDescent="0.15">
      <c r="A1067">
        <v>1072</v>
      </c>
      <c r="B1067" t="s">
        <v>2845</v>
      </c>
      <c r="C1067" t="s">
        <v>8924</v>
      </c>
      <c r="D1067" t="s">
        <v>315</v>
      </c>
      <c r="E1067" s="2" t="s">
        <v>230</v>
      </c>
      <c r="F1067" t="s">
        <v>13649</v>
      </c>
      <c r="G1067" s="2" t="s">
        <v>6964</v>
      </c>
      <c r="H1067" t="s">
        <v>13553</v>
      </c>
    </row>
    <row r="1068" spans="1:8" x14ac:dyDescent="0.15">
      <c r="A1068">
        <v>1073</v>
      </c>
      <c r="B1068" t="s">
        <v>2846</v>
      </c>
      <c r="C1068" t="s">
        <v>8925</v>
      </c>
      <c r="D1068" t="s">
        <v>315</v>
      </c>
      <c r="E1068" s="2" t="s">
        <v>230</v>
      </c>
      <c r="F1068" t="s">
        <v>13649</v>
      </c>
      <c r="G1068" s="2" t="s">
        <v>6965</v>
      </c>
      <c r="H1068" t="s">
        <v>13553</v>
      </c>
    </row>
    <row r="1069" spans="1:8" x14ac:dyDescent="0.15">
      <c r="A1069">
        <v>1074</v>
      </c>
      <c r="B1069" t="s">
        <v>2847</v>
      </c>
      <c r="C1069" t="s">
        <v>8926</v>
      </c>
      <c r="D1069" t="s">
        <v>315</v>
      </c>
      <c r="E1069" s="2" t="s">
        <v>230</v>
      </c>
      <c r="F1069" t="s">
        <v>13649</v>
      </c>
      <c r="G1069" s="2" t="s">
        <v>6642</v>
      </c>
      <c r="H1069" t="s">
        <v>13553</v>
      </c>
    </row>
    <row r="1070" spans="1:8" x14ac:dyDescent="0.15">
      <c r="A1070">
        <v>1075</v>
      </c>
      <c r="B1070" t="s">
        <v>2848</v>
      </c>
      <c r="C1070" t="s">
        <v>8927</v>
      </c>
      <c r="D1070" t="s">
        <v>315</v>
      </c>
      <c r="E1070" s="2" t="s">
        <v>230</v>
      </c>
      <c r="F1070" t="s">
        <v>13649</v>
      </c>
      <c r="G1070" s="2" t="s">
        <v>6966</v>
      </c>
      <c r="H1070" t="s">
        <v>13553</v>
      </c>
    </row>
    <row r="1071" spans="1:8" x14ac:dyDescent="0.15">
      <c r="A1071">
        <v>1076</v>
      </c>
      <c r="B1071" t="s">
        <v>2849</v>
      </c>
      <c r="C1071" t="s">
        <v>8928</v>
      </c>
      <c r="D1071" t="s">
        <v>315</v>
      </c>
      <c r="E1071" s="2" t="s">
        <v>230</v>
      </c>
      <c r="F1071" t="s">
        <v>13649</v>
      </c>
      <c r="G1071" s="2" t="s">
        <v>6502</v>
      </c>
      <c r="H1071" t="s">
        <v>13553</v>
      </c>
    </row>
    <row r="1072" spans="1:8" x14ac:dyDescent="0.15">
      <c r="A1072">
        <v>1077</v>
      </c>
      <c r="B1072" t="s">
        <v>2850</v>
      </c>
      <c r="C1072" t="s">
        <v>8929</v>
      </c>
      <c r="D1072" t="s">
        <v>315</v>
      </c>
      <c r="E1072" s="2" t="s">
        <v>230</v>
      </c>
      <c r="F1072" t="s">
        <v>13649</v>
      </c>
      <c r="G1072" s="2" t="s">
        <v>6967</v>
      </c>
      <c r="H1072" t="s">
        <v>13553</v>
      </c>
    </row>
    <row r="1073" spans="1:8" x14ac:dyDescent="0.15">
      <c r="A1073">
        <v>1078</v>
      </c>
      <c r="B1073" t="s">
        <v>2851</v>
      </c>
      <c r="C1073" t="s">
        <v>8930</v>
      </c>
      <c r="D1073" t="s">
        <v>315</v>
      </c>
      <c r="E1073" s="2" t="s">
        <v>230</v>
      </c>
      <c r="F1073" t="s">
        <v>13649</v>
      </c>
      <c r="G1073" s="2" t="s">
        <v>6641</v>
      </c>
      <c r="H1073" t="s">
        <v>13553</v>
      </c>
    </row>
    <row r="1074" spans="1:8" x14ac:dyDescent="0.15">
      <c r="A1074">
        <v>1079</v>
      </c>
      <c r="B1074" t="s">
        <v>2853</v>
      </c>
      <c r="C1074" t="s">
        <v>8931</v>
      </c>
      <c r="D1074" t="s">
        <v>315</v>
      </c>
      <c r="E1074" s="2" t="s">
        <v>230</v>
      </c>
      <c r="F1074" t="s">
        <v>13627</v>
      </c>
      <c r="G1074" s="2" t="s">
        <v>6968</v>
      </c>
      <c r="H1074" t="s">
        <v>13553</v>
      </c>
    </row>
    <row r="1075" spans="1:8" x14ac:dyDescent="0.15">
      <c r="A1075">
        <v>1080</v>
      </c>
      <c r="B1075" t="s">
        <v>2854</v>
      </c>
      <c r="C1075" t="s">
        <v>8932</v>
      </c>
      <c r="D1075" t="s">
        <v>315</v>
      </c>
      <c r="E1075" s="2" t="s">
        <v>230</v>
      </c>
      <c r="F1075" t="s">
        <v>13647</v>
      </c>
      <c r="G1075" s="2" t="s">
        <v>6969</v>
      </c>
      <c r="H1075" t="s">
        <v>13553</v>
      </c>
    </row>
    <row r="1076" spans="1:8" x14ac:dyDescent="0.15">
      <c r="A1076">
        <v>1081</v>
      </c>
      <c r="B1076" t="s">
        <v>2856</v>
      </c>
      <c r="C1076" t="s">
        <v>8933</v>
      </c>
      <c r="D1076" t="s">
        <v>315</v>
      </c>
      <c r="E1076" s="2" t="s">
        <v>230</v>
      </c>
      <c r="F1076" t="s">
        <v>13649</v>
      </c>
      <c r="G1076" s="2" t="s">
        <v>6970</v>
      </c>
      <c r="H1076" t="s">
        <v>13553</v>
      </c>
    </row>
    <row r="1077" spans="1:8" x14ac:dyDescent="0.15">
      <c r="A1077">
        <v>1082</v>
      </c>
      <c r="B1077" t="s">
        <v>2857</v>
      </c>
      <c r="C1077" t="s">
        <v>8934</v>
      </c>
      <c r="D1077" t="s">
        <v>315</v>
      </c>
      <c r="E1077" s="2" t="s">
        <v>230</v>
      </c>
      <c r="F1077" t="s">
        <v>13649</v>
      </c>
      <c r="G1077" s="2" t="s">
        <v>6971</v>
      </c>
      <c r="H1077" t="s">
        <v>13553</v>
      </c>
    </row>
    <row r="1078" spans="1:8" x14ac:dyDescent="0.15">
      <c r="A1078">
        <v>1083</v>
      </c>
      <c r="B1078" t="s">
        <v>2858</v>
      </c>
      <c r="C1078" t="s">
        <v>8935</v>
      </c>
      <c r="D1078" t="s">
        <v>315</v>
      </c>
      <c r="E1078" s="2" t="s">
        <v>230</v>
      </c>
      <c r="F1078" t="s">
        <v>13649</v>
      </c>
      <c r="G1078" s="2" t="s">
        <v>6638</v>
      </c>
      <c r="H1078" t="s">
        <v>13553</v>
      </c>
    </row>
    <row r="1079" spans="1:8" x14ac:dyDescent="0.15">
      <c r="A1079">
        <v>1084</v>
      </c>
      <c r="B1079" t="s">
        <v>2859</v>
      </c>
      <c r="C1079" t="s">
        <v>8936</v>
      </c>
      <c r="D1079" t="s">
        <v>315</v>
      </c>
      <c r="E1079" s="2" t="s">
        <v>230</v>
      </c>
      <c r="F1079" t="s">
        <v>13649</v>
      </c>
      <c r="G1079" s="2" t="s">
        <v>6972</v>
      </c>
      <c r="H1079" t="s">
        <v>13553</v>
      </c>
    </row>
    <row r="1080" spans="1:8" x14ac:dyDescent="0.15">
      <c r="A1080">
        <v>1085</v>
      </c>
      <c r="B1080" t="s">
        <v>2860</v>
      </c>
      <c r="C1080" t="s">
        <v>8937</v>
      </c>
      <c r="D1080" t="s">
        <v>315</v>
      </c>
      <c r="E1080" s="2" t="s">
        <v>230</v>
      </c>
      <c r="F1080" t="s">
        <v>13649</v>
      </c>
      <c r="G1080" s="2" t="s">
        <v>6973</v>
      </c>
      <c r="H1080" t="s">
        <v>13553</v>
      </c>
    </row>
    <row r="1081" spans="1:8" x14ac:dyDescent="0.15">
      <c r="A1081">
        <v>1086</v>
      </c>
      <c r="B1081" t="s">
        <v>4431</v>
      </c>
      <c r="C1081" t="s">
        <v>8938</v>
      </c>
      <c r="D1081" t="s">
        <v>315</v>
      </c>
      <c r="E1081" s="2" t="s">
        <v>230</v>
      </c>
      <c r="F1081" t="s">
        <v>13649</v>
      </c>
      <c r="G1081" s="2" t="s">
        <v>6885</v>
      </c>
      <c r="H1081" t="s">
        <v>13553</v>
      </c>
    </row>
    <row r="1082" spans="1:8" x14ac:dyDescent="0.15">
      <c r="A1082">
        <v>1087</v>
      </c>
      <c r="B1082" t="s">
        <v>2861</v>
      </c>
      <c r="C1082" t="s">
        <v>8887</v>
      </c>
      <c r="D1082" t="s">
        <v>315</v>
      </c>
      <c r="E1082" s="2" t="s">
        <v>230</v>
      </c>
      <c r="F1082" t="s">
        <v>13619</v>
      </c>
      <c r="G1082" s="2" t="s">
        <v>6591</v>
      </c>
      <c r="H1082" t="s">
        <v>13553</v>
      </c>
    </row>
    <row r="1083" spans="1:8" x14ac:dyDescent="0.15">
      <c r="A1083">
        <v>1088</v>
      </c>
      <c r="B1083" t="s">
        <v>4432</v>
      </c>
      <c r="C1083" t="s">
        <v>8939</v>
      </c>
      <c r="D1083" t="s">
        <v>315</v>
      </c>
      <c r="E1083" s="2" t="s">
        <v>230</v>
      </c>
      <c r="F1083" t="s">
        <v>13649</v>
      </c>
      <c r="G1083" s="2" t="s">
        <v>6961</v>
      </c>
      <c r="H1083" t="s">
        <v>13554</v>
      </c>
    </row>
    <row r="1084" spans="1:8" x14ac:dyDescent="0.15">
      <c r="A1084">
        <v>1089</v>
      </c>
      <c r="B1084" t="s">
        <v>4433</v>
      </c>
      <c r="C1084" t="s">
        <v>8940</v>
      </c>
      <c r="D1084" t="s">
        <v>315</v>
      </c>
      <c r="E1084" s="2" t="s">
        <v>7855</v>
      </c>
      <c r="F1084" t="s">
        <v>13649</v>
      </c>
      <c r="G1084" s="2" t="s">
        <v>6974</v>
      </c>
      <c r="H1084" t="s">
        <v>13553</v>
      </c>
    </row>
    <row r="1085" spans="1:8" x14ac:dyDescent="0.15">
      <c r="A1085">
        <v>1090</v>
      </c>
      <c r="B1085" t="s">
        <v>4434</v>
      </c>
      <c r="C1085" t="s">
        <v>8941</v>
      </c>
      <c r="D1085" t="s">
        <v>315</v>
      </c>
      <c r="E1085" s="2" t="s">
        <v>7855</v>
      </c>
      <c r="F1085" t="s">
        <v>13649</v>
      </c>
      <c r="G1085" s="2" t="s">
        <v>6975</v>
      </c>
      <c r="H1085" t="s">
        <v>13553</v>
      </c>
    </row>
    <row r="1086" spans="1:8" x14ac:dyDescent="0.15">
      <c r="A1086">
        <v>1091</v>
      </c>
      <c r="B1086" t="s">
        <v>4435</v>
      </c>
      <c r="C1086" t="s">
        <v>8942</v>
      </c>
      <c r="D1086" t="s">
        <v>315</v>
      </c>
      <c r="E1086" s="2" t="s">
        <v>7855</v>
      </c>
      <c r="F1086" t="s">
        <v>13638</v>
      </c>
      <c r="G1086" s="2" t="s">
        <v>6976</v>
      </c>
      <c r="H1086" t="s">
        <v>13553</v>
      </c>
    </row>
    <row r="1087" spans="1:8" x14ac:dyDescent="0.15">
      <c r="A1087">
        <v>1092</v>
      </c>
      <c r="B1087" t="s">
        <v>4436</v>
      </c>
      <c r="C1087" t="s">
        <v>8943</v>
      </c>
      <c r="D1087" t="s">
        <v>315</v>
      </c>
      <c r="E1087" s="2" t="s">
        <v>7855</v>
      </c>
      <c r="F1087" t="s">
        <v>13649</v>
      </c>
      <c r="G1087" s="2" t="s">
        <v>6977</v>
      </c>
      <c r="H1087" t="s">
        <v>13553</v>
      </c>
    </row>
    <row r="1088" spans="1:8" x14ac:dyDescent="0.15">
      <c r="A1088">
        <v>1093</v>
      </c>
      <c r="B1088" t="s">
        <v>4437</v>
      </c>
      <c r="C1088" t="s">
        <v>8944</v>
      </c>
      <c r="D1088" t="s">
        <v>315</v>
      </c>
      <c r="E1088" s="2" t="s">
        <v>7855</v>
      </c>
      <c r="F1088" t="s">
        <v>13649</v>
      </c>
      <c r="G1088" s="2" t="s">
        <v>6978</v>
      </c>
      <c r="H1088" t="s">
        <v>13553</v>
      </c>
    </row>
    <row r="1089" spans="1:8" x14ac:dyDescent="0.15">
      <c r="A1089">
        <v>1094</v>
      </c>
      <c r="B1089" t="s">
        <v>4438</v>
      </c>
      <c r="C1089" t="s">
        <v>8945</v>
      </c>
      <c r="D1089" t="s">
        <v>315</v>
      </c>
      <c r="E1089" s="2" t="s">
        <v>7855</v>
      </c>
      <c r="F1089" t="s">
        <v>13649</v>
      </c>
      <c r="G1089" s="2" t="s">
        <v>6979</v>
      </c>
      <c r="H1089" t="s">
        <v>13553</v>
      </c>
    </row>
    <row r="1090" spans="1:8" x14ac:dyDescent="0.15">
      <c r="A1090">
        <v>1095</v>
      </c>
      <c r="B1090" t="s">
        <v>4439</v>
      </c>
      <c r="C1090" t="s">
        <v>8946</v>
      </c>
      <c r="D1090" t="s">
        <v>315</v>
      </c>
      <c r="E1090" s="2" t="s">
        <v>7855</v>
      </c>
      <c r="F1090" t="s">
        <v>13638</v>
      </c>
      <c r="G1090" s="2" t="s">
        <v>6980</v>
      </c>
      <c r="H1090" t="s">
        <v>13553</v>
      </c>
    </row>
    <row r="1091" spans="1:8" x14ac:dyDescent="0.15">
      <c r="A1091">
        <v>1096</v>
      </c>
      <c r="B1091" t="s">
        <v>4440</v>
      </c>
      <c r="C1091" t="s">
        <v>8947</v>
      </c>
      <c r="D1091" t="s">
        <v>315</v>
      </c>
      <c r="E1091" s="2" t="s">
        <v>7855</v>
      </c>
      <c r="F1091" t="s">
        <v>13649</v>
      </c>
      <c r="G1091" s="2" t="s">
        <v>6981</v>
      </c>
      <c r="H1091" t="s">
        <v>13553</v>
      </c>
    </row>
    <row r="1092" spans="1:8" x14ac:dyDescent="0.15">
      <c r="A1092">
        <v>1097</v>
      </c>
      <c r="B1092" t="s">
        <v>4441</v>
      </c>
      <c r="C1092" t="s">
        <v>8948</v>
      </c>
      <c r="D1092" t="s">
        <v>315</v>
      </c>
      <c r="E1092" s="2" t="s">
        <v>7855</v>
      </c>
      <c r="F1092" t="s">
        <v>13649</v>
      </c>
      <c r="G1092" s="2" t="s">
        <v>6446</v>
      </c>
      <c r="H1092" t="s">
        <v>13553</v>
      </c>
    </row>
    <row r="1093" spans="1:8" x14ac:dyDescent="0.15">
      <c r="A1093">
        <v>1098</v>
      </c>
      <c r="B1093" t="s">
        <v>4442</v>
      </c>
      <c r="C1093" t="s">
        <v>8949</v>
      </c>
      <c r="D1093" t="s">
        <v>315</v>
      </c>
      <c r="E1093" s="2" t="s">
        <v>7855</v>
      </c>
      <c r="F1093" t="s">
        <v>13649</v>
      </c>
      <c r="G1093" s="2" t="s">
        <v>6802</v>
      </c>
      <c r="H1093" t="s">
        <v>13553</v>
      </c>
    </row>
    <row r="1094" spans="1:8" x14ac:dyDescent="0.15">
      <c r="A1094">
        <v>1099</v>
      </c>
      <c r="B1094" t="s">
        <v>4443</v>
      </c>
      <c r="C1094" t="s">
        <v>8950</v>
      </c>
      <c r="D1094" t="s">
        <v>315</v>
      </c>
      <c r="E1094" s="2" t="s">
        <v>7855</v>
      </c>
      <c r="F1094" t="s">
        <v>13649</v>
      </c>
      <c r="G1094" s="2" t="s">
        <v>6982</v>
      </c>
      <c r="H1094" t="s">
        <v>13553</v>
      </c>
    </row>
    <row r="1095" spans="1:8" x14ac:dyDescent="0.15">
      <c r="A1095">
        <v>1100</v>
      </c>
      <c r="B1095" t="s">
        <v>4444</v>
      </c>
      <c r="C1095" t="s">
        <v>8951</v>
      </c>
      <c r="D1095" t="s">
        <v>315</v>
      </c>
      <c r="E1095" s="2" t="s">
        <v>7855</v>
      </c>
      <c r="F1095" t="s">
        <v>13649</v>
      </c>
      <c r="G1095" s="2" t="s">
        <v>6366</v>
      </c>
      <c r="H1095" t="s">
        <v>13553</v>
      </c>
    </row>
    <row r="1096" spans="1:8" x14ac:dyDescent="0.15">
      <c r="A1096">
        <v>1101</v>
      </c>
      <c r="B1096" t="s">
        <v>4445</v>
      </c>
      <c r="C1096" t="s">
        <v>8952</v>
      </c>
      <c r="D1096" t="s">
        <v>315</v>
      </c>
      <c r="E1096" s="2" t="s">
        <v>7855</v>
      </c>
      <c r="F1096" t="s">
        <v>13649</v>
      </c>
      <c r="G1096" s="2" t="s">
        <v>6610</v>
      </c>
      <c r="H1096" t="s">
        <v>13553</v>
      </c>
    </row>
    <row r="1097" spans="1:8" x14ac:dyDescent="0.15">
      <c r="A1097">
        <v>1102</v>
      </c>
      <c r="B1097" t="s">
        <v>4446</v>
      </c>
      <c r="C1097" t="s">
        <v>8953</v>
      </c>
      <c r="D1097" t="s">
        <v>315</v>
      </c>
      <c r="E1097" s="2" t="s">
        <v>7855</v>
      </c>
      <c r="F1097" t="s">
        <v>13649</v>
      </c>
      <c r="G1097" s="2" t="s">
        <v>6983</v>
      </c>
      <c r="H1097" t="s">
        <v>13553</v>
      </c>
    </row>
    <row r="1098" spans="1:8" x14ac:dyDescent="0.15">
      <c r="A1098">
        <v>1103</v>
      </c>
      <c r="B1098" t="s">
        <v>4447</v>
      </c>
      <c r="C1098" t="s">
        <v>8954</v>
      </c>
      <c r="D1098" t="s">
        <v>315</v>
      </c>
      <c r="E1098" s="2" t="s">
        <v>7855</v>
      </c>
      <c r="F1098" t="s">
        <v>13638</v>
      </c>
      <c r="G1098" s="2" t="s">
        <v>6748</v>
      </c>
      <c r="H1098" t="s">
        <v>13553</v>
      </c>
    </row>
    <row r="1099" spans="1:8" x14ac:dyDescent="0.15">
      <c r="A1099">
        <v>1104</v>
      </c>
      <c r="B1099" t="s">
        <v>4448</v>
      </c>
      <c r="C1099" t="s">
        <v>8955</v>
      </c>
      <c r="D1099" t="s">
        <v>315</v>
      </c>
      <c r="E1099" s="2" t="s">
        <v>7855</v>
      </c>
      <c r="F1099" t="s">
        <v>13625</v>
      </c>
      <c r="G1099" s="2" t="s">
        <v>6437</v>
      </c>
      <c r="H1099" t="s">
        <v>13553</v>
      </c>
    </row>
    <row r="1100" spans="1:8" x14ac:dyDescent="0.15">
      <c r="A1100">
        <v>1105</v>
      </c>
      <c r="B1100" t="s">
        <v>4449</v>
      </c>
      <c r="C1100" t="s">
        <v>8956</v>
      </c>
      <c r="D1100" t="s">
        <v>315</v>
      </c>
      <c r="E1100" s="2" t="s">
        <v>7855</v>
      </c>
      <c r="F1100" t="s">
        <v>13649</v>
      </c>
      <c r="G1100" s="2" t="s">
        <v>6943</v>
      </c>
      <c r="H1100" t="s">
        <v>13553</v>
      </c>
    </row>
    <row r="1101" spans="1:8" x14ac:dyDescent="0.15">
      <c r="A1101">
        <v>1106</v>
      </c>
      <c r="B1101" t="s">
        <v>4450</v>
      </c>
      <c r="C1101" t="s">
        <v>8957</v>
      </c>
      <c r="D1101" t="s">
        <v>315</v>
      </c>
      <c r="E1101" s="2" t="s">
        <v>7855</v>
      </c>
      <c r="F1101" t="s">
        <v>13649</v>
      </c>
      <c r="G1101" s="2" t="s">
        <v>6984</v>
      </c>
      <c r="H1101" t="s">
        <v>13553</v>
      </c>
    </row>
    <row r="1102" spans="1:8" x14ac:dyDescent="0.15">
      <c r="A1102">
        <v>1107</v>
      </c>
      <c r="B1102" t="s">
        <v>4451</v>
      </c>
      <c r="C1102" t="s">
        <v>8958</v>
      </c>
      <c r="D1102" t="s">
        <v>315</v>
      </c>
      <c r="E1102" s="2" t="s">
        <v>7855</v>
      </c>
      <c r="F1102" t="s">
        <v>13649</v>
      </c>
      <c r="G1102" s="2" t="s">
        <v>6985</v>
      </c>
      <c r="H1102" t="s">
        <v>13553</v>
      </c>
    </row>
    <row r="1103" spans="1:8" x14ac:dyDescent="0.15">
      <c r="A1103">
        <v>1108</v>
      </c>
      <c r="B1103" t="s">
        <v>687</v>
      </c>
      <c r="C1103" t="s">
        <v>8959</v>
      </c>
      <c r="D1103" t="s">
        <v>315</v>
      </c>
      <c r="E1103" s="2" t="s">
        <v>232</v>
      </c>
      <c r="F1103" t="s">
        <v>13620</v>
      </c>
      <c r="G1103" s="2" t="s">
        <v>6986</v>
      </c>
      <c r="H1103" t="s">
        <v>13553</v>
      </c>
    </row>
    <row r="1104" spans="1:8" x14ac:dyDescent="0.15">
      <c r="A1104">
        <v>1109</v>
      </c>
      <c r="B1104" t="s">
        <v>688</v>
      </c>
      <c r="C1104" t="s">
        <v>8960</v>
      </c>
      <c r="D1104" t="s">
        <v>315</v>
      </c>
      <c r="E1104" s="2" t="s">
        <v>232</v>
      </c>
      <c r="F1104" t="s">
        <v>13645</v>
      </c>
      <c r="G1104" s="2" t="s">
        <v>6987</v>
      </c>
      <c r="H1104" t="s">
        <v>13553</v>
      </c>
    </row>
    <row r="1105" spans="1:8" x14ac:dyDescent="0.15">
      <c r="A1105">
        <v>1110</v>
      </c>
      <c r="B1105" t="s">
        <v>689</v>
      </c>
      <c r="C1105" t="s">
        <v>8961</v>
      </c>
      <c r="D1105" t="s">
        <v>315</v>
      </c>
      <c r="E1105" s="2" t="s">
        <v>231</v>
      </c>
      <c r="F1105" t="s">
        <v>13649</v>
      </c>
      <c r="G1105" s="2" t="s">
        <v>6722</v>
      </c>
      <c r="H1105" t="s">
        <v>13553</v>
      </c>
    </row>
    <row r="1106" spans="1:8" x14ac:dyDescent="0.15">
      <c r="A1106">
        <v>1111</v>
      </c>
      <c r="B1106" t="s">
        <v>3747</v>
      </c>
      <c r="C1106" t="s">
        <v>8962</v>
      </c>
      <c r="D1106" t="s">
        <v>315</v>
      </c>
      <c r="E1106" s="2" t="s">
        <v>230</v>
      </c>
      <c r="F1106" t="s">
        <v>13633</v>
      </c>
      <c r="G1106" s="2" t="s">
        <v>6931</v>
      </c>
      <c r="H1106" t="s">
        <v>13553</v>
      </c>
    </row>
    <row r="1107" spans="1:8" x14ac:dyDescent="0.15">
      <c r="A1107">
        <v>1112</v>
      </c>
      <c r="B1107" t="s">
        <v>3748</v>
      </c>
      <c r="C1107" t="s">
        <v>8963</v>
      </c>
      <c r="D1107" t="s">
        <v>315</v>
      </c>
      <c r="E1107" s="2" t="s">
        <v>230</v>
      </c>
      <c r="F1107" t="s">
        <v>13610</v>
      </c>
      <c r="G1107" s="2" t="s">
        <v>6693</v>
      </c>
      <c r="H1107" t="s">
        <v>13553</v>
      </c>
    </row>
    <row r="1108" spans="1:8" x14ac:dyDescent="0.15">
      <c r="A1108">
        <v>1113</v>
      </c>
      <c r="B1108" t="s">
        <v>3749</v>
      </c>
      <c r="C1108" t="s">
        <v>8964</v>
      </c>
      <c r="D1108" t="s">
        <v>315</v>
      </c>
      <c r="E1108" s="2" t="s">
        <v>230</v>
      </c>
      <c r="F1108" t="s">
        <v>13617</v>
      </c>
      <c r="G1108" s="2" t="s">
        <v>6988</v>
      </c>
      <c r="H1108" t="s">
        <v>13553</v>
      </c>
    </row>
    <row r="1109" spans="1:8" x14ac:dyDescent="0.15">
      <c r="A1109">
        <v>1114</v>
      </c>
      <c r="B1109" t="s">
        <v>4452</v>
      </c>
      <c r="C1109" t="s">
        <v>8965</v>
      </c>
      <c r="D1109" t="s">
        <v>315</v>
      </c>
      <c r="E1109" s="2" t="s">
        <v>7855</v>
      </c>
      <c r="F1109" t="s">
        <v>13630</v>
      </c>
      <c r="G1109" s="2" t="s">
        <v>6989</v>
      </c>
      <c r="H1109" t="s">
        <v>13553</v>
      </c>
    </row>
    <row r="1110" spans="1:8" x14ac:dyDescent="0.15">
      <c r="A1110">
        <v>1115</v>
      </c>
      <c r="B1110" t="s">
        <v>4453</v>
      </c>
      <c r="C1110" t="s">
        <v>8966</v>
      </c>
      <c r="D1110" t="s">
        <v>315</v>
      </c>
      <c r="E1110" s="2" t="s">
        <v>7855</v>
      </c>
      <c r="F1110" t="s">
        <v>13649</v>
      </c>
      <c r="G1110" s="2" t="s">
        <v>6889</v>
      </c>
      <c r="H1110" t="s">
        <v>13553</v>
      </c>
    </row>
    <row r="1111" spans="1:8" x14ac:dyDescent="0.15">
      <c r="A1111">
        <v>1116</v>
      </c>
      <c r="B1111" t="s">
        <v>4454</v>
      </c>
      <c r="C1111" t="s">
        <v>8967</v>
      </c>
      <c r="D1111" t="s">
        <v>315</v>
      </c>
      <c r="E1111" s="2" t="s">
        <v>7855</v>
      </c>
      <c r="F1111" t="s">
        <v>13634</v>
      </c>
      <c r="G1111" s="2" t="s">
        <v>6942</v>
      </c>
      <c r="H1111" t="s">
        <v>13553</v>
      </c>
    </row>
    <row r="1112" spans="1:8" x14ac:dyDescent="0.15">
      <c r="A1112">
        <v>1117</v>
      </c>
      <c r="B1112" t="s">
        <v>4455</v>
      </c>
      <c r="C1112" t="s">
        <v>8968</v>
      </c>
      <c r="D1112" t="s">
        <v>315</v>
      </c>
      <c r="E1112" s="2" t="s">
        <v>7855</v>
      </c>
      <c r="F1112" t="s">
        <v>13649</v>
      </c>
      <c r="G1112" s="2" t="s">
        <v>6990</v>
      </c>
      <c r="H1112" t="s">
        <v>13553</v>
      </c>
    </row>
    <row r="1113" spans="1:8" x14ac:dyDescent="0.15">
      <c r="A1113">
        <v>1118</v>
      </c>
      <c r="B1113" t="s">
        <v>4456</v>
      </c>
      <c r="C1113" t="s">
        <v>8969</v>
      </c>
      <c r="D1113" t="s">
        <v>315</v>
      </c>
      <c r="E1113" s="2" t="s">
        <v>7855</v>
      </c>
      <c r="F1113" t="s">
        <v>13617</v>
      </c>
      <c r="G1113" s="2" t="s">
        <v>6991</v>
      </c>
      <c r="H1113" t="s">
        <v>13553</v>
      </c>
    </row>
    <row r="1114" spans="1:8" x14ac:dyDescent="0.15">
      <c r="A1114">
        <v>1119</v>
      </c>
      <c r="B1114" t="s">
        <v>655</v>
      </c>
      <c r="C1114" t="s">
        <v>8970</v>
      </c>
      <c r="D1114" t="s">
        <v>315</v>
      </c>
      <c r="E1114" s="2" t="s">
        <v>232</v>
      </c>
      <c r="F1114" t="s">
        <v>13625</v>
      </c>
      <c r="G1114" s="2" t="s">
        <v>6893</v>
      </c>
      <c r="H1114" t="s">
        <v>13553</v>
      </c>
    </row>
    <row r="1115" spans="1:8" x14ac:dyDescent="0.15">
      <c r="A1115">
        <v>1120</v>
      </c>
      <c r="B1115" t="s">
        <v>694</v>
      </c>
      <c r="C1115" t="s">
        <v>8971</v>
      </c>
      <c r="D1115" t="s">
        <v>315</v>
      </c>
      <c r="E1115" s="2" t="s">
        <v>232</v>
      </c>
      <c r="F1115" t="s">
        <v>13615</v>
      </c>
      <c r="G1115" s="2" t="s">
        <v>6620</v>
      </c>
      <c r="H1115" t="s">
        <v>13553</v>
      </c>
    </row>
    <row r="1116" spans="1:8" x14ac:dyDescent="0.15">
      <c r="A1116">
        <v>1121</v>
      </c>
      <c r="B1116" t="s">
        <v>695</v>
      </c>
      <c r="C1116" t="s">
        <v>8972</v>
      </c>
      <c r="D1116" t="s">
        <v>315</v>
      </c>
      <c r="E1116" s="2" t="s">
        <v>232</v>
      </c>
      <c r="F1116" t="s">
        <v>13649</v>
      </c>
      <c r="G1116" s="2" t="s">
        <v>6992</v>
      </c>
      <c r="H1116" t="s">
        <v>13553</v>
      </c>
    </row>
    <row r="1117" spans="1:8" x14ac:dyDescent="0.15">
      <c r="A1117">
        <v>1122</v>
      </c>
      <c r="B1117" t="s">
        <v>658</v>
      </c>
      <c r="C1117" t="s">
        <v>8973</v>
      </c>
      <c r="D1117" t="s">
        <v>315</v>
      </c>
      <c r="E1117" s="2" t="s">
        <v>232</v>
      </c>
      <c r="F1117" t="s">
        <v>13649</v>
      </c>
      <c r="G1117" s="2" t="s">
        <v>6464</v>
      </c>
      <c r="H1117" t="s">
        <v>13553</v>
      </c>
    </row>
    <row r="1118" spans="1:8" x14ac:dyDescent="0.15">
      <c r="A1118">
        <v>1123</v>
      </c>
      <c r="B1118" t="s">
        <v>696</v>
      </c>
      <c r="C1118" t="s">
        <v>8974</v>
      </c>
      <c r="D1118" t="s">
        <v>315</v>
      </c>
      <c r="E1118" s="2" t="s">
        <v>232</v>
      </c>
      <c r="F1118" t="s">
        <v>13649</v>
      </c>
      <c r="G1118" s="2" t="s">
        <v>6768</v>
      </c>
      <c r="H1118" t="s">
        <v>13553</v>
      </c>
    </row>
    <row r="1119" spans="1:8" x14ac:dyDescent="0.15">
      <c r="A1119">
        <v>1124</v>
      </c>
      <c r="B1119" t="s">
        <v>659</v>
      </c>
      <c r="C1119" t="s">
        <v>8975</v>
      </c>
      <c r="D1119" t="s">
        <v>315</v>
      </c>
      <c r="E1119" s="2" t="s">
        <v>232</v>
      </c>
      <c r="F1119" t="s">
        <v>13638</v>
      </c>
      <c r="G1119" s="2" t="s">
        <v>6993</v>
      </c>
      <c r="H1119" t="s">
        <v>13553</v>
      </c>
    </row>
    <row r="1120" spans="1:8" x14ac:dyDescent="0.15">
      <c r="A1120">
        <v>1125</v>
      </c>
      <c r="B1120" t="s">
        <v>661</v>
      </c>
      <c r="C1120" t="s">
        <v>8976</v>
      </c>
      <c r="D1120" t="s">
        <v>315</v>
      </c>
      <c r="E1120" s="2" t="s">
        <v>232</v>
      </c>
      <c r="F1120" t="s">
        <v>13649</v>
      </c>
      <c r="G1120" s="2" t="s">
        <v>6331</v>
      </c>
      <c r="H1120" t="s">
        <v>13553</v>
      </c>
    </row>
    <row r="1121" spans="1:8" x14ac:dyDescent="0.15">
      <c r="A1121">
        <v>1126</v>
      </c>
      <c r="B1121" t="s">
        <v>663</v>
      </c>
      <c r="C1121" t="s">
        <v>8977</v>
      </c>
      <c r="D1121" t="s">
        <v>315</v>
      </c>
      <c r="E1121" s="2" t="s">
        <v>232</v>
      </c>
      <c r="F1121" t="s">
        <v>13649</v>
      </c>
      <c r="G1121" s="2" t="s">
        <v>6669</v>
      </c>
      <c r="H1121" t="s">
        <v>13553</v>
      </c>
    </row>
    <row r="1122" spans="1:8" x14ac:dyDescent="0.15">
      <c r="A1122">
        <v>1127</v>
      </c>
      <c r="B1122" t="s">
        <v>697</v>
      </c>
      <c r="C1122" t="s">
        <v>8978</v>
      </c>
      <c r="D1122" t="s">
        <v>315</v>
      </c>
      <c r="E1122" s="2" t="s">
        <v>232</v>
      </c>
      <c r="F1122" t="s">
        <v>13649</v>
      </c>
      <c r="G1122" s="2" t="s">
        <v>6764</v>
      </c>
      <c r="H1122" t="s">
        <v>13553</v>
      </c>
    </row>
    <row r="1123" spans="1:8" x14ac:dyDescent="0.15">
      <c r="A1123">
        <v>1128</v>
      </c>
      <c r="B1123" t="s">
        <v>698</v>
      </c>
      <c r="C1123" t="s">
        <v>8979</v>
      </c>
      <c r="D1123" t="s">
        <v>315</v>
      </c>
      <c r="E1123" s="2" t="s">
        <v>232</v>
      </c>
      <c r="F1123" t="s">
        <v>13649</v>
      </c>
      <c r="G1123" s="2" t="s">
        <v>6288</v>
      </c>
      <c r="H1123" t="s">
        <v>13553</v>
      </c>
    </row>
    <row r="1124" spans="1:8" x14ac:dyDescent="0.15">
      <c r="A1124">
        <v>1129</v>
      </c>
      <c r="B1124" t="s">
        <v>699</v>
      </c>
      <c r="C1124" t="s">
        <v>8980</v>
      </c>
      <c r="D1124" t="s">
        <v>315</v>
      </c>
      <c r="E1124" s="2" t="s">
        <v>232</v>
      </c>
      <c r="F1124" t="s">
        <v>13611</v>
      </c>
      <c r="G1124" s="2" t="s">
        <v>6994</v>
      </c>
      <c r="H1124" t="s">
        <v>13553</v>
      </c>
    </row>
    <row r="1125" spans="1:8" x14ac:dyDescent="0.15">
      <c r="A1125">
        <v>1130</v>
      </c>
      <c r="B1125" t="s">
        <v>701</v>
      </c>
      <c r="C1125" t="s">
        <v>8981</v>
      </c>
      <c r="D1125" t="s">
        <v>315</v>
      </c>
      <c r="E1125" s="2" t="s">
        <v>232</v>
      </c>
      <c r="F1125" t="s">
        <v>13649</v>
      </c>
      <c r="G1125" s="2" t="s">
        <v>6620</v>
      </c>
      <c r="H1125" t="s">
        <v>13553</v>
      </c>
    </row>
    <row r="1126" spans="1:8" x14ac:dyDescent="0.15">
      <c r="A1126">
        <v>1131</v>
      </c>
      <c r="B1126" t="s">
        <v>700</v>
      </c>
      <c r="C1126" t="s">
        <v>8982</v>
      </c>
      <c r="D1126" t="s">
        <v>315</v>
      </c>
      <c r="E1126" s="2" t="s">
        <v>232</v>
      </c>
      <c r="F1126" t="s">
        <v>13611</v>
      </c>
      <c r="G1126" s="2" t="s">
        <v>6264</v>
      </c>
      <c r="H1126" t="s">
        <v>13553</v>
      </c>
    </row>
    <row r="1127" spans="1:8" x14ac:dyDescent="0.15">
      <c r="A1127">
        <v>1132</v>
      </c>
      <c r="B1127" t="s">
        <v>673</v>
      </c>
      <c r="C1127" t="s">
        <v>8983</v>
      </c>
      <c r="D1127" t="s">
        <v>315</v>
      </c>
      <c r="E1127" s="2" t="s">
        <v>232</v>
      </c>
      <c r="F1127" t="s">
        <v>13649</v>
      </c>
      <c r="G1127" s="2" t="s">
        <v>6995</v>
      </c>
      <c r="H1127" t="s">
        <v>13553</v>
      </c>
    </row>
    <row r="1128" spans="1:8" x14ac:dyDescent="0.15">
      <c r="A1128">
        <v>1133</v>
      </c>
      <c r="B1128" t="s">
        <v>680</v>
      </c>
      <c r="C1128" t="s">
        <v>8984</v>
      </c>
      <c r="D1128" t="s">
        <v>315</v>
      </c>
      <c r="E1128" s="2" t="s">
        <v>231</v>
      </c>
      <c r="F1128" t="s">
        <v>13649</v>
      </c>
      <c r="G1128" s="2" t="s">
        <v>6260</v>
      </c>
      <c r="H1128" t="s">
        <v>13553</v>
      </c>
    </row>
    <row r="1129" spans="1:8" x14ac:dyDescent="0.15">
      <c r="A1129">
        <v>1134</v>
      </c>
      <c r="B1129" t="s">
        <v>682</v>
      </c>
      <c r="C1129" t="s">
        <v>8985</v>
      </c>
      <c r="D1129" t="s">
        <v>315</v>
      </c>
      <c r="E1129" s="2" t="s">
        <v>231</v>
      </c>
      <c r="F1129" t="s">
        <v>13649</v>
      </c>
      <c r="G1129" s="2" t="s">
        <v>6996</v>
      </c>
      <c r="H1129" t="s">
        <v>13553</v>
      </c>
    </row>
    <row r="1130" spans="1:8" x14ac:dyDescent="0.15">
      <c r="A1130">
        <v>1135</v>
      </c>
      <c r="B1130" t="s">
        <v>3744</v>
      </c>
      <c r="C1130" t="s">
        <v>8986</v>
      </c>
      <c r="D1130" t="s">
        <v>315</v>
      </c>
      <c r="E1130" s="2" t="s">
        <v>230</v>
      </c>
      <c r="F1130" t="s">
        <v>13649</v>
      </c>
      <c r="G1130" s="2" t="s">
        <v>6997</v>
      </c>
      <c r="H1130" t="s">
        <v>13553</v>
      </c>
    </row>
    <row r="1131" spans="1:8" x14ac:dyDescent="0.15">
      <c r="A1131">
        <v>1136</v>
      </c>
      <c r="B1131" t="s">
        <v>4457</v>
      </c>
      <c r="C1131" t="s">
        <v>8987</v>
      </c>
      <c r="D1131" t="s">
        <v>315</v>
      </c>
      <c r="E1131" s="2" t="s">
        <v>230</v>
      </c>
      <c r="F1131" t="s">
        <v>13649</v>
      </c>
      <c r="G1131" s="2" t="s">
        <v>6499</v>
      </c>
      <c r="H1131" t="s">
        <v>13553</v>
      </c>
    </row>
    <row r="1132" spans="1:8" x14ac:dyDescent="0.15">
      <c r="A1132">
        <v>1137</v>
      </c>
      <c r="B1132" t="s">
        <v>3745</v>
      </c>
      <c r="C1132" t="s">
        <v>8988</v>
      </c>
      <c r="D1132" t="s">
        <v>315</v>
      </c>
      <c r="E1132" s="2" t="s">
        <v>230</v>
      </c>
      <c r="F1132" t="s">
        <v>13649</v>
      </c>
      <c r="G1132" s="2" t="s">
        <v>6701</v>
      </c>
      <c r="H1132" t="s">
        <v>13553</v>
      </c>
    </row>
    <row r="1133" spans="1:8" x14ac:dyDescent="0.15">
      <c r="A1133">
        <v>1138</v>
      </c>
      <c r="B1133" t="s">
        <v>3746</v>
      </c>
      <c r="C1133" t="s">
        <v>8989</v>
      </c>
      <c r="D1133" t="s">
        <v>315</v>
      </c>
      <c r="E1133" s="2" t="s">
        <v>230</v>
      </c>
      <c r="F1133" t="s">
        <v>13649</v>
      </c>
      <c r="G1133" s="2" t="s">
        <v>6884</v>
      </c>
      <c r="H1133" t="s">
        <v>13553</v>
      </c>
    </row>
    <row r="1134" spans="1:8" x14ac:dyDescent="0.15">
      <c r="A1134">
        <v>1139</v>
      </c>
      <c r="B1134" t="s">
        <v>4458</v>
      </c>
      <c r="C1134" t="s">
        <v>8990</v>
      </c>
      <c r="D1134" t="s">
        <v>315</v>
      </c>
      <c r="E1134" s="2" t="s">
        <v>230</v>
      </c>
      <c r="F1134" t="s">
        <v>13649</v>
      </c>
      <c r="G1134" s="2" t="s">
        <v>6347</v>
      </c>
      <c r="H1134" t="s">
        <v>13553</v>
      </c>
    </row>
    <row r="1135" spans="1:8" x14ac:dyDescent="0.15">
      <c r="A1135">
        <v>1140</v>
      </c>
      <c r="B1135" t="s">
        <v>4459</v>
      </c>
      <c r="C1135" t="s">
        <v>8991</v>
      </c>
      <c r="D1135" t="s">
        <v>315</v>
      </c>
      <c r="E1135" s="2" t="s">
        <v>7855</v>
      </c>
      <c r="F1135" t="s">
        <v>13649</v>
      </c>
      <c r="G1135" s="2" t="s">
        <v>6998</v>
      </c>
      <c r="H1135" t="s">
        <v>13553</v>
      </c>
    </row>
    <row r="1136" spans="1:8" x14ac:dyDescent="0.15">
      <c r="A1136">
        <v>1141</v>
      </c>
      <c r="B1136" t="s">
        <v>4460</v>
      </c>
      <c r="C1136" t="s">
        <v>8992</v>
      </c>
      <c r="D1136" t="s">
        <v>315</v>
      </c>
      <c r="E1136" s="2" t="s">
        <v>7855</v>
      </c>
      <c r="F1136" t="s">
        <v>13649</v>
      </c>
      <c r="G1136" s="2" t="s">
        <v>6999</v>
      </c>
      <c r="H1136" t="s">
        <v>13553</v>
      </c>
    </row>
    <row r="1137" spans="1:8" x14ac:dyDescent="0.15">
      <c r="A1137">
        <v>1142</v>
      </c>
      <c r="B1137" t="s">
        <v>4461</v>
      </c>
      <c r="C1137" t="s">
        <v>8993</v>
      </c>
      <c r="D1137" t="s">
        <v>315</v>
      </c>
      <c r="E1137" s="2" t="s">
        <v>7855</v>
      </c>
      <c r="F1137" t="s">
        <v>13649</v>
      </c>
      <c r="G1137" s="2" t="s">
        <v>6755</v>
      </c>
      <c r="H1137" t="s">
        <v>13553</v>
      </c>
    </row>
    <row r="1138" spans="1:8" x14ac:dyDescent="0.15">
      <c r="A1138">
        <v>1143</v>
      </c>
      <c r="B1138" t="s">
        <v>4462</v>
      </c>
      <c r="C1138" t="s">
        <v>8994</v>
      </c>
      <c r="D1138" t="s">
        <v>315</v>
      </c>
      <c r="E1138" s="2" t="s">
        <v>7855</v>
      </c>
      <c r="F1138" t="s">
        <v>13649</v>
      </c>
      <c r="G1138" s="2" t="s">
        <v>6655</v>
      </c>
      <c r="H1138" t="s">
        <v>13553</v>
      </c>
    </row>
    <row r="1139" spans="1:8" x14ac:dyDescent="0.15">
      <c r="A1139">
        <v>1144</v>
      </c>
      <c r="B1139" t="s">
        <v>4463</v>
      </c>
      <c r="C1139" t="s">
        <v>8995</v>
      </c>
      <c r="D1139" t="s">
        <v>315</v>
      </c>
      <c r="E1139" s="2" t="s">
        <v>7855</v>
      </c>
      <c r="F1139" t="s">
        <v>13649</v>
      </c>
      <c r="G1139" s="2" t="s">
        <v>6566</v>
      </c>
      <c r="H1139" t="s">
        <v>13553</v>
      </c>
    </row>
    <row r="1140" spans="1:8" x14ac:dyDescent="0.15">
      <c r="A1140">
        <v>1145</v>
      </c>
      <c r="B1140" t="s">
        <v>4464</v>
      </c>
      <c r="C1140" t="s">
        <v>8996</v>
      </c>
      <c r="D1140" t="s">
        <v>315</v>
      </c>
      <c r="E1140" s="2" t="s">
        <v>7855</v>
      </c>
      <c r="F1140" t="s">
        <v>13649</v>
      </c>
      <c r="G1140" s="2" t="s">
        <v>6439</v>
      </c>
      <c r="H1140" t="s">
        <v>13553</v>
      </c>
    </row>
    <row r="1141" spans="1:8" x14ac:dyDescent="0.15">
      <c r="A1141">
        <v>1146</v>
      </c>
      <c r="B1141" t="s">
        <v>691</v>
      </c>
      <c r="C1141" t="s">
        <v>8997</v>
      </c>
      <c r="D1141" t="s">
        <v>315</v>
      </c>
      <c r="E1141" s="2" t="s">
        <v>232</v>
      </c>
      <c r="F1141" t="s">
        <v>13649</v>
      </c>
      <c r="G1141" s="2" t="s">
        <v>6816</v>
      </c>
      <c r="H1141" t="s">
        <v>13553</v>
      </c>
    </row>
    <row r="1142" spans="1:8" x14ac:dyDescent="0.15">
      <c r="A1142">
        <v>1147</v>
      </c>
      <c r="B1142" t="s">
        <v>692</v>
      </c>
      <c r="C1142" t="s">
        <v>8998</v>
      </c>
      <c r="D1142" t="s">
        <v>315</v>
      </c>
      <c r="E1142" s="2" t="s">
        <v>232</v>
      </c>
      <c r="F1142" t="s">
        <v>13649</v>
      </c>
      <c r="G1142" s="2" t="s">
        <v>6766</v>
      </c>
      <c r="H1142" t="s">
        <v>13553</v>
      </c>
    </row>
    <row r="1143" spans="1:8" x14ac:dyDescent="0.15">
      <c r="A1143">
        <v>1148</v>
      </c>
      <c r="B1143" t="s">
        <v>693</v>
      </c>
      <c r="C1143" t="s">
        <v>8999</v>
      </c>
      <c r="D1143" t="s">
        <v>315</v>
      </c>
      <c r="E1143" s="2" t="s">
        <v>231</v>
      </c>
      <c r="F1143" t="s">
        <v>13649</v>
      </c>
      <c r="G1143" s="2" t="s">
        <v>6996</v>
      </c>
      <c r="H1143" t="s">
        <v>13553</v>
      </c>
    </row>
    <row r="1144" spans="1:8" x14ac:dyDescent="0.15">
      <c r="A1144">
        <v>1149</v>
      </c>
      <c r="B1144" t="s">
        <v>2248</v>
      </c>
      <c r="C1144" t="s">
        <v>9000</v>
      </c>
      <c r="D1144" t="s">
        <v>315</v>
      </c>
      <c r="E1144" s="2" t="s">
        <v>231</v>
      </c>
      <c r="F1144" t="s">
        <v>13649</v>
      </c>
      <c r="G1144" s="2" t="s">
        <v>6672</v>
      </c>
      <c r="H1144" t="s">
        <v>13553</v>
      </c>
    </row>
    <row r="1145" spans="1:8" x14ac:dyDescent="0.15">
      <c r="A1145">
        <v>1150</v>
      </c>
      <c r="B1145" t="s">
        <v>2852</v>
      </c>
      <c r="C1145" t="s">
        <v>9001</v>
      </c>
      <c r="D1145" t="s">
        <v>315</v>
      </c>
      <c r="E1145" s="2" t="s">
        <v>230</v>
      </c>
      <c r="F1145" t="s">
        <v>13649</v>
      </c>
      <c r="G1145" s="2" t="s">
        <v>7000</v>
      </c>
      <c r="H1145" t="s">
        <v>13553</v>
      </c>
    </row>
    <row r="1146" spans="1:8" x14ac:dyDescent="0.15">
      <c r="A1146">
        <v>1151</v>
      </c>
      <c r="B1146" t="s">
        <v>2855</v>
      </c>
      <c r="C1146" t="s">
        <v>9002</v>
      </c>
      <c r="D1146" t="s">
        <v>315</v>
      </c>
      <c r="E1146" s="2" t="s">
        <v>230</v>
      </c>
      <c r="F1146" t="s">
        <v>13649</v>
      </c>
      <c r="G1146" s="2" t="s">
        <v>6972</v>
      </c>
      <c r="H1146" t="s">
        <v>13553</v>
      </c>
    </row>
    <row r="1147" spans="1:8" x14ac:dyDescent="0.15">
      <c r="A1147">
        <v>1152</v>
      </c>
      <c r="B1147" t="s">
        <v>702</v>
      </c>
      <c r="C1147" t="s">
        <v>9003</v>
      </c>
      <c r="D1147" t="s">
        <v>315</v>
      </c>
      <c r="E1147" s="2" t="s">
        <v>232</v>
      </c>
      <c r="F1147" t="s">
        <v>13649</v>
      </c>
      <c r="G1147" s="2" t="s">
        <v>7001</v>
      </c>
      <c r="H1147" t="s">
        <v>13553</v>
      </c>
    </row>
    <row r="1148" spans="1:8" x14ac:dyDescent="0.15">
      <c r="A1148">
        <v>1153</v>
      </c>
      <c r="B1148" t="s">
        <v>703</v>
      </c>
      <c r="C1148" t="s">
        <v>9004</v>
      </c>
      <c r="D1148" t="s">
        <v>315</v>
      </c>
      <c r="E1148" s="2" t="s">
        <v>232</v>
      </c>
      <c r="F1148" t="s">
        <v>13649</v>
      </c>
      <c r="G1148" s="2" t="s">
        <v>7002</v>
      </c>
      <c r="H1148" t="s">
        <v>13553</v>
      </c>
    </row>
    <row r="1149" spans="1:8" x14ac:dyDescent="0.15">
      <c r="A1149">
        <v>1154</v>
      </c>
      <c r="B1149" t="s">
        <v>704</v>
      </c>
      <c r="C1149" t="s">
        <v>9005</v>
      </c>
      <c r="D1149" t="s">
        <v>315</v>
      </c>
      <c r="E1149" s="2" t="s">
        <v>232</v>
      </c>
      <c r="F1149" t="s">
        <v>13649</v>
      </c>
      <c r="G1149" s="2" t="s">
        <v>6986</v>
      </c>
      <c r="H1149" t="s">
        <v>13553</v>
      </c>
    </row>
    <row r="1150" spans="1:8" x14ac:dyDescent="0.15">
      <c r="A1150">
        <v>1155</v>
      </c>
      <c r="B1150" t="s">
        <v>706</v>
      </c>
      <c r="C1150" t="s">
        <v>9006</v>
      </c>
      <c r="D1150" t="s">
        <v>315</v>
      </c>
      <c r="E1150" s="2" t="s">
        <v>232</v>
      </c>
      <c r="F1150" t="s">
        <v>13649</v>
      </c>
      <c r="G1150" s="2" t="s">
        <v>6612</v>
      </c>
      <c r="H1150" t="s">
        <v>13553</v>
      </c>
    </row>
    <row r="1151" spans="1:8" x14ac:dyDescent="0.15">
      <c r="A1151">
        <v>1156</v>
      </c>
      <c r="B1151" t="s">
        <v>705</v>
      </c>
      <c r="C1151" t="s">
        <v>9007</v>
      </c>
      <c r="D1151" t="s">
        <v>315</v>
      </c>
      <c r="E1151" s="2" t="s">
        <v>232</v>
      </c>
      <c r="F1151" t="s">
        <v>13649</v>
      </c>
      <c r="G1151" s="2" t="s">
        <v>7003</v>
      </c>
      <c r="H1151" t="s">
        <v>13553</v>
      </c>
    </row>
    <row r="1152" spans="1:8" x14ac:dyDescent="0.15">
      <c r="A1152">
        <v>1157</v>
      </c>
      <c r="B1152" t="s">
        <v>2862</v>
      </c>
      <c r="C1152" t="s">
        <v>9008</v>
      </c>
      <c r="D1152" t="s">
        <v>315</v>
      </c>
      <c r="E1152" s="2" t="s">
        <v>232</v>
      </c>
      <c r="F1152" t="s">
        <v>13649</v>
      </c>
      <c r="G1152" s="2" t="s">
        <v>6773</v>
      </c>
      <c r="H1152" t="s">
        <v>13553</v>
      </c>
    </row>
    <row r="1153" spans="1:8" x14ac:dyDescent="0.15">
      <c r="A1153">
        <v>1158</v>
      </c>
      <c r="B1153" t="s">
        <v>2243</v>
      </c>
      <c r="C1153" t="s">
        <v>9009</v>
      </c>
      <c r="D1153" t="s">
        <v>315</v>
      </c>
      <c r="E1153" s="2" t="s">
        <v>231</v>
      </c>
      <c r="F1153" t="s">
        <v>13649</v>
      </c>
      <c r="G1153" s="2" t="s">
        <v>6494</v>
      </c>
      <c r="H1153" t="s">
        <v>13553</v>
      </c>
    </row>
    <row r="1154" spans="1:8" x14ac:dyDescent="0.15">
      <c r="A1154">
        <v>1159</v>
      </c>
      <c r="B1154" t="s">
        <v>2244</v>
      </c>
      <c r="C1154" t="s">
        <v>9010</v>
      </c>
      <c r="D1154" t="s">
        <v>315</v>
      </c>
      <c r="E1154" s="2" t="s">
        <v>231</v>
      </c>
      <c r="F1154" t="s">
        <v>13612</v>
      </c>
      <c r="G1154" s="2" t="s">
        <v>6276</v>
      </c>
      <c r="H1154" t="s">
        <v>13553</v>
      </c>
    </row>
    <row r="1155" spans="1:8" x14ac:dyDescent="0.15">
      <c r="A1155">
        <v>1160</v>
      </c>
      <c r="B1155" t="s">
        <v>2245</v>
      </c>
      <c r="C1155" t="s">
        <v>9011</v>
      </c>
      <c r="D1155" t="s">
        <v>315</v>
      </c>
      <c r="E1155" s="2" t="s">
        <v>231</v>
      </c>
      <c r="F1155" t="s">
        <v>13606</v>
      </c>
      <c r="G1155" s="2" t="s">
        <v>7004</v>
      </c>
      <c r="H1155" t="s">
        <v>13553</v>
      </c>
    </row>
    <row r="1156" spans="1:8" x14ac:dyDescent="0.15">
      <c r="A1156">
        <v>1161</v>
      </c>
      <c r="B1156" t="s">
        <v>2246</v>
      </c>
      <c r="C1156" t="s">
        <v>9012</v>
      </c>
      <c r="D1156" t="s">
        <v>315</v>
      </c>
      <c r="E1156" s="2" t="s">
        <v>231</v>
      </c>
      <c r="F1156" t="s">
        <v>13649</v>
      </c>
      <c r="G1156" s="2" t="s">
        <v>7005</v>
      </c>
      <c r="H1156" t="s">
        <v>13553</v>
      </c>
    </row>
    <row r="1157" spans="1:8" x14ac:dyDescent="0.15">
      <c r="A1157">
        <v>1162</v>
      </c>
      <c r="B1157" t="s">
        <v>2247</v>
      </c>
      <c r="C1157" t="s">
        <v>9013</v>
      </c>
      <c r="D1157" t="s">
        <v>315</v>
      </c>
      <c r="E1157" s="2" t="s">
        <v>231</v>
      </c>
      <c r="F1157" t="s">
        <v>13621</v>
      </c>
      <c r="G1157" s="2" t="s">
        <v>6826</v>
      </c>
      <c r="H1157" t="s">
        <v>13553</v>
      </c>
    </row>
    <row r="1158" spans="1:8" x14ac:dyDescent="0.15">
      <c r="A1158">
        <v>1163</v>
      </c>
      <c r="B1158" t="s">
        <v>2418</v>
      </c>
      <c r="C1158" t="s">
        <v>9014</v>
      </c>
      <c r="D1158" t="s">
        <v>315</v>
      </c>
      <c r="E1158" s="2" t="s">
        <v>231</v>
      </c>
      <c r="F1158" t="s">
        <v>27</v>
      </c>
      <c r="G1158" s="2" t="s">
        <v>7006</v>
      </c>
      <c r="H1158" t="s">
        <v>13553</v>
      </c>
    </row>
    <row r="1159" spans="1:8" x14ac:dyDescent="0.15">
      <c r="A1159">
        <v>1164</v>
      </c>
      <c r="B1159" t="s">
        <v>2240</v>
      </c>
      <c r="C1159" t="s">
        <v>9015</v>
      </c>
      <c r="D1159" t="s">
        <v>315</v>
      </c>
      <c r="E1159" s="2" t="s">
        <v>231</v>
      </c>
      <c r="F1159" t="s">
        <v>13635</v>
      </c>
      <c r="G1159" s="2" t="s">
        <v>7007</v>
      </c>
      <c r="H1159" t="s">
        <v>13553</v>
      </c>
    </row>
    <row r="1160" spans="1:8" x14ac:dyDescent="0.15">
      <c r="A1160">
        <v>1165</v>
      </c>
      <c r="B1160" t="s">
        <v>2241</v>
      </c>
      <c r="C1160" t="s">
        <v>9016</v>
      </c>
      <c r="D1160" t="s">
        <v>315</v>
      </c>
      <c r="E1160" s="2" t="s">
        <v>231</v>
      </c>
      <c r="F1160" t="s">
        <v>13635</v>
      </c>
      <c r="G1160" s="2" t="s">
        <v>7007</v>
      </c>
      <c r="H1160" t="s">
        <v>13553</v>
      </c>
    </row>
    <row r="1161" spans="1:8" x14ac:dyDescent="0.15">
      <c r="A1161">
        <v>1166</v>
      </c>
      <c r="B1161" t="s">
        <v>2242</v>
      </c>
      <c r="C1161" t="s">
        <v>9017</v>
      </c>
      <c r="D1161" t="s">
        <v>315</v>
      </c>
      <c r="E1161" s="2" t="s">
        <v>231</v>
      </c>
      <c r="F1161" t="s">
        <v>13632</v>
      </c>
      <c r="G1161" s="2" t="s">
        <v>7008</v>
      </c>
      <c r="H1161" t="s">
        <v>13553</v>
      </c>
    </row>
    <row r="1162" spans="1:8" x14ac:dyDescent="0.15">
      <c r="A1162">
        <v>1167</v>
      </c>
      <c r="B1162" t="s">
        <v>3750</v>
      </c>
      <c r="C1162" t="s">
        <v>9018</v>
      </c>
      <c r="D1162" t="s">
        <v>315</v>
      </c>
      <c r="E1162" s="2" t="s">
        <v>230</v>
      </c>
      <c r="F1162" t="s">
        <v>13617</v>
      </c>
      <c r="G1162" s="2" t="s">
        <v>6595</v>
      </c>
      <c r="H1162" t="s">
        <v>13553</v>
      </c>
    </row>
    <row r="1163" spans="1:8" x14ac:dyDescent="0.15">
      <c r="A1163">
        <v>1168</v>
      </c>
      <c r="B1163" t="s">
        <v>3751</v>
      </c>
      <c r="C1163" t="s">
        <v>9019</v>
      </c>
      <c r="D1163" t="s">
        <v>315</v>
      </c>
      <c r="E1163" s="2" t="s">
        <v>230</v>
      </c>
      <c r="F1163" t="s">
        <v>13635</v>
      </c>
      <c r="G1163" s="2" t="s">
        <v>6789</v>
      </c>
      <c r="H1163" t="s">
        <v>13553</v>
      </c>
    </row>
    <row r="1164" spans="1:8" x14ac:dyDescent="0.15">
      <c r="A1164">
        <v>1169</v>
      </c>
      <c r="B1164" t="s">
        <v>3752</v>
      </c>
      <c r="C1164" t="s">
        <v>9020</v>
      </c>
      <c r="D1164" t="s">
        <v>315</v>
      </c>
      <c r="E1164" s="2" t="s">
        <v>230</v>
      </c>
      <c r="F1164" t="s">
        <v>13649</v>
      </c>
      <c r="G1164" s="2" t="s">
        <v>7009</v>
      </c>
      <c r="H1164" t="s">
        <v>13553</v>
      </c>
    </row>
    <row r="1165" spans="1:8" x14ac:dyDescent="0.15">
      <c r="A1165">
        <v>1170</v>
      </c>
      <c r="B1165" t="s">
        <v>3753</v>
      </c>
      <c r="C1165" t="s">
        <v>9021</v>
      </c>
      <c r="D1165" t="s">
        <v>315</v>
      </c>
      <c r="E1165" s="2" t="s">
        <v>230</v>
      </c>
      <c r="F1165" t="s">
        <v>13617</v>
      </c>
      <c r="G1165" s="2" t="s">
        <v>6416</v>
      </c>
      <c r="H1165" t="s">
        <v>13553</v>
      </c>
    </row>
    <row r="1166" spans="1:8" x14ac:dyDescent="0.15">
      <c r="A1166">
        <v>1171</v>
      </c>
      <c r="B1166" t="s">
        <v>3754</v>
      </c>
      <c r="C1166" t="s">
        <v>9022</v>
      </c>
      <c r="D1166" t="s">
        <v>315</v>
      </c>
      <c r="E1166" s="2" t="s">
        <v>230</v>
      </c>
      <c r="F1166" t="s">
        <v>13610</v>
      </c>
      <c r="G1166" s="2" t="s">
        <v>7010</v>
      </c>
      <c r="H1166" t="s">
        <v>13553</v>
      </c>
    </row>
    <row r="1167" spans="1:8" x14ac:dyDescent="0.15">
      <c r="A1167">
        <v>1172</v>
      </c>
      <c r="B1167" t="s">
        <v>3755</v>
      </c>
      <c r="C1167" t="s">
        <v>9023</v>
      </c>
      <c r="D1167" t="s">
        <v>315</v>
      </c>
      <c r="E1167" s="2" t="s">
        <v>230</v>
      </c>
      <c r="F1167" t="s">
        <v>13649</v>
      </c>
      <c r="G1167" s="2" t="s">
        <v>6356</v>
      </c>
      <c r="H1167" t="s">
        <v>13553</v>
      </c>
    </row>
    <row r="1168" spans="1:8" x14ac:dyDescent="0.15">
      <c r="A1168">
        <v>1173</v>
      </c>
      <c r="B1168" t="s">
        <v>3756</v>
      </c>
      <c r="C1168" t="s">
        <v>9024</v>
      </c>
      <c r="D1168" t="s">
        <v>315</v>
      </c>
      <c r="E1168" s="2" t="s">
        <v>230</v>
      </c>
      <c r="F1168" t="s">
        <v>13649</v>
      </c>
      <c r="G1168" s="2" t="s">
        <v>7011</v>
      </c>
      <c r="H1168" t="s">
        <v>13553</v>
      </c>
    </row>
    <row r="1169" spans="1:8" x14ac:dyDescent="0.15">
      <c r="A1169">
        <v>1174</v>
      </c>
      <c r="B1169" t="s">
        <v>4465</v>
      </c>
      <c r="C1169" t="s">
        <v>9025</v>
      </c>
      <c r="D1169" t="s">
        <v>315</v>
      </c>
      <c r="E1169" s="2" t="s">
        <v>230</v>
      </c>
      <c r="F1169" t="s">
        <v>13621</v>
      </c>
      <c r="G1169" s="2" t="s">
        <v>6497</v>
      </c>
      <c r="H1169" t="s">
        <v>13553</v>
      </c>
    </row>
    <row r="1170" spans="1:8" x14ac:dyDescent="0.15">
      <c r="A1170">
        <v>1175</v>
      </c>
      <c r="B1170" t="s">
        <v>4466</v>
      </c>
      <c r="C1170" t="s">
        <v>9026</v>
      </c>
      <c r="D1170" t="s">
        <v>315</v>
      </c>
      <c r="E1170" s="2" t="s">
        <v>230</v>
      </c>
      <c r="F1170" t="s">
        <v>13632</v>
      </c>
      <c r="G1170" s="2" t="s">
        <v>7012</v>
      </c>
      <c r="H1170" t="s">
        <v>13553</v>
      </c>
    </row>
    <row r="1171" spans="1:8" x14ac:dyDescent="0.15">
      <c r="A1171">
        <v>1176</v>
      </c>
      <c r="B1171" t="s">
        <v>4467</v>
      </c>
      <c r="C1171" t="s">
        <v>9027</v>
      </c>
      <c r="D1171" t="s">
        <v>315</v>
      </c>
      <c r="E1171" s="2" t="s">
        <v>230</v>
      </c>
      <c r="F1171" t="s">
        <v>13643</v>
      </c>
      <c r="G1171" s="2" t="s">
        <v>7013</v>
      </c>
      <c r="H1171" t="s">
        <v>13553</v>
      </c>
    </row>
    <row r="1172" spans="1:8" x14ac:dyDescent="0.15">
      <c r="A1172">
        <v>1177</v>
      </c>
      <c r="B1172" t="s">
        <v>4468</v>
      </c>
      <c r="C1172" t="s">
        <v>9028</v>
      </c>
      <c r="D1172" t="s">
        <v>315</v>
      </c>
      <c r="E1172" s="2" t="s">
        <v>230</v>
      </c>
      <c r="F1172" t="s">
        <v>13649</v>
      </c>
      <c r="G1172" s="2" t="s">
        <v>7014</v>
      </c>
      <c r="H1172" t="s">
        <v>13553</v>
      </c>
    </row>
    <row r="1173" spans="1:8" x14ac:dyDescent="0.15">
      <c r="A1173">
        <v>1178</v>
      </c>
      <c r="B1173" t="s">
        <v>4469</v>
      </c>
      <c r="C1173" t="s">
        <v>9029</v>
      </c>
      <c r="D1173" t="s">
        <v>315</v>
      </c>
      <c r="E1173" s="2" t="s">
        <v>230</v>
      </c>
      <c r="F1173" t="s">
        <v>13632</v>
      </c>
      <c r="G1173" s="2" t="s">
        <v>6738</v>
      </c>
      <c r="H1173" t="s">
        <v>13553</v>
      </c>
    </row>
    <row r="1174" spans="1:8" x14ac:dyDescent="0.15">
      <c r="A1174">
        <v>1179</v>
      </c>
      <c r="B1174" t="s">
        <v>4470</v>
      </c>
      <c r="C1174" t="s">
        <v>9030</v>
      </c>
      <c r="D1174" t="s">
        <v>315</v>
      </c>
      <c r="E1174" s="2" t="s">
        <v>230</v>
      </c>
      <c r="F1174" t="s">
        <v>13635</v>
      </c>
      <c r="G1174" s="2" t="s">
        <v>6885</v>
      </c>
      <c r="H1174" t="s">
        <v>13553</v>
      </c>
    </row>
    <row r="1175" spans="1:8" x14ac:dyDescent="0.15">
      <c r="A1175">
        <v>1180</v>
      </c>
      <c r="B1175" t="s">
        <v>4471</v>
      </c>
      <c r="C1175" t="s">
        <v>9031</v>
      </c>
      <c r="D1175" t="s">
        <v>315</v>
      </c>
      <c r="E1175" s="2" t="s">
        <v>230</v>
      </c>
      <c r="F1175" t="s">
        <v>13649</v>
      </c>
      <c r="G1175" s="2" t="s">
        <v>7014</v>
      </c>
      <c r="H1175" t="s">
        <v>13553</v>
      </c>
    </row>
    <row r="1176" spans="1:8" x14ac:dyDescent="0.15">
      <c r="A1176">
        <v>1181</v>
      </c>
      <c r="B1176" t="s">
        <v>4472</v>
      </c>
      <c r="C1176" t="s">
        <v>9032</v>
      </c>
      <c r="D1176" t="s">
        <v>315</v>
      </c>
      <c r="E1176" s="2" t="s">
        <v>230</v>
      </c>
      <c r="F1176" t="s">
        <v>13607</v>
      </c>
      <c r="G1176" s="2" t="s">
        <v>6295</v>
      </c>
      <c r="H1176" t="s">
        <v>13553</v>
      </c>
    </row>
    <row r="1177" spans="1:8" x14ac:dyDescent="0.15">
      <c r="A1177">
        <v>1182</v>
      </c>
      <c r="B1177" t="s">
        <v>2197</v>
      </c>
      <c r="C1177" t="s">
        <v>9033</v>
      </c>
      <c r="D1177" t="s">
        <v>308</v>
      </c>
      <c r="E1177" s="2" t="s">
        <v>231</v>
      </c>
      <c r="F1177" t="s">
        <v>13610</v>
      </c>
      <c r="G1177" s="2" t="s">
        <v>7015</v>
      </c>
      <c r="H1177" t="s">
        <v>13553</v>
      </c>
    </row>
    <row r="1178" spans="1:8" x14ac:dyDescent="0.15">
      <c r="A1178">
        <v>1183</v>
      </c>
      <c r="B1178" t="s">
        <v>2153</v>
      </c>
      <c r="C1178" t="s">
        <v>9034</v>
      </c>
      <c r="D1178" t="s">
        <v>308</v>
      </c>
      <c r="E1178" s="2" t="s">
        <v>231</v>
      </c>
      <c r="F1178" t="s">
        <v>13639</v>
      </c>
      <c r="G1178" s="2" t="s">
        <v>7016</v>
      </c>
      <c r="H1178" t="s">
        <v>13553</v>
      </c>
    </row>
    <row r="1179" spans="1:8" x14ac:dyDescent="0.15">
      <c r="A1179">
        <v>1184</v>
      </c>
      <c r="B1179" t="s">
        <v>2198</v>
      </c>
      <c r="C1179" t="s">
        <v>9035</v>
      </c>
      <c r="D1179" t="s">
        <v>308</v>
      </c>
      <c r="E1179" s="2" t="s">
        <v>231</v>
      </c>
      <c r="F1179" t="s">
        <v>27</v>
      </c>
      <c r="G1179" s="2" t="s">
        <v>6325</v>
      </c>
      <c r="H1179" t="s">
        <v>13553</v>
      </c>
    </row>
    <row r="1180" spans="1:8" x14ac:dyDescent="0.15">
      <c r="A1180">
        <v>1185</v>
      </c>
      <c r="B1180" t="s">
        <v>1205</v>
      </c>
      <c r="C1180" t="s">
        <v>9036</v>
      </c>
      <c r="D1180" t="s">
        <v>308</v>
      </c>
      <c r="E1180" s="2" t="s">
        <v>231</v>
      </c>
      <c r="F1180" t="s">
        <v>13634</v>
      </c>
      <c r="G1180" s="2" t="s">
        <v>6410</v>
      </c>
      <c r="H1180" t="s">
        <v>13553</v>
      </c>
    </row>
    <row r="1181" spans="1:8" x14ac:dyDescent="0.15">
      <c r="A1181">
        <v>1186</v>
      </c>
      <c r="B1181" t="s">
        <v>1206</v>
      </c>
      <c r="C1181" t="s">
        <v>9037</v>
      </c>
      <c r="D1181" t="s">
        <v>308</v>
      </c>
      <c r="E1181" s="2" t="s">
        <v>231</v>
      </c>
      <c r="F1181" t="s">
        <v>13606</v>
      </c>
      <c r="G1181" s="2" t="s">
        <v>6400</v>
      </c>
      <c r="H1181" t="s">
        <v>13553</v>
      </c>
    </row>
    <row r="1182" spans="1:8" x14ac:dyDescent="0.15">
      <c r="A1182">
        <v>1187</v>
      </c>
      <c r="B1182" t="s">
        <v>2199</v>
      </c>
      <c r="C1182" t="s">
        <v>9038</v>
      </c>
      <c r="D1182" t="s">
        <v>308</v>
      </c>
      <c r="E1182" s="2" t="s">
        <v>231</v>
      </c>
      <c r="F1182" t="s">
        <v>13640</v>
      </c>
      <c r="G1182" s="2" t="s">
        <v>6323</v>
      </c>
      <c r="H1182" t="s">
        <v>13553</v>
      </c>
    </row>
    <row r="1183" spans="1:8" x14ac:dyDescent="0.15">
      <c r="A1183">
        <v>1188</v>
      </c>
      <c r="B1183" t="s">
        <v>1207</v>
      </c>
      <c r="C1183" t="s">
        <v>9039</v>
      </c>
      <c r="D1183" t="s">
        <v>308</v>
      </c>
      <c r="E1183" s="2" t="s">
        <v>231</v>
      </c>
      <c r="F1183" t="s">
        <v>13644</v>
      </c>
      <c r="G1183" s="2" t="s">
        <v>6854</v>
      </c>
      <c r="H1183" t="s">
        <v>13553</v>
      </c>
    </row>
    <row r="1184" spans="1:8" x14ac:dyDescent="0.15">
      <c r="A1184">
        <v>1189</v>
      </c>
      <c r="B1184" t="s">
        <v>1208</v>
      </c>
      <c r="C1184" t="s">
        <v>9040</v>
      </c>
      <c r="D1184" t="s">
        <v>308</v>
      </c>
      <c r="E1184" s="2" t="s">
        <v>231</v>
      </c>
      <c r="F1184" t="s">
        <v>13645</v>
      </c>
      <c r="G1184" s="2" t="s">
        <v>6580</v>
      </c>
      <c r="H1184" t="s">
        <v>13553</v>
      </c>
    </row>
    <row r="1185" spans="1:8" x14ac:dyDescent="0.15">
      <c r="A1185">
        <v>1190</v>
      </c>
      <c r="B1185" t="s">
        <v>2200</v>
      </c>
      <c r="C1185" t="s">
        <v>9041</v>
      </c>
      <c r="D1185" t="s">
        <v>308</v>
      </c>
      <c r="E1185" s="2" t="s">
        <v>231</v>
      </c>
      <c r="F1185" t="s">
        <v>13607</v>
      </c>
      <c r="G1185" s="2" t="s">
        <v>7017</v>
      </c>
      <c r="H1185" t="s">
        <v>13553</v>
      </c>
    </row>
    <row r="1186" spans="1:8" x14ac:dyDescent="0.15">
      <c r="A1186">
        <v>1191</v>
      </c>
      <c r="B1186" t="s">
        <v>1209</v>
      </c>
      <c r="C1186" t="s">
        <v>9042</v>
      </c>
      <c r="D1186" t="s">
        <v>308</v>
      </c>
      <c r="E1186" s="2" t="s">
        <v>231</v>
      </c>
      <c r="F1186" t="s">
        <v>13644</v>
      </c>
      <c r="G1186" s="2" t="s">
        <v>7018</v>
      </c>
      <c r="H1186" t="s">
        <v>13553</v>
      </c>
    </row>
    <row r="1187" spans="1:8" x14ac:dyDescent="0.15">
      <c r="A1187">
        <v>1192</v>
      </c>
      <c r="B1187" t="s">
        <v>390</v>
      </c>
      <c r="C1187" t="s">
        <v>9043</v>
      </c>
      <c r="D1187" t="s">
        <v>308</v>
      </c>
      <c r="E1187" s="2" t="s">
        <v>231</v>
      </c>
      <c r="F1187" t="s">
        <v>27</v>
      </c>
      <c r="G1187" s="2" t="s">
        <v>7019</v>
      </c>
      <c r="H1187" t="s">
        <v>13553</v>
      </c>
    </row>
    <row r="1188" spans="1:8" x14ac:dyDescent="0.15">
      <c r="A1188">
        <v>1193</v>
      </c>
      <c r="B1188" t="s">
        <v>2201</v>
      </c>
      <c r="C1188" t="s">
        <v>9044</v>
      </c>
      <c r="D1188" t="s">
        <v>308</v>
      </c>
      <c r="E1188" s="2" t="s">
        <v>231</v>
      </c>
      <c r="F1188" t="s">
        <v>13606</v>
      </c>
      <c r="G1188" s="2" t="s">
        <v>6370</v>
      </c>
      <c r="H1188" t="s">
        <v>13553</v>
      </c>
    </row>
    <row r="1189" spans="1:8" x14ac:dyDescent="0.15">
      <c r="A1189">
        <v>1194</v>
      </c>
      <c r="B1189" t="s">
        <v>2203</v>
      </c>
      <c r="C1189" t="s">
        <v>9045</v>
      </c>
      <c r="D1189" t="s">
        <v>308</v>
      </c>
      <c r="E1189" s="2" t="s">
        <v>231</v>
      </c>
      <c r="F1189" t="s">
        <v>13612</v>
      </c>
      <c r="G1189" s="2" t="s">
        <v>6727</v>
      </c>
      <c r="H1189" t="s">
        <v>13553</v>
      </c>
    </row>
    <row r="1190" spans="1:8" x14ac:dyDescent="0.15">
      <c r="A1190">
        <v>1195</v>
      </c>
      <c r="B1190" t="s">
        <v>2204</v>
      </c>
      <c r="C1190" t="s">
        <v>9046</v>
      </c>
      <c r="D1190" t="s">
        <v>308</v>
      </c>
      <c r="E1190" s="2" t="s">
        <v>231</v>
      </c>
      <c r="F1190" t="s">
        <v>13618</v>
      </c>
      <c r="G1190" s="2" t="s">
        <v>7020</v>
      </c>
      <c r="H1190" t="s">
        <v>13553</v>
      </c>
    </row>
    <row r="1191" spans="1:8" x14ac:dyDescent="0.15">
      <c r="A1191">
        <v>1196</v>
      </c>
      <c r="B1191" t="s">
        <v>1210</v>
      </c>
      <c r="C1191" t="s">
        <v>9047</v>
      </c>
      <c r="D1191" t="s">
        <v>308</v>
      </c>
      <c r="E1191" s="2" t="s">
        <v>231</v>
      </c>
      <c r="F1191" t="s">
        <v>13644</v>
      </c>
      <c r="G1191" s="2" t="s">
        <v>6259</v>
      </c>
      <c r="H1191" t="s">
        <v>13553</v>
      </c>
    </row>
    <row r="1192" spans="1:8" x14ac:dyDescent="0.15">
      <c r="A1192">
        <v>1197</v>
      </c>
      <c r="B1192" t="s">
        <v>2205</v>
      </c>
      <c r="C1192" t="s">
        <v>9048</v>
      </c>
      <c r="D1192" t="s">
        <v>308</v>
      </c>
      <c r="E1192" s="2" t="s">
        <v>231</v>
      </c>
      <c r="F1192" t="s">
        <v>13610</v>
      </c>
      <c r="G1192" s="2" t="s">
        <v>7021</v>
      </c>
      <c r="H1192" t="s">
        <v>13553</v>
      </c>
    </row>
    <row r="1193" spans="1:8" x14ac:dyDescent="0.15">
      <c r="A1193">
        <v>1198</v>
      </c>
      <c r="B1193" t="s">
        <v>2206</v>
      </c>
      <c r="C1193" t="s">
        <v>9049</v>
      </c>
      <c r="D1193" t="s">
        <v>308</v>
      </c>
      <c r="E1193" s="2" t="s">
        <v>231</v>
      </c>
      <c r="F1193" t="s">
        <v>13619</v>
      </c>
      <c r="G1193" s="2" t="s">
        <v>7022</v>
      </c>
      <c r="H1193" t="s">
        <v>13553</v>
      </c>
    </row>
    <row r="1194" spans="1:8" x14ac:dyDescent="0.15">
      <c r="A1194">
        <v>1199</v>
      </c>
      <c r="B1194" t="s">
        <v>2207</v>
      </c>
      <c r="C1194" t="s">
        <v>9050</v>
      </c>
      <c r="D1194" t="s">
        <v>308</v>
      </c>
      <c r="E1194" s="2" t="s">
        <v>231</v>
      </c>
      <c r="F1194" t="s">
        <v>13642</v>
      </c>
      <c r="G1194" s="2" t="s">
        <v>7023</v>
      </c>
      <c r="H1194" t="s">
        <v>13553</v>
      </c>
    </row>
    <row r="1195" spans="1:8" x14ac:dyDescent="0.15">
      <c r="A1195">
        <v>1200</v>
      </c>
      <c r="B1195" t="s">
        <v>1212</v>
      </c>
      <c r="C1195" t="s">
        <v>9051</v>
      </c>
      <c r="D1195" t="s">
        <v>308</v>
      </c>
      <c r="E1195" s="2" t="s">
        <v>231</v>
      </c>
      <c r="F1195" t="s">
        <v>13609</v>
      </c>
      <c r="G1195" s="2" t="s">
        <v>6403</v>
      </c>
      <c r="H1195" t="s">
        <v>13553</v>
      </c>
    </row>
    <row r="1196" spans="1:8" x14ac:dyDescent="0.15">
      <c r="A1196">
        <v>1201</v>
      </c>
      <c r="B1196" t="s">
        <v>1213</v>
      </c>
      <c r="C1196" t="s">
        <v>9052</v>
      </c>
      <c r="D1196" t="s">
        <v>308</v>
      </c>
      <c r="E1196" s="2" t="s">
        <v>231</v>
      </c>
      <c r="F1196" t="s">
        <v>13615</v>
      </c>
      <c r="G1196" s="2" t="s">
        <v>7024</v>
      </c>
      <c r="H1196" t="s">
        <v>13553</v>
      </c>
    </row>
    <row r="1197" spans="1:8" x14ac:dyDescent="0.15">
      <c r="A1197">
        <v>1202</v>
      </c>
      <c r="B1197" t="s">
        <v>1214</v>
      </c>
      <c r="C1197" t="s">
        <v>9053</v>
      </c>
      <c r="D1197" t="s">
        <v>308</v>
      </c>
      <c r="E1197" s="2" t="s">
        <v>231</v>
      </c>
      <c r="F1197" t="s">
        <v>13609</v>
      </c>
      <c r="G1197" s="2" t="s">
        <v>6866</v>
      </c>
      <c r="H1197" t="s">
        <v>13553</v>
      </c>
    </row>
    <row r="1198" spans="1:8" x14ac:dyDescent="0.15">
      <c r="A1198">
        <v>1203</v>
      </c>
      <c r="B1198" t="s">
        <v>2208</v>
      </c>
      <c r="C1198" t="s">
        <v>9054</v>
      </c>
      <c r="D1198" t="s">
        <v>308</v>
      </c>
      <c r="E1198" s="2" t="s">
        <v>231</v>
      </c>
      <c r="F1198" t="s">
        <v>13615</v>
      </c>
      <c r="G1198" s="2" t="s">
        <v>7025</v>
      </c>
      <c r="H1198" t="s">
        <v>13553</v>
      </c>
    </row>
    <row r="1199" spans="1:8" x14ac:dyDescent="0.15">
      <c r="A1199">
        <v>1204</v>
      </c>
      <c r="B1199" t="s">
        <v>2209</v>
      </c>
      <c r="C1199" t="s">
        <v>9055</v>
      </c>
      <c r="D1199" t="s">
        <v>308</v>
      </c>
      <c r="E1199" s="2" t="s">
        <v>231</v>
      </c>
      <c r="F1199" t="s">
        <v>13621</v>
      </c>
      <c r="G1199" s="2" t="s">
        <v>6412</v>
      </c>
      <c r="H1199" t="s">
        <v>13553</v>
      </c>
    </row>
    <row r="1200" spans="1:8" x14ac:dyDescent="0.15">
      <c r="A1200">
        <v>1205</v>
      </c>
      <c r="B1200" t="s">
        <v>2210</v>
      </c>
      <c r="C1200" t="s">
        <v>9056</v>
      </c>
      <c r="D1200" t="s">
        <v>308</v>
      </c>
      <c r="E1200" s="2" t="s">
        <v>231</v>
      </c>
      <c r="F1200" t="s">
        <v>13613</v>
      </c>
      <c r="G1200" s="2" t="s">
        <v>7026</v>
      </c>
      <c r="H1200" t="s">
        <v>13553</v>
      </c>
    </row>
    <row r="1201" spans="1:8" x14ac:dyDescent="0.15">
      <c r="A1201">
        <v>1206</v>
      </c>
      <c r="B1201" t="s">
        <v>1215</v>
      </c>
      <c r="C1201" t="s">
        <v>9057</v>
      </c>
      <c r="D1201" t="s">
        <v>308</v>
      </c>
      <c r="E1201" s="2" t="s">
        <v>231</v>
      </c>
      <c r="F1201" t="s">
        <v>13613</v>
      </c>
      <c r="G1201" s="2" t="s">
        <v>7025</v>
      </c>
      <c r="H1201" t="s">
        <v>13553</v>
      </c>
    </row>
    <row r="1202" spans="1:8" x14ac:dyDescent="0.15">
      <c r="A1202">
        <v>1207</v>
      </c>
      <c r="B1202" t="s">
        <v>2211</v>
      </c>
      <c r="C1202" t="s">
        <v>9058</v>
      </c>
      <c r="D1202" t="s">
        <v>308</v>
      </c>
      <c r="E1202" s="2" t="s">
        <v>231</v>
      </c>
      <c r="F1202" t="s">
        <v>13617</v>
      </c>
      <c r="G1202" s="2" t="s">
        <v>6930</v>
      </c>
      <c r="H1202" t="s">
        <v>13553</v>
      </c>
    </row>
    <row r="1203" spans="1:8" x14ac:dyDescent="0.15">
      <c r="A1203">
        <v>1208</v>
      </c>
      <c r="B1203" t="s">
        <v>2212</v>
      </c>
      <c r="C1203" t="s">
        <v>9059</v>
      </c>
      <c r="D1203" t="s">
        <v>308</v>
      </c>
      <c r="E1203" s="2" t="s">
        <v>231</v>
      </c>
      <c r="F1203" t="s">
        <v>13610</v>
      </c>
      <c r="G1203" s="2" t="s">
        <v>6319</v>
      </c>
      <c r="H1203" t="s">
        <v>13553</v>
      </c>
    </row>
    <row r="1204" spans="1:8" x14ac:dyDescent="0.15">
      <c r="A1204">
        <v>1209</v>
      </c>
      <c r="B1204" t="s">
        <v>1216</v>
      </c>
      <c r="C1204" t="s">
        <v>9060</v>
      </c>
      <c r="D1204" t="s">
        <v>308</v>
      </c>
      <c r="E1204" s="2" t="s">
        <v>231</v>
      </c>
      <c r="F1204" t="s">
        <v>13610</v>
      </c>
      <c r="G1204" s="2" t="s">
        <v>6689</v>
      </c>
      <c r="H1204" t="s">
        <v>13553</v>
      </c>
    </row>
    <row r="1205" spans="1:8" x14ac:dyDescent="0.15">
      <c r="A1205">
        <v>1210</v>
      </c>
      <c r="B1205" t="s">
        <v>1217</v>
      </c>
      <c r="C1205" t="s">
        <v>9061</v>
      </c>
      <c r="D1205" t="s">
        <v>308</v>
      </c>
      <c r="E1205" s="2" t="s">
        <v>231</v>
      </c>
      <c r="F1205" t="s">
        <v>13611</v>
      </c>
      <c r="G1205" s="2" t="s">
        <v>7027</v>
      </c>
      <c r="H1205" t="s">
        <v>13553</v>
      </c>
    </row>
    <row r="1206" spans="1:8" x14ac:dyDescent="0.15">
      <c r="A1206">
        <v>1211</v>
      </c>
      <c r="B1206" t="s">
        <v>1218</v>
      </c>
      <c r="C1206" t="s">
        <v>9062</v>
      </c>
      <c r="D1206" t="s">
        <v>308</v>
      </c>
      <c r="E1206" s="2" t="s">
        <v>231</v>
      </c>
      <c r="F1206" t="s">
        <v>13615</v>
      </c>
      <c r="G1206" s="2" t="s">
        <v>6866</v>
      </c>
      <c r="H1206" t="s">
        <v>13553</v>
      </c>
    </row>
    <row r="1207" spans="1:8" x14ac:dyDescent="0.15">
      <c r="A1207">
        <v>1212</v>
      </c>
      <c r="B1207" t="s">
        <v>2213</v>
      </c>
      <c r="C1207" t="s">
        <v>9063</v>
      </c>
      <c r="D1207" t="s">
        <v>308</v>
      </c>
      <c r="E1207" s="2" t="s">
        <v>231</v>
      </c>
      <c r="F1207" t="s">
        <v>13606</v>
      </c>
      <c r="G1207" s="2" t="s">
        <v>6495</v>
      </c>
      <c r="H1207" t="s">
        <v>13553</v>
      </c>
    </row>
    <row r="1208" spans="1:8" x14ac:dyDescent="0.15">
      <c r="A1208">
        <v>1213</v>
      </c>
      <c r="B1208" t="s">
        <v>1219</v>
      </c>
      <c r="C1208" t="s">
        <v>9064</v>
      </c>
      <c r="D1208" t="s">
        <v>308</v>
      </c>
      <c r="E1208" s="2" t="s">
        <v>231</v>
      </c>
      <c r="F1208" t="s">
        <v>13644</v>
      </c>
      <c r="G1208" s="2" t="s">
        <v>6398</v>
      </c>
      <c r="H1208" t="s">
        <v>13553</v>
      </c>
    </row>
    <row r="1209" spans="1:8" x14ac:dyDescent="0.15">
      <c r="A1209">
        <v>1214</v>
      </c>
      <c r="B1209" t="s">
        <v>2214</v>
      </c>
      <c r="C1209" t="s">
        <v>9065</v>
      </c>
      <c r="D1209" t="s">
        <v>308</v>
      </c>
      <c r="E1209" s="2" t="s">
        <v>231</v>
      </c>
      <c r="F1209" t="s">
        <v>13632</v>
      </c>
      <c r="G1209" s="2" t="s">
        <v>7027</v>
      </c>
      <c r="H1209" t="s">
        <v>13553</v>
      </c>
    </row>
    <row r="1210" spans="1:8" x14ac:dyDescent="0.15">
      <c r="A1210">
        <v>1215</v>
      </c>
      <c r="B1210" t="s">
        <v>1220</v>
      </c>
      <c r="C1210" t="s">
        <v>9066</v>
      </c>
      <c r="D1210" t="s">
        <v>308</v>
      </c>
      <c r="E1210" s="2" t="s">
        <v>231</v>
      </c>
      <c r="F1210" t="s">
        <v>13627</v>
      </c>
      <c r="G1210" s="2" t="s">
        <v>7028</v>
      </c>
      <c r="H1210" t="s">
        <v>13553</v>
      </c>
    </row>
    <row r="1211" spans="1:8" x14ac:dyDescent="0.15">
      <c r="A1211">
        <v>1216</v>
      </c>
      <c r="B1211" t="s">
        <v>1221</v>
      </c>
      <c r="C1211" t="s">
        <v>9067</v>
      </c>
      <c r="D1211" t="s">
        <v>308</v>
      </c>
      <c r="E1211" s="2" t="s">
        <v>231</v>
      </c>
      <c r="F1211" t="s">
        <v>13610</v>
      </c>
      <c r="G1211" s="2" t="s">
        <v>7029</v>
      </c>
      <c r="H1211" t="s">
        <v>13553</v>
      </c>
    </row>
    <row r="1212" spans="1:8" x14ac:dyDescent="0.15">
      <c r="A1212">
        <v>1217</v>
      </c>
      <c r="B1212" t="s">
        <v>1222</v>
      </c>
      <c r="C1212" t="s">
        <v>9068</v>
      </c>
      <c r="D1212" t="s">
        <v>308</v>
      </c>
      <c r="E1212" s="2" t="s">
        <v>231</v>
      </c>
      <c r="F1212" t="s">
        <v>13627</v>
      </c>
      <c r="G1212" s="2" t="s">
        <v>6269</v>
      </c>
      <c r="H1212" t="s">
        <v>13553</v>
      </c>
    </row>
    <row r="1213" spans="1:8" x14ac:dyDescent="0.15">
      <c r="A1213">
        <v>1218</v>
      </c>
      <c r="B1213" t="s">
        <v>2215</v>
      </c>
      <c r="C1213" t="s">
        <v>9069</v>
      </c>
      <c r="D1213" t="s">
        <v>308</v>
      </c>
      <c r="E1213" s="2" t="s">
        <v>231</v>
      </c>
      <c r="F1213" t="s">
        <v>13636</v>
      </c>
      <c r="G1213" s="2" t="s">
        <v>6392</v>
      </c>
      <c r="H1213" t="s">
        <v>13553</v>
      </c>
    </row>
    <row r="1214" spans="1:8" x14ac:dyDescent="0.15">
      <c r="A1214">
        <v>1219</v>
      </c>
      <c r="B1214" t="s">
        <v>1223</v>
      </c>
      <c r="C1214" t="s">
        <v>9070</v>
      </c>
      <c r="D1214" t="s">
        <v>308</v>
      </c>
      <c r="E1214" s="2" t="s">
        <v>231</v>
      </c>
      <c r="F1214" t="s">
        <v>13610</v>
      </c>
      <c r="G1214" s="2" t="s">
        <v>7030</v>
      </c>
      <c r="H1214" t="s">
        <v>13553</v>
      </c>
    </row>
    <row r="1215" spans="1:8" x14ac:dyDescent="0.15">
      <c r="A1215">
        <v>1220</v>
      </c>
      <c r="B1215" t="s">
        <v>1224</v>
      </c>
      <c r="C1215" t="s">
        <v>9071</v>
      </c>
      <c r="D1215" t="s">
        <v>308</v>
      </c>
      <c r="E1215" s="2" t="s">
        <v>231</v>
      </c>
      <c r="F1215" t="s">
        <v>13628</v>
      </c>
      <c r="G1215" s="2" t="s">
        <v>7031</v>
      </c>
      <c r="H1215" t="s">
        <v>13553</v>
      </c>
    </row>
    <row r="1216" spans="1:8" x14ac:dyDescent="0.15">
      <c r="A1216">
        <v>1221</v>
      </c>
      <c r="B1216" t="s">
        <v>2216</v>
      </c>
      <c r="C1216" t="s">
        <v>9072</v>
      </c>
      <c r="D1216" t="s">
        <v>308</v>
      </c>
      <c r="E1216" s="2" t="s">
        <v>231</v>
      </c>
      <c r="F1216" t="s">
        <v>13615</v>
      </c>
      <c r="G1216" s="2" t="s">
        <v>6580</v>
      </c>
      <c r="H1216" t="s">
        <v>13553</v>
      </c>
    </row>
    <row r="1217" spans="1:8" x14ac:dyDescent="0.15">
      <c r="A1217">
        <v>1222</v>
      </c>
      <c r="B1217" t="s">
        <v>1225</v>
      </c>
      <c r="C1217" t="s">
        <v>9073</v>
      </c>
      <c r="D1217" t="s">
        <v>308</v>
      </c>
      <c r="E1217" s="2" t="s">
        <v>231</v>
      </c>
      <c r="F1217" t="s">
        <v>13609</v>
      </c>
      <c r="G1217" s="2" t="s">
        <v>6919</v>
      </c>
      <c r="H1217" t="s">
        <v>13553</v>
      </c>
    </row>
    <row r="1218" spans="1:8" x14ac:dyDescent="0.15">
      <c r="A1218">
        <v>1223</v>
      </c>
      <c r="B1218" t="s">
        <v>1226</v>
      </c>
      <c r="C1218" t="s">
        <v>9074</v>
      </c>
      <c r="D1218" t="s">
        <v>308</v>
      </c>
      <c r="E1218" s="2" t="s">
        <v>231</v>
      </c>
      <c r="F1218" t="s">
        <v>13618</v>
      </c>
      <c r="G1218" s="2" t="s">
        <v>6412</v>
      </c>
      <c r="H1218" t="s">
        <v>13553</v>
      </c>
    </row>
    <row r="1219" spans="1:8" x14ac:dyDescent="0.15">
      <c r="A1219">
        <v>1224</v>
      </c>
      <c r="B1219" t="s">
        <v>2217</v>
      </c>
      <c r="C1219" t="s">
        <v>9075</v>
      </c>
      <c r="D1219" t="s">
        <v>308</v>
      </c>
      <c r="E1219" s="2" t="s">
        <v>231</v>
      </c>
      <c r="F1219" t="s">
        <v>13627</v>
      </c>
      <c r="G1219" s="2" t="s">
        <v>7032</v>
      </c>
      <c r="H1219" t="s">
        <v>13553</v>
      </c>
    </row>
    <row r="1220" spans="1:8" x14ac:dyDescent="0.15">
      <c r="A1220">
        <v>1225</v>
      </c>
      <c r="B1220" t="s">
        <v>2218</v>
      </c>
      <c r="C1220" t="s">
        <v>9076</v>
      </c>
      <c r="D1220" t="s">
        <v>308</v>
      </c>
      <c r="E1220" s="2" t="s">
        <v>231</v>
      </c>
      <c r="F1220" t="s">
        <v>13609</v>
      </c>
      <c r="G1220" s="2" t="s">
        <v>7033</v>
      </c>
      <c r="H1220" t="s">
        <v>13553</v>
      </c>
    </row>
    <row r="1221" spans="1:8" x14ac:dyDescent="0.15">
      <c r="A1221">
        <v>1226</v>
      </c>
      <c r="B1221" t="s">
        <v>2219</v>
      </c>
      <c r="C1221" t="s">
        <v>9077</v>
      </c>
      <c r="D1221" t="s">
        <v>308</v>
      </c>
      <c r="E1221" s="2" t="s">
        <v>231</v>
      </c>
      <c r="F1221" t="s">
        <v>13643</v>
      </c>
      <c r="G1221" s="2" t="s">
        <v>7034</v>
      </c>
      <c r="H1221" t="s">
        <v>13553</v>
      </c>
    </row>
    <row r="1222" spans="1:8" x14ac:dyDescent="0.15">
      <c r="A1222">
        <v>1227</v>
      </c>
      <c r="B1222" t="s">
        <v>1227</v>
      </c>
      <c r="C1222" t="s">
        <v>9078</v>
      </c>
      <c r="D1222" t="s">
        <v>308</v>
      </c>
      <c r="E1222" s="2" t="s">
        <v>231</v>
      </c>
      <c r="F1222" t="s">
        <v>13636</v>
      </c>
      <c r="G1222" s="2" t="s">
        <v>6731</v>
      </c>
      <c r="H1222" t="s">
        <v>13553</v>
      </c>
    </row>
    <row r="1223" spans="1:8" x14ac:dyDescent="0.15">
      <c r="A1223">
        <v>1228</v>
      </c>
      <c r="B1223" t="s">
        <v>2220</v>
      </c>
      <c r="C1223" t="s">
        <v>9079</v>
      </c>
      <c r="D1223" t="s">
        <v>308</v>
      </c>
      <c r="E1223" s="2" t="s">
        <v>231</v>
      </c>
      <c r="F1223" t="s">
        <v>13642</v>
      </c>
      <c r="G1223" s="2" t="s">
        <v>7035</v>
      </c>
      <c r="H1223" t="s">
        <v>13553</v>
      </c>
    </row>
    <row r="1224" spans="1:8" x14ac:dyDescent="0.15">
      <c r="A1224">
        <v>1229</v>
      </c>
      <c r="B1224" t="s">
        <v>2221</v>
      </c>
      <c r="C1224" t="s">
        <v>9080</v>
      </c>
      <c r="D1224" t="s">
        <v>308</v>
      </c>
      <c r="E1224" s="2" t="s">
        <v>231</v>
      </c>
      <c r="F1224" t="s">
        <v>13606</v>
      </c>
      <c r="G1224" s="2" t="s">
        <v>6826</v>
      </c>
      <c r="H1224" t="s">
        <v>13553</v>
      </c>
    </row>
    <row r="1225" spans="1:8" x14ac:dyDescent="0.15">
      <c r="A1225">
        <v>1230</v>
      </c>
      <c r="B1225" t="s">
        <v>1161</v>
      </c>
      <c r="C1225" t="s">
        <v>9081</v>
      </c>
      <c r="D1225" t="s">
        <v>308</v>
      </c>
      <c r="E1225" s="2" t="s">
        <v>232</v>
      </c>
      <c r="F1225" t="s">
        <v>13610</v>
      </c>
      <c r="G1225" s="2" t="s">
        <v>6333</v>
      </c>
      <c r="H1225" t="s">
        <v>13553</v>
      </c>
    </row>
    <row r="1226" spans="1:8" x14ac:dyDescent="0.15">
      <c r="A1226">
        <v>1231</v>
      </c>
      <c r="B1226" t="s">
        <v>1162</v>
      </c>
      <c r="C1226" t="s">
        <v>9082</v>
      </c>
      <c r="D1226" t="s">
        <v>308</v>
      </c>
      <c r="E1226" s="2" t="s">
        <v>232</v>
      </c>
      <c r="F1226" t="s">
        <v>13625</v>
      </c>
      <c r="G1226" s="2" t="s">
        <v>7036</v>
      </c>
      <c r="H1226" t="s">
        <v>13553</v>
      </c>
    </row>
    <row r="1227" spans="1:8" x14ac:dyDescent="0.15">
      <c r="A1227">
        <v>1232</v>
      </c>
      <c r="B1227" t="s">
        <v>1163</v>
      </c>
      <c r="C1227" t="s">
        <v>9083</v>
      </c>
      <c r="D1227" t="s">
        <v>308</v>
      </c>
      <c r="E1227" s="2" t="s">
        <v>232</v>
      </c>
      <c r="F1227" t="s">
        <v>13607</v>
      </c>
      <c r="G1227" s="2" t="s">
        <v>6864</v>
      </c>
      <c r="H1227" t="s">
        <v>13553</v>
      </c>
    </row>
    <row r="1228" spans="1:8" x14ac:dyDescent="0.15">
      <c r="A1228">
        <v>1233</v>
      </c>
      <c r="B1228" t="s">
        <v>1164</v>
      </c>
      <c r="C1228" t="s">
        <v>9084</v>
      </c>
      <c r="D1228" t="s">
        <v>308</v>
      </c>
      <c r="E1228" s="2" t="s">
        <v>232</v>
      </c>
      <c r="F1228" t="s">
        <v>13627</v>
      </c>
      <c r="G1228" s="2" t="s">
        <v>7037</v>
      </c>
      <c r="H1228" t="s">
        <v>13553</v>
      </c>
    </row>
    <row r="1229" spans="1:8" x14ac:dyDescent="0.15">
      <c r="A1229">
        <v>1234</v>
      </c>
      <c r="B1229" t="s">
        <v>1165</v>
      </c>
      <c r="C1229" t="s">
        <v>9085</v>
      </c>
      <c r="D1229" t="s">
        <v>308</v>
      </c>
      <c r="E1229" s="2" t="s">
        <v>232</v>
      </c>
      <c r="F1229" t="s">
        <v>13624</v>
      </c>
      <c r="G1229" s="2" t="s">
        <v>6531</v>
      </c>
      <c r="H1229" t="s">
        <v>13553</v>
      </c>
    </row>
    <row r="1230" spans="1:8" x14ac:dyDescent="0.15">
      <c r="A1230">
        <v>1235</v>
      </c>
      <c r="B1230" t="s">
        <v>1166</v>
      </c>
      <c r="C1230" t="s">
        <v>9086</v>
      </c>
      <c r="D1230" t="s">
        <v>308</v>
      </c>
      <c r="E1230" s="2" t="s">
        <v>232</v>
      </c>
      <c r="F1230" t="s">
        <v>13622</v>
      </c>
      <c r="G1230" s="2" t="s">
        <v>6531</v>
      </c>
      <c r="H1230" t="s">
        <v>13553</v>
      </c>
    </row>
    <row r="1231" spans="1:8" x14ac:dyDescent="0.15">
      <c r="A1231">
        <v>1236</v>
      </c>
      <c r="B1231" t="s">
        <v>1167</v>
      </c>
      <c r="C1231" t="s">
        <v>9087</v>
      </c>
      <c r="D1231" t="s">
        <v>308</v>
      </c>
      <c r="E1231" s="2" t="s">
        <v>232</v>
      </c>
      <c r="F1231" t="s">
        <v>13610</v>
      </c>
      <c r="G1231" s="2" t="s">
        <v>7038</v>
      </c>
      <c r="H1231" t="s">
        <v>13553</v>
      </c>
    </row>
    <row r="1232" spans="1:8" x14ac:dyDescent="0.15">
      <c r="A1232">
        <v>1237</v>
      </c>
      <c r="B1232" t="s">
        <v>1168</v>
      </c>
      <c r="C1232" t="s">
        <v>9088</v>
      </c>
      <c r="D1232" t="s">
        <v>308</v>
      </c>
      <c r="E1232" s="2" t="s">
        <v>232</v>
      </c>
      <c r="F1232" t="s">
        <v>13614</v>
      </c>
      <c r="G1232" s="2" t="s">
        <v>7039</v>
      </c>
      <c r="H1232" t="s">
        <v>13553</v>
      </c>
    </row>
    <row r="1233" spans="1:8" x14ac:dyDescent="0.15">
      <c r="A1233">
        <v>1238</v>
      </c>
      <c r="B1233" t="s">
        <v>1169</v>
      </c>
      <c r="C1233" t="s">
        <v>9089</v>
      </c>
      <c r="D1233" t="s">
        <v>308</v>
      </c>
      <c r="E1233" s="2" t="s">
        <v>232</v>
      </c>
      <c r="F1233" t="s">
        <v>13649</v>
      </c>
      <c r="G1233" s="2" t="s">
        <v>7040</v>
      </c>
      <c r="H1233" t="s">
        <v>13553</v>
      </c>
    </row>
    <row r="1234" spans="1:8" x14ac:dyDescent="0.15">
      <c r="A1234">
        <v>1239</v>
      </c>
      <c r="B1234" t="s">
        <v>1170</v>
      </c>
      <c r="C1234" t="s">
        <v>9090</v>
      </c>
      <c r="D1234" t="s">
        <v>308</v>
      </c>
      <c r="E1234" s="2" t="s">
        <v>232</v>
      </c>
      <c r="F1234" t="s">
        <v>13617</v>
      </c>
      <c r="G1234" s="2" t="s">
        <v>6462</v>
      </c>
      <c r="H1234" t="s">
        <v>13553</v>
      </c>
    </row>
    <row r="1235" spans="1:8" x14ac:dyDescent="0.15">
      <c r="A1235">
        <v>1240</v>
      </c>
      <c r="B1235" t="s">
        <v>1171</v>
      </c>
      <c r="C1235" t="s">
        <v>9091</v>
      </c>
      <c r="D1235" t="s">
        <v>308</v>
      </c>
      <c r="E1235" s="2" t="s">
        <v>232</v>
      </c>
      <c r="F1235" t="s">
        <v>13644</v>
      </c>
      <c r="G1235" s="2" t="s">
        <v>7041</v>
      </c>
      <c r="H1235" t="s">
        <v>13553</v>
      </c>
    </row>
    <row r="1236" spans="1:8" x14ac:dyDescent="0.15">
      <c r="A1236">
        <v>1241</v>
      </c>
      <c r="B1236" t="s">
        <v>1172</v>
      </c>
      <c r="C1236" t="s">
        <v>9092</v>
      </c>
      <c r="D1236" t="s">
        <v>308</v>
      </c>
      <c r="E1236" s="2" t="s">
        <v>232</v>
      </c>
      <c r="F1236" t="s">
        <v>13635</v>
      </c>
      <c r="G1236" s="2" t="s">
        <v>7042</v>
      </c>
      <c r="H1236" t="s">
        <v>13553</v>
      </c>
    </row>
    <row r="1237" spans="1:8" x14ac:dyDescent="0.15">
      <c r="A1237">
        <v>1242</v>
      </c>
      <c r="B1237" t="s">
        <v>2998</v>
      </c>
      <c r="C1237" t="s">
        <v>9093</v>
      </c>
      <c r="D1237" t="s">
        <v>308</v>
      </c>
      <c r="E1237" s="2" t="s">
        <v>232</v>
      </c>
      <c r="F1237" t="s">
        <v>13614</v>
      </c>
      <c r="G1237" s="2" t="s">
        <v>6768</v>
      </c>
      <c r="H1237" t="s">
        <v>13553</v>
      </c>
    </row>
    <row r="1238" spans="1:8" x14ac:dyDescent="0.15">
      <c r="A1238">
        <v>1243</v>
      </c>
      <c r="B1238" t="s">
        <v>1173</v>
      </c>
      <c r="C1238" t="s">
        <v>9094</v>
      </c>
      <c r="D1238" t="s">
        <v>308</v>
      </c>
      <c r="E1238" s="2" t="s">
        <v>232</v>
      </c>
      <c r="F1238" t="s">
        <v>13609</v>
      </c>
      <c r="G1238" s="2" t="s">
        <v>6535</v>
      </c>
      <c r="H1238" t="s">
        <v>13553</v>
      </c>
    </row>
    <row r="1239" spans="1:8" x14ac:dyDescent="0.15">
      <c r="A1239">
        <v>1244</v>
      </c>
      <c r="B1239" t="s">
        <v>1174</v>
      </c>
      <c r="C1239" t="s">
        <v>9095</v>
      </c>
      <c r="D1239" t="s">
        <v>308</v>
      </c>
      <c r="E1239" s="2" t="s">
        <v>232</v>
      </c>
      <c r="F1239" t="s">
        <v>13622</v>
      </c>
      <c r="G1239" s="2" t="s">
        <v>6764</v>
      </c>
      <c r="H1239" t="s">
        <v>13553</v>
      </c>
    </row>
    <row r="1240" spans="1:8" x14ac:dyDescent="0.15">
      <c r="A1240">
        <v>1245</v>
      </c>
      <c r="B1240" t="s">
        <v>1175</v>
      </c>
      <c r="C1240" t="s">
        <v>9096</v>
      </c>
      <c r="D1240" t="s">
        <v>308</v>
      </c>
      <c r="E1240" s="2" t="s">
        <v>232</v>
      </c>
      <c r="F1240" t="s">
        <v>13644</v>
      </c>
      <c r="G1240" s="2" t="s">
        <v>6247</v>
      </c>
      <c r="H1240" t="s">
        <v>13553</v>
      </c>
    </row>
    <row r="1241" spans="1:8" x14ac:dyDescent="0.15">
      <c r="A1241">
        <v>1246</v>
      </c>
      <c r="B1241" t="s">
        <v>1176</v>
      </c>
      <c r="C1241" t="s">
        <v>9097</v>
      </c>
      <c r="D1241" t="s">
        <v>308</v>
      </c>
      <c r="E1241" s="2" t="s">
        <v>232</v>
      </c>
      <c r="F1241" t="s">
        <v>13642</v>
      </c>
      <c r="G1241" s="2" t="s">
        <v>7043</v>
      </c>
      <c r="H1241" t="s">
        <v>13553</v>
      </c>
    </row>
    <row r="1242" spans="1:8" x14ac:dyDescent="0.15">
      <c r="A1242">
        <v>1247</v>
      </c>
      <c r="B1242" t="s">
        <v>1177</v>
      </c>
      <c r="C1242" t="s">
        <v>9098</v>
      </c>
      <c r="D1242" t="s">
        <v>308</v>
      </c>
      <c r="E1242" s="2" t="s">
        <v>232</v>
      </c>
      <c r="F1242" t="s">
        <v>13606</v>
      </c>
      <c r="G1242" s="2" t="s">
        <v>6816</v>
      </c>
      <c r="H1242" t="s">
        <v>13553</v>
      </c>
    </row>
    <row r="1243" spans="1:8" x14ac:dyDescent="0.15">
      <c r="A1243">
        <v>1248</v>
      </c>
      <c r="B1243" t="s">
        <v>1178</v>
      </c>
      <c r="C1243" t="s">
        <v>9099</v>
      </c>
      <c r="D1243" t="s">
        <v>308</v>
      </c>
      <c r="E1243" s="2" t="s">
        <v>232</v>
      </c>
      <c r="F1243" t="s">
        <v>13612</v>
      </c>
      <c r="G1243" s="2" t="s">
        <v>7044</v>
      </c>
      <c r="H1243" t="s">
        <v>13553</v>
      </c>
    </row>
    <row r="1244" spans="1:8" x14ac:dyDescent="0.15">
      <c r="A1244">
        <v>1249</v>
      </c>
      <c r="B1244" t="s">
        <v>1179</v>
      </c>
      <c r="C1244" t="s">
        <v>9100</v>
      </c>
      <c r="D1244" t="s">
        <v>308</v>
      </c>
      <c r="E1244" s="2" t="s">
        <v>232</v>
      </c>
      <c r="F1244" t="s">
        <v>13614</v>
      </c>
      <c r="G1244" s="2" t="s">
        <v>6820</v>
      </c>
      <c r="H1244" t="s">
        <v>13553</v>
      </c>
    </row>
    <row r="1245" spans="1:8" x14ac:dyDescent="0.15">
      <c r="A1245">
        <v>1250</v>
      </c>
      <c r="B1245" t="s">
        <v>1180</v>
      </c>
      <c r="C1245" t="s">
        <v>9101</v>
      </c>
      <c r="D1245" t="s">
        <v>308</v>
      </c>
      <c r="E1245" s="2" t="s">
        <v>232</v>
      </c>
      <c r="F1245" t="s">
        <v>13644</v>
      </c>
      <c r="G1245" s="2" t="s">
        <v>6463</v>
      </c>
      <c r="H1245" t="s">
        <v>13553</v>
      </c>
    </row>
    <row r="1246" spans="1:8" x14ac:dyDescent="0.15">
      <c r="A1246">
        <v>1251</v>
      </c>
      <c r="B1246" t="s">
        <v>1182</v>
      </c>
      <c r="C1246" t="s">
        <v>9102</v>
      </c>
      <c r="D1246" t="s">
        <v>308</v>
      </c>
      <c r="E1246" s="2" t="s">
        <v>232</v>
      </c>
      <c r="F1246" t="s">
        <v>13639</v>
      </c>
      <c r="G1246" s="2" t="s">
        <v>6374</v>
      </c>
      <c r="H1246" t="s">
        <v>13553</v>
      </c>
    </row>
    <row r="1247" spans="1:8" x14ac:dyDescent="0.15">
      <c r="A1247">
        <v>1252</v>
      </c>
      <c r="B1247" t="s">
        <v>1181</v>
      </c>
      <c r="C1247" t="s">
        <v>9103</v>
      </c>
      <c r="D1247" t="s">
        <v>308</v>
      </c>
      <c r="E1247" s="2" t="s">
        <v>232</v>
      </c>
      <c r="F1247" t="s">
        <v>13616</v>
      </c>
      <c r="G1247" s="2" t="s">
        <v>7045</v>
      </c>
      <c r="H1247" t="s">
        <v>13553</v>
      </c>
    </row>
    <row r="1248" spans="1:8" x14ac:dyDescent="0.15">
      <c r="A1248">
        <v>1253</v>
      </c>
      <c r="B1248" t="s">
        <v>1183</v>
      </c>
      <c r="C1248" t="s">
        <v>9104</v>
      </c>
      <c r="D1248" t="s">
        <v>308</v>
      </c>
      <c r="E1248" s="2" t="s">
        <v>232</v>
      </c>
      <c r="F1248" t="s">
        <v>13637</v>
      </c>
      <c r="G1248" s="2" t="s">
        <v>6851</v>
      </c>
      <c r="H1248" t="s">
        <v>13553</v>
      </c>
    </row>
    <row r="1249" spans="1:8" x14ac:dyDescent="0.15">
      <c r="A1249">
        <v>1254</v>
      </c>
      <c r="B1249" t="s">
        <v>1184</v>
      </c>
      <c r="C1249" t="s">
        <v>9105</v>
      </c>
      <c r="D1249" t="s">
        <v>308</v>
      </c>
      <c r="E1249" s="2" t="s">
        <v>232</v>
      </c>
      <c r="F1249" t="s">
        <v>27</v>
      </c>
      <c r="G1249" s="2" t="s">
        <v>7046</v>
      </c>
      <c r="H1249" t="s">
        <v>13553</v>
      </c>
    </row>
    <row r="1250" spans="1:8" x14ac:dyDescent="0.15">
      <c r="A1250">
        <v>1255</v>
      </c>
      <c r="B1250" t="s">
        <v>1185</v>
      </c>
      <c r="C1250" t="s">
        <v>9106</v>
      </c>
      <c r="D1250" t="s">
        <v>308</v>
      </c>
      <c r="E1250" s="2" t="s">
        <v>232</v>
      </c>
      <c r="F1250" t="s">
        <v>13644</v>
      </c>
      <c r="G1250" s="2" t="s">
        <v>7047</v>
      </c>
      <c r="H1250" t="s">
        <v>13553</v>
      </c>
    </row>
    <row r="1251" spans="1:8" x14ac:dyDescent="0.15">
      <c r="A1251">
        <v>1256</v>
      </c>
      <c r="B1251" t="s">
        <v>1186</v>
      </c>
      <c r="C1251" t="s">
        <v>9107</v>
      </c>
      <c r="D1251" t="s">
        <v>308</v>
      </c>
      <c r="E1251" s="2" t="s">
        <v>232</v>
      </c>
      <c r="F1251" t="s">
        <v>13609</v>
      </c>
      <c r="G1251" s="2" t="s">
        <v>6763</v>
      </c>
      <c r="H1251" t="s">
        <v>13553</v>
      </c>
    </row>
    <row r="1252" spans="1:8" x14ac:dyDescent="0.15">
      <c r="A1252">
        <v>1257</v>
      </c>
      <c r="B1252" t="s">
        <v>1187</v>
      </c>
      <c r="C1252" t="s">
        <v>9108</v>
      </c>
      <c r="D1252" t="s">
        <v>308</v>
      </c>
      <c r="E1252" s="2" t="s">
        <v>232</v>
      </c>
      <c r="F1252" t="s">
        <v>13606</v>
      </c>
      <c r="G1252" s="2" t="s">
        <v>6288</v>
      </c>
      <c r="H1252" t="s">
        <v>13553</v>
      </c>
    </row>
    <row r="1253" spans="1:8" x14ac:dyDescent="0.15">
      <c r="A1253">
        <v>1258</v>
      </c>
      <c r="B1253" t="s">
        <v>1188</v>
      </c>
      <c r="C1253" t="s">
        <v>9109</v>
      </c>
      <c r="D1253" t="s">
        <v>308</v>
      </c>
      <c r="E1253" s="2" t="s">
        <v>232</v>
      </c>
      <c r="F1253" t="s">
        <v>13610</v>
      </c>
      <c r="G1253" s="2" t="s">
        <v>6373</v>
      </c>
      <c r="H1253" t="s">
        <v>13553</v>
      </c>
    </row>
    <row r="1254" spans="1:8" x14ac:dyDescent="0.15">
      <c r="A1254">
        <v>1259</v>
      </c>
      <c r="B1254" t="s">
        <v>1189</v>
      </c>
      <c r="C1254" t="s">
        <v>9110</v>
      </c>
      <c r="D1254" t="s">
        <v>308</v>
      </c>
      <c r="E1254" s="2" t="s">
        <v>232</v>
      </c>
      <c r="F1254" t="s">
        <v>13636</v>
      </c>
      <c r="G1254" s="2" t="s">
        <v>7048</v>
      </c>
      <c r="H1254" t="s">
        <v>13553</v>
      </c>
    </row>
    <row r="1255" spans="1:8" x14ac:dyDescent="0.15">
      <c r="A1255">
        <v>1260</v>
      </c>
      <c r="B1255" t="s">
        <v>1190</v>
      </c>
      <c r="C1255" t="s">
        <v>9111</v>
      </c>
      <c r="D1255" t="s">
        <v>308</v>
      </c>
      <c r="E1255" s="2" t="s">
        <v>232</v>
      </c>
      <c r="F1255" t="s">
        <v>13611</v>
      </c>
      <c r="G1255" s="2" t="s">
        <v>6815</v>
      </c>
      <c r="H1255" t="s">
        <v>13553</v>
      </c>
    </row>
    <row r="1256" spans="1:8" x14ac:dyDescent="0.15">
      <c r="A1256">
        <v>1261</v>
      </c>
      <c r="B1256" t="s">
        <v>1191</v>
      </c>
      <c r="C1256" t="s">
        <v>9112</v>
      </c>
      <c r="D1256" t="s">
        <v>308</v>
      </c>
      <c r="E1256" s="2" t="s">
        <v>232</v>
      </c>
      <c r="F1256" t="s">
        <v>13627</v>
      </c>
      <c r="G1256" s="2" t="s">
        <v>6819</v>
      </c>
      <c r="H1256" t="s">
        <v>13553</v>
      </c>
    </row>
    <row r="1257" spans="1:8" x14ac:dyDescent="0.15">
      <c r="A1257">
        <v>1262</v>
      </c>
      <c r="B1257" t="s">
        <v>1192</v>
      </c>
      <c r="C1257" t="s">
        <v>9113</v>
      </c>
      <c r="D1257" t="s">
        <v>308</v>
      </c>
      <c r="E1257" s="2" t="s">
        <v>232</v>
      </c>
      <c r="F1257" t="s">
        <v>13610</v>
      </c>
      <c r="G1257" s="2" t="s">
        <v>7049</v>
      </c>
      <c r="H1257" t="s">
        <v>13553</v>
      </c>
    </row>
    <row r="1258" spans="1:8" x14ac:dyDescent="0.15">
      <c r="A1258">
        <v>1263</v>
      </c>
      <c r="B1258" t="s">
        <v>1193</v>
      </c>
      <c r="C1258" t="s">
        <v>9114</v>
      </c>
      <c r="D1258" t="s">
        <v>308</v>
      </c>
      <c r="E1258" s="2" t="s">
        <v>232</v>
      </c>
      <c r="F1258" t="s">
        <v>13622</v>
      </c>
      <c r="G1258" s="2" t="s">
        <v>6379</v>
      </c>
      <c r="H1258" t="s">
        <v>13553</v>
      </c>
    </row>
    <row r="1259" spans="1:8" x14ac:dyDescent="0.15">
      <c r="A1259">
        <v>1264</v>
      </c>
      <c r="B1259" t="s">
        <v>1194</v>
      </c>
      <c r="C1259" t="s">
        <v>9115</v>
      </c>
      <c r="D1259" t="s">
        <v>308</v>
      </c>
      <c r="E1259" s="2" t="s">
        <v>232</v>
      </c>
      <c r="F1259" t="s">
        <v>13630</v>
      </c>
      <c r="G1259" s="2" t="s">
        <v>7032</v>
      </c>
      <c r="H1259" t="s">
        <v>13553</v>
      </c>
    </row>
    <row r="1260" spans="1:8" x14ac:dyDescent="0.15">
      <c r="A1260">
        <v>1265</v>
      </c>
      <c r="B1260" t="s">
        <v>1195</v>
      </c>
      <c r="C1260" t="s">
        <v>9116</v>
      </c>
      <c r="D1260" t="s">
        <v>308</v>
      </c>
      <c r="E1260" s="2" t="s">
        <v>232</v>
      </c>
      <c r="F1260" t="s">
        <v>13617</v>
      </c>
      <c r="G1260" s="2" t="s">
        <v>7050</v>
      </c>
      <c r="H1260" t="s">
        <v>13553</v>
      </c>
    </row>
    <row r="1261" spans="1:8" x14ac:dyDescent="0.15">
      <c r="A1261">
        <v>1266</v>
      </c>
      <c r="B1261" t="s">
        <v>1196</v>
      </c>
      <c r="C1261" t="s">
        <v>9117</v>
      </c>
      <c r="D1261" t="s">
        <v>308</v>
      </c>
      <c r="E1261" s="2" t="s">
        <v>232</v>
      </c>
      <c r="F1261" t="s">
        <v>13634</v>
      </c>
      <c r="G1261" s="2" t="s">
        <v>6568</v>
      </c>
      <c r="H1261" t="s">
        <v>13553</v>
      </c>
    </row>
    <row r="1262" spans="1:8" x14ac:dyDescent="0.15">
      <c r="A1262">
        <v>1267</v>
      </c>
      <c r="B1262" t="s">
        <v>1197</v>
      </c>
      <c r="C1262" t="s">
        <v>9118</v>
      </c>
      <c r="D1262" t="s">
        <v>308</v>
      </c>
      <c r="E1262" s="2" t="s">
        <v>232</v>
      </c>
      <c r="F1262" t="s">
        <v>13625</v>
      </c>
      <c r="G1262" s="2" t="s">
        <v>6618</v>
      </c>
      <c r="H1262" t="s">
        <v>13553</v>
      </c>
    </row>
    <row r="1263" spans="1:8" x14ac:dyDescent="0.15">
      <c r="A1263">
        <v>1268</v>
      </c>
      <c r="B1263" t="s">
        <v>1198</v>
      </c>
      <c r="C1263" t="s">
        <v>9119</v>
      </c>
      <c r="D1263" t="s">
        <v>308</v>
      </c>
      <c r="E1263" s="2" t="s">
        <v>232</v>
      </c>
      <c r="F1263" t="s">
        <v>13635</v>
      </c>
      <c r="G1263" s="2" t="s">
        <v>6772</v>
      </c>
      <c r="H1263" t="s">
        <v>13553</v>
      </c>
    </row>
    <row r="1264" spans="1:8" x14ac:dyDescent="0.15">
      <c r="A1264">
        <v>1269</v>
      </c>
      <c r="B1264" t="s">
        <v>1199</v>
      </c>
      <c r="C1264" t="s">
        <v>9120</v>
      </c>
      <c r="D1264" t="s">
        <v>308</v>
      </c>
      <c r="E1264" s="2" t="s">
        <v>232</v>
      </c>
      <c r="F1264" t="s">
        <v>13615</v>
      </c>
      <c r="G1264" s="2" t="s">
        <v>6577</v>
      </c>
      <c r="H1264" t="s">
        <v>13553</v>
      </c>
    </row>
    <row r="1265" spans="1:8" x14ac:dyDescent="0.15">
      <c r="A1265">
        <v>1270</v>
      </c>
      <c r="B1265" t="s">
        <v>1200</v>
      </c>
      <c r="C1265" t="s">
        <v>9121</v>
      </c>
      <c r="D1265" t="s">
        <v>308</v>
      </c>
      <c r="E1265" s="2" t="s">
        <v>232</v>
      </c>
      <c r="F1265" t="s">
        <v>13645</v>
      </c>
      <c r="G1265" s="2" t="s">
        <v>6286</v>
      </c>
      <c r="H1265" t="s">
        <v>13553</v>
      </c>
    </row>
    <row r="1266" spans="1:8" x14ac:dyDescent="0.15">
      <c r="A1266">
        <v>1271</v>
      </c>
      <c r="B1266" t="s">
        <v>1201</v>
      </c>
      <c r="C1266" t="s">
        <v>9122</v>
      </c>
      <c r="D1266" t="s">
        <v>308</v>
      </c>
      <c r="E1266" s="2" t="s">
        <v>232</v>
      </c>
      <c r="F1266" t="s">
        <v>13627</v>
      </c>
      <c r="G1266" s="2" t="s">
        <v>7046</v>
      </c>
      <c r="H1266" t="s">
        <v>13553</v>
      </c>
    </row>
    <row r="1267" spans="1:8" x14ac:dyDescent="0.15">
      <c r="A1267">
        <v>1272</v>
      </c>
      <c r="B1267" t="s">
        <v>1202</v>
      </c>
      <c r="C1267" t="s">
        <v>9123</v>
      </c>
      <c r="D1267" t="s">
        <v>308</v>
      </c>
      <c r="E1267" s="2" t="s">
        <v>232</v>
      </c>
      <c r="F1267" t="s">
        <v>13622</v>
      </c>
      <c r="G1267" s="2" t="s">
        <v>7051</v>
      </c>
      <c r="H1267" t="s">
        <v>13553</v>
      </c>
    </row>
    <row r="1268" spans="1:8" x14ac:dyDescent="0.15">
      <c r="A1268">
        <v>1273</v>
      </c>
      <c r="B1268" t="s">
        <v>1203</v>
      </c>
      <c r="C1268" t="s">
        <v>9124</v>
      </c>
      <c r="D1268" t="s">
        <v>308</v>
      </c>
      <c r="E1268" s="2" t="s">
        <v>232</v>
      </c>
      <c r="F1268" t="s">
        <v>13646</v>
      </c>
      <c r="G1268" s="2" t="s">
        <v>7052</v>
      </c>
      <c r="H1268" t="s">
        <v>13553</v>
      </c>
    </row>
    <row r="1269" spans="1:8" x14ac:dyDescent="0.15">
      <c r="A1269">
        <v>1274</v>
      </c>
      <c r="B1269" t="s">
        <v>1204</v>
      </c>
      <c r="C1269" t="s">
        <v>9125</v>
      </c>
      <c r="D1269" t="s">
        <v>308</v>
      </c>
      <c r="E1269" s="2" t="s">
        <v>232</v>
      </c>
      <c r="F1269" t="s">
        <v>13619</v>
      </c>
      <c r="G1269" s="2" t="s">
        <v>6253</v>
      </c>
      <c r="H1269" t="s">
        <v>13553</v>
      </c>
    </row>
    <row r="1270" spans="1:8" x14ac:dyDescent="0.15">
      <c r="A1270">
        <v>1275</v>
      </c>
      <c r="B1270" t="s">
        <v>2999</v>
      </c>
      <c r="C1270" t="s">
        <v>9126</v>
      </c>
      <c r="D1270" t="s">
        <v>308</v>
      </c>
      <c r="E1270" s="2" t="s">
        <v>230</v>
      </c>
      <c r="F1270" t="s">
        <v>13613</v>
      </c>
      <c r="G1270" s="2" t="s">
        <v>7053</v>
      </c>
      <c r="H1270" t="s">
        <v>13553</v>
      </c>
    </row>
    <row r="1271" spans="1:8" x14ac:dyDescent="0.15">
      <c r="A1271">
        <v>1276</v>
      </c>
      <c r="B1271" t="s">
        <v>3000</v>
      </c>
      <c r="C1271" t="s">
        <v>9127</v>
      </c>
      <c r="D1271" t="s">
        <v>308</v>
      </c>
      <c r="E1271" s="2" t="s">
        <v>230</v>
      </c>
      <c r="F1271" t="s">
        <v>13635</v>
      </c>
      <c r="G1271" s="2" t="s">
        <v>6828</v>
      </c>
      <c r="H1271" t="s">
        <v>13553</v>
      </c>
    </row>
    <row r="1272" spans="1:8" x14ac:dyDescent="0.15">
      <c r="A1272">
        <v>1277</v>
      </c>
      <c r="B1272" t="s">
        <v>3001</v>
      </c>
      <c r="C1272" t="s">
        <v>9128</v>
      </c>
      <c r="D1272" t="s">
        <v>308</v>
      </c>
      <c r="E1272" s="2" t="s">
        <v>230</v>
      </c>
      <c r="F1272" t="s">
        <v>13607</v>
      </c>
      <c r="G1272" s="2" t="s">
        <v>6642</v>
      </c>
      <c r="H1272" t="s">
        <v>13553</v>
      </c>
    </row>
    <row r="1273" spans="1:8" x14ac:dyDescent="0.15">
      <c r="A1273">
        <v>1278</v>
      </c>
      <c r="B1273" t="s">
        <v>3002</v>
      </c>
      <c r="C1273" t="s">
        <v>9129</v>
      </c>
      <c r="D1273" t="s">
        <v>308</v>
      </c>
      <c r="E1273" s="2" t="s">
        <v>230</v>
      </c>
      <c r="F1273" t="s">
        <v>13644</v>
      </c>
      <c r="G1273" s="2" t="s">
        <v>6743</v>
      </c>
      <c r="H1273" t="s">
        <v>13553</v>
      </c>
    </row>
    <row r="1274" spans="1:8" x14ac:dyDescent="0.15">
      <c r="A1274">
        <v>1279</v>
      </c>
      <c r="B1274" t="s">
        <v>3003</v>
      </c>
      <c r="C1274" t="s">
        <v>9130</v>
      </c>
      <c r="D1274" t="s">
        <v>308</v>
      </c>
      <c r="E1274" s="2" t="s">
        <v>230</v>
      </c>
      <c r="F1274" t="s">
        <v>13613</v>
      </c>
      <c r="G1274" s="2" t="s">
        <v>6745</v>
      </c>
      <c r="H1274" t="s">
        <v>13553</v>
      </c>
    </row>
    <row r="1275" spans="1:8" x14ac:dyDescent="0.15">
      <c r="A1275">
        <v>1280</v>
      </c>
      <c r="B1275" t="s">
        <v>3004</v>
      </c>
      <c r="C1275" t="s">
        <v>9131</v>
      </c>
      <c r="D1275" t="s">
        <v>308</v>
      </c>
      <c r="E1275" s="2" t="s">
        <v>230</v>
      </c>
      <c r="F1275" t="s">
        <v>13610</v>
      </c>
      <c r="G1275" s="2" t="s">
        <v>6309</v>
      </c>
      <c r="H1275" t="s">
        <v>13553</v>
      </c>
    </row>
    <row r="1276" spans="1:8" x14ac:dyDescent="0.15">
      <c r="A1276">
        <v>1281</v>
      </c>
      <c r="B1276" t="s">
        <v>3779</v>
      </c>
      <c r="C1276" t="s">
        <v>9132</v>
      </c>
      <c r="D1276" t="s">
        <v>308</v>
      </c>
      <c r="E1276" s="2" t="s">
        <v>230</v>
      </c>
      <c r="F1276" t="s">
        <v>13610</v>
      </c>
      <c r="G1276" s="2" t="s">
        <v>7054</v>
      </c>
      <c r="H1276" t="s">
        <v>13553</v>
      </c>
    </row>
    <row r="1277" spans="1:8" x14ac:dyDescent="0.15">
      <c r="A1277">
        <v>1282</v>
      </c>
      <c r="B1277" t="s">
        <v>3005</v>
      </c>
      <c r="C1277" t="s">
        <v>9133</v>
      </c>
      <c r="D1277" t="s">
        <v>308</v>
      </c>
      <c r="E1277" s="2" t="s">
        <v>230</v>
      </c>
      <c r="F1277" t="s">
        <v>13646</v>
      </c>
      <c r="G1277" s="2" t="s">
        <v>7055</v>
      </c>
      <c r="H1277" t="s">
        <v>13553</v>
      </c>
    </row>
    <row r="1278" spans="1:8" x14ac:dyDescent="0.15">
      <c r="A1278">
        <v>1283</v>
      </c>
      <c r="B1278" t="s">
        <v>3780</v>
      </c>
      <c r="C1278" t="s">
        <v>9134</v>
      </c>
      <c r="D1278" t="s">
        <v>308</v>
      </c>
      <c r="E1278" s="2" t="s">
        <v>230</v>
      </c>
      <c r="F1278" t="s">
        <v>13634</v>
      </c>
      <c r="G1278" s="2" t="s">
        <v>6326</v>
      </c>
      <c r="H1278" t="s">
        <v>13553</v>
      </c>
    </row>
    <row r="1279" spans="1:8" x14ac:dyDescent="0.15">
      <c r="A1279">
        <v>1284</v>
      </c>
      <c r="B1279" t="s">
        <v>3006</v>
      </c>
      <c r="C1279" t="s">
        <v>9135</v>
      </c>
      <c r="D1279" t="s">
        <v>308</v>
      </c>
      <c r="E1279" s="2" t="s">
        <v>230</v>
      </c>
      <c r="F1279" t="s">
        <v>13626</v>
      </c>
      <c r="G1279" s="2" t="s">
        <v>7056</v>
      </c>
      <c r="H1279" t="s">
        <v>13553</v>
      </c>
    </row>
    <row r="1280" spans="1:8" x14ac:dyDescent="0.15">
      <c r="A1280">
        <v>1285</v>
      </c>
      <c r="B1280" t="s">
        <v>3007</v>
      </c>
      <c r="C1280" t="s">
        <v>9136</v>
      </c>
      <c r="D1280" t="s">
        <v>308</v>
      </c>
      <c r="E1280" s="2" t="s">
        <v>230</v>
      </c>
      <c r="F1280" t="s">
        <v>13608</v>
      </c>
      <c r="G1280" s="2" t="s">
        <v>7057</v>
      </c>
      <c r="H1280" t="s">
        <v>13553</v>
      </c>
    </row>
    <row r="1281" spans="1:8" x14ac:dyDescent="0.15">
      <c r="A1281">
        <v>1286</v>
      </c>
      <c r="B1281" t="s">
        <v>4473</v>
      </c>
      <c r="C1281" t="s">
        <v>9137</v>
      </c>
      <c r="D1281" t="s">
        <v>308</v>
      </c>
      <c r="E1281" s="2" t="s">
        <v>230</v>
      </c>
      <c r="F1281" t="s">
        <v>13639</v>
      </c>
      <c r="G1281" s="2" t="s">
        <v>7058</v>
      </c>
      <c r="H1281" t="s">
        <v>13553</v>
      </c>
    </row>
    <row r="1282" spans="1:8" x14ac:dyDescent="0.15">
      <c r="A1282">
        <v>1287</v>
      </c>
      <c r="B1282" t="s">
        <v>3008</v>
      </c>
      <c r="C1282" t="s">
        <v>9138</v>
      </c>
      <c r="D1282" t="s">
        <v>308</v>
      </c>
      <c r="E1282" s="2" t="s">
        <v>230</v>
      </c>
      <c r="F1282" t="s">
        <v>13610</v>
      </c>
      <c r="G1282" s="2" t="s">
        <v>7059</v>
      </c>
      <c r="H1282" t="s">
        <v>13553</v>
      </c>
    </row>
    <row r="1283" spans="1:8" x14ac:dyDescent="0.15">
      <c r="A1283">
        <v>1288</v>
      </c>
      <c r="B1283" t="s">
        <v>3009</v>
      </c>
      <c r="C1283" t="s">
        <v>9139</v>
      </c>
      <c r="D1283" t="s">
        <v>308</v>
      </c>
      <c r="E1283" s="2" t="s">
        <v>230</v>
      </c>
      <c r="F1283" t="s">
        <v>13639</v>
      </c>
      <c r="G1283" s="2" t="s">
        <v>6886</v>
      </c>
      <c r="H1283" t="s">
        <v>13553</v>
      </c>
    </row>
    <row r="1284" spans="1:8" x14ac:dyDescent="0.15">
      <c r="A1284">
        <v>1289</v>
      </c>
      <c r="B1284" t="s">
        <v>3010</v>
      </c>
      <c r="C1284" t="s">
        <v>9140</v>
      </c>
      <c r="D1284" t="s">
        <v>308</v>
      </c>
      <c r="E1284" s="2" t="s">
        <v>230</v>
      </c>
      <c r="F1284" t="s">
        <v>13638</v>
      </c>
      <c r="G1284" s="2" t="s">
        <v>6812</v>
      </c>
      <c r="H1284" t="s">
        <v>13553</v>
      </c>
    </row>
    <row r="1285" spans="1:8" x14ac:dyDescent="0.15">
      <c r="A1285">
        <v>1290</v>
      </c>
      <c r="B1285" t="s">
        <v>3011</v>
      </c>
      <c r="C1285" t="s">
        <v>9141</v>
      </c>
      <c r="D1285" t="s">
        <v>308</v>
      </c>
      <c r="E1285" s="2" t="s">
        <v>230</v>
      </c>
      <c r="F1285" t="s">
        <v>13649</v>
      </c>
      <c r="G1285" s="2" t="s">
        <v>6898</v>
      </c>
      <c r="H1285" t="s">
        <v>13553</v>
      </c>
    </row>
    <row r="1286" spans="1:8" x14ac:dyDescent="0.15">
      <c r="A1286">
        <v>1291</v>
      </c>
      <c r="B1286" t="s">
        <v>3012</v>
      </c>
      <c r="C1286" t="s">
        <v>9142</v>
      </c>
      <c r="D1286" t="s">
        <v>308</v>
      </c>
      <c r="E1286" s="2" t="s">
        <v>230</v>
      </c>
      <c r="F1286" t="s">
        <v>13610</v>
      </c>
      <c r="G1286" s="2" t="s">
        <v>7060</v>
      </c>
      <c r="H1286" t="s">
        <v>13553</v>
      </c>
    </row>
    <row r="1287" spans="1:8" x14ac:dyDescent="0.15">
      <c r="A1287">
        <v>1292</v>
      </c>
      <c r="B1287" t="s">
        <v>3781</v>
      </c>
      <c r="C1287" t="s">
        <v>9143</v>
      </c>
      <c r="D1287" t="s">
        <v>308</v>
      </c>
      <c r="E1287" s="2" t="s">
        <v>230</v>
      </c>
      <c r="F1287" t="s">
        <v>13610</v>
      </c>
      <c r="G1287" s="2" t="s">
        <v>6733</v>
      </c>
      <c r="H1287" t="s">
        <v>13553</v>
      </c>
    </row>
    <row r="1288" spans="1:8" x14ac:dyDescent="0.15">
      <c r="A1288">
        <v>1293</v>
      </c>
      <c r="B1288" t="s">
        <v>3013</v>
      </c>
      <c r="C1288" t="s">
        <v>9144</v>
      </c>
      <c r="D1288" t="s">
        <v>308</v>
      </c>
      <c r="E1288" s="2" t="s">
        <v>230</v>
      </c>
      <c r="F1288" t="s">
        <v>13610</v>
      </c>
      <c r="G1288" s="2" t="s">
        <v>7061</v>
      </c>
      <c r="H1288" t="s">
        <v>13553</v>
      </c>
    </row>
    <row r="1289" spans="1:8" x14ac:dyDescent="0.15">
      <c r="A1289">
        <v>1294</v>
      </c>
      <c r="B1289" t="s">
        <v>3014</v>
      </c>
      <c r="C1289" t="s">
        <v>9145</v>
      </c>
      <c r="D1289" t="s">
        <v>308</v>
      </c>
      <c r="E1289" s="2" t="s">
        <v>230</v>
      </c>
      <c r="F1289" t="s">
        <v>13644</v>
      </c>
      <c r="G1289" s="2" t="s">
        <v>7062</v>
      </c>
      <c r="H1289" t="s">
        <v>13553</v>
      </c>
    </row>
    <row r="1290" spans="1:8" x14ac:dyDescent="0.15">
      <c r="A1290">
        <v>1295</v>
      </c>
      <c r="B1290" t="s">
        <v>3015</v>
      </c>
      <c r="C1290" t="s">
        <v>9146</v>
      </c>
      <c r="D1290" t="s">
        <v>308</v>
      </c>
      <c r="E1290" s="2" t="s">
        <v>230</v>
      </c>
      <c r="F1290" t="s">
        <v>13636</v>
      </c>
      <c r="G1290" s="2" t="s">
        <v>7063</v>
      </c>
      <c r="H1290" t="s">
        <v>13553</v>
      </c>
    </row>
    <row r="1291" spans="1:8" x14ac:dyDescent="0.15">
      <c r="A1291">
        <v>1296</v>
      </c>
      <c r="B1291" t="s">
        <v>3782</v>
      </c>
      <c r="C1291" t="s">
        <v>9147</v>
      </c>
      <c r="D1291" t="s">
        <v>308</v>
      </c>
      <c r="E1291" s="2" t="s">
        <v>230</v>
      </c>
      <c r="F1291" t="s">
        <v>13627</v>
      </c>
      <c r="G1291" s="2" t="s">
        <v>6724</v>
      </c>
      <c r="H1291" t="s">
        <v>13553</v>
      </c>
    </row>
    <row r="1292" spans="1:8" x14ac:dyDescent="0.15">
      <c r="A1292">
        <v>1297</v>
      </c>
      <c r="B1292" t="s">
        <v>3783</v>
      </c>
      <c r="C1292" t="s">
        <v>9148</v>
      </c>
      <c r="D1292" t="s">
        <v>308</v>
      </c>
      <c r="E1292" s="2" t="s">
        <v>230</v>
      </c>
      <c r="F1292" t="s">
        <v>13617</v>
      </c>
      <c r="G1292" s="2" t="s">
        <v>6415</v>
      </c>
      <c r="H1292" t="s">
        <v>13553</v>
      </c>
    </row>
    <row r="1293" spans="1:8" x14ac:dyDescent="0.15">
      <c r="A1293">
        <v>1298</v>
      </c>
      <c r="B1293" t="s">
        <v>3784</v>
      </c>
      <c r="C1293" t="s">
        <v>9149</v>
      </c>
      <c r="D1293" t="s">
        <v>308</v>
      </c>
      <c r="E1293" s="2" t="s">
        <v>230</v>
      </c>
      <c r="F1293" t="s">
        <v>13613</v>
      </c>
      <c r="G1293" s="2" t="s">
        <v>6285</v>
      </c>
      <c r="H1293" t="s">
        <v>13553</v>
      </c>
    </row>
    <row r="1294" spans="1:8" x14ac:dyDescent="0.15">
      <c r="A1294">
        <v>1299</v>
      </c>
      <c r="B1294" t="s">
        <v>3016</v>
      </c>
      <c r="C1294" t="s">
        <v>9150</v>
      </c>
      <c r="D1294" t="s">
        <v>308</v>
      </c>
      <c r="E1294" s="2" t="s">
        <v>230</v>
      </c>
      <c r="F1294" t="s">
        <v>13609</v>
      </c>
      <c r="G1294" s="2" t="s">
        <v>6592</v>
      </c>
      <c r="H1294" t="s">
        <v>13553</v>
      </c>
    </row>
    <row r="1295" spans="1:8" x14ac:dyDescent="0.15">
      <c r="A1295">
        <v>1300</v>
      </c>
      <c r="B1295" t="s">
        <v>3017</v>
      </c>
      <c r="C1295" t="s">
        <v>9151</v>
      </c>
      <c r="D1295" t="s">
        <v>308</v>
      </c>
      <c r="E1295" s="2" t="s">
        <v>230</v>
      </c>
      <c r="F1295" t="s">
        <v>13609</v>
      </c>
      <c r="G1295" s="2" t="s">
        <v>7009</v>
      </c>
      <c r="H1295" t="s">
        <v>13553</v>
      </c>
    </row>
    <row r="1296" spans="1:8" x14ac:dyDescent="0.15">
      <c r="A1296">
        <v>1301</v>
      </c>
      <c r="B1296" t="s">
        <v>3785</v>
      </c>
      <c r="C1296" t="s">
        <v>9152</v>
      </c>
      <c r="D1296" t="s">
        <v>308</v>
      </c>
      <c r="E1296" s="2" t="s">
        <v>230</v>
      </c>
      <c r="F1296" t="s">
        <v>13634</v>
      </c>
      <c r="G1296" s="2" t="s">
        <v>7064</v>
      </c>
      <c r="H1296" t="s">
        <v>13553</v>
      </c>
    </row>
    <row r="1297" spans="1:8" x14ac:dyDescent="0.15">
      <c r="A1297">
        <v>1302</v>
      </c>
      <c r="B1297" t="s">
        <v>3786</v>
      </c>
      <c r="C1297" t="s">
        <v>9153</v>
      </c>
      <c r="D1297" t="s">
        <v>308</v>
      </c>
      <c r="E1297" s="2" t="s">
        <v>230</v>
      </c>
      <c r="F1297" t="s">
        <v>13634</v>
      </c>
      <c r="G1297" s="2" t="s">
        <v>6590</v>
      </c>
      <c r="H1297" t="s">
        <v>13553</v>
      </c>
    </row>
    <row r="1298" spans="1:8" x14ac:dyDescent="0.15">
      <c r="A1298">
        <v>1303</v>
      </c>
      <c r="B1298" t="s">
        <v>3018</v>
      </c>
      <c r="C1298" t="s">
        <v>9154</v>
      </c>
      <c r="D1298" t="s">
        <v>308</v>
      </c>
      <c r="E1298" s="2" t="s">
        <v>230</v>
      </c>
      <c r="F1298" t="s">
        <v>13634</v>
      </c>
      <c r="G1298" s="2" t="s">
        <v>7065</v>
      </c>
      <c r="H1298" t="s">
        <v>13553</v>
      </c>
    </row>
    <row r="1299" spans="1:8" x14ac:dyDescent="0.15">
      <c r="A1299">
        <v>1304</v>
      </c>
      <c r="B1299" t="s">
        <v>3019</v>
      </c>
      <c r="C1299" t="s">
        <v>9155</v>
      </c>
      <c r="D1299" t="s">
        <v>308</v>
      </c>
      <c r="E1299" s="2" t="s">
        <v>230</v>
      </c>
      <c r="F1299" t="s">
        <v>13610</v>
      </c>
      <c r="G1299" s="2" t="s">
        <v>7053</v>
      </c>
      <c r="H1299" t="s">
        <v>13553</v>
      </c>
    </row>
    <row r="1300" spans="1:8" x14ac:dyDescent="0.15">
      <c r="A1300">
        <v>1305</v>
      </c>
      <c r="B1300" t="s">
        <v>3020</v>
      </c>
      <c r="C1300" t="s">
        <v>9156</v>
      </c>
      <c r="D1300" t="s">
        <v>308</v>
      </c>
      <c r="E1300" s="2" t="s">
        <v>230</v>
      </c>
      <c r="F1300" t="s">
        <v>13621</v>
      </c>
      <c r="G1300" s="2" t="s">
        <v>6416</v>
      </c>
      <c r="H1300" t="s">
        <v>13553</v>
      </c>
    </row>
    <row r="1301" spans="1:8" x14ac:dyDescent="0.15">
      <c r="A1301">
        <v>1306</v>
      </c>
      <c r="B1301" t="s">
        <v>3021</v>
      </c>
      <c r="C1301" t="s">
        <v>9157</v>
      </c>
      <c r="D1301" t="s">
        <v>308</v>
      </c>
      <c r="E1301" s="2" t="s">
        <v>230</v>
      </c>
      <c r="F1301" t="s">
        <v>13647</v>
      </c>
      <c r="G1301" s="2" t="s">
        <v>6785</v>
      </c>
      <c r="H1301" t="s">
        <v>13553</v>
      </c>
    </row>
    <row r="1302" spans="1:8" x14ac:dyDescent="0.15">
      <c r="A1302">
        <v>1307</v>
      </c>
      <c r="B1302" t="s">
        <v>3022</v>
      </c>
      <c r="C1302" t="s">
        <v>9158</v>
      </c>
      <c r="D1302" t="s">
        <v>308</v>
      </c>
      <c r="E1302" s="2" t="s">
        <v>230</v>
      </c>
      <c r="F1302" t="s">
        <v>13621</v>
      </c>
      <c r="G1302" s="2" t="s">
        <v>6967</v>
      </c>
      <c r="H1302" t="s">
        <v>13553</v>
      </c>
    </row>
    <row r="1303" spans="1:8" x14ac:dyDescent="0.15">
      <c r="A1303">
        <v>1308</v>
      </c>
      <c r="B1303" t="s">
        <v>3787</v>
      </c>
      <c r="C1303" t="s">
        <v>9159</v>
      </c>
      <c r="D1303" t="s">
        <v>308</v>
      </c>
      <c r="E1303" s="2" t="s">
        <v>230</v>
      </c>
      <c r="F1303" t="s">
        <v>13637</v>
      </c>
      <c r="G1303" s="2" t="s">
        <v>6642</v>
      </c>
      <c r="H1303" t="s">
        <v>13553</v>
      </c>
    </row>
    <row r="1304" spans="1:8" x14ac:dyDescent="0.15">
      <c r="A1304">
        <v>1309</v>
      </c>
      <c r="B1304" t="s">
        <v>3788</v>
      </c>
      <c r="C1304" t="s">
        <v>9160</v>
      </c>
      <c r="D1304" t="s">
        <v>308</v>
      </c>
      <c r="E1304" s="2" t="s">
        <v>230</v>
      </c>
      <c r="F1304" t="s">
        <v>13627</v>
      </c>
      <c r="G1304" s="2" t="s">
        <v>6423</v>
      </c>
      <c r="H1304" t="s">
        <v>13553</v>
      </c>
    </row>
    <row r="1305" spans="1:8" x14ac:dyDescent="0.15">
      <c r="A1305">
        <v>1310</v>
      </c>
      <c r="B1305" t="s">
        <v>3023</v>
      </c>
      <c r="C1305" t="s">
        <v>9161</v>
      </c>
      <c r="D1305" t="s">
        <v>308</v>
      </c>
      <c r="E1305" s="2" t="s">
        <v>230</v>
      </c>
      <c r="F1305" t="s">
        <v>13635</v>
      </c>
      <c r="G1305" s="2" t="s">
        <v>6641</v>
      </c>
      <c r="H1305" t="s">
        <v>13553</v>
      </c>
    </row>
    <row r="1306" spans="1:8" x14ac:dyDescent="0.15">
      <c r="A1306">
        <v>1311</v>
      </c>
      <c r="B1306" t="s">
        <v>3024</v>
      </c>
      <c r="C1306" t="s">
        <v>9162</v>
      </c>
      <c r="D1306" t="s">
        <v>308</v>
      </c>
      <c r="E1306" s="2" t="s">
        <v>230</v>
      </c>
      <c r="F1306" t="s">
        <v>13612</v>
      </c>
      <c r="G1306" s="2" t="s">
        <v>7066</v>
      </c>
      <c r="H1306" t="s">
        <v>13553</v>
      </c>
    </row>
    <row r="1307" spans="1:8" x14ac:dyDescent="0.15">
      <c r="A1307">
        <v>1312</v>
      </c>
      <c r="B1307" t="s">
        <v>3026</v>
      </c>
      <c r="C1307" t="s">
        <v>9163</v>
      </c>
      <c r="D1307" t="s">
        <v>308</v>
      </c>
      <c r="E1307" s="2" t="s">
        <v>230</v>
      </c>
      <c r="F1307" t="s">
        <v>13610</v>
      </c>
      <c r="G1307" s="2" t="s">
        <v>6308</v>
      </c>
      <c r="H1307" t="s">
        <v>13553</v>
      </c>
    </row>
    <row r="1308" spans="1:8" x14ac:dyDescent="0.15">
      <c r="A1308">
        <v>1313</v>
      </c>
      <c r="B1308" t="s">
        <v>3025</v>
      </c>
      <c r="C1308" t="s">
        <v>9164</v>
      </c>
      <c r="D1308" t="s">
        <v>308</v>
      </c>
      <c r="E1308" s="2" t="s">
        <v>230</v>
      </c>
      <c r="F1308" t="s">
        <v>27</v>
      </c>
      <c r="G1308" s="2" t="s">
        <v>6561</v>
      </c>
      <c r="H1308" t="s">
        <v>13553</v>
      </c>
    </row>
    <row r="1309" spans="1:8" x14ac:dyDescent="0.15">
      <c r="A1309">
        <v>1314</v>
      </c>
      <c r="B1309" t="s">
        <v>3789</v>
      </c>
      <c r="C1309" t="s">
        <v>9165</v>
      </c>
      <c r="D1309" t="s">
        <v>308</v>
      </c>
      <c r="E1309" s="2" t="s">
        <v>230</v>
      </c>
      <c r="F1309" t="s">
        <v>13617</v>
      </c>
      <c r="G1309" s="2" t="s">
        <v>6311</v>
      </c>
      <c r="H1309" t="s">
        <v>13553</v>
      </c>
    </row>
    <row r="1310" spans="1:8" x14ac:dyDescent="0.15">
      <c r="A1310">
        <v>1315</v>
      </c>
      <c r="B1310" t="s">
        <v>3790</v>
      </c>
      <c r="C1310" t="s">
        <v>9166</v>
      </c>
      <c r="D1310" t="s">
        <v>308</v>
      </c>
      <c r="E1310" s="2" t="s">
        <v>230</v>
      </c>
      <c r="F1310" t="s">
        <v>13610</v>
      </c>
      <c r="G1310" s="2" t="s">
        <v>6784</v>
      </c>
      <c r="H1310" t="s">
        <v>13553</v>
      </c>
    </row>
    <row r="1311" spans="1:8" x14ac:dyDescent="0.15">
      <c r="A1311">
        <v>1316</v>
      </c>
      <c r="B1311" t="s">
        <v>1160</v>
      </c>
      <c r="C1311" t="s">
        <v>9167</v>
      </c>
      <c r="D1311" t="s">
        <v>13567</v>
      </c>
      <c r="E1311" s="2" t="s">
        <v>67</v>
      </c>
      <c r="F1311" t="s">
        <v>13644</v>
      </c>
      <c r="G1311" s="2" t="s">
        <v>7067</v>
      </c>
      <c r="H1311" t="s">
        <v>13553</v>
      </c>
    </row>
    <row r="1312" spans="1:8" x14ac:dyDescent="0.15">
      <c r="A1312">
        <v>1317</v>
      </c>
      <c r="B1312" t="s">
        <v>4474</v>
      </c>
      <c r="C1312" t="s">
        <v>9168</v>
      </c>
      <c r="D1312" t="s">
        <v>308</v>
      </c>
      <c r="E1312" s="2" t="s">
        <v>7855</v>
      </c>
      <c r="F1312" t="s">
        <v>13639</v>
      </c>
      <c r="G1312" s="2" t="s">
        <v>6875</v>
      </c>
      <c r="H1312" t="s">
        <v>13553</v>
      </c>
    </row>
    <row r="1313" spans="1:8" x14ac:dyDescent="0.15">
      <c r="A1313">
        <v>1318</v>
      </c>
      <c r="B1313" t="s">
        <v>4475</v>
      </c>
      <c r="C1313" t="s">
        <v>8410</v>
      </c>
      <c r="D1313" t="s">
        <v>308</v>
      </c>
      <c r="E1313" s="2" t="s">
        <v>7855</v>
      </c>
      <c r="F1313" t="s">
        <v>13610</v>
      </c>
      <c r="G1313" s="2" t="s">
        <v>7068</v>
      </c>
      <c r="H1313" t="s">
        <v>13553</v>
      </c>
    </row>
    <row r="1314" spans="1:8" x14ac:dyDescent="0.15">
      <c r="A1314">
        <v>1319</v>
      </c>
      <c r="B1314" t="s">
        <v>4476</v>
      </c>
      <c r="C1314" t="s">
        <v>9169</v>
      </c>
      <c r="D1314" t="s">
        <v>308</v>
      </c>
      <c r="E1314" s="2" t="s">
        <v>7855</v>
      </c>
      <c r="F1314" t="s">
        <v>13633</v>
      </c>
      <c r="G1314" s="2" t="s">
        <v>6447</v>
      </c>
      <c r="H1314" t="s">
        <v>13553</v>
      </c>
    </row>
    <row r="1315" spans="1:8" x14ac:dyDescent="0.15">
      <c r="A1315">
        <v>1320</v>
      </c>
      <c r="B1315" t="s">
        <v>4477</v>
      </c>
      <c r="C1315" t="s">
        <v>9170</v>
      </c>
      <c r="D1315" t="s">
        <v>308</v>
      </c>
      <c r="E1315" s="2" t="s">
        <v>7855</v>
      </c>
      <c r="F1315" t="s">
        <v>13640</v>
      </c>
      <c r="G1315" s="2" t="s">
        <v>6748</v>
      </c>
      <c r="H1315" t="s">
        <v>13553</v>
      </c>
    </row>
    <row r="1316" spans="1:8" x14ac:dyDescent="0.15">
      <c r="A1316">
        <v>1321</v>
      </c>
      <c r="B1316" t="s">
        <v>4478</v>
      </c>
      <c r="C1316" t="s">
        <v>9171</v>
      </c>
      <c r="D1316" t="s">
        <v>308</v>
      </c>
      <c r="E1316" s="2" t="s">
        <v>7855</v>
      </c>
      <c r="F1316" t="s">
        <v>13606</v>
      </c>
      <c r="G1316" s="2" t="s">
        <v>7069</v>
      </c>
      <c r="H1316" t="s">
        <v>13553</v>
      </c>
    </row>
    <row r="1317" spans="1:8" x14ac:dyDescent="0.15">
      <c r="A1317">
        <v>1322</v>
      </c>
      <c r="B1317" t="s">
        <v>4479</v>
      </c>
      <c r="C1317" t="s">
        <v>9172</v>
      </c>
      <c r="D1317" t="s">
        <v>308</v>
      </c>
      <c r="E1317" s="2" t="s">
        <v>7855</v>
      </c>
      <c r="F1317" t="s">
        <v>13627</v>
      </c>
      <c r="G1317" s="2" t="s">
        <v>6752</v>
      </c>
      <c r="H1317" t="s">
        <v>13553</v>
      </c>
    </row>
    <row r="1318" spans="1:8" x14ac:dyDescent="0.15">
      <c r="A1318">
        <v>1323</v>
      </c>
      <c r="B1318" t="s">
        <v>4480</v>
      </c>
      <c r="C1318" t="s">
        <v>9173</v>
      </c>
      <c r="D1318" t="s">
        <v>308</v>
      </c>
      <c r="E1318" s="2" t="s">
        <v>7855</v>
      </c>
      <c r="F1318" t="s">
        <v>13612</v>
      </c>
      <c r="G1318" s="2" t="s">
        <v>6439</v>
      </c>
      <c r="H1318" t="s">
        <v>13553</v>
      </c>
    </row>
    <row r="1319" spans="1:8" x14ac:dyDescent="0.15">
      <c r="A1319">
        <v>1324</v>
      </c>
      <c r="B1319" t="s">
        <v>4481</v>
      </c>
      <c r="C1319" t="s">
        <v>9174</v>
      </c>
      <c r="D1319" t="s">
        <v>308</v>
      </c>
      <c r="E1319" s="2" t="s">
        <v>7855</v>
      </c>
      <c r="F1319" t="s">
        <v>13621</v>
      </c>
      <c r="G1319" s="2" t="s">
        <v>7070</v>
      </c>
      <c r="H1319" t="s">
        <v>13553</v>
      </c>
    </row>
    <row r="1320" spans="1:8" x14ac:dyDescent="0.15">
      <c r="A1320">
        <v>1325</v>
      </c>
      <c r="B1320" t="s">
        <v>4482</v>
      </c>
      <c r="C1320" t="s">
        <v>9175</v>
      </c>
      <c r="D1320" t="s">
        <v>308</v>
      </c>
      <c r="E1320" s="2" t="s">
        <v>7855</v>
      </c>
      <c r="F1320" t="s">
        <v>13639</v>
      </c>
      <c r="G1320" s="2" t="s">
        <v>7071</v>
      </c>
      <c r="H1320" t="s">
        <v>13553</v>
      </c>
    </row>
    <row r="1321" spans="1:8" x14ac:dyDescent="0.15">
      <c r="A1321">
        <v>1326</v>
      </c>
      <c r="B1321" t="s">
        <v>4483</v>
      </c>
      <c r="C1321" t="s">
        <v>9176</v>
      </c>
      <c r="D1321" t="s">
        <v>308</v>
      </c>
      <c r="E1321" s="2" t="s">
        <v>7855</v>
      </c>
      <c r="F1321" t="s">
        <v>13611</v>
      </c>
      <c r="G1321" s="2" t="s">
        <v>6946</v>
      </c>
      <c r="H1321" t="s">
        <v>13553</v>
      </c>
    </row>
    <row r="1322" spans="1:8" x14ac:dyDescent="0.15">
      <c r="A1322">
        <v>1327</v>
      </c>
      <c r="B1322" t="s">
        <v>4484</v>
      </c>
      <c r="C1322" t="s">
        <v>9177</v>
      </c>
      <c r="D1322" t="s">
        <v>308</v>
      </c>
      <c r="E1322" s="2" t="s">
        <v>7855</v>
      </c>
      <c r="F1322" t="s">
        <v>13606</v>
      </c>
      <c r="G1322" s="2" t="s">
        <v>7072</v>
      </c>
      <c r="H1322" t="s">
        <v>13553</v>
      </c>
    </row>
    <row r="1323" spans="1:8" x14ac:dyDescent="0.15">
      <c r="A1323">
        <v>1328</v>
      </c>
      <c r="B1323" t="s">
        <v>4485</v>
      </c>
      <c r="C1323" t="s">
        <v>9178</v>
      </c>
      <c r="D1323" t="s">
        <v>308</v>
      </c>
      <c r="E1323" s="2" t="s">
        <v>7855</v>
      </c>
      <c r="F1323" t="s">
        <v>13606</v>
      </c>
      <c r="G1323" s="2" t="s">
        <v>7073</v>
      </c>
      <c r="H1323" t="s">
        <v>13553</v>
      </c>
    </row>
    <row r="1324" spans="1:8" x14ac:dyDescent="0.15">
      <c r="A1324">
        <v>1329</v>
      </c>
      <c r="B1324" t="s">
        <v>4486</v>
      </c>
      <c r="C1324" t="s">
        <v>9179</v>
      </c>
      <c r="D1324" t="s">
        <v>308</v>
      </c>
      <c r="E1324" s="2" t="s">
        <v>7855</v>
      </c>
      <c r="F1324" t="s">
        <v>13622</v>
      </c>
      <c r="G1324" s="2" t="s">
        <v>6946</v>
      </c>
      <c r="H1324" t="s">
        <v>13553</v>
      </c>
    </row>
    <row r="1325" spans="1:8" x14ac:dyDescent="0.15">
      <c r="A1325">
        <v>1330</v>
      </c>
      <c r="B1325" t="s">
        <v>4487</v>
      </c>
      <c r="C1325" t="s">
        <v>9180</v>
      </c>
      <c r="D1325" t="s">
        <v>308</v>
      </c>
      <c r="E1325" s="2" t="s">
        <v>7855</v>
      </c>
      <c r="F1325" t="s">
        <v>13620</v>
      </c>
      <c r="G1325" s="2" t="s">
        <v>6455</v>
      </c>
      <c r="H1325" t="s">
        <v>13553</v>
      </c>
    </row>
    <row r="1326" spans="1:8" x14ac:dyDescent="0.15">
      <c r="A1326">
        <v>1331</v>
      </c>
      <c r="B1326" t="s">
        <v>4488</v>
      </c>
      <c r="C1326" t="s">
        <v>9181</v>
      </c>
      <c r="D1326" t="s">
        <v>308</v>
      </c>
      <c r="E1326" s="2" t="s">
        <v>7855</v>
      </c>
      <c r="F1326" t="s">
        <v>13615</v>
      </c>
      <c r="G1326" s="2" t="s">
        <v>6364</v>
      </c>
      <c r="H1326" t="s">
        <v>13553</v>
      </c>
    </row>
    <row r="1327" spans="1:8" x14ac:dyDescent="0.15">
      <c r="A1327">
        <v>1332</v>
      </c>
      <c r="B1327" t="s">
        <v>4489</v>
      </c>
      <c r="C1327" t="s">
        <v>9182</v>
      </c>
      <c r="D1327" t="s">
        <v>308</v>
      </c>
      <c r="E1327" s="2" t="s">
        <v>7855</v>
      </c>
      <c r="F1327" t="s">
        <v>13644</v>
      </c>
      <c r="G1327" s="2" t="s">
        <v>7074</v>
      </c>
      <c r="H1327" t="s">
        <v>13553</v>
      </c>
    </row>
    <row r="1328" spans="1:8" x14ac:dyDescent="0.15">
      <c r="A1328">
        <v>1333</v>
      </c>
      <c r="B1328" t="s">
        <v>4490</v>
      </c>
      <c r="C1328" t="s">
        <v>9183</v>
      </c>
      <c r="D1328" t="s">
        <v>308</v>
      </c>
      <c r="E1328" s="2" t="s">
        <v>7855</v>
      </c>
      <c r="F1328" t="s">
        <v>13625</v>
      </c>
      <c r="G1328" s="2" t="s">
        <v>7075</v>
      </c>
      <c r="H1328" t="s">
        <v>13553</v>
      </c>
    </row>
    <row r="1329" spans="1:8" x14ac:dyDescent="0.15">
      <c r="A1329">
        <v>1334</v>
      </c>
      <c r="B1329" t="s">
        <v>4491</v>
      </c>
      <c r="C1329" t="s">
        <v>9184</v>
      </c>
      <c r="D1329" t="s">
        <v>308</v>
      </c>
      <c r="E1329" s="2" t="s">
        <v>7855</v>
      </c>
      <c r="F1329" t="s">
        <v>13610</v>
      </c>
      <c r="G1329" s="2" t="s">
        <v>6476</v>
      </c>
      <c r="H1329" t="s">
        <v>13553</v>
      </c>
    </row>
    <row r="1330" spans="1:8" x14ac:dyDescent="0.15">
      <c r="A1330">
        <v>1335</v>
      </c>
      <c r="B1330" t="s">
        <v>4492</v>
      </c>
      <c r="C1330" t="s">
        <v>9185</v>
      </c>
      <c r="D1330" t="s">
        <v>308</v>
      </c>
      <c r="E1330" s="2" t="s">
        <v>7855</v>
      </c>
      <c r="F1330" t="s">
        <v>13622</v>
      </c>
      <c r="G1330" s="2" t="s">
        <v>6512</v>
      </c>
      <c r="H1330" t="s">
        <v>13553</v>
      </c>
    </row>
    <row r="1331" spans="1:8" x14ac:dyDescent="0.15">
      <c r="A1331">
        <v>1336</v>
      </c>
      <c r="B1331" t="s">
        <v>4493</v>
      </c>
      <c r="C1331" t="s">
        <v>9186</v>
      </c>
      <c r="D1331" t="s">
        <v>308</v>
      </c>
      <c r="E1331" s="2" t="s">
        <v>7855</v>
      </c>
      <c r="F1331" t="s">
        <v>13627</v>
      </c>
      <c r="G1331" s="2" t="s">
        <v>7076</v>
      </c>
      <c r="H1331" t="s">
        <v>13553</v>
      </c>
    </row>
    <row r="1332" spans="1:8" x14ac:dyDescent="0.15">
      <c r="A1332">
        <v>1337</v>
      </c>
      <c r="B1332" t="s">
        <v>4494</v>
      </c>
      <c r="C1332" t="s">
        <v>9187</v>
      </c>
      <c r="D1332" t="s">
        <v>308</v>
      </c>
      <c r="E1332" s="2" t="s">
        <v>7855</v>
      </c>
      <c r="F1332" t="s">
        <v>13647</v>
      </c>
      <c r="G1332" s="2" t="s">
        <v>7077</v>
      </c>
      <c r="H1332" t="s">
        <v>13553</v>
      </c>
    </row>
    <row r="1333" spans="1:8" x14ac:dyDescent="0.15">
      <c r="A1333">
        <v>1338</v>
      </c>
      <c r="B1333" t="s">
        <v>4495</v>
      </c>
      <c r="C1333" t="s">
        <v>9188</v>
      </c>
      <c r="D1333" t="s">
        <v>308</v>
      </c>
      <c r="E1333" s="2" t="s">
        <v>7855</v>
      </c>
      <c r="F1333" t="s">
        <v>13631</v>
      </c>
      <c r="G1333" s="2" t="s">
        <v>7078</v>
      </c>
      <c r="H1333" t="s">
        <v>13553</v>
      </c>
    </row>
    <row r="1334" spans="1:8" x14ac:dyDescent="0.15">
      <c r="A1334">
        <v>1339</v>
      </c>
      <c r="B1334" t="s">
        <v>4496</v>
      </c>
      <c r="C1334" t="s">
        <v>9189</v>
      </c>
      <c r="D1334" t="s">
        <v>13567</v>
      </c>
      <c r="E1334" s="2" t="s">
        <v>79</v>
      </c>
      <c r="F1334" t="s">
        <v>13619</v>
      </c>
      <c r="G1334" s="2" t="s">
        <v>7079</v>
      </c>
      <c r="H1334" t="s">
        <v>13553</v>
      </c>
    </row>
    <row r="1335" spans="1:8" x14ac:dyDescent="0.15">
      <c r="A1335">
        <v>1340</v>
      </c>
      <c r="B1335" t="s">
        <v>4497</v>
      </c>
      <c r="C1335" t="s">
        <v>9190</v>
      </c>
      <c r="D1335" t="s">
        <v>13567</v>
      </c>
      <c r="E1335" s="2" t="s">
        <v>70</v>
      </c>
      <c r="F1335" t="s">
        <v>13609</v>
      </c>
      <c r="G1335" s="2" t="s">
        <v>7080</v>
      </c>
      <c r="H1335" t="s">
        <v>13553</v>
      </c>
    </row>
    <row r="1336" spans="1:8" x14ac:dyDescent="0.15">
      <c r="A1336">
        <v>1341</v>
      </c>
      <c r="B1336" t="s">
        <v>4498</v>
      </c>
      <c r="C1336" t="s">
        <v>9191</v>
      </c>
      <c r="D1336" t="s">
        <v>13567</v>
      </c>
      <c r="E1336" s="2" t="s">
        <v>70</v>
      </c>
      <c r="F1336" t="s">
        <v>13617</v>
      </c>
      <c r="G1336" s="2" t="s">
        <v>7081</v>
      </c>
      <c r="H1336" t="s">
        <v>13553</v>
      </c>
    </row>
    <row r="1337" spans="1:8" x14ac:dyDescent="0.15">
      <c r="A1337">
        <v>1342</v>
      </c>
      <c r="B1337" t="s">
        <v>425</v>
      </c>
      <c r="C1337" t="s">
        <v>9192</v>
      </c>
      <c r="D1337" t="s">
        <v>13567</v>
      </c>
      <c r="E1337" s="2" t="s">
        <v>70</v>
      </c>
      <c r="F1337" t="s">
        <v>13612</v>
      </c>
      <c r="G1337" s="2" t="s">
        <v>7082</v>
      </c>
      <c r="H1337" t="s">
        <v>13553</v>
      </c>
    </row>
    <row r="1338" spans="1:8" x14ac:dyDescent="0.15">
      <c r="A1338">
        <v>1343</v>
      </c>
      <c r="B1338" t="s">
        <v>4499</v>
      </c>
      <c r="C1338" t="s">
        <v>9193</v>
      </c>
      <c r="D1338" t="s">
        <v>13567</v>
      </c>
      <c r="E1338" s="2" t="s">
        <v>70</v>
      </c>
      <c r="F1338" t="s">
        <v>13612</v>
      </c>
      <c r="G1338" s="2" t="s">
        <v>7083</v>
      </c>
      <c r="H1338" t="s">
        <v>13553</v>
      </c>
    </row>
    <row r="1339" spans="1:8" x14ac:dyDescent="0.15">
      <c r="A1339">
        <v>1344</v>
      </c>
      <c r="B1339" t="s">
        <v>4500</v>
      </c>
      <c r="C1339" t="s">
        <v>9194</v>
      </c>
      <c r="D1339" t="s">
        <v>13567</v>
      </c>
      <c r="E1339" s="2" t="s">
        <v>70</v>
      </c>
      <c r="F1339" t="s">
        <v>13633</v>
      </c>
      <c r="G1339" s="2" t="s">
        <v>7084</v>
      </c>
      <c r="H1339" t="s">
        <v>13553</v>
      </c>
    </row>
    <row r="1340" spans="1:8" x14ac:dyDescent="0.15">
      <c r="A1340">
        <v>1345</v>
      </c>
      <c r="B1340" t="s">
        <v>1271</v>
      </c>
      <c r="C1340" t="s">
        <v>9195</v>
      </c>
      <c r="D1340" t="s">
        <v>316</v>
      </c>
      <c r="E1340" s="2" t="s">
        <v>232</v>
      </c>
      <c r="F1340" t="s">
        <v>13621</v>
      </c>
      <c r="G1340" s="2" t="s">
        <v>7001</v>
      </c>
      <c r="H1340" t="s">
        <v>13553</v>
      </c>
    </row>
    <row r="1341" spans="1:8" x14ac:dyDescent="0.15">
      <c r="A1341">
        <v>1346</v>
      </c>
      <c r="B1341" t="s">
        <v>1272</v>
      </c>
      <c r="C1341" t="s">
        <v>9196</v>
      </c>
      <c r="D1341" t="s">
        <v>316</v>
      </c>
      <c r="E1341" s="2" t="s">
        <v>232</v>
      </c>
      <c r="F1341" t="s">
        <v>13622</v>
      </c>
      <c r="G1341" s="2" t="s">
        <v>7085</v>
      </c>
      <c r="H1341" t="s">
        <v>13553</v>
      </c>
    </row>
    <row r="1342" spans="1:8" x14ac:dyDescent="0.15">
      <c r="A1342">
        <v>1347</v>
      </c>
      <c r="B1342" t="s">
        <v>1273</v>
      </c>
      <c r="C1342" t="s">
        <v>9197</v>
      </c>
      <c r="D1342" t="s">
        <v>316</v>
      </c>
      <c r="E1342" s="2" t="s">
        <v>232</v>
      </c>
      <c r="F1342" t="s">
        <v>13627</v>
      </c>
      <c r="G1342" s="2" t="s">
        <v>6624</v>
      </c>
      <c r="H1342" t="s">
        <v>13553</v>
      </c>
    </row>
    <row r="1343" spans="1:8" x14ac:dyDescent="0.15">
      <c r="A1343">
        <v>1348</v>
      </c>
      <c r="B1343" t="s">
        <v>1274</v>
      </c>
      <c r="C1343" t="s">
        <v>9198</v>
      </c>
      <c r="D1343" t="s">
        <v>316</v>
      </c>
      <c r="E1343" s="2" t="s">
        <v>232</v>
      </c>
      <c r="F1343" t="s">
        <v>13622</v>
      </c>
      <c r="G1343" s="2" t="s">
        <v>6569</v>
      </c>
      <c r="H1343" t="s">
        <v>13553</v>
      </c>
    </row>
    <row r="1344" spans="1:8" x14ac:dyDescent="0.15">
      <c r="A1344">
        <v>1349</v>
      </c>
      <c r="B1344" t="s">
        <v>1275</v>
      </c>
      <c r="C1344" t="s">
        <v>9199</v>
      </c>
      <c r="D1344" t="s">
        <v>316</v>
      </c>
      <c r="E1344" s="2" t="s">
        <v>232</v>
      </c>
      <c r="F1344" t="s">
        <v>13643</v>
      </c>
      <c r="G1344" s="2" t="s">
        <v>6717</v>
      </c>
      <c r="H1344" t="s">
        <v>13553</v>
      </c>
    </row>
    <row r="1345" spans="1:8" x14ac:dyDescent="0.15">
      <c r="A1345">
        <v>1350</v>
      </c>
      <c r="B1345" t="s">
        <v>1276</v>
      </c>
      <c r="C1345" t="s">
        <v>9200</v>
      </c>
      <c r="D1345" t="s">
        <v>316</v>
      </c>
      <c r="E1345" s="2" t="s">
        <v>232</v>
      </c>
      <c r="F1345" t="s">
        <v>13610</v>
      </c>
      <c r="G1345" s="2" t="s">
        <v>6808</v>
      </c>
      <c r="H1345" t="s">
        <v>13553</v>
      </c>
    </row>
    <row r="1346" spans="1:8" x14ac:dyDescent="0.15">
      <c r="A1346">
        <v>1351</v>
      </c>
      <c r="B1346" t="s">
        <v>1278</v>
      </c>
      <c r="C1346" t="s">
        <v>9201</v>
      </c>
      <c r="D1346" t="s">
        <v>316</v>
      </c>
      <c r="E1346" s="2" t="s">
        <v>232</v>
      </c>
      <c r="F1346" t="s">
        <v>13607</v>
      </c>
      <c r="G1346" s="2" t="s">
        <v>7086</v>
      </c>
      <c r="H1346" t="s">
        <v>13553</v>
      </c>
    </row>
    <row r="1347" spans="1:8" x14ac:dyDescent="0.15">
      <c r="A1347">
        <v>1352</v>
      </c>
      <c r="B1347" t="s">
        <v>1280</v>
      </c>
      <c r="C1347" t="s">
        <v>9202</v>
      </c>
      <c r="D1347" t="s">
        <v>316</v>
      </c>
      <c r="E1347" s="2" t="s">
        <v>232</v>
      </c>
      <c r="F1347" t="s">
        <v>13616</v>
      </c>
      <c r="G1347" s="2" t="s">
        <v>6816</v>
      </c>
      <c r="H1347" t="s">
        <v>13553</v>
      </c>
    </row>
    <row r="1348" spans="1:8" x14ac:dyDescent="0.15">
      <c r="A1348">
        <v>1353</v>
      </c>
      <c r="B1348" t="s">
        <v>1281</v>
      </c>
      <c r="C1348" t="s">
        <v>9203</v>
      </c>
      <c r="D1348" t="s">
        <v>316</v>
      </c>
      <c r="E1348" s="2" t="s">
        <v>232</v>
      </c>
      <c r="F1348" t="s">
        <v>13622</v>
      </c>
      <c r="G1348" s="2" t="s">
        <v>7087</v>
      </c>
      <c r="H1348" t="s">
        <v>13553</v>
      </c>
    </row>
    <row r="1349" spans="1:8" x14ac:dyDescent="0.15">
      <c r="A1349">
        <v>1354</v>
      </c>
      <c r="B1349" t="s">
        <v>1282</v>
      </c>
      <c r="C1349" t="s">
        <v>9204</v>
      </c>
      <c r="D1349" t="s">
        <v>316</v>
      </c>
      <c r="E1349" s="2" t="s">
        <v>232</v>
      </c>
      <c r="F1349" t="s">
        <v>13617</v>
      </c>
      <c r="G1349" s="2" t="s">
        <v>6239</v>
      </c>
      <c r="H1349" t="s">
        <v>13553</v>
      </c>
    </row>
    <row r="1350" spans="1:8" x14ac:dyDescent="0.15">
      <c r="A1350">
        <v>1355</v>
      </c>
      <c r="B1350" t="s">
        <v>1283</v>
      </c>
      <c r="C1350" t="s">
        <v>9205</v>
      </c>
      <c r="D1350" t="s">
        <v>316</v>
      </c>
      <c r="E1350" s="2" t="s">
        <v>231</v>
      </c>
      <c r="F1350" t="s">
        <v>13611</v>
      </c>
      <c r="G1350" s="2" t="s">
        <v>6632</v>
      </c>
      <c r="H1350" t="s">
        <v>13553</v>
      </c>
    </row>
    <row r="1351" spans="1:8" x14ac:dyDescent="0.15">
      <c r="A1351">
        <v>1356</v>
      </c>
      <c r="B1351" t="s">
        <v>1284</v>
      </c>
      <c r="C1351" t="s">
        <v>9206</v>
      </c>
      <c r="D1351" t="s">
        <v>316</v>
      </c>
      <c r="E1351" s="2" t="s">
        <v>231</v>
      </c>
      <c r="F1351" t="s">
        <v>13611</v>
      </c>
      <c r="G1351" s="2" t="s">
        <v>6491</v>
      </c>
      <c r="H1351" t="s">
        <v>13553</v>
      </c>
    </row>
    <row r="1352" spans="1:8" x14ac:dyDescent="0.15">
      <c r="A1352">
        <v>1357</v>
      </c>
      <c r="B1352" t="s">
        <v>1285</v>
      </c>
      <c r="C1352" t="s">
        <v>9207</v>
      </c>
      <c r="D1352" t="s">
        <v>316</v>
      </c>
      <c r="E1352" s="2" t="s">
        <v>231</v>
      </c>
      <c r="F1352" t="s">
        <v>13643</v>
      </c>
      <c r="G1352" s="2" t="s">
        <v>7088</v>
      </c>
      <c r="H1352" t="s">
        <v>13553</v>
      </c>
    </row>
    <row r="1353" spans="1:8" x14ac:dyDescent="0.15">
      <c r="A1353">
        <v>1358</v>
      </c>
      <c r="B1353" t="s">
        <v>1286</v>
      </c>
      <c r="C1353" t="s">
        <v>9208</v>
      </c>
      <c r="D1353" t="s">
        <v>316</v>
      </c>
      <c r="E1353" s="2" t="s">
        <v>231</v>
      </c>
      <c r="F1353" t="s">
        <v>13638</v>
      </c>
      <c r="G1353" s="2" t="s">
        <v>6682</v>
      </c>
      <c r="H1353" t="s">
        <v>13553</v>
      </c>
    </row>
    <row r="1354" spans="1:8" x14ac:dyDescent="0.15">
      <c r="A1354">
        <v>1359</v>
      </c>
      <c r="B1354" t="s">
        <v>1277</v>
      </c>
      <c r="C1354" t="s">
        <v>9209</v>
      </c>
      <c r="D1354" t="s">
        <v>316</v>
      </c>
      <c r="E1354" s="2" t="s">
        <v>231</v>
      </c>
      <c r="F1354" t="s">
        <v>13615</v>
      </c>
      <c r="G1354" s="2" t="s">
        <v>6465</v>
      </c>
      <c r="H1354" t="s">
        <v>13553</v>
      </c>
    </row>
    <row r="1355" spans="1:8" x14ac:dyDescent="0.15">
      <c r="A1355">
        <v>1360</v>
      </c>
      <c r="B1355" t="s">
        <v>1287</v>
      </c>
      <c r="C1355" t="s">
        <v>9210</v>
      </c>
      <c r="D1355" t="s">
        <v>316</v>
      </c>
      <c r="E1355" s="2" t="s">
        <v>231</v>
      </c>
      <c r="F1355" t="s">
        <v>13617</v>
      </c>
      <c r="G1355" s="2" t="s">
        <v>6955</v>
      </c>
      <c r="H1355" t="s">
        <v>13553</v>
      </c>
    </row>
    <row r="1356" spans="1:8" x14ac:dyDescent="0.15">
      <c r="A1356">
        <v>1361</v>
      </c>
      <c r="B1356" t="s">
        <v>1279</v>
      </c>
      <c r="C1356" t="s">
        <v>9211</v>
      </c>
      <c r="D1356" t="s">
        <v>316</v>
      </c>
      <c r="E1356" s="2" t="s">
        <v>231</v>
      </c>
      <c r="F1356" t="s">
        <v>13618</v>
      </c>
      <c r="G1356" s="2" t="s">
        <v>6666</v>
      </c>
      <c r="H1356" t="s">
        <v>13553</v>
      </c>
    </row>
    <row r="1357" spans="1:8" x14ac:dyDescent="0.15">
      <c r="A1357">
        <v>1362</v>
      </c>
      <c r="B1357" t="s">
        <v>1288</v>
      </c>
      <c r="C1357" t="s">
        <v>9212</v>
      </c>
      <c r="D1357" t="s">
        <v>316</v>
      </c>
      <c r="E1357" s="2" t="s">
        <v>231</v>
      </c>
      <c r="F1357" t="s">
        <v>13648</v>
      </c>
      <c r="G1357" s="2" t="s">
        <v>6579</v>
      </c>
      <c r="H1357" t="s">
        <v>13553</v>
      </c>
    </row>
    <row r="1358" spans="1:8" x14ac:dyDescent="0.15">
      <c r="A1358">
        <v>1363</v>
      </c>
      <c r="B1358" t="s">
        <v>1289</v>
      </c>
      <c r="C1358" t="s">
        <v>9213</v>
      </c>
      <c r="D1358" t="s">
        <v>316</v>
      </c>
      <c r="E1358" s="2" t="s">
        <v>231</v>
      </c>
      <c r="F1358" t="s">
        <v>13634</v>
      </c>
      <c r="G1358" s="2" t="s">
        <v>7089</v>
      </c>
      <c r="H1358" t="s">
        <v>13553</v>
      </c>
    </row>
    <row r="1359" spans="1:8" x14ac:dyDescent="0.15">
      <c r="A1359">
        <v>1364</v>
      </c>
      <c r="B1359" t="s">
        <v>1290</v>
      </c>
      <c r="C1359" t="s">
        <v>9214</v>
      </c>
      <c r="D1359" t="s">
        <v>316</v>
      </c>
      <c r="E1359" s="2" t="s">
        <v>231</v>
      </c>
      <c r="F1359" t="s">
        <v>13631</v>
      </c>
      <c r="G1359" s="2" t="s">
        <v>6411</v>
      </c>
      <c r="H1359" t="s">
        <v>13553</v>
      </c>
    </row>
    <row r="1360" spans="1:8" x14ac:dyDescent="0.15">
      <c r="A1360">
        <v>1365</v>
      </c>
      <c r="B1360" t="s">
        <v>1291</v>
      </c>
      <c r="C1360" t="s">
        <v>9215</v>
      </c>
      <c r="D1360" t="s">
        <v>316</v>
      </c>
      <c r="E1360" s="2" t="s">
        <v>231</v>
      </c>
      <c r="F1360" t="s">
        <v>13609</v>
      </c>
      <c r="G1360" s="2" t="s">
        <v>7090</v>
      </c>
      <c r="H1360" t="s">
        <v>13553</v>
      </c>
    </row>
    <row r="1361" spans="1:8" x14ac:dyDescent="0.15">
      <c r="A1361">
        <v>1366</v>
      </c>
      <c r="B1361" t="s">
        <v>1292</v>
      </c>
      <c r="C1361" t="s">
        <v>9216</v>
      </c>
      <c r="D1361" t="s">
        <v>316</v>
      </c>
      <c r="E1361" s="2" t="s">
        <v>231</v>
      </c>
      <c r="F1361" t="s">
        <v>13632</v>
      </c>
      <c r="G1361" s="2" t="s">
        <v>7091</v>
      </c>
      <c r="H1361" t="s">
        <v>13553</v>
      </c>
    </row>
    <row r="1362" spans="1:8" x14ac:dyDescent="0.15">
      <c r="A1362">
        <v>1367</v>
      </c>
      <c r="B1362" t="s">
        <v>2914</v>
      </c>
      <c r="C1362" t="s">
        <v>9217</v>
      </c>
      <c r="D1362" t="s">
        <v>316</v>
      </c>
      <c r="E1362" s="2" t="s">
        <v>230</v>
      </c>
      <c r="F1362" t="s">
        <v>13617</v>
      </c>
      <c r="G1362" s="2" t="s">
        <v>6941</v>
      </c>
      <c r="H1362" t="s">
        <v>13553</v>
      </c>
    </row>
    <row r="1363" spans="1:8" x14ac:dyDescent="0.15">
      <c r="A1363">
        <v>1368</v>
      </c>
      <c r="B1363" t="s">
        <v>2915</v>
      </c>
      <c r="C1363" t="s">
        <v>9218</v>
      </c>
      <c r="D1363" t="s">
        <v>316</v>
      </c>
      <c r="E1363" s="2" t="s">
        <v>230</v>
      </c>
      <c r="F1363" t="s">
        <v>13629</v>
      </c>
      <c r="G1363" s="2" t="s">
        <v>6785</v>
      </c>
      <c r="H1363" t="s">
        <v>13553</v>
      </c>
    </row>
    <row r="1364" spans="1:8" x14ac:dyDescent="0.15">
      <c r="A1364">
        <v>1369</v>
      </c>
      <c r="B1364" t="s">
        <v>2916</v>
      </c>
      <c r="C1364" t="s">
        <v>9219</v>
      </c>
      <c r="D1364" t="s">
        <v>316</v>
      </c>
      <c r="E1364" s="2" t="s">
        <v>230</v>
      </c>
      <c r="F1364" t="s">
        <v>13622</v>
      </c>
      <c r="G1364" s="2" t="s">
        <v>7092</v>
      </c>
      <c r="H1364" t="s">
        <v>13553</v>
      </c>
    </row>
    <row r="1365" spans="1:8" x14ac:dyDescent="0.15">
      <c r="A1365">
        <v>1370</v>
      </c>
      <c r="B1365" t="s">
        <v>2917</v>
      </c>
      <c r="C1365" t="s">
        <v>9220</v>
      </c>
      <c r="D1365" t="s">
        <v>316</v>
      </c>
      <c r="E1365" s="2" t="s">
        <v>230</v>
      </c>
      <c r="F1365" t="s">
        <v>13618</v>
      </c>
      <c r="G1365" s="2" t="s">
        <v>7093</v>
      </c>
      <c r="H1365" t="s">
        <v>13553</v>
      </c>
    </row>
    <row r="1366" spans="1:8" x14ac:dyDescent="0.15">
      <c r="A1366">
        <v>1371</v>
      </c>
      <c r="B1366" t="s">
        <v>2918</v>
      </c>
      <c r="C1366" t="s">
        <v>8020</v>
      </c>
      <c r="D1366" t="s">
        <v>316</v>
      </c>
      <c r="E1366" s="2" t="s">
        <v>230</v>
      </c>
      <c r="F1366" t="s">
        <v>13627</v>
      </c>
      <c r="G1366" s="2" t="s">
        <v>7094</v>
      </c>
      <c r="H1366" t="s">
        <v>13553</v>
      </c>
    </row>
    <row r="1367" spans="1:8" x14ac:dyDescent="0.15">
      <c r="A1367">
        <v>1372</v>
      </c>
      <c r="B1367" t="s">
        <v>2919</v>
      </c>
      <c r="C1367" t="s">
        <v>9221</v>
      </c>
      <c r="D1367" t="s">
        <v>316</v>
      </c>
      <c r="E1367" s="2" t="s">
        <v>230</v>
      </c>
      <c r="F1367" t="s">
        <v>13622</v>
      </c>
      <c r="G1367" s="2" t="s">
        <v>6326</v>
      </c>
      <c r="H1367" t="s">
        <v>13553</v>
      </c>
    </row>
    <row r="1368" spans="1:8" x14ac:dyDescent="0.15">
      <c r="A1368">
        <v>1373</v>
      </c>
      <c r="B1368" t="s">
        <v>2920</v>
      </c>
      <c r="C1368" t="s">
        <v>9222</v>
      </c>
      <c r="D1368" t="s">
        <v>316</v>
      </c>
      <c r="E1368" s="2" t="s">
        <v>230</v>
      </c>
      <c r="F1368" t="s">
        <v>13642</v>
      </c>
      <c r="G1368" s="2" t="s">
        <v>7095</v>
      </c>
      <c r="H1368" t="s">
        <v>13553</v>
      </c>
    </row>
    <row r="1369" spans="1:8" x14ac:dyDescent="0.15">
      <c r="A1369">
        <v>1374</v>
      </c>
      <c r="B1369" t="s">
        <v>4501</v>
      </c>
      <c r="C1369" t="s">
        <v>9223</v>
      </c>
      <c r="D1369" t="s">
        <v>316</v>
      </c>
      <c r="E1369" s="2" t="s">
        <v>7855</v>
      </c>
      <c r="F1369" t="s">
        <v>13609</v>
      </c>
      <c r="G1369" s="2" t="s">
        <v>6368</v>
      </c>
      <c r="H1369" t="s">
        <v>13553</v>
      </c>
    </row>
    <row r="1370" spans="1:8" x14ac:dyDescent="0.15">
      <c r="A1370">
        <v>1375</v>
      </c>
      <c r="B1370" t="s">
        <v>4502</v>
      </c>
      <c r="C1370" t="s">
        <v>9224</v>
      </c>
      <c r="D1370" t="s">
        <v>316</v>
      </c>
      <c r="E1370" s="2" t="s">
        <v>7855</v>
      </c>
      <c r="F1370" t="s">
        <v>13617</v>
      </c>
      <c r="G1370" s="2" t="s">
        <v>6979</v>
      </c>
      <c r="H1370" t="s">
        <v>13553</v>
      </c>
    </row>
    <row r="1371" spans="1:8" x14ac:dyDescent="0.15">
      <c r="A1371">
        <v>1376</v>
      </c>
      <c r="B1371" t="s">
        <v>4503</v>
      </c>
      <c r="C1371" t="s">
        <v>9225</v>
      </c>
      <c r="D1371" t="s">
        <v>316</v>
      </c>
      <c r="E1371" s="2" t="s">
        <v>7855</v>
      </c>
      <c r="F1371" t="s">
        <v>13642</v>
      </c>
      <c r="G1371" s="2" t="s">
        <v>7096</v>
      </c>
      <c r="H1371" t="s">
        <v>13553</v>
      </c>
    </row>
    <row r="1372" spans="1:8" x14ac:dyDescent="0.15">
      <c r="A1372">
        <v>1377</v>
      </c>
      <c r="B1372" t="s">
        <v>4504</v>
      </c>
      <c r="C1372" t="s">
        <v>9226</v>
      </c>
      <c r="D1372" t="s">
        <v>316</v>
      </c>
      <c r="E1372" s="2" t="s">
        <v>7855</v>
      </c>
      <c r="F1372" t="s">
        <v>13640</v>
      </c>
      <c r="G1372" s="2" t="s">
        <v>6754</v>
      </c>
      <c r="H1372" t="s">
        <v>13553</v>
      </c>
    </row>
    <row r="1373" spans="1:8" x14ac:dyDescent="0.15">
      <c r="A1373">
        <v>1378</v>
      </c>
      <c r="B1373" t="s">
        <v>4505</v>
      </c>
      <c r="C1373" t="s">
        <v>9227</v>
      </c>
      <c r="D1373" t="s">
        <v>316</v>
      </c>
      <c r="E1373" s="2" t="s">
        <v>7855</v>
      </c>
      <c r="F1373" t="s">
        <v>13640</v>
      </c>
      <c r="G1373" s="2" t="s">
        <v>6754</v>
      </c>
      <c r="H1373" t="s">
        <v>13553</v>
      </c>
    </row>
    <row r="1374" spans="1:8" x14ac:dyDescent="0.15">
      <c r="A1374">
        <v>1379</v>
      </c>
      <c r="B1374" t="s">
        <v>4506</v>
      </c>
      <c r="C1374" t="s">
        <v>9228</v>
      </c>
      <c r="D1374" t="s">
        <v>316</v>
      </c>
      <c r="E1374" s="2" t="s">
        <v>7855</v>
      </c>
      <c r="F1374" t="s">
        <v>13610</v>
      </c>
      <c r="G1374" s="2" t="s">
        <v>6357</v>
      </c>
      <c r="H1374" t="s">
        <v>13553</v>
      </c>
    </row>
    <row r="1375" spans="1:8" x14ac:dyDescent="0.15">
      <c r="A1375">
        <v>1380</v>
      </c>
      <c r="B1375" t="s">
        <v>4507</v>
      </c>
      <c r="C1375" t="s">
        <v>9229</v>
      </c>
      <c r="D1375" t="s">
        <v>316</v>
      </c>
      <c r="E1375" s="2" t="s">
        <v>7855</v>
      </c>
      <c r="F1375" t="s">
        <v>13631</v>
      </c>
      <c r="G1375" s="2" t="s">
        <v>7097</v>
      </c>
      <c r="H1375" t="s">
        <v>13553</v>
      </c>
    </row>
    <row r="1376" spans="1:8" x14ac:dyDescent="0.15">
      <c r="A1376">
        <v>1381</v>
      </c>
      <c r="B1376" t="s">
        <v>4508</v>
      </c>
      <c r="C1376" t="s">
        <v>9230</v>
      </c>
      <c r="D1376" t="s">
        <v>316</v>
      </c>
      <c r="E1376" s="2" t="s">
        <v>7855</v>
      </c>
      <c r="F1376" t="s">
        <v>13643</v>
      </c>
      <c r="G1376" s="2" t="s">
        <v>7098</v>
      </c>
      <c r="H1376" t="s">
        <v>13553</v>
      </c>
    </row>
    <row r="1377" spans="1:8" x14ac:dyDescent="0.15">
      <c r="A1377">
        <v>1382</v>
      </c>
      <c r="B1377" t="s">
        <v>4509</v>
      </c>
      <c r="C1377" t="s">
        <v>9231</v>
      </c>
      <c r="D1377" t="s">
        <v>316</v>
      </c>
      <c r="E1377" s="2" t="s">
        <v>7855</v>
      </c>
      <c r="F1377" t="s">
        <v>13610</v>
      </c>
      <c r="G1377" s="2" t="s">
        <v>7099</v>
      </c>
      <c r="H1377" t="s">
        <v>13553</v>
      </c>
    </row>
    <row r="1378" spans="1:8" x14ac:dyDescent="0.15">
      <c r="A1378">
        <v>1383</v>
      </c>
      <c r="B1378" t="s">
        <v>4510</v>
      </c>
      <c r="C1378" t="s">
        <v>9232</v>
      </c>
      <c r="D1378" t="s">
        <v>316</v>
      </c>
      <c r="E1378" s="2" t="s">
        <v>7855</v>
      </c>
      <c r="F1378" t="s">
        <v>13622</v>
      </c>
      <c r="G1378" s="2" t="s">
        <v>7100</v>
      </c>
      <c r="H1378" t="s">
        <v>13553</v>
      </c>
    </row>
    <row r="1379" spans="1:8" x14ac:dyDescent="0.15">
      <c r="A1379">
        <v>1384</v>
      </c>
      <c r="B1379" t="s">
        <v>4511</v>
      </c>
      <c r="C1379" t="s">
        <v>9233</v>
      </c>
      <c r="D1379" t="s">
        <v>316</v>
      </c>
      <c r="E1379" s="2" t="s">
        <v>7855</v>
      </c>
      <c r="F1379" t="s">
        <v>13620</v>
      </c>
      <c r="G1379" s="2" t="s">
        <v>7101</v>
      </c>
      <c r="H1379" t="s">
        <v>13553</v>
      </c>
    </row>
    <row r="1380" spans="1:8" x14ac:dyDescent="0.15">
      <c r="A1380">
        <v>1385</v>
      </c>
      <c r="B1380" t="s">
        <v>4512</v>
      </c>
      <c r="C1380" t="s">
        <v>9234</v>
      </c>
      <c r="D1380" t="s">
        <v>316</v>
      </c>
      <c r="E1380" s="2" t="s">
        <v>7855</v>
      </c>
      <c r="F1380" t="s">
        <v>13608</v>
      </c>
      <c r="G1380" s="2" t="s">
        <v>6440</v>
      </c>
      <c r="H1380" t="s">
        <v>13553</v>
      </c>
    </row>
    <row r="1381" spans="1:8" x14ac:dyDescent="0.15">
      <c r="A1381">
        <v>1386</v>
      </c>
      <c r="B1381" t="s">
        <v>4513</v>
      </c>
      <c r="C1381" t="s">
        <v>9235</v>
      </c>
      <c r="D1381" t="s">
        <v>316</v>
      </c>
      <c r="E1381" s="2" t="s">
        <v>7855</v>
      </c>
      <c r="F1381" t="s">
        <v>13621</v>
      </c>
      <c r="G1381" s="2" t="s">
        <v>7102</v>
      </c>
      <c r="H1381" t="s">
        <v>13553</v>
      </c>
    </row>
    <row r="1382" spans="1:8" x14ac:dyDescent="0.15">
      <c r="A1382">
        <v>1387</v>
      </c>
      <c r="B1382" t="s">
        <v>4514</v>
      </c>
      <c r="C1382" t="s">
        <v>9236</v>
      </c>
      <c r="D1382" t="s">
        <v>316</v>
      </c>
      <c r="E1382" s="2" t="s">
        <v>7855</v>
      </c>
      <c r="F1382" t="s">
        <v>13624</v>
      </c>
      <c r="G1382" s="2" t="s">
        <v>7103</v>
      </c>
      <c r="H1382" t="s">
        <v>13553</v>
      </c>
    </row>
    <row r="1383" spans="1:8" x14ac:dyDescent="0.15">
      <c r="A1383">
        <v>1388</v>
      </c>
      <c r="B1383" t="s">
        <v>1301</v>
      </c>
      <c r="C1383" t="s">
        <v>9237</v>
      </c>
      <c r="D1383" t="s">
        <v>316</v>
      </c>
      <c r="E1383" s="2" t="s">
        <v>232</v>
      </c>
      <c r="F1383" t="s">
        <v>13617</v>
      </c>
      <c r="G1383" s="2" t="s">
        <v>6539</v>
      </c>
      <c r="H1383" t="s">
        <v>13553</v>
      </c>
    </row>
    <row r="1384" spans="1:8" x14ac:dyDescent="0.15">
      <c r="A1384">
        <v>1389</v>
      </c>
      <c r="B1384" t="s">
        <v>1295</v>
      </c>
      <c r="C1384" t="s">
        <v>9238</v>
      </c>
      <c r="D1384" t="s">
        <v>316</v>
      </c>
      <c r="E1384" s="2" t="s">
        <v>232</v>
      </c>
      <c r="F1384" t="s">
        <v>13609</v>
      </c>
      <c r="G1384" s="2" t="s">
        <v>7104</v>
      </c>
      <c r="H1384" t="s">
        <v>13553</v>
      </c>
    </row>
    <row r="1385" spans="1:8" x14ac:dyDescent="0.15">
      <c r="A1385">
        <v>1390</v>
      </c>
      <c r="B1385" t="s">
        <v>1304</v>
      </c>
      <c r="C1385" t="s">
        <v>9239</v>
      </c>
      <c r="D1385" t="s">
        <v>316</v>
      </c>
      <c r="E1385" s="2" t="s">
        <v>232</v>
      </c>
      <c r="F1385" t="s">
        <v>13607</v>
      </c>
      <c r="G1385" s="2" t="s">
        <v>7105</v>
      </c>
      <c r="H1385" t="s">
        <v>13553</v>
      </c>
    </row>
    <row r="1386" spans="1:8" x14ac:dyDescent="0.15">
      <c r="A1386">
        <v>1391</v>
      </c>
      <c r="B1386" t="s">
        <v>1299</v>
      </c>
      <c r="C1386" t="s">
        <v>9240</v>
      </c>
      <c r="D1386" t="s">
        <v>316</v>
      </c>
      <c r="E1386" s="2" t="s">
        <v>232</v>
      </c>
      <c r="F1386" t="s">
        <v>13617</v>
      </c>
      <c r="G1386" s="2" t="s">
        <v>7106</v>
      </c>
      <c r="H1386" t="s">
        <v>13553</v>
      </c>
    </row>
    <row r="1387" spans="1:8" x14ac:dyDescent="0.15">
      <c r="A1387">
        <v>1392</v>
      </c>
      <c r="B1387" t="s">
        <v>2909</v>
      </c>
      <c r="C1387" t="s">
        <v>9241</v>
      </c>
      <c r="D1387" t="s">
        <v>316</v>
      </c>
      <c r="E1387" s="2" t="s">
        <v>232</v>
      </c>
      <c r="F1387" t="s">
        <v>13617</v>
      </c>
      <c r="G1387" s="2" t="s">
        <v>6618</v>
      </c>
      <c r="H1387" t="s">
        <v>13553</v>
      </c>
    </row>
    <row r="1388" spans="1:8" x14ac:dyDescent="0.15">
      <c r="A1388">
        <v>1393</v>
      </c>
      <c r="B1388" t="s">
        <v>1296</v>
      </c>
      <c r="C1388" t="s">
        <v>9242</v>
      </c>
      <c r="D1388" t="s">
        <v>316</v>
      </c>
      <c r="E1388" s="2" t="s">
        <v>232</v>
      </c>
      <c r="F1388" t="s">
        <v>13642</v>
      </c>
      <c r="G1388" s="2" t="s">
        <v>6333</v>
      </c>
      <c r="H1388" t="s">
        <v>13553</v>
      </c>
    </row>
    <row r="1389" spans="1:8" x14ac:dyDescent="0.15">
      <c r="A1389">
        <v>1394</v>
      </c>
      <c r="B1389" t="s">
        <v>1302</v>
      </c>
      <c r="C1389" t="s">
        <v>9243</v>
      </c>
      <c r="D1389" t="s">
        <v>316</v>
      </c>
      <c r="E1389" s="2" t="s">
        <v>232</v>
      </c>
      <c r="F1389" t="s">
        <v>13617</v>
      </c>
      <c r="G1389" s="2" t="s">
        <v>6662</v>
      </c>
      <c r="H1389" t="s">
        <v>13553</v>
      </c>
    </row>
    <row r="1390" spans="1:8" x14ac:dyDescent="0.15">
      <c r="A1390">
        <v>1395</v>
      </c>
      <c r="B1390" t="s">
        <v>1297</v>
      </c>
      <c r="C1390" t="s">
        <v>9244</v>
      </c>
      <c r="D1390" t="s">
        <v>316</v>
      </c>
      <c r="E1390" s="2" t="s">
        <v>232</v>
      </c>
      <c r="F1390" t="s">
        <v>13634</v>
      </c>
      <c r="G1390" s="2" t="s">
        <v>7107</v>
      </c>
      <c r="H1390" t="s">
        <v>13553</v>
      </c>
    </row>
    <row r="1391" spans="1:8" x14ac:dyDescent="0.15">
      <c r="A1391">
        <v>1396</v>
      </c>
      <c r="B1391" t="s">
        <v>1294</v>
      </c>
      <c r="C1391" t="s">
        <v>9245</v>
      </c>
      <c r="D1391" t="s">
        <v>316</v>
      </c>
      <c r="E1391" s="2" t="s">
        <v>232</v>
      </c>
      <c r="F1391" t="s">
        <v>13642</v>
      </c>
      <c r="G1391" s="2" t="s">
        <v>6949</v>
      </c>
      <c r="H1391" t="s">
        <v>13553</v>
      </c>
    </row>
    <row r="1392" spans="1:8" x14ac:dyDescent="0.15">
      <c r="A1392">
        <v>1397</v>
      </c>
      <c r="B1392" t="s">
        <v>1300</v>
      </c>
      <c r="C1392" t="s">
        <v>9246</v>
      </c>
      <c r="D1392" t="s">
        <v>316</v>
      </c>
      <c r="E1392" s="2" t="s">
        <v>232</v>
      </c>
      <c r="F1392" t="s">
        <v>13617</v>
      </c>
      <c r="G1392" s="2" t="s">
        <v>7108</v>
      </c>
      <c r="H1392" t="s">
        <v>13553</v>
      </c>
    </row>
    <row r="1393" spans="1:8" x14ac:dyDescent="0.15">
      <c r="A1393">
        <v>1398</v>
      </c>
      <c r="B1393" t="s">
        <v>1306</v>
      </c>
      <c r="C1393" t="s">
        <v>9247</v>
      </c>
      <c r="D1393" t="s">
        <v>316</v>
      </c>
      <c r="E1393" s="2" t="s">
        <v>232</v>
      </c>
      <c r="F1393" t="s">
        <v>13624</v>
      </c>
      <c r="G1393" s="2" t="s">
        <v>7109</v>
      </c>
      <c r="H1393" t="s">
        <v>13553</v>
      </c>
    </row>
    <row r="1394" spans="1:8" x14ac:dyDescent="0.15">
      <c r="A1394">
        <v>1399</v>
      </c>
      <c r="B1394" t="s">
        <v>1303</v>
      </c>
      <c r="C1394" t="s">
        <v>9248</v>
      </c>
      <c r="D1394" t="s">
        <v>316</v>
      </c>
      <c r="E1394" s="2" t="s">
        <v>232</v>
      </c>
      <c r="F1394" t="s">
        <v>13637</v>
      </c>
      <c r="G1394" s="2" t="s">
        <v>6993</v>
      </c>
      <c r="H1394" t="s">
        <v>13553</v>
      </c>
    </row>
    <row r="1395" spans="1:8" x14ac:dyDescent="0.15">
      <c r="A1395">
        <v>1400</v>
      </c>
      <c r="B1395" t="s">
        <v>1298</v>
      </c>
      <c r="C1395" t="s">
        <v>9249</v>
      </c>
      <c r="D1395" t="s">
        <v>316</v>
      </c>
      <c r="E1395" s="2" t="s">
        <v>232</v>
      </c>
      <c r="F1395" t="s">
        <v>13635</v>
      </c>
      <c r="G1395" s="2" t="s">
        <v>6388</v>
      </c>
      <c r="H1395" t="s">
        <v>13553</v>
      </c>
    </row>
    <row r="1396" spans="1:8" x14ac:dyDescent="0.15">
      <c r="A1396">
        <v>1401</v>
      </c>
      <c r="B1396" t="s">
        <v>1305</v>
      </c>
      <c r="C1396" t="s">
        <v>9250</v>
      </c>
      <c r="D1396" t="s">
        <v>316</v>
      </c>
      <c r="E1396" s="2" t="s">
        <v>232</v>
      </c>
      <c r="F1396" t="s">
        <v>13634</v>
      </c>
      <c r="G1396" s="2" t="s">
        <v>7110</v>
      </c>
      <c r="H1396" t="s">
        <v>13553</v>
      </c>
    </row>
    <row r="1397" spans="1:8" x14ac:dyDescent="0.15">
      <c r="A1397">
        <v>1402</v>
      </c>
      <c r="B1397" t="s">
        <v>2223</v>
      </c>
      <c r="C1397" t="s">
        <v>9251</v>
      </c>
      <c r="D1397" t="s">
        <v>316</v>
      </c>
      <c r="E1397" s="2" t="s">
        <v>231</v>
      </c>
      <c r="F1397" t="s">
        <v>13611</v>
      </c>
      <c r="G1397" s="2" t="s">
        <v>6957</v>
      </c>
      <c r="H1397" t="s">
        <v>13553</v>
      </c>
    </row>
    <row r="1398" spans="1:8" x14ac:dyDescent="0.15">
      <c r="A1398">
        <v>1403</v>
      </c>
      <c r="B1398" t="s">
        <v>2230</v>
      </c>
      <c r="C1398" t="s">
        <v>9252</v>
      </c>
      <c r="D1398" t="s">
        <v>316</v>
      </c>
      <c r="E1398" s="2" t="s">
        <v>231</v>
      </c>
      <c r="F1398" t="s">
        <v>13621</v>
      </c>
      <c r="G1398" s="2" t="s">
        <v>7111</v>
      </c>
      <c r="H1398" t="s">
        <v>13553</v>
      </c>
    </row>
    <row r="1399" spans="1:8" x14ac:dyDescent="0.15">
      <c r="A1399">
        <v>1404</v>
      </c>
      <c r="B1399" t="s">
        <v>1307</v>
      </c>
      <c r="C1399" t="s">
        <v>9253</v>
      </c>
      <c r="D1399" t="s">
        <v>316</v>
      </c>
      <c r="E1399" s="2" t="s">
        <v>231</v>
      </c>
      <c r="F1399" t="s">
        <v>13607</v>
      </c>
      <c r="G1399" s="2" t="s">
        <v>6826</v>
      </c>
      <c r="H1399" t="s">
        <v>13553</v>
      </c>
    </row>
    <row r="1400" spans="1:8" x14ac:dyDescent="0.15">
      <c r="A1400">
        <v>1405</v>
      </c>
      <c r="B1400" t="s">
        <v>1310</v>
      </c>
      <c r="C1400" t="s">
        <v>9254</v>
      </c>
      <c r="D1400" t="s">
        <v>316</v>
      </c>
      <c r="E1400" s="2" t="s">
        <v>231</v>
      </c>
      <c r="F1400" t="s">
        <v>13620</v>
      </c>
      <c r="G1400" s="2" t="s">
        <v>6324</v>
      </c>
      <c r="H1400" t="s">
        <v>13553</v>
      </c>
    </row>
    <row r="1401" spans="1:8" x14ac:dyDescent="0.15">
      <c r="A1401">
        <v>1406</v>
      </c>
      <c r="B1401" t="s">
        <v>2224</v>
      </c>
      <c r="C1401" t="s">
        <v>9255</v>
      </c>
      <c r="D1401" t="s">
        <v>316</v>
      </c>
      <c r="E1401" s="2" t="s">
        <v>231</v>
      </c>
      <c r="F1401" t="s">
        <v>13632</v>
      </c>
      <c r="G1401" s="2" t="s">
        <v>6282</v>
      </c>
      <c r="H1401" t="s">
        <v>13553</v>
      </c>
    </row>
    <row r="1402" spans="1:8" x14ac:dyDescent="0.15">
      <c r="A1402">
        <v>1407</v>
      </c>
      <c r="B1402" t="s">
        <v>1312</v>
      </c>
      <c r="C1402" t="s">
        <v>9256</v>
      </c>
      <c r="D1402" t="s">
        <v>316</v>
      </c>
      <c r="E1402" s="2" t="s">
        <v>231</v>
      </c>
      <c r="F1402" t="s">
        <v>13642</v>
      </c>
      <c r="G1402" s="2" t="s">
        <v>7021</v>
      </c>
      <c r="H1402" t="s">
        <v>13553</v>
      </c>
    </row>
    <row r="1403" spans="1:8" x14ac:dyDescent="0.15">
      <c r="A1403">
        <v>1408</v>
      </c>
      <c r="B1403" t="s">
        <v>4515</v>
      </c>
      <c r="C1403" t="s">
        <v>9257</v>
      </c>
      <c r="D1403" t="s">
        <v>316</v>
      </c>
      <c r="E1403" s="2" t="s">
        <v>231</v>
      </c>
      <c r="F1403" t="s">
        <v>13607</v>
      </c>
      <c r="G1403" s="2" t="s">
        <v>7112</v>
      </c>
      <c r="H1403" t="s">
        <v>13553</v>
      </c>
    </row>
    <row r="1404" spans="1:8" x14ac:dyDescent="0.15">
      <c r="A1404">
        <v>1409</v>
      </c>
      <c r="B1404" t="s">
        <v>401</v>
      </c>
      <c r="C1404" t="s">
        <v>9258</v>
      </c>
      <c r="D1404" t="s">
        <v>316</v>
      </c>
      <c r="E1404" s="2" t="s">
        <v>231</v>
      </c>
      <c r="F1404" t="s">
        <v>13632</v>
      </c>
      <c r="G1404" s="2" t="s">
        <v>7113</v>
      </c>
      <c r="H1404" t="s">
        <v>13553</v>
      </c>
    </row>
    <row r="1405" spans="1:8" x14ac:dyDescent="0.15">
      <c r="A1405">
        <v>1410</v>
      </c>
      <c r="B1405" t="s">
        <v>2229</v>
      </c>
      <c r="C1405" t="s">
        <v>9259</v>
      </c>
      <c r="D1405" t="s">
        <v>316</v>
      </c>
      <c r="E1405" s="2" t="s">
        <v>231</v>
      </c>
      <c r="F1405" t="s">
        <v>27</v>
      </c>
      <c r="G1405" s="2" t="s">
        <v>7114</v>
      </c>
      <c r="H1405" t="s">
        <v>13553</v>
      </c>
    </row>
    <row r="1406" spans="1:8" x14ac:dyDescent="0.15">
      <c r="A1406">
        <v>1411</v>
      </c>
      <c r="B1406" t="s">
        <v>2226</v>
      </c>
      <c r="C1406" t="s">
        <v>9260</v>
      </c>
      <c r="D1406" t="s">
        <v>316</v>
      </c>
      <c r="E1406" s="2" t="s">
        <v>231</v>
      </c>
      <c r="F1406" t="s">
        <v>13606</v>
      </c>
      <c r="G1406" s="2" t="s">
        <v>6547</v>
      </c>
      <c r="H1406" t="s">
        <v>13553</v>
      </c>
    </row>
    <row r="1407" spans="1:8" x14ac:dyDescent="0.15">
      <c r="A1407">
        <v>1412</v>
      </c>
      <c r="B1407" t="s">
        <v>1308</v>
      </c>
      <c r="C1407" t="s">
        <v>9261</v>
      </c>
      <c r="D1407" t="s">
        <v>316</v>
      </c>
      <c r="E1407" s="2" t="s">
        <v>231</v>
      </c>
      <c r="F1407" t="s">
        <v>13609</v>
      </c>
      <c r="G1407" s="2" t="s">
        <v>6492</v>
      </c>
      <c r="H1407" t="s">
        <v>13553</v>
      </c>
    </row>
    <row r="1408" spans="1:8" x14ac:dyDescent="0.15">
      <c r="A1408">
        <v>1413</v>
      </c>
      <c r="B1408" t="s">
        <v>2234</v>
      </c>
      <c r="C1408" t="s">
        <v>9262</v>
      </c>
      <c r="D1408" t="s">
        <v>316</v>
      </c>
      <c r="E1408" s="2" t="s">
        <v>231</v>
      </c>
      <c r="F1408" t="s">
        <v>13642</v>
      </c>
      <c r="G1408" s="2" t="s">
        <v>6261</v>
      </c>
      <c r="H1408" t="s">
        <v>13553</v>
      </c>
    </row>
    <row r="1409" spans="1:8" x14ac:dyDescent="0.15">
      <c r="A1409">
        <v>1414</v>
      </c>
      <c r="B1409" t="s">
        <v>314</v>
      </c>
      <c r="C1409" t="s">
        <v>9263</v>
      </c>
      <c r="D1409" t="s">
        <v>316</v>
      </c>
      <c r="E1409" s="2" t="s">
        <v>231</v>
      </c>
      <c r="F1409" t="s">
        <v>13621</v>
      </c>
      <c r="G1409" s="2" t="s">
        <v>7115</v>
      </c>
      <c r="H1409" t="s">
        <v>13553</v>
      </c>
    </row>
    <row r="1410" spans="1:8" x14ac:dyDescent="0.15">
      <c r="A1410">
        <v>1415</v>
      </c>
      <c r="B1410" t="s">
        <v>2231</v>
      </c>
      <c r="C1410" t="s">
        <v>9264</v>
      </c>
      <c r="D1410" t="s">
        <v>316</v>
      </c>
      <c r="E1410" s="2" t="s">
        <v>231</v>
      </c>
      <c r="F1410" t="s">
        <v>13637</v>
      </c>
      <c r="G1410" s="2" t="s">
        <v>6284</v>
      </c>
      <c r="H1410" t="s">
        <v>13553</v>
      </c>
    </row>
    <row r="1411" spans="1:8" x14ac:dyDescent="0.15">
      <c r="A1411">
        <v>1416</v>
      </c>
      <c r="B1411" t="s">
        <v>2227</v>
      </c>
      <c r="C1411" t="s">
        <v>9265</v>
      </c>
      <c r="D1411" t="s">
        <v>316</v>
      </c>
      <c r="E1411" s="2" t="s">
        <v>231</v>
      </c>
      <c r="F1411" t="s">
        <v>13627</v>
      </c>
      <c r="G1411" s="2" t="s">
        <v>6685</v>
      </c>
      <c r="H1411" t="s">
        <v>13553</v>
      </c>
    </row>
    <row r="1412" spans="1:8" x14ac:dyDescent="0.15">
      <c r="A1412">
        <v>1417</v>
      </c>
      <c r="B1412" t="s">
        <v>2235</v>
      </c>
      <c r="C1412" t="s">
        <v>9266</v>
      </c>
      <c r="D1412" t="s">
        <v>316</v>
      </c>
      <c r="E1412" s="2" t="s">
        <v>231</v>
      </c>
      <c r="F1412" t="s">
        <v>13615</v>
      </c>
      <c r="G1412" s="2" t="s">
        <v>7116</v>
      </c>
      <c r="H1412" t="s">
        <v>13553</v>
      </c>
    </row>
    <row r="1413" spans="1:8" x14ac:dyDescent="0.15">
      <c r="A1413">
        <v>1418</v>
      </c>
      <c r="B1413" t="s">
        <v>2222</v>
      </c>
      <c r="C1413" t="s">
        <v>9267</v>
      </c>
      <c r="D1413" t="s">
        <v>316</v>
      </c>
      <c r="E1413" s="2" t="s">
        <v>231</v>
      </c>
      <c r="F1413" t="s">
        <v>13644</v>
      </c>
      <c r="G1413" s="2" t="s">
        <v>7117</v>
      </c>
      <c r="H1413" t="s">
        <v>13553</v>
      </c>
    </row>
    <row r="1414" spans="1:8" x14ac:dyDescent="0.15">
      <c r="A1414">
        <v>1419</v>
      </c>
      <c r="B1414" t="s">
        <v>1311</v>
      </c>
      <c r="C1414" t="s">
        <v>9268</v>
      </c>
      <c r="D1414" t="s">
        <v>316</v>
      </c>
      <c r="E1414" s="2" t="s">
        <v>231</v>
      </c>
      <c r="F1414" t="s">
        <v>13610</v>
      </c>
      <c r="G1414" s="2" t="s">
        <v>6677</v>
      </c>
      <c r="H1414" t="s">
        <v>13553</v>
      </c>
    </row>
    <row r="1415" spans="1:8" x14ac:dyDescent="0.15">
      <c r="A1415">
        <v>1420</v>
      </c>
      <c r="B1415" t="s">
        <v>1309</v>
      </c>
      <c r="C1415" t="s">
        <v>9269</v>
      </c>
      <c r="D1415" t="s">
        <v>316</v>
      </c>
      <c r="E1415" s="2" t="s">
        <v>231</v>
      </c>
      <c r="F1415" t="s">
        <v>13646</v>
      </c>
      <c r="G1415" s="2" t="s">
        <v>6927</v>
      </c>
      <c r="H1415" t="s">
        <v>13553</v>
      </c>
    </row>
    <row r="1416" spans="1:8" x14ac:dyDescent="0.15">
      <c r="A1416">
        <v>1421</v>
      </c>
      <c r="B1416" t="s">
        <v>2232</v>
      </c>
      <c r="C1416" t="s">
        <v>9270</v>
      </c>
      <c r="D1416" t="s">
        <v>316</v>
      </c>
      <c r="E1416" s="2" t="s">
        <v>231</v>
      </c>
      <c r="F1416" t="s">
        <v>13637</v>
      </c>
      <c r="G1416" s="2" t="s">
        <v>6398</v>
      </c>
      <c r="H1416" t="s">
        <v>13553</v>
      </c>
    </row>
    <row r="1417" spans="1:8" x14ac:dyDescent="0.15">
      <c r="A1417">
        <v>1422</v>
      </c>
      <c r="B1417" t="s">
        <v>2913</v>
      </c>
      <c r="C1417" t="s">
        <v>9271</v>
      </c>
      <c r="D1417" t="s">
        <v>316</v>
      </c>
      <c r="E1417" s="2" t="s">
        <v>231</v>
      </c>
      <c r="F1417" t="s">
        <v>13609</v>
      </c>
      <c r="G1417" s="2" t="s">
        <v>6775</v>
      </c>
      <c r="H1417" t="s">
        <v>13553</v>
      </c>
    </row>
    <row r="1418" spans="1:8" x14ac:dyDescent="0.15">
      <c r="A1418">
        <v>1423</v>
      </c>
      <c r="B1418" t="s">
        <v>2228</v>
      </c>
      <c r="C1418" t="s">
        <v>9272</v>
      </c>
      <c r="D1418" t="s">
        <v>316</v>
      </c>
      <c r="E1418" s="2" t="s">
        <v>231</v>
      </c>
      <c r="F1418" t="s">
        <v>13627</v>
      </c>
      <c r="G1418" s="2" t="s">
        <v>6676</v>
      </c>
      <c r="H1418" t="s">
        <v>13553</v>
      </c>
    </row>
    <row r="1419" spans="1:8" x14ac:dyDescent="0.15">
      <c r="A1419">
        <v>1424</v>
      </c>
      <c r="B1419" t="s">
        <v>2233</v>
      </c>
      <c r="C1419" t="s">
        <v>9273</v>
      </c>
      <c r="D1419" t="s">
        <v>316</v>
      </c>
      <c r="E1419" s="2" t="s">
        <v>231</v>
      </c>
      <c r="F1419" t="s">
        <v>13624</v>
      </c>
      <c r="G1419" s="2" t="s">
        <v>6670</v>
      </c>
      <c r="H1419" t="s">
        <v>13553</v>
      </c>
    </row>
    <row r="1420" spans="1:8" x14ac:dyDescent="0.15">
      <c r="A1420">
        <v>1425</v>
      </c>
      <c r="B1420" t="s">
        <v>2225</v>
      </c>
      <c r="C1420" t="s">
        <v>9274</v>
      </c>
      <c r="D1420" t="s">
        <v>316</v>
      </c>
      <c r="E1420" s="2" t="s">
        <v>231</v>
      </c>
      <c r="F1420" t="s">
        <v>13646</v>
      </c>
      <c r="G1420" s="2" t="s">
        <v>6407</v>
      </c>
      <c r="H1420" t="s">
        <v>13553</v>
      </c>
    </row>
    <row r="1421" spans="1:8" x14ac:dyDescent="0.15">
      <c r="A1421">
        <v>1426</v>
      </c>
      <c r="B1421" t="s">
        <v>2910</v>
      </c>
      <c r="C1421" t="s">
        <v>9275</v>
      </c>
      <c r="D1421" t="s">
        <v>316</v>
      </c>
      <c r="E1421" s="2" t="s">
        <v>230</v>
      </c>
      <c r="F1421" t="s">
        <v>13622</v>
      </c>
      <c r="G1421" s="2" t="s">
        <v>6734</v>
      </c>
      <c r="H1421" t="s">
        <v>13553</v>
      </c>
    </row>
    <row r="1422" spans="1:8" x14ac:dyDescent="0.15">
      <c r="A1422">
        <v>1427</v>
      </c>
      <c r="B1422" t="s">
        <v>2907</v>
      </c>
      <c r="C1422" t="s">
        <v>9276</v>
      </c>
      <c r="D1422" t="s">
        <v>316</v>
      </c>
      <c r="E1422" s="2" t="s">
        <v>230</v>
      </c>
      <c r="F1422" t="s">
        <v>13617</v>
      </c>
      <c r="G1422" s="2" t="s">
        <v>7118</v>
      </c>
      <c r="H1422" t="s">
        <v>13553</v>
      </c>
    </row>
    <row r="1423" spans="1:8" x14ac:dyDescent="0.15">
      <c r="A1423">
        <v>1428</v>
      </c>
      <c r="B1423" t="s">
        <v>2911</v>
      </c>
      <c r="C1423" t="s">
        <v>9277</v>
      </c>
      <c r="D1423" t="s">
        <v>316</v>
      </c>
      <c r="E1423" s="2" t="s">
        <v>230</v>
      </c>
      <c r="F1423" t="s">
        <v>13617</v>
      </c>
      <c r="G1423" s="2" t="s">
        <v>7010</v>
      </c>
      <c r="H1423" t="s">
        <v>13553</v>
      </c>
    </row>
    <row r="1424" spans="1:8" x14ac:dyDescent="0.15">
      <c r="A1424">
        <v>1429</v>
      </c>
      <c r="B1424" t="s">
        <v>3729</v>
      </c>
      <c r="C1424" t="s">
        <v>9278</v>
      </c>
      <c r="D1424" t="s">
        <v>316</v>
      </c>
      <c r="E1424" s="2" t="s">
        <v>230</v>
      </c>
      <c r="F1424" t="s">
        <v>27</v>
      </c>
      <c r="G1424" s="2" t="s">
        <v>7119</v>
      </c>
      <c r="H1424" t="s">
        <v>13553</v>
      </c>
    </row>
    <row r="1425" spans="1:8" x14ac:dyDescent="0.15">
      <c r="A1425">
        <v>1430</v>
      </c>
      <c r="B1425" t="s">
        <v>2912</v>
      </c>
      <c r="C1425" t="s">
        <v>9279</v>
      </c>
      <c r="D1425" t="s">
        <v>316</v>
      </c>
      <c r="E1425" s="2" t="s">
        <v>230</v>
      </c>
      <c r="F1425" t="s">
        <v>13621</v>
      </c>
      <c r="G1425" s="2" t="s">
        <v>7120</v>
      </c>
      <c r="H1425" t="s">
        <v>13553</v>
      </c>
    </row>
    <row r="1426" spans="1:8" x14ac:dyDescent="0.15">
      <c r="A1426">
        <v>1431</v>
      </c>
      <c r="B1426" t="s">
        <v>3730</v>
      </c>
      <c r="C1426" t="s">
        <v>9280</v>
      </c>
      <c r="D1426" t="s">
        <v>316</v>
      </c>
      <c r="E1426" s="2" t="s">
        <v>230</v>
      </c>
      <c r="F1426" t="s">
        <v>13632</v>
      </c>
      <c r="G1426" s="2" t="s">
        <v>7121</v>
      </c>
      <c r="H1426" t="s">
        <v>13553</v>
      </c>
    </row>
    <row r="1427" spans="1:8" x14ac:dyDescent="0.15">
      <c r="A1427">
        <v>1432</v>
      </c>
      <c r="B1427" t="s">
        <v>2175</v>
      </c>
      <c r="C1427" t="s">
        <v>9281</v>
      </c>
      <c r="D1427" t="s">
        <v>316</v>
      </c>
      <c r="E1427" s="2" t="s">
        <v>230</v>
      </c>
      <c r="F1427" t="s">
        <v>13623</v>
      </c>
      <c r="G1427" s="2" t="s">
        <v>7122</v>
      </c>
      <c r="H1427" t="s">
        <v>13553</v>
      </c>
    </row>
    <row r="1428" spans="1:8" x14ac:dyDescent="0.15">
      <c r="A1428">
        <v>1433</v>
      </c>
      <c r="B1428" t="s">
        <v>3732</v>
      </c>
      <c r="C1428" t="s">
        <v>9282</v>
      </c>
      <c r="D1428" t="s">
        <v>316</v>
      </c>
      <c r="E1428" s="2" t="s">
        <v>230</v>
      </c>
      <c r="F1428" t="s">
        <v>13626</v>
      </c>
      <c r="G1428" s="2" t="s">
        <v>6940</v>
      </c>
      <c r="H1428" t="s">
        <v>13553</v>
      </c>
    </row>
    <row r="1429" spans="1:8" x14ac:dyDescent="0.15">
      <c r="A1429">
        <v>1434</v>
      </c>
      <c r="B1429" t="s">
        <v>2908</v>
      </c>
      <c r="C1429" t="s">
        <v>9283</v>
      </c>
      <c r="D1429" t="s">
        <v>316</v>
      </c>
      <c r="E1429" s="2" t="s">
        <v>230</v>
      </c>
      <c r="F1429" t="s">
        <v>13650</v>
      </c>
      <c r="G1429" s="2" t="s">
        <v>6326</v>
      </c>
      <c r="H1429" t="s">
        <v>13553</v>
      </c>
    </row>
    <row r="1430" spans="1:8" x14ac:dyDescent="0.15">
      <c r="A1430">
        <v>1435</v>
      </c>
      <c r="B1430" t="s">
        <v>3731</v>
      </c>
      <c r="C1430" t="s">
        <v>9284</v>
      </c>
      <c r="D1430" t="s">
        <v>316</v>
      </c>
      <c r="E1430" s="2" t="s">
        <v>230</v>
      </c>
      <c r="F1430" t="s">
        <v>13644</v>
      </c>
      <c r="G1430" s="2" t="s">
        <v>6508</v>
      </c>
      <c r="H1430" t="s">
        <v>13553</v>
      </c>
    </row>
    <row r="1431" spans="1:8" x14ac:dyDescent="0.15">
      <c r="A1431">
        <v>1436</v>
      </c>
      <c r="B1431" t="s">
        <v>1071</v>
      </c>
      <c r="C1431" t="s">
        <v>9285</v>
      </c>
      <c r="D1431" t="s">
        <v>366</v>
      </c>
      <c r="E1431" s="2" t="s">
        <v>234</v>
      </c>
      <c r="F1431" t="s">
        <v>13607</v>
      </c>
      <c r="G1431" s="2" t="s">
        <v>7123</v>
      </c>
      <c r="H1431" t="s">
        <v>13553</v>
      </c>
    </row>
    <row r="1432" spans="1:8" x14ac:dyDescent="0.15">
      <c r="A1432">
        <v>1437</v>
      </c>
      <c r="B1432" t="s">
        <v>1072</v>
      </c>
      <c r="C1432" t="s">
        <v>9286</v>
      </c>
      <c r="D1432" t="s">
        <v>366</v>
      </c>
      <c r="E1432" s="2" t="s">
        <v>233</v>
      </c>
      <c r="F1432" t="s">
        <v>13607</v>
      </c>
      <c r="G1432" s="2" t="s">
        <v>7124</v>
      </c>
      <c r="H1432" t="s">
        <v>13553</v>
      </c>
    </row>
    <row r="1433" spans="1:8" x14ac:dyDescent="0.15">
      <c r="A1433">
        <v>1438</v>
      </c>
      <c r="B1433" t="s">
        <v>1080</v>
      </c>
      <c r="C1433" t="s">
        <v>9287</v>
      </c>
      <c r="D1433" t="s">
        <v>366</v>
      </c>
      <c r="E1433" s="2" t="s">
        <v>233</v>
      </c>
      <c r="F1433" t="s">
        <v>13618</v>
      </c>
      <c r="G1433" s="2" t="s">
        <v>7125</v>
      </c>
      <c r="H1433" t="s">
        <v>13553</v>
      </c>
    </row>
    <row r="1434" spans="1:8" x14ac:dyDescent="0.15">
      <c r="A1434">
        <v>1439</v>
      </c>
      <c r="B1434" t="s">
        <v>1081</v>
      </c>
      <c r="C1434" t="s">
        <v>9288</v>
      </c>
      <c r="D1434" t="s">
        <v>366</v>
      </c>
      <c r="E1434" s="2" t="s">
        <v>233</v>
      </c>
      <c r="F1434" t="s">
        <v>13606</v>
      </c>
      <c r="G1434" s="2" t="s">
        <v>7126</v>
      </c>
      <c r="H1434" t="s">
        <v>13553</v>
      </c>
    </row>
    <row r="1435" spans="1:8" x14ac:dyDescent="0.15">
      <c r="A1435">
        <v>1440</v>
      </c>
      <c r="B1435" t="s">
        <v>1084</v>
      </c>
      <c r="C1435" t="s">
        <v>9289</v>
      </c>
      <c r="D1435" t="s">
        <v>366</v>
      </c>
      <c r="E1435" s="2" t="s">
        <v>233</v>
      </c>
      <c r="F1435" t="s">
        <v>13607</v>
      </c>
      <c r="G1435" s="2" t="s">
        <v>7127</v>
      </c>
      <c r="H1435" t="s">
        <v>13553</v>
      </c>
    </row>
    <row r="1436" spans="1:8" x14ac:dyDescent="0.15">
      <c r="A1436">
        <v>1441</v>
      </c>
      <c r="B1436" t="s">
        <v>1085</v>
      </c>
      <c r="C1436" t="s">
        <v>9290</v>
      </c>
      <c r="D1436" t="s">
        <v>366</v>
      </c>
      <c r="E1436" s="2" t="s">
        <v>232</v>
      </c>
      <c r="F1436" t="s">
        <v>27</v>
      </c>
      <c r="G1436" s="2" t="s">
        <v>6378</v>
      </c>
      <c r="H1436" t="s">
        <v>13553</v>
      </c>
    </row>
    <row r="1437" spans="1:8" x14ac:dyDescent="0.15">
      <c r="A1437">
        <v>1442</v>
      </c>
      <c r="B1437" t="s">
        <v>1086</v>
      </c>
      <c r="C1437" t="s">
        <v>9291</v>
      </c>
      <c r="D1437" t="s">
        <v>366</v>
      </c>
      <c r="E1437" s="2" t="s">
        <v>232</v>
      </c>
      <c r="F1437" t="s">
        <v>13607</v>
      </c>
      <c r="G1437" s="2" t="s">
        <v>7128</v>
      </c>
      <c r="H1437" t="s">
        <v>13553</v>
      </c>
    </row>
    <row r="1438" spans="1:8" x14ac:dyDescent="0.15">
      <c r="A1438">
        <v>1443</v>
      </c>
      <c r="B1438" t="s">
        <v>3043</v>
      </c>
      <c r="C1438" t="s">
        <v>9292</v>
      </c>
      <c r="D1438" t="s">
        <v>366</v>
      </c>
      <c r="E1438" s="2" t="s">
        <v>232</v>
      </c>
      <c r="F1438" t="s">
        <v>13645</v>
      </c>
      <c r="G1438" s="2" t="s">
        <v>6379</v>
      </c>
      <c r="H1438" t="s">
        <v>13553</v>
      </c>
    </row>
    <row r="1439" spans="1:8" x14ac:dyDescent="0.15">
      <c r="A1439">
        <v>1444</v>
      </c>
      <c r="B1439" t="s">
        <v>1087</v>
      </c>
      <c r="C1439" t="s">
        <v>9293</v>
      </c>
      <c r="D1439" t="s">
        <v>366</v>
      </c>
      <c r="E1439" s="2" t="s">
        <v>232</v>
      </c>
      <c r="F1439" t="s">
        <v>13612</v>
      </c>
      <c r="G1439" s="2" t="s">
        <v>6463</v>
      </c>
      <c r="H1439" t="s">
        <v>13553</v>
      </c>
    </row>
    <row r="1440" spans="1:8" x14ac:dyDescent="0.15">
      <c r="A1440">
        <v>1445</v>
      </c>
      <c r="B1440" t="s">
        <v>1088</v>
      </c>
      <c r="C1440" t="s">
        <v>9294</v>
      </c>
      <c r="D1440" t="s">
        <v>366</v>
      </c>
      <c r="E1440" s="2" t="s">
        <v>232</v>
      </c>
      <c r="F1440" t="s">
        <v>13606</v>
      </c>
      <c r="G1440" s="2" t="s">
        <v>7129</v>
      </c>
      <c r="H1440" t="s">
        <v>13553</v>
      </c>
    </row>
    <row r="1441" spans="1:8" x14ac:dyDescent="0.15">
      <c r="A1441">
        <v>1446</v>
      </c>
      <c r="B1441" t="s">
        <v>1089</v>
      </c>
      <c r="C1441" t="s">
        <v>9295</v>
      </c>
      <c r="D1441" t="s">
        <v>366</v>
      </c>
      <c r="E1441" s="2" t="s">
        <v>232</v>
      </c>
      <c r="F1441" t="s">
        <v>13621</v>
      </c>
      <c r="G1441" s="2" t="s">
        <v>6281</v>
      </c>
      <c r="H1441" t="s">
        <v>13553</v>
      </c>
    </row>
    <row r="1442" spans="1:8" x14ac:dyDescent="0.15">
      <c r="A1442">
        <v>1447</v>
      </c>
      <c r="B1442" t="s">
        <v>1090</v>
      </c>
      <c r="C1442" t="s">
        <v>9296</v>
      </c>
      <c r="D1442" t="s">
        <v>366</v>
      </c>
      <c r="E1442" s="2" t="s">
        <v>232</v>
      </c>
      <c r="F1442" t="s">
        <v>13621</v>
      </c>
      <c r="G1442" s="2" t="s">
        <v>7130</v>
      </c>
      <c r="H1442" t="s">
        <v>13553</v>
      </c>
    </row>
    <row r="1443" spans="1:8" x14ac:dyDescent="0.15">
      <c r="A1443">
        <v>1448</v>
      </c>
      <c r="B1443" t="s">
        <v>1091</v>
      </c>
      <c r="C1443" t="s">
        <v>9297</v>
      </c>
      <c r="D1443" t="s">
        <v>366</v>
      </c>
      <c r="E1443" s="2" t="s">
        <v>232</v>
      </c>
      <c r="F1443" t="s">
        <v>13637</v>
      </c>
      <c r="G1443" s="2" t="s">
        <v>7131</v>
      </c>
      <c r="H1443" t="s">
        <v>13553</v>
      </c>
    </row>
    <row r="1444" spans="1:8" x14ac:dyDescent="0.15">
      <c r="A1444">
        <v>1449</v>
      </c>
      <c r="B1444" t="s">
        <v>1092</v>
      </c>
      <c r="C1444" t="s">
        <v>9298</v>
      </c>
      <c r="D1444" t="s">
        <v>366</v>
      </c>
      <c r="E1444" s="2" t="s">
        <v>232</v>
      </c>
      <c r="F1444" t="s">
        <v>13607</v>
      </c>
      <c r="G1444" s="2" t="s">
        <v>6951</v>
      </c>
      <c r="H1444" t="s">
        <v>13553</v>
      </c>
    </row>
    <row r="1445" spans="1:8" x14ac:dyDescent="0.15">
      <c r="A1445">
        <v>1450</v>
      </c>
      <c r="B1445" t="s">
        <v>1093</v>
      </c>
      <c r="C1445" t="s">
        <v>9299</v>
      </c>
      <c r="D1445" t="s">
        <v>366</v>
      </c>
      <c r="E1445" s="2" t="s">
        <v>232</v>
      </c>
      <c r="F1445" t="s">
        <v>13607</v>
      </c>
      <c r="G1445" s="2" t="s">
        <v>6370</v>
      </c>
      <c r="H1445" t="s">
        <v>13553</v>
      </c>
    </row>
    <row r="1446" spans="1:8" x14ac:dyDescent="0.15">
      <c r="A1446">
        <v>1451</v>
      </c>
      <c r="B1446" t="s">
        <v>1094</v>
      </c>
      <c r="C1446" t="s">
        <v>9300</v>
      </c>
      <c r="D1446" t="s">
        <v>366</v>
      </c>
      <c r="E1446" s="2" t="s">
        <v>232</v>
      </c>
      <c r="F1446" t="s">
        <v>13607</v>
      </c>
      <c r="G1446" s="2" t="s">
        <v>6376</v>
      </c>
      <c r="H1446" t="s">
        <v>13553</v>
      </c>
    </row>
    <row r="1447" spans="1:8" x14ac:dyDescent="0.15">
      <c r="A1447">
        <v>1452</v>
      </c>
      <c r="B1447" t="s">
        <v>1095</v>
      </c>
      <c r="C1447" t="s">
        <v>9301</v>
      </c>
      <c r="D1447" t="s">
        <v>366</v>
      </c>
      <c r="E1447" s="2" t="s">
        <v>232</v>
      </c>
      <c r="F1447" t="s">
        <v>13615</v>
      </c>
      <c r="G1447" s="2" t="s">
        <v>6765</v>
      </c>
      <c r="H1447" t="s">
        <v>13553</v>
      </c>
    </row>
    <row r="1448" spans="1:8" x14ac:dyDescent="0.15">
      <c r="A1448">
        <v>1453</v>
      </c>
      <c r="B1448" t="s">
        <v>1096</v>
      </c>
      <c r="C1448" t="s">
        <v>9302</v>
      </c>
      <c r="D1448" t="s">
        <v>366</v>
      </c>
      <c r="E1448" s="2" t="s">
        <v>232</v>
      </c>
      <c r="F1448" t="s">
        <v>13613</v>
      </c>
      <c r="G1448" s="2" t="s">
        <v>7051</v>
      </c>
      <c r="H1448" t="s">
        <v>13553</v>
      </c>
    </row>
    <row r="1449" spans="1:8" x14ac:dyDescent="0.15">
      <c r="A1449">
        <v>1454</v>
      </c>
      <c r="B1449" t="s">
        <v>1097</v>
      </c>
      <c r="C1449" t="s">
        <v>9303</v>
      </c>
      <c r="D1449" t="s">
        <v>366</v>
      </c>
      <c r="E1449" s="2" t="s">
        <v>232</v>
      </c>
      <c r="F1449" t="s">
        <v>13645</v>
      </c>
      <c r="G1449" s="2" t="s">
        <v>6663</v>
      </c>
      <c r="H1449" t="s">
        <v>13553</v>
      </c>
    </row>
    <row r="1450" spans="1:8" x14ac:dyDescent="0.15">
      <c r="A1450">
        <v>1455</v>
      </c>
      <c r="B1450" t="s">
        <v>1098</v>
      </c>
      <c r="C1450" t="s">
        <v>9304</v>
      </c>
      <c r="D1450" t="s">
        <v>366</v>
      </c>
      <c r="E1450" s="2" t="s">
        <v>232</v>
      </c>
      <c r="F1450" t="s">
        <v>13608</v>
      </c>
      <c r="G1450" s="2" t="s">
        <v>7132</v>
      </c>
      <c r="H1450" t="s">
        <v>13553</v>
      </c>
    </row>
    <row r="1451" spans="1:8" x14ac:dyDescent="0.15">
      <c r="A1451">
        <v>1456</v>
      </c>
      <c r="B1451" t="s">
        <v>1099</v>
      </c>
      <c r="C1451" t="s">
        <v>9305</v>
      </c>
      <c r="D1451" t="s">
        <v>366</v>
      </c>
      <c r="E1451" s="2" t="s">
        <v>232</v>
      </c>
      <c r="F1451" t="s">
        <v>13607</v>
      </c>
      <c r="G1451" s="2" t="s">
        <v>7133</v>
      </c>
      <c r="H1451" t="s">
        <v>13553</v>
      </c>
    </row>
    <row r="1452" spans="1:8" x14ac:dyDescent="0.15">
      <c r="A1452">
        <v>1457</v>
      </c>
      <c r="B1452" t="s">
        <v>1100</v>
      </c>
      <c r="C1452" t="s">
        <v>9306</v>
      </c>
      <c r="D1452" t="s">
        <v>366</v>
      </c>
      <c r="E1452" s="2" t="s">
        <v>232</v>
      </c>
      <c r="F1452" t="s">
        <v>13641</v>
      </c>
      <c r="G1452" s="2" t="s">
        <v>7134</v>
      </c>
      <c r="H1452" t="s">
        <v>13553</v>
      </c>
    </row>
    <row r="1453" spans="1:8" x14ac:dyDescent="0.15">
      <c r="A1453">
        <v>1458</v>
      </c>
      <c r="B1453" t="s">
        <v>1101</v>
      </c>
      <c r="C1453" t="s">
        <v>9307</v>
      </c>
      <c r="D1453" t="s">
        <v>366</v>
      </c>
      <c r="E1453" s="2" t="s">
        <v>232</v>
      </c>
      <c r="F1453" t="s">
        <v>13610</v>
      </c>
      <c r="G1453" s="2" t="s">
        <v>7135</v>
      </c>
      <c r="H1453" t="s">
        <v>13553</v>
      </c>
    </row>
    <row r="1454" spans="1:8" x14ac:dyDescent="0.15">
      <c r="A1454">
        <v>1459</v>
      </c>
      <c r="B1454" t="s">
        <v>1102</v>
      </c>
      <c r="C1454" t="s">
        <v>9308</v>
      </c>
      <c r="D1454" t="s">
        <v>366</v>
      </c>
      <c r="E1454" s="2" t="s">
        <v>232</v>
      </c>
      <c r="F1454" t="s">
        <v>13607</v>
      </c>
      <c r="G1454" s="2" t="s">
        <v>7136</v>
      </c>
      <c r="H1454" t="s">
        <v>13553</v>
      </c>
    </row>
    <row r="1455" spans="1:8" x14ac:dyDescent="0.15">
      <c r="A1455">
        <v>1460</v>
      </c>
      <c r="B1455" t="s">
        <v>1103</v>
      </c>
      <c r="C1455" t="s">
        <v>9309</v>
      </c>
      <c r="D1455" t="s">
        <v>366</v>
      </c>
      <c r="E1455" s="2" t="s">
        <v>232</v>
      </c>
      <c r="F1455" t="s">
        <v>13621</v>
      </c>
      <c r="G1455" s="2" t="s">
        <v>7137</v>
      </c>
      <c r="H1455" t="s">
        <v>13553</v>
      </c>
    </row>
    <row r="1456" spans="1:8" x14ac:dyDescent="0.15">
      <c r="A1456">
        <v>1461</v>
      </c>
      <c r="B1456" t="s">
        <v>1104</v>
      </c>
      <c r="C1456" t="s">
        <v>9310</v>
      </c>
      <c r="D1456" t="s">
        <v>366</v>
      </c>
      <c r="E1456" s="2" t="s">
        <v>232</v>
      </c>
      <c r="F1456" t="s">
        <v>13643</v>
      </c>
      <c r="G1456" s="2" t="s">
        <v>7126</v>
      </c>
      <c r="H1456" t="s">
        <v>13553</v>
      </c>
    </row>
    <row r="1457" spans="1:8" x14ac:dyDescent="0.15">
      <c r="A1457">
        <v>1462</v>
      </c>
      <c r="B1457" t="s">
        <v>1105</v>
      </c>
      <c r="C1457" t="s">
        <v>9311</v>
      </c>
      <c r="D1457" t="s">
        <v>366</v>
      </c>
      <c r="E1457" s="2" t="s">
        <v>232</v>
      </c>
      <c r="F1457" t="s">
        <v>13632</v>
      </c>
      <c r="G1457" s="2" t="s">
        <v>7138</v>
      </c>
      <c r="H1457" t="s">
        <v>13553</v>
      </c>
    </row>
    <row r="1458" spans="1:8" x14ac:dyDescent="0.15">
      <c r="A1458">
        <v>1463</v>
      </c>
      <c r="B1458" t="s">
        <v>3044</v>
      </c>
      <c r="C1458" t="s">
        <v>9312</v>
      </c>
      <c r="D1458" t="s">
        <v>366</v>
      </c>
      <c r="E1458" s="2" t="s">
        <v>232</v>
      </c>
      <c r="F1458" t="s">
        <v>13607</v>
      </c>
      <c r="G1458" s="2" t="s">
        <v>7139</v>
      </c>
      <c r="H1458" t="s">
        <v>13553</v>
      </c>
    </row>
    <row r="1459" spans="1:8" x14ac:dyDescent="0.15">
      <c r="A1459">
        <v>1464</v>
      </c>
      <c r="B1459" t="s">
        <v>4516</v>
      </c>
      <c r="C1459" t="s">
        <v>9313</v>
      </c>
      <c r="D1459" t="s">
        <v>366</v>
      </c>
      <c r="E1459" s="2" t="s">
        <v>231</v>
      </c>
      <c r="F1459" t="s">
        <v>13607</v>
      </c>
      <c r="G1459" s="2" t="s">
        <v>6432</v>
      </c>
      <c r="H1459" t="s">
        <v>13553</v>
      </c>
    </row>
    <row r="1460" spans="1:8" x14ac:dyDescent="0.15">
      <c r="A1460">
        <v>1465</v>
      </c>
      <c r="B1460" t="s">
        <v>2423</v>
      </c>
      <c r="C1460" t="s">
        <v>9314</v>
      </c>
      <c r="D1460" t="s">
        <v>366</v>
      </c>
      <c r="E1460" s="2" t="s">
        <v>231</v>
      </c>
      <c r="F1460" t="s">
        <v>13619</v>
      </c>
      <c r="G1460" s="2" t="s">
        <v>7140</v>
      </c>
      <c r="H1460" t="s">
        <v>13553</v>
      </c>
    </row>
    <row r="1461" spans="1:8" x14ac:dyDescent="0.15">
      <c r="A1461">
        <v>1466</v>
      </c>
      <c r="B1461" t="s">
        <v>3046</v>
      </c>
      <c r="C1461" t="s">
        <v>9315</v>
      </c>
      <c r="D1461" t="s">
        <v>366</v>
      </c>
      <c r="E1461" s="2" t="s">
        <v>231</v>
      </c>
      <c r="F1461" t="s">
        <v>13615</v>
      </c>
      <c r="G1461" s="2" t="s">
        <v>6487</v>
      </c>
      <c r="H1461" t="s">
        <v>13553</v>
      </c>
    </row>
    <row r="1462" spans="1:8" x14ac:dyDescent="0.15">
      <c r="A1462">
        <v>1467</v>
      </c>
      <c r="B1462" t="s">
        <v>3047</v>
      </c>
      <c r="C1462" t="s">
        <v>9316</v>
      </c>
      <c r="D1462" t="s">
        <v>366</v>
      </c>
      <c r="E1462" s="2" t="s">
        <v>231</v>
      </c>
      <c r="F1462" t="s">
        <v>13606</v>
      </c>
      <c r="G1462" s="2" t="s">
        <v>6245</v>
      </c>
      <c r="H1462" t="s">
        <v>13553</v>
      </c>
    </row>
    <row r="1463" spans="1:8" x14ac:dyDescent="0.15">
      <c r="A1463">
        <v>1468</v>
      </c>
      <c r="B1463" t="s">
        <v>2420</v>
      </c>
      <c r="C1463" t="s">
        <v>9317</v>
      </c>
      <c r="D1463" t="s">
        <v>366</v>
      </c>
      <c r="E1463" s="2" t="s">
        <v>231</v>
      </c>
      <c r="F1463" t="s">
        <v>13630</v>
      </c>
      <c r="G1463" s="2" t="s">
        <v>6340</v>
      </c>
      <c r="H1463" t="s">
        <v>13553</v>
      </c>
    </row>
    <row r="1464" spans="1:8" x14ac:dyDescent="0.15">
      <c r="A1464">
        <v>1469</v>
      </c>
      <c r="B1464" t="s">
        <v>3048</v>
      </c>
      <c r="C1464" t="s">
        <v>9318</v>
      </c>
      <c r="D1464" t="s">
        <v>366</v>
      </c>
      <c r="E1464" s="2" t="s">
        <v>231</v>
      </c>
      <c r="F1464" t="s">
        <v>13609</v>
      </c>
      <c r="G1464" s="2" t="s">
        <v>7141</v>
      </c>
      <c r="H1464" t="s">
        <v>13553</v>
      </c>
    </row>
    <row r="1465" spans="1:8" x14ac:dyDescent="0.15">
      <c r="A1465">
        <v>1470</v>
      </c>
      <c r="B1465" t="s">
        <v>2428</v>
      </c>
      <c r="C1465" t="s">
        <v>9319</v>
      </c>
      <c r="D1465" t="s">
        <v>366</v>
      </c>
      <c r="E1465" s="2" t="s">
        <v>231</v>
      </c>
      <c r="F1465" t="s">
        <v>13606</v>
      </c>
      <c r="G1465" s="2" t="s">
        <v>6996</v>
      </c>
      <c r="H1465" t="s">
        <v>13553</v>
      </c>
    </row>
    <row r="1466" spans="1:8" x14ac:dyDescent="0.15">
      <c r="A1466">
        <v>1471</v>
      </c>
      <c r="B1466" t="s">
        <v>3049</v>
      </c>
      <c r="C1466" t="s">
        <v>9320</v>
      </c>
      <c r="D1466" t="s">
        <v>366</v>
      </c>
      <c r="E1466" s="2" t="s">
        <v>231</v>
      </c>
      <c r="F1466" t="s">
        <v>13607</v>
      </c>
      <c r="G1466" s="2" t="s">
        <v>6401</v>
      </c>
      <c r="H1466" t="s">
        <v>13553</v>
      </c>
    </row>
    <row r="1467" spans="1:8" x14ac:dyDescent="0.15">
      <c r="A1467">
        <v>1472</v>
      </c>
      <c r="B1467" t="s">
        <v>2427</v>
      </c>
      <c r="C1467" t="s">
        <v>9321</v>
      </c>
      <c r="D1467" t="s">
        <v>366</v>
      </c>
      <c r="E1467" s="2" t="s">
        <v>231</v>
      </c>
      <c r="F1467" t="s">
        <v>13606</v>
      </c>
      <c r="G1467" s="2" t="s">
        <v>6338</v>
      </c>
      <c r="H1467" t="s">
        <v>13553</v>
      </c>
    </row>
    <row r="1468" spans="1:8" x14ac:dyDescent="0.15">
      <c r="A1468">
        <v>1473</v>
      </c>
      <c r="B1468" t="s">
        <v>2422</v>
      </c>
      <c r="C1468" t="s">
        <v>9322</v>
      </c>
      <c r="D1468" t="s">
        <v>366</v>
      </c>
      <c r="E1468" s="2" t="s">
        <v>231</v>
      </c>
      <c r="F1468" t="s">
        <v>13617</v>
      </c>
      <c r="G1468" s="2" t="s">
        <v>6760</v>
      </c>
      <c r="H1468" t="s">
        <v>13553</v>
      </c>
    </row>
    <row r="1469" spans="1:8" x14ac:dyDescent="0.15">
      <c r="A1469">
        <v>1474</v>
      </c>
      <c r="B1469" t="s">
        <v>4517</v>
      </c>
      <c r="C1469" t="s">
        <v>9323</v>
      </c>
      <c r="D1469" t="s">
        <v>366</v>
      </c>
      <c r="E1469" s="2" t="s">
        <v>231</v>
      </c>
      <c r="F1469" t="s">
        <v>13607</v>
      </c>
      <c r="G1469" s="2" t="s">
        <v>6291</v>
      </c>
      <c r="H1469" t="s">
        <v>13553</v>
      </c>
    </row>
    <row r="1470" spans="1:8" x14ac:dyDescent="0.15">
      <c r="A1470">
        <v>1475</v>
      </c>
      <c r="B1470" t="s">
        <v>2431</v>
      </c>
      <c r="C1470" t="s">
        <v>9324</v>
      </c>
      <c r="D1470" t="s">
        <v>366</v>
      </c>
      <c r="E1470" s="2" t="s">
        <v>231</v>
      </c>
      <c r="F1470" t="s">
        <v>13607</v>
      </c>
      <c r="G1470" s="2" t="s">
        <v>7142</v>
      </c>
      <c r="H1470" t="s">
        <v>13553</v>
      </c>
    </row>
    <row r="1471" spans="1:8" x14ac:dyDescent="0.15">
      <c r="A1471">
        <v>1476</v>
      </c>
      <c r="B1471" t="s">
        <v>2429</v>
      </c>
      <c r="C1471" t="s">
        <v>9325</v>
      </c>
      <c r="D1471" t="s">
        <v>366</v>
      </c>
      <c r="E1471" s="2" t="s">
        <v>231</v>
      </c>
      <c r="F1471" t="s">
        <v>13607</v>
      </c>
      <c r="G1471" s="2" t="s">
        <v>6955</v>
      </c>
      <c r="H1471" t="s">
        <v>13553</v>
      </c>
    </row>
    <row r="1472" spans="1:8" x14ac:dyDescent="0.15">
      <c r="A1472">
        <v>1477</v>
      </c>
      <c r="B1472" t="s">
        <v>3050</v>
      </c>
      <c r="C1472" t="s">
        <v>9326</v>
      </c>
      <c r="D1472" t="s">
        <v>366</v>
      </c>
      <c r="E1472" s="2" t="s">
        <v>231</v>
      </c>
      <c r="F1472" t="s">
        <v>13607</v>
      </c>
      <c r="G1472" s="2" t="s">
        <v>6661</v>
      </c>
      <c r="H1472" t="s">
        <v>13553</v>
      </c>
    </row>
    <row r="1473" spans="1:8" x14ac:dyDescent="0.15">
      <c r="A1473">
        <v>1478</v>
      </c>
      <c r="B1473" t="s">
        <v>3051</v>
      </c>
      <c r="C1473" t="s">
        <v>9327</v>
      </c>
      <c r="D1473" t="s">
        <v>366</v>
      </c>
      <c r="E1473" s="2" t="s">
        <v>231</v>
      </c>
      <c r="F1473" t="s">
        <v>13610</v>
      </c>
      <c r="G1473" s="2" t="s">
        <v>6334</v>
      </c>
      <c r="H1473" t="s">
        <v>13553</v>
      </c>
    </row>
    <row r="1474" spans="1:8" x14ac:dyDescent="0.15">
      <c r="A1474">
        <v>1479</v>
      </c>
      <c r="B1474" t="s">
        <v>3052</v>
      </c>
      <c r="C1474" t="s">
        <v>9328</v>
      </c>
      <c r="D1474" t="s">
        <v>366</v>
      </c>
      <c r="E1474" s="2" t="s">
        <v>231</v>
      </c>
      <c r="F1474" t="s">
        <v>13607</v>
      </c>
      <c r="G1474" s="2" t="s">
        <v>6771</v>
      </c>
      <c r="H1474" t="s">
        <v>13553</v>
      </c>
    </row>
    <row r="1475" spans="1:8" x14ac:dyDescent="0.15">
      <c r="A1475">
        <v>1480</v>
      </c>
      <c r="B1475" t="s">
        <v>3053</v>
      </c>
      <c r="C1475" t="s">
        <v>9329</v>
      </c>
      <c r="D1475" t="s">
        <v>366</v>
      </c>
      <c r="E1475" s="2" t="s">
        <v>231</v>
      </c>
      <c r="F1475" t="s">
        <v>13621</v>
      </c>
      <c r="G1475" s="2" t="s">
        <v>6336</v>
      </c>
      <c r="H1475" t="s">
        <v>13553</v>
      </c>
    </row>
    <row r="1476" spans="1:8" x14ac:dyDescent="0.15">
      <c r="A1476">
        <v>1481</v>
      </c>
      <c r="B1476" t="s">
        <v>2430</v>
      </c>
      <c r="C1476" t="s">
        <v>9330</v>
      </c>
      <c r="D1476" t="s">
        <v>366</v>
      </c>
      <c r="E1476" s="2" t="s">
        <v>231</v>
      </c>
      <c r="F1476" t="s">
        <v>13607</v>
      </c>
      <c r="G1476" s="2" t="s">
        <v>7143</v>
      </c>
      <c r="H1476" t="s">
        <v>13553</v>
      </c>
    </row>
    <row r="1477" spans="1:8" x14ac:dyDescent="0.15">
      <c r="A1477">
        <v>1482</v>
      </c>
      <c r="B1477" t="s">
        <v>3054</v>
      </c>
      <c r="C1477" t="s">
        <v>9331</v>
      </c>
      <c r="D1477" t="s">
        <v>366</v>
      </c>
      <c r="E1477" s="2" t="s">
        <v>231</v>
      </c>
      <c r="F1477" t="s">
        <v>13609</v>
      </c>
      <c r="G1477" s="2" t="s">
        <v>6669</v>
      </c>
      <c r="H1477" t="s">
        <v>13553</v>
      </c>
    </row>
    <row r="1478" spans="1:8" x14ac:dyDescent="0.15">
      <c r="A1478">
        <v>1483</v>
      </c>
      <c r="B1478" t="s">
        <v>3045</v>
      </c>
      <c r="C1478" t="s">
        <v>9332</v>
      </c>
      <c r="D1478" t="s">
        <v>366</v>
      </c>
      <c r="E1478" s="2" t="s">
        <v>231</v>
      </c>
      <c r="F1478" t="s">
        <v>13622</v>
      </c>
      <c r="G1478" s="2" t="s">
        <v>6252</v>
      </c>
      <c r="H1478" t="s">
        <v>13553</v>
      </c>
    </row>
    <row r="1479" spans="1:8" x14ac:dyDescent="0.15">
      <c r="A1479">
        <v>1484</v>
      </c>
      <c r="B1479" t="s">
        <v>2425</v>
      </c>
      <c r="C1479" t="s">
        <v>9333</v>
      </c>
      <c r="D1479" t="s">
        <v>366</v>
      </c>
      <c r="E1479" s="2" t="s">
        <v>231</v>
      </c>
      <c r="F1479" t="s">
        <v>13606</v>
      </c>
      <c r="G1479" s="2" t="s">
        <v>6276</v>
      </c>
      <c r="H1479" t="s">
        <v>13553</v>
      </c>
    </row>
    <row r="1480" spans="1:8" x14ac:dyDescent="0.15">
      <c r="A1480">
        <v>1485</v>
      </c>
      <c r="B1480" t="s">
        <v>3055</v>
      </c>
      <c r="C1480" t="s">
        <v>9334</v>
      </c>
      <c r="D1480" t="s">
        <v>366</v>
      </c>
      <c r="E1480" s="2" t="s">
        <v>231</v>
      </c>
      <c r="F1480" t="s">
        <v>13606</v>
      </c>
      <c r="G1480" s="2" t="s">
        <v>7144</v>
      </c>
      <c r="H1480" t="s">
        <v>13553</v>
      </c>
    </row>
    <row r="1481" spans="1:8" x14ac:dyDescent="0.15">
      <c r="A1481">
        <v>1486</v>
      </c>
      <c r="B1481" t="s">
        <v>2424</v>
      </c>
      <c r="C1481" t="s">
        <v>9335</v>
      </c>
      <c r="D1481" t="s">
        <v>366</v>
      </c>
      <c r="E1481" s="2" t="s">
        <v>231</v>
      </c>
      <c r="F1481" t="s">
        <v>13613</v>
      </c>
      <c r="G1481" s="2" t="s">
        <v>6627</v>
      </c>
      <c r="H1481" t="s">
        <v>13553</v>
      </c>
    </row>
    <row r="1482" spans="1:8" x14ac:dyDescent="0.15">
      <c r="A1482">
        <v>1487</v>
      </c>
      <c r="B1482" t="s">
        <v>3056</v>
      </c>
      <c r="C1482" t="s">
        <v>9336</v>
      </c>
      <c r="D1482" t="s">
        <v>366</v>
      </c>
      <c r="E1482" s="2" t="s">
        <v>231</v>
      </c>
      <c r="F1482" t="s">
        <v>13607</v>
      </c>
      <c r="G1482" s="2" t="s">
        <v>6577</v>
      </c>
      <c r="H1482" t="s">
        <v>13553</v>
      </c>
    </row>
    <row r="1483" spans="1:8" x14ac:dyDescent="0.15">
      <c r="A1483">
        <v>1488</v>
      </c>
      <c r="B1483" t="s">
        <v>2426</v>
      </c>
      <c r="C1483" t="s">
        <v>9337</v>
      </c>
      <c r="D1483" t="s">
        <v>366</v>
      </c>
      <c r="E1483" s="2" t="s">
        <v>231</v>
      </c>
      <c r="F1483" t="s">
        <v>13607</v>
      </c>
      <c r="G1483" s="2" t="s">
        <v>6817</v>
      </c>
      <c r="H1483" t="s">
        <v>13553</v>
      </c>
    </row>
    <row r="1484" spans="1:8" x14ac:dyDescent="0.15">
      <c r="A1484">
        <v>1489</v>
      </c>
      <c r="B1484" t="s">
        <v>2421</v>
      </c>
      <c r="C1484" t="s">
        <v>9338</v>
      </c>
      <c r="D1484" t="s">
        <v>366</v>
      </c>
      <c r="E1484" s="2" t="s">
        <v>231</v>
      </c>
      <c r="F1484" t="s">
        <v>13618</v>
      </c>
      <c r="G1484" s="2" t="s">
        <v>7145</v>
      </c>
      <c r="H1484" t="s">
        <v>13553</v>
      </c>
    </row>
    <row r="1485" spans="1:8" x14ac:dyDescent="0.15">
      <c r="A1485">
        <v>1490</v>
      </c>
      <c r="B1485" t="s">
        <v>2419</v>
      </c>
      <c r="C1485" t="s">
        <v>9339</v>
      </c>
      <c r="D1485" t="s">
        <v>366</v>
      </c>
      <c r="E1485" s="2" t="s">
        <v>231</v>
      </c>
      <c r="F1485" t="s">
        <v>13622</v>
      </c>
      <c r="G1485" s="2" t="s">
        <v>7146</v>
      </c>
      <c r="H1485" t="s">
        <v>13553</v>
      </c>
    </row>
    <row r="1486" spans="1:8" x14ac:dyDescent="0.15">
      <c r="A1486">
        <v>1491</v>
      </c>
      <c r="B1486" t="s">
        <v>3057</v>
      </c>
      <c r="C1486" t="s">
        <v>9340</v>
      </c>
      <c r="D1486" t="s">
        <v>366</v>
      </c>
      <c r="E1486" s="2" t="s">
        <v>231</v>
      </c>
      <c r="F1486" t="s">
        <v>13617</v>
      </c>
      <c r="G1486" s="2" t="s">
        <v>7147</v>
      </c>
      <c r="H1486" t="s">
        <v>13553</v>
      </c>
    </row>
    <row r="1487" spans="1:8" x14ac:dyDescent="0.15">
      <c r="A1487">
        <v>1492</v>
      </c>
      <c r="B1487" t="s">
        <v>3058</v>
      </c>
      <c r="C1487" t="s">
        <v>9341</v>
      </c>
      <c r="D1487" t="s">
        <v>366</v>
      </c>
      <c r="E1487" s="2" t="s">
        <v>231</v>
      </c>
      <c r="F1487" t="s">
        <v>13617</v>
      </c>
      <c r="G1487" s="2" t="s">
        <v>6526</v>
      </c>
      <c r="H1487" t="s">
        <v>13553</v>
      </c>
    </row>
    <row r="1488" spans="1:8" x14ac:dyDescent="0.15">
      <c r="A1488">
        <v>1493</v>
      </c>
      <c r="B1488" t="s">
        <v>4518</v>
      </c>
      <c r="C1488" t="s">
        <v>9342</v>
      </c>
      <c r="D1488" t="s">
        <v>366</v>
      </c>
      <c r="E1488" s="2" t="s">
        <v>230</v>
      </c>
      <c r="F1488" t="s">
        <v>13607</v>
      </c>
      <c r="G1488" s="2" t="s">
        <v>7022</v>
      </c>
      <c r="H1488" t="s">
        <v>13553</v>
      </c>
    </row>
    <row r="1489" spans="1:8" x14ac:dyDescent="0.15">
      <c r="A1489">
        <v>1494</v>
      </c>
      <c r="B1489" t="s">
        <v>4519</v>
      </c>
      <c r="C1489" t="s">
        <v>9343</v>
      </c>
      <c r="D1489" t="s">
        <v>366</v>
      </c>
      <c r="E1489" s="2" t="s">
        <v>230</v>
      </c>
      <c r="F1489" t="s">
        <v>13607</v>
      </c>
      <c r="G1489" s="2" t="s">
        <v>6590</v>
      </c>
      <c r="H1489" t="s">
        <v>13553</v>
      </c>
    </row>
    <row r="1490" spans="1:8" x14ac:dyDescent="0.15">
      <c r="A1490">
        <v>1495</v>
      </c>
      <c r="B1490" t="s">
        <v>4520</v>
      </c>
      <c r="C1490" t="s">
        <v>9344</v>
      </c>
      <c r="D1490" t="s">
        <v>366</v>
      </c>
      <c r="E1490" s="2" t="s">
        <v>230</v>
      </c>
      <c r="F1490" t="s">
        <v>13607</v>
      </c>
      <c r="G1490" s="2" t="s">
        <v>7148</v>
      </c>
      <c r="H1490" t="s">
        <v>13553</v>
      </c>
    </row>
    <row r="1491" spans="1:8" x14ac:dyDescent="0.15">
      <c r="A1491">
        <v>1496</v>
      </c>
      <c r="B1491" t="s">
        <v>4521</v>
      </c>
      <c r="C1491" t="s">
        <v>9345</v>
      </c>
      <c r="D1491" t="s">
        <v>366</v>
      </c>
      <c r="E1491" s="2" t="s">
        <v>230</v>
      </c>
      <c r="F1491" t="s">
        <v>13645</v>
      </c>
      <c r="G1491" s="2" t="s">
        <v>6341</v>
      </c>
      <c r="H1491" t="s">
        <v>13553</v>
      </c>
    </row>
    <row r="1492" spans="1:8" x14ac:dyDescent="0.15">
      <c r="A1492">
        <v>1497</v>
      </c>
      <c r="B1492" t="s">
        <v>3650</v>
      </c>
      <c r="C1492" t="s">
        <v>9346</v>
      </c>
      <c r="D1492" t="s">
        <v>366</v>
      </c>
      <c r="E1492" s="2" t="s">
        <v>230</v>
      </c>
      <c r="F1492" t="s">
        <v>13622</v>
      </c>
      <c r="G1492" s="2" t="s">
        <v>6873</v>
      </c>
      <c r="H1492" t="s">
        <v>13553</v>
      </c>
    </row>
    <row r="1493" spans="1:8" x14ac:dyDescent="0.15">
      <c r="A1493">
        <v>1498</v>
      </c>
      <c r="B1493" t="s">
        <v>4522</v>
      </c>
      <c r="C1493" t="s">
        <v>9347</v>
      </c>
      <c r="D1493" t="s">
        <v>366</v>
      </c>
      <c r="E1493" s="2" t="s">
        <v>230</v>
      </c>
      <c r="F1493" t="s">
        <v>13622</v>
      </c>
      <c r="G1493" s="2" t="s">
        <v>6287</v>
      </c>
      <c r="H1493" t="s">
        <v>13553</v>
      </c>
    </row>
    <row r="1494" spans="1:8" x14ac:dyDescent="0.15">
      <c r="A1494">
        <v>1499</v>
      </c>
      <c r="B1494" t="s">
        <v>4523</v>
      </c>
      <c r="C1494" t="s">
        <v>9348</v>
      </c>
      <c r="D1494" t="s">
        <v>366</v>
      </c>
      <c r="E1494" s="2" t="s">
        <v>230</v>
      </c>
      <c r="F1494" t="s">
        <v>13621</v>
      </c>
      <c r="G1494" s="2" t="s">
        <v>6632</v>
      </c>
      <c r="H1494" t="s">
        <v>13553</v>
      </c>
    </row>
    <row r="1495" spans="1:8" x14ac:dyDescent="0.15">
      <c r="A1495">
        <v>1500</v>
      </c>
      <c r="B1495" t="s">
        <v>4524</v>
      </c>
      <c r="C1495" t="s">
        <v>9349</v>
      </c>
      <c r="D1495" t="s">
        <v>366</v>
      </c>
      <c r="E1495" s="2" t="s">
        <v>230</v>
      </c>
      <c r="F1495" t="s">
        <v>13606</v>
      </c>
      <c r="G1495" s="2" t="s">
        <v>6430</v>
      </c>
      <c r="H1495" t="s">
        <v>13553</v>
      </c>
    </row>
    <row r="1496" spans="1:8" x14ac:dyDescent="0.15">
      <c r="A1496">
        <v>1501</v>
      </c>
      <c r="B1496" t="s">
        <v>4525</v>
      </c>
      <c r="C1496" t="s">
        <v>9350</v>
      </c>
      <c r="D1496" t="s">
        <v>366</v>
      </c>
      <c r="E1496" s="2" t="s">
        <v>230</v>
      </c>
      <c r="F1496" t="s">
        <v>13607</v>
      </c>
      <c r="G1496" s="2" t="s">
        <v>6829</v>
      </c>
      <c r="H1496" t="s">
        <v>13553</v>
      </c>
    </row>
    <row r="1497" spans="1:8" x14ac:dyDescent="0.15">
      <c r="A1497">
        <v>1502</v>
      </c>
      <c r="B1497" t="s">
        <v>1159</v>
      </c>
      <c r="C1497" t="s">
        <v>9351</v>
      </c>
      <c r="D1497" t="s">
        <v>366</v>
      </c>
      <c r="E1497" s="2" t="s">
        <v>230</v>
      </c>
      <c r="F1497" t="s">
        <v>13636</v>
      </c>
      <c r="G1497" s="2" t="s">
        <v>6898</v>
      </c>
      <c r="H1497" t="s">
        <v>13553</v>
      </c>
    </row>
    <row r="1498" spans="1:8" x14ac:dyDescent="0.15">
      <c r="A1498">
        <v>1503</v>
      </c>
      <c r="B1498" t="s">
        <v>4526</v>
      </c>
      <c r="C1498" t="s">
        <v>9352</v>
      </c>
      <c r="D1498" t="s">
        <v>366</v>
      </c>
      <c r="E1498" s="2" t="s">
        <v>230</v>
      </c>
      <c r="F1498" t="s">
        <v>13613</v>
      </c>
      <c r="G1498" s="2" t="s">
        <v>6350</v>
      </c>
      <c r="H1498" t="s">
        <v>13553</v>
      </c>
    </row>
    <row r="1499" spans="1:8" x14ac:dyDescent="0.15">
      <c r="A1499">
        <v>1504</v>
      </c>
      <c r="B1499" t="s">
        <v>4527</v>
      </c>
      <c r="C1499" t="s">
        <v>9353</v>
      </c>
      <c r="D1499" t="s">
        <v>366</v>
      </c>
      <c r="E1499" s="2" t="s">
        <v>230</v>
      </c>
      <c r="F1499" t="s">
        <v>13635</v>
      </c>
      <c r="G1499" s="2" t="s">
        <v>6813</v>
      </c>
      <c r="H1499" t="s">
        <v>13553</v>
      </c>
    </row>
    <row r="1500" spans="1:8" x14ac:dyDescent="0.15">
      <c r="A1500">
        <v>1505</v>
      </c>
      <c r="B1500" t="s">
        <v>4528</v>
      </c>
      <c r="C1500" t="s">
        <v>9354</v>
      </c>
      <c r="D1500" t="s">
        <v>366</v>
      </c>
      <c r="E1500" s="2" t="s">
        <v>230</v>
      </c>
      <c r="F1500" t="s">
        <v>13622</v>
      </c>
      <c r="G1500" s="2" t="s">
        <v>7149</v>
      </c>
      <c r="H1500" t="s">
        <v>13553</v>
      </c>
    </row>
    <row r="1501" spans="1:8" x14ac:dyDescent="0.15">
      <c r="A1501">
        <v>1506</v>
      </c>
      <c r="B1501" t="s">
        <v>3651</v>
      </c>
      <c r="C1501" t="s">
        <v>9355</v>
      </c>
      <c r="D1501" t="s">
        <v>366</v>
      </c>
      <c r="E1501" s="2" t="s">
        <v>230</v>
      </c>
      <c r="F1501" t="s">
        <v>13618</v>
      </c>
      <c r="G1501" s="2" t="s">
        <v>7150</v>
      </c>
      <c r="H1501" t="s">
        <v>13553</v>
      </c>
    </row>
    <row r="1502" spans="1:8" x14ac:dyDescent="0.15">
      <c r="A1502">
        <v>1507</v>
      </c>
      <c r="B1502" t="s">
        <v>4529</v>
      </c>
      <c r="C1502" t="s">
        <v>9356</v>
      </c>
      <c r="D1502" t="s">
        <v>366</v>
      </c>
      <c r="E1502" s="2" t="s">
        <v>230</v>
      </c>
      <c r="F1502" t="s">
        <v>13627</v>
      </c>
      <c r="G1502" s="2" t="s">
        <v>7151</v>
      </c>
      <c r="H1502" t="s">
        <v>13553</v>
      </c>
    </row>
    <row r="1503" spans="1:8" x14ac:dyDescent="0.15">
      <c r="A1503">
        <v>1508</v>
      </c>
      <c r="B1503" t="s">
        <v>4530</v>
      </c>
      <c r="C1503" t="s">
        <v>9357</v>
      </c>
      <c r="D1503" t="s">
        <v>366</v>
      </c>
      <c r="E1503" s="2" t="s">
        <v>230</v>
      </c>
      <c r="F1503" t="s">
        <v>13607</v>
      </c>
      <c r="G1503" s="2" t="s">
        <v>7063</v>
      </c>
      <c r="H1503" t="s">
        <v>13553</v>
      </c>
    </row>
    <row r="1504" spans="1:8" x14ac:dyDescent="0.15">
      <c r="A1504">
        <v>1509</v>
      </c>
      <c r="B1504" t="s">
        <v>4531</v>
      </c>
      <c r="C1504" t="s">
        <v>9358</v>
      </c>
      <c r="D1504" t="s">
        <v>366</v>
      </c>
      <c r="E1504" s="2" t="s">
        <v>230</v>
      </c>
      <c r="F1504" t="s">
        <v>13613</v>
      </c>
      <c r="G1504" s="2" t="s">
        <v>7152</v>
      </c>
      <c r="H1504" t="s">
        <v>13553</v>
      </c>
    </row>
    <row r="1505" spans="1:8" x14ac:dyDescent="0.15">
      <c r="A1505">
        <v>1510</v>
      </c>
      <c r="B1505" t="s">
        <v>4532</v>
      </c>
      <c r="C1505" t="s">
        <v>9359</v>
      </c>
      <c r="D1505" t="s">
        <v>366</v>
      </c>
      <c r="E1505" s="2" t="s">
        <v>230</v>
      </c>
      <c r="F1505" t="s">
        <v>13615</v>
      </c>
      <c r="G1505" s="2" t="s">
        <v>6733</v>
      </c>
      <c r="H1505" t="s">
        <v>13553</v>
      </c>
    </row>
    <row r="1506" spans="1:8" x14ac:dyDescent="0.15">
      <c r="A1506">
        <v>1511</v>
      </c>
      <c r="B1506" t="s">
        <v>3652</v>
      </c>
      <c r="C1506" t="s">
        <v>9360</v>
      </c>
      <c r="D1506" t="s">
        <v>366</v>
      </c>
      <c r="E1506" s="2" t="s">
        <v>230</v>
      </c>
      <c r="F1506" t="s">
        <v>13622</v>
      </c>
      <c r="G1506" s="2" t="s">
        <v>6406</v>
      </c>
      <c r="H1506" t="s">
        <v>13553</v>
      </c>
    </row>
    <row r="1507" spans="1:8" x14ac:dyDescent="0.15">
      <c r="A1507">
        <v>1512</v>
      </c>
      <c r="B1507" t="s">
        <v>3653</v>
      </c>
      <c r="C1507" t="s">
        <v>9361</v>
      </c>
      <c r="D1507" t="s">
        <v>366</v>
      </c>
      <c r="E1507" s="2" t="s">
        <v>230</v>
      </c>
      <c r="F1507" t="s">
        <v>13606</v>
      </c>
      <c r="G1507" s="2" t="s">
        <v>6967</v>
      </c>
      <c r="H1507" t="s">
        <v>13553</v>
      </c>
    </row>
    <row r="1508" spans="1:8" x14ac:dyDescent="0.15">
      <c r="A1508">
        <v>1513</v>
      </c>
      <c r="B1508" t="s">
        <v>3654</v>
      </c>
      <c r="C1508" t="s">
        <v>9362</v>
      </c>
      <c r="D1508" t="s">
        <v>366</v>
      </c>
      <c r="E1508" s="2" t="s">
        <v>230</v>
      </c>
      <c r="F1508" t="s">
        <v>13606</v>
      </c>
      <c r="G1508" s="2" t="s">
        <v>6410</v>
      </c>
      <c r="H1508" t="s">
        <v>13553</v>
      </c>
    </row>
    <row r="1509" spans="1:8" x14ac:dyDescent="0.15">
      <c r="A1509">
        <v>1514</v>
      </c>
      <c r="B1509" t="s">
        <v>4533</v>
      </c>
      <c r="C1509" t="s">
        <v>9363</v>
      </c>
      <c r="D1509" t="s">
        <v>366</v>
      </c>
      <c r="E1509" s="2" t="s">
        <v>230</v>
      </c>
      <c r="F1509" t="s">
        <v>13627</v>
      </c>
      <c r="G1509" s="2" t="s">
        <v>7112</v>
      </c>
      <c r="H1509" t="s">
        <v>13553</v>
      </c>
    </row>
    <row r="1510" spans="1:8" x14ac:dyDescent="0.15">
      <c r="A1510">
        <v>1515</v>
      </c>
      <c r="B1510" t="s">
        <v>4534</v>
      </c>
      <c r="C1510" t="s">
        <v>9364</v>
      </c>
      <c r="D1510" t="s">
        <v>366</v>
      </c>
      <c r="E1510" s="2" t="s">
        <v>230</v>
      </c>
      <c r="F1510" t="s">
        <v>13607</v>
      </c>
      <c r="G1510" s="2" t="s">
        <v>7153</v>
      </c>
      <c r="H1510" t="s">
        <v>13553</v>
      </c>
    </row>
    <row r="1511" spans="1:8" x14ac:dyDescent="0.15">
      <c r="A1511">
        <v>1516</v>
      </c>
      <c r="B1511" t="s">
        <v>3655</v>
      </c>
      <c r="C1511" t="s">
        <v>9365</v>
      </c>
      <c r="D1511" t="s">
        <v>366</v>
      </c>
      <c r="E1511" s="2" t="s">
        <v>230</v>
      </c>
      <c r="F1511" t="s">
        <v>13607</v>
      </c>
      <c r="G1511" s="2" t="s">
        <v>6786</v>
      </c>
      <c r="H1511" t="s">
        <v>13553</v>
      </c>
    </row>
    <row r="1512" spans="1:8" x14ac:dyDescent="0.15">
      <c r="A1512">
        <v>1517</v>
      </c>
      <c r="B1512" t="s">
        <v>4535</v>
      </c>
      <c r="C1512" t="s">
        <v>9366</v>
      </c>
      <c r="D1512" t="s">
        <v>366</v>
      </c>
      <c r="E1512" s="2" t="s">
        <v>230</v>
      </c>
      <c r="F1512" t="s">
        <v>13615</v>
      </c>
      <c r="G1512" s="2" t="s">
        <v>6331</v>
      </c>
      <c r="H1512" t="s">
        <v>13553</v>
      </c>
    </row>
    <row r="1513" spans="1:8" x14ac:dyDescent="0.15">
      <c r="A1513">
        <v>1518</v>
      </c>
      <c r="B1513" t="s">
        <v>4536</v>
      </c>
      <c r="C1513" t="s">
        <v>9367</v>
      </c>
      <c r="D1513" t="s">
        <v>366</v>
      </c>
      <c r="E1513" s="2" t="s">
        <v>230</v>
      </c>
      <c r="F1513" t="s">
        <v>13607</v>
      </c>
      <c r="G1513" s="2" t="s">
        <v>6270</v>
      </c>
      <c r="H1513" t="s">
        <v>13553</v>
      </c>
    </row>
    <row r="1514" spans="1:8" x14ac:dyDescent="0.15">
      <c r="A1514">
        <v>1519</v>
      </c>
      <c r="B1514" t="s">
        <v>4537</v>
      </c>
      <c r="C1514" t="s">
        <v>9368</v>
      </c>
      <c r="D1514" t="s">
        <v>13568</v>
      </c>
      <c r="E1514" s="2" t="s">
        <v>70</v>
      </c>
      <c r="F1514" t="s">
        <v>13618</v>
      </c>
      <c r="G1514" s="2" t="s">
        <v>7154</v>
      </c>
      <c r="H1514" t="s">
        <v>13553</v>
      </c>
    </row>
    <row r="1515" spans="1:8" x14ac:dyDescent="0.15">
      <c r="A1515">
        <v>1520</v>
      </c>
      <c r="B1515" t="s">
        <v>4538</v>
      </c>
      <c r="C1515" t="s">
        <v>9369</v>
      </c>
      <c r="D1515" t="s">
        <v>13568</v>
      </c>
      <c r="E1515" s="2" t="s">
        <v>70</v>
      </c>
      <c r="F1515" t="s">
        <v>13607</v>
      </c>
      <c r="G1515" s="2" t="s">
        <v>7155</v>
      </c>
      <c r="H1515" t="s">
        <v>13553</v>
      </c>
    </row>
    <row r="1516" spans="1:8" x14ac:dyDescent="0.15">
      <c r="A1516">
        <v>1521</v>
      </c>
      <c r="B1516" t="s">
        <v>4539</v>
      </c>
      <c r="C1516" t="s">
        <v>9370</v>
      </c>
      <c r="D1516" t="s">
        <v>13568</v>
      </c>
      <c r="E1516" s="2" t="s">
        <v>70</v>
      </c>
      <c r="F1516" t="s">
        <v>13606</v>
      </c>
      <c r="G1516" s="2" t="s">
        <v>7156</v>
      </c>
      <c r="H1516" t="s">
        <v>13553</v>
      </c>
    </row>
    <row r="1517" spans="1:8" x14ac:dyDescent="0.15">
      <c r="A1517">
        <v>1522</v>
      </c>
      <c r="B1517" t="s">
        <v>4540</v>
      </c>
      <c r="C1517" t="s">
        <v>9371</v>
      </c>
      <c r="D1517" t="s">
        <v>13568</v>
      </c>
      <c r="E1517" s="2" t="s">
        <v>70</v>
      </c>
      <c r="F1517" t="s">
        <v>13607</v>
      </c>
      <c r="G1517" s="2" t="s">
        <v>7157</v>
      </c>
      <c r="H1517" t="s">
        <v>13553</v>
      </c>
    </row>
    <row r="1518" spans="1:8" x14ac:dyDescent="0.15">
      <c r="A1518">
        <v>1523</v>
      </c>
      <c r="B1518" t="s">
        <v>4541</v>
      </c>
      <c r="C1518" t="s">
        <v>9372</v>
      </c>
      <c r="D1518" t="s">
        <v>13568</v>
      </c>
      <c r="E1518" s="2" t="s">
        <v>70</v>
      </c>
      <c r="F1518" t="s">
        <v>13619</v>
      </c>
      <c r="G1518" s="2" t="s">
        <v>7158</v>
      </c>
      <c r="H1518" t="s">
        <v>13553</v>
      </c>
    </row>
    <row r="1519" spans="1:8" x14ac:dyDescent="0.15">
      <c r="A1519">
        <v>1524</v>
      </c>
      <c r="B1519" t="s">
        <v>4542</v>
      </c>
      <c r="C1519" t="s">
        <v>9373</v>
      </c>
      <c r="D1519" t="s">
        <v>13568</v>
      </c>
      <c r="E1519" s="2" t="s">
        <v>70</v>
      </c>
      <c r="F1519" t="s">
        <v>13621</v>
      </c>
      <c r="G1519" s="2" t="s">
        <v>6848</v>
      </c>
      <c r="H1519" t="s">
        <v>13553</v>
      </c>
    </row>
    <row r="1520" spans="1:8" x14ac:dyDescent="0.15">
      <c r="A1520">
        <v>1525</v>
      </c>
      <c r="B1520" t="s">
        <v>4543</v>
      </c>
      <c r="C1520" t="s">
        <v>9374</v>
      </c>
      <c r="D1520" t="s">
        <v>13568</v>
      </c>
      <c r="E1520" s="2" t="s">
        <v>70</v>
      </c>
      <c r="F1520" t="s">
        <v>13606</v>
      </c>
      <c r="G1520" s="2" t="s">
        <v>7159</v>
      </c>
      <c r="H1520" t="s">
        <v>13553</v>
      </c>
    </row>
    <row r="1521" spans="1:8" x14ac:dyDescent="0.15">
      <c r="A1521">
        <v>1526</v>
      </c>
      <c r="B1521" t="s">
        <v>1073</v>
      </c>
      <c r="C1521" t="s">
        <v>9375</v>
      </c>
      <c r="D1521" t="s">
        <v>13568</v>
      </c>
      <c r="E1521" s="2" t="s">
        <v>67</v>
      </c>
      <c r="F1521" t="s">
        <v>13621</v>
      </c>
      <c r="G1521" s="2" t="s">
        <v>7160</v>
      </c>
      <c r="H1521" t="s">
        <v>13553</v>
      </c>
    </row>
    <row r="1522" spans="1:8" x14ac:dyDescent="0.15">
      <c r="A1522">
        <v>1527</v>
      </c>
      <c r="B1522" t="s">
        <v>1074</v>
      </c>
      <c r="C1522" t="s">
        <v>9376</v>
      </c>
      <c r="D1522" t="s">
        <v>13568</v>
      </c>
      <c r="E1522" s="2" t="s">
        <v>67</v>
      </c>
      <c r="F1522" t="s">
        <v>13637</v>
      </c>
      <c r="G1522" s="2" t="s">
        <v>7161</v>
      </c>
      <c r="H1522" t="s">
        <v>13553</v>
      </c>
    </row>
    <row r="1523" spans="1:8" x14ac:dyDescent="0.15">
      <c r="A1523">
        <v>1528</v>
      </c>
      <c r="B1523" t="s">
        <v>1083</v>
      </c>
      <c r="C1523" t="s">
        <v>9377</v>
      </c>
      <c r="D1523" t="s">
        <v>13568</v>
      </c>
      <c r="E1523" s="2" t="s">
        <v>67</v>
      </c>
      <c r="F1523" t="s">
        <v>13616</v>
      </c>
      <c r="G1523" s="2" t="s">
        <v>7162</v>
      </c>
      <c r="H1523" t="s">
        <v>13553</v>
      </c>
    </row>
    <row r="1524" spans="1:8" x14ac:dyDescent="0.15">
      <c r="A1524">
        <v>1529</v>
      </c>
      <c r="B1524" t="s">
        <v>1075</v>
      </c>
      <c r="C1524" t="s">
        <v>9378</v>
      </c>
      <c r="D1524" t="s">
        <v>13568</v>
      </c>
      <c r="E1524" s="2" t="s">
        <v>67</v>
      </c>
      <c r="F1524" t="s">
        <v>13608</v>
      </c>
      <c r="G1524" s="2" t="s">
        <v>7163</v>
      </c>
      <c r="H1524" t="s">
        <v>13553</v>
      </c>
    </row>
    <row r="1525" spans="1:8" x14ac:dyDescent="0.15">
      <c r="A1525">
        <v>1530</v>
      </c>
      <c r="B1525" t="s">
        <v>1077</v>
      </c>
      <c r="C1525" t="s">
        <v>9379</v>
      </c>
      <c r="D1525" t="s">
        <v>13568</v>
      </c>
      <c r="E1525" s="2" t="s">
        <v>67</v>
      </c>
      <c r="F1525" t="s">
        <v>13627</v>
      </c>
      <c r="G1525" s="2" t="s">
        <v>7164</v>
      </c>
      <c r="H1525" t="s">
        <v>13553</v>
      </c>
    </row>
    <row r="1526" spans="1:8" x14ac:dyDescent="0.15">
      <c r="A1526">
        <v>1531</v>
      </c>
      <c r="B1526" t="s">
        <v>1078</v>
      </c>
      <c r="C1526" t="s">
        <v>9380</v>
      </c>
      <c r="D1526" t="s">
        <v>13568</v>
      </c>
      <c r="E1526" s="2" t="s">
        <v>67</v>
      </c>
      <c r="F1526" t="s">
        <v>13622</v>
      </c>
      <c r="G1526" s="2" t="s">
        <v>7165</v>
      </c>
      <c r="H1526" t="s">
        <v>13553</v>
      </c>
    </row>
    <row r="1527" spans="1:8" x14ac:dyDescent="0.15">
      <c r="A1527">
        <v>1532</v>
      </c>
      <c r="B1527" t="s">
        <v>1079</v>
      </c>
      <c r="C1527" t="s">
        <v>9381</v>
      </c>
      <c r="D1527" t="s">
        <v>13568</v>
      </c>
      <c r="E1527" s="2" t="s">
        <v>67</v>
      </c>
      <c r="F1527" t="s">
        <v>13609</v>
      </c>
      <c r="G1527" s="2" t="s">
        <v>7166</v>
      </c>
      <c r="H1527" t="s">
        <v>13553</v>
      </c>
    </row>
    <row r="1528" spans="1:8" x14ac:dyDescent="0.15">
      <c r="A1528">
        <v>1533</v>
      </c>
      <c r="B1528" t="s">
        <v>4544</v>
      </c>
      <c r="C1528" t="s">
        <v>9382</v>
      </c>
      <c r="D1528" t="s">
        <v>13568</v>
      </c>
      <c r="E1528" s="2" t="s">
        <v>67</v>
      </c>
      <c r="F1528" t="s">
        <v>13606</v>
      </c>
      <c r="G1528" s="2" t="s">
        <v>7167</v>
      </c>
      <c r="H1528" t="s">
        <v>13553</v>
      </c>
    </row>
    <row r="1529" spans="1:8" x14ac:dyDescent="0.15">
      <c r="A1529">
        <v>1534</v>
      </c>
      <c r="B1529" t="s">
        <v>4545</v>
      </c>
      <c r="C1529" t="s">
        <v>9383</v>
      </c>
      <c r="D1529" t="s">
        <v>13568</v>
      </c>
      <c r="E1529" s="2" t="s">
        <v>67</v>
      </c>
      <c r="F1529" t="s">
        <v>13644</v>
      </c>
      <c r="G1529" s="2" t="s">
        <v>7168</v>
      </c>
      <c r="H1529" t="s">
        <v>13553</v>
      </c>
    </row>
    <row r="1530" spans="1:8" x14ac:dyDescent="0.15">
      <c r="A1530">
        <v>1535</v>
      </c>
      <c r="B1530" t="s">
        <v>4546</v>
      </c>
      <c r="C1530" t="s">
        <v>9384</v>
      </c>
      <c r="D1530" t="s">
        <v>13568</v>
      </c>
      <c r="E1530" s="2" t="s">
        <v>67</v>
      </c>
      <c r="F1530" t="s">
        <v>13607</v>
      </c>
      <c r="G1530" s="2" t="s">
        <v>7169</v>
      </c>
      <c r="H1530" t="s">
        <v>13553</v>
      </c>
    </row>
    <row r="1531" spans="1:8" x14ac:dyDescent="0.15">
      <c r="A1531">
        <v>1536</v>
      </c>
      <c r="B1531" t="s">
        <v>1082</v>
      </c>
      <c r="C1531" t="s">
        <v>9385</v>
      </c>
      <c r="D1531" t="s">
        <v>13568</v>
      </c>
      <c r="E1531" s="2" t="s">
        <v>67</v>
      </c>
      <c r="F1531" t="s">
        <v>13607</v>
      </c>
      <c r="G1531" s="2" t="s">
        <v>7170</v>
      </c>
      <c r="H1531" t="s">
        <v>13553</v>
      </c>
    </row>
    <row r="1532" spans="1:8" x14ac:dyDescent="0.15">
      <c r="A1532">
        <v>1537</v>
      </c>
      <c r="B1532" t="s">
        <v>4547</v>
      </c>
      <c r="C1532" t="s">
        <v>9386</v>
      </c>
      <c r="D1532" t="s">
        <v>13568</v>
      </c>
      <c r="E1532" s="2" t="s">
        <v>82</v>
      </c>
      <c r="F1532" t="s">
        <v>13631</v>
      </c>
      <c r="G1532" s="2" t="s">
        <v>7171</v>
      </c>
      <c r="H1532" t="s">
        <v>13553</v>
      </c>
    </row>
    <row r="1533" spans="1:8" x14ac:dyDescent="0.15">
      <c r="A1533">
        <v>1538</v>
      </c>
      <c r="B1533" t="s">
        <v>4548</v>
      </c>
      <c r="C1533" t="s">
        <v>9387</v>
      </c>
      <c r="D1533" t="s">
        <v>13568</v>
      </c>
      <c r="E1533" s="2" t="s">
        <v>79</v>
      </c>
      <c r="F1533" t="s">
        <v>13641</v>
      </c>
      <c r="G1533" s="2" t="s">
        <v>7172</v>
      </c>
      <c r="H1533" t="s">
        <v>13553</v>
      </c>
    </row>
    <row r="1534" spans="1:8" x14ac:dyDescent="0.15">
      <c r="A1534">
        <v>1539</v>
      </c>
      <c r="B1534" t="s">
        <v>4549</v>
      </c>
      <c r="C1534" t="s">
        <v>9388</v>
      </c>
      <c r="D1534" t="s">
        <v>13568</v>
      </c>
      <c r="E1534" s="2" t="s">
        <v>76</v>
      </c>
      <c r="F1534" t="s">
        <v>13622</v>
      </c>
      <c r="G1534" s="2" t="s">
        <v>7173</v>
      </c>
      <c r="H1534" t="s">
        <v>13553</v>
      </c>
    </row>
    <row r="1535" spans="1:8" x14ac:dyDescent="0.15">
      <c r="A1535">
        <v>1540</v>
      </c>
      <c r="B1535" t="s">
        <v>4550</v>
      </c>
      <c r="C1535" t="s">
        <v>9389</v>
      </c>
      <c r="D1535" t="s">
        <v>13568</v>
      </c>
      <c r="E1535" s="2" t="s">
        <v>76</v>
      </c>
      <c r="F1535" t="s">
        <v>13617</v>
      </c>
      <c r="G1535" s="2" t="s">
        <v>7174</v>
      </c>
      <c r="H1535" t="s">
        <v>13553</v>
      </c>
    </row>
    <row r="1536" spans="1:8" x14ac:dyDescent="0.15">
      <c r="A1536">
        <v>1541</v>
      </c>
      <c r="B1536" t="s">
        <v>4551</v>
      </c>
      <c r="C1536" t="s">
        <v>9390</v>
      </c>
      <c r="D1536" t="s">
        <v>13568</v>
      </c>
      <c r="E1536" s="2" t="s">
        <v>76</v>
      </c>
      <c r="F1536" t="s">
        <v>13627</v>
      </c>
      <c r="G1536" s="2" t="s">
        <v>7175</v>
      </c>
      <c r="H1536" t="s">
        <v>13553</v>
      </c>
    </row>
    <row r="1537" spans="1:8" x14ac:dyDescent="0.15">
      <c r="A1537">
        <v>1542</v>
      </c>
      <c r="B1537" t="s">
        <v>4552</v>
      </c>
      <c r="C1537" t="s">
        <v>9391</v>
      </c>
      <c r="D1537" t="s">
        <v>13568</v>
      </c>
      <c r="E1537" s="2" t="s">
        <v>76</v>
      </c>
      <c r="F1537" t="s">
        <v>13628</v>
      </c>
      <c r="G1537" s="2" t="s">
        <v>7176</v>
      </c>
      <c r="H1537" t="s">
        <v>13553</v>
      </c>
    </row>
    <row r="1538" spans="1:8" x14ac:dyDescent="0.15">
      <c r="A1538">
        <v>1543</v>
      </c>
      <c r="B1538" t="s">
        <v>4553</v>
      </c>
      <c r="C1538" t="s">
        <v>9392</v>
      </c>
      <c r="D1538" t="s">
        <v>366</v>
      </c>
      <c r="E1538" s="2" t="s">
        <v>7855</v>
      </c>
      <c r="F1538" t="s">
        <v>13607</v>
      </c>
      <c r="G1538" s="2" t="s">
        <v>6804</v>
      </c>
      <c r="H1538" t="s">
        <v>13553</v>
      </c>
    </row>
    <row r="1539" spans="1:8" x14ac:dyDescent="0.15">
      <c r="A1539">
        <v>1544</v>
      </c>
      <c r="B1539" t="s">
        <v>625</v>
      </c>
      <c r="C1539" t="s">
        <v>9393</v>
      </c>
      <c r="D1539" t="s">
        <v>311</v>
      </c>
      <c r="E1539" s="2" t="s">
        <v>232</v>
      </c>
      <c r="F1539" t="s">
        <v>13631</v>
      </c>
      <c r="G1539" s="2" t="s">
        <v>6993</v>
      </c>
      <c r="H1539" t="s">
        <v>13553</v>
      </c>
    </row>
    <row r="1540" spans="1:8" x14ac:dyDescent="0.15">
      <c r="A1540">
        <v>1545</v>
      </c>
      <c r="B1540" t="s">
        <v>629</v>
      </c>
      <c r="C1540" t="s">
        <v>9394</v>
      </c>
      <c r="D1540" t="s">
        <v>311</v>
      </c>
      <c r="E1540" s="2" t="s">
        <v>232</v>
      </c>
      <c r="F1540" t="s">
        <v>13631</v>
      </c>
      <c r="G1540" s="2" t="s">
        <v>6952</v>
      </c>
      <c r="H1540" t="s">
        <v>13553</v>
      </c>
    </row>
    <row r="1541" spans="1:8" x14ac:dyDescent="0.15">
      <c r="A1541">
        <v>1546</v>
      </c>
      <c r="B1541" t="s">
        <v>630</v>
      </c>
      <c r="C1541" t="s">
        <v>9395</v>
      </c>
      <c r="D1541" t="s">
        <v>311</v>
      </c>
      <c r="E1541" s="2" t="s">
        <v>232</v>
      </c>
      <c r="F1541" t="s">
        <v>13621</v>
      </c>
      <c r="G1541" s="2" t="s">
        <v>7177</v>
      </c>
      <c r="H1541" t="s">
        <v>13553</v>
      </c>
    </row>
    <row r="1542" spans="1:8" x14ac:dyDescent="0.15">
      <c r="A1542">
        <v>1547</v>
      </c>
      <c r="B1542" t="s">
        <v>628</v>
      </c>
      <c r="C1542" t="s">
        <v>9396</v>
      </c>
      <c r="D1542" t="s">
        <v>311</v>
      </c>
      <c r="E1542" s="2" t="s">
        <v>232</v>
      </c>
      <c r="F1542" t="s">
        <v>13632</v>
      </c>
      <c r="G1542" s="2" t="s">
        <v>7178</v>
      </c>
      <c r="H1542" t="s">
        <v>13553</v>
      </c>
    </row>
    <row r="1543" spans="1:8" x14ac:dyDescent="0.15">
      <c r="A1543">
        <v>1548</v>
      </c>
      <c r="B1543" t="s">
        <v>2284</v>
      </c>
      <c r="C1543" t="s">
        <v>9397</v>
      </c>
      <c r="D1543" t="s">
        <v>311</v>
      </c>
      <c r="E1543" s="2" t="s">
        <v>231</v>
      </c>
      <c r="F1543" t="s">
        <v>13644</v>
      </c>
      <c r="G1543" s="2" t="s">
        <v>6676</v>
      </c>
      <c r="H1543" t="s">
        <v>13553</v>
      </c>
    </row>
    <row r="1544" spans="1:8" x14ac:dyDescent="0.15">
      <c r="A1544">
        <v>1549</v>
      </c>
      <c r="B1544" t="s">
        <v>4554</v>
      </c>
      <c r="C1544" t="s">
        <v>9398</v>
      </c>
      <c r="D1544" t="s">
        <v>311</v>
      </c>
      <c r="E1544" s="2" t="s">
        <v>231</v>
      </c>
      <c r="F1544" t="s">
        <v>13627</v>
      </c>
      <c r="G1544" s="2" t="s">
        <v>7179</v>
      </c>
      <c r="H1544" t="s">
        <v>13553</v>
      </c>
    </row>
    <row r="1545" spans="1:8" x14ac:dyDescent="0.15">
      <c r="A1545">
        <v>1550</v>
      </c>
      <c r="B1545" t="s">
        <v>2282</v>
      </c>
      <c r="C1545" t="s">
        <v>9399</v>
      </c>
      <c r="D1545" t="s">
        <v>311</v>
      </c>
      <c r="E1545" s="2" t="s">
        <v>231</v>
      </c>
      <c r="F1545" t="s">
        <v>27</v>
      </c>
      <c r="G1545" s="2" t="s">
        <v>6549</v>
      </c>
      <c r="H1545" t="s">
        <v>13553</v>
      </c>
    </row>
    <row r="1546" spans="1:8" x14ac:dyDescent="0.15">
      <c r="A1546">
        <v>1551</v>
      </c>
      <c r="B1546" t="s">
        <v>3694</v>
      </c>
      <c r="C1546" t="s">
        <v>9400</v>
      </c>
      <c r="D1546" t="s">
        <v>311</v>
      </c>
      <c r="E1546" s="2" t="s">
        <v>230</v>
      </c>
      <c r="F1546" t="s">
        <v>13627</v>
      </c>
      <c r="G1546" s="2" t="s">
        <v>7180</v>
      </c>
      <c r="H1546" t="s">
        <v>13553</v>
      </c>
    </row>
    <row r="1547" spans="1:8" x14ac:dyDescent="0.15">
      <c r="A1547">
        <v>1552</v>
      </c>
      <c r="B1547" t="s">
        <v>3692</v>
      </c>
      <c r="C1547" t="s">
        <v>9401</v>
      </c>
      <c r="D1547" t="s">
        <v>311</v>
      </c>
      <c r="E1547" s="2" t="s">
        <v>230</v>
      </c>
      <c r="F1547" t="s">
        <v>13635</v>
      </c>
      <c r="G1547" s="2" t="s">
        <v>7181</v>
      </c>
      <c r="H1547" t="s">
        <v>13553</v>
      </c>
    </row>
    <row r="1548" spans="1:8" x14ac:dyDescent="0.15">
      <c r="A1548">
        <v>1553</v>
      </c>
      <c r="B1548" t="s">
        <v>3693</v>
      </c>
      <c r="C1548" t="s">
        <v>9402</v>
      </c>
      <c r="D1548" t="s">
        <v>311</v>
      </c>
      <c r="E1548" s="2" t="s">
        <v>230</v>
      </c>
      <c r="F1548" t="s">
        <v>13627</v>
      </c>
      <c r="G1548" s="2" t="s">
        <v>6347</v>
      </c>
      <c r="H1548" t="s">
        <v>13553</v>
      </c>
    </row>
    <row r="1549" spans="1:8" x14ac:dyDescent="0.15">
      <c r="A1549">
        <v>1554</v>
      </c>
      <c r="B1549" t="s">
        <v>3695</v>
      </c>
      <c r="C1549" t="s">
        <v>9403</v>
      </c>
      <c r="D1549" t="s">
        <v>311</v>
      </c>
      <c r="E1549" s="2" t="s">
        <v>230</v>
      </c>
      <c r="F1549" t="s">
        <v>13610</v>
      </c>
      <c r="G1549" s="2" t="s">
        <v>7182</v>
      </c>
      <c r="H1549" t="s">
        <v>13553</v>
      </c>
    </row>
    <row r="1550" spans="1:8" x14ac:dyDescent="0.15">
      <c r="A1550">
        <v>1555</v>
      </c>
      <c r="B1550" t="s">
        <v>3690</v>
      </c>
      <c r="C1550" t="s">
        <v>8336</v>
      </c>
      <c r="D1550" t="s">
        <v>311</v>
      </c>
      <c r="E1550" s="2" t="s">
        <v>230</v>
      </c>
      <c r="F1550" t="s">
        <v>13617</v>
      </c>
      <c r="G1550" s="2" t="s">
        <v>7010</v>
      </c>
      <c r="H1550" t="s">
        <v>13553</v>
      </c>
    </row>
    <row r="1551" spans="1:8" x14ac:dyDescent="0.15">
      <c r="A1551">
        <v>1556</v>
      </c>
      <c r="B1551" t="s">
        <v>652</v>
      </c>
      <c r="C1551" t="s">
        <v>9404</v>
      </c>
      <c r="D1551" t="s">
        <v>311</v>
      </c>
      <c r="E1551" s="2" t="s">
        <v>232</v>
      </c>
      <c r="F1551" t="s">
        <v>13642</v>
      </c>
      <c r="G1551" s="2" t="s">
        <v>6664</v>
      </c>
      <c r="H1551" t="s">
        <v>13553</v>
      </c>
    </row>
    <row r="1552" spans="1:8" x14ac:dyDescent="0.15">
      <c r="A1552">
        <v>1557</v>
      </c>
      <c r="B1552" t="s">
        <v>4555</v>
      </c>
      <c r="C1552" t="s">
        <v>9405</v>
      </c>
      <c r="D1552" t="s">
        <v>311</v>
      </c>
      <c r="E1552" s="2" t="s">
        <v>232</v>
      </c>
      <c r="F1552" t="s">
        <v>13610</v>
      </c>
      <c r="G1552" s="2" t="s">
        <v>6379</v>
      </c>
      <c r="H1552" t="s">
        <v>13553</v>
      </c>
    </row>
    <row r="1553" spans="1:8" x14ac:dyDescent="0.15">
      <c r="A1553">
        <v>1558</v>
      </c>
      <c r="B1553" t="s">
        <v>651</v>
      </c>
      <c r="C1553" t="s">
        <v>9406</v>
      </c>
      <c r="D1553" t="s">
        <v>311</v>
      </c>
      <c r="E1553" s="2" t="s">
        <v>232</v>
      </c>
      <c r="F1553" t="s">
        <v>13610</v>
      </c>
      <c r="G1553" s="2" t="s">
        <v>6853</v>
      </c>
      <c r="H1553" t="s">
        <v>13553</v>
      </c>
    </row>
    <row r="1554" spans="1:8" x14ac:dyDescent="0.15">
      <c r="A1554">
        <v>1559</v>
      </c>
      <c r="B1554" t="s">
        <v>650</v>
      </c>
      <c r="C1554" t="s">
        <v>9407</v>
      </c>
      <c r="D1554" t="s">
        <v>311</v>
      </c>
      <c r="E1554" s="2" t="s">
        <v>232</v>
      </c>
      <c r="F1554" t="s">
        <v>13607</v>
      </c>
      <c r="G1554" s="2" t="s">
        <v>7183</v>
      </c>
      <c r="H1554" t="s">
        <v>13553</v>
      </c>
    </row>
    <row r="1555" spans="1:8" x14ac:dyDescent="0.15">
      <c r="A1555">
        <v>1560</v>
      </c>
      <c r="B1555" t="s">
        <v>2304</v>
      </c>
      <c r="C1555" t="s">
        <v>9408</v>
      </c>
      <c r="D1555" t="s">
        <v>311</v>
      </c>
      <c r="E1555" s="2" t="s">
        <v>231</v>
      </c>
      <c r="F1555" t="s">
        <v>13607</v>
      </c>
      <c r="G1555" s="2" t="s">
        <v>7149</v>
      </c>
      <c r="H1555" t="s">
        <v>13553</v>
      </c>
    </row>
    <row r="1556" spans="1:8" x14ac:dyDescent="0.15">
      <c r="A1556">
        <v>1561</v>
      </c>
      <c r="B1556" t="s">
        <v>2306</v>
      </c>
      <c r="C1556" t="s">
        <v>9409</v>
      </c>
      <c r="D1556" t="s">
        <v>311</v>
      </c>
      <c r="E1556" s="2" t="s">
        <v>231</v>
      </c>
      <c r="F1556" t="s">
        <v>13610</v>
      </c>
      <c r="G1556" s="2" t="s">
        <v>6261</v>
      </c>
      <c r="H1556" t="s">
        <v>13553</v>
      </c>
    </row>
    <row r="1557" spans="1:8" x14ac:dyDescent="0.15">
      <c r="A1557">
        <v>1562</v>
      </c>
      <c r="B1557" t="s">
        <v>2303</v>
      </c>
      <c r="C1557" t="s">
        <v>9410</v>
      </c>
      <c r="D1557" t="s">
        <v>311</v>
      </c>
      <c r="E1557" s="2" t="s">
        <v>231</v>
      </c>
      <c r="F1557" t="s">
        <v>13610</v>
      </c>
      <c r="G1557" s="2" t="s">
        <v>6927</v>
      </c>
      <c r="H1557" t="s">
        <v>13553</v>
      </c>
    </row>
    <row r="1558" spans="1:8" x14ac:dyDescent="0.15">
      <c r="A1558">
        <v>1563</v>
      </c>
      <c r="B1558" t="s">
        <v>2305</v>
      </c>
      <c r="C1558" t="s">
        <v>9411</v>
      </c>
      <c r="D1558" t="s">
        <v>311</v>
      </c>
      <c r="E1558" s="2" t="s">
        <v>231</v>
      </c>
      <c r="F1558" t="s">
        <v>13632</v>
      </c>
      <c r="G1558" s="2" t="s">
        <v>6583</v>
      </c>
      <c r="H1558" t="s">
        <v>13553</v>
      </c>
    </row>
    <row r="1559" spans="1:8" x14ac:dyDescent="0.15">
      <c r="A1559">
        <v>1564</v>
      </c>
      <c r="B1559" t="s">
        <v>640</v>
      </c>
      <c r="C1559" t="s">
        <v>9412</v>
      </c>
      <c r="D1559" t="s">
        <v>311</v>
      </c>
      <c r="E1559" s="2" t="s">
        <v>232</v>
      </c>
      <c r="F1559" t="s">
        <v>13627</v>
      </c>
      <c r="G1559" s="2" t="s">
        <v>6332</v>
      </c>
      <c r="H1559" t="s">
        <v>13553</v>
      </c>
    </row>
    <row r="1560" spans="1:8" x14ac:dyDescent="0.15">
      <c r="A1560">
        <v>1565</v>
      </c>
      <c r="B1560" t="s">
        <v>645</v>
      </c>
      <c r="C1560" t="s">
        <v>9413</v>
      </c>
      <c r="D1560" t="s">
        <v>311</v>
      </c>
      <c r="E1560" s="2" t="s">
        <v>232</v>
      </c>
      <c r="F1560" t="s">
        <v>13627</v>
      </c>
      <c r="G1560" s="2" t="s">
        <v>6617</v>
      </c>
      <c r="H1560" t="s">
        <v>13553</v>
      </c>
    </row>
    <row r="1561" spans="1:8" x14ac:dyDescent="0.15">
      <c r="A1561">
        <v>1566</v>
      </c>
      <c r="B1561" t="s">
        <v>648</v>
      </c>
      <c r="C1561" t="s">
        <v>9414</v>
      </c>
      <c r="D1561" t="s">
        <v>311</v>
      </c>
      <c r="E1561" s="2" t="s">
        <v>232</v>
      </c>
      <c r="F1561" t="s">
        <v>13627</v>
      </c>
      <c r="G1561" s="2" t="s">
        <v>6541</v>
      </c>
      <c r="H1561" t="s">
        <v>13553</v>
      </c>
    </row>
    <row r="1562" spans="1:8" x14ac:dyDescent="0.15">
      <c r="A1562">
        <v>1567</v>
      </c>
      <c r="B1562" t="s">
        <v>641</v>
      </c>
      <c r="C1562" t="s">
        <v>9415</v>
      </c>
      <c r="D1562" t="s">
        <v>311</v>
      </c>
      <c r="E1562" s="2" t="s">
        <v>232</v>
      </c>
      <c r="F1562" t="s">
        <v>13610</v>
      </c>
      <c r="G1562" s="2" t="s">
        <v>6707</v>
      </c>
      <c r="H1562" t="s">
        <v>13553</v>
      </c>
    </row>
    <row r="1563" spans="1:8" x14ac:dyDescent="0.15">
      <c r="A1563">
        <v>1568</v>
      </c>
      <c r="B1563" t="s">
        <v>644</v>
      </c>
      <c r="C1563" t="s">
        <v>9416</v>
      </c>
      <c r="D1563" t="s">
        <v>311</v>
      </c>
      <c r="E1563" s="2" t="s">
        <v>232</v>
      </c>
      <c r="F1563" t="s">
        <v>13621</v>
      </c>
      <c r="G1563" s="2" t="s">
        <v>6383</v>
      </c>
      <c r="H1563" t="s">
        <v>13553</v>
      </c>
    </row>
    <row r="1564" spans="1:8" x14ac:dyDescent="0.15">
      <c r="A1564">
        <v>1569</v>
      </c>
      <c r="B1564" t="s">
        <v>642</v>
      </c>
      <c r="C1564" t="s">
        <v>9417</v>
      </c>
      <c r="D1564" t="s">
        <v>311</v>
      </c>
      <c r="E1564" s="2" t="s">
        <v>232</v>
      </c>
      <c r="F1564" t="s">
        <v>13629</v>
      </c>
      <c r="G1564" s="2" t="s">
        <v>6853</v>
      </c>
      <c r="H1564" t="s">
        <v>13553</v>
      </c>
    </row>
    <row r="1565" spans="1:8" x14ac:dyDescent="0.15">
      <c r="A1565">
        <v>1570</v>
      </c>
      <c r="B1565" t="s">
        <v>649</v>
      </c>
      <c r="C1565" t="s">
        <v>9418</v>
      </c>
      <c r="D1565" t="s">
        <v>311</v>
      </c>
      <c r="E1565" s="2" t="s">
        <v>232</v>
      </c>
      <c r="F1565" t="s">
        <v>13650</v>
      </c>
      <c r="G1565" s="2" t="s">
        <v>6387</v>
      </c>
      <c r="H1565" t="s">
        <v>13553</v>
      </c>
    </row>
    <row r="1566" spans="1:8" x14ac:dyDescent="0.15">
      <c r="A1566">
        <v>1571</v>
      </c>
      <c r="B1566" t="s">
        <v>647</v>
      </c>
      <c r="C1566" t="s">
        <v>9419</v>
      </c>
      <c r="D1566" t="s">
        <v>311</v>
      </c>
      <c r="E1566" s="2" t="s">
        <v>232</v>
      </c>
      <c r="F1566" t="s">
        <v>13612</v>
      </c>
      <c r="G1566" s="2" t="s">
        <v>6379</v>
      </c>
      <c r="H1566" t="s">
        <v>13553</v>
      </c>
    </row>
    <row r="1567" spans="1:8" x14ac:dyDescent="0.15">
      <c r="A1567">
        <v>1572</v>
      </c>
      <c r="B1567" t="s">
        <v>643</v>
      </c>
      <c r="C1567" t="s">
        <v>9420</v>
      </c>
      <c r="D1567" t="s">
        <v>311</v>
      </c>
      <c r="E1567" s="2" t="s">
        <v>232</v>
      </c>
      <c r="F1567" t="s">
        <v>13621</v>
      </c>
      <c r="G1567" s="2" t="s">
        <v>7184</v>
      </c>
      <c r="H1567" t="s">
        <v>13553</v>
      </c>
    </row>
    <row r="1568" spans="1:8" x14ac:dyDescent="0.15">
      <c r="A1568">
        <v>1573</v>
      </c>
      <c r="B1568" t="s">
        <v>2285</v>
      </c>
      <c r="C1568" t="s">
        <v>9421</v>
      </c>
      <c r="D1568" t="s">
        <v>311</v>
      </c>
      <c r="E1568" s="2" t="s">
        <v>231</v>
      </c>
      <c r="F1568" t="s">
        <v>13621</v>
      </c>
      <c r="G1568" s="2" t="s">
        <v>7185</v>
      </c>
      <c r="H1568" t="s">
        <v>13553</v>
      </c>
    </row>
    <row r="1569" spans="1:8" x14ac:dyDescent="0.15">
      <c r="A1569">
        <v>1574</v>
      </c>
      <c r="B1569" t="s">
        <v>2288</v>
      </c>
      <c r="C1569" t="s">
        <v>9422</v>
      </c>
      <c r="D1569" t="s">
        <v>311</v>
      </c>
      <c r="E1569" s="2" t="s">
        <v>231</v>
      </c>
      <c r="F1569" t="s">
        <v>13648</v>
      </c>
      <c r="G1569" s="2" t="s">
        <v>6929</v>
      </c>
      <c r="H1569" t="s">
        <v>13553</v>
      </c>
    </row>
    <row r="1570" spans="1:8" x14ac:dyDescent="0.15">
      <c r="A1570">
        <v>1575</v>
      </c>
      <c r="B1570" t="s">
        <v>2308</v>
      </c>
      <c r="C1570" t="s">
        <v>9423</v>
      </c>
      <c r="D1570" t="s">
        <v>311</v>
      </c>
      <c r="E1570" s="2" t="s">
        <v>231</v>
      </c>
      <c r="F1570" t="s">
        <v>13639</v>
      </c>
      <c r="G1570" s="2" t="s">
        <v>6320</v>
      </c>
      <c r="H1570" t="s">
        <v>13553</v>
      </c>
    </row>
    <row r="1571" spans="1:8" x14ac:dyDescent="0.15">
      <c r="A1571">
        <v>1576</v>
      </c>
      <c r="B1571" t="s">
        <v>2948</v>
      </c>
      <c r="C1571" t="s">
        <v>9424</v>
      </c>
      <c r="D1571" t="s">
        <v>311</v>
      </c>
      <c r="E1571" s="2" t="s">
        <v>231</v>
      </c>
      <c r="F1571" t="s">
        <v>13607</v>
      </c>
      <c r="G1571" s="2" t="s">
        <v>6826</v>
      </c>
      <c r="H1571" t="s">
        <v>13553</v>
      </c>
    </row>
    <row r="1572" spans="1:8" x14ac:dyDescent="0.15">
      <c r="A1572">
        <v>1577</v>
      </c>
      <c r="B1572" t="s">
        <v>2286</v>
      </c>
      <c r="C1572" t="s">
        <v>9425</v>
      </c>
      <c r="D1572" t="s">
        <v>311</v>
      </c>
      <c r="E1572" s="2" t="s">
        <v>231</v>
      </c>
      <c r="F1572" t="s">
        <v>13623</v>
      </c>
      <c r="G1572" s="2" t="s">
        <v>6778</v>
      </c>
      <c r="H1572" t="s">
        <v>13553</v>
      </c>
    </row>
    <row r="1573" spans="1:8" x14ac:dyDescent="0.15">
      <c r="A1573">
        <v>1578</v>
      </c>
      <c r="B1573" t="s">
        <v>4556</v>
      </c>
      <c r="C1573" t="s">
        <v>9426</v>
      </c>
      <c r="D1573" t="s">
        <v>311</v>
      </c>
      <c r="E1573" s="2" t="s">
        <v>230</v>
      </c>
      <c r="F1573" t="s">
        <v>13609</v>
      </c>
      <c r="G1573" s="2" t="s">
        <v>6302</v>
      </c>
      <c r="H1573" t="s">
        <v>13553</v>
      </c>
    </row>
    <row r="1574" spans="1:8" x14ac:dyDescent="0.15">
      <c r="A1574">
        <v>1579</v>
      </c>
      <c r="B1574" t="s">
        <v>3696</v>
      </c>
      <c r="C1574" t="s">
        <v>9427</v>
      </c>
      <c r="D1574" t="s">
        <v>311</v>
      </c>
      <c r="E1574" s="2" t="s">
        <v>230</v>
      </c>
      <c r="F1574" t="s">
        <v>13638</v>
      </c>
      <c r="G1574" s="2" t="s">
        <v>7061</v>
      </c>
      <c r="H1574" t="s">
        <v>13553</v>
      </c>
    </row>
    <row r="1575" spans="1:8" x14ac:dyDescent="0.15">
      <c r="A1575">
        <v>1580</v>
      </c>
      <c r="B1575" t="s">
        <v>3697</v>
      </c>
      <c r="C1575" t="s">
        <v>9428</v>
      </c>
      <c r="D1575" t="s">
        <v>311</v>
      </c>
      <c r="E1575" s="2" t="s">
        <v>230</v>
      </c>
      <c r="F1575" t="s">
        <v>13608</v>
      </c>
      <c r="G1575" s="2" t="s">
        <v>7181</v>
      </c>
      <c r="H1575" t="s">
        <v>13553</v>
      </c>
    </row>
    <row r="1576" spans="1:8" x14ac:dyDescent="0.15">
      <c r="A1576">
        <v>1581</v>
      </c>
      <c r="B1576" t="s">
        <v>3699</v>
      </c>
      <c r="C1576" t="s">
        <v>9429</v>
      </c>
      <c r="D1576" t="s">
        <v>311</v>
      </c>
      <c r="E1576" s="2" t="s">
        <v>230</v>
      </c>
      <c r="F1576" t="s">
        <v>13606</v>
      </c>
      <c r="G1576" s="2" t="s">
        <v>7060</v>
      </c>
      <c r="H1576" t="s">
        <v>13553</v>
      </c>
    </row>
    <row r="1577" spans="1:8" x14ac:dyDescent="0.15">
      <c r="A1577">
        <v>1582</v>
      </c>
      <c r="B1577" t="s">
        <v>3698</v>
      </c>
      <c r="C1577" t="s">
        <v>9430</v>
      </c>
      <c r="D1577" t="s">
        <v>311</v>
      </c>
      <c r="E1577" s="2" t="s">
        <v>230</v>
      </c>
      <c r="F1577" t="s">
        <v>13639</v>
      </c>
      <c r="G1577" s="2" t="s">
        <v>6701</v>
      </c>
      <c r="H1577" t="s">
        <v>13553</v>
      </c>
    </row>
    <row r="1578" spans="1:8" x14ac:dyDescent="0.15">
      <c r="A1578">
        <v>1583</v>
      </c>
      <c r="B1578" t="s">
        <v>639</v>
      </c>
      <c r="C1578" t="s">
        <v>9431</v>
      </c>
      <c r="D1578" t="s">
        <v>311</v>
      </c>
      <c r="E1578" s="2" t="s">
        <v>232</v>
      </c>
      <c r="F1578" t="s">
        <v>13609</v>
      </c>
      <c r="G1578" s="2" t="s">
        <v>7186</v>
      </c>
      <c r="H1578" t="s">
        <v>13553</v>
      </c>
    </row>
    <row r="1579" spans="1:8" x14ac:dyDescent="0.15">
      <c r="A1579">
        <v>1584</v>
      </c>
      <c r="B1579" t="s">
        <v>636</v>
      </c>
      <c r="C1579" t="s">
        <v>9432</v>
      </c>
      <c r="D1579" t="s">
        <v>311</v>
      </c>
      <c r="E1579" s="2" t="s">
        <v>232</v>
      </c>
      <c r="F1579" t="s">
        <v>13624</v>
      </c>
      <c r="G1579" s="2" t="s">
        <v>6815</v>
      </c>
      <c r="H1579" t="s">
        <v>13553</v>
      </c>
    </row>
    <row r="1580" spans="1:8" x14ac:dyDescent="0.15">
      <c r="A1580">
        <v>1585</v>
      </c>
      <c r="B1580" t="s">
        <v>632</v>
      </c>
      <c r="C1580" t="s">
        <v>9433</v>
      </c>
      <c r="D1580" t="s">
        <v>311</v>
      </c>
      <c r="E1580" s="2" t="s">
        <v>232</v>
      </c>
      <c r="F1580" t="s">
        <v>13634</v>
      </c>
      <c r="G1580" s="2" t="s">
        <v>6372</v>
      </c>
      <c r="H1580" t="s">
        <v>13553</v>
      </c>
    </row>
    <row r="1581" spans="1:8" x14ac:dyDescent="0.15">
      <c r="A1581">
        <v>1586</v>
      </c>
      <c r="B1581" t="s">
        <v>637</v>
      </c>
      <c r="C1581" t="s">
        <v>9434</v>
      </c>
      <c r="D1581" t="s">
        <v>311</v>
      </c>
      <c r="E1581" s="2" t="s">
        <v>232</v>
      </c>
      <c r="F1581" t="s">
        <v>13609</v>
      </c>
      <c r="G1581" s="2" t="s">
        <v>7187</v>
      </c>
      <c r="H1581" t="s">
        <v>13553</v>
      </c>
    </row>
    <row r="1582" spans="1:8" x14ac:dyDescent="0.15">
      <c r="A1582">
        <v>1587</v>
      </c>
      <c r="B1582" t="s">
        <v>638</v>
      </c>
      <c r="C1582" t="s">
        <v>9435</v>
      </c>
      <c r="D1582" t="s">
        <v>311</v>
      </c>
      <c r="E1582" s="2" t="s">
        <v>232</v>
      </c>
      <c r="F1582" t="s">
        <v>13634</v>
      </c>
      <c r="G1582" s="2" t="s">
        <v>6891</v>
      </c>
      <c r="H1582" t="s">
        <v>13553</v>
      </c>
    </row>
    <row r="1583" spans="1:8" x14ac:dyDescent="0.15">
      <c r="A1583">
        <v>1588</v>
      </c>
      <c r="B1583" t="s">
        <v>634</v>
      </c>
      <c r="C1583" t="s">
        <v>9436</v>
      </c>
      <c r="D1583" t="s">
        <v>311</v>
      </c>
      <c r="E1583" s="2" t="s">
        <v>232</v>
      </c>
      <c r="F1583" t="s">
        <v>13607</v>
      </c>
      <c r="G1583" s="2" t="s">
        <v>7188</v>
      </c>
      <c r="H1583" t="s">
        <v>13553</v>
      </c>
    </row>
    <row r="1584" spans="1:8" x14ac:dyDescent="0.15">
      <c r="A1584">
        <v>1589</v>
      </c>
      <c r="B1584" t="s">
        <v>4557</v>
      </c>
      <c r="C1584" t="s">
        <v>9437</v>
      </c>
      <c r="D1584" t="s">
        <v>311</v>
      </c>
      <c r="E1584" s="2" t="s">
        <v>232</v>
      </c>
      <c r="F1584" t="s">
        <v>13642</v>
      </c>
      <c r="G1584" s="2" t="s">
        <v>7189</v>
      </c>
      <c r="H1584" t="s">
        <v>13553</v>
      </c>
    </row>
    <row r="1585" spans="1:8" x14ac:dyDescent="0.15">
      <c r="A1585">
        <v>1590</v>
      </c>
      <c r="B1585" t="s">
        <v>635</v>
      </c>
      <c r="C1585" t="s">
        <v>9438</v>
      </c>
      <c r="D1585" t="s">
        <v>311</v>
      </c>
      <c r="E1585" s="2" t="s">
        <v>232</v>
      </c>
      <c r="F1585" t="s">
        <v>13632</v>
      </c>
      <c r="G1585" s="2" t="s">
        <v>7190</v>
      </c>
      <c r="H1585" t="s">
        <v>13553</v>
      </c>
    </row>
    <row r="1586" spans="1:8" x14ac:dyDescent="0.15">
      <c r="A1586">
        <v>1591</v>
      </c>
      <c r="B1586" t="s">
        <v>412</v>
      </c>
      <c r="C1586" t="s">
        <v>9439</v>
      </c>
      <c r="D1586" t="s">
        <v>311</v>
      </c>
      <c r="E1586" s="2" t="s">
        <v>232</v>
      </c>
      <c r="F1586" t="s">
        <v>13621</v>
      </c>
      <c r="G1586" s="2" t="s">
        <v>7191</v>
      </c>
      <c r="H1586" t="s">
        <v>13553</v>
      </c>
    </row>
    <row r="1587" spans="1:8" x14ac:dyDescent="0.15">
      <c r="A1587">
        <v>1592</v>
      </c>
      <c r="B1587" t="s">
        <v>2296</v>
      </c>
      <c r="C1587" t="s">
        <v>9440</v>
      </c>
      <c r="D1587" t="s">
        <v>311</v>
      </c>
      <c r="E1587" s="2" t="s">
        <v>231</v>
      </c>
      <c r="F1587" t="s">
        <v>13621</v>
      </c>
      <c r="G1587" s="2" t="s">
        <v>7192</v>
      </c>
      <c r="H1587" t="s">
        <v>13553</v>
      </c>
    </row>
    <row r="1588" spans="1:8" x14ac:dyDescent="0.15">
      <c r="A1588">
        <v>1593</v>
      </c>
      <c r="B1588" t="s">
        <v>2298</v>
      </c>
      <c r="C1588" t="s">
        <v>9441</v>
      </c>
      <c r="D1588" t="s">
        <v>311</v>
      </c>
      <c r="E1588" s="2" t="s">
        <v>231</v>
      </c>
      <c r="F1588" t="s">
        <v>13607</v>
      </c>
      <c r="G1588" s="2" t="s">
        <v>7193</v>
      </c>
      <c r="H1588" t="s">
        <v>13553</v>
      </c>
    </row>
    <row r="1589" spans="1:8" x14ac:dyDescent="0.15">
      <c r="A1589">
        <v>1594</v>
      </c>
      <c r="B1589" t="s">
        <v>2302</v>
      </c>
      <c r="C1589" t="s">
        <v>9442</v>
      </c>
      <c r="D1589" t="s">
        <v>311</v>
      </c>
      <c r="E1589" s="2" t="s">
        <v>231</v>
      </c>
      <c r="F1589" t="s">
        <v>13607</v>
      </c>
      <c r="G1589" s="2" t="s">
        <v>6730</v>
      </c>
      <c r="H1589" t="s">
        <v>13553</v>
      </c>
    </row>
    <row r="1590" spans="1:8" x14ac:dyDescent="0.15">
      <c r="A1590">
        <v>1595</v>
      </c>
      <c r="B1590" t="s">
        <v>2299</v>
      </c>
      <c r="C1590" t="s">
        <v>9443</v>
      </c>
      <c r="D1590" t="s">
        <v>311</v>
      </c>
      <c r="E1590" s="2" t="s">
        <v>231</v>
      </c>
      <c r="F1590" t="s">
        <v>13609</v>
      </c>
      <c r="G1590" s="2" t="s">
        <v>7194</v>
      </c>
      <c r="H1590" t="s">
        <v>13553</v>
      </c>
    </row>
    <row r="1591" spans="1:8" x14ac:dyDescent="0.15">
      <c r="A1591">
        <v>1596</v>
      </c>
      <c r="B1591" t="s">
        <v>2297</v>
      </c>
      <c r="C1591" t="s">
        <v>9444</v>
      </c>
      <c r="D1591" t="s">
        <v>311</v>
      </c>
      <c r="E1591" s="2" t="s">
        <v>231</v>
      </c>
      <c r="F1591" t="s">
        <v>13640</v>
      </c>
      <c r="G1591" s="2" t="s">
        <v>7195</v>
      </c>
      <c r="H1591" t="s">
        <v>13553</v>
      </c>
    </row>
    <row r="1592" spans="1:8" x14ac:dyDescent="0.15">
      <c r="A1592">
        <v>1597</v>
      </c>
      <c r="B1592" t="s">
        <v>2301</v>
      </c>
      <c r="C1592" t="s">
        <v>9445</v>
      </c>
      <c r="D1592" t="s">
        <v>311</v>
      </c>
      <c r="E1592" s="2" t="s">
        <v>231</v>
      </c>
      <c r="F1592" t="s">
        <v>13638</v>
      </c>
      <c r="G1592" s="2" t="s">
        <v>6674</v>
      </c>
      <c r="H1592" t="s">
        <v>13553</v>
      </c>
    </row>
    <row r="1593" spans="1:8" x14ac:dyDescent="0.15">
      <c r="A1593">
        <v>1598</v>
      </c>
      <c r="B1593" t="s">
        <v>2949</v>
      </c>
      <c r="C1593" t="s">
        <v>9446</v>
      </c>
      <c r="D1593" t="s">
        <v>311</v>
      </c>
      <c r="E1593" s="2" t="s">
        <v>231</v>
      </c>
      <c r="F1593" t="s">
        <v>13607</v>
      </c>
      <c r="G1593" s="2" t="s">
        <v>7196</v>
      </c>
      <c r="H1593" t="s">
        <v>13553</v>
      </c>
    </row>
    <row r="1594" spans="1:8" x14ac:dyDescent="0.15">
      <c r="A1594">
        <v>1599</v>
      </c>
      <c r="B1594" t="s">
        <v>2283</v>
      </c>
      <c r="C1594" t="s">
        <v>9447</v>
      </c>
      <c r="D1594" t="s">
        <v>311</v>
      </c>
      <c r="E1594" s="2" t="s">
        <v>231</v>
      </c>
      <c r="F1594" t="s">
        <v>13610</v>
      </c>
      <c r="G1594" s="2" t="s">
        <v>6273</v>
      </c>
      <c r="H1594" t="s">
        <v>13553</v>
      </c>
    </row>
    <row r="1595" spans="1:8" x14ac:dyDescent="0.15">
      <c r="A1595">
        <v>1600</v>
      </c>
      <c r="B1595" t="s">
        <v>2300</v>
      </c>
      <c r="C1595" t="s">
        <v>9448</v>
      </c>
      <c r="D1595" t="s">
        <v>311</v>
      </c>
      <c r="E1595" s="2" t="s">
        <v>231</v>
      </c>
      <c r="F1595" t="s">
        <v>13625</v>
      </c>
      <c r="G1595" s="2" t="s">
        <v>6650</v>
      </c>
      <c r="H1595" t="s">
        <v>13553</v>
      </c>
    </row>
    <row r="1596" spans="1:8" x14ac:dyDescent="0.15">
      <c r="A1596">
        <v>1601</v>
      </c>
      <c r="B1596" t="s">
        <v>3716</v>
      </c>
      <c r="C1596" t="s">
        <v>9449</v>
      </c>
      <c r="D1596" t="s">
        <v>311</v>
      </c>
      <c r="E1596" s="2" t="s">
        <v>230</v>
      </c>
      <c r="F1596" t="s">
        <v>13609</v>
      </c>
      <c r="G1596" s="2" t="s">
        <v>6344</v>
      </c>
      <c r="H1596" t="s">
        <v>13553</v>
      </c>
    </row>
    <row r="1597" spans="1:8" x14ac:dyDescent="0.15">
      <c r="A1597">
        <v>1602</v>
      </c>
      <c r="B1597" t="s">
        <v>3719</v>
      </c>
      <c r="C1597" t="s">
        <v>9450</v>
      </c>
      <c r="D1597" t="s">
        <v>311</v>
      </c>
      <c r="E1597" s="2" t="s">
        <v>230</v>
      </c>
      <c r="F1597" t="s">
        <v>13607</v>
      </c>
      <c r="G1597" s="2" t="s">
        <v>6814</v>
      </c>
      <c r="H1597" t="s">
        <v>13553</v>
      </c>
    </row>
    <row r="1598" spans="1:8" x14ac:dyDescent="0.15">
      <c r="A1598">
        <v>1603</v>
      </c>
      <c r="B1598" t="s">
        <v>3715</v>
      </c>
      <c r="C1598" t="s">
        <v>9451</v>
      </c>
      <c r="D1598" t="s">
        <v>311</v>
      </c>
      <c r="E1598" s="2" t="s">
        <v>230</v>
      </c>
      <c r="F1598" t="s">
        <v>13617</v>
      </c>
      <c r="G1598" s="2" t="s">
        <v>7197</v>
      </c>
      <c r="H1598" t="s">
        <v>13553</v>
      </c>
    </row>
    <row r="1599" spans="1:8" x14ac:dyDescent="0.15">
      <c r="A1599">
        <v>1604</v>
      </c>
      <c r="B1599" t="s">
        <v>3717</v>
      </c>
      <c r="C1599" t="s">
        <v>9452</v>
      </c>
      <c r="D1599" t="s">
        <v>311</v>
      </c>
      <c r="E1599" s="2" t="s">
        <v>230</v>
      </c>
      <c r="F1599" t="s">
        <v>13609</v>
      </c>
      <c r="G1599" s="2" t="s">
        <v>7198</v>
      </c>
      <c r="H1599" t="s">
        <v>13553</v>
      </c>
    </row>
    <row r="1600" spans="1:8" x14ac:dyDescent="0.15">
      <c r="A1600">
        <v>1605</v>
      </c>
      <c r="B1600" t="s">
        <v>3722</v>
      </c>
      <c r="C1600" t="s">
        <v>9453</v>
      </c>
      <c r="D1600" t="s">
        <v>311</v>
      </c>
      <c r="E1600" s="2" t="s">
        <v>230</v>
      </c>
      <c r="F1600" t="s">
        <v>13621</v>
      </c>
      <c r="G1600" s="2" t="s">
        <v>7199</v>
      </c>
      <c r="H1600" t="s">
        <v>13553</v>
      </c>
    </row>
    <row r="1601" spans="1:8" x14ac:dyDescent="0.15">
      <c r="A1601">
        <v>1606</v>
      </c>
      <c r="B1601" t="s">
        <v>3721</v>
      </c>
      <c r="C1601" t="s">
        <v>9454</v>
      </c>
      <c r="D1601" t="s">
        <v>311</v>
      </c>
      <c r="E1601" s="2" t="s">
        <v>230</v>
      </c>
      <c r="F1601" t="s">
        <v>13610</v>
      </c>
      <c r="G1601" s="2" t="s">
        <v>6899</v>
      </c>
      <c r="H1601" t="s">
        <v>13553</v>
      </c>
    </row>
    <row r="1602" spans="1:8" x14ac:dyDescent="0.15">
      <c r="A1602">
        <v>1607</v>
      </c>
      <c r="B1602" t="s">
        <v>3720</v>
      </c>
      <c r="C1602" t="s">
        <v>9455</v>
      </c>
      <c r="D1602" t="s">
        <v>311</v>
      </c>
      <c r="E1602" s="2" t="s">
        <v>230</v>
      </c>
      <c r="F1602" t="s">
        <v>13607</v>
      </c>
      <c r="G1602" s="2" t="s">
        <v>7200</v>
      </c>
      <c r="H1602" t="s">
        <v>13553</v>
      </c>
    </row>
    <row r="1603" spans="1:8" x14ac:dyDescent="0.15">
      <c r="A1603">
        <v>1608</v>
      </c>
      <c r="B1603" t="s">
        <v>3718</v>
      </c>
      <c r="C1603" t="s">
        <v>9456</v>
      </c>
      <c r="D1603" t="s">
        <v>311</v>
      </c>
      <c r="E1603" s="2" t="s">
        <v>230</v>
      </c>
      <c r="F1603" t="s">
        <v>13607</v>
      </c>
      <c r="G1603" s="2" t="s">
        <v>6812</v>
      </c>
      <c r="H1603" t="s">
        <v>13553</v>
      </c>
    </row>
    <row r="1604" spans="1:8" x14ac:dyDescent="0.15">
      <c r="A1604">
        <v>1609</v>
      </c>
      <c r="B1604" t="s">
        <v>4558</v>
      </c>
      <c r="C1604" t="s">
        <v>9457</v>
      </c>
      <c r="D1604" t="s">
        <v>311</v>
      </c>
      <c r="E1604" s="2" t="s">
        <v>232</v>
      </c>
      <c r="F1604" t="s">
        <v>13610</v>
      </c>
      <c r="G1604" s="2" t="s">
        <v>7201</v>
      </c>
      <c r="H1604" t="s">
        <v>13553</v>
      </c>
    </row>
    <row r="1605" spans="1:8" x14ac:dyDescent="0.15">
      <c r="A1605">
        <v>1610</v>
      </c>
      <c r="B1605" t="s">
        <v>2307</v>
      </c>
      <c r="C1605" t="s">
        <v>9458</v>
      </c>
      <c r="D1605" t="s">
        <v>311</v>
      </c>
      <c r="E1605" s="2" t="s">
        <v>231</v>
      </c>
      <c r="F1605" t="s">
        <v>13607</v>
      </c>
      <c r="G1605" s="2" t="s">
        <v>6827</v>
      </c>
      <c r="H1605" t="s">
        <v>13553</v>
      </c>
    </row>
    <row r="1606" spans="1:8" x14ac:dyDescent="0.15">
      <c r="A1606">
        <v>1611</v>
      </c>
      <c r="B1606" t="s">
        <v>3702</v>
      </c>
      <c r="C1606" t="s">
        <v>9459</v>
      </c>
      <c r="D1606" t="s">
        <v>311</v>
      </c>
      <c r="E1606" s="2" t="s">
        <v>230</v>
      </c>
      <c r="F1606" t="s">
        <v>13631</v>
      </c>
      <c r="G1606" s="2" t="s">
        <v>7180</v>
      </c>
      <c r="H1606" t="s">
        <v>13553</v>
      </c>
    </row>
    <row r="1607" spans="1:8" x14ac:dyDescent="0.15">
      <c r="A1607">
        <v>1612</v>
      </c>
      <c r="B1607" t="s">
        <v>3701</v>
      </c>
      <c r="C1607" t="s">
        <v>9460</v>
      </c>
      <c r="D1607" t="s">
        <v>311</v>
      </c>
      <c r="E1607" s="2" t="s">
        <v>230</v>
      </c>
      <c r="F1607" t="s">
        <v>13627</v>
      </c>
      <c r="G1607" s="2" t="s">
        <v>6814</v>
      </c>
      <c r="H1607" t="s">
        <v>13553</v>
      </c>
    </row>
    <row r="1608" spans="1:8" x14ac:dyDescent="0.15">
      <c r="A1608">
        <v>1613</v>
      </c>
      <c r="B1608" t="s">
        <v>3704</v>
      </c>
      <c r="C1608" t="s">
        <v>9461</v>
      </c>
      <c r="D1608" t="s">
        <v>311</v>
      </c>
      <c r="E1608" s="2" t="s">
        <v>230</v>
      </c>
      <c r="F1608" t="s">
        <v>13610</v>
      </c>
      <c r="G1608" s="2" t="s">
        <v>6652</v>
      </c>
      <c r="H1608" t="s">
        <v>13553</v>
      </c>
    </row>
    <row r="1609" spans="1:8" x14ac:dyDescent="0.15">
      <c r="A1609">
        <v>1614</v>
      </c>
      <c r="B1609" t="s">
        <v>3703</v>
      </c>
      <c r="C1609" t="s">
        <v>9462</v>
      </c>
      <c r="D1609" t="s">
        <v>311</v>
      </c>
      <c r="E1609" s="2" t="s">
        <v>230</v>
      </c>
      <c r="F1609" t="s">
        <v>13609</v>
      </c>
      <c r="G1609" s="2" t="s">
        <v>7202</v>
      </c>
      <c r="H1609" t="s">
        <v>13553</v>
      </c>
    </row>
    <row r="1610" spans="1:8" x14ac:dyDescent="0.15">
      <c r="A1610">
        <v>1615</v>
      </c>
      <c r="B1610" t="s">
        <v>2287</v>
      </c>
      <c r="C1610" t="s">
        <v>9463</v>
      </c>
      <c r="D1610" t="s">
        <v>311</v>
      </c>
      <c r="E1610" s="2" t="s">
        <v>231</v>
      </c>
      <c r="F1610" t="s">
        <v>13648</v>
      </c>
      <c r="G1610" s="2" t="s">
        <v>7020</v>
      </c>
      <c r="H1610" t="s">
        <v>13553</v>
      </c>
    </row>
    <row r="1611" spans="1:8" x14ac:dyDescent="0.15">
      <c r="A1611">
        <v>1616</v>
      </c>
      <c r="B1611" t="s">
        <v>4559</v>
      </c>
      <c r="C1611" t="s">
        <v>9464</v>
      </c>
      <c r="D1611" t="s">
        <v>311</v>
      </c>
      <c r="E1611" s="2" t="s">
        <v>231</v>
      </c>
      <c r="F1611" t="s">
        <v>13612</v>
      </c>
      <c r="G1611" s="2" t="s">
        <v>6680</v>
      </c>
      <c r="H1611" t="s">
        <v>13553</v>
      </c>
    </row>
    <row r="1612" spans="1:8" x14ac:dyDescent="0.15">
      <c r="A1612">
        <v>1617</v>
      </c>
      <c r="B1612" t="s">
        <v>616</v>
      </c>
      <c r="C1612" t="s">
        <v>9465</v>
      </c>
      <c r="D1612" t="s">
        <v>311</v>
      </c>
      <c r="E1612" s="2" t="s">
        <v>232</v>
      </c>
      <c r="F1612" t="s">
        <v>13610</v>
      </c>
      <c r="G1612" s="2" t="s">
        <v>7203</v>
      </c>
      <c r="H1612" t="s">
        <v>13553</v>
      </c>
    </row>
    <row r="1613" spans="1:8" x14ac:dyDescent="0.15">
      <c r="A1613">
        <v>1618</v>
      </c>
      <c r="B1613" t="s">
        <v>622</v>
      </c>
      <c r="C1613" t="s">
        <v>9466</v>
      </c>
      <c r="D1613" t="s">
        <v>311</v>
      </c>
      <c r="E1613" s="2" t="s">
        <v>232</v>
      </c>
      <c r="F1613" t="s">
        <v>13624</v>
      </c>
      <c r="G1613" s="2" t="s">
        <v>7184</v>
      </c>
      <c r="H1613" t="s">
        <v>13553</v>
      </c>
    </row>
    <row r="1614" spans="1:8" x14ac:dyDescent="0.15">
      <c r="A1614">
        <v>1619</v>
      </c>
      <c r="B1614" t="s">
        <v>621</v>
      </c>
      <c r="C1614" t="s">
        <v>9467</v>
      </c>
      <c r="D1614" t="s">
        <v>311</v>
      </c>
      <c r="E1614" s="2" t="s">
        <v>232</v>
      </c>
      <c r="F1614" t="s">
        <v>13621</v>
      </c>
      <c r="G1614" s="2" t="s">
        <v>6256</v>
      </c>
      <c r="H1614" t="s">
        <v>13553</v>
      </c>
    </row>
    <row r="1615" spans="1:8" x14ac:dyDescent="0.15">
      <c r="A1615">
        <v>1620</v>
      </c>
      <c r="B1615" t="s">
        <v>4560</v>
      </c>
      <c r="C1615" t="s">
        <v>9468</v>
      </c>
      <c r="D1615" t="s">
        <v>311</v>
      </c>
      <c r="E1615" s="2" t="s">
        <v>232</v>
      </c>
      <c r="F1615" t="s">
        <v>13610</v>
      </c>
      <c r="G1615" s="2" t="s">
        <v>7106</v>
      </c>
      <c r="H1615" t="s">
        <v>13553</v>
      </c>
    </row>
    <row r="1616" spans="1:8" x14ac:dyDescent="0.15">
      <c r="A1616">
        <v>1621</v>
      </c>
      <c r="B1616" t="s">
        <v>619</v>
      </c>
      <c r="C1616" t="s">
        <v>9469</v>
      </c>
      <c r="D1616" t="s">
        <v>311</v>
      </c>
      <c r="E1616" s="2" t="s">
        <v>232</v>
      </c>
      <c r="F1616" t="s">
        <v>13642</v>
      </c>
      <c r="G1616" s="2" t="s">
        <v>7204</v>
      </c>
      <c r="H1616" t="s">
        <v>13553</v>
      </c>
    </row>
    <row r="1617" spans="1:8" x14ac:dyDescent="0.15">
      <c r="A1617">
        <v>1622</v>
      </c>
      <c r="B1617" t="s">
        <v>617</v>
      </c>
      <c r="C1617" t="s">
        <v>9470</v>
      </c>
      <c r="D1617" t="s">
        <v>311</v>
      </c>
      <c r="E1617" s="2" t="s">
        <v>232</v>
      </c>
      <c r="F1617" t="s">
        <v>13609</v>
      </c>
      <c r="G1617" s="2" t="s">
        <v>7205</v>
      </c>
      <c r="H1617" t="s">
        <v>13553</v>
      </c>
    </row>
    <row r="1618" spans="1:8" x14ac:dyDescent="0.15">
      <c r="A1618">
        <v>1623</v>
      </c>
      <c r="B1618" t="s">
        <v>620</v>
      </c>
      <c r="C1618" t="s">
        <v>9471</v>
      </c>
      <c r="D1618" t="s">
        <v>311</v>
      </c>
      <c r="E1618" s="2" t="s">
        <v>232</v>
      </c>
      <c r="F1618" t="s">
        <v>13610</v>
      </c>
      <c r="G1618" s="2" t="s">
        <v>7206</v>
      </c>
      <c r="H1618" t="s">
        <v>13553</v>
      </c>
    </row>
    <row r="1619" spans="1:8" x14ac:dyDescent="0.15">
      <c r="A1619">
        <v>1624</v>
      </c>
      <c r="B1619" t="s">
        <v>614</v>
      </c>
      <c r="C1619" t="s">
        <v>9472</v>
      </c>
      <c r="D1619" t="s">
        <v>311</v>
      </c>
      <c r="E1619" s="2" t="s">
        <v>232</v>
      </c>
      <c r="F1619" t="s">
        <v>13606</v>
      </c>
      <c r="G1619" s="2" t="s">
        <v>6265</v>
      </c>
      <c r="H1619" t="s">
        <v>13553</v>
      </c>
    </row>
    <row r="1620" spans="1:8" x14ac:dyDescent="0.15">
      <c r="A1620">
        <v>1625</v>
      </c>
      <c r="B1620" t="s">
        <v>623</v>
      </c>
      <c r="C1620" t="s">
        <v>9473</v>
      </c>
      <c r="D1620" t="s">
        <v>311</v>
      </c>
      <c r="E1620" s="2" t="s">
        <v>232</v>
      </c>
      <c r="F1620" t="s">
        <v>13648</v>
      </c>
      <c r="G1620" s="2" t="s">
        <v>6614</v>
      </c>
      <c r="H1620" t="s">
        <v>13553</v>
      </c>
    </row>
    <row r="1621" spans="1:8" x14ac:dyDescent="0.15">
      <c r="A1621">
        <v>1626</v>
      </c>
      <c r="B1621" t="s">
        <v>618</v>
      </c>
      <c r="C1621" t="s">
        <v>9474</v>
      </c>
      <c r="D1621" t="s">
        <v>311</v>
      </c>
      <c r="E1621" s="2" t="s">
        <v>232</v>
      </c>
      <c r="F1621" t="s">
        <v>13617</v>
      </c>
      <c r="G1621" s="2" t="s">
        <v>7048</v>
      </c>
      <c r="H1621" t="s">
        <v>13553</v>
      </c>
    </row>
    <row r="1622" spans="1:8" x14ac:dyDescent="0.15">
      <c r="A1622">
        <v>1627</v>
      </c>
      <c r="B1622" t="s">
        <v>2291</v>
      </c>
      <c r="C1622" t="s">
        <v>9475</v>
      </c>
      <c r="D1622" t="s">
        <v>311</v>
      </c>
      <c r="E1622" s="2" t="s">
        <v>231</v>
      </c>
      <c r="F1622" t="s">
        <v>13648</v>
      </c>
      <c r="G1622" s="2" t="s">
        <v>6322</v>
      </c>
      <c r="H1622" t="s">
        <v>13553</v>
      </c>
    </row>
    <row r="1623" spans="1:8" x14ac:dyDescent="0.15">
      <c r="A1623">
        <v>1628</v>
      </c>
      <c r="B1623" t="s">
        <v>2292</v>
      </c>
      <c r="C1623" t="s">
        <v>9476</v>
      </c>
      <c r="D1623" t="s">
        <v>311</v>
      </c>
      <c r="E1623" s="2" t="s">
        <v>231</v>
      </c>
      <c r="F1623" t="s">
        <v>13648</v>
      </c>
      <c r="G1623" s="2" t="s">
        <v>7018</v>
      </c>
      <c r="H1623" t="s">
        <v>13553</v>
      </c>
    </row>
    <row r="1624" spans="1:8" x14ac:dyDescent="0.15">
      <c r="A1624">
        <v>1629</v>
      </c>
      <c r="B1624" t="s">
        <v>2290</v>
      </c>
      <c r="C1624" t="s">
        <v>9477</v>
      </c>
      <c r="D1624" t="s">
        <v>311</v>
      </c>
      <c r="E1624" s="2" t="s">
        <v>231</v>
      </c>
      <c r="F1624" t="s">
        <v>13634</v>
      </c>
      <c r="G1624" s="2" t="s">
        <v>7207</v>
      </c>
      <c r="H1624" t="s">
        <v>13553</v>
      </c>
    </row>
    <row r="1625" spans="1:8" x14ac:dyDescent="0.15">
      <c r="A1625">
        <v>1630</v>
      </c>
      <c r="B1625" t="s">
        <v>2289</v>
      </c>
      <c r="C1625" t="s">
        <v>9478</v>
      </c>
      <c r="D1625" t="s">
        <v>311</v>
      </c>
      <c r="E1625" s="2" t="s">
        <v>231</v>
      </c>
      <c r="F1625" t="s">
        <v>13631</v>
      </c>
      <c r="G1625" s="2" t="s">
        <v>7208</v>
      </c>
      <c r="H1625" t="s">
        <v>13553</v>
      </c>
    </row>
    <row r="1626" spans="1:8" x14ac:dyDescent="0.15">
      <c r="A1626">
        <v>1631</v>
      </c>
      <c r="B1626" t="s">
        <v>2274</v>
      </c>
      <c r="C1626" t="s">
        <v>9479</v>
      </c>
      <c r="D1626" t="s">
        <v>311</v>
      </c>
      <c r="E1626" s="2" t="s">
        <v>231</v>
      </c>
      <c r="F1626" t="s">
        <v>13610</v>
      </c>
      <c r="G1626" s="2" t="s">
        <v>7209</v>
      </c>
      <c r="H1626" t="s">
        <v>13553</v>
      </c>
    </row>
    <row r="1627" spans="1:8" x14ac:dyDescent="0.15">
      <c r="A1627">
        <v>1632</v>
      </c>
      <c r="B1627" t="s">
        <v>2294</v>
      </c>
      <c r="C1627" t="s">
        <v>9480</v>
      </c>
      <c r="D1627" t="s">
        <v>311</v>
      </c>
      <c r="E1627" s="2" t="s">
        <v>231</v>
      </c>
      <c r="F1627" t="s">
        <v>13607</v>
      </c>
      <c r="G1627" s="2" t="s">
        <v>6925</v>
      </c>
      <c r="H1627" t="s">
        <v>13553</v>
      </c>
    </row>
    <row r="1628" spans="1:8" x14ac:dyDescent="0.15">
      <c r="A1628">
        <v>1633</v>
      </c>
      <c r="B1628" t="s">
        <v>2295</v>
      </c>
      <c r="C1628" t="s">
        <v>9481</v>
      </c>
      <c r="D1628" t="s">
        <v>311</v>
      </c>
      <c r="E1628" s="2" t="s">
        <v>231</v>
      </c>
      <c r="F1628" t="s">
        <v>27</v>
      </c>
      <c r="G1628" s="2" t="s">
        <v>6341</v>
      </c>
      <c r="H1628" t="s">
        <v>13553</v>
      </c>
    </row>
    <row r="1629" spans="1:8" x14ac:dyDescent="0.15">
      <c r="A1629">
        <v>1634</v>
      </c>
      <c r="B1629" t="s">
        <v>3706</v>
      </c>
      <c r="C1629" t="s">
        <v>9482</v>
      </c>
      <c r="D1629" t="s">
        <v>311</v>
      </c>
      <c r="E1629" s="2" t="s">
        <v>230</v>
      </c>
      <c r="F1629" t="s">
        <v>13613</v>
      </c>
      <c r="G1629" s="2" t="s">
        <v>6294</v>
      </c>
      <c r="H1629" t="s">
        <v>13553</v>
      </c>
    </row>
    <row r="1630" spans="1:8" x14ac:dyDescent="0.15">
      <c r="A1630">
        <v>1635</v>
      </c>
      <c r="B1630" t="s">
        <v>3712</v>
      </c>
      <c r="C1630" t="s">
        <v>9483</v>
      </c>
      <c r="D1630" t="s">
        <v>311</v>
      </c>
      <c r="E1630" s="2" t="s">
        <v>230</v>
      </c>
      <c r="F1630" t="s">
        <v>13623</v>
      </c>
      <c r="G1630" s="2" t="s">
        <v>6645</v>
      </c>
      <c r="H1630" t="s">
        <v>13553</v>
      </c>
    </row>
    <row r="1631" spans="1:8" x14ac:dyDescent="0.15">
      <c r="A1631">
        <v>1636</v>
      </c>
      <c r="B1631" t="s">
        <v>3708</v>
      </c>
      <c r="C1631" t="s">
        <v>9484</v>
      </c>
      <c r="D1631" t="s">
        <v>311</v>
      </c>
      <c r="E1631" s="2" t="s">
        <v>230</v>
      </c>
      <c r="F1631" t="s">
        <v>13638</v>
      </c>
      <c r="G1631" s="2" t="s">
        <v>7210</v>
      </c>
      <c r="H1631" t="s">
        <v>13553</v>
      </c>
    </row>
    <row r="1632" spans="1:8" x14ac:dyDescent="0.15">
      <c r="A1632">
        <v>1637</v>
      </c>
      <c r="B1632" t="s">
        <v>3709</v>
      </c>
      <c r="C1632" t="s">
        <v>9485</v>
      </c>
      <c r="D1632" t="s">
        <v>311</v>
      </c>
      <c r="E1632" s="2" t="s">
        <v>230</v>
      </c>
      <c r="F1632" t="s">
        <v>13631</v>
      </c>
      <c r="G1632" s="2" t="s">
        <v>6785</v>
      </c>
      <c r="H1632" t="s">
        <v>13553</v>
      </c>
    </row>
    <row r="1633" spans="1:8" x14ac:dyDescent="0.15">
      <c r="A1633">
        <v>1638</v>
      </c>
      <c r="B1633" t="s">
        <v>3713</v>
      </c>
      <c r="C1633" t="s">
        <v>9486</v>
      </c>
      <c r="D1633" t="s">
        <v>311</v>
      </c>
      <c r="E1633" s="2" t="s">
        <v>230</v>
      </c>
      <c r="F1633" t="s">
        <v>13648</v>
      </c>
      <c r="G1633" s="2" t="s">
        <v>6558</v>
      </c>
      <c r="H1633" t="s">
        <v>13553</v>
      </c>
    </row>
    <row r="1634" spans="1:8" x14ac:dyDescent="0.15">
      <c r="A1634">
        <v>1639</v>
      </c>
      <c r="B1634" t="s">
        <v>3714</v>
      </c>
      <c r="C1634" t="s">
        <v>9487</v>
      </c>
      <c r="D1634" t="s">
        <v>311</v>
      </c>
      <c r="E1634" s="2" t="s">
        <v>230</v>
      </c>
      <c r="F1634" t="s">
        <v>13631</v>
      </c>
      <c r="G1634" s="2" t="s">
        <v>6787</v>
      </c>
      <c r="H1634" t="s">
        <v>13553</v>
      </c>
    </row>
    <row r="1635" spans="1:8" x14ac:dyDescent="0.15">
      <c r="A1635">
        <v>1640</v>
      </c>
      <c r="B1635" t="s">
        <v>3707</v>
      </c>
      <c r="C1635" t="s">
        <v>9488</v>
      </c>
      <c r="D1635" t="s">
        <v>311</v>
      </c>
      <c r="E1635" s="2" t="s">
        <v>230</v>
      </c>
      <c r="F1635" t="s">
        <v>13606</v>
      </c>
      <c r="G1635" s="2" t="s">
        <v>6592</v>
      </c>
      <c r="H1635" t="s">
        <v>13553</v>
      </c>
    </row>
    <row r="1636" spans="1:8" x14ac:dyDescent="0.15">
      <c r="A1636">
        <v>1641</v>
      </c>
      <c r="B1636" t="s">
        <v>3723</v>
      </c>
      <c r="C1636" t="s">
        <v>9489</v>
      </c>
      <c r="D1636" t="s">
        <v>311</v>
      </c>
      <c r="E1636" s="2" t="s">
        <v>230</v>
      </c>
      <c r="F1636" t="s">
        <v>13610</v>
      </c>
      <c r="G1636" s="2" t="s">
        <v>7211</v>
      </c>
      <c r="H1636" t="s">
        <v>13553</v>
      </c>
    </row>
    <row r="1637" spans="1:8" x14ac:dyDescent="0.15">
      <c r="A1637">
        <v>1642</v>
      </c>
      <c r="B1637" t="s">
        <v>3700</v>
      </c>
      <c r="C1637" t="s">
        <v>9490</v>
      </c>
      <c r="D1637" t="s">
        <v>311</v>
      </c>
      <c r="E1637" s="2" t="s">
        <v>230</v>
      </c>
      <c r="F1637" t="s">
        <v>13648</v>
      </c>
      <c r="G1637" s="2" t="s">
        <v>6295</v>
      </c>
      <c r="H1637" t="s">
        <v>13553</v>
      </c>
    </row>
    <row r="1638" spans="1:8" x14ac:dyDescent="0.15">
      <c r="A1638">
        <v>1643</v>
      </c>
      <c r="B1638" t="s">
        <v>3705</v>
      </c>
      <c r="C1638" t="s">
        <v>9491</v>
      </c>
      <c r="D1638" t="s">
        <v>311</v>
      </c>
      <c r="E1638" s="2" t="s">
        <v>230</v>
      </c>
      <c r="F1638" t="s">
        <v>13617</v>
      </c>
      <c r="G1638" s="2" t="s">
        <v>6497</v>
      </c>
      <c r="H1638" t="s">
        <v>13553</v>
      </c>
    </row>
    <row r="1639" spans="1:8" x14ac:dyDescent="0.15">
      <c r="A1639">
        <v>1644</v>
      </c>
      <c r="B1639" t="s">
        <v>3728</v>
      </c>
      <c r="C1639" t="s">
        <v>9492</v>
      </c>
      <c r="D1639" t="s">
        <v>311</v>
      </c>
      <c r="E1639" s="2" t="s">
        <v>230</v>
      </c>
      <c r="F1639" t="s">
        <v>13610</v>
      </c>
      <c r="G1639" s="2" t="s">
        <v>6507</v>
      </c>
      <c r="H1639" t="s">
        <v>13553</v>
      </c>
    </row>
    <row r="1640" spans="1:8" x14ac:dyDescent="0.15">
      <c r="A1640">
        <v>1645</v>
      </c>
      <c r="B1640" t="s">
        <v>3711</v>
      </c>
      <c r="C1640" t="s">
        <v>9493</v>
      </c>
      <c r="D1640" t="s">
        <v>311</v>
      </c>
      <c r="E1640" s="2" t="s">
        <v>230</v>
      </c>
      <c r="F1640" t="s">
        <v>27</v>
      </c>
      <c r="G1640" s="2" t="s">
        <v>6326</v>
      </c>
      <c r="H1640" t="s">
        <v>13553</v>
      </c>
    </row>
    <row r="1641" spans="1:8" x14ac:dyDescent="0.15">
      <c r="A1641">
        <v>1646</v>
      </c>
      <c r="B1641" t="s">
        <v>3710</v>
      </c>
      <c r="C1641" t="s">
        <v>9494</v>
      </c>
      <c r="D1641" t="s">
        <v>311</v>
      </c>
      <c r="E1641" s="2" t="s">
        <v>230</v>
      </c>
      <c r="F1641" t="s">
        <v>13632</v>
      </c>
      <c r="G1641" s="2" t="s">
        <v>6414</v>
      </c>
      <c r="H1641" t="s">
        <v>13553</v>
      </c>
    </row>
    <row r="1642" spans="1:8" x14ac:dyDescent="0.15">
      <c r="A1642">
        <v>1647</v>
      </c>
      <c r="B1642" t="s">
        <v>3727</v>
      </c>
      <c r="C1642" t="s">
        <v>9495</v>
      </c>
      <c r="D1642" t="s">
        <v>311</v>
      </c>
      <c r="E1642" s="2" t="s">
        <v>230</v>
      </c>
      <c r="F1642" t="s">
        <v>13610</v>
      </c>
      <c r="G1642" s="2" t="s">
        <v>6646</v>
      </c>
      <c r="H1642" t="s">
        <v>13553</v>
      </c>
    </row>
    <row r="1643" spans="1:8" x14ac:dyDescent="0.15">
      <c r="A1643">
        <v>1648</v>
      </c>
      <c r="B1643" t="s">
        <v>631</v>
      </c>
      <c r="C1643" t="s">
        <v>9496</v>
      </c>
      <c r="D1643" t="s">
        <v>311</v>
      </c>
      <c r="E1643" s="2" t="s">
        <v>232</v>
      </c>
      <c r="F1643" t="s">
        <v>13621</v>
      </c>
      <c r="G1643" s="2" t="s">
        <v>7212</v>
      </c>
      <c r="H1643" t="s">
        <v>13553</v>
      </c>
    </row>
    <row r="1644" spans="1:8" x14ac:dyDescent="0.15">
      <c r="A1644">
        <v>1649</v>
      </c>
      <c r="B1644" t="s">
        <v>2293</v>
      </c>
      <c r="C1644" t="s">
        <v>9497</v>
      </c>
      <c r="D1644" t="s">
        <v>311</v>
      </c>
      <c r="E1644" s="2" t="s">
        <v>231</v>
      </c>
      <c r="F1644" t="s">
        <v>13648</v>
      </c>
      <c r="G1644" s="2" t="s">
        <v>6760</v>
      </c>
      <c r="H1644" t="s">
        <v>13553</v>
      </c>
    </row>
    <row r="1645" spans="1:8" x14ac:dyDescent="0.15">
      <c r="A1645">
        <v>1650</v>
      </c>
      <c r="B1645" t="s">
        <v>615</v>
      </c>
      <c r="C1645" t="s">
        <v>9498</v>
      </c>
      <c r="D1645" t="s">
        <v>311</v>
      </c>
      <c r="E1645" s="2" t="s">
        <v>232</v>
      </c>
      <c r="F1645" t="s">
        <v>27</v>
      </c>
      <c r="G1645" s="2" t="s">
        <v>7213</v>
      </c>
      <c r="H1645" t="s">
        <v>13553</v>
      </c>
    </row>
    <row r="1646" spans="1:8" x14ac:dyDescent="0.15">
      <c r="A1646">
        <v>1651</v>
      </c>
      <c r="B1646" t="s">
        <v>3725</v>
      </c>
      <c r="C1646" t="s">
        <v>9499</v>
      </c>
      <c r="D1646" t="s">
        <v>311</v>
      </c>
      <c r="E1646" s="2" t="s">
        <v>230</v>
      </c>
      <c r="F1646" t="s">
        <v>13631</v>
      </c>
      <c r="G1646" s="2" t="s">
        <v>6784</v>
      </c>
      <c r="H1646" t="s">
        <v>13553</v>
      </c>
    </row>
    <row r="1647" spans="1:8" x14ac:dyDescent="0.15">
      <c r="A1647">
        <v>1652</v>
      </c>
      <c r="B1647" t="s">
        <v>2281</v>
      </c>
      <c r="C1647" t="s">
        <v>9500</v>
      </c>
      <c r="D1647" t="s">
        <v>311</v>
      </c>
      <c r="E1647" s="2" t="s">
        <v>231</v>
      </c>
      <c r="F1647" t="s">
        <v>13634</v>
      </c>
      <c r="G1647" s="2" t="s">
        <v>6724</v>
      </c>
      <c r="H1647" t="s">
        <v>13553</v>
      </c>
    </row>
    <row r="1648" spans="1:8" x14ac:dyDescent="0.15">
      <c r="A1648">
        <v>1653</v>
      </c>
      <c r="B1648" t="s">
        <v>2275</v>
      </c>
      <c r="C1648" t="s">
        <v>9501</v>
      </c>
      <c r="D1648" t="s">
        <v>311</v>
      </c>
      <c r="E1648" s="2" t="s">
        <v>231</v>
      </c>
      <c r="F1648" t="s">
        <v>13631</v>
      </c>
      <c r="G1648" s="2" t="s">
        <v>7214</v>
      </c>
      <c r="H1648" t="s">
        <v>13553</v>
      </c>
    </row>
    <row r="1649" spans="1:8" x14ac:dyDescent="0.15">
      <c r="A1649">
        <v>1654</v>
      </c>
      <c r="B1649" t="s">
        <v>3686</v>
      </c>
      <c r="C1649" t="s">
        <v>9502</v>
      </c>
      <c r="D1649" t="s">
        <v>311</v>
      </c>
      <c r="E1649" s="2" t="s">
        <v>230</v>
      </c>
      <c r="F1649" t="s">
        <v>13617</v>
      </c>
      <c r="G1649" s="2" t="s">
        <v>7215</v>
      </c>
      <c r="H1649" t="s">
        <v>13553</v>
      </c>
    </row>
    <row r="1650" spans="1:8" x14ac:dyDescent="0.15">
      <c r="A1650">
        <v>1655</v>
      </c>
      <c r="B1650" t="s">
        <v>3689</v>
      </c>
      <c r="C1650" t="s">
        <v>9503</v>
      </c>
      <c r="D1650" t="s">
        <v>311</v>
      </c>
      <c r="E1650" s="2" t="s">
        <v>230</v>
      </c>
      <c r="F1650" t="s">
        <v>13635</v>
      </c>
      <c r="G1650" s="2" t="s">
        <v>7216</v>
      </c>
      <c r="H1650" t="s">
        <v>13553</v>
      </c>
    </row>
    <row r="1651" spans="1:8" x14ac:dyDescent="0.15">
      <c r="A1651">
        <v>1656</v>
      </c>
      <c r="B1651" t="s">
        <v>3726</v>
      </c>
      <c r="C1651" t="s">
        <v>9504</v>
      </c>
      <c r="D1651" t="s">
        <v>311</v>
      </c>
      <c r="E1651" s="2" t="s">
        <v>230</v>
      </c>
      <c r="F1651" t="s">
        <v>13627</v>
      </c>
      <c r="G1651" s="2" t="s">
        <v>6940</v>
      </c>
      <c r="H1651" t="s">
        <v>13553</v>
      </c>
    </row>
    <row r="1652" spans="1:8" x14ac:dyDescent="0.15">
      <c r="A1652">
        <v>1657</v>
      </c>
      <c r="B1652" t="s">
        <v>3688</v>
      </c>
      <c r="C1652" t="s">
        <v>9505</v>
      </c>
      <c r="D1652" t="s">
        <v>311</v>
      </c>
      <c r="E1652" s="2" t="s">
        <v>230</v>
      </c>
      <c r="F1652" t="s">
        <v>13621</v>
      </c>
      <c r="G1652" s="2" t="s">
        <v>7093</v>
      </c>
      <c r="H1652" t="s">
        <v>13553</v>
      </c>
    </row>
    <row r="1653" spans="1:8" x14ac:dyDescent="0.15">
      <c r="A1653">
        <v>1658</v>
      </c>
      <c r="B1653" t="s">
        <v>4561</v>
      </c>
      <c r="C1653" t="s">
        <v>9506</v>
      </c>
      <c r="D1653" t="s">
        <v>311</v>
      </c>
      <c r="E1653" s="2" t="s">
        <v>230</v>
      </c>
      <c r="F1653" t="s">
        <v>13610</v>
      </c>
      <c r="G1653" s="2" t="s">
        <v>6784</v>
      </c>
      <c r="H1653" t="s">
        <v>13553</v>
      </c>
    </row>
    <row r="1654" spans="1:8" x14ac:dyDescent="0.15">
      <c r="A1654">
        <v>1659</v>
      </c>
      <c r="B1654" t="s">
        <v>627</v>
      </c>
      <c r="C1654" t="s">
        <v>9507</v>
      </c>
      <c r="D1654" t="s">
        <v>311</v>
      </c>
      <c r="E1654" s="2" t="s">
        <v>232</v>
      </c>
      <c r="F1654" t="s">
        <v>13607</v>
      </c>
      <c r="G1654" s="2" t="s">
        <v>7217</v>
      </c>
      <c r="H1654" t="s">
        <v>13553</v>
      </c>
    </row>
    <row r="1655" spans="1:8" x14ac:dyDescent="0.15">
      <c r="A1655">
        <v>1660</v>
      </c>
      <c r="B1655" t="s">
        <v>4562</v>
      </c>
      <c r="C1655" t="s">
        <v>9508</v>
      </c>
      <c r="D1655" t="s">
        <v>311</v>
      </c>
      <c r="E1655" s="2" t="s">
        <v>230</v>
      </c>
      <c r="F1655" t="s">
        <v>13609</v>
      </c>
      <c r="G1655" s="2" t="s">
        <v>6825</v>
      </c>
      <c r="H1655" t="s">
        <v>13553</v>
      </c>
    </row>
    <row r="1656" spans="1:8" x14ac:dyDescent="0.15">
      <c r="A1656">
        <v>1661</v>
      </c>
      <c r="B1656" t="s">
        <v>2278</v>
      </c>
      <c r="C1656" t="s">
        <v>9509</v>
      </c>
      <c r="D1656" t="s">
        <v>311</v>
      </c>
      <c r="E1656" s="2" t="s">
        <v>231</v>
      </c>
      <c r="F1656" t="s">
        <v>13631</v>
      </c>
      <c r="G1656" s="2" t="s">
        <v>6854</v>
      </c>
      <c r="H1656" t="s">
        <v>13553</v>
      </c>
    </row>
    <row r="1657" spans="1:8" x14ac:dyDescent="0.15">
      <c r="A1657">
        <v>1662</v>
      </c>
      <c r="B1657" t="s">
        <v>626</v>
      </c>
      <c r="C1657" t="s">
        <v>9510</v>
      </c>
      <c r="D1657" t="s">
        <v>311</v>
      </c>
      <c r="E1657" s="2" t="s">
        <v>232</v>
      </c>
      <c r="F1657" t="s">
        <v>13607</v>
      </c>
      <c r="G1657" s="2" t="s">
        <v>7218</v>
      </c>
      <c r="H1657" t="s">
        <v>13553</v>
      </c>
    </row>
    <row r="1658" spans="1:8" x14ac:dyDescent="0.15">
      <c r="A1658">
        <v>1663</v>
      </c>
      <c r="B1658" t="s">
        <v>2276</v>
      </c>
      <c r="C1658" t="s">
        <v>9511</v>
      </c>
      <c r="D1658" t="s">
        <v>311</v>
      </c>
      <c r="E1658" s="2" t="s">
        <v>231</v>
      </c>
      <c r="F1658" t="s">
        <v>13631</v>
      </c>
      <c r="G1658" s="2" t="s">
        <v>6587</v>
      </c>
      <c r="H1658" t="s">
        <v>13553</v>
      </c>
    </row>
    <row r="1659" spans="1:8" x14ac:dyDescent="0.15">
      <c r="A1659">
        <v>1664</v>
      </c>
      <c r="B1659" t="s">
        <v>4563</v>
      </c>
      <c r="C1659" t="s">
        <v>9512</v>
      </c>
      <c r="D1659" t="s">
        <v>311</v>
      </c>
      <c r="E1659" s="2" t="s">
        <v>230</v>
      </c>
      <c r="F1659" t="s">
        <v>13607</v>
      </c>
      <c r="G1659" s="2" t="s">
        <v>7054</v>
      </c>
      <c r="H1659" t="s">
        <v>13553</v>
      </c>
    </row>
    <row r="1660" spans="1:8" x14ac:dyDescent="0.15">
      <c r="A1660">
        <v>1665</v>
      </c>
      <c r="B1660" t="s">
        <v>2280</v>
      </c>
      <c r="C1660" t="s">
        <v>9513</v>
      </c>
      <c r="D1660" t="s">
        <v>311</v>
      </c>
      <c r="E1660" s="2" t="s">
        <v>231</v>
      </c>
      <c r="F1660" t="s">
        <v>13610</v>
      </c>
      <c r="G1660" s="2" t="s">
        <v>6930</v>
      </c>
      <c r="H1660" t="s">
        <v>13553</v>
      </c>
    </row>
    <row r="1661" spans="1:8" x14ac:dyDescent="0.15">
      <c r="A1661">
        <v>1666</v>
      </c>
      <c r="B1661" t="s">
        <v>2277</v>
      </c>
      <c r="C1661" t="s">
        <v>9514</v>
      </c>
      <c r="D1661" t="s">
        <v>311</v>
      </c>
      <c r="E1661" s="2" t="s">
        <v>231</v>
      </c>
      <c r="F1661" t="s">
        <v>27</v>
      </c>
      <c r="G1661" s="2" t="s">
        <v>6856</v>
      </c>
      <c r="H1661" t="s">
        <v>13553</v>
      </c>
    </row>
    <row r="1662" spans="1:8" x14ac:dyDescent="0.15">
      <c r="A1662">
        <v>1667</v>
      </c>
      <c r="B1662" t="s">
        <v>2947</v>
      </c>
      <c r="C1662" t="s">
        <v>9515</v>
      </c>
      <c r="D1662" t="s">
        <v>311</v>
      </c>
      <c r="E1662" s="2" t="s">
        <v>231</v>
      </c>
      <c r="F1662" t="s">
        <v>13610</v>
      </c>
      <c r="G1662" s="2" t="s">
        <v>6586</v>
      </c>
      <c r="H1662" t="s">
        <v>13553</v>
      </c>
    </row>
    <row r="1663" spans="1:8" x14ac:dyDescent="0.15">
      <c r="A1663">
        <v>1668</v>
      </c>
      <c r="B1663" t="s">
        <v>3687</v>
      </c>
      <c r="C1663" t="s">
        <v>9516</v>
      </c>
      <c r="D1663" t="s">
        <v>311</v>
      </c>
      <c r="E1663" s="2" t="s">
        <v>230</v>
      </c>
      <c r="F1663" t="s">
        <v>13610</v>
      </c>
      <c r="G1663" s="2" t="s">
        <v>7219</v>
      </c>
      <c r="H1663" t="s">
        <v>13553</v>
      </c>
    </row>
    <row r="1664" spans="1:8" x14ac:dyDescent="0.15">
      <c r="A1664">
        <v>1669</v>
      </c>
      <c r="B1664" t="s">
        <v>4564</v>
      </c>
      <c r="C1664" t="s">
        <v>9517</v>
      </c>
      <c r="D1664" t="s">
        <v>13569</v>
      </c>
      <c r="E1664" s="2" t="s">
        <v>70</v>
      </c>
      <c r="F1664" t="s">
        <v>13632</v>
      </c>
      <c r="G1664" s="2" t="s">
        <v>7220</v>
      </c>
      <c r="H1664" t="s">
        <v>13553</v>
      </c>
    </row>
    <row r="1665" spans="1:8" x14ac:dyDescent="0.15">
      <c r="A1665">
        <v>1670</v>
      </c>
      <c r="B1665" t="s">
        <v>4565</v>
      </c>
      <c r="C1665" t="s">
        <v>9518</v>
      </c>
      <c r="D1665" t="s">
        <v>13569</v>
      </c>
      <c r="E1665" s="2" t="s">
        <v>70</v>
      </c>
      <c r="F1665" t="s">
        <v>13617</v>
      </c>
      <c r="G1665" s="2" t="s">
        <v>7084</v>
      </c>
      <c r="H1665" t="s">
        <v>13553</v>
      </c>
    </row>
    <row r="1666" spans="1:8" x14ac:dyDescent="0.15">
      <c r="A1666">
        <v>1671</v>
      </c>
      <c r="B1666" t="s">
        <v>4566</v>
      </c>
      <c r="C1666" t="s">
        <v>9519</v>
      </c>
      <c r="D1666" t="s">
        <v>13569</v>
      </c>
      <c r="E1666" s="2" t="s">
        <v>70</v>
      </c>
      <c r="F1666" t="s">
        <v>13617</v>
      </c>
      <c r="G1666" s="2" t="s">
        <v>7221</v>
      </c>
      <c r="H1666" t="s">
        <v>13553</v>
      </c>
    </row>
    <row r="1667" spans="1:8" x14ac:dyDescent="0.15">
      <c r="A1667">
        <v>1672</v>
      </c>
      <c r="B1667" t="s">
        <v>1000</v>
      </c>
      <c r="C1667" t="s">
        <v>9520</v>
      </c>
      <c r="D1667" t="s">
        <v>13569</v>
      </c>
      <c r="E1667" s="2" t="s">
        <v>67</v>
      </c>
      <c r="F1667" t="s">
        <v>13620</v>
      </c>
      <c r="G1667" s="2" t="s">
        <v>7222</v>
      </c>
      <c r="H1667" t="s">
        <v>13553</v>
      </c>
    </row>
    <row r="1668" spans="1:8" x14ac:dyDescent="0.15">
      <c r="A1668">
        <v>1673</v>
      </c>
      <c r="B1668" t="s">
        <v>999</v>
      </c>
      <c r="C1668" t="s">
        <v>9521</v>
      </c>
      <c r="D1668" t="s">
        <v>13569</v>
      </c>
      <c r="E1668" s="2" t="s">
        <v>67</v>
      </c>
      <c r="F1668" t="s">
        <v>13610</v>
      </c>
      <c r="G1668" s="2" t="s">
        <v>7223</v>
      </c>
      <c r="H1668" t="s">
        <v>13553</v>
      </c>
    </row>
    <row r="1669" spans="1:8" x14ac:dyDescent="0.15">
      <c r="A1669">
        <v>1674</v>
      </c>
      <c r="B1669" t="s">
        <v>1002</v>
      </c>
      <c r="C1669" t="s">
        <v>9522</v>
      </c>
      <c r="D1669" t="s">
        <v>317</v>
      </c>
      <c r="E1669" s="2" t="s">
        <v>232</v>
      </c>
      <c r="F1669" t="s">
        <v>13617</v>
      </c>
      <c r="G1669" s="2" t="s">
        <v>6706</v>
      </c>
      <c r="H1669" t="s">
        <v>13553</v>
      </c>
    </row>
    <row r="1670" spans="1:8" x14ac:dyDescent="0.15">
      <c r="A1670">
        <v>1675</v>
      </c>
      <c r="B1670" t="s">
        <v>1004</v>
      </c>
      <c r="C1670" t="s">
        <v>9523</v>
      </c>
      <c r="D1670" t="s">
        <v>317</v>
      </c>
      <c r="E1670" s="2" t="s">
        <v>232</v>
      </c>
      <c r="F1670" t="s">
        <v>13645</v>
      </c>
      <c r="G1670" s="2" t="s">
        <v>7224</v>
      </c>
      <c r="H1670" t="s">
        <v>13553</v>
      </c>
    </row>
    <row r="1671" spans="1:8" x14ac:dyDescent="0.15">
      <c r="A1671">
        <v>1676</v>
      </c>
      <c r="B1671" t="s">
        <v>1003</v>
      </c>
      <c r="C1671" t="s">
        <v>9524</v>
      </c>
      <c r="D1671" t="s">
        <v>317</v>
      </c>
      <c r="E1671" s="2" t="s">
        <v>232</v>
      </c>
      <c r="F1671" t="s">
        <v>13609</v>
      </c>
      <c r="G1671" s="2" t="s">
        <v>6329</v>
      </c>
      <c r="H1671" t="s">
        <v>13553</v>
      </c>
    </row>
    <row r="1672" spans="1:8" x14ac:dyDescent="0.15">
      <c r="A1672">
        <v>1677</v>
      </c>
      <c r="B1672" t="s">
        <v>1005</v>
      </c>
      <c r="C1672" t="s">
        <v>9525</v>
      </c>
      <c r="D1672" t="s">
        <v>317</v>
      </c>
      <c r="E1672" s="2" t="s">
        <v>232</v>
      </c>
      <c r="F1672" t="s">
        <v>13606</v>
      </c>
      <c r="G1672" s="2" t="s">
        <v>7225</v>
      </c>
      <c r="H1672" t="s">
        <v>13553</v>
      </c>
    </row>
    <row r="1673" spans="1:8" x14ac:dyDescent="0.15">
      <c r="A1673">
        <v>1678</v>
      </c>
      <c r="B1673" t="s">
        <v>1006</v>
      </c>
      <c r="C1673" t="s">
        <v>9526</v>
      </c>
      <c r="D1673" t="s">
        <v>317</v>
      </c>
      <c r="E1673" s="2" t="s">
        <v>232</v>
      </c>
      <c r="F1673" t="s">
        <v>13637</v>
      </c>
      <c r="G1673" s="2" t="s">
        <v>7226</v>
      </c>
      <c r="H1673" t="s">
        <v>13553</v>
      </c>
    </row>
    <row r="1674" spans="1:8" x14ac:dyDescent="0.15">
      <c r="A1674">
        <v>1679</v>
      </c>
      <c r="B1674" t="s">
        <v>1008</v>
      </c>
      <c r="C1674" t="s">
        <v>9527</v>
      </c>
      <c r="D1674" t="s">
        <v>317</v>
      </c>
      <c r="E1674" s="2" t="s">
        <v>232</v>
      </c>
      <c r="F1674" t="s">
        <v>13621</v>
      </c>
      <c r="G1674" s="2" t="s">
        <v>7227</v>
      </c>
      <c r="H1674" t="s">
        <v>13553</v>
      </c>
    </row>
    <row r="1675" spans="1:8" x14ac:dyDescent="0.15">
      <c r="A1675">
        <v>1680</v>
      </c>
      <c r="B1675" t="s">
        <v>1007</v>
      </c>
      <c r="C1675" t="s">
        <v>9528</v>
      </c>
      <c r="D1675" t="s">
        <v>317</v>
      </c>
      <c r="E1675" s="2" t="s">
        <v>232</v>
      </c>
      <c r="F1675" t="s">
        <v>13621</v>
      </c>
      <c r="G1675" s="2" t="s">
        <v>7001</v>
      </c>
      <c r="H1675" t="s">
        <v>13553</v>
      </c>
    </row>
    <row r="1676" spans="1:8" x14ac:dyDescent="0.15">
      <c r="A1676">
        <v>1681</v>
      </c>
      <c r="B1676" t="s">
        <v>3027</v>
      </c>
      <c r="C1676" t="s">
        <v>9529</v>
      </c>
      <c r="D1676" t="s">
        <v>317</v>
      </c>
      <c r="E1676" s="2" t="s">
        <v>232</v>
      </c>
      <c r="F1676" t="s">
        <v>13617</v>
      </c>
      <c r="G1676" s="2" t="s">
        <v>6716</v>
      </c>
      <c r="H1676" t="s">
        <v>13553</v>
      </c>
    </row>
    <row r="1677" spans="1:8" x14ac:dyDescent="0.15">
      <c r="A1677">
        <v>1682</v>
      </c>
      <c r="B1677" t="s">
        <v>1009</v>
      </c>
      <c r="C1677" t="s">
        <v>9530</v>
      </c>
      <c r="D1677" t="s">
        <v>317</v>
      </c>
      <c r="E1677" s="2" t="s">
        <v>232</v>
      </c>
      <c r="F1677" t="s">
        <v>13607</v>
      </c>
      <c r="G1677" s="2" t="s">
        <v>7228</v>
      </c>
      <c r="H1677" t="s">
        <v>13553</v>
      </c>
    </row>
    <row r="1678" spans="1:8" x14ac:dyDescent="0.15">
      <c r="A1678">
        <v>1683</v>
      </c>
      <c r="B1678" t="s">
        <v>3028</v>
      </c>
      <c r="C1678" t="s">
        <v>9531</v>
      </c>
      <c r="D1678" t="s">
        <v>317</v>
      </c>
      <c r="E1678" s="2" t="s">
        <v>232</v>
      </c>
      <c r="F1678" t="s">
        <v>13632</v>
      </c>
      <c r="G1678" s="2" t="s">
        <v>7229</v>
      </c>
      <c r="H1678" t="s">
        <v>13553</v>
      </c>
    </row>
    <row r="1679" spans="1:8" x14ac:dyDescent="0.15">
      <c r="A1679">
        <v>1684</v>
      </c>
      <c r="B1679" t="s">
        <v>2123</v>
      </c>
      <c r="C1679" t="s">
        <v>9532</v>
      </c>
      <c r="D1679" t="s">
        <v>317</v>
      </c>
      <c r="E1679" s="2" t="s">
        <v>232</v>
      </c>
      <c r="F1679" t="s">
        <v>13632</v>
      </c>
      <c r="G1679" s="2" t="s">
        <v>6538</v>
      </c>
      <c r="H1679" t="s">
        <v>13553</v>
      </c>
    </row>
    <row r="1680" spans="1:8" x14ac:dyDescent="0.15">
      <c r="A1680">
        <v>1685</v>
      </c>
      <c r="B1680" t="s">
        <v>2405</v>
      </c>
      <c r="C1680" t="s">
        <v>9533</v>
      </c>
      <c r="D1680" t="s">
        <v>317</v>
      </c>
      <c r="E1680" s="2" t="s">
        <v>231</v>
      </c>
      <c r="F1680" t="s">
        <v>13607</v>
      </c>
      <c r="G1680" s="2" t="s">
        <v>6672</v>
      </c>
      <c r="H1680" t="s">
        <v>13553</v>
      </c>
    </row>
    <row r="1681" spans="1:8" x14ac:dyDescent="0.15">
      <c r="A1681">
        <v>1686</v>
      </c>
      <c r="B1681" t="s">
        <v>2406</v>
      </c>
      <c r="C1681" t="s">
        <v>9534</v>
      </c>
      <c r="D1681" t="s">
        <v>317</v>
      </c>
      <c r="E1681" s="2" t="s">
        <v>231</v>
      </c>
      <c r="F1681" t="s">
        <v>13610</v>
      </c>
      <c r="G1681" s="2" t="s">
        <v>7230</v>
      </c>
      <c r="H1681" t="s">
        <v>13553</v>
      </c>
    </row>
    <row r="1682" spans="1:8" x14ac:dyDescent="0.15">
      <c r="A1682">
        <v>1687</v>
      </c>
      <c r="B1682" t="s">
        <v>2407</v>
      </c>
      <c r="C1682" t="s">
        <v>9535</v>
      </c>
      <c r="D1682" t="s">
        <v>317</v>
      </c>
      <c r="E1682" s="2" t="s">
        <v>231</v>
      </c>
      <c r="F1682" t="s">
        <v>13607</v>
      </c>
      <c r="G1682" s="2" t="s">
        <v>7231</v>
      </c>
      <c r="H1682" t="s">
        <v>13553</v>
      </c>
    </row>
    <row r="1683" spans="1:8" x14ac:dyDescent="0.15">
      <c r="A1683">
        <v>1688</v>
      </c>
      <c r="B1683" t="s">
        <v>2408</v>
      </c>
      <c r="C1683" t="s">
        <v>9536</v>
      </c>
      <c r="D1683" t="s">
        <v>317</v>
      </c>
      <c r="E1683" s="2" t="s">
        <v>231</v>
      </c>
      <c r="F1683" t="s">
        <v>27</v>
      </c>
      <c r="G1683" s="2" t="s">
        <v>6774</v>
      </c>
      <c r="H1683" t="s">
        <v>13553</v>
      </c>
    </row>
    <row r="1684" spans="1:8" x14ac:dyDescent="0.15">
      <c r="A1684">
        <v>1689</v>
      </c>
      <c r="B1684" t="s">
        <v>2409</v>
      </c>
      <c r="C1684" t="s">
        <v>9537</v>
      </c>
      <c r="D1684" t="s">
        <v>317</v>
      </c>
      <c r="E1684" s="2" t="s">
        <v>231</v>
      </c>
      <c r="F1684" t="s">
        <v>13621</v>
      </c>
      <c r="G1684" s="2" t="s">
        <v>6269</v>
      </c>
      <c r="H1684" t="s">
        <v>13553</v>
      </c>
    </row>
    <row r="1685" spans="1:8" x14ac:dyDescent="0.15">
      <c r="A1685">
        <v>1690</v>
      </c>
      <c r="B1685" t="s">
        <v>2410</v>
      </c>
      <c r="C1685" t="s">
        <v>9538</v>
      </c>
      <c r="D1685" t="s">
        <v>317</v>
      </c>
      <c r="E1685" s="2" t="s">
        <v>231</v>
      </c>
      <c r="F1685" t="s">
        <v>13621</v>
      </c>
      <c r="G1685" s="2" t="s">
        <v>6730</v>
      </c>
      <c r="H1685" t="s">
        <v>13553</v>
      </c>
    </row>
    <row r="1686" spans="1:8" x14ac:dyDescent="0.15">
      <c r="A1686">
        <v>1691</v>
      </c>
      <c r="B1686" t="s">
        <v>2411</v>
      </c>
      <c r="C1686" t="s">
        <v>9539</v>
      </c>
      <c r="D1686" t="s">
        <v>317</v>
      </c>
      <c r="E1686" s="2" t="s">
        <v>231</v>
      </c>
      <c r="F1686" t="s">
        <v>13630</v>
      </c>
      <c r="G1686" s="2" t="s">
        <v>6920</v>
      </c>
      <c r="H1686" t="s">
        <v>13553</v>
      </c>
    </row>
    <row r="1687" spans="1:8" x14ac:dyDescent="0.15">
      <c r="A1687">
        <v>1692</v>
      </c>
      <c r="B1687" t="s">
        <v>2412</v>
      </c>
      <c r="C1687" t="s">
        <v>9540</v>
      </c>
      <c r="D1687" t="s">
        <v>317</v>
      </c>
      <c r="E1687" s="2" t="s">
        <v>231</v>
      </c>
      <c r="F1687" t="s">
        <v>13620</v>
      </c>
      <c r="G1687" s="2" t="s">
        <v>6809</v>
      </c>
      <c r="H1687" t="s">
        <v>13553</v>
      </c>
    </row>
    <row r="1688" spans="1:8" x14ac:dyDescent="0.15">
      <c r="A1688">
        <v>1693</v>
      </c>
      <c r="B1688" t="s">
        <v>1293</v>
      </c>
      <c r="C1688" t="s">
        <v>9541</v>
      </c>
      <c r="D1688" t="s">
        <v>317</v>
      </c>
      <c r="E1688" s="2" t="s">
        <v>231</v>
      </c>
      <c r="F1688" t="s">
        <v>13617</v>
      </c>
      <c r="G1688" s="2" t="s">
        <v>7232</v>
      </c>
      <c r="H1688" t="s">
        <v>13553</v>
      </c>
    </row>
    <row r="1689" spans="1:8" x14ac:dyDescent="0.15">
      <c r="A1689">
        <v>1694</v>
      </c>
      <c r="B1689" t="s">
        <v>2413</v>
      </c>
      <c r="C1689" t="s">
        <v>9542</v>
      </c>
      <c r="D1689" t="s">
        <v>317</v>
      </c>
      <c r="E1689" s="2" t="s">
        <v>231</v>
      </c>
      <c r="F1689" t="s">
        <v>13639</v>
      </c>
      <c r="G1689" s="2" t="s">
        <v>7233</v>
      </c>
      <c r="H1689" t="s">
        <v>13553</v>
      </c>
    </row>
    <row r="1690" spans="1:8" x14ac:dyDescent="0.15">
      <c r="A1690">
        <v>1695</v>
      </c>
      <c r="B1690" t="s">
        <v>2414</v>
      </c>
      <c r="C1690" t="s">
        <v>9543</v>
      </c>
      <c r="D1690" t="s">
        <v>317</v>
      </c>
      <c r="E1690" s="2" t="s">
        <v>231</v>
      </c>
      <c r="F1690" t="s">
        <v>27</v>
      </c>
      <c r="G1690" s="2" t="s">
        <v>6408</v>
      </c>
      <c r="H1690" t="s">
        <v>13553</v>
      </c>
    </row>
    <row r="1691" spans="1:8" x14ac:dyDescent="0.15">
      <c r="A1691">
        <v>1696</v>
      </c>
      <c r="B1691" t="s">
        <v>2415</v>
      </c>
      <c r="C1691" t="s">
        <v>9544</v>
      </c>
      <c r="D1691" t="s">
        <v>317</v>
      </c>
      <c r="E1691" s="2" t="s">
        <v>231</v>
      </c>
      <c r="F1691" t="s">
        <v>13617</v>
      </c>
      <c r="G1691" s="2" t="s">
        <v>6670</v>
      </c>
      <c r="H1691" t="s">
        <v>13553</v>
      </c>
    </row>
    <row r="1692" spans="1:8" x14ac:dyDescent="0.15">
      <c r="A1692">
        <v>1697</v>
      </c>
      <c r="B1692" t="s">
        <v>2416</v>
      </c>
      <c r="C1692" t="s">
        <v>9545</v>
      </c>
      <c r="D1692" t="s">
        <v>317</v>
      </c>
      <c r="E1692" s="2" t="s">
        <v>231</v>
      </c>
      <c r="F1692" t="s">
        <v>13624</v>
      </c>
      <c r="G1692" s="2" t="s">
        <v>7019</v>
      </c>
      <c r="H1692" t="s">
        <v>13553</v>
      </c>
    </row>
    <row r="1693" spans="1:8" x14ac:dyDescent="0.15">
      <c r="A1693">
        <v>1698</v>
      </c>
      <c r="B1693" t="s">
        <v>2417</v>
      </c>
      <c r="C1693" t="s">
        <v>9546</v>
      </c>
      <c r="D1693" t="s">
        <v>317</v>
      </c>
      <c r="E1693" s="2" t="s">
        <v>231</v>
      </c>
      <c r="F1693" t="s">
        <v>13606</v>
      </c>
      <c r="G1693" s="2" t="s">
        <v>6258</v>
      </c>
      <c r="H1693" t="s">
        <v>13553</v>
      </c>
    </row>
    <row r="1694" spans="1:8" x14ac:dyDescent="0.15">
      <c r="A1694">
        <v>1699</v>
      </c>
      <c r="B1694" t="s">
        <v>3734</v>
      </c>
      <c r="C1694" t="s">
        <v>9547</v>
      </c>
      <c r="D1694" t="s">
        <v>317</v>
      </c>
      <c r="E1694" s="2" t="s">
        <v>7857</v>
      </c>
      <c r="F1694" t="s">
        <v>13619</v>
      </c>
      <c r="G1694" s="2" t="s">
        <v>6642</v>
      </c>
      <c r="H1694" t="s">
        <v>13553</v>
      </c>
    </row>
    <row r="1695" spans="1:8" x14ac:dyDescent="0.15">
      <c r="A1695">
        <v>1700</v>
      </c>
      <c r="B1695" t="s">
        <v>3735</v>
      </c>
      <c r="C1695" t="s">
        <v>9548</v>
      </c>
      <c r="D1695" t="s">
        <v>317</v>
      </c>
      <c r="E1695" s="2" t="s">
        <v>7857</v>
      </c>
      <c r="F1695" t="s">
        <v>27</v>
      </c>
      <c r="G1695" s="2" t="s">
        <v>7234</v>
      </c>
      <c r="H1695" t="s">
        <v>13553</v>
      </c>
    </row>
    <row r="1696" spans="1:8" x14ac:dyDescent="0.15">
      <c r="A1696">
        <v>1701</v>
      </c>
      <c r="B1696" t="s">
        <v>3736</v>
      </c>
      <c r="C1696" t="s">
        <v>9549</v>
      </c>
      <c r="D1696" t="s">
        <v>317</v>
      </c>
      <c r="E1696" s="2" t="s">
        <v>7857</v>
      </c>
      <c r="F1696" t="s">
        <v>13607</v>
      </c>
      <c r="G1696" s="2" t="s">
        <v>7235</v>
      </c>
      <c r="H1696" t="s">
        <v>13553</v>
      </c>
    </row>
    <row r="1697" spans="1:8" x14ac:dyDescent="0.15">
      <c r="A1697">
        <v>1702</v>
      </c>
      <c r="B1697" t="s">
        <v>3737</v>
      </c>
      <c r="C1697" t="s">
        <v>9550</v>
      </c>
      <c r="D1697" t="s">
        <v>317</v>
      </c>
      <c r="E1697" s="2" t="s">
        <v>7857</v>
      </c>
      <c r="F1697" t="s">
        <v>13617</v>
      </c>
      <c r="G1697" s="2" t="s">
        <v>7236</v>
      </c>
      <c r="H1697" t="s">
        <v>13553</v>
      </c>
    </row>
    <row r="1698" spans="1:8" x14ac:dyDescent="0.15">
      <c r="A1698">
        <v>1703</v>
      </c>
      <c r="B1698" t="s">
        <v>3738</v>
      </c>
      <c r="C1698" t="s">
        <v>9551</v>
      </c>
      <c r="D1698" t="s">
        <v>317</v>
      </c>
      <c r="E1698" s="2" t="s">
        <v>7857</v>
      </c>
      <c r="F1698" t="s">
        <v>13624</v>
      </c>
      <c r="G1698" s="2" t="s">
        <v>6963</v>
      </c>
      <c r="H1698" t="s">
        <v>13553</v>
      </c>
    </row>
    <row r="1699" spans="1:8" x14ac:dyDescent="0.15">
      <c r="A1699">
        <v>1704</v>
      </c>
      <c r="B1699" t="s">
        <v>3739</v>
      </c>
      <c r="C1699" t="s">
        <v>9552</v>
      </c>
      <c r="D1699" t="s">
        <v>317</v>
      </c>
      <c r="E1699" s="2" t="s">
        <v>7857</v>
      </c>
      <c r="F1699" t="s">
        <v>13609</v>
      </c>
      <c r="G1699" s="2" t="s">
        <v>6897</v>
      </c>
      <c r="H1699" t="s">
        <v>13553</v>
      </c>
    </row>
    <row r="1700" spans="1:8" x14ac:dyDescent="0.15">
      <c r="A1700">
        <v>1705</v>
      </c>
      <c r="B1700" t="s">
        <v>3740</v>
      </c>
      <c r="C1700" t="s">
        <v>9553</v>
      </c>
      <c r="D1700" t="s">
        <v>317</v>
      </c>
      <c r="E1700" s="2" t="s">
        <v>7857</v>
      </c>
      <c r="F1700" t="s">
        <v>13630</v>
      </c>
      <c r="G1700" s="2" t="s">
        <v>6597</v>
      </c>
      <c r="H1700" t="s">
        <v>13553</v>
      </c>
    </row>
    <row r="1701" spans="1:8" x14ac:dyDescent="0.15">
      <c r="A1701">
        <v>1706</v>
      </c>
      <c r="B1701" t="s">
        <v>3741</v>
      </c>
      <c r="C1701" t="s">
        <v>9554</v>
      </c>
      <c r="D1701" t="s">
        <v>317</v>
      </c>
      <c r="E1701" s="2" t="s">
        <v>7857</v>
      </c>
      <c r="F1701" t="s">
        <v>13632</v>
      </c>
      <c r="G1701" s="2" t="s">
        <v>6305</v>
      </c>
      <c r="H1701" t="s">
        <v>13553</v>
      </c>
    </row>
    <row r="1702" spans="1:8" x14ac:dyDescent="0.15">
      <c r="A1702">
        <v>1707</v>
      </c>
      <c r="B1702" t="s">
        <v>2175</v>
      </c>
      <c r="C1702" t="s">
        <v>9555</v>
      </c>
      <c r="D1702" t="s">
        <v>317</v>
      </c>
      <c r="E1702" s="2" t="s">
        <v>7857</v>
      </c>
      <c r="F1702" t="s">
        <v>13607</v>
      </c>
      <c r="G1702" s="2" t="s">
        <v>6642</v>
      </c>
      <c r="H1702" t="s">
        <v>13553</v>
      </c>
    </row>
    <row r="1703" spans="1:8" x14ac:dyDescent="0.15">
      <c r="A1703">
        <v>1708</v>
      </c>
      <c r="B1703" t="s">
        <v>3742</v>
      </c>
      <c r="C1703" t="s">
        <v>9556</v>
      </c>
      <c r="D1703" t="s">
        <v>317</v>
      </c>
      <c r="E1703" s="2" t="s">
        <v>7857</v>
      </c>
      <c r="F1703" t="s">
        <v>13607</v>
      </c>
      <c r="G1703" s="2" t="s">
        <v>6925</v>
      </c>
      <c r="H1703" t="s">
        <v>13553</v>
      </c>
    </row>
    <row r="1704" spans="1:8" x14ac:dyDescent="0.15">
      <c r="A1704">
        <v>1709</v>
      </c>
      <c r="B1704" t="s">
        <v>3743</v>
      </c>
      <c r="C1704" t="s">
        <v>9557</v>
      </c>
      <c r="D1704" t="s">
        <v>317</v>
      </c>
      <c r="E1704" s="2" t="s">
        <v>7857</v>
      </c>
      <c r="F1704" t="s">
        <v>13632</v>
      </c>
      <c r="G1704" s="2" t="s">
        <v>7153</v>
      </c>
      <c r="H1704" t="s">
        <v>13553</v>
      </c>
    </row>
    <row r="1705" spans="1:8" x14ac:dyDescent="0.15">
      <c r="A1705">
        <v>1710</v>
      </c>
      <c r="B1705" t="s">
        <v>4567</v>
      </c>
      <c r="C1705" t="s">
        <v>9558</v>
      </c>
      <c r="D1705" t="s">
        <v>317</v>
      </c>
      <c r="E1705" s="2" t="s">
        <v>7857</v>
      </c>
      <c r="F1705" t="s">
        <v>13608</v>
      </c>
      <c r="G1705" s="2" t="s">
        <v>7237</v>
      </c>
      <c r="H1705" t="s">
        <v>13553</v>
      </c>
    </row>
    <row r="1706" spans="1:8" x14ac:dyDescent="0.15">
      <c r="A1706">
        <v>1711</v>
      </c>
      <c r="B1706" t="s">
        <v>4568</v>
      </c>
      <c r="C1706" t="s">
        <v>9559</v>
      </c>
      <c r="D1706" t="s">
        <v>317</v>
      </c>
      <c r="E1706" s="2" t="s">
        <v>7857</v>
      </c>
      <c r="F1706" t="s">
        <v>13616</v>
      </c>
      <c r="G1706" s="2" t="s">
        <v>7238</v>
      </c>
      <c r="H1706" t="s">
        <v>13553</v>
      </c>
    </row>
    <row r="1707" spans="1:8" x14ac:dyDescent="0.15">
      <c r="A1707">
        <v>1712</v>
      </c>
      <c r="B1707" t="s">
        <v>4569</v>
      </c>
      <c r="C1707" t="s">
        <v>9560</v>
      </c>
      <c r="D1707" t="s">
        <v>317</v>
      </c>
      <c r="E1707" s="2" t="s">
        <v>7858</v>
      </c>
      <c r="F1707" t="s">
        <v>13606</v>
      </c>
      <c r="G1707" s="2" t="s">
        <v>7239</v>
      </c>
      <c r="H1707" t="s">
        <v>13553</v>
      </c>
    </row>
    <row r="1708" spans="1:8" x14ac:dyDescent="0.15">
      <c r="A1708">
        <v>1713</v>
      </c>
      <c r="B1708" t="s">
        <v>4570</v>
      </c>
      <c r="C1708" t="s">
        <v>9561</v>
      </c>
      <c r="D1708" t="s">
        <v>317</v>
      </c>
      <c r="E1708" s="2" t="s">
        <v>7858</v>
      </c>
      <c r="F1708" t="s">
        <v>13624</v>
      </c>
      <c r="G1708" s="2" t="s">
        <v>6445</v>
      </c>
      <c r="H1708" t="s">
        <v>13553</v>
      </c>
    </row>
    <row r="1709" spans="1:8" x14ac:dyDescent="0.15">
      <c r="A1709">
        <v>1714</v>
      </c>
      <c r="B1709" t="s">
        <v>4571</v>
      </c>
      <c r="C1709" t="s">
        <v>9562</v>
      </c>
      <c r="D1709" t="s">
        <v>317</v>
      </c>
      <c r="E1709" s="2" t="s">
        <v>7858</v>
      </c>
      <c r="F1709" t="s">
        <v>13610</v>
      </c>
      <c r="G1709" s="2" t="s">
        <v>7240</v>
      </c>
      <c r="H1709" t="s">
        <v>13553</v>
      </c>
    </row>
    <row r="1710" spans="1:8" x14ac:dyDescent="0.15">
      <c r="A1710">
        <v>1715</v>
      </c>
      <c r="B1710" t="s">
        <v>4572</v>
      </c>
      <c r="C1710" t="s">
        <v>9563</v>
      </c>
      <c r="D1710" t="s">
        <v>317</v>
      </c>
      <c r="E1710" s="2" t="s">
        <v>7858</v>
      </c>
      <c r="F1710" t="s">
        <v>13624</v>
      </c>
      <c r="G1710" s="2" t="s">
        <v>6751</v>
      </c>
      <c r="H1710" t="s">
        <v>13553</v>
      </c>
    </row>
    <row r="1711" spans="1:8" x14ac:dyDescent="0.15">
      <c r="A1711">
        <v>1716</v>
      </c>
      <c r="B1711" t="s">
        <v>4573</v>
      </c>
      <c r="C1711" t="s">
        <v>9564</v>
      </c>
      <c r="D1711" t="s">
        <v>317</v>
      </c>
      <c r="E1711" s="2" t="s">
        <v>7858</v>
      </c>
      <c r="F1711" t="s">
        <v>13648</v>
      </c>
      <c r="G1711" s="2" t="s">
        <v>6606</v>
      </c>
      <c r="H1711" t="s">
        <v>13553</v>
      </c>
    </row>
    <row r="1712" spans="1:8" x14ac:dyDescent="0.15">
      <c r="A1712">
        <v>1717</v>
      </c>
      <c r="B1712" t="s">
        <v>979</v>
      </c>
      <c r="C1712" t="s">
        <v>9565</v>
      </c>
      <c r="D1712" t="s">
        <v>336</v>
      </c>
      <c r="E1712" s="2" t="s">
        <v>232</v>
      </c>
      <c r="F1712" t="s">
        <v>13619</v>
      </c>
      <c r="G1712" s="2" t="s">
        <v>7184</v>
      </c>
      <c r="H1712" t="s">
        <v>13553</v>
      </c>
    </row>
    <row r="1713" spans="1:8" x14ac:dyDescent="0.15">
      <c r="A1713">
        <v>1718</v>
      </c>
      <c r="B1713" t="s">
        <v>980</v>
      </c>
      <c r="C1713" t="s">
        <v>9566</v>
      </c>
      <c r="D1713" t="s">
        <v>336</v>
      </c>
      <c r="E1713" s="2" t="s">
        <v>232</v>
      </c>
      <c r="F1713" t="s">
        <v>13619</v>
      </c>
      <c r="G1713" s="2" t="s">
        <v>7241</v>
      </c>
      <c r="H1713" t="s">
        <v>13553</v>
      </c>
    </row>
    <row r="1714" spans="1:8" x14ac:dyDescent="0.15">
      <c r="A1714">
        <v>1719</v>
      </c>
      <c r="B1714" t="s">
        <v>981</v>
      </c>
      <c r="C1714" t="s">
        <v>9567</v>
      </c>
      <c r="D1714" t="s">
        <v>336</v>
      </c>
      <c r="E1714" s="2" t="s">
        <v>232</v>
      </c>
      <c r="F1714" t="s">
        <v>13639</v>
      </c>
      <c r="G1714" s="2" t="s">
        <v>6379</v>
      </c>
      <c r="H1714" t="s">
        <v>13553</v>
      </c>
    </row>
    <row r="1715" spans="1:8" x14ac:dyDescent="0.15">
      <c r="A1715">
        <v>1720</v>
      </c>
      <c r="B1715" t="s">
        <v>982</v>
      </c>
      <c r="C1715" t="s">
        <v>9568</v>
      </c>
      <c r="D1715" t="s">
        <v>336</v>
      </c>
      <c r="E1715" s="2" t="s">
        <v>232</v>
      </c>
      <c r="F1715" t="s">
        <v>13637</v>
      </c>
      <c r="G1715" s="2" t="s">
        <v>6243</v>
      </c>
      <c r="H1715" t="s">
        <v>13553</v>
      </c>
    </row>
    <row r="1716" spans="1:8" x14ac:dyDescent="0.15">
      <c r="A1716">
        <v>1721</v>
      </c>
      <c r="B1716" t="s">
        <v>983</v>
      </c>
      <c r="C1716" t="s">
        <v>9569</v>
      </c>
      <c r="D1716" t="s">
        <v>336</v>
      </c>
      <c r="E1716" s="2" t="s">
        <v>232</v>
      </c>
      <c r="F1716" t="s">
        <v>13638</v>
      </c>
      <c r="G1716" s="2" t="s">
        <v>6619</v>
      </c>
      <c r="H1716" t="s">
        <v>13553</v>
      </c>
    </row>
    <row r="1717" spans="1:8" x14ac:dyDescent="0.15">
      <c r="A1717">
        <v>1722</v>
      </c>
      <c r="B1717" t="s">
        <v>984</v>
      </c>
      <c r="C1717" t="s">
        <v>9570</v>
      </c>
      <c r="D1717" t="s">
        <v>336</v>
      </c>
      <c r="E1717" s="2" t="s">
        <v>232</v>
      </c>
      <c r="F1717" t="s">
        <v>13628</v>
      </c>
      <c r="G1717" s="2" t="s">
        <v>7041</v>
      </c>
      <c r="H1717" t="s">
        <v>13553</v>
      </c>
    </row>
    <row r="1718" spans="1:8" x14ac:dyDescent="0.15">
      <c r="A1718">
        <v>1723</v>
      </c>
      <c r="B1718" t="s">
        <v>985</v>
      </c>
      <c r="C1718" t="s">
        <v>9571</v>
      </c>
      <c r="D1718" t="s">
        <v>336</v>
      </c>
      <c r="E1718" s="2" t="s">
        <v>232</v>
      </c>
      <c r="F1718" t="s">
        <v>13629</v>
      </c>
      <c r="G1718" s="2" t="s">
        <v>7242</v>
      </c>
      <c r="H1718" t="s">
        <v>13553</v>
      </c>
    </row>
    <row r="1719" spans="1:8" x14ac:dyDescent="0.15">
      <c r="A1719">
        <v>1724</v>
      </c>
      <c r="B1719" t="s">
        <v>986</v>
      </c>
      <c r="C1719" t="s">
        <v>9572</v>
      </c>
      <c r="D1719" t="s">
        <v>336</v>
      </c>
      <c r="E1719" s="2" t="s">
        <v>232</v>
      </c>
      <c r="F1719" t="s">
        <v>13617</v>
      </c>
      <c r="G1719" s="2" t="s">
        <v>7243</v>
      </c>
      <c r="H1719" t="s">
        <v>13553</v>
      </c>
    </row>
    <row r="1720" spans="1:8" x14ac:dyDescent="0.15">
      <c r="A1720">
        <v>1725</v>
      </c>
      <c r="B1720" t="s">
        <v>987</v>
      </c>
      <c r="C1720" t="s">
        <v>9573</v>
      </c>
      <c r="D1720" t="s">
        <v>336</v>
      </c>
      <c r="E1720" s="2" t="s">
        <v>232</v>
      </c>
      <c r="F1720" t="s">
        <v>13650</v>
      </c>
      <c r="G1720" s="2" t="s">
        <v>6710</v>
      </c>
      <c r="H1720" t="s">
        <v>13553</v>
      </c>
    </row>
    <row r="1721" spans="1:8" x14ac:dyDescent="0.15">
      <c r="A1721">
        <v>1726</v>
      </c>
      <c r="B1721" t="s">
        <v>991</v>
      </c>
      <c r="C1721" t="s">
        <v>9574</v>
      </c>
      <c r="D1721" t="s">
        <v>336</v>
      </c>
      <c r="E1721" s="2" t="s">
        <v>231</v>
      </c>
      <c r="F1721" t="s">
        <v>13637</v>
      </c>
      <c r="G1721" s="2" t="s">
        <v>6929</v>
      </c>
      <c r="H1721" t="s">
        <v>13553</v>
      </c>
    </row>
    <row r="1722" spans="1:8" x14ac:dyDescent="0.15">
      <c r="A1722">
        <v>1727</v>
      </c>
      <c r="B1722" t="s">
        <v>988</v>
      </c>
      <c r="C1722" t="s">
        <v>9575</v>
      </c>
      <c r="D1722" t="s">
        <v>336</v>
      </c>
      <c r="E1722" s="2" t="s">
        <v>231</v>
      </c>
      <c r="F1722" t="s">
        <v>13613</v>
      </c>
      <c r="G1722" s="2" t="s">
        <v>6673</v>
      </c>
      <c r="H1722" t="s">
        <v>13553</v>
      </c>
    </row>
    <row r="1723" spans="1:8" x14ac:dyDescent="0.15">
      <c r="A1723">
        <v>1728</v>
      </c>
      <c r="B1723" t="s">
        <v>989</v>
      </c>
      <c r="C1723" t="s">
        <v>9576</v>
      </c>
      <c r="D1723" t="s">
        <v>336</v>
      </c>
      <c r="E1723" s="2" t="s">
        <v>231</v>
      </c>
      <c r="F1723" t="s">
        <v>13634</v>
      </c>
      <c r="G1723" s="2" t="s">
        <v>7244</v>
      </c>
      <c r="H1723" t="s">
        <v>13553</v>
      </c>
    </row>
    <row r="1724" spans="1:8" x14ac:dyDescent="0.15">
      <c r="A1724">
        <v>1729</v>
      </c>
      <c r="B1724" t="s">
        <v>990</v>
      </c>
      <c r="C1724" t="s">
        <v>9577</v>
      </c>
      <c r="D1724" t="s">
        <v>336</v>
      </c>
      <c r="E1724" s="2" t="s">
        <v>231</v>
      </c>
      <c r="F1724" t="s">
        <v>13617</v>
      </c>
      <c r="G1724" s="2" t="s">
        <v>6587</v>
      </c>
      <c r="H1724" t="s">
        <v>13553</v>
      </c>
    </row>
    <row r="1725" spans="1:8" x14ac:dyDescent="0.15">
      <c r="A1725">
        <v>1730</v>
      </c>
      <c r="B1725" t="s">
        <v>997</v>
      </c>
      <c r="C1725" t="s">
        <v>9578</v>
      </c>
      <c r="D1725" t="s">
        <v>336</v>
      </c>
      <c r="E1725" s="2" t="s">
        <v>231</v>
      </c>
      <c r="F1725" t="s">
        <v>13607</v>
      </c>
      <c r="G1725" s="2" t="s">
        <v>6260</v>
      </c>
      <c r="H1725" t="s">
        <v>13553</v>
      </c>
    </row>
    <row r="1726" spans="1:8" x14ac:dyDescent="0.15">
      <c r="A1726">
        <v>1731</v>
      </c>
      <c r="B1726" t="s">
        <v>992</v>
      </c>
      <c r="C1726" t="s">
        <v>9579</v>
      </c>
      <c r="D1726" t="s">
        <v>336</v>
      </c>
      <c r="E1726" s="2" t="s">
        <v>231</v>
      </c>
      <c r="F1726" t="s">
        <v>13617</v>
      </c>
      <c r="G1726" s="2" t="s">
        <v>7245</v>
      </c>
      <c r="H1726" t="s">
        <v>13553</v>
      </c>
    </row>
    <row r="1727" spans="1:8" x14ac:dyDescent="0.15">
      <c r="A1727">
        <v>1732</v>
      </c>
      <c r="B1727" t="s">
        <v>993</v>
      </c>
      <c r="C1727" t="s">
        <v>9580</v>
      </c>
      <c r="D1727" t="s">
        <v>336</v>
      </c>
      <c r="E1727" s="2" t="s">
        <v>231</v>
      </c>
      <c r="F1727" t="s">
        <v>13607</v>
      </c>
      <c r="G1727" s="2" t="s">
        <v>6678</v>
      </c>
      <c r="H1727" t="s">
        <v>13553</v>
      </c>
    </row>
    <row r="1728" spans="1:8" x14ac:dyDescent="0.15">
      <c r="A1728">
        <v>1733</v>
      </c>
      <c r="B1728" t="s">
        <v>994</v>
      </c>
      <c r="C1728" t="s">
        <v>9581</v>
      </c>
      <c r="D1728" t="s">
        <v>336</v>
      </c>
      <c r="E1728" s="2" t="s">
        <v>231</v>
      </c>
      <c r="F1728" t="s">
        <v>13639</v>
      </c>
      <c r="G1728" s="2" t="s">
        <v>7246</v>
      </c>
      <c r="H1728" t="s">
        <v>13553</v>
      </c>
    </row>
    <row r="1729" spans="1:8" x14ac:dyDescent="0.15">
      <c r="A1729">
        <v>1734</v>
      </c>
      <c r="B1729" t="s">
        <v>995</v>
      </c>
      <c r="C1729" t="s">
        <v>9582</v>
      </c>
      <c r="D1729" t="s">
        <v>336</v>
      </c>
      <c r="E1729" s="2" t="s">
        <v>231</v>
      </c>
      <c r="F1729" t="s">
        <v>13607</v>
      </c>
      <c r="G1729" s="2" t="s">
        <v>6587</v>
      </c>
      <c r="H1729" t="s">
        <v>13553</v>
      </c>
    </row>
    <row r="1730" spans="1:8" x14ac:dyDescent="0.15">
      <c r="A1730">
        <v>1735</v>
      </c>
      <c r="B1730" t="s">
        <v>996</v>
      </c>
      <c r="C1730" t="s">
        <v>9583</v>
      </c>
      <c r="D1730" t="s">
        <v>336</v>
      </c>
      <c r="E1730" s="2" t="s">
        <v>231</v>
      </c>
      <c r="F1730" t="s">
        <v>13606</v>
      </c>
      <c r="G1730" s="2" t="s">
        <v>7023</v>
      </c>
      <c r="H1730" t="s">
        <v>13553</v>
      </c>
    </row>
    <row r="1731" spans="1:8" x14ac:dyDescent="0.15">
      <c r="A1731">
        <v>1736</v>
      </c>
      <c r="B1731" t="s">
        <v>2785</v>
      </c>
      <c r="C1731" t="s">
        <v>9584</v>
      </c>
      <c r="D1731" t="s">
        <v>336</v>
      </c>
      <c r="E1731" s="2" t="s">
        <v>230</v>
      </c>
      <c r="F1731" t="s">
        <v>13620</v>
      </c>
      <c r="G1731" s="2" t="s">
        <v>6591</v>
      </c>
      <c r="H1731" t="s">
        <v>13553</v>
      </c>
    </row>
    <row r="1732" spans="1:8" x14ac:dyDescent="0.15">
      <c r="A1732">
        <v>1737</v>
      </c>
      <c r="B1732" t="s">
        <v>2786</v>
      </c>
      <c r="C1732" t="s">
        <v>9585</v>
      </c>
      <c r="D1732" t="s">
        <v>336</v>
      </c>
      <c r="E1732" s="2" t="s">
        <v>230</v>
      </c>
      <c r="F1732" t="s">
        <v>13638</v>
      </c>
      <c r="G1732" s="2" t="s">
        <v>6642</v>
      </c>
      <c r="H1732" t="s">
        <v>13553</v>
      </c>
    </row>
    <row r="1733" spans="1:8" x14ac:dyDescent="0.15">
      <c r="A1733">
        <v>1738</v>
      </c>
      <c r="B1733" t="s">
        <v>2787</v>
      </c>
      <c r="C1733" t="s">
        <v>9586</v>
      </c>
      <c r="D1733" t="s">
        <v>336</v>
      </c>
      <c r="E1733" s="2" t="s">
        <v>230</v>
      </c>
      <c r="F1733" t="s">
        <v>13618</v>
      </c>
      <c r="G1733" s="2" t="s">
        <v>6311</v>
      </c>
      <c r="H1733" t="s">
        <v>13553</v>
      </c>
    </row>
    <row r="1734" spans="1:8" x14ac:dyDescent="0.15">
      <c r="A1734">
        <v>1739</v>
      </c>
      <c r="B1734" t="s">
        <v>2788</v>
      </c>
      <c r="C1734" t="s">
        <v>9587</v>
      </c>
      <c r="D1734" t="s">
        <v>336</v>
      </c>
      <c r="E1734" s="2" t="s">
        <v>230</v>
      </c>
      <c r="F1734" t="s">
        <v>13617</v>
      </c>
      <c r="G1734" s="2" t="s">
        <v>7247</v>
      </c>
      <c r="H1734" t="s">
        <v>13553</v>
      </c>
    </row>
    <row r="1735" spans="1:8" x14ac:dyDescent="0.15">
      <c r="A1735">
        <v>1740</v>
      </c>
      <c r="B1735" t="s">
        <v>2789</v>
      </c>
      <c r="C1735" t="s">
        <v>9588</v>
      </c>
      <c r="D1735" t="s">
        <v>336</v>
      </c>
      <c r="E1735" s="2" t="s">
        <v>230</v>
      </c>
      <c r="F1735" t="s">
        <v>13625</v>
      </c>
      <c r="G1735" s="2" t="s">
        <v>6935</v>
      </c>
      <c r="H1735" t="s">
        <v>13553</v>
      </c>
    </row>
    <row r="1736" spans="1:8" x14ac:dyDescent="0.15">
      <c r="A1736">
        <v>1741</v>
      </c>
      <c r="B1736" t="s">
        <v>2790</v>
      </c>
      <c r="C1736" t="s">
        <v>9589</v>
      </c>
      <c r="D1736" t="s">
        <v>336</v>
      </c>
      <c r="E1736" s="2" t="s">
        <v>230</v>
      </c>
      <c r="F1736" t="s">
        <v>13634</v>
      </c>
      <c r="G1736" s="2" t="s">
        <v>7248</v>
      </c>
      <c r="H1736" t="s">
        <v>13553</v>
      </c>
    </row>
    <row r="1737" spans="1:8" x14ac:dyDescent="0.15">
      <c r="A1737">
        <v>1742</v>
      </c>
      <c r="B1737" t="s">
        <v>2791</v>
      </c>
      <c r="C1737" t="s">
        <v>8768</v>
      </c>
      <c r="D1737" t="s">
        <v>336</v>
      </c>
      <c r="E1737" s="2" t="s">
        <v>230</v>
      </c>
      <c r="F1737" t="s">
        <v>13617</v>
      </c>
      <c r="G1737" s="2" t="s">
        <v>6348</v>
      </c>
      <c r="H1737" t="s">
        <v>13553</v>
      </c>
    </row>
    <row r="1738" spans="1:8" x14ac:dyDescent="0.15">
      <c r="A1738">
        <v>1743</v>
      </c>
      <c r="B1738" t="s">
        <v>2792</v>
      </c>
      <c r="C1738" t="s">
        <v>9590</v>
      </c>
      <c r="D1738" t="s">
        <v>336</v>
      </c>
      <c r="E1738" s="2" t="s">
        <v>230</v>
      </c>
      <c r="F1738" t="s">
        <v>13629</v>
      </c>
      <c r="G1738" s="2" t="s">
        <v>6736</v>
      </c>
      <c r="H1738" t="s">
        <v>13553</v>
      </c>
    </row>
    <row r="1739" spans="1:8" x14ac:dyDescent="0.15">
      <c r="A1739">
        <v>1744</v>
      </c>
      <c r="B1739" t="s">
        <v>2793</v>
      </c>
      <c r="C1739" t="s">
        <v>9591</v>
      </c>
      <c r="D1739" t="s">
        <v>336</v>
      </c>
      <c r="E1739" s="2" t="s">
        <v>230</v>
      </c>
      <c r="F1739" t="s">
        <v>13646</v>
      </c>
      <c r="G1739" s="2" t="s">
        <v>6472</v>
      </c>
      <c r="H1739" t="s">
        <v>13553</v>
      </c>
    </row>
    <row r="1740" spans="1:8" x14ac:dyDescent="0.15">
      <c r="A1740">
        <v>1745</v>
      </c>
      <c r="B1740" t="s">
        <v>2794</v>
      </c>
      <c r="C1740" t="s">
        <v>9592</v>
      </c>
      <c r="D1740" t="s">
        <v>336</v>
      </c>
      <c r="E1740" s="2" t="s">
        <v>230</v>
      </c>
      <c r="F1740" t="s">
        <v>13633</v>
      </c>
      <c r="G1740" s="2" t="s">
        <v>7013</v>
      </c>
      <c r="H1740" t="s">
        <v>13553</v>
      </c>
    </row>
    <row r="1741" spans="1:8" x14ac:dyDescent="0.15">
      <c r="A1741">
        <v>1746</v>
      </c>
      <c r="B1741" t="s">
        <v>4574</v>
      </c>
      <c r="C1741" t="s">
        <v>8699</v>
      </c>
      <c r="D1741" t="s">
        <v>336</v>
      </c>
      <c r="E1741" s="2" t="s">
        <v>7858</v>
      </c>
      <c r="F1741" t="s">
        <v>13606</v>
      </c>
      <c r="G1741" s="2" t="s">
        <v>7249</v>
      </c>
      <c r="H1741" t="s">
        <v>13553</v>
      </c>
    </row>
    <row r="1742" spans="1:8" x14ac:dyDescent="0.15">
      <c r="A1742">
        <v>1747</v>
      </c>
      <c r="B1742" t="s">
        <v>4575</v>
      </c>
      <c r="C1742" t="s">
        <v>9593</v>
      </c>
      <c r="D1742" t="s">
        <v>336</v>
      </c>
      <c r="E1742" s="2" t="s">
        <v>7855</v>
      </c>
      <c r="F1742" t="s">
        <v>13650</v>
      </c>
      <c r="G1742" s="2" t="s">
        <v>7250</v>
      </c>
      <c r="H1742" t="s">
        <v>13553</v>
      </c>
    </row>
    <row r="1743" spans="1:8" x14ac:dyDescent="0.15">
      <c r="A1743">
        <v>1748</v>
      </c>
      <c r="B1743" t="s">
        <v>4576</v>
      </c>
      <c r="C1743" t="s">
        <v>9594</v>
      </c>
      <c r="D1743" t="s">
        <v>336</v>
      </c>
      <c r="E1743" s="2" t="s">
        <v>7855</v>
      </c>
      <c r="F1743" t="s">
        <v>13618</v>
      </c>
      <c r="G1743" s="2" t="s">
        <v>6520</v>
      </c>
      <c r="H1743" t="s">
        <v>13553</v>
      </c>
    </row>
    <row r="1744" spans="1:8" x14ac:dyDescent="0.15">
      <c r="A1744">
        <v>1749</v>
      </c>
      <c r="B1744" t="s">
        <v>4577</v>
      </c>
      <c r="C1744" t="s">
        <v>9595</v>
      </c>
      <c r="D1744" t="s">
        <v>336</v>
      </c>
      <c r="E1744" s="2" t="s">
        <v>7855</v>
      </c>
      <c r="F1744" t="s">
        <v>13617</v>
      </c>
      <c r="G1744" s="2" t="s">
        <v>6762</v>
      </c>
      <c r="H1744" t="s">
        <v>13553</v>
      </c>
    </row>
    <row r="1745" spans="1:8" x14ac:dyDescent="0.15">
      <c r="A1745">
        <v>1750</v>
      </c>
      <c r="B1745" t="s">
        <v>4578</v>
      </c>
      <c r="C1745" t="s">
        <v>9596</v>
      </c>
      <c r="D1745" t="s">
        <v>336</v>
      </c>
      <c r="E1745" s="2" t="s">
        <v>7855</v>
      </c>
      <c r="F1745" t="s">
        <v>13646</v>
      </c>
      <c r="G1745" s="2" t="s">
        <v>7251</v>
      </c>
      <c r="H1745" t="s">
        <v>13553</v>
      </c>
    </row>
    <row r="1746" spans="1:8" x14ac:dyDescent="0.15">
      <c r="A1746">
        <v>1751</v>
      </c>
      <c r="B1746" t="s">
        <v>4579</v>
      </c>
      <c r="C1746" t="s">
        <v>9597</v>
      </c>
      <c r="D1746" t="s">
        <v>336</v>
      </c>
      <c r="E1746" s="2" t="s">
        <v>7855</v>
      </c>
      <c r="F1746" t="s">
        <v>13620</v>
      </c>
      <c r="G1746" s="2" t="s">
        <v>7077</v>
      </c>
      <c r="H1746" t="s">
        <v>13553</v>
      </c>
    </row>
    <row r="1747" spans="1:8" x14ac:dyDescent="0.15">
      <c r="A1747">
        <v>1752</v>
      </c>
      <c r="B1747" t="s">
        <v>4580</v>
      </c>
      <c r="C1747" t="s">
        <v>9598</v>
      </c>
      <c r="D1747" t="s">
        <v>336</v>
      </c>
      <c r="E1747" s="2" t="s">
        <v>7855</v>
      </c>
      <c r="F1747" t="s">
        <v>13631</v>
      </c>
      <c r="G1747" s="2" t="s">
        <v>7252</v>
      </c>
      <c r="H1747" t="s">
        <v>13553</v>
      </c>
    </row>
    <row r="1748" spans="1:8" x14ac:dyDescent="0.15">
      <c r="A1748">
        <v>1753</v>
      </c>
      <c r="B1748" t="s">
        <v>4581</v>
      </c>
      <c r="C1748" t="s">
        <v>9599</v>
      </c>
      <c r="D1748" t="s">
        <v>336</v>
      </c>
      <c r="E1748" s="2" t="s">
        <v>7855</v>
      </c>
      <c r="F1748" t="s">
        <v>13619</v>
      </c>
      <c r="G1748" s="2" t="s">
        <v>7253</v>
      </c>
      <c r="H1748" t="s">
        <v>13553</v>
      </c>
    </row>
    <row r="1749" spans="1:8" x14ac:dyDescent="0.15">
      <c r="A1749">
        <v>1754</v>
      </c>
      <c r="B1749" t="s">
        <v>4582</v>
      </c>
      <c r="C1749" t="s">
        <v>9600</v>
      </c>
      <c r="D1749" t="s">
        <v>336</v>
      </c>
      <c r="E1749" s="2" t="s">
        <v>7855</v>
      </c>
      <c r="F1749" t="s">
        <v>13634</v>
      </c>
      <c r="G1749" s="2" t="s">
        <v>7254</v>
      </c>
      <c r="H1749" t="s">
        <v>13553</v>
      </c>
    </row>
    <row r="1750" spans="1:8" x14ac:dyDescent="0.15">
      <c r="A1750">
        <v>1755</v>
      </c>
      <c r="B1750" t="s">
        <v>4583</v>
      </c>
      <c r="C1750" t="s">
        <v>9601</v>
      </c>
      <c r="D1750" t="s">
        <v>336</v>
      </c>
      <c r="E1750" s="2" t="s">
        <v>7855</v>
      </c>
      <c r="F1750" t="s">
        <v>13611</v>
      </c>
      <c r="G1750" s="2" t="s">
        <v>7255</v>
      </c>
      <c r="H1750" t="s">
        <v>13553</v>
      </c>
    </row>
    <row r="1751" spans="1:8" x14ac:dyDescent="0.15">
      <c r="A1751">
        <v>1756</v>
      </c>
      <c r="B1751" t="s">
        <v>4584</v>
      </c>
      <c r="C1751" t="s">
        <v>9602</v>
      </c>
      <c r="D1751" t="s">
        <v>336</v>
      </c>
      <c r="E1751" s="2" t="s">
        <v>7855</v>
      </c>
      <c r="F1751" t="s">
        <v>13633</v>
      </c>
      <c r="G1751" s="2" t="s">
        <v>6442</v>
      </c>
      <c r="H1751" t="s">
        <v>13553</v>
      </c>
    </row>
    <row r="1752" spans="1:8" x14ac:dyDescent="0.15">
      <c r="A1752">
        <v>1757</v>
      </c>
      <c r="B1752" t="s">
        <v>4585</v>
      </c>
      <c r="C1752" t="s">
        <v>9603</v>
      </c>
      <c r="D1752" t="s">
        <v>336</v>
      </c>
      <c r="E1752" s="2" t="s">
        <v>232</v>
      </c>
      <c r="F1752" t="s">
        <v>13607</v>
      </c>
      <c r="G1752" s="2" t="s">
        <v>6464</v>
      </c>
      <c r="H1752" t="s">
        <v>13553</v>
      </c>
    </row>
    <row r="1753" spans="1:8" x14ac:dyDescent="0.15">
      <c r="A1753">
        <v>1758</v>
      </c>
      <c r="B1753" t="s">
        <v>962</v>
      </c>
      <c r="C1753" t="s">
        <v>9604</v>
      </c>
      <c r="D1753" t="s">
        <v>336</v>
      </c>
      <c r="E1753" s="2" t="s">
        <v>232</v>
      </c>
      <c r="F1753" t="s">
        <v>13609</v>
      </c>
      <c r="G1753" s="2" t="s">
        <v>7190</v>
      </c>
      <c r="H1753" t="s">
        <v>13553</v>
      </c>
    </row>
    <row r="1754" spans="1:8" x14ac:dyDescent="0.15">
      <c r="A1754">
        <v>1759</v>
      </c>
      <c r="B1754" t="s">
        <v>963</v>
      </c>
      <c r="C1754" t="s">
        <v>9605</v>
      </c>
      <c r="D1754" t="s">
        <v>336</v>
      </c>
      <c r="E1754" s="2" t="s">
        <v>232</v>
      </c>
      <c r="F1754" t="s">
        <v>13618</v>
      </c>
      <c r="G1754" s="2" t="s">
        <v>6482</v>
      </c>
      <c r="H1754" t="s">
        <v>13553</v>
      </c>
    </row>
    <row r="1755" spans="1:8" x14ac:dyDescent="0.15">
      <c r="A1755">
        <v>1760</v>
      </c>
      <c r="B1755" t="s">
        <v>2773</v>
      </c>
      <c r="C1755" t="s">
        <v>9606</v>
      </c>
      <c r="D1755" t="s">
        <v>336</v>
      </c>
      <c r="E1755" s="2" t="s">
        <v>232</v>
      </c>
      <c r="F1755" t="s">
        <v>13609</v>
      </c>
      <c r="G1755" s="2" t="s">
        <v>6851</v>
      </c>
      <c r="H1755" t="s">
        <v>13553</v>
      </c>
    </row>
    <row r="1756" spans="1:8" x14ac:dyDescent="0.15">
      <c r="A1756">
        <v>1761</v>
      </c>
      <c r="B1756" t="s">
        <v>964</v>
      </c>
      <c r="C1756" t="s">
        <v>9607</v>
      </c>
      <c r="D1756" t="s">
        <v>336</v>
      </c>
      <c r="E1756" s="2" t="s">
        <v>232</v>
      </c>
      <c r="F1756" t="s">
        <v>13609</v>
      </c>
      <c r="G1756" s="2" t="s">
        <v>6485</v>
      </c>
      <c r="H1756" t="s">
        <v>13553</v>
      </c>
    </row>
    <row r="1757" spans="1:8" x14ac:dyDescent="0.15">
      <c r="A1757">
        <v>1762</v>
      </c>
      <c r="B1757" t="s">
        <v>965</v>
      </c>
      <c r="C1757" t="s">
        <v>9608</v>
      </c>
      <c r="D1757" t="s">
        <v>336</v>
      </c>
      <c r="E1757" s="2" t="s">
        <v>232</v>
      </c>
      <c r="F1757" t="s">
        <v>13609</v>
      </c>
      <c r="G1757" s="2" t="s">
        <v>6540</v>
      </c>
      <c r="H1757" t="s">
        <v>13553</v>
      </c>
    </row>
    <row r="1758" spans="1:8" x14ac:dyDescent="0.15">
      <c r="A1758">
        <v>1763</v>
      </c>
      <c r="B1758" t="s">
        <v>966</v>
      </c>
      <c r="C1758" t="s">
        <v>9609</v>
      </c>
      <c r="D1758" t="s">
        <v>336</v>
      </c>
      <c r="E1758" s="2" t="s">
        <v>232</v>
      </c>
      <c r="F1758" t="s">
        <v>13606</v>
      </c>
      <c r="G1758" s="2" t="s">
        <v>7256</v>
      </c>
      <c r="H1758" t="s">
        <v>13553</v>
      </c>
    </row>
    <row r="1759" spans="1:8" x14ac:dyDescent="0.15">
      <c r="A1759">
        <v>1764</v>
      </c>
      <c r="B1759" t="s">
        <v>967</v>
      </c>
      <c r="C1759" t="s">
        <v>9610</v>
      </c>
      <c r="D1759" t="s">
        <v>336</v>
      </c>
      <c r="E1759" s="2" t="s">
        <v>232</v>
      </c>
      <c r="F1759" t="s">
        <v>13618</v>
      </c>
      <c r="G1759" s="2" t="s">
        <v>6616</v>
      </c>
      <c r="H1759" t="s">
        <v>13553</v>
      </c>
    </row>
    <row r="1760" spans="1:8" x14ac:dyDescent="0.15">
      <c r="A1760">
        <v>1765</v>
      </c>
      <c r="B1760" t="s">
        <v>968</v>
      </c>
      <c r="C1760" t="s">
        <v>9611</v>
      </c>
      <c r="D1760" t="s">
        <v>336</v>
      </c>
      <c r="E1760" s="2" t="s">
        <v>232</v>
      </c>
      <c r="F1760" t="s">
        <v>13631</v>
      </c>
      <c r="G1760" s="2" t="s">
        <v>7036</v>
      </c>
      <c r="H1760" t="s">
        <v>13553</v>
      </c>
    </row>
    <row r="1761" spans="1:8" x14ac:dyDescent="0.15">
      <c r="A1761">
        <v>1766</v>
      </c>
      <c r="B1761" t="s">
        <v>969</v>
      </c>
      <c r="C1761" t="s">
        <v>9612</v>
      </c>
      <c r="D1761" t="s">
        <v>336</v>
      </c>
      <c r="E1761" s="2" t="s">
        <v>232</v>
      </c>
      <c r="F1761" t="s">
        <v>13610</v>
      </c>
      <c r="G1761" s="2" t="s">
        <v>6841</v>
      </c>
      <c r="H1761" t="s">
        <v>13553</v>
      </c>
    </row>
    <row r="1762" spans="1:8" x14ac:dyDescent="0.15">
      <c r="A1762">
        <v>1767</v>
      </c>
      <c r="B1762" t="s">
        <v>970</v>
      </c>
      <c r="C1762" t="s">
        <v>9613</v>
      </c>
      <c r="D1762" t="s">
        <v>336</v>
      </c>
      <c r="E1762" s="2" t="s">
        <v>232</v>
      </c>
      <c r="F1762" t="s">
        <v>13615</v>
      </c>
      <c r="G1762" s="2" t="s">
        <v>6710</v>
      </c>
      <c r="H1762" t="s">
        <v>13553</v>
      </c>
    </row>
    <row r="1763" spans="1:8" x14ac:dyDescent="0.15">
      <c r="A1763">
        <v>1768</v>
      </c>
      <c r="B1763" t="s">
        <v>971</v>
      </c>
      <c r="C1763" t="s">
        <v>9614</v>
      </c>
      <c r="D1763" t="s">
        <v>336</v>
      </c>
      <c r="E1763" s="2" t="s">
        <v>232</v>
      </c>
      <c r="F1763" t="s">
        <v>13617</v>
      </c>
      <c r="G1763" s="2" t="s">
        <v>7085</v>
      </c>
      <c r="H1763" t="s">
        <v>13553</v>
      </c>
    </row>
    <row r="1764" spans="1:8" x14ac:dyDescent="0.15">
      <c r="A1764">
        <v>1769</v>
      </c>
      <c r="B1764" t="s">
        <v>2772</v>
      </c>
      <c r="C1764" t="s">
        <v>9615</v>
      </c>
      <c r="D1764" t="s">
        <v>336</v>
      </c>
      <c r="E1764" s="2" t="s">
        <v>231</v>
      </c>
      <c r="F1764" t="s">
        <v>13621</v>
      </c>
      <c r="G1764" s="2" t="s">
        <v>6678</v>
      </c>
      <c r="H1764" t="s">
        <v>13553</v>
      </c>
    </row>
    <row r="1765" spans="1:8" x14ac:dyDescent="0.15">
      <c r="A1765">
        <v>1770</v>
      </c>
      <c r="B1765" t="s">
        <v>972</v>
      </c>
      <c r="C1765" t="s">
        <v>9616</v>
      </c>
      <c r="D1765" t="s">
        <v>336</v>
      </c>
      <c r="E1765" s="2" t="s">
        <v>231</v>
      </c>
      <c r="F1765" t="s">
        <v>13609</v>
      </c>
      <c r="G1765" s="2" t="s">
        <v>6289</v>
      </c>
      <c r="H1765" t="s">
        <v>13553</v>
      </c>
    </row>
    <row r="1766" spans="1:8" x14ac:dyDescent="0.15">
      <c r="A1766">
        <v>1771</v>
      </c>
      <c r="B1766" t="s">
        <v>977</v>
      </c>
      <c r="C1766" t="s">
        <v>9617</v>
      </c>
      <c r="D1766" t="s">
        <v>336</v>
      </c>
      <c r="E1766" s="2" t="s">
        <v>231</v>
      </c>
      <c r="F1766" t="s">
        <v>13638</v>
      </c>
      <c r="G1766" s="2" t="s">
        <v>6959</v>
      </c>
      <c r="H1766" t="s">
        <v>13553</v>
      </c>
    </row>
    <row r="1767" spans="1:8" x14ac:dyDescent="0.15">
      <c r="A1767">
        <v>1772</v>
      </c>
      <c r="B1767" t="s">
        <v>973</v>
      </c>
      <c r="C1767" t="s">
        <v>9618</v>
      </c>
      <c r="D1767" t="s">
        <v>336</v>
      </c>
      <c r="E1767" s="2" t="s">
        <v>231</v>
      </c>
      <c r="F1767" t="s">
        <v>13631</v>
      </c>
      <c r="G1767" s="2" t="s">
        <v>6583</v>
      </c>
      <c r="H1767" t="s">
        <v>13553</v>
      </c>
    </row>
    <row r="1768" spans="1:8" x14ac:dyDescent="0.15">
      <c r="A1768">
        <v>1773</v>
      </c>
      <c r="B1768" t="s">
        <v>978</v>
      </c>
      <c r="C1768" t="s">
        <v>9619</v>
      </c>
      <c r="D1768" t="s">
        <v>336</v>
      </c>
      <c r="E1768" s="2" t="s">
        <v>231</v>
      </c>
      <c r="F1768" t="s">
        <v>13607</v>
      </c>
      <c r="G1768" s="2" t="s">
        <v>7257</v>
      </c>
      <c r="H1768" t="s">
        <v>13553</v>
      </c>
    </row>
    <row r="1769" spans="1:8" x14ac:dyDescent="0.15">
      <c r="A1769">
        <v>1774</v>
      </c>
      <c r="B1769" t="s">
        <v>976</v>
      </c>
      <c r="C1769" t="s">
        <v>9620</v>
      </c>
      <c r="D1769" t="s">
        <v>336</v>
      </c>
      <c r="E1769" s="2" t="s">
        <v>231</v>
      </c>
      <c r="F1769" t="s">
        <v>13612</v>
      </c>
      <c r="G1769" s="2" t="s">
        <v>6672</v>
      </c>
      <c r="H1769" t="s">
        <v>13553</v>
      </c>
    </row>
    <row r="1770" spans="1:8" x14ac:dyDescent="0.15">
      <c r="A1770">
        <v>1775</v>
      </c>
      <c r="B1770" t="s">
        <v>974</v>
      </c>
      <c r="C1770" t="s">
        <v>9621</v>
      </c>
      <c r="D1770" t="s">
        <v>336</v>
      </c>
      <c r="E1770" s="2" t="s">
        <v>231</v>
      </c>
      <c r="F1770" t="s">
        <v>13631</v>
      </c>
      <c r="G1770" s="2" t="s">
        <v>7008</v>
      </c>
      <c r="H1770" t="s">
        <v>13553</v>
      </c>
    </row>
    <row r="1771" spans="1:8" x14ac:dyDescent="0.15">
      <c r="A1771">
        <v>1776</v>
      </c>
      <c r="B1771" t="s">
        <v>975</v>
      </c>
      <c r="C1771" t="s">
        <v>9622</v>
      </c>
      <c r="D1771" t="s">
        <v>336</v>
      </c>
      <c r="E1771" s="2" t="s">
        <v>231</v>
      </c>
      <c r="F1771" t="s">
        <v>13609</v>
      </c>
      <c r="G1771" s="2" t="s">
        <v>7193</v>
      </c>
      <c r="H1771" t="s">
        <v>13553</v>
      </c>
    </row>
    <row r="1772" spans="1:8" x14ac:dyDescent="0.15">
      <c r="A1772">
        <v>1777</v>
      </c>
      <c r="B1772" t="s">
        <v>430</v>
      </c>
      <c r="C1772" t="s">
        <v>9623</v>
      </c>
      <c r="D1772" t="s">
        <v>336</v>
      </c>
      <c r="E1772" s="2" t="s">
        <v>231</v>
      </c>
      <c r="F1772" t="s">
        <v>13607</v>
      </c>
      <c r="G1772" s="2" t="s">
        <v>7258</v>
      </c>
      <c r="H1772" t="s">
        <v>13553</v>
      </c>
    </row>
    <row r="1773" spans="1:8" x14ac:dyDescent="0.15">
      <c r="A1773">
        <v>1778</v>
      </c>
      <c r="B1773" t="s">
        <v>2774</v>
      </c>
      <c r="C1773" t="s">
        <v>9624</v>
      </c>
      <c r="D1773" t="s">
        <v>336</v>
      </c>
      <c r="E1773" s="2" t="s">
        <v>230</v>
      </c>
      <c r="F1773" t="s">
        <v>13612</v>
      </c>
      <c r="G1773" s="2" t="s">
        <v>6970</v>
      </c>
      <c r="H1773" t="s">
        <v>13553</v>
      </c>
    </row>
    <row r="1774" spans="1:8" x14ac:dyDescent="0.15">
      <c r="A1774">
        <v>1779</v>
      </c>
      <c r="B1774" t="s">
        <v>2775</v>
      </c>
      <c r="C1774" t="s">
        <v>9625</v>
      </c>
      <c r="D1774" t="s">
        <v>336</v>
      </c>
      <c r="E1774" s="2" t="s">
        <v>230</v>
      </c>
      <c r="F1774" t="s">
        <v>13617</v>
      </c>
      <c r="G1774" s="2" t="s">
        <v>6871</v>
      </c>
      <c r="H1774" t="s">
        <v>13553</v>
      </c>
    </row>
    <row r="1775" spans="1:8" x14ac:dyDescent="0.15">
      <c r="A1775">
        <v>1780</v>
      </c>
      <c r="B1775" t="s">
        <v>2776</v>
      </c>
      <c r="C1775" t="s">
        <v>9626</v>
      </c>
      <c r="D1775" t="s">
        <v>336</v>
      </c>
      <c r="E1775" s="2" t="s">
        <v>230</v>
      </c>
      <c r="F1775" t="s">
        <v>13607</v>
      </c>
      <c r="G1775" s="2" t="s">
        <v>6297</v>
      </c>
      <c r="H1775" t="s">
        <v>13553</v>
      </c>
    </row>
    <row r="1776" spans="1:8" x14ac:dyDescent="0.15">
      <c r="A1776">
        <v>1781</v>
      </c>
      <c r="B1776" t="s">
        <v>2777</v>
      </c>
      <c r="C1776" t="s">
        <v>9627</v>
      </c>
      <c r="D1776" t="s">
        <v>336</v>
      </c>
      <c r="E1776" s="2" t="s">
        <v>230</v>
      </c>
      <c r="F1776" t="s">
        <v>13624</v>
      </c>
      <c r="G1776" s="2" t="s">
        <v>7259</v>
      </c>
      <c r="H1776" t="s">
        <v>13553</v>
      </c>
    </row>
    <row r="1777" spans="1:8" x14ac:dyDescent="0.15">
      <c r="A1777">
        <v>1782</v>
      </c>
      <c r="B1777" t="s">
        <v>2778</v>
      </c>
      <c r="C1777" t="s">
        <v>9628</v>
      </c>
      <c r="D1777" t="s">
        <v>336</v>
      </c>
      <c r="E1777" s="2" t="s">
        <v>230</v>
      </c>
      <c r="F1777" t="s">
        <v>13631</v>
      </c>
      <c r="G1777" s="2" t="s">
        <v>6556</v>
      </c>
      <c r="H1777" t="s">
        <v>13553</v>
      </c>
    </row>
    <row r="1778" spans="1:8" x14ac:dyDescent="0.15">
      <c r="A1778">
        <v>1783</v>
      </c>
      <c r="B1778" t="s">
        <v>2779</v>
      </c>
      <c r="C1778" t="s">
        <v>9629</v>
      </c>
      <c r="D1778" t="s">
        <v>336</v>
      </c>
      <c r="E1778" s="2" t="s">
        <v>230</v>
      </c>
      <c r="F1778" t="s">
        <v>13609</v>
      </c>
      <c r="G1778" s="2" t="s">
        <v>6419</v>
      </c>
      <c r="H1778" t="s">
        <v>13553</v>
      </c>
    </row>
    <row r="1779" spans="1:8" x14ac:dyDescent="0.15">
      <c r="A1779">
        <v>1784</v>
      </c>
      <c r="B1779" t="s">
        <v>2780</v>
      </c>
      <c r="C1779" t="s">
        <v>9630</v>
      </c>
      <c r="D1779" t="s">
        <v>336</v>
      </c>
      <c r="E1779" s="2" t="s">
        <v>230</v>
      </c>
      <c r="F1779" t="s">
        <v>13626</v>
      </c>
      <c r="G1779" s="2" t="s">
        <v>7180</v>
      </c>
      <c r="H1779" t="s">
        <v>13553</v>
      </c>
    </row>
    <row r="1780" spans="1:8" x14ac:dyDescent="0.15">
      <c r="A1780">
        <v>1785</v>
      </c>
      <c r="B1780" t="s">
        <v>2781</v>
      </c>
      <c r="C1780" t="s">
        <v>9631</v>
      </c>
      <c r="D1780" t="s">
        <v>336</v>
      </c>
      <c r="E1780" s="2" t="s">
        <v>230</v>
      </c>
      <c r="F1780" t="s">
        <v>27</v>
      </c>
      <c r="G1780" s="2" t="s">
        <v>7260</v>
      </c>
      <c r="H1780" t="s">
        <v>13553</v>
      </c>
    </row>
    <row r="1781" spans="1:8" x14ac:dyDescent="0.15">
      <c r="A1781">
        <v>1786</v>
      </c>
      <c r="B1781" t="s">
        <v>2782</v>
      </c>
      <c r="C1781" t="s">
        <v>9632</v>
      </c>
      <c r="D1781" t="s">
        <v>336</v>
      </c>
      <c r="E1781" s="2" t="s">
        <v>230</v>
      </c>
      <c r="F1781" t="s">
        <v>13633</v>
      </c>
      <c r="G1781" s="2" t="s">
        <v>6781</v>
      </c>
      <c r="H1781" t="s">
        <v>13553</v>
      </c>
    </row>
    <row r="1782" spans="1:8" x14ac:dyDescent="0.15">
      <c r="A1782">
        <v>1787</v>
      </c>
      <c r="B1782" t="s">
        <v>2783</v>
      </c>
      <c r="C1782" t="s">
        <v>9633</v>
      </c>
      <c r="D1782" t="s">
        <v>336</v>
      </c>
      <c r="E1782" s="2" t="s">
        <v>230</v>
      </c>
      <c r="F1782" t="s">
        <v>13607</v>
      </c>
      <c r="G1782" s="2" t="s">
        <v>6643</v>
      </c>
      <c r="H1782" t="s">
        <v>13553</v>
      </c>
    </row>
    <row r="1783" spans="1:8" x14ac:dyDescent="0.15">
      <c r="A1783">
        <v>1788</v>
      </c>
      <c r="B1783" t="s">
        <v>2784</v>
      </c>
      <c r="C1783" t="s">
        <v>9634</v>
      </c>
      <c r="D1783" t="s">
        <v>336</v>
      </c>
      <c r="E1783" s="2" t="s">
        <v>230</v>
      </c>
      <c r="F1783" t="s">
        <v>13609</v>
      </c>
      <c r="G1783" s="2" t="s">
        <v>7261</v>
      </c>
      <c r="H1783" t="s">
        <v>13553</v>
      </c>
    </row>
    <row r="1784" spans="1:8" x14ac:dyDescent="0.15">
      <c r="A1784">
        <v>1789</v>
      </c>
      <c r="B1784" t="s">
        <v>4586</v>
      </c>
      <c r="C1784" t="s">
        <v>9635</v>
      </c>
      <c r="D1784" t="s">
        <v>336</v>
      </c>
      <c r="E1784" s="2" t="s">
        <v>231</v>
      </c>
      <c r="F1784" t="s">
        <v>13631</v>
      </c>
      <c r="G1784" s="2" t="s">
        <v>6268</v>
      </c>
      <c r="H1784" t="s">
        <v>13553</v>
      </c>
    </row>
    <row r="1785" spans="1:8" x14ac:dyDescent="0.15">
      <c r="A1785">
        <v>1790</v>
      </c>
      <c r="B1785" t="s">
        <v>4587</v>
      </c>
      <c r="C1785" t="s">
        <v>9636</v>
      </c>
      <c r="D1785" t="s">
        <v>336</v>
      </c>
      <c r="E1785" s="2" t="s">
        <v>7855</v>
      </c>
      <c r="F1785" t="s">
        <v>13636</v>
      </c>
      <c r="G1785" s="2" t="s">
        <v>7077</v>
      </c>
      <c r="H1785" t="s">
        <v>13553</v>
      </c>
    </row>
    <row r="1786" spans="1:8" x14ac:dyDescent="0.15">
      <c r="A1786">
        <v>1791</v>
      </c>
      <c r="B1786" t="s">
        <v>4588</v>
      </c>
      <c r="C1786" t="s">
        <v>9637</v>
      </c>
      <c r="D1786" t="s">
        <v>336</v>
      </c>
      <c r="E1786" s="2" t="s">
        <v>7855</v>
      </c>
      <c r="F1786" t="s">
        <v>13617</v>
      </c>
      <c r="G1786" s="2" t="s">
        <v>6451</v>
      </c>
      <c r="H1786" t="s">
        <v>13553</v>
      </c>
    </row>
    <row r="1787" spans="1:8" x14ac:dyDescent="0.15">
      <c r="A1787">
        <v>1792</v>
      </c>
      <c r="B1787" t="s">
        <v>4589</v>
      </c>
      <c r="C1787" t="s">
        <v>9638</v>
      </c>
      <c r="D1787" t="s">
        <v>336</v>
      </c>
      <c r="E1787" s="2" t="s">
        <v>7855</v>
      </c>
      <c r="F1787" t="s">
        <v>13617</v>
      </c>
      <c r="G1787" s="2" t="s">
        <v>6747</v>
      </c>
      <c r="H1787" t="s">
        <v>13553</v>
      </c>
    </row>
    <row r="1788" spans="1:8" x14ac:dyDescent="0.15">
      <c r="A1788">
        <v>1793</v>
      </c>
      <c r="B1788" t="s">
        <v>4590</v>
      </c>
      <c r="C1788" t="s">
        <v>9639</v>
      </c>
      <c r="D1788" t="s">
        <v>336</v>
      </c>
      <c r="E1788" s="2" t="s">
        <v>7855</v>
      </c>
      <c r="F1788" t="s">
        <v>13607</v>
      </c>
      <c r="G1788" s="2" t="s">
        <v>7262</v>
      </c>
      <c r="H1788" t="s">
        <v>13553</v>
      </c>
    </row>
    <row r="1789" spans="1:8" x14ac:dyDescent="0.15">
      <c r="A1789">
        <v>1794</v>
      </c>
      <c r="B1789" t="s">
        <v>4591</v>
      </c>
      <c r="C1789" t="s">
        <v>9640</v>
      </c>
      <c r="D1789" t="s">
        <v>336</v>
      </c>
      <c r="E1789" s="2" t="s">
        <v>7855</v>
      </c>
      <c r="F1789" t="s">
        <v>27</v>
      </c>
      <c r="G1789" s="2" t="s">
        <v>7263</v>
      </c>
      <c r="H1789" t="s">
        <v>13553</v>
      </c>
    </row>
    <row r="1790" spans="1:8" x14ac:dyDescent="0.15">
      <c r="A1790">
        <v>1795</v>
      </c>
      <c r="B1790" t="s">
        <v>4592</v>
      </c>
      <c r="C1790" t="s">
        <v>9641</v>
      </c>
      <c r="D1790" t="s">
        <v>336</v>
      </c>
      <c r="E1790" s="2" t="s">
        <v>7855</v>
      </c>
      <c r="F1790" t="s">
        <v>13636</v>
      </c>
      <c r="G1790" s="2" t="s">
        <v>7251</v>
      </c>
      <c r="H1790" t="s">
        <v>13553</v>
      </c>
    </row>
    <row r="1791" spans="1:8" x14ac:dyDescent="0.15">
      <c r="A1791">
        <v>1796</v>
      </c>
      <c r="B1791" t="s">
        <v>4593</v>
      </c>
      <c r="C1791" t="s">
        <v>9642</v>
      </c>
      <c r="D1791" t="s">
        <v>336</v>
      </c>
      <c r="E1791" s="2" t="s">
        <v>7855</v>
      </c>
      <c r="F1791" t="s">
        <v>13612</v>
      </c>
      <c r="G1791" s="2" t="s">
        <v>6520</v>
      </c>
      <c r="H1791" t="s">
        <v>13553</v>
      </c>
    </row>
    <row r="1792" spans="1:8" x14ac:dyDescent="0.15">
      <c r="A1792">
        <v>1797</v>
      </c>
      <c r="B1792" t="s">
        <v>4594</v>
      </c>
      <c r="C1792" t="s">
        <v>9643</v>
      </c>
      <c r="D1792" t="s">
        <v>336</v>
      </c>
      <c r="E1792" s="2" t="s">
        <v>7855</v>
      </c>
      <c r="F1792" t="s">
        <v>13617</v>
      </c>
      <c r="G1792" s="2" t="s">
        <v>7264</v>
      </c>
      <c r="H1792" t="s">
        <v>13553</v>
      </c>
    </row>
    <row r="1793" spans="1:8" x14ac:dyDescent="0.15">
      <c r="A1793">
        <v>1798</v>
      </c>
      <c r="B1793" t="s">
        <v>4595</v>
      </c>
      <c r="C1793" t="s">
        <v>9644</v>
      </c>
      <c r="D1793" t="s">
        <v>336</v>
      </c>
      <c r="E1793" s="2" t="s">
        <v>7855</v>
      </c>
      <c r="F1793" t="s">
        <v>13615</v>
      </c>
      <c r="G1793" s="2" t="s">
        <v>7265</v>
      </c>
      <c r="H1793" t="s">
        <v>13553</v>
      </c>
    </row>
    <row r="1794" spans="1:8" x14ac:dyDescent="0.15">
      <c r="A1794">
        <v>1799</v>
      </c>
      <c r="B1794" t="s">
        <v>4596</v>
      </c>
      <c r="C1794" t="s">
        <v>9645</v>
      </c>
      <c r="D1794" t="s">
        <v>336</v>
      </c>
      <c r="E1794" s="2" t="s">
        <v>7855</v>
      </c>
      <c r="F1794" t="s">
        <v>13617</v>
      </c>
      <c r="G1794" s="2" t="s">
        <v>7266</v>
      </c>
      <c r="H1794" t="s">
        <v>13553</v>
      </c>
    </row>
    <row r="1795" spans="1:8" x14ac:dyDescent="0.15">
      <c r="A1795">
        <v>1800</v>
      </c>
      <c r="B1795" t="s">
        <v>4597</v>
      </c>
      <c r="C1795" t="s">
        <v>9646</v>
      </c>
      <c r="D1795" t="s">
        <v>336</v>
      </c>
      <c r="E1795" s="2" t="s">
        <v>7855</v>
      </c>
      <c r="F1795" t="s">
        <v>13631</v>
      </c>
      <c r="G1795" s="2" t="s">
        <v>6976</v>
      </c>
      <c r="H1795" t="s">
        <v>13553</v>
      </c>
    </row>
    <row r="1796" spans="1:8" x14ac:dyDescent="0.15">
      <c r="A1796">
        <v>1801</v>
      </c>
      <c r="B1796" t="s">
        <v>4598</v>
      </c>
      <c r="C1796" t="s">
        <v>9647</v>
      </c>
      <c r="D1796" t="s">
        <v>336</v>
      </c>
      <c r="E1796" s="2" t="s">
        <v>7855</v>
      </c>
      <c r="F1796" t="s">
        <v>13610</v>
      </c>
      <c r="G1796" s="2" t="s">
        <v>7267</v>
      </c>
      <c r="H1796" t="s">
        <v>13553</v>
      </c>
    </row>
    <row r="1797" spans="1:8" x14ac:dyDescent="0.15">
      <c r="A1797">
        <v>1802</v>
      </c>
      <c r="B1797" t="s">
        <v>4599</v>
      </c>
      <c r="C1797" t="s">
        <v>9648</v>
      </c>
      <c r="D1797" t="s">
        <v>336</v>
      </c>
      <c r="E1797" s="2" t="s">
        <v>7855</v>
      </c>
      <c r="F1797" t="s">
        <v>13609</v>
      </c>
      <c r="G1797" s="2" t="s">
        <v>7268</v>
      </c>
      <c r="H1797" t="s">
        <v>13553</v>
      </c>
    </row>
    <row r="1798" spans="1:8" x14ac:dyDescent="0.15">
      <c r="A1798">
        <v>1803</v>
      </c>
      <c r="B1798" t="s">
        <v>4600</v>
      </c>
      <c r="C1798" t="s">
        <v>9649</v>
      </c>
      <c r="D1798" t="s">
        <v>13570</v>
      </c>
      <c r="E1798" s="2" t="s">
        <v>7856</v>
      </c>
      <c r="F1798" t="s">
        <v>13624</v>
      </c>
      <c r="G1798" s="2" t="s">
        <v>7269</v>
      </c>
      <c r="H1798" t="s">
        <v>13553</v>
      </c>
    </row>
    <row r="1799" spans="1:8" x14ac:dyDescent="0.15">
      <c r="A1799">
        <v>1804</v>
      </c>
      <c r="B1799" t="s">
        <v>961</v>
      </c>
      <c r="C1799" t="s">
        <v>9650</v>
      </c>
      <c r="D1799" t="s">
        <v>13570</v>
      </c>
      <c r="E1799" s="2" t="s">
        <v>7859</v>
      </c>
      <c r="F1799" t="s">
        <v>13631</v>
      </c>
      <c r="G1799" s="2" t="s">
        <v>7270</v>
      </c>
      <c r="H1799" t="s">
        <v>13553</v>
      </c>
    </row>
    <row r="1800" spans="1:8" x14ac:dyDescent="0.15">
      <c r="A1800">
        <v>1805</v>
      </c>
      <c r="B1800" t="s">
        <v>1013</v>
      </c>
      <c r="C1800" t="s">
        <v>9651</v>
      </c>
      <c r="D1800" t="s">
        <v>380</v>
      </c>
      <c r="E1800" s="2" t="s">
        <v>232</v>
      </c>
      <c r="F1800" t="s">
        <v>13608</v>
      </c>
      <c r="G1800" s="2" t="s">
        <v>6485</v>
      </c>
      <c r="H1800" t="s">
        <v>13553</v>
      </c>
    </row>
    <row r="1801" spans="1:8" x14ac:dyDescent="0.15">
      <c r="A1801">
        <v>1806</v>
      </c>
      <c r="B1801" t="s">
        <v>1014</v>
      </c>
      <c r="C1801" t="s">
        <v>9652</v>
      </c>
      <c r="D1801" t="s">
        <v>380</v>
      </c>
      <c r="E1801" s="2" t="s">
        <v>232</v>
      </c>
      <c r="F1801" t="s">
        <v>13634</v>
      </c>
      <c r="G1801" s="2" t="s">
        <v>6578</v>
      </c>
      <c r="H1801" t="s">
        <v>13553</v>
      </c>
    </row>
    <row r="1802" spans="1:8" x14ac:dyDescent="0.15">
      <c r="A1802">
        <v>1807</v>
      </c>
      <c r="B1802" t="s">
        <v>1015</v>
      </c>
      <c r="C1802" t="s">
        <v>9653</v>
      </c>
      <c r="D1802" t="s">
        <v>380</v>
      </c>
      <c r="E1802" s="2" t="s">
        <v>232</v>
      </c>
      <c r="F1802" t="s">
        <v>13606</v>
      </c>
      <c r="G1802" s="2" t="s">
        <v>6902</v>
      </c>
      <c r="H1802" t="s">
        <v>13553</v>
      </c>
    </row>
    <row r="1803" spans="1:8" x14ac:dyDescent="0.15">
      <c r="A1803">
        <v>1808</v>
      </c>
      <c r="B1803" t="s">
        <v>1016</v>
      </c>
      <c r="C1803" t="s">
        <v>9654</v>
      </c>
      <c r="D1803" t="s">
        <v>380</v>
      </c>
      <c r="E1803" s="2" t="s">
        <v>232</v>
      </c>
      <c r="F1803" t="s">
        <v>13612</v>
      </c>
      <c r="G1803" s="2" t="s">
        <v>7271</v>
      </c>
      <c r="H1803" t="s">
        <v>13553</v>
      </c>
    </row>
    <row r="1804" spans="1:8" x14ac:dyDescent="0.15">
      <c r="A1804">
        <v>1809</v>
      </c>
      <c r="B1804" t="s">
        <v>1017</v>
      </c>
      <c r="C1804" t="s">
        <v>9655</v>
      </c>
      <c r="D1804" t="s">
        <v>380</v>
      </c>
      <c r="E1804" s="2" t="s">
        <v>232</v>
      </c>
      <c r="F1804" t="s">
        <v>13644</v>
      </c>
      <c r="G1804" s="2" t="s">
        <v>7272</v>
      </c>
      <c r="H1804" t="s">
        <v>13553</v>
      </c>
    </row>
    <row r="1805" spans="1:8" x14ac:dyDescent="0.15">
      <c r="A1805">
        <v>1810</v>
      </c>
      <c r="B1805" t="s">
        <v>1018</v>
      </c>
      <c r="C1805" t="s">
        <v>9656</v>
      </c>
      <c r="D1805" t="s">
        <v>380</v>
      </c>
      <c r="E1805" s="2" t="s">
        <v>232</v>
      </c>
      <c r="F1805" t="s">
        <v>13639</v>
      </c>
      <c r="G1805" s="2" t="s">
        <v>7273</v>
      </c>
      <c r="H1805" t="s">
        <v>13553</v>
      </c>
    </row>
    <row r="1806" spans="1:8" x14ac:dyDescent="0.15">
      <c r="A1806">
        <v>1811</v>
      </c>
      <c r="B1806" t="s">
        <v>1019</v>
      </c>
      <c r="C1806" t="s">
        <v>9657</v>
      </c>
      <c r="D1806" t="s">
        <v>380</v>
      </c>
      <c r="E1806" s="2" t="s">
        <v>232</v>
      </c>
      <c r="F1806" t="s">
        <v>13606</v>
      </c>
      <c r="G1806" s="2" t="s">
        <v>6533</v>
      </c>
      <c r="H1806" t="s">
        <v>13553</v>
      </c>
    </row>
    <row r="1807" spans="1:8" x14ac:dyDescent="0.15">
      <c r="A1807">
        <v>1812</v>
      </c>
      <c r="B1807" t="s">
        <v>1020</v>
      </c>
      <c r="C1807" t="s">
        <v>9658</v>
      </c>
      <c r="D1807" t="s">
        <v>380</v>
      </c>
      <c r="E1807" s="2" t="s">
        <v>232</v>
      </c>
      <c r="F1807" t="s">
        <v>13606</v>
      </c>
      <c r="G1807" s="2" t="s">
        <v>6481</v>
      </c>
      <c r="H1807" t="s">
        <v>13553</v>
      </c>
    </row>
    <row r="1808" spans="1:8" x14ac:dyDescent="0.15">
      <c r="A1808">
        <v>1813</v>
      </c>
      <c r="B1808" t="s">
        <v>1021</v>
      </c>
      <c r="C1808" t="s">
        <v>9659</v>
      </c>
      <c r="D1808" t="s">
        <v>380</v>
      </c>
      <c r="E1808" s="2" t="s">
        <v>232</v>
      </c>
      <c r="F1808" t="s">
        <v>13621</v>
      </c>
      <c r="G1808" s="2" t="s">
        <v>6820</v>
      </c>
      <c r="H1808" t="s">
        <v>13553</v>
      </c>
    </row>
    <row r="1809" spans="1:8" x14ac:dyDescent="0.15">
      <c r="A1809">
        <v>1814</v>
      </c>
      <c r="B1809" t="s">
        <v>1022</v>
      </c>
      <c r="C1809" t="s">
        <v>9660</v>
      </c>
      <c r="D1809" t="s">
        <v>380</v>
      </c>
      <c r="E1809" s="2" t="s">
        <v>232</v>
      </c>
      <c r="F1809" t="s">
        <v>13606</v>
      </c>
      <c r="G1809" s="2" t="s">
        <v>6385</v>
      </c>
      <c r="H1809" t="s">
        <v>13553</v>
      </c>
    </row>
    <row r="1810" spans="1:8" x14ac:dyDescent="0.15">
      <c r="A1810">
        <v>1815</v>
      </c>
      <c r="B1810" t="s">
        <v>1023</v>
      </c>
      <c r="C1810" t="s">
        <v>9661</v>
      </c>
      <c r="D1810" t="s">
        <v>380</v>
      </c>
      <c r="E1810" s="2" t="s">
        <v>232</v>
      </c>
      <c r="F1810" t="s">
        <v>13616</v>
      </c>
      <c r="G1810" s="2" t="s">
        <v>6385</v>
      </c>
      <c r="H1810" t="s">
        <v>13553</v>
      </c>
    </row>
    <row r="1811" spans="1:8" x14ac:dyDescent="0.15">
      <c r="A1811">
        <v>1816</v>
      </c>
      <c r="B1811" t="s">
        <v>1024</v>
      </c>
      <c r="C1811" t="s">
        <v>9662</v>
      </c>
      <c r="D1811" t="s">
        <v>380</v>
      </c>
      <c r="E1811" s="2" t="s">
        <v>232</v>
      </c>
      <c r="F1811" t="s">
        <v>13636</v>
      </c>
      <c r="G1811" s="2" t="s">
        <v>7274</v>
      </c>
      <c r="H1811" t="s">
        <v>13553</v>
      </c>
    </row>
    <row r="1812" spans="1:8" x14ac:dyDescent="0.15">
      <c r="A1812">
        <v>1817</v>
      </c>
      <c r="B1812" t="s">
        <v>1025</v>
      </c>
      <c r="C1812" t="s">
        <v>9663</v>
      </c>
      <c r="D1812" t="s">
        <v>380</v>
      </c>
      <c r="E1812" s="2" t="s">
        <v>232</v>
      </c>
      <c r="F1812" t="s">
        <v>13615</v>
      </c>
      <c r="G1812" s="2" t="s">
        <v>6815</v>
      </c>
      <c r="H1812" t="s">
        <v>13553</v>
      </c>
    </row>
    <row r="1813" spans="1:8" x14ac:dyDescent="0.15">
      <c r="A1813">
        <v>1818</v>
      </c>
      <c r="B1813" t="s">
        <v>1026</v>
      </c>
      <c r="C1813" t="s">
        <v>9664</v>
      </c>
      <c r="D1813" t="s">
        <v>380</v>
      </c>
      <c r="E1813" s="2" t="s">
        <v>232</v>
      </c>
      <c r="F1813" t="s">
        <v>13612</v>
      </c>
      <c r="G1813" s="2" t="s">
        <v>7039</v>
      </c>
      <c r="H1813" t="s">
        <v>13553</v>
      </c>
    </row>
    <row r="1814" spans="1:8" x14ac:dyDescent="0.15">
      <c r="A1814">
        <v>1819</v>
      </c>
      <c r="B1814" t="s">
        <v>2169</v>
      </c>
      <c r="C1814" t="s">
        <v>9665</v>
      </c>
      <c r="D1814" t="s">
        <v>380</v>
      </c>
      <c r="E1814" s="2" t="s">
        <v>232</v>
      </c>
      <c r="F1814" t="s">
        <v>13617</v>
      </c>
      <c r="G1814" s="2" t="s">
        <v>7129</v>
      </c>
      <c r="H1814" t="s">
        <v>13553</v>
      </c>
    </row>
    <row r="1815" spans="1:8" x14ac:dyDescent="0.15">
      <c r="A1815">
        <v>1820</v>
      </c>
      <c r="B1815" t="s">
        <v>1027</v>
      </c>
      <c r="C1815" t="s">
        <v>9666</v>
      </c>
      <c r="D1815" t="s">
        <v>380</v>
      </c>
      <c r="E1815" s="2" t="s">
        <v>232</v>
      </c>
      <c r="F1815" t="s">
        <v>13606</v>
      </c>
      <c r="G1815" s="2" t="s">
        <v>7275</v>
      </c>
      <c r="H1815" t="s">
        <v>13553</v>
      </c>
    </row>
    <row r="1816" spans="1:8" x14ac:dyDescent="0.15">
      <c r="A1816">
        <v>1821</v>
      </c>
      <c r="B1816" t="s">
        <v>1028</v>
      </c>
      <c r="C1816" t="s">
        <v>9667</v>
      </c>
      <c r="D1816" t="s">
        <v>380</v>
      </c>
      <c r="E1816" s="2" t="s">
        <v>232</v>
      </c>
      <c r="F1816" t="s">
        <v>13615</v>
      </c>
      <c r="G1816" s="2" t="s">
        <v>6542</v>
      </c>
      <c r="H1816" t="s">
        <v>13553</v>
      </c>
    </row>
    <row r="1817" spans="1:8" x14ac:dyDescent="0.15">
      <c r="A1817">
        <v>1822</v>
      </c>
      <c r="B1817" t="s">
        <v>1029</v>
      </c>
      <c r="C1817" t="s">
        <v>9668</v>
      </c>
      <c r="D1817" t="s">
        <v>380</v>
      </c>
      <c r="E1817" s="2" t="s">
        <v>232</v>
      </c>
      <c r="F1817" t="s">
        <v>13621</v>
      </c>
      <c r="G1817" s="2" t="s">
        <v>7037</v>
      </c>
      <c r="H1817" t="s">
        <v>13553</v>
      </c>
    </row>
    <row r="1818" spans="1:8" x14ac:dyDescent="0.15">
      <c r="A1818">
        <v>1823</v>
      </c>
      <c r="B1818" t="s">
        <v>1030</v>
      </c>
      <c r="C1818" t="s">
        <v>9669</v>
      </c>
      <c r="D1818" t="s">
        <v>380</v>
      </c>
      <c r="E1818" s="2" t="s">
        <v>232</v>
      </c>
      <c r="F1818" t="s">
        <v>13622</v>
      </c>
      <c r="G1818" s="2" t="s">
        <v>7183</v>
      </c>
      <c r="H1818" t="s">
        <v>13553</v>
      </c>
    </row>
    <row r="1819" spans="1:8" x14ac:dyDescent="0.15">
      <c r="A1819">
        <v>1824</v>
      </c>
      <c r="B1819" t="s">
        <v>2170</v>
      </c>
      <c r="C1819" t="s">
        <v>9670</v>
      </c>
      <c r="D1819" t="s">
        <v>380</v>
      </c>
      <c r="E1819" s="2" t="s">
        <v>231</v>
      </c>
      <c r="F1819" t="s">
        <v>13607</v>
      </c>
      <c r="G1819" s="2" t="s">
        <v>6826</v>
      </c>
      <c r="H1819" t="s">
        <v>13553</v>
      </c>
    </row>
    <row r="1820" spans="1:8" x14ac:dyDescent="0.15">
      <c r="A1820">
        <v>1825</v>
      </c>
      <c r="B1820" t="s">
        <v>2171</v>
      </c>
      <c r="C1820" t="s">
        <v>9671</v>
      </c>
      <c r="D1820" t="s">
        <v>380</v>
      </c>
      <c r="E1820" s="2" t="s">
        <v>231</v>
      </c>
      <c r="F1820" t="s">
        <v>13607</v>
      </c>
      <c r="G1820" s="2" t="s">
        <v>6934</v>
      </c>
      <c r="H1820" t="s">
        <v>13553</v>
      </c>
    </row>
    <row r="1821" spans="1:8" x14ac:dyDescent="0.15">
      <c r="A1821">
        <v>1826</v>
      </c>
      <c r="B1821" t="s">
        <v>2172</v>
      </c>
      <c r="C1821" t="s">
        <v>9672</v>
      </c>
      <c r="D1821" t="s">
        <v>380</v>
      </c>
      <c r="E1821" s="2" t="s">
        <v>231</v>
      </c>
      <c r="F1821" t="s">
        <v>13614</v>
      </c>
      <c r="G1821" s="2" t="s">
        <v>6276</v>
      </c>
      <c r="H1821" t="s">
        <v>13553</v>
      </c>
    </row>
    <row r="1822" spans="1:8" x14ac:dyDescent="0.15">
      <c r="A1822">
        <v>1827</v>
      </c>
      <c r="B1822" t="s">
        <v>2173</v>
      </c>
      <c r="C1822" t="s">
        <v>9673</v>
      </c>
      <c r="D1822" t="s">
        <v>380</v>
      </c>
      <c r="E1822" s="2" t="s">
        <v>231</v>
      </c>
      <c r="F1822" t="s">
        <v>13617</v>
      </c>
      <c r="G1822" s="2" t="s">
        <v>6529</v>
      </c>
      <c r="H1822" t="s">
        <v>13553</v>
      </c>
    </row>
    <row r="1823" spans="1:8" x14ac:dyDescent="0.15">
      <c r="A1823">
        <v>1828</v>
      </c>
      <c r="B1823" t="s">
        <v>2174</v>
      </c>
      <c r="C1823" t="s">
        <v>9674</v>
      </c>
      <c r="D1823" t="s">
        <v>380</v>
      </c>
      <c r="E1823" s="2" t="s">
        <v>231</v>
      </c>
      <c r="F1823" t="s">
        <v>13607</v>
      </c>
      <c r="G1823" s="2" t="s">
        <v>7276</v>
      </c>
      <c r="H1823" t="s">
        <v>13553</v>
      </c>
    </row>
    <row r="1824" spans="1:8" x14ac:dyDescent="0.15">
      <c r="A1824">
        <v>1829</v>
      </c>
      <c r="B1824" t="s">
        <v>2183</v>
      </c>
      <c r="C1824" t="s">
        <v>9675</v>
      </c>
      <c r="D1824" t="s">
        <v>380</v>
      </c>
      <c r="E1824" s="2" t="s">
        <v>231</v>
      </c>
      <c r="F1824" t="s">
        <v>13624</v>
      </c>
      <c r="G1824" s="2" t="s">
        <v>6689</v>
      </c>
      <c r="H1824" t="s">
        <v>13553</v>
      </c>
    </row>
    <row r="1825" spans="1:8" x14ac:dyDescent="0.15">
      <c r="A1825">
        <v>1830</v>
      </c>
      <c r="B1825" t="s">
        <v>3080</v>
      </c>
      <c r="C1825" t="s">
        <v>9676</v>
      </c>
      <c r="D1825" t="s">
        <v>380</v>
      </c>
      <c r="E1825" s="2" t="s">
        <v>231</v>
      </c>
      <c r="F1825" t="s">
        <v>13634</v>
      </c>
      <c r="G1825" s="2" t="s">
        <v>6293</v>
      </c>
      <c r="H1825" t="s">
        <v>13553</v>
      </c>
    </row>
    <row r="1826" spans="1:8" x14ac:dyDescent="0.15">
      <c r="A1826">
        <v>1831</v>
      </c>
      <c r="B1826" t="s">
        <v>2442</v>
      </c>
      <c r="C1826" t="s">
        <v>9677</v>
      </c>
      <c r="D1826" t="s">
        <v>380</v>
      </c>
      <c r="E1826" s="2" t="s">
        <v>231</v>
      </c>
      <c r="F1826" t="s">
        <v>13621</v>
      </c>
      <c r="G1826" s="2" t="s">
        <v>6484</v>
      </c>
      <c r="H1826" t="s">
        <v>13553</v>
      </c>
    </row>
    <row r="1827" spans="1:8" x14ac:dyDescent="0.15">
      <c r="A1827">
        <v>1832</v>
      </c>
      <c r="B1827" t="s">
        <v>2443</v>
      </c>
      <c r="C1827" t="s">
        <v>9678</v>
      </c>
      <c r="D1827" t="s">
        <v>380</v>
      </c>
      <c r="E1827" s="2" t="s">
        <v>231</v>
      </c>
      <c r="F1827" t="s">
        <v>13609</v>
      </c>
      <c r="G1827" s="2" t="s">
        <v>7277</v>
      </c>
      <c r="H1827" t="s">
        <v>13553</v>
      </c>
    </row>
    <row r="1828" spans="1:8" x14ac:dyDescent="0.15">
      <c r="A1828">
        <v>1833</v>
      </c>
      <c r="B1828" t="s">
        <v>2444</v>
      </c>
      <c r="C1828" t="s">
        <v>9679</v>
      </c>
      <c r="D1828" t="s">
        <v>380</v>
      </c>
      <c r="E1828" s="2" t="s">
        <v>231</v>
      </c>
      <c r="F1828" t="s">
        <v>13621</v>
      </c>
      <c r="G1828" s="2" t="s">
        <v>7278</v>
      </c>
      <c r="H1828" t="s">
        <v>13553</v>
      </c>
    </row>
    <row r="1829" spans="1:8" x14ac:dyDescent="0.15">
      <c r="A1829">
        <v>1834</v>
      </c>
      <c r="B1829" t="s">
        <v>2445</v>
      </c>
      <c r="C1829" t="s">
        <v>9680</v>
      </c>
      <c r="D1829" t="s">
        <v>380</v>
      </c>
      <c r="E1829" s="2" t="s">
        <v>231</v>
      </c>
      <c r="F1829" t="s">
        <v>13612</v>
      </c>
      <c r="G1829" s="2" t="s">
        <v>6324</v>
      </c>
      <c r="H1829" t="s">
        <v>13553</v>
      </c>
    </row>
    <row r="1830" spans="1:8" x14ac:dyDescent="0.15">
      <c r="A1830">
        <v>1835</v>
      </c>
      <c r="B1830" t="s">
        <v>2446</v>
      </c>
      <c r="C1830" t="s">
        <v>9681</v>
      </c>
      <c r="D1830" t="s">
        <v>380</v>
      </c>
      <c r="E1830" s="2" t="s">
        <v>231</v>
      </c>
      <c r="F1830" t="s">
        <v>13612</v>
      </c>
      <c r="G1830" s="2" t="s">
        <v>7023</v>
      </c>
      <c r="H1830" t="s">
        <v>13553</v>
      </c>
    </row>
    <row r="1831" spans="1:8" x14ac:dyDescent="0.15">
      <c r="A1831">
        <v>1836</v>
      </c>
      <c r="B1831" t="s">
        <v>2447</v>
      </c>
      <c r="C1831" t="s">
        <v>9682</v>
      </c>
      <c r="D1831" t="s">
        <v>380</v>
      </c>
      <c r="E1831" s="2" t="s">
        <v>231</v>
      </c>
      <c r="F1831" t="s">
        <v>13629</v>
      </c>
      <c r="G1831" s="2" t="s">
        <v>6395</v>
      </c>
      <c r="H1831" t="s">
        <v>13553</v>
      </c>
    </row>
    <row r="1832" spans="1:8" x14ac:dyDescent="0.15">
      <c r="A1832">
        <v>1837</v>
      </c>
      <c r="B1832" t="s">
        <v>2448</v>
      </c>
      <c r="C1832" t="s">
        <v>9683</v>
      </c>
      <c r="D1832" t="s">
        <v>380</v>
      </c>
      <c r="E1832" s="2" t="s">
        <v>231</v>
      </c>
      <c r="F1832" t="s">
        <v>13612</v>
      </c>
      <c r="G1832" s="2" t="s">
        <v>6956</v>
      </c>
      <c r="H1832" t="s">
        <v>13553</v>
      </c>
    </row>
    <row r="1833" spans="1:8" x14ac:dyDescent="0.15">
      <c r="A1833">
        <v>1838</v>
      </c>
      <c r="B1833" t="s">
        <v>2449</v>
      </c>
      <c r="C1833" t="s">
        <v>9684</v>
      </c>
      <c r="D1833" t="s">
        <v>380</v>
      </c>
      <c r="E1833" s="2" t="s">
        <v>231</v>
      </c>
      <c r="F1833" t="s">
        <v>13627</v>
      </c>
      <c r="G1833" s="2" t="s">
        <v>7279</v>
      </c>
      <c r="H1833" t="s">
        <v>13553</v>
      </c>
    </row>
    <row r="1834" spans="1:8" x14ac:dyDescent="0.15">
      <c r="A1834">
        <v>1839</v>
      </c>
      <c r="B1834" t="s">
        <v>2450</v>
      </c>
      <c r="C1834" t="s">
        <v>9685</v>
      </c>
      <c r="D1834" t="s">
        <v>380</v>
      </c>
      <c r="E1834" s="2" t="s">
        <v>231</v>
      </c>
      <c r="F1834" t="s">
        <v>13617</v>
      </c>
      <c r="G1834" s="2" t="s">
        <v>6823</v>
      </c>
      <c r="H1834" t="s">
        <v>13553</v>
      </c>
    </row>
    <row r="1835" spans="1:8" x14ac:dyDescent="0.15">
      <c r="A1835">
        <v>1840</v>
      </c>
      <c r="B1835" t="s">
        <v>2451</v>
      </c>
      <c r="C1835" t="s">
        <v>9686</v>
      </c>
      <c r="D1835" t="s">
        <v>380</v>
      </c>
      <c r="E1835" s="2" t="s">
        <v>231</v>
      </c>
      <c r="F1835" t="s">
        <v>13637</v>
      </c>
      <c r="G1835" s="2" t="s">
        <v>7280</v>
      </c>
      <c r="H1835" t="s">
        <v>13553</v>
      </c>
    </row>
    <row r="1836" spans="1:8" x14ac:dyDescent="0.15">
      <c r="A1836">
        <v>1841</v>
      </c>
      <c r="B1836" t="s">
        <v>2452</v>
      </c>
      <c r="C1836" t="s">
        <v>9687</v>
      </c>
      <c r="D1836" t="s">
        <v>380</v>
      </c>
      <c r="E1836" s="2" t="s">
        <v>231</v>
      </c>
      <c r="F1836" t="s">
        <v>13607</v>
      </c>
      <c r="G1836" s="2" t="s">
        <v>6585</v>
      </c>
      <c r="H1836" t="s">
        <v>13553</v>
      </c>
    </row>
    <row r="1837" spans="1:8" x14ac:dyDescent="0.15">
      <c r="A1837">
        <v>1842</v>
      </c>
      <c r="B1837" t="s">
        <v>2453</v>
      </c>
      <c r="C1837" t="s">
        <v>9688</v>
      </c>
      <c r="D1837" t="s">
        <v>380</v>
      </c>
      <c r="E1837" s="2" t="s">
        <v>231</v>
      </c>
      <c r="F1837" t="s">
        <v>13607</v>
      </c>
      <c r="G1837" s="2" t="s">
        <v>6397</v>
      </c>
      <c r="H1837" t="s">
        <v>13553</v>
      </c>
    </row>
    <row r="1838" spans="1:8" x14ac:dyDescent="0.15">
      <c r="A1838">
        <v>1843</v>
      </c>
      <c r="B1838" t="s">
        <v>2454</v>
      </c>
      <c r="C1838" t="s">
        <v>9689</v>
      </c>
      <c r="D1838" t="s">
        <v>380</v>
      </c>
      <c r="E1838" s="2" t="s">
        <v>231</v>
      </c>
      <c r="F1838" t="s">
        <v>13628</v>
      </c>
      <c r="G1838" s="2" t="s">
        <v>6924</v>
      </c>
      <c r="H1838" t="s">
        <v>13553</v>
      </c>
    </row>
    <row r="1839" spans="1:8" x14ac:dyDescent="0.15">
      <c r="A1839">
        <v>1844</v>
      </c>
      <c r="B1839" t="s">
        <v>2461</v>
      </c>
      <c r="C1839" t="s">
        <v>9690</v>
      </c>
      <c r="D1839" t="s">
        <v>380</v>
      </c>
      <c r="E1839" s="2" t="s">
        <v>232</v>
      </c>
      <c r="F1839" t="s">
        <v>13622</v>
      </c>
      <c r="G1839" s="2" t="s">
        <v>7281</v>
      </c>
      <c r="H1839" t="s">
        <v>13553</v>
      </c>
    </row>
    <row r="1840" spans="1:8" x14ac:dyDescent="0.15">
      <c r="A1840">
        <v>1845</v>
      </c>
      <c r="B1840" t="s">
        <v>4601</v>
      </c>
      <c r="C1840" t="s">
        <v>9691</v>
      </c>
      <c r="D1840" t="s">
        <v>380</v>
      </c>
      <c r="E1840" s="2" t="s">
        <v>230</v>
      </c>
      <c r="F1840" t="s">
        <v>13610</v>
      </c>
      <c r="G1840" s="2" t="s">
        <v>6640</v>
      </c>
      <c r="H1840" t="s">
        <v>13553</v>
      </c>
    </row>
    <row r="1841" spans="1:8" x14ac:dyDescent="0.15">
      <c r="A1841">
        <v>1846</v>
      </c>
      <c r="B1841" t="s">
        <v>3592</v>
      </c>
      <c r="C1841" t="s">
        <v>9692</v>
      </c>
      <c r="D1841" t="s">
        <v>380</v>
      </c>
      <c r="E1841" s="2" t="s">
        <v>230</v>
      </c>
      <c r="F1841" t="s">
        <v>13621</v>
      </c>
      <c r="G1841" s="2" t="s">
        <v>7282</v>
      </c>
      <c r="H1841" t="s">
        <v>13553</v>
      </c>
    </row>
    <row r="1842" spans="1:8" x14ac:dyDescent="0.15">
      <c r="A1842">
        <v>1847</v>
      </c>
      <c r="B1842" t="s">
        <v>3593</v>
      </c>
      <c r="C1842" t="s">
        <v>9693</v>
      </c>
      <c r="D1842" t="s">
        <v>380</v>
      </c>
      <c r="E1842" s="2" t="s">
        <v>230</v>
      </c>
      <c r="F1842" t="s">
        <v>13632</v>
      </c>
      <c r="G1842" s="2" t="s">
        <v>7283</v>
      </c>
      <c r="H1842" t="s">
        <v>13553</v>
      </c>
    </row>
    <row r="1843" spans="1:8" x14ac:dyDescent="0.15">
      <c r="A1843">
        <v>1848</v>
      </c>
      <c r="B1843" t="s">
        <v>3594</v>
      </c>
      <c r="C1843" t="s">
        <v>9694</v>
      </c>
      <c r="D1843" t="s">
        <v>380</v>
      </c>
      <c r="E1843" s="2" t="s">
        <v>230</v>
      </c>
      <c r="F1843" t="s">
        <v>13622</v>
      </c>
      <c r="G1843" s="2" t="s">
        <v>6642</v>
      </c>
      <c r="H1843" t="s">
        <v>13553</v>
      </c>
    </row>
    <row r="1844" spans="1:8" x14ac:dyDescent="0.15">
      <c r="A1844">
        <v>1849</v>
      </c>
      <c r="B1844" t="s">
        <v>3595</v>
      </c>
      <c r="C1844" t="s">
        <v>9695</v>
      </c>
      <c r="D1844" t="s">
        <v>380</v>
      </c>
      <c r="E1844" s="2" t="s">
        <v>230</v>
      </c>
      <c r="F1844" t="s">
        <v>13615</v>
      </c>
      <c r="G1844" s="2" t="s">
        <v>6350</v>
      </c>
      <c r="H1844" t="s">
        <v>13553</v>
      </c>
    </row>
    <row r="1845" spans="1:8" x14ac:dyDescent="0.15">
      <c r="A1845">
        <v>1850</v>
      </c>
      <c r="B1845" t="s">
        <v>3596</v>
      </c>
      <c r="C1845" t="s">
        <v>9696</v>
      </c>
      <c r="D1845" t="s">
        <v>380</v>
      </c>
      <c r="E1845" s="2" t="s">
        <v>230</v>
      </c>
      <c r="F1845" t="s">
        <v>13610</v>
      </c>
      <c r="G1845" s="2" t="s">
        <v>7210</v>
      </c>
      <c r="H1845" t="s">
        <v>13553</v>
      </c>
    </row>
    <row r="1846" spans="1:8" x14ac:dyDescent="0.15">
      <c r="A1846">
        <v>1851</v>
      </c>
      <c r="B1846" t="s">
        <v>3597</v>
      </c>
      <c r="C1846" t="s">
        <v>9697</v>
      </c>
      <c r="D1846" t="s">
        <v>380</v>
      </c>
      <c r="E1846" s="2" t="s">
        <v>230</v>
      </c>
      <c r="F1846" t="s">
        <v>13628</v>
      </c>
      <c r="G1846" s="2" t="s">
        <v>6874</v>
      </c>
      <c r="H1846" t="s">
        <v>13553</v>
      </c>
    </row>
    <row r="1847" spans="1:8" x14ac:dyDescent="0.15">
      <c r="A1847">
        <v>1852</v>
      </c>
      <c r="B1847" t="s">
        <v>3598</v>
      </c>
      <c r="C1847" t="s">
        <v>9698</v>
      </c>
      <c r="D1847" t="s">
        <v>380</v>
      </c>
      <c r="E1847" s="2" t="s">
        <v>230</v>
      </c>
      <c r="F1847" t="s">
        <v>13610</v>
      </c>
      <c r="G1847" s="2" t="s">
        <v>7283</v>
      </c>
      <c r="H1847" t="s">
        <v>13553</v>
      </c>
    </row>
    <row r="1848" spans="1:8" x14ac:dyDescent="0.15">
      <c r="A1848">
        <v>1853</v>
      </c>
      <c r="B1848" t="s">
        <v>3599</v>
      </c>
      <c r="C1848" t="s">
        <v>9699</v>
      </c>
      <c r="D1848" t="s">
        <v>380</v>
      </c>
      <c r="E1848" s="2" t="s">
        <v>230</v>
      </c>
      <c r="F1848" t="s">
        <v>13636</v>
      </c>
      <c r="G1848" s="2" t="s">
        <v>6744</v>
      </c>
      <c r="H1848" t="s">
        <v>13553</v>
      </c>
    </row>
    <row r="1849" spans="1:8" x14ac:dyDescent="0.15">
      <c r="A1849">
        <v>1854</v>
      </c>
      <c r="B1849" t="s">
        <v>3600</v>
      </c>
      <c r="C1849" t="s">
        <v>9700</v>
      </c>
      <c r="D1849" t="s">
        <v>380</v>
      </c>
      <c r="E1849" s="2" t="s">
        <v>230</v>
      </c>
      <c r="F1849" t="s">
        <v>13644</v>
      </c>
      <c r="G1849" s="2" t="s">
        <v>7282</v>
      </c>
      <c r="H1849" t="s">
        <v>13553</v>
      </c>
    </row>
    <row r="1850" spans="1:8" x14ac:dyDescent="0.15">
      <c r="A1850">
        <v>1855</v>
      </c>
      <c r="B1850" t="s">
        <v>3601</v>
      </c>
      <c r="C1850" t="s">
        <v>9701</v>
      </c>
      <c r="D1850" t="s">
        <v>380</v>
      </c>
      <c r="E1850" s="2" t="s">
        <v>230</v>
      </c>
      <c r="F1850" t="s">
        <v>13637</v>
      </c>
      <c r="G1850" s="2" t="s">
        <v>6648</v>
      </c>
      <c r="H1850" t="s">
        <v>13553</v>
      </c>
    </row>
    <row r="1851" spans="1:8" x14ac:dyDescent="0.15">
      <c r="A1851">
        <v>1856</v>
      </c>
      <c r="B1851" t="s">
        <v>4602</v>
      </c>
      <c r="C1851" t="s">
        <v>9702</v>
      </c>
      <c r="D1851" t="s">
        <v>380</v>
      </c>
      <c r="E1851" s="2" t="s">
        <v>230</v>
      </c>
      <c r="F1851" t="s">
        <v>13607</v>
      </c>
      <c r="G1851" s="2" t="s">
        <v>6938</v>
      </c>
      <c r="H1851" t="s">
        <v>13553</v>
      </c>
    </row>
    <row r="1852" spans="1:8" x14ac:dyDescent="0.15">
      <c r="A1852">
        <v>1857</v>
      </c>
      <c r="B1852" t="s">
        <v>3602</v>
      </c>
      <c r="C1852" t="s">
        <v>9703</v>
      </c>
      <c r="D1852" t="s">
        <v>380</v>
      </c>
      <c r="E1852" s="2" t="s">
        <v>230</v>
      </c>
      <c r="F1852" t="s">
        <v>13629</v>
      </c>
      <c r="G1852" s="2" t="s">
        <v>6899</v>
      </c>
      <c r="H1852" t="s">
        <v>13553</v>
      </c>
    </row>
    <row r="1853" spans="1:8" x14ac:dyDescent="0.15">
      <c r="A1853">
        <v>1858</v>
      </c>
      <c r="B1853" t="s">
        <v>3603</v>
      </c>
      <c r="C1853" t="s">
        <v>9704</v>
      </c>
      <c r="D1853" t="s">
        <v>380</v>
      </c>
      <c r="E1853" s="2" t="s">
        <v>230</v>
      </c>
      <c r="F1853" t="s">
        <v>13606</v>
      </c>
      <c r="G1853" s="2" t="s">
        <v>7284</v>
      </c>
      <c r="H1853" t="s">
        <v>13553</v>
      </c>
    </row>
    <row r="1854" spans="1:8" x14ac:dyDescent="0.15">
      <c r="A1854">
        <v>1859</v>
      </c>
      <c r="B1854" t="s">
        <v>3604</v>
      </c>
      <c r="C1854" t="s">
        <v>9705</v>
      </c>
      <c r="D1854" t="s">
        <v>380</v>
      </c>
      <c r="E1854" s="2" t="s">
        <v>230</v>
      </c>
      <c r="F1854" t="s">
        <v>13607</v>
      </c>
      <c r="G1854" s="2" t="s">
        <v>7092</v>
      </c>
      <c r="H1854" t="s">
        <v>13553</v>
      </c>
    </row>
    <row r="1855" spans="1:8" x14ac:dyDescent="0.15">
      <c r="A1855">
        <v>1860</v>
      </c>
      <c r="B1855" t="s">
        <v>3605</v>
      </c>
      <c r="C1855" t="s">
        <v>9706</v>
      </c>
      <c r="D1855" t="s">
        <v>380</v>
      </c>
      <c r="E1855" s="2" t="s">
        <v>230</v>
      </c>
      <c r="F1855" t="s">
        <v>13607</v>
      </c>
      <c r="G1855" s="2" t="s">
        <v>7093</v>
      </c>
      <c r="H1855" t="s">
        <v>13553</v>
      </c>
    </row>
    <row r="1856" spans="1:8" x14ac:dyDescent="0.15">
      <c r="A1856">
        <v>1861</v>
      </c>
      <c r="B1856" t="s">
        <v>3606</v>
      </c>
      <c r="C1856" t="s">
        <v>9707</v>
      </c>
      <c r="D1856" t="s">
        <v>380</v>
      </c>
      <c r="E1856" s="2" t="s">
        <v>230</v>
      </c>
      <c r="F1856" t="s">
        <v>13607</v>
      </c>
      <c r="G1856" s="2" t="s">
        <v>6500</v>
      </c>
      <c r="H1856" t="s">
        <v>13553</v>
      </c>
    </row>
    <row r="1857" spans="1:8" x14ac:dyDescent="0.15">
      <c r="A1857">
        <v>1862</v>
      </c>
      <c r="B1857" t="s">
        <v>3866</v>
      </c>
      <c r="C1857" t="s">
        <v>9708</v>
      </c>
      <c r="D1857" t="s">
        <v>380</v>
      </c>
      <c r="E1857" s="2" t="s">
        <v>230</v>
      </c>
      <c r="F1857" t="s">
        <v>13610</v>
      </c>
      <c r="G1857" s="2" t="s">
        <v>6312</v>
      </c>
      <c r="H1857" t="s">
        <v>13553</v>
      </c>
    </row>
    <row r="1858" spans="1:8" x14ac:dyDescent="0.15">
      <c r="A1858">
        <v>1863</v>
      </c>
      <c r="B1858" t="s">
        <v>3867</v>
      </c>
      <c r="C1858" t="s">
        <v>9709</v>
      </c>
      <c r="D1858" t="s">
        <v>380</v>
      </c>
      <c r="E1858" s="2" t="s">
        <v>230</v>
      </c>
      <c r="F1858" t="s">
        <v>13610</v>
      </c>
      <c r="G1858" s="2" t="s">
        <v>7060</v>
      </c>
      <c r="H1858" t="s">
        <v>13553</v>
      </c>
    </row>
    <row r="1859" spans="1:8" x14ac:dyDescent="0.15">
      <c r="A1859">
        <v>1864</v>
      </c>
      <c r="B1859" t="s">
        <v>1716</v>
      </c>
      <c r="C1859" t="s">
        <v>9710</v>
      </c>
      <c r="D1859" t="s">
        <v>380</v>
      </c>
      <c r="E1859" s="2" t="s">
        <v>230</v>
      </c>
      <c r="F1859" t="s">
        <v>13624</v>
      </c>
      <c r="G1859" s="2" t="s">
        <v>7285</v>
      </c>
      <c r="H1859" t="s">
        <v>13553</v>
      </c>
    </row>
    <row r="1860" spans="1:8" x14ac:dyDescent="0.15">
      <c r="A1860">
        <v>1865</v>
      </c>
      <c r="B1860" t="s">
        <v>3868</v>
      </c>
      <c r="C1860" t="s">
        <v>9711</v>
      </c>
      <c r="D1860" t="s">
        <v>380</v>
      </c>
      <c r="E1860" s="2" t="s">
        <v>230</v>
      </c>
      <c r="F1860" t="s">
        <v>13607</v>
      </c>
      <c r="G1860" s="2" t="s">
        <v>7238</v>
      </c>
      <c r="H1860" t="s">
        <v>13553</v>
      </c>
    </row>
    <row r="1861" spans="1:8" x14ac:dyDescent="0.15">
      <c r="A1861">
        <v>1866</v>
      </c>
      <c r="B1861" t="s">
        <v>3869</v>
      </c>
      <c r="C1861" t="s">
        <v>9712</v>
      </c>
      <c r="D1861" t="s">
        <v>380</v>
      </c>
      <c r="E1861" s="2" t="s">
        <v>230</v>
      </c>
      <c r="F1861" t="s">
        <v>13607</v>
      </c>
      <c r="G1861" s="2" t="s">
        <v>6742</v>
      </c>
      <c r="H1861" t="s">
        <v>13553</v>
      </c>
    </row>
    <row r="1862" spans="1:8" x14ac:dyDescent="0.15">
      <c r="A1862">
        <v>1867</v>
      </c>
      <c r="B1862" t="s">
        <v>3870</v>
      </c>
      <c r="C1862" t="s">
        <v>9713</v>
      </c>
      <c r="D1862" t="s">
        <v>380</v>
      </c>
      <c r="E1862" s="2" t="s">
        <v>230</v>
      </c>
      <c r="F1862" t="s">
        <v>13642</v>
      </c>
      <c r="G1862" s="2" t="s">
        <v>6303</v>
      </c>
      <c r="H1862" t="s">
        <v>13553</v>
      </c>
    </row>
    <row r="1863" spans="1:8" x14ac:dyDescent="0.15">
      <c r="A1863">
        <v>1868</v>
      </c>
      <c r="B1863" t="s">
        <v>1034</v>
      </c>
      <c r="C1863" t="s">
        <v>9714</v>
      </c>
      <c r="D1863" t="s">
        <v>380</v>
      </c>
      <c r="E1863" s="2" t="s">
        <v>232</v>
      </c>
      <c r="F1863" t="s">
        <v>13606</v>
      </c>
      <c r="G1863" s="2" t="s">
        <v>7286</v>
      </c>
      <c r="H1863" t="s">
        <v>13553</v>
      </c>
    </row>
    <row r="1864" spans="1:8" x14ac:dyDescent="0.15">
      <c r="A1864">
        <v>1869</v>
      </c>
      <c r="B1864" t="s">
        <v>1035</v>
      </c>
      <c r="C1864" t="s">
        <v>9715</v>
      </c>
      <c r="D1864" t="s">
        <v>380</v>
      </c>
      <c r="E1864" s="2" t="s">
        <v>232</v>
      </c>
      <c r="F1864" t="s">
        <v>13607</v>
      </c>
      <c r="G1864" s="2" t="s">
        <v>6288</v>
      </c>
      <c r="H1864" t="s">
        <v>13553</v>
      </c>
    </row>
    <row r="1865" spans="1:8" x14ac:dyDescent="0.15">
      <c r="A1865">
        <v>1870</v>
      </c>
      <c r="B1865" t="s">
        <v>1036</v>
      </c>
      <c r="C1865" t="s">
        <v>9716</v>
      </c>
      <c r="D1865" t="s">
        <v>380</v>
      </c>
      <c r="E1865" s="2" t="s">
        <v>232</v>
      </c>
      <c r="F1865" t="s">
        <v>13610</v>
      </c>
      <c r="G1865" s="2" t="s">
        <v>7131</v>
      </c>
      <c r="H1865" t="s">
        <v>13553</v>
      </c>
    </row>
    <row r="1866" spans="1:8" x14ac:dyDescent="0.15">
      <c r="A1866">
        <v>1871</v>
      </c>
      <c r="B1866" t="s">
        <v>1037</v>
      </c>
      <c r="C1866" t="s">
        <v>9717</v>
      </c>
      <c r="D1866" t="s">
        <v>380</v>
      </c>
      <c r="E1866" s="2" t="s">
        <v>232</v>
      </c>
      <c r="F1866" t="s">
        <v>13618</v>
      </c>
      <c r="G1866" s="2" t="s">
        <v>6819</v>
      </c>
      <c r="H1866" t="s">
        <v>13553</v>
      </c>
    </row>
    <row r="1867" spans="1:8" x14ac:dyDescent="0.15">
      <c r="A1867">
        <v>1872</v>
      </c>
      <c r="B1867" t="s">
        <v>1038</v>
      </c>
      <c r="C1867" t="s">
        <v>9718</v>
      </c>
      <c r="D1867" t="s">
        <v>380</v>
      </c>
      <c r="E1867" s="2" t="s">
        <v>232</v>
      </c>
      <c r="F1867" t="s">
        <v>13606</v>
      </c>
      <c r="G1867" s="2" t="s">
        <v>7287</v>
      </c>
      <c r="H1867" t="s">
        <v>13553</v>
      </c>
    </row>
    <row r="1868" spans="1:8" x14ac:dyDescent="0.15">
      <c r="A1868">
        <v>1873</v>
      </c>
      <c r="B1868" t="s">
        <v>1039</v>
      </c>
      <c r="C1868" t="s">
        <v>9719</v>
      </c>
      <c r="D1868" t="s">
        <v>380</v>
      </c>
      <c r="E1868" s="2" t="s">
        <v>232</v>
      </c>
      <c r="F1868" t="s">
        <v>13610</v>
      </c>
      <c r="G1868" s="2" t="s">
        <v>6719</v>
      </c>
      <c r="H1868" t="s">
        <v>13553</v>
      </c>
    </row>
    <row r="1869" spans="1:8" x14ac:dyDescent="0.15">
      <c r="A1869">
        <v>1874</v>
      </c>
      <c r="B1869" t="s">
        <v>1040</v>
      </c>
      <c r="C1869" t="s">
        <v>9720</v>
      </c>
      <c r="D1869" t="s">
        <v>380</v>
      </c>
      <c r="E1869" s="2" t="s">
        <v>232</v>
      </c>
      <c r="F1869" t="s">
        <v>13607</v>
      </c>
      <c r="G1869" s="2" t="s">
        <v>6286</v>
      </c>
      <c r="H1869" t="s">
        <v>13553</v>
      </c>
    </row>
    <row r="1870" spans="1:8" x14ac:dyDescent="0.15">
      <c r="A1870">
        <v>1875</v>
      </c>
      <c r="B1870" t="s">
        <v>1041</v>
      </c>
      <c r="C1870" t="s">
        <v>9721</v>
      </c>
      <c r="D1870" t="s">
        <v>380</v>
      </c>
      <c r="E1870" s="2" t="s">
        <v>232</v>
      </c>
      <c r="F1870" t="s">
        <v>13612</v>
      </c>
      <c r="G1870" s="2" t="s">
        <v>6849</v>
      </c>
      <c r="H1870" t="s">
        <v>13553</v>
      </c>
    </row>
    <row r="1871" spans="1:8" x14ac:dyDescent="0.15">
      <c r="A1871">
        <v>1876</v>
      </c>
      <c r="B1871" t="s">
        <v>1042</v>
      </c>
      <c r="C1871" t="s">
        <v>9722</v>
      </c>
      <c r="D1871" t="s">
        <v>380</v>
      </c>
      <c r="E1871" s="2" t="s">
        <v>232</v>
      </c>
      <c r="F1871" t="s">
        <v>13612</v>
      </c>
      <c r="G1871" s="2" t="s">
        <v>7272</v>
      </c>
      <c r="H1871" t="s">
        <v>13553</v>
      </c>
    </row>
    <row r="1872" spans="1:8" x14ac:dyDescent="0.15">
      <c r="A1872">
        <v>1877</v>
      </c>
      <c r="B1872" t="s">
        <v>1043</v>
      </c>
      <c r="C1872" t="s">
        <v>9723</v>
      </c>
      <c r="D1872" t="s">
        <v>380</v>
      </c>
      <c r="E1872" s="2" t="s">
        <v>232</v>
      </c>
      <c r="F1872" t="s">
        <v>27</v>
      </c>
      <c r="G1872" s="2" t="s">
        <v>7001</v>
      </c>
      <c r="H1872" t="s">
        <v>13553</v>
      </c>
    </row>
    <row r="1873" spans="1:8" x14ac:dyDescent="0.15">
      <c r="A1873">
        <v>1878</v>
      </c>
      <c r="B1873" t="s">
        <v>1044</v>
      </c>
      <c r="C1873" t="s">
        <v>9724</v>
      </c>
      <c r="D1873" t="s">
        <v>380</v>
      </c>
      <c r="E1873" s="2" t="s">
        <v>232</v>
      </c>
      <c r="F1873" t="s">
        <v>13630</v>
      </c>
      <c r="G1873" s="2" t="s">
        <v>7288</v>
      </c>
      <c r="H1873" t="s">
        <v>13553</v>
      </c>
    </row>
    <row r="1874" spans="1:8" x14ac:dyDescent="0.15">
      <c r="A1874">
        <v>1879</v>
      </c>
      <c r="B1874" t="s">
        <v>2455</v>
      </c>
      <c r="C1874" t="s">
        <v>9725</v>
      </c>
      <c r="D1874" t="s">
        <v>380</v>
      </c>
      <c r="E1874" s="2" t="s">
        <v>231</v>
      </c>
      <c r="F1874" t="s">
        <v>13644</v>
      </c>
      <c r="G1874" s="2" t="s">
        <v>6726</v>
      </c>
      <c r="H1874" t="s">
        <v>13553</v>
      </c>
    </row>
    <row r="1875" spans="1:8" x14ac:dyDescent="0.15">
      <c r="A1875">
        <v>1880</v>
      </c>
      <c r="B1875" t="s">
        <v>2457</v>
      </c>
      <c r="C1875" t="s">
        <v>9726</v>
      </c>
      <c r="D1875" t="s">
        <v>380</v>
      </c>
      <c r="E1875" s="2" t="s">
        <v>231</v>
      </c>
      <c r="F1875" t="s">
        <v>13612</v>
      </c>
      <c r="G1875" s="2" t="s">
        <v>6551</v>
      </c>
      <c r="H1875" t="s">
        <v>13553</v>
      </c>
    </row>
    <row r="1876" spans="1:8" x14ac:dyDescent="0.15">
      <c r="A1876">
        <v>1881</v>
      </c>
      <c r="B1876" t="s">
        <v>2458</v>
      </c>
      <c r="C1876" t="s">
        <v>9727</v>
      </c>
      <c r="D1876" t="s">
        <v>380</v>
      </c>
      <c r="E1876" s="2" t="s">
        <v>231</v>
      </c>
      <c r="F1876" t="s">
        <v>13612</v>
      </c>
      <c r="G1876" s="2" t="s">
        <v>6863</v>
      </c>
      <c r="H1876" t="s">
        <v>13553</v>
      </c>
    </row>
    <row r="1877" spans="1:8" x14ac:dyDescent="0.15">
      <c r="A1877">
        <v>1882</v>
      </c>
      <c r="B1877" t="s">
        <v>2456</v>
      </c>
      <c r="C1877" t="s">
        <v>9728</v>
      </c>
      <c r="D1877" t="s">
        <v>380</v>
      </c>
      <c r="E1877" s="2" t="s">
        <v>231</v>
      </c>
      <c r="F1877" t="s">
        <v>13615</v>
      </c>
      <c r="G1877" s="2" t="s">
        <v>7289</v>
      </c>
      <c r="H1877" t="s">
        <v>13553</v>
      </c>
    </row>
    <row r="1878" spans="1:8" x14ac:dyDescent="0.15">
      <c r="A1878">
        <v>1883</v>
      </c>
      <c r="B1878" t="s">
        <v>2184</v>
      </c>
      <c r="C1878" t="s">
        <v>9729</v>
      </c>
      <c r="D1878" t="s">
        <v>380</v>
      </c>
      <c r="E1878" s="2" t="s">
        <v>231</v>
      </c>
      <c r="F1878" t="s">
        <v>13610</v>
      </c>
      <c r="G1878" s="2" t="s">
        <v>6404</v>
      </c>
      <c r="H1878" t="s">
        <v>13553</v>
      </c>
    </row>
    <row r="1879" spans="1:8" x14ac:dyDescent="0.15">
      <c r="A1879">
        <v>1884</v>
      </c>
      <c r="B1879" t="s">
        <v>3081</v>
      </c>
      <c r="C1879" t="s">
        <v>9730</v>
      </c>
      <c r="D1879" t="s">
        <v>380</v>
      </c>
      <c r="E1879" s="2" t="s">
        <v>231</v>
      </c>
      <c r="F1879" t="s">
        <v>13607</v>
      </c>
      <c r="G1879" s="2" t="s">
        <v>6282</v>
      </c>
      <c r="H1879" t="s">
        <v>13553</v>
      </c>
    </row>
    <row r="1880" spans="1:8" x14ac:dyDescent="0.15">
      <c r="A1880">
        <v>1885</v>
      </c>
      <c r="B1880" t="s">
        <v>3607</v>
      </c>
      <c r="C1880" t="s">
        <v>9731</v>
      </c>
      <c r="D1880" t="s">
        <v>380</v>
      </c>
      <c r="E1880" s="2" t="s">
        <v>230</v>
      </c>
      <c r="F1880" t="s">
        <v>13607</v>
      </c>
      <c r="G1880" s="2" t="s">
        <v>6420</v>
      </c>
      <c r="H1880" t="s">
        <v>13553</v>
      </c>
    </row>
    <row r="1881" spans="1:8" x14ac:dyDescent="0.15">
      <c r="A1881">
        <v>1886</v>
      </c>
      <c r="B1881" t="s">
        <v>3608</v>
      </c>
      <c r="C1881" t="s">
        <v>9732</v>
      </c>
      <c r="D1881" t="s">
        <v>380</v>
      </c>
      <c r="E1881" s="2" t="s">
        <v>230</v>
      </c>
      <c r="F1881" t="s">
        <v>13612</v>
      </c>
      <c r="G1881" s="2" t="s">
        <v>6643</v>
      </c>
      <c r="H1881" t="s">
        <v>13553</v>
      </c>
    </row>
    <row r="1882" spans="1:8" x14ac:dyDescent="0.15">
      <c r="A1882">
        <v>1887</v>
      </c>
      <c r="B1882" t="s">
        <v>3609</v>
      </c>
      <c r="C1882" t="s">
        <v>9733</v>
      </c>
      <c r="D1882" t="s">
        <v>380</v>
      </c>
      <c r="E1882" s="2" t="s">
        <v>230</v>
      </c>
      <c r="F1882" t="s">
        <v>13607</v>
      </c>
      <c r="G1882" s="2" t="s">
        <v>6435</v>
      </c>
      <c r="H1882" t="s">
        <v>13553</v>
      </c>
    </row>
    <row r="1883" spans="1:8" x14ac:dyDescent="0.15">
      <c r="A1883">
        <v>1888</v>
      </c>
      <c r="B1883" t="s">
        <v>3872</v>
      </c>
      <c r="C1883" t="s">
        <v>9734</v>
      </c>
      <c r="D1883" t="s">
        <v>380</v>
      </c>
      <c r="E1883" s="2" t="s">
        <v>230</v>
      </c>
      <c r="F1883" t="s">
        <v>13638</v>
      </c>
      <c r="G1883" s="2" t="s">
        <v>7290</v>
      </c>
      <c r="H1883" t="s">
        <v>13553</v>
      </c>
    </row>
    <row r="1884" spans="1:8" x14ac:dyDescent="0.15">
      <c r="A1884">
        <v>1889</v>
      </c>
      <c r="B1884" t="s">
        <v>4603</v>
      </c>
      <c r="C1884" t="s">
        <v>9735</v>
      </c>
      <c r="D1884" t="s">
        <v>380</v>
      </c>
      <c r="E1884" s="2" t="s">
        <v>230</v>
      </c>
      <c r="F1884" t="s">
        <v>13607</v>
      </c>
      <c r="G1884" s="2" t="s">
        <v>6348</v>
      </c>
      <c r="H1884" t="s">
        <v>13553</v>
      </c>
    </row>
    <row r="1885" spans="1:8" x14ac:dyDescent="0.15">
      <c r="A1885">
        <v>1890</v>
      </c>
      <c r="B1885" t="s">
        <v>3873</v>
      </c>
      <c r="C1885" t="s">
        <v>9736</v>
      </c>
      <c r="D1885" t="s">
        <v>380</v>
      </c>
      <c r="E1885" s="2" t="s">
        <v>230</v>
      </c>
      <c r="F1885" t="s">
        <v>13622</v>
      </c>
      <c r="G1885" s="2" t="s">
        <v>6348</v>
      </c>
      <c r="H1885" t="s">
        <v>13553</v>
      </c>
    </row>
    <row r="1886" spans="1:8" x14ac:dyDescent="0.15">
      <c r="A1886">
        <v>1891</v>
      </c>
      <c r="B1886" t="s">
        <v>3874</v>
      </c>
      <c r="C1886" t="s">
        <v>9737</v>
      </c>
      <c r="D1886" t="s">
        <v>380</v>
      </c>
      <c r="E1886" s="2" t="s">
        <v>230</v>
      </c>
      <c r="F1886" t="s">
        <v>13612</v>
      </c>
      <c r="G1886" s="2" t="s">
        <v>6555</v>
      </c>
      <c r="H1886" t="s">
        <v>13553</v>
      </c>
    </row>
    <row r="1887" spans="1:8" x14ac:dyDescent="0.15">
      <c r="A1887">
        <v>1892</v>
      </c>
      <c r="B1887" t="s">
        <v>3871</v>
      </c>
      <c r="C1887" t="s">
        <v>9738</v>
      </c>
      <c r="D1887" t="s">
        <v>380</v>
      </c>
      <c r="E1887" s="2" t="s">
        <v>230</v>
      </c>
      <c r="F1887" t="s">
        <v>27</v>
      </c>
      <c r="G1887" s="2" t="s">
        <v>6294</v>
      </c>
      <c r="H1887" t="s">
        <v>13553</v>
      </c>
    </row>
    <row r="1888" spans="1:8" x14ac:dyDescent="0.15">
      <c r="A1888">
        <v>1893</v>
      </c>
      <c r="B1888" t="s">
        <v>3875</v>
      </c>
      <c r="C1888" t="s">
        <v>9739</v>
      </c>
      <c r="D1888" t="s">
        <v>380</v>
      </c>
      <c r="E1888" s="2" t="s">
        <v>230</v>
      </c>
      <c r="F1888" t="s">
        <v>13615</v>
      </c>
      <c r="G1888" s="2" t="s">
        <v>7285</v>
      </c>
      <c r="H1888" t="s">
        <v>13553</v>
      </c>
    </row>
    <row r="1889" spans="1:8" x14ac:dyDescent="0.15">
      <c r="A1889">
        <v>1894</v>
      </c>
      <c r="B1889" t="s">
        <v>3876</v>
      </c>
      <c r="C1889" t="s">
        <v>9740</v>
      </c>
      <c r="D1889" t="s">
        <v>380</v>
      </c>
      <c r="E1889" s="2" t="s">
        <v>230</v>
      </c>
      <c r="F1889" t="s">
        <v>13641</v>
      </c>
      <c r="G1889" s="2" t="s">
        <v>6645</v>
      </c>
      <c r="H1889" t="s">
        <v>13553</v>
      </c>
    </row>
    <row r="1890" spans="1:8" x14ac:dyDescent="0.15">
      <c r="A1890">
        <v>1895</v>
      </c>
      <c r="B1890" t="s">
        <v>3877</v>
      </c>
      <c r="C1890" t="s">
        <v>9741</v>
      </c>
      <c r="D1890" t="s">
        <v>380</v>
      </c>
      <c r="E1890" s="2" t="s">
        <v>230</v>
      </c>
      <c r="F1890" t="s">
        <v>13609</v>
      </c>
      <c r="G1890" s="2" t="s">
        <v>7291</v>
      </c>
      <c r="H1890" t="s">
        <v>13553</v>
      </c>
    </row>
    <row r="1891" spans="1:8" x14ac:dyDescent="0.15">
      <c r="A1891">
        <v>1896</v>
      </c>
      <c r="B1891" t="s">
        <v>3878</v>
      </c>
      <c r="C1891" t="s">
        <v>9742</v>
      </c>
      <c r="D1891" t="s">
        <v>380</v>
      </c>
      <c r="E1891" s="2" t="s">
        <v>230</v>
      </c>
      <c r="F1891" t="s">
        <v>13620</v>
      </c>
      <c r="G1891" s="2" t="s">
        <v>7292</v>
      </c>
      <c r="H1891" t="s">
        <v>13553</v>
      </c>
    </row>
    <row r="1892" spans="1:8" x14ac:dyDescent="0.15">
      <c r="A1892">
        <v>1897</v>
      </c>
      <c r="B1892" t="s">
        <v>3614</v>
      </c>
      <c r="C1892" t="s">
        <v>9743</v>
      </c>
      <c r="D1892" t="s">
        <v>380</v>
      </c>
      <c r="E1892" s="2" t="s">
        <v>230</v>
      </c>
      <c r="F1892" t="s">
        <v>13610</v>
      </c>
      <c r="G1892" s="2" t="s">
        <v>6871</v>
      </c>
      <c r="H1892" t="s">
        <v>13553</v>
      </c>
    </row>
    <row r="1893" spans="1:8" x14ac:dyDescent="0.15">
      <c r="A1893">
        <v>1898</v>
      </c>
      <c r="B1893" t="s">
        <v>1045</v>
      </c>
      <c r="C1893" t="s">
        <v>9744</v>
      </c>
      <c r="D1893" t="s">
        <v>380</v>
      </c>
      <c r="E1893" s="2" t="s">
        <v>232</v>
      </c>
      <c r="F1893" t="s">
        <v>13611</v>
      </c>
      <c r="G1893" s="2" t="s">
        <v>6257</v>
      </c>
      <c r="H1893" t="s">
        <v>13553</v>
      </c>
    </row>
    <row r="1894" spans="1:8" x14ac:dyDescent="0.15">
      <c r="A1894">
        <v>1899</v>
      </c>
      <c r="B1894" t="s">
        <v>1046</v>
      </c>
      <c r="C1894" t="s">
        <v>9745</v>
      </c>
      <c r="D1894" t="s">
        <v>380</v>
      </c>
      <c r="E1894" s="2" t="s">
        <v>232</v>
      </c>
      <c r="F1894" t="s">
        <v>13625</v>
      </c>
      <c r="G1894" s="2" t="s">
        <v>6525</v>
      </c>
      <c r="H1894" t="s">
        <v>13553</v>
      </c>
    </row>
    <row r="1895" spans="1:8" x14ac:dyDescent="0.15">
      <c r="A1895">
        <v>1900</v>
      </c>
      <c r="B1895" t="s">
        <v>1047</v>
      </c>
      <c r="C1895" t="s">
        <v>9746</v>
      </c>
      <c r="D1895" t="s">
        <v>380</v>
      </c>
      <c r="E1895" s="2" t="s">
        <v>232</v>
      </c>
      <c r="F1895" t="s">
        <v>13622</v>
      </c>
      <c r="G1895" s="2" t="s">
        <v>6710</v>
      </c>
      <c r="H1895" t="s">
        <v>13553</v>
      </c>
    </row>
    <row r="1896" spans="1:8" x14ac:dyDescent="0.15">
      <c r="A1896">
        <v>1901</v>
      </c>
      <c r="B1896" t="s">
        <v>1048</v>
      </c>
      <c r="C1896" t="s">
        <v>9747</v>
      </c>
      <c r="D1896" t="s">
        <v>380</v>
      </c>
      <c r="E1896" s="2" t="s">
        <v>232</v>
      </c>
      <c r="F1896" t="s">
        <v>13625</v>
      </c>
      <c r="G1896" s="2" t="s">
        <v>6532</v>
      </c>
      <c r="H1896" t="s">
        <v>13553</v>
      </c>
    </row>
    <row r="1897" spans="1:8" x14ac:dyDescent="0.15">
      <c r="A1897">
        <v>1902</v>
      </c>
      <c r="B1897" t="s">
        <v>1049</v>
      </c>
      <c r="C1897" t="s">
        <v>9748</v>
      </c>
      <c r="D1897" t="s">
        <v>380</v>
      </c>
      <c r="E1897" s="2" t="s">
        <v>232</v>
      </c>
      <c r="F1897" t="s">
        <v>13608</v>
      </c>
      <c r="G1897" s="2" t="s">
        <v>7039</v>
      </c>
      <c r="H1897" t="s">
        <v>13553</v>
      </c>
    </row>
    <row r="1898" spans="1:8" x14ac:dyDescent="0.15">
      <c r="A1898">
        <v>1903</v>
      </c>
      <c r="B1898" t="s">
        <v>1050</v>
      </c>
      <c r="C1898" t="s">
        <v>9749</v>
      </c>
      <c r="D1898" t="s">
        <v>380</v>
      </c>
      <c r="E1898" s="2" t="s">
        <v>232</v>
      </c>
      <c r="F1898" t="s">
        <v>13634</v>
      </c>
      <c r="G1898" s="2" t="s">
        <v>7293</v>
      </c>
      <c r="H1898" t="s">
        <v>13553</v>
      </c>
    </row>
    <row r="1899" spans="1:8" x14ac:dyDescent="0.15">
      <c r="A1899">
        <v>1904</v>
      </c>
      <c r="B1899" t="s">
        <v>1051</v>
      </c>
      <c r="C1899" t="s">
        <v>9750</v>
      </c>
      <c r="D1899" t="s">
        <v>380</v>
      </c>
      <c r="E1899" s="2" t="s">
        <v>232</v>
      </c>
      <c r="F1899" t="s">
        <v>13625</v>
      </c>
      <c r="G1899" s="2" t="s">
        <v>7294</v>
      </c>
      <c r="H1899" t="s">
        <v>13553</v>
      </c>
    </row>
    <row r="1900" spans="1:8" x14ac:dyDescent="0.15">
      <c r="A1900">
        <v>1905</v>
      </c>
      <c r="B1900" t="s">
        <v>1052</v>
      </c>
      <c r="C1900" t="s">
        <v>9751</v>
      </c>
      <c r="D1900" t="s">
        <v>380</v>
      </c>
      <c r="E1900" s="2" t="s">
        <v>232</v>
      </c>
      <c r="F1900" t="s">
        <v>13610</v>
      </c>
      <c r="G1900" s="2" t="s">
        <v>6667</v>
      </c>
      <c r="H1900" t="s">
        <v>13553</v>
      </c>
    </row>
    <row r="1901" spans="1:8" x14ac:dyDescent="0.15">
      <c r="A1901">
        <v>1906</v>
      </c>
      <c r="B1901" t="s">
        <v>2179</v>
      </c>
      <c r="C1901" t="s">
        <v>9752</v>
      </c>
      <c r="D1901" t="s">
        <v>380</v>
      </c>
      <c r="E1901" s="2" t="s">
        <v>231</v>
      </c>
      <c r="F1901" t="s">
        <v>13624</v>
      </c>
      <c r="G1901" s="2" t="s">
        <v>6929</v>
      </c>
      <c r="H1901" t="s">
        <v>13553</v>
      </c>
    </row>
    <row r="1902" spans="1:8" x14ac:dyDescent="0.15">
      <c r="A1902">
        <v>1907</v>
      </c>
      <c r="B1902" t="s">
        <v>2459</v>
      </c>
      <c r="C1902" t="s">
        <v>9753</v>
      </c>
      <c r="D1902" t="s">
        <v>380</v>
      </c>
      <c r="E1902" s="2" t="s">
        <v>231</v>
      </c>
      <c r="F1902" t="s">
        <v>13607</v>
      </c>
      <c r="G1902" s="2" t="s">
        <v>7295</v>
      </c>
      <c r="H1902" t="s">
        <v>13553</v>
      </c>
    </row>
    <row r="1903" spans="1:8" x14ac:dyDescent="0.15">
      <c r="A1903">
        <v>1908</v>
      </c>
      <c r="B1903" t="s">
        <v>2178</v>
      </c>
      <c r="C1903" t="s">
        <v>9754</v>
      </c>
      <c r="D1903" t="s">
        <v>380</v>
      </c>
      <c r="E1903" s="2" t="s">
        <v>231</v>
      </c>
      <c r="F1903" t="s">
        <v>13607</v>
      </c>
      <c r="G1903" s="2" t="s">
        <v>6547</v>
      </c>
      <c r="H1903" t="s">
        <v>13553</v>
      </c>
    </row>
    <row r="1904" spans="1:8" x14ac:dyDescent="0.15">
      <c r="A1904">
        <v>1909</v>
      </c>
      <c r="B1904" t="s">
        <v>2177</v>
      </c>
      <c r="C1904" t="s">
        <v>9755</v>
      </c>
      <c r="D1904" t="s">
        <v>380</v>
      </c>
      <c r="E1904" s="2" t="s">
        <v>231</v>
      </c>
      <c r="F1904" t="s">
        <v>13607</v>
      </c>
      <c r="G1904" s="2" t="s">
        <v>7296</v>
      </c>
      <c r="H1904" t="s">
        <v>13553</v>
      </c>
    </row>
    <row r="1905" spans="1:8" x14ac:dyDescent="0.15">
      <c r="A1905">
        <v>1910</v>
      </c>
      <c r="B1905" t="s">
        <v>2460</v>
      </c>
      <c r="C1905" t="s">
        <v>9756</v>
      </c>
      <c r="D1905" t="s">
        <v>380</v>
      </c>
      <c r="E1905" s="2" t="s">
        <v>231</v>
      </c>
      <c r="F1905" t="s">
        <v>13631</v>
      </c>
      <c r="G1905" s="2" t="s">
        <v>6760</v>
      </c>
      <c r="H1905" t="s">
        <v>13553</v>
      </c>
    </row>
    <row r="1906" spans="1:8" x14ac:dyDescent="0.15">
      <c r="A1906">
        <v>1911</v>
      </c>
      <c r="B1906" t="s">
        <v>2182</v>
      </c>
      <c r="C1906" t="s">
        <v>9451</v>
      </c>
      <c r="D1906" t="s">
        <v>380</v>
      </c>
      <c r="E1906" s="2" t="s">
        <v>231</v>
      </c>
      <c r="F1906" t="s">
        <v>13642</v>
      </c>
      <c r="G1906" s="2" t="s">
        <v>6550</v>
      </c>
      <c r="H1906" t="s">
        <v>13553</v>
      </c>
    </row>
    <row r="1907" spans="1:8" x14ac:dyDescent="0.15">
      <c r="A1907">
        <v>1912</v>
      </c>
      <c r="B1907" t="s">
        <v>2176</v>
      </c>
      <c r="C1907" t="s">
        <v>9757</v>
      </c>
      <c r="D1907" t="s">
        <v>380</v>
      </c>
      <c r="E1907" s="2" t="s">
        <v>231</v>
      </c>
      <c r="F1907" t="s">
        <v>13607</v>
      </c>
      <c r="G1907" s="2" t="s">
        <v>7297</v>
      </c>
      <c r="H1907" t="s">
        <v>13553</v>
      </c>
    </row>
    <row r="1908" spans="1:8" x14ac:dyDescent="0.15">
      <c r="A1908">
        <v>1913</v>
      </c>
      <c r="B1908" t="s">
        <v>2180</v>
      </c>
      <c r="C1908" t="s">
        <v>9758</v>
      </c>
      <c r="D1908" t="s">
        <v>380</v>
      </c>
      <c r="E1908" s="2" t="s">
        <v>231</v>
      </c>
      <c r="F1908" t="s">
        <v>13621</v>
      </c>
      <c r="G1908" s="2" t="s">
        <v>6272</v>
      </c>
      <c r="H1908" t="s">
        <v>13553</v>
      </c>
    </row>
    <row r="1909" spans="1:8" x14ac:dyDescent="0.15">
      <c r="A1909">
        <v>1914</v>
      </c>
      <c r="B1909" t="s">
        <v>2462</v>
      </c>
      <c r="C1909" t="s">
        <v>9759</v>
      </c>
      <c r="D1909" t="s">
        <v>380</v>
      </c>
      <c r="E1909" s="2" t="s">
        <v>231</v>
      </c>
      <c r="F1909" t="s">
        <v>13606</v>
      </c>
      <c r="G1909" s="2" t="s">
        <v>6865</v>
      </c>
      <c r="H1909" t="s">
        <v>13553</v>
      </c>
    </row>
    <row r="1910" spans="1:8" x14ac:dyDescent="0.15">
      <c r="A1910">
        <v>1915</v>
      </c>
      <c r="B1910" t="s">
        <v>2181</v>
      </c>
      <c r="C1910" t="s">
        <v>9760</v>
      </c>
      <c r="D1910" t="s">
        <v>380</v>
      </c>
      <c r="E1910" s="2" t="s">
        <v>231</v>
      </c>
      <c r="F1910" t="s">
        <v>13621</v>
      </c>
      <c r="G1910" s="2" t="s">
        <v>6393</v>
      </c>
      <c r="H1910" t="s">
        <v>13553</v>
      </c>
    </row>
    <row r="1911" spans="1:8" x14ac:dyDescent="0.15">
      <c r="A1911">
        <v>1916</v>
      </c>
      <c r="B1911" t="s">
        <v>3610</v>
      </c>
      <c r="C1911" t="s">
        <v>9761</v>
      </c>
      <c r="D1911" t="s">
        <v>380</v>
      </c>
      <c r="E1911" s="2" t="s">
        <v>230</v>
      </c>
      <c r="F1911" t="s">
        <v>13612</v>
      </c>
      <c r="G1911" s="2" t="s">
        <v>7284</v>
      </c>
      <c r="H1911" t="s">
        <v>13553</v>
      </c>
    </row>
    <row r="1912" spans="1:8" x14ac:dyDescent="0.15">
      <c r="A1912">
        <v>1917</v>
      </c>
      <c r="B1912" t="s">
        <v>3611</v>
      </c>
      <c r="C1912" t="s">
        <v>9762</v>
      </c>
      <c r="D1912" t="s">
        <v>380</v>
      </c>
      <c r="E1912" s="2" t="s">
        <v>230</v>
      </c>
      <c r="F1912" t="s">
        <v>13610</v>
      </c>
      <c r="G1912" s="2" t="s">
        <v>7181</v>
      </c>
      <c r="H1912" t="s">
        <v>13553</v>
      </c>
    </row>
    <row r="1913" spans="1:8" x14ac:dyDescent="0.15">
      <c r="A1913">
        <v>1918</v>
      </c>
      <c r="B1913" t="s">
        <v>3612</v>
      </c>
      <c r="C1913" t="s">
        <v>9763</v>
      </c>
      <c r="D1913" t="s">
        <v>380</v>
      </c>
      <c r="E1913" s="2" t="s">
        <v>230</v>
      </c>
      <c r="F1913" t="s">
        <v>13622</v>
      </c>
      <c r="G1913" s="2" t="s">
        <v>6311</v>
      </c>
      <c r="H1913" t="s">
        <v>13553</v>
      </c>
    </row>
    <row r="1914" spans="1:8" x14ac:dyDescent="0.15">
      <c r="A1914">
        <v>1919</v>
      </c>
      <c r="B1914" t="s">
        <v>3613</v>
      </c>
      <c r="C1914" t="s">
        <v>9764</v>
      </c>
      <c r="D1914" t="s">
        <v>380</v>
      </c>
      <c r="E1914" s="2" t="s">
        <v>230</v>
      </c>
      <c r="F1914" t="s">
        <v>13617</v>
      </c>
      <c r="G1914" s="2" t="s">
        <v>7152</v>
      </c>
      <c r="H1914" t="s">
        <v>13553</v>
      </c>
    </row>
    <row r="1915" spans="1:8" x14ac:dyDescent="0.15">
      <c r="A1915">
        <v>1920</v>
      </c>
      <c r="B1915" t="s">
        <v>3615</v>
      </c>
      <c r="C1915" t="s">
        <v>9765</v>
      </c>
      <c r="D1915" t="s">
        <v>380</v>
      </c>
      <c r="E1915" s="2" t="s">
        <v>230</v>
      </c>
      <c r="F1915" t="s">
        <v>13625</v>
      </c>
      <c r="G1915" s="2" t="s">
        <v>6964</v>
      </c>
      <c r="H1915" t="s">
        <v>13553</v>
      </c>
    </row>
    <row r="1916" spans="1:8" x14ac:dyDescent="0.15">
      <c r="A1916">
        <v>1921</v>
      </c>
      <c r="B1916" t="s">
        <v>3879</v>
      </c>
      <c r="C1916" t="s">
        <v>9766</v>
      </c>
      <c r="D1916" t="s">
        <v>380</v>
      </c>
      <c r="E1916" s="2" t="s">
        <v>230</v>
      </c>
      <c r="F1916" t="s">
        <v>13612</v>
      </c>
      <c r="G1916" s="2" t="s">
        <v>7298</v>
      </c>
      <c r="H1916" t="s">
        <v>13553</v>
      </c>
    </row>
    <row r="1917" spans="1:8" x14ac:dyDescent="0.15">
      <c r="A1917">
        <v>1922</v>
      </c>
      <c r="B1917" t="s">
        <v>3880</v>
      </c>
      <c r="C1917" t="s">
        <v>9767</v>
      </c>
      <c r="D1917" t="s">
        <v>380</v>
      </c>
      <c r="E1917" s="2" t="s">
        <v>230</v>
      </c>
      <c r="F1917" t="s">
        <v>13617</v>
      </c>
      <c r="G1917" s="2" t="s">
        <v>6299</v>
      </c>
      <c r="H1917" t="s">
        <v>13553</v>
      </c>
    </row>
    <row r="1918" spans="1:8" x14ac:dyDescent="0.15">
      <c r="A1918">
        <v>1923</v>
      </c>
      <c r="B1918" t="s">
        <v>3881</v>
      </c>
      <c r="C1918" t="s">
        <v>9768</v>
      </c>
      <c r="D1918" t="s">
        <v>380</v>
      </c>
      <c r="E1918" s="2" t="s">
        <v>230</v>
      </c>
      <c r="F1918" t="s">
        <v>13627</v>
      </c>
      <c r="G1918" s="2" t="s">
        <v>6429</v>
      </c>
      <c r="H1918" t="s">
        <v>13553</v>
      </c>
    </row>
    <row r="1919" spans="1:8" x14ac:dyDescent="0.15">
      <c r="A1919">
        <v>1924</v>
      </c>
      <c r="B1919" t="s">
        <v>3882</v>
      </c>
      <c r="C1919" t="s">
        <v>9769</v>
      </c>
      <c r="D1919" t="s">
        <v>380</v>
      </c>
      <c r="E1919" s="2" t="s">
        <v>230</v>
      </c>
      <c r="F1919" t="s">
        <v>13610</v>
      </c>
      <c r="G1919" s="2" t="s">
        <v>7299</v>
      </c>
      <c r="H1919" t="s">
        <v>13553</v>
      </c>
    </row>
    <row r="1920" spans="1:8" x14ac:dyDescent="0.15">
      <c r="A1920">
        <v>1925</v>
      </c>
      <c r="B1920" t="s">
        <v>1010</v>
      </c>
      <c r="C1920" t="s">
        <v>9770</v>
      </c>
      <c r="D1920" t="s">
        <v>13571</v>
      </c>
      <c r="E1920" s="2" t="s">
        <v>67</v>
      </c>
      <c r="F1920" t="s">
        <v>13643</v>
      </c>
      <c r="G1920" s="2" t="s">
        <v>7300</v>
      </c>
      <c r="H1920" t="s">
        <v>13553</v>
      </c>
    </row>
    <row r="1921" spans="1:8" x14ac:dyDescent="0.15">
      <c r="A1921">
        <v>1926</v>
      </c>
      <c r="B1921" t="s">
        <v>1012</v>
      </c>
      <c r="C1921" t="s">
        <v>9771</v>
      </c>
      <c r="D1921" t="s">
        <v>13571</v>
      </c>
      <c r="E1921" s="2" t="s">
        <v>67</v>
      </c>
      <c r="F1921" t="s">
        <v>13610</v>
      </c>
      <c r="G1921" s="2" t="s">
        <v>6850</v>
      </c>
      <c r="H1921" t="s">
        <v>13553</v>
      </c>
    </row>
    <row r="1922" spans="1:8" x14ac:dyDescent="0.15">
      <c r="A1922">
        <v>1927</v>
      </c>
      <c r="B1922" t="s">
        <v>1031</v>
      </c>
      <c r="C1922" t="s">
        <v>9772</v>
      </c>
      <c r="D1922" t="s">
        <v>13571</v>
      </c>
      <c r="E1922" s="2" t="s">
        <v>67</v>
      </c>
      <c r="F1922" t="s">
        <v>27</v>
      </c>
      <c r="G1922" s="2" t="s">
        <v>7301</v>
      </c>
      <c r="H1922" t="s">
        <v>13553</v>
      </c>
    </row>
    <row r="1923" spans="1:8" x14ac:dyDescent="0.15">
      <c r="A1923">
        <v>1928</v>
      </c>
      <c r="B1923" t="s">
        <v>1032</v>
      </c>
      <c r="C1923" t="s">
        <v>9773</v>
      </c>
      <c r="D1923" t="s">
        <v>380</v>
      </c>
      <c r="E1923" s="2" t="s">
        <v>233</v>
      </c>
      <c r="F1923" t="s">
        <v>13607</v>
      </c>
      <c r="G1923" s="2" t="s">
        <v>6391</v>
      </c>
      <c r="H1923" t="s">
        <v>13553</v>
      </c>
    </row>
    <row r="1924" spans="1:8" x14ac:dyDescent="0.15">
      <c r="A1924">
        <v>1929</v>
      </c>
      <c r="B1924" t="s">
        <v>1033</v>
      </c>
      <c r="C1924" t="s">
        <v>9774</v>
      </c>
      <c r="D1924" t="s">
        <v>13571</v>
      </c>
      <c r="E1924" s="2" t="s">
        <v>67</v>
      </c>
      <c r="F1924" t="s">
        <v>13625</v>
      </c>
      <c r="G1924" s="2" t="s">
        <v>7067</v>
      </c>
      <c r="H1924" t="s">
        <v>13553</v>
      </c>
    </row>
    <row r="1925" spans="1:8" x14ac:dyDescent="0.15">
      <c r="A1925">
        <v>1930</v>
      </c>
      <c r="B1925" t="s">
        <v>1055</v>
      </c>
      <c r="C1925" t="s">
        <v>9775</v>
      </c>
      <c r="D1925" t="s">
        <v>380</v>
      </c>
      <c r="E1925" s="2" t="s">
        <v>232</v>
      </c>
      <c r="F1925" t="s">
        <v>13623</v>
      </c>
      <c r="G1925" s="2" t="s">
        <v>6616</v>
      </c>
      <c r="H1925" t="s">
        <v>13553</v>
      </c>
    </row>
    <row r="1926" spans="1:8" x14ac:dyDescent="0.15">
      <c r="A1926">
        <v>1931</v>
      </c>
      <c r="B1926" t="s">
        <v>1066</v>
      </c>
      <c r="C1926" t="s">
        <v>9776</v>
      </c>
      <c r="D1926" t="s">
        <v>380</v>
      </c>
      <c r="E1926" s="2" t="s">
        <v>232</v>
      </c>
      <c r="F1926" t="s">
        <v>13610</v>
      </c>
      <c r="G1926" s="2" t="s">
        <v>6820</v>
      </c>
      <c r="H1926" t="s">
        <v>13553</v>
      </c>
    </row>
    <row r="1927" spans="1:8" x14ac:dyDescent="0.15">
      <c r="A1927">
        <v>1932</v>
      </c>
      <c r="B1927" t="s">
        <v>1056</v>
      </c>
      <c r="C1927" t="s">
        <v>9777</v>
      </c>
      <c r="D1927" t="s">
        <v>380</v>
      </c>
      <c r="E1927" s="2" t="s">
        <v>232</v>
      </c>
      <c r="F1927" t="s">
        <v>13638</v>
      </c>
      <c r="G1927" s="2" t="s">
        <v>7302</v>
      </c>
      <c r="H1927" t="s">
        <v>13553</v>
      </c>
    </row>
    <row r="1928" spans="1:8" x14ac:dyDescent="0.15">
      <c r="A1928">
        <v>1933</v>
      </c>
      <c r="B1928" t="s">
        <v>1057</v>
      </c>
      <c r="C1928" t="s">
        <v>9778</v>
      </c>
      <c r="D1928" t="s">
        <v>380</v>
      </c>
      <c r="E1928" s="2" t="s">
        <v>232</v>
      </c>
      <c r="F1928" t="s">
        <v>13634</v>
      </c>
      <c r="G1928" s="2" t="s">
        <v>6387</v>
      </c>
      <c r="H1928" t="s">
        <v>13553</v>
      </c>
    </row>
    <row r="1929" spans="1:8" x14ac:dyDescent="0.15">
      <c r="A1929">
        <v>1934</v>
      </c>
      <c r="B1929" t="s">
        <v>1069</v>
      </c>
      <c r="C1929" t="s">
        <v>9779</v>
      </c>
      <c r="D1929" t="s">
        <v>380</v>
      </c>
      <c r="E1929" s="2" t="s">
        <v>232</v>
      </c>
      <c r="F1929" t="s">
        <v>13621</v>
      </c>
      <c r="G1929" s="2" t="s">
        <v>6713</v>
      </c>
      <c r="H1929" t="s">
        <v>13553</v>
      </c>
    </row>
    <row r="1930" spans="1:8" x14ac:dyDescent="0.15">
      <c r="A1930">
        <v>1935</v>
      </c>
      <c r="B1930" t="s">
        <v>1058</v>
      </c>
      <c r="C1930" t="s">
        <v>9780</v>
      </c>
      <c r="D1930" t="s">
        <v>380</v>
      </c>
      <c r="E1930" s="2" t="s">
        <v>232</v>
      </c>
      <c r="F1930" t="s">
        <v>13612</v>
      </c>
      <c r="G1930" s="2" t="s">
        <v>6913</v>
      </c>
      <c r="H1930" t="s">
        <v>13553</v>
      </c>
    </row>
    <row r="1931" spans="1:8" x14ac:dyDescent="0.15">
      <c r="A1931">
        <v>1936</v>
      </c>
      <c r="B1931" t="s">
        <v>1059</v>
      </c>
      <c r="C1931" t="s">
        <v>9781</v>
      </c>
      <c r="D1931" t="s">
        <v>380</v>
      </c>
      <c r="E1931" s="2" t="s">
        <v>232</v>
      </c>
      <c r="F1931" t="s">
        <v>13632</v>
      </c>
      <c r="G1931" s="2" t="s">
        <v>6949</v>
      </c>
      <c r="H1931" t="s">
        <v>13553</v>
      </c>
    </row>
    <row r="1932" spans="1:8" x14ac:dyDescent="0.15">
      <c r="A1932">
        <v>1937</v>
      </c>
      <c r="B1932" t="s">
        <v>1065</v>
      </c>
      <c r="C1932" t="s">
        <v>9782</v>
      </c>
      <c r="D1932" t="s">
        <v>380</v>
      </c>
      <c r="E1932" s="2" t="s">
        <v>232</v>
      </c>
      <c r="F1932" t="s">
        <v>13610</v>
      </c>
      <c r="G1932" s="2" t="s">
        <v>6536</v>
      </c>
      <c r="H1932" t="s">
        <v>13553</v>
      </c>
    </row>
    <row r="1933" spans="1:8" x14ac:dyDescent="0.15">
      <c r="A1933">
        <v>1938</v>
      </c>
      <c r="B1933" t="s">
        <v>1067</v>
      </c>
      <c r="C1933" t="s">
        <v>9783</v>
      </c>
      <c r="D1933" t="s">
        <v>380</v>
      </c>
      <c r="E1933" s="2" t="s">
        <v>232</v>
      </c>
      <c r="F1933" t="s">
        <v>13610</v>
      </c>
      <c r="G1933" s="2" t="s">
        <v>6708</v>
      </c>
      <c r="H1933" t="s">
        <v>13553</v>
      </c>
    </row>
    <row r="1934" spans="1:8" x14ac:dyDescent="0.15">
      <c r="A1934">
        <v>1939</v>
      </c>
      <c r="B1934" t="s">
        <v>432</v>
      </c>
      <c r="C1934" t="s">
        <v>9784</v>
      </c>
      <c r="D1934" t="s">
        <v>380</v>
      </c>
      <c r="E1934" s="2" t="s">
        <v>232</v>
      </c>
      <c r="F1934" t="s">
        <v>13610</v>
      </c>
      <c r="G1934" s="2" t="s">
        <v>6708</v>
      </c>
      <c r="H1934" t="s">
        <v>13553</v>
      </c>
    </row>
    <row r="1935" spans="1:8" x14ac:dyDescent="0.15">
      <c r="A1935">
        <v>1940</v>
      </c>
      <c r="B1935" t="s">
        <v>1060</v>
      </c>
      <c r="C1935" t="s">
        <v>9785</v>
      </c>
      <c r="D1935" t="s">
        <v>380</v>
      </c>
      <c r="E1935" s="2" t="s">
        <v>232</v>
      </c>
      <c r="F1935" t="s">
        <v>13627</v>
      </c>
      <c r="G1935" s="2" t="s">
        <v>6717</v>
      </c>
      <c r="H1935" t="s">
        <v>13553</v>
      </c>
    </row>
    <row r="1936" spans="1:8" x14ac:dyDescent="0.15">
      <c r="A1936">
        <v>1941</v>
      </c>
      <c r="B1936" t="s">
        <v>1070</v>
      </c>
      <c r="C1936" t="s">
        <v>9786</v>
      </c>
      <c r="D1936" t="s">
        <v>380</v>
      </c>
      <c r="E1936" s="2" t="s">
        <v>232</v>
      </c>
      <c r="F1936" t="s">
        <v>13622</v>
      </c>
      <c r="G1936" s="2" t="s">
        <v>6987</v>
      </c>
      <c r="H1936" t="s">
        <v>13553</v>
      </c>
    </row>
    <row r="1937" spans="1:8" x14ac:dyDescent="0.15">
      <c r="A1937">
        <v>1942</v>
      </c>
      <c r="B1937" t="s">
        <v>3082</v>
      </c>
      <c r="C1937" t="s">
        <v>9787</v>
      </c>
      <c r="D1937" t="s">
        <v>380</v>
      </c>
      <c r="E1937" s="2" t="s">
        <v>232</v>
      </c>
      <c r="F1937" t="s">
        <v>13644</v>
      </c>
      <c r="G1937" s="2" t="s">
        <v>7303</v>
      </c>
      <c r="H1937" t="s">
        <v>13553</v>
      </c>
    </row>
    <row r="1938" spans="1:8" x14ac:dyDescent="0.15">
      <c r="A1938">
        <v>1943</v>
      </c>
      <c r="B1938" t="s">
        <v>1061</v>
      </c>
      <c r="C1938" t="s">
        <v>9788</v>
      </c>
      <c r="D1938" t="s">
        <v>380</v>
      </c>
      <c r="E1938" s="2" t="s">
        <v>232</v>
      </c>
      <c r="F1938" t="s">
        <v>13607</v>
      </c>
      <c r="G1938" s="2" t="s">
        <v>6247</v>
      </c>
      <c r="H1938" t="s">
        <v>13553</v>
      </c>
    </row>
    <row r="1939" spans="1:8" x14ac:dyDescent="0.15">
      <c r="A1939">
        <v>1944</v>
      </c>
      <c r="B1939" t="s">
        <v>1062</v>
      </c>
      <c r="C1939" t="s">
        <v>9789</v>
      </c>
      <c r="D1939" t="s">
        <v>380</v>
      </c>
      <c r="E1939" s="2" t="s">
        <v>232</v>
      </c>
      <c r="F1939" t="s">
        <v>13611</v>
      </c>
      <c r="G1939" s="2" t="s">
        <v>7201</v>
      </c>
      <c r="H1939" t="s">
        <v>13553</v>
      </c>
    </row>
    <row r="1940" spans="1:8" x14ac:dyDescent="0.15">
      <c r="A1940">
        <v>1945</v>
      </c>
      <c r="B1940" t="s">
        <v>1063</v>
      </c>
      <c r="C1940" t="s">
        <v>9790</v>
      </c>
      <c r="D1940" t="s">
        <v>380</v>
      </c>
      <c r="E1940" s="2" t="s">
        <v>232</v>
      </c>
      <c r="F1940" t="s">
        <v>13608</v>
      </c>
      <c r="G1940" s="2" t="s">
        <v>7190</v>
      </c>
      <c r="H1940" t="s">
        <v>13553</v>
      </c>
    </row>
    <row r="1941" spans="1:8" x14ac:dyDescent="0.15">
      <c r="A1941">
        <v>1946</v>
      </c>
      <c r="B1941" t="s">
        <v>1068</v>
      </c>
      <c r="C1941" t="s">
        <v>9791</v>
      </c>
      <c r="D1941" t="s">
        <v>380</v>
      </c>
      <c r="E1941" s="2" t="s">
        <v>232</v>
      </c>
      <c r="F1941" t="s">
        <v>13620</v>
      </c>
      <c r="G1941" s="2" t="s">
        <v>7304</v>
      </c>
      <c r="H1941" t="s">
        <v>13553</v>
      </c>
    </row>
    <row r="1942" spans="1:8" x14ac:dyDescent="0.15">
      <c r="A1942">
        <v>1947</v>
      </c>
      <c r="B1942" t="s">
        <v>3083</v>
      </c>
      <c r="C1942" t="s">
        <v>9792</v>
      </c>
      <c r="D1942" t="s">
        <v>380</v>
      </c>
      <c r="E1942" s="2" t="s">
        <v>232</v>
      </c>
      <c r="F1942" t="s">
        <v>13627</v>
      </c>
      <c r="G1942" s="2" t="s">
        <v>6719</v>
      </c>
      <c r="H1942" t="s">
        <v>13553</v>
      </c>
    </row>
    <row r="1943" spans="1:8" x14ac:dyDescent="0.15">
      <c r="A1943">
        <v>1948</v>
      </c>
      <c r="B1943" t="s">
        <v>1053</v>
      </c>
      <c r="C1943" t="s">
        <v>9793</v>
      </c>
      <c r="D1943" t="s">
        <v>380</v>
      </c>
      <c r="E1943" s="2" t="s">
        <v>232</v>
      </c>
      <c r="F1943" t="s">
        <v>13610</v>
      </c>
      <c r="G1943" s="2" t="s">
        <v>7045</v>
      </c>
      <c r="H1943" t="s">
        <v>13553</v>
      </c>
    </row>
    <row r="1944" spans="1:8" x14ac:dyDescent="0.15">
      <c r="A1944">
        <v>1949</v>
      </c>
      <c r="B1944" t="s">
        <v>1064</v>
      </c>
      <c r="C1944" t="s">
        <v>9794</v>
      </c>
      <c r="D1944" t="s">
        <v>380</v>
      </c>
      <c r="E1944" s="2" t="s">
        <v>232</v>
      </c>
      <c r="F1944" t="s">
        <v>13624</v>
      </c>
      <c r="G1944" s="2" t="s">
        <v>7051</v>
      </c>
      <c r="H1944" t="s">
        <v>13553</v>
      </c>
    </row>
    <row r="1945" spans="1:8" x14ac:dyDescent="0.15">
      <c r="A1945">
        <v>1950</v>
      </c>
      <c r="B1945" t="s">
        <v>2713</v>
      </c>
      <c r="C1945" t="s">
        <v>9795</v>
      </c>
      <c r="D1945" t="s">
        <v>380</v>
      </c>
      <c r="E1945" s="2" t="s">
        <v>231</v>
      </c>
      <c r="F1945" t="s">
        <v>13642</v>
      </c>
      <c r="G1945" s="2" t="s">
        <v>6923</v>
      </c>
      <c r="H1945" t="s">
        <v>13553</v>
      </c>
    </row>
    <row r="1946" spans="1:8" x14ac:dyDescent="0.15">
      <c r="A1946">
        <v>1951</v>
      </c>
      <c r="B1946" t="s">
        <v>2710</v>
      </c>
      <c r="C1946" t="s">
        <v>9796</v>
      </c>
      <c r="D1946" t="s">
        <v>380</v>
      </c>
      <c r="E1946" s="2" t="s">
        <v>231</v>
      </c>
      <c r="F1946" t="s">
        <v>13614</v>
      </c>
      <c r="G1946" s="2" t="s">
        <v>7113</v>
      </c>
      <c r="H1946" t="s">
        <v>13553</v>
      </c>
    </row>
    <row r="1947" spans="1:8" x14ac:dyDescent="0.15">
      <c r="A1947">
        <v>1952</v>
      </c>
      <c r="B1947" t="s">
        <v>2718</v>
      </c>
      <c r="C1947" t="s">
        <v>9797</v>
      </c>
      <c r="D1947" t="s">
        <v>380</v>
      </c>
      <c r="E1947" s="2" t="s">
        <v>231</v>
      </c>
      <c r="F1947" t="s">
        <v>13621</v>
      </c>
      <c r="G1947" s="2" t="s">
        <v>7305</v>
      </c>
      <c r="H1947" t="s">
        <v>13553</v>
      </c>
    </row>
    <row r="1948" spans="1:8" x14ac:dyDescent="0.15">
      <c r="A1948">
        <v>1953</v>
      </c>
      <c r="B1948" t="s">
        <v>2709</v>
      </c>
      <c r="C1948" t="s">
        <v>9798</v>
      </c>
      <c r="D1948" t="s">
        <v>380</v>
      </c>
      <c r="E1948" s="2" t="s">
        <v>231</v>
      </c>
      <c r="F1948" t="s">
        <v>13632</v>
      </c>
      <c r="G1948" s="2" t="s">
        <v>7306</v>
      </c>
      <c r="H1948" t="s">
        <v>13553</v>
      </c>
    </row>
    <row r="1949" spans="1:8" x14ac:dyDescent="0.15">
      <c r="A1949">
        <v>1954</v>
      </c>
      <c r="B1949" t="s">
        <v>2716</v>
      </c>
      <c r="C1949" t="s">
        <v>9799</v>
      </c>
      <c r="D1949" t="s">
        <v>380</v>
      </c>
      <c r="E1949" s="2" t="s">
        <v>231</v>
      </c>
      <c r="F1949" t="s">
        <v>13624</v>
      </c>
      <c r="G1949" s="2" t="s">
        <v>6289</v>
      </c>
      <c r="H1949" t="s">
        <v>13553</v>
      </c>
    </row>
    <row r="1950" spans="1:8" x14ac:dyDescent="0.15">
      <c r="A1950">
        <v>1955</v>
      </c>
      <c r="B1950" t="s">
        <v>3084</v>
      </c>
      <c r="C1950" t="s">
        <v>9800</v>
      </c>
      <c r="D1950" t="s">
        <v>380</v>
      </c>
      <c r="E1950" s="2" t="s">
        <v>231</v>
      </c>
      <c r="F1950" t="s">
        <v>13606</v>
      </c>
      <c r="G1950" s="2" t="s">
        <v>6543</v>
      </c>
      <c r="H1950" t="s">
        <v>13553</v>
      </c>
    </row>
    <row r="1951" spans="1:8" x14ac:dyDescent="0.15">
      <c r="A1951">
        <v>1956</v>
      </c>
      <c r="B1951" t="s">
        <v>334</v>
      </c>
      <c r="C1951" t="s">
        <v>9801</v>
      </c>
      <c r="D1951" t="s">
        <v>380</v>
      </c>
      <c r="E1951" s="2" t="s">
        <v>231</v>
      </c>
      <c r="F1951" t="s">
        <v>13624</v>
      </c>
      <c r="G1951" s="2" t="s">
        <v>6634</v>
      </c>
      <c r="H1951" t="s">
        <v>13553</v>
      </c>
    </row>
    <row r="1952" spans="1:8" x14ac:dyDescent="0.15">
      <c r="A1952">
        <v>1957</v>
      </c>
      <c r="B1952" t="s">
        <v>2712</v>
      </c>
      <c r="C1952" t="s">
        <v>9802</v>
      </c>
      <c r="D1952" t="s">
        <v>380</v>
      </c>
      <c r="E1952" s="2" t="s">
        <v>231</v>
      </c>
      <c r="F1952" t="s">
        <v>13610</v>
      </c>
      <c r="G1952" s="2" t="s">
        <v>7307</v>
      </c>
      <c r="H1952" t="s">
        <v>13553</v>
      </c>
    </row>
    <row r="1953" spans="1:8" x14ac:dyDescent="0.15">
      <c r="A1953">
        <v>1958</v>
      </c>
      <c r="B1953" t="s">
        <v>2715</v>
      </c>
      <c r="C1953" t="s">
        <v>9803</v>
      </c>
      <c r="D1953" t="s">
        <v>380</v>
      </c>
      <c r="E1953" s="2" t="s">
        <v>231</v>
      </c>
      <c r="F1953" t="s">
        <v>13644</v>
      </c>
      <c r="G1953" s="2" t="s">
        <v>6599</v>
      </c>
      <c r="H1953" t="s">
        <v>13553</v>
      </c>
    </row>
    <row r="1954" spans="1:8" x14ac:dyDescent="0.15">
      <c r="A1954">
        <v>1959</v>
      </c>
      <c r="B1954" t="s">
        <v>2717</v>
      </c>
      <c r="C1954" t="s">
        <v>9804</v>
      </c>
      <c r="D1954" t="s">
        <v>380</v>
      </c>
      <c r="E1954" s="2" t="s">
        <v>231</v>
      </c>
      <c r="F1954" t="s">
        <v>13633</v>
      </c>
      <c r="G1954" s="2" t="s">
        <v>6489</v>
      </c>
      <c r="H1954" t="s">
        <v>13553</v>
      </c>
    </row>
    <row r="1955" spans="1:8" x14ac:dyDescent="0.15">
      <c r="A1955">
        <v>1960</v>
      </c>
      <c r="B1955" t="s">
        <v>2714</v>
      </c>
      <c r="C1955" t="s">
        <v>9805</v>
      </c>
      <c r="D1955" t="s">
        <v>380</v>
      </c>
      <c r="E1955" s="2" t="s">
        <v>231</v>
      </c>
      <c r="F1955" t="s">
        <v>13621</v>
      </c>
      <c r="G1955" s="2" t="s">
        <v>7308</v>
      </c>
      <c r="H1955" t="s">
        <v>13553</v>
      </c>
    </row>
    <row r="1956" spans="1:8" x14ac:dyDescent="0.15">
      <c r="A1956">
        <v>1961</v>
      </c>
      <c r="B1956" t="s">
        <v>2708</v>
      </c>
      <c r="C1956" t="s">
        <v>9806</v>
      </c>
      <c r="D1956" t="s">
        <v>380</v>
      </c>
      <c r="E1956" s="2" t="s">
        <v>231</v>
      </c>
      <c r="F1956" t="s">
        <v>13649</v>
      </c>
      <c r="G1956" s="2" t="s">
        <v>6269</v>
      </c>
      <c r="H1956" t="s">
        <v>13553</v>
      </c>
    </row>
    <row r="1957" spans="1:8" x14ac:dyDescent="0.15">
      <c r="A1957">
        <v>1962</v>
      </c>
      <c r="B1957" t="s">
        <v>2711</v>
      </c>
      <c r="C1957" t="s">
        <v>9807</v>
      </c>
      <c r="D1957" t="s">
        <v>380</v>
      </c>
      <c r="E1957" s="2" t="s">
        <v>231</v>
      </c>
      <c r="F1957" t="s">
        <v>13622</v>
      </c>
      <c r="G1957" s="2" t="s">
        <v>6263</v>
      </c>
      <c r="H1957" t="s">
        <v>13553</v>
      </c>
    </row>
    <row r="1958" spans="1:8" x14ac:dyDescent="0.15">
      <c r="A1958">
        <v>1963</v>
      </c>
      <c r="B1958" t="s">
        <v>3085</v>
      </c>
      <c r="C1958" t="s">
        <v>9808</v>
      </c>
      <c r="D1958" t="s">
        <v>380</v>
      </c>
      <c r="E1958" s="2" t="s">
        <v>230</v>
      </c>
      <c r="F1958" t="s">
        <v>13615</v>
      </c>
      <c r="G1958" s="2" t="s">
        <v>7309</v>
      </c>
      <c r="H1958" t="s">
        <v>13553</v>
      </c>
    </row>
    <row r="1959" spans="1:8" x14ac:dyDescent="0.15">
      <c r="A1959">
        <v>1964</v>
      </c>
      <c r="B1959" t="s">
        <v>3086</v>
      </c>
      <c r="C1959" t="s">
        <v>9809</v>
      </c>
      <c r="D1959" t="s">
        <v>380</v>
      </c>
      <c r="E1959" s="2" t="s">
        <v>230</v>
      </c>
      <c r="F1959" t="s">
        <v>13620</v>
      </c>
      <c r="G1959" s="2" t="s">
        <v>7000</v>
      </c>
      <c r="H1959" t="s">
        <v>13553</v>
      </c>
    </row>
    <row r="1960" spans="1:8" x14ac:dyDescent="0.15">
      <c r="A1960">
        <v>1965</v>
      </c>
      <c r="B1960" t="s">
        <v>3087</v>
      </c>
      <c r="C1960" t="s">
        <v>9810</v>
      </c>
      <c r="D1960" t="s">
        <v>380</v>
      </c>
      <c r="E1960" s="2" t="s">
        <v>230</v>
      </c>
      <c r="F1960" t="s">
        <v>13622</v>
      </c>
      <c r="G1960" s="2" t="s">
        <v>6307</v>
      </c>
      <c r="H1960" t="s">
        <v>13553</v>
      </c>
    </row>
    <row r="1961" spans="1:8" x14ac:dyDescent="0.15">
      <c r="A1961">
        <v>1966</v>
      </c>
      <c r="B1961" t="s">
        <v>3088</v>
      </c>
      <c r="C1961" t="s">
        <v>9811</v>
      </c>
      <c r="D1961" t="s">
        <v>380</v>
      </c>
      <c r="E1961" s="2" t="s">
        <v>230</v>
      </c>
      <c r="F1961" t="s">
        <v>13621</v>
      </c>
      <c r="G1961" s="2" t="s">
        <v>6936</v>
      </c>
      <c r="H1961" t="s">
        <v>13553</v>
      </c>
    </row>
    <row r="1962" spans="1:8" x14ac:dyDescent="0.15">
      <c r="A1962">
        <v>1967</v>
      </c>
      <c r="B1962" t="s">
        <v>3089</v>
      </c>
      <c r="C1962" t="s">
        <v>9812</v>
      </c>
      <c r="D1962" t="s">
        <v>380</v>
      </c>
      <c r="E1962" s="2" t="s">
        <v>230</v>
      </c>
      <c r="F1962" t="s">
        <v>13632</v>
      </c>
      <c r="G1962" s="2" t="s">
        <v>7285</v>
      </c>
      <c r="H1962" t="s">
        <v>13553</v>
      </c>
    </row>
    <row r="1963" spans="1:8" x14ac:dyDescent="0.15">
      <c r="A1963">
        <v>1968</v>
      </c>
      <c r="B1963" t="s">
        <v>3090</v>
      </c>
      <c r="C1963" t="s">
        <v>9813</v>
      </c>
      <c r="D1963" t="s">
        <v>380</v>
      </c>
      <c r="E1963" s="2" t="s">
        <v>230</v>
      </c>
      <c r="F1963" t="s">
        <v>13634</v>
      </c>
      <c r="G1963" s="2" t="s">
        <v>7066</v>
      </c>
      <c r="H1963" t="s">
        <v>13553</v>
      </c>
    </row>
    <row r="1964" spans="1:8" x14ac:dyDescent="0.15">
      <c r="A1964">
        <v>1969</v>
      </c>
      <c r="B1964" t="s">
        <v>3091</v>
      </c>
      <c r="C1964" t="s">
        <v>9814</v>
      </c>
      <c r="D1964" t="s">
        <v>380</v>
      </c>
      <c r="E1964" s="2" t="s">
        <v>230</v>
      </c>
      <c r="F1964" t="s">
        <v>13620</v>
      </c>
      <c r="G1964" s="2" t="s">
        <v>7310</v>
      </c>
      <c r="H1964" t="s">
        <v>13553</v>
      </c>
    </row>
    <row r="1965" spans="1:8" x14ac:dyDescent="0.15">
      <c r="A1965">
        <v>1970</v>
      </c>
      <c r="B1965" t="s">
        <v>3092</v>
      </c>
      <c r="C1965" t="s">
        <v>9815</v>
      </c>
      <c r="D1965" t="s">
        <v>380</v>
      </c>
      <c r="E1965" s="2" t="s">
        <v>230</v>
      </c>
      <c r="F1965" t="s">
        <v>27</v>
      </c>
      <c r="G1965" s="2" t="s">
        <v>6739</v>
      </c>
      <c r="H1965" t="s">
        <v>13553</v>
      </c>
    </row>
    <row r="1966" spans="1:8" x14ac:dyDescent="0.15">
      <c r="A1966">
        <v>1971</v>
      </c>
      <c r="B1966" t="s">
        <v>4604</v>
      </c>
      <c r="C1966" t="s">
        <v>4604</v>
      </c>
      <c r="D1966" t="s">
        <v>380</v>
      </c>
      <c r="E1966" s="2" t="s">
        <v>230</v>
      </c>
      <c r="F1966" t="s">
        <v>27</v>
      </c>
      <c r="G1966" s="2" t="s">
        <v>7311</v>
      </c>
      <c r="H1966" t="s">
        <v>13554</v>
      </c>
    </row>
    <row r="1967" spans="1:8" x14ac:dyDescent="0.15">
      <c r="A1967">
        <v>1972</v>
      </c>
      <c r="B1967" t="s">
        <v>3093</v>
      </c>
      <c r="C1967" t="s">
        <v>9816</v>
      </c>
      <c r="D1967" t="s">
        <v>380</v>
      </c>
      <c r="E1967" s="2" t="s">
        <v>230</v>
      </c>
      <c r="F1967" t="s">
        <v>13644</v>
      </c>
      <c r="G1967" s="2" t="s">
        <v>6552</v>
      </c>
      <c r="H1967" t="s">
        <v>13553</v>
      </c>
    </row>
    <row r="1968" spans="1:8" x14ac:dyDescent="0.15">
      <c r="A1968">
        <v>1973</v>
      </c>
      <c r="B1968" t="s">
        <v>3094</v>
      </c>
      <c r="C1968" t="s">
        <v>9817</v>
      </c>
      <c r="D1968" t="s">
        <v>380</v>
      </c>
      <c r="E1968" s="2" t="s">
        <v>230</v>
      </c>
      <c r="F1968" t="s">
        <v>13607</v>
      </c>
      <c r="G1968" s="2" t="s">
        <v>6608</v>
      </c>
      <c r="H1968" t="s">
        <v>13553</v>
      </c>
    </row>
    <row r="1969" spans="1:8" x14ac:dyDescent="0.15">
      <c r="A1969">
        <v>1974</v>
      </c>
      <c r="B1969" t="s">
        <v>3095</v>
      </c>
      <c r="C1969" t="s">
        <v>9818</v>
      </c>
      <c r="D1969" t="s">
        <v>380</v>
      </c>
      <c r="E1969" s="2" t="s">
        <v>230</v>
      </c>
      <c r="F1969" t="s">
        <v>13627</v>
      </c>
      <c r="G1969" s="2" t="s">
        <v>6504</v>
      </c>
      <c r="H1969" t="s">
        <v>13553</v>
      </c>
    </row>
    <row r="1970" spans="1:8" x14ac:dyDescent="0.15">
      <c r="A1970">
        <v>1975</v>
      </c>
      <c r="B1970" t="s">
        <v>3096</v>
      </c>
      <c r="C1970" t="s">
        <v>9819</v>
      </c>
      <c r="D1970" t="s">
        <v>380</v>
      </c>
      <c r="E1970" s="2" t="s">
        <v>230</v>
      </c>
      <c r="F1970" t="s">
        <v>13624</v>
      </c>
      <c r="G1970" s="2" t="s">
        <v>6564</v>
      </c>
      <c r="H1970" t="s">
        <v>13553</v>
      </c>
    </row>
    <row r="1971" spans="1:8" x14ac:dyDescent="0.15">
      <c r="A1971">
        <v>1976</v>
      </c>
      <c r="B1971" t="s">
        <v>3097</v>
      </c>
      <c r="C1971" t="s">
        <v>9820</v>
      </c>
      <c r="D1971" t="s">
        <v>380</v>
      </c>
      <c r="E1971" s="2" t="s">
        <v>230</v>
      </c>
      <c r="F1971" t="s">
        <v>13620</v>
      </c>
      <c r="G1971" s="2" t="s">
        <v>6552</v>
      </c>
      <c r="H1971" t="s">
        <v>13553</v>
      </c>
    </row>
    <row r="1972" spans="1:8" x14ac:dyDescent="0.15">
      <c r="A1972">
        <v>1977</v>
      </c>
      <c r="B1972" t="s">
        <v>3098</v>
      </c>
      <c r="C1972" t="s">
        <v>9821</v>
      </c>
      <c r="D1972" t="s">
        <v>380</v>
      </c>
      <c r="E1972" s="2" t="s">
        <v>230</v>
      </c>
      <c r="F1972" t="s">
        <v>13644</v>
      </c>
      <c r="G1972" s="2" t="s">
        <v>7261</v>
      </c>
      <c r="H1972" t="s">
        <v>13553</v>
      </c>
    </row>
    <row r="1973" spans="1:8" x14ac:dyDescent="0.15">
      <c r="A1973">
        <v>1978</v>
      </c>
      <c r="B1973" t="s">
        <v>1054</v>
      </c>
      <c r="C1973" t="s">
        <v>9822</v>
      </c>
      <c r="D1973" t="s">
        <v>380</v>
      </c>
      <c r="E1973" s="2" t="s">
        <v>232</v>
      </c>
      <c r="F1973" t="s">
        <v>13617</v>
      </c>
      <c r="G1973" s="2" t="s">
        <v>6766</v>
      </c>
      <c r="H1973" t="s">
        <v>13553</v>
      </c>
    </row>
    <row r="1974" spans="1:8" x14ac:dyDescent="0.15">
      <c r="A1974">
        <v>1979</v>
      </c>
      <c r="B1974" t="s">
        <v>3099</v>
      </c>
      <c r="C1974" t="s">
        <v>9823</v>
      </c>
      <c r="D1974" t="s">
        <v>380</v>
      </c>
      <c r="E1974" s="2" t="s">
        <v>231</v>
      </c>
      <c r="F1974" t="s">
        <v>13621</v>
      </c>
      <c r="G1974" s="2" t="s">
        <v>7195</v>
      </c>
      <c r="H1974" t="s">
        <v>13553</v>
      </c>
    </row>
    <row r="1975" spans="1:8" x14ac:dyDescent="0.15">
      <c r="A1975">
        <v>1980</v>
      </c>
      <c r="B1975" t="s">
        <v>781</v>
      </c>
      <c r="C1975" t="s">
        <v>9824</v>
      </c>
      <c r="D1975" t="s">
        <v>332</v>
      </c>
      <c r="E1975" s="2" t="s">
        <v>232</v>
      </c>
      <c r="F1975" t="s">
        <v>13607</v>
      </c>
      <c r="G1975" s="2" t="s">
        <v>7312</v>
      </c>
      <c r="H1975" t="s">
        <v>13553</v>
      </c>
    </row>
    <row r="1976" spans="1:8" x14ac:dyDescent="0.15">
      <c r="A1976">
        <v>1981</v>
      </c>
      <c r="B1976" t="s">
        <v>782</v>
      </c>
      <c r="C1976" t="s">
        <v>9825</v>
      </c>
      <c r="D1976" t="s">
        <v>332</v>
      </c>
      <c r="E1976" s="2" t="s">
        <v>232</v>
      </c>
      <c r="F1976" t="s">
        <v>13625</v>
      </c>
      <c r="G1976" s="2" t="s">
        <v>7313</v>
      </c>
      <c r="H1976" t="s">
        <v>13553</v>
      </c>
    </row>
    <row r="1977" spans="1:8" x14ac:dyDescent="0.15">
      <c r="A1977">
        <v>1982</v>
      </c>
      <c r="B1977" t="s">
        <v>783</v>
      </c>
      <c r="C1977" t="s">
        <v>9826</v>
      </c>
      <c r="D1977" t="s">
        <v>332</v>
      </c>
      <c r="E1977" s="2" t="s">
        <v>232</v>
      </c>
      <c r="F1977" t="s">
        <v>13624</v>
      </c>
      <c r="G1977" s="2" t="s">
        <v>6369</v>
      </c>
      <c r="H1977" t="s">
        <v>13553</v>
      </c>
    </row>
    <row r="1978" spans="1:8" x14ac:dyDescent="0.15">
      <c r="A1978">
        <v>1983</v>
      </c>
      <c r="B1978" t="s">
        <v>784</v>
      </c>
      <c r="C1978" t="s">
        <v>9827</v>
      </c>
      <c r="D1978" t="s">
        <v>332</v>
      </c>
      <c r="E1978" s="2" t="s">
        <v>232</v>
      </c>
      <c r="F1978" t="s">
        <v>13634</v>
      </c>
      <c r="G1978" s="2" t="s">
        <v>6253</v>
      </c>
      <c r="H1978" t="s">
        <v>13553</v>
      </c>
    </row>
    <row r="1979" spans="1:8" x14ac:dyDescent="0.15">
      <c r="A1979">
        <v>1984</v>
      </c>
      <c r="B1979" t="s">
        <v>785</v>
      </c>
      <c r="C1979" t="s">
        <v>9828</v>
      </c>
      <c r="D1979" t="s">
        <v>332</v>
      </c>
      <c r="E1979" s="2" t="s">
        <v>232</v>
      </c>
      <c r="F1979" t="s">
        <v>13623</v>
      </c>
      <c r="G1979" s="2" t="s">
        <v>6713</v>
      </c>
      <c r="H1979" t="s">
        <v>13553</v>
      </c>
    </row>
    <row r="1980" spans="1:8" x14ac:dyDescent="0.15">
      <c r="A1980">
        <v>1985</v>
      </c>
      <c r="B1980" t="s">
        <v>786</v>
      </c>
      <c r="C1980" t="s">
        <v>9829</v>
      </c>
      <c r="D1980" t="s">
        <v>332</v>
      </c>
      <c r="E1980" s="2" t="s">
        <v>232</v>
      </c>
      <c r="F1980" t="s">
        <v>13621</v>
      </c>
      <c r="G1980" s="2" t="s">
        <v>7314</v>
      </c>
      <c r="H1980" t="s">
        <v>13553</v>
      </c>
    </row>
    <row r="1981" spans="1:8" x14ac:dyDescent="0.15">
      <c r="A1981">
        <v>1986</v>
      </c>
      <c r="B1981" t="s">
        <v>787</v>
      </c>
      <c r="C1981" t="s">
        <v>9830</v>
      </c>
      <c r="D1981" t="s">
        <v>332</v>
      </c>
      <c r="E1981" s="2" t="s">
        <v>232</v>
      </c>
      <c r="F1981" t="s">
        <v>13622</v>
      </c>
      <c r="G1981" s="2" t="s">
        <v>7302</v>
      </c>
      <c r="H1981" t="s">
        <v>13553</v>
      </c>
    </row>
    <row r="1982" spans="1:8" x14ac:dyDescent="0.15">
      <c r="A1982">
        <v>1987</v>
      </c>
      <c r="B1982" t="s">
        <v>788</v>
      </c>
      <c r="C1982" t="s">
        <v>9831</v>
      </c>
      <c r="D1982" t="s">
        <v>332</v>
      </c>
      <c r="E1982" s="2" t="s">
        <v>232</v>
      </c>
      <c r="F1982" t="s">
        <v>13621</v>
      </c>
      <c r="G1982" s="2" t="s">
        <v>7315</v>
      </c>
      <c r="H1982" t="s">
        <v>13553</v>
      </c>
    </row>
    <row r="1983" spans="1:8" x14ac:dyDescent="0.15">
      <c r="A1983">
        <v>1988</v>
      </c>
      <c r="B1983" t="s">
        <v>799</v>
      </c>
      <c r="C1983" t="s">
        <v>9832</v>
      </c>
      <c r="D1983" t="s">
        <v>332</v>
      </c>
      <c r="E1983" s="2" t="s">
        <v>232</v>
      </c>
      <c r="F1983" t="s">
        <v>13607</v>
      </c>
      <c r="G1983" s="2" t="s">
        <v>6720</v>
      </c>
      <c r="H1983" t="s">
        <v>13553</v>
      </c>
    </row>
    <row r="1984" spans="1:8" x14ac:dyDescent="0.15">
      <c r="A1984">
        <v>1989</v>
      </c>
      <c r="B1984" t="s">
        <v>800</v>
      </c>
      <c r="C1984" t="s">
        <v>9833</v>
      </c>
      <c r="D1984" t="s">
        <v>332</v>
      </c>
      <c r="E1984" s="2" t="s">
        <v>232</v>
      </c>
      <c r="F1984" t="s">
        <v>13607</v>
      </c>
      <c r="G1984" s="2" t="s">
        <v>7243</v>
      </c>
      <c r="H1984" t="s">
        <v>13553</v>
      </c>
    </row>
    <row r="1985" spans="1:8" x14ac:dyDescent="0.15">
      <c r="A1985">
        <v>1990</v>
      </c>
      <c r="B1985" t="s">
        <v>789</v>
      </c>
      <c r="C1985" t="s">
        <v>9834</v>
      </c>
      <c r="D1985" t="s">
        <v>332</v>
      </c>
      <c r="E1985" s="2" t="s">
        <v>232</v>
      </c>
      <c r="F1985" t="s">
        <v>13607</v>
      </c>
      <c r="G1985" s="2" t="s">
        <v>6265</v>
      </c>
      <c r="H1985" t="s">
        <v>13553</v>
      </c>
    </row>
    <row r="1986" spans="1:8" x14ac:dyDescent="0.15">
      <c r="A1986">
        <v>1991</v>
      </c>
      <c r="B1986" t="s">
        <v>801</v>
      </c>
      <c r="C1986" t="s">
        <v>9835</v>
      </c>
      <c r="D1986" t="s">
        <v>332</v>
      </c>
      <c r="E1986" s="2" t="s">
        <v>232</v>
      </c>
      <c r="F1986" t="s">
        <v>13610</v>
      </c>
      <c r="G1986" s="2" t="s">
        <v>7275</v>
      </c>
      <c r="H1986" t="s">
        <v>13553</v>
      </c>
    </row>
    <row r="1987" spans="1:8" x14ac:dyDescent="0.15">
      <c r="A1987">
        <v>1992</v>
      </c>
      <c r="B1987" t="s">
        <v>802</v>
      </c>
      <c r="C1987" t="s">
        <v>9836</v>
      </c>
      <c r="D1987" t="s">
        <v>332</v>
      </c>
      <c r="E1987" s="2" t="s">
        <v>232</v>
      </c>
      <c r="F1987" t="s">
        <v>13617</v>
      </c>
      <c r="G1987" s="2" t="s">
        <v>6570</v>
      </c>
      <c r="H1987" t="s">
        <v>13553</v>
      </c>
    </row>
    <row r="1988" spans="1:8" x14ac:dyDescent="0.15">
      <c r="A1988">
        <v>1993</v>
      </c>
      <c r="B1988" t="s">
        <v>803</v>
      </c>
      <c r="C1988" t="s">
        <v>9837</v>
      </c>
      <c r="D1988" t="s">
        <v>332</v>
      </c>
      <c r="E1988" s="2" t="s">
        <v>232</v>
      </c>
      <c r="F1988" t="s">
        <v>13606</v>
      </c>
      <c r="G1988" s="2" t="s">
        <v>6533</v>
      </c>
      <c r="H1988" t="s">
        <v>13553</v>
      </c>
    </row>
    <row r="1989" spans="1:8" x14ac:dyDescent="0.15">
      <c r="A1989">
        <v>1994</v>
      </c>
      <c r="B1989" t="s">
        <v>790</v>
      </c>
      <c r="C1989" t="s">
        <v>9838</v>
      </c>
      <c r="D1989" t="s">
        <v>332</v>
      </c>
      <c r="E1989" s="2" t="s">
        <v>232</v>
      </c>
      <c r="F1989" t="s">
        <v>13620</v>
      </c>
      <c r="G1989" s="2" t="s">
        <v>7316</v>
      </c>
      <c r="H1989" t="s">
        <v>13553</v>
      </c>
    </row>
    <row r="1990" spans="1:8" x14ac:dyDescent="0.15">
      <c r="A1990">
        <v>1995</v>
      </c>
      <c r="B1990" t="s">
        <v>792</v>
      </c>
      <c r="C1990" t="s">
        <v>9839</v>
      </c>
      <c r="D1990" t="s">
        <v>332</v>
      </c>
      <c r="E1990" s="2" t="s">
        <v>232</v>
      </c>
      <c r="F1990" t="s">
        <v>13620</v>
      </c>
      <c r="G1990" s="2" t="s">
        <v>7104</v>
      </c>
      <c r="H1990" t="s">
        <v>13553</v>
      </c>
    </row>
    <row r="1991" spans="1:8" x14ac:dyDescent="0.15">
      <c r="A1991">
        <v>1996</v>
      </c>
      <c r="B1991" t="s">
        <v>791</v>
      </c>
      <c r="C1991" t="s">
        <v>9840</v>
      </c>
      <c r="D1991" t="s">
        <v>332</v>
      </c>
      <c r="E1991" s="2" t="s">
        <v>232</v>
      </c>
      <c r="F1991" t="s">
        <v>13618</v>
      </c>
      <c r="G1991" s="2" t="s">
        <v>7317</v>
      </c>
      <c r="H1991" t="s">
        <v>13553</v>
      </c>
    </row>
    <row r="1992" spans="1:8" x14ac:dyDescent="0.15">
      <c r="A1992">
        <v>1997</v>
      </c>
      <c r="B1992" t="s">
        <v>793</v>
      </c>
      <c r="C1992" t="s">
        <v>9841</v>
      </c>
      <c r="D1992" t="s">
        <v>332</v>
      </c>
      <c r="E1992" s="2" t="s">
        <v>232</v>
      </c>
      <c r="F1992" t="s">
        <v>13650</v>
      </c>
      <c r="G1992" s="2" t="s">
        <v>6718</v>
      </c>
      <c r="H1992" t="s">
        <v>13553</v>
      </c>
    </row>
    <row r="1993" spans="1:8" x14ac:dyDescent="0.15">
      <c r="A1993">
        <v>1998</v>
      </c>
      <c r="B1993" t="s">
        <v>794</v>
      </c>
      <c r="C1993" t="s">
        <v>9842</v>
      </c>
      <c r="D1993" t="s">
        <v>332</v>
      </c>
      <c r="E1993" s="2" t="s">
        <v>232</v>
      </c>
      <c r="F1993" t="s">
        <v>13615</v>
      </c>
      <c r="G1993" s="2" t="s">
        <v>6381</v>
      </c>
      <c r="H1993" t="s">
        <v>13553</v>
      </c>
    </row>
    <row r="1994" spans="1:8" x14ac:dyDescent="0.15">
      <c r="A1994">
        <v>1999</v>
      </c>
      <c r="B1994" t="s">
        <v>795</v>
      </c>
      <c r="C1994" t="s">
        <v>9843</v>
      </c>
      <c r="D1994" t="s">
        <v>332</v>
      </c>
      <c r="E1994" s="2" t="s">
        <v>232</v>
      </c>
      <c r="F1994" t="s">
        <v>13646</v>
      </c>
      <c r="G1994" s="2" t="s">
        <v>7318</v>
      </c>
      <c r="H1994" t="s">
        <v>13553</v>
      </c>
    </row>
    <row r="1995" spans="1:8" x14ac:dyDescent="0.15">
      <c r="A1995">
        <v>2000</v>
      </c>
      <c r="B1995" t="s">
        <v>796</v>
      </c>
      <c r="C1995" t="s">
        <v>9844</v>
      </c>
      <c r="D1995" t="s">
        <v>332</v>
      </c>
      <c r="E1995" s="2" t="s">
        <v>232</v>
      </c>
      <c r="F1995" t="s">
        <v>13621</v>
      </c>
      <c r="G1995" s="2" t="s">
        <v>6951</v>
      </c>
      <c r="H1995" t="s">
        <v>13553</v>
      </c>
    </row>
    <row r="1996" spans="1:8" x14ac:dyDescent="0.15">
      <c r="A1996">
        <v>2001</v>
      </c>
      <c r="B1996" t="s">
        <v>797</v>
      </c>
      <c r="C1996" t="s">
        <v>9845</v>
      </c>
      <c r="D1996" t="s">
        <v>332</v>
      </c>
      <c r="E1996" s="2" t="s">
        <v>232</v>
      </c>
      <c r="F1996" t="s">
        <v>13609</v>
      </c>
      <c r="G1996" s="2" t="s">
        <v>7319</v>
      </c>
      <c r="H1996" t="s">
        <v>13553</v>
      </c>
    </row>
    <row r="1997" spans="1:8" x14ac:dyDescent="0.15">
      <c r="A1997">
        <v>2002</v>
      </c>
      <c r="B1997" t="s">
        <v>2923</v>
      </c>
      <c r="C1997" t="s">
        <v>9846</v>
      </c>
      <c r="D1997" t="s">
        <v>332</v>
      </c>
      <c r="E1997" s="2" t="s">
        <v>232</v>
      </c>
      <c r="F1997" t="s">
        <v>13621</v>
      </c>
      <c r="G1997" s="2" t="s">
        <v>7320</v>
      </c>
      <c r="H1997" t="s">
        <v>13553</v>
      </c>
    </row>
    <row r="1998" spans="1:8" x14ac:dyDescent="0.15">
      <c r="A1998">
        <v>2003</v>
      </c>
      <c r="B1998" t="s">
        <v>798</v>
      </c>
      <c r="C1998" t="s">
        <v>9847</v>
      </c>
      <c r="D1998" t="s">
        <v>332</v>
      </c>
      <c r="E1998" s="2" t="s">
        <v>232</v>
      </c>
      <c r="F1998" t="s">
        <v>13615</v>
      </c>
      <c r="G1998" s="2" t="s">
        <v>7286</v>
      </c>
      <c r="H1998" t="s">
        <v>13553</v>
      </c>
    </row>
    <row r="1999" spans="1:8" x14ac:dyDescent="0.15">
      <c r="A1999">
        <v>2004</v>
      </c>
      <c r="B1999" t="s">
        <v>804</v>
      </c>
      <c r="C1999" t="s">
        <v>9848</v>
      </c>
      <c r="D1999" t="s">
        <v>332</v>
      </c>
      <c r="E1999" s="2" t="s">
        <v>231</v>
      </c>
      <c r="F1999" t="s">
        <v>27</v>
      </c>
      <c r="G1999" s="2" t="s">
        <v>6276</v>
      </c>
      <c r="H1999" t="s">
        <v>13553</v>
      </c>
    </row>
    <row r="2000" spans="1:8" x14ac:dyDescent="0.15">
      <c r="A2000">
        <v>2005</v>
      </c>
      <c r="B2000" t="s">
        <v>805</v>
      </c>
      <c r="C2000" t="s">
        <v>9849</v>
      </c>
      <c r="D2000" t="s">
        <v>332</v>
      </c>
      <c r="E2000" s="2" t="s">
        <v>231</v>
      </c>
      <c r="F2000" t="s">
        <v>13607</v>
      </c>
      <c r="G2000" s="2" t="s">
        <v>6760</v>
      </c>
      <c r="H2000" t="s">
        <v>13553</v>
      </c>
    </row>
    <row r="2001" spans="1:8" x14ac:dyDescent="0.15">
      <c r="A2001">
        <v>2006</v>
      </c>
      <c r="B2001" t="s">
        <v>806</v>
      </c>
      <c r="C2001" t="s">
        <v>9850</v>
      </c>
      <c r="D2001" t="s">
        <v>332</v>
      </c>
      <c r="E2001" s="2" t="s">
        <v>231</v>
      </c>
      <c r="F2001" t="s">
        <v>13627</v>
      </c>
      <c r="G2001" s="2" t="s">
        <v>6277</v>
      </c>
      <c r="H2001" t="s">
        <v>13553</v>
      </c>
    </row>
    <row r="2002" spans="1:8" x14ac:dyDescent="0.15">
      <c r="A2002">
        <v>2007</v>
      </c>
      <c r="B2002" t="s">
        <v>2924</v>
      </c>
      <c r="C2002" t="s">
        <v>9851</v>
      </c>
      <c r="D2002" t="s">
        <v>332</v>
      </c>
      <c r="E2002" s="2" t="s">
        <v>231</v>
      </c>
      <c r="F2002" t="s">
        <v>13634</v>
      </c>
      <c r="G2002" s="2" t="s">
        <v>6269</v>
      </c>
      <c r="H2002" t="s">
        <v>13553</v>
      </c>
    </row>
    <row r="2003" spans="1:8" x14ac:dyDescent="0.15">
      <c r="A2003">
        <v>2008</v>
      </c>
      <c r="B2003" t="s">
        <v>807</v>
      </c>
      <c r="C2003" t="s">
        <v>9852</v>
      </c>
      <c r="D2003" t="s">
        <v>332</v>
      </c>
      <c r="E2003" s="2" t="s">
        <v>231</v>
      </c>
      <c r="F2003" t="s">
        <v>13610</v>
      </c>
      <c r="G2003" s="2" t="s">
        <v>6548</v>
      </c>
      <c r="H2003" t="s">
        <v>13553</v>
      </c>
    </row>
    <row r="2004" spans="1:8" x14ac:dyDescent="0.15">
      <c r="A2004">
        <v>2009</v>
      </c>
      <c r="B2004" t="s">
        <v>808</v>
      </c>
      <c r="C2004" t="s">
        <v>9853</v>
      </c>
      <c r="D2004" t="s">
        <v>332</v>
      </c>
      <c r="E2004" s="2" t="s">
        <v>231</v>
      </c>
      <c r="F2004" t="s">
        <v>13621</v>
      </c>
      <c r="G2004" s="2" t="s">
        <v>7280</v>
      </c>
      <c r="H2004" t="s">
        <v>13553</v>
      </c>
    </row>
    <row r="2005" spans="1:8" x14ac:dyDescent="0.15">
      <c r="A2005">
        <v>2010</v>
      </c>
      <c r="B2005" t="s">
        <v>2925</v>
      </c>
      <c r="C2005" t="s">
        <v>9854</v>
      </c>
      <c r="D2005" t="s">
        <v>332</v>
      </c>
      <c r="E2005" s="2" t="s">
        <v>231</v>
      </c>
      <c r="F2005" t="s">
        <v>13610</v>
      </c>
      <c r="G2005" s="2" t="s">
        <v>7276</v>
      </c>
      <c r="H2005" t="s">
        <v>13553</v>
      </c>
    </row>
    <row r="2006" spans="1:8" x14ac:dyDescent="0.15">
      <c r="A2006">
        <v>2011</v>
      </c>
      <c r="B2006" t="s">
        <v>810</v>
      </c>
      <c r="C2006" t="s">
        <v>9855</v>
      </c>
      <c r="D2006" t="s">
        <v>332</v>
      </c>
      <c r="E2006" s="2" t="s">
        <v>231</v>
      </c>
      <c r="F2006" t="s">
        <v>13621</v>
      </c>
      <c r="G2006" s="2" t="s">
        <v>7321</v>
      </c>
      <c r="H2006" t="s">
        <v>13553</v>
      </c>
    </row>
    <row r="2007" spans="1:8" x14ac:dyDescent="0.15">
      <c r="A2007">
        <v>2012</v>
      </c>
      <c r="B2007" t="s">
        <v>2237</v>
      </c>
      <c r="C2007" t="s">
        <v>9856</v>
      </c>
      <c r="D2007" t="s">
        <v>332</v>
      </c>
      <c r="E2007" s="2" t="s">
        <v>231</v>
      </c>
      <c r="F2007" t="s">
        <v>13606</v>
      </c>
      <c r="G2007" s="2" t="s">
        <v>6492</v>
      </c>
      <c r="H2007" t="s">
        <v>13553</v>
      </c>
    </row>
    <row r="2008" spans="1:8" x14ac:dyDescent="0.15">
      <c r="A2008">
        <v>2013</v>
      </c>
      <c r="B2008" t="s">
        <v>811</v>
      </c>
      <c r="C2008" t="s">
        <v>9857</v>
      </c>
      <c r="D2008" t="s">
        <v>332</v>
      </c>
      <c r="E2008" s="2" t="s">
        <v>231</v>
      </c>
      <c r="F2008" t="s">
        <v>13626</v>
      </c>
      <c r="G2008" s="2" t="s">
        <v>6925</v>
      </c>
      <c r="H2008" t="s">
        <v>13553</v>
      </c>
    </row>
    <row r="2009" spans="1:8" x14ac:dyDescent="0.15">
      <c r="A2009">
        <v>2014</v>
      </c>
      <c r="B2009" t="s">
        <v>2236</v>
      </c>
      <c r="C2009" t="s">
        <v>9858</v>
      </c>
      <c r="D2009" t="s">
        <v>332</v>
      </c>
      <c r="E2009" s="2" t="s">
        <v>231</v>
      </c>
      <c r="F2009" t="s">
        <v>13619</v>
      </c>
      <c r="G2009" s="2" t="s">
        <v>6676</v>
      </c>
      <c r="H2009" t="s">
        <v>13553</v>
      </c>
    </row>
    <row r="2010" spans="1:8" x14ac:dyDescent="0.15">
      <c r="A2010">
        <v>2015</v>
      </c>
      <c r="B2010" t="s">
        <v>814</v>
      </c>
      <c r="C2010" t="s">
        <v>9859</v>
      </c>
      <c r="D2010" t="s">
        <v>332</v>
      </c>
      <c r="E2010" s="2" t="s">
        <v>231</v>
      </c>
      <c r="F2010" t="s">
        <v>13622</v>
      </c>
      <c r="G2010" s="2" t="s">
        <v>6269</v>
      </c>
      <c r="H2010" t="s">
        <v>13553</v>
      </c>
    </row>
    <row r="2011" spans="1:8" x14ac:dyDescent="0.15">
      <c r="A2011">
        <v>2016</v>
      </c>
      <c r="B2011" t="s">
        <v>2239</v>
      </c>
      <c r="C2011" t="s">
        <v>9860</v>
      </c>
      <c r="D2011" t="s">
        <v>332</v>
      </c>
      <c r="E2011" s="2" t="s">
        <v>231</v>
      </c>
      <c r="F2011" t="s">
        <v>13610</v>
      </c>
      <c r="G2011" s="2" t="s">
        <v>6470</v>
      </c>
      <c r="H2011" t="s">
        <v>13553</v>
      </c>
    </row>
    <row r="2012" spans="1:8" x14ac:dyDescent="0.15">
      <c r="A2012">
        <v>2017</v>
      </c>
      <c r="B2012" t="s">
        <v>809</v>
      </c>
      <c r="C2012" t="s">
        <v>9861</v>
      </c>
      <c r="D2012" t="s">
        <v>332</v>
      </c>
      <c r="E2012" s="2" t="s">
        <v>231</v>
      </c>
      <c r="F2012" t="s">
        <v>13611</v>
      </c>
      <c r="G2012" s="2" t="s">
        <v>6548</v>
      </c>
      <c r="H2012" t="s">
        <v>13553</v>
      </c>
    </row>
    <row r="2013" spans="1:8" x14ac:dyDescent="0.15">
      <c r="A2013">
        <v>2018</v>
      </c>
      <c r="B2013" t="s">
        <v>2926</v>
      </c>
      <c r="C2013" t="s">
        <v>9862</v>
      </c>
      <c r="D2013" t="s">
        <v>332</v>
      </c>
      <c r="E2013" s="2" t="s">
        <v>231</v>
      </c>
      <c r="F2013" t="s">
        <v>13628</v>
      </c>
      <c r="G2013" s="2" t="s">
        <v>7022</v>
      </c>
      <c r="H2013" t="s">
        <v>13553</v>
      </c>
    </row>
    <row r="2014" spans="1:8" x14ac:dyDescent="0.15">
      <c r="A2014">
        <v>2019</v>
      </c>
      <c r="B2014" t="s">
        <v>2238</v>
      </c>
      <c r="C2014" t="s">
        <v>9863</v>
      </c>
      <c r="D2014" t="s">
        <v>332</v>
      </c>
      <c r="E2014" s="2" t="s">
        <v>231</v>
      </c>
      <c r="F2014" t="s">
        <v>13606</v>
      </c>
      <c r="G2014" s="2" t="s">
        <v>6341</v>
      </c>
      <c r="H2014" t="s">
        <v>13553</v>
      </c>
    </row>
    <row r="2015" spans="1:8" x14ac:dyDescent="0.15">
      <c r="A2015">
        <v>2020</v>
      </c>
      <c r="B2015" t="s">
        <v>815</v>
      </c>
      <c r="C2015" t="s">
        <v>9864</v>
      </c>
      <c r="D2015" t="s">
        <v>332</v>
      </c>
      <c r="E2015" s="2" t="s">
        <v>231</v>
      </c>
      <c r="F2015" t="s">
        <v>13632</v>
      </c>
      <c r="G2015" s="2" t="s">
        <v>7322</v>
      </c>
      <c r="H2015" t="s">
        <v>13553</v>
      </c>
    </row>
    <row r="2016" spans="1:8" x14ac:dyDescent="0.15">
      <c r="A2016">
        <v>2021</v>
      </c>
      <c r="B2016" t="s">
        <v>812</v>
      </c>
      <c r="C2016" t="s">
        <v>9865</v>
      </c>
      <c r="D2016" t="s">
        <v>332</v>
      </c>
      <c r="E2016" s="2" t="s">
        <v>231</v>
      </c>
      <c r="F2016" t="s">
        <v>27</v>
      </c>
      <c r="G2016" s="2" t="s">
        <v>6407</v>
      </c>
      <c r="H2016" t="s">
        <v>13553</v>
      </c>
    </row>
    <row r="2017" spans="1:8" x14ac:dyDescent="0.15">
      <c r="A2017">
        <v>2022</v>
      </c>
      <c r="B2017" t="s">
        <v>813</v>
      </c>
      <c r="C2017" t="s">
        <v>9866</v>
      </c>
      <c r="D2017" t="s">
        <v>332</v>
      </c>
      <c r="E2017" s="2" t="s">
        <v>231</v>
      </c>
      <c r="F2017" t="s">
        <v>13615</v>
      </c>
      <c r="G2017" s="2" t="s">
        <v>6407</v>
      </c>
      <c r="H2017" t="s">
        <v>13553</v>
      </c>
    </row>
    <row r="2018" spans="1:8" x14ac:dyDescent="0.15">
      <c r="A2018">
        <v>2023</v>
      </c>
      <c r="B2018" t="s">
        <v>816</v>
      </c>
      <c r="C2018" t="s">
        <v>9867</v>
      </c>
      <c r="D2018" t="s">
        <v>332</v>
      </c>
      <c r="E2018" s="2" t="s">
        <v>231</v>
      </c>
      <c r="F2018" t="s">
        <v>13606</v>
      </c>
      <c r="G2018" s="2" t="s">
        <v>7322</v>
      </c>
      <c r="H2018" t="s">
        <v>13553</v>
      </c>
    </row>
    <row r="2019" spans="1:8" x14ac:dyDescent="0.15">
      <c r="A2019">
        <v>2024</v>
      </c>
      <c r="B2019" t="s">
        <v>817</v>
      </c>
      <c r="C2019" t="s">
        <v>9868</v>
      </c>
      <c r="D2019" t="s">
        <v>332</v>
      </c>
      <c r="E2019" s="2" t="s">
        <v>231</v>
      </c>
      <c r="F2019" t="s">
        <v>13607</v>
      </c>
      <c r="G2019" s="2" t="s">
        <v>7192</v>
      </c>
      <c r="H2019" t="s">
        <v>13553</v>
      </c>
    </row>
    <row r="2020" spans="1:8" x14ac:dyDescent="0.15">
      <c r="A2020">
        <v>2025</v>
      </c>
      <c r="B2020" t="s">
        <v>818</v>
      </c>
      <c r="C2020" t="s">
        <v>9869</v>
      </c>
      <c r="D2020" t="s">
        <v>332</v>
      </c>
      <c r="E2020" s="2" t="s">
        <v>231</v>
      </c>
      <c r="F2020" t="s">
        <v>13636</v>
      </c>
      <c r="G2020" s="2" t="s">
        <v>7018</v>
      </c>
      <c r="H2020" t="s">
        <v>13553</v>
      </c>
    </row>
    <row r="2021" spans="1:8" x14ac:dyDescent="0.15">
      <c r="A2021">
        <v>2026</v>
      </c>
      <c r="B2021" t="s">
        <v>819</v>
      </c>
      <c r="C2021" t="s">
        <v>9870</v>
      </c>
      <c r="D2021" t="s">
        <v>332</v>
      </c>
      <c r="E2021" s="2" t="s">
        <v>231</v>
      </c>
      <c r="F2021" t="s">
        <v>13611</v>
      </c>
      <c r="G2021" s="2" t="s">
        <v>6291</v>
      </c>
      <c r="H2021" t="s">
        <v>13553</v>
      </c>
    </row>
    <row r="2022" spans="1:8" x14ac:dyDescent="0.15">
      <c r="A2022">
        <v>2027</v>
      </c>
      <c r="B2022" t="s">
        <v>4605</v>
      </c>
      <c r="C2022" t="s">
        <v>9871</v>
      </c>
      <c r="D2022" t="s">
        <v>332</v>
      </c>
      <c r="E2022" s="2" t="s">
        <v>231</v>
      </c>
      <c r="F2022" t="s">
        <v>13615</v>
      </c>
      <c r="G2022" s="2" t="s">
        <v>7296</v>
      </c>
      <c r="H2022" t="s">
        <v>13553</v>
      </c>
    </row>
    <row r="2023" spans="1:8" x14ac:dyDescent="0.15">
      <c r="A2023">
        <v>2028</v>
      </c>
      <c r="B2023" t="s">
        <v>820</v>
      </c>
      <c r="C2023" t="s">
        <v>9872</v>
      </c>
      <c r="D2023" t="s">
        <v>332</v>
      </c>
      <c r="E2023" s="2" t="s">
        <v>231</v>
      </c>
      <c r="F2023" t="s">
        <v>13624</v>
      </c>
      <c r="G2023" s="2" t="s">
        <v>7307</v>
      </c>
      <c r="H2023" t="s">
        <v>13553</v>
      </c>
    </row>
    <row r="2024" spans="1:8" x14ac:dyDescent="0.15">
      <c r="A2024">
        <v>2029</v>
      </c>
      <c r="B2024" t="s">
        <v>821</v>
      </c>
      <c r="C2024" t="s">
        <v>9873</v>
      </c>
      <c r="D2024" t="s">
        <v>332</v>
      </c>
      <c r="E2024" s="2" t="s">
        <v>231</v>
      </c>
      <c r="F2024" t="s">
        <v>13650</v>
      </c>
      <c r="G2024" s="2" t="s">
        <v>6635</v>
      </c>
      <c r="H2024" t="s">
        <v>13553</v>
      </c>
    </row>
    <row r="2025" spans="1:8" x14ac:dyDescent="0.15">
      <c r="A2025">
        <v>2030</v>
      </c>
      <c r="B2025" t="s">
        <v>822</v>
      </c>
      <c r="C2025" t="s">
        <v>9874</v>
      </c>
      <c r="D2025" t="s">
        <v>332</v>
      </c>
      <c r="E2025" s="2" t="s">
        <v>231</v>
      </c>
      <c r="F2025" t="s">
        <v>13615</v>
      </c>
      <c r="G2025" s="2" t="s">
        <v>7323</v>
      </c>
      <c r="H2025" t="s">
        <v>13553</v>
      </c>
    </row>
    <row r="2026" spans="1:8" x14ac:dyDescent="0.15">
      <c r="A2026">
        <v>2031</v>
      </c>
      <c r="B2026" t="s">
        <v>2929</v>
      </c>
      <c r="C2026" t="s">
        <v>9875</v>
      </c>
      <c r="D2026" t="s">
        <v>332</v>
      </c>
      <c r="E2026" s="2" t="s">
        <v>230</v>
      </c>
      <c r="F2026" t="s">
        <v>13611</v>
      </c>
      <c r="G2026" s="2" t="s">
        <v>7152</v>
      </c>
      <c r="H2026" t="s">
        <v>13553</v>
      </c>
    </row>
    <row r="2027" spans="1:8" x14ac:dyDescent="0.15">
      <c r="A2027">
        <v>2032</v>
      </c>
      <c r="B2027" t="s">
        <v>2930</v>
      </c>
      <c r="C2027" t="s">
        <v>9876</v>
      </c>
      <c r="D2027" t="s">
        <v>332</v>
      </c>
      <c r="E2027" s="2" t="s">
        <v>230</v>
      </c>
      <c r="F2027" t="s">
        <v>13611</v>
      </c>
      <c r="G2027" s="2" t="s">
        <v>6691</v>
      </c>
      <c r="H2027" t="s">
        <v>13553</v>
      </c>
    </row>
    <row r="2028" spans="1:8" x14ac:dyDescent="0.15">
      <c r="A2028">
        <v>2033</v>
      </c>
      <c r="B2028" t="s">
        <v>2931</v>
      </c>
      <c r="C2028" t="s">
        <v>9877</v>
      </c>
      <c r="D2028" t="s">
        <v>332</v>
      </c>
      <c r="E2028" s="2" t="s">
        <v>230</v>
      </c>
      <c r="F2028" t="s">
        <v>13617</v>
      </c>
      <c r="G2028" s="2" t="s">
        <v>6831</v>
      </c>
      <c r="H2028" t="s">
        <v>13553</v>
      </c>
    </row>
    <row r="2029" spans="1:8" x14ac:dyDescent="0.15">
      <c r="A2029">
        <v>2034</v>
      </c>
      <c r="B2029" t="s">
        <v>2932</v>
      </c>
      <c r="C2029" t="s">
        <v>9878</v>
      </c>
      <c r="D2029" t="s">
        <v>332</v>
      </c>
      <c r="E2029" s="2" t="s">
        <v>230</v>
      </c>
      <c r="F2029" t="s">
        <v>13634</v>
      </c>
      <c r="G2029" s="2" t="s">
        <v>6870</v>
      </c>
      <c r="H2029" t="s">
        <v>13553</v>
      </c>
    </row>
    <row r="2030" spans="1:8" x14ac:dyDescent="0.15">
      <c r="A2030">
        <v>2035</v>
      </c>
      <c r="B2030" t="s">
        <v>2933</v>
      </c>
      <c r="C2030" t="s">
        <v>9879</v>
      </c>
      <c r="D2030" t="s">
        <v>332</v>
      </c>
      <c r="E2030" s="2" t="s">
        <v>230</v>
      </c>
      <c r="F2030" t="s">
        <v>13622</v>
      </c>
      <c r="G2030" s="2" t="s">
        <v>7324</v>
      </c>
      <c r="H2030" t="s">
        <v>13553</v>
      </c>
    </row>
    <row r="2031" spans="1:8" x14ac:dyDescent="0.15">
      <c r="A2031">
        <v>2036</v>
      </c>
      <c r="B2031" t="s">
        <v>2946</v>
      </c>
      <c r="C2031" t="s">
        <v>9880</v>
      </c>
      <c r="D2031" t="s">
        <v>332</v>
      </c>
      <c r="E2031" s="2" t="s">
        <v>230</v>
      </c>
      <c r="F2031" t="s">
        <v>13606</v>
      </c>
      <c r="G2031" s="2" t="s">
        <v>6499</v>
      </c>
      <c r="H2031" t="s">
        <v>13553</v>
      </c>
    </row>
    <row r="2032" spans="1:8" x14ac:dyDescent="0.15">
      <c r="A2032">
        <v>2037</v>
      </c>
      <c r="B2032" t="s">
        <v>2927</v>
      </c>
      <c r="C2032" t="s">
        <v>9881</v>
      </c>
      <c r="D2032" t="s">
        <v>332</v>
      </c>
      <c r="E2032" s="2" t="s">
        <v>230</v>
      </c>
      <c r="F2032" t="s">
        <v>27</v>
      </c>
      <c r="G2032" s="2" t="s">
        <v>6844</v>
      </c>
      <c r="H2032" t="s">
        <v>13553</v>
      </c>
    </row>
    <row r="2033" spans="1:8" x14ac:dyDescent="0.15">
      <c r="A2033">
        <v>2038</v>
      </c>
      <c r="B2033" t="s">
        <v>2928</v>
      </c>
      <c r="C2033" t="s">
        <v>9882</v>
      </c>
      <c r="D2033" t="s">
        <v>332</v>
      </c>
      <c r="E2033" s="2" t="s">
        <v>230</v>
      </c>
      <c r="F2033" t="s">
        <v>27</v>
      </c>
      <c r="G2033" s="2" t="s">
        <v>7182</v>
      </c>
      <c r="H2033" t="s">
        <v>13553</v>
      </c>
    </row>
    <row r="2034" spans="1:8" x14ac:dyDescent="0.15">
      <c r="A2034">
        <v>2039</v>
      </c>
      <c r="B2034" t="s">
        <v>2941</v>
      </c>
      <c r="C2034" t="s">
        <v>9883</v>
      </c>
      <c r="D2034" t="s">
        <v>332</v>
      </c>
      <c r="E2034" s="2" t="s">
        <v>230</v>
      </c>
      <c r="F2034" t="s">
        <v>27</v>
      </c>
      <c r="G2034" s="2" t="s">
        <v>7310</v>
      </c>
      <c r="H2034" t="s">
        <v>13553</v>
      </c>
    </row>
    <row r="2035" spans="1:8" x14ac:dyDescent="0.15">
      <c r="A2035">
        <v>2040</v>
      </c>
      <c r="B2035" t="s">
        <v>2935</v>
      </c>
      <c r="C2035" t="s">
        <v>9884</v>
      </c>
      <c r="D2035" t="s">
        <v>332</v>
      </c>
      <c r="E2035" s="2" t="s">
        <v>230</v>
      </c>
      <c r="F2035" t="s">
        <v>13644</v>
      </c>
      <c r="G2035" s="2" t="s">
        <v>7325</v>
      </c>
      <c r="H2035" t="s">
        <v>13553</v>
      </c>
    </row>
    <row r="2036" spans="1:8" x14ac:dyDescent="0.15">
      <c r="A2036">
        <v>2041</v>
      </c>
      <c r="B2036" t="s">
        <v>2934</v>
      </c>
      <c r="C2036" t="s">
        <v>9885</v>
      </c>
      <c r="D2036" t="s">
        <v>332</v>
      </c>
      <c r="E2036" s="2" t="s">
        <v>230</v>
      </c>
      <c r="F2036" t="s">
        <v>13621</v>
      </c>
      <c r="G2036" s="2" t="s">
        <v>7326</v>
      </c>
      <c r="H2036" t="s">
        <v>13553</v>
      </c>
    </row>
    <row r="2037" spans="1:8" x14ac:dyDescent="0.15">
      <c r="A2037">
        <v>2042</v>
      </c>
      <c r="B2037" t="s">
        <v>2936</v>
      </c>
      <c r="C2037" t="s">
        <v>9886</v>
      </c>
      <c r="D2037" t="s">
        <v>332</v>
      </c>
      <c r="E2037" s="2" t="s">
        <v>230</v>
      </c>
      <c r="F2037" t="s">
        <v>13621</v>
      </c>
      <c r="G2037" s="2" t="s">
        <v>7014</v>
      </c>
      <c r="H2037" t="s">
        <v>13553</v>
      </c>
    </row>
    <row r="2038" spans="1:8" x14ac:dyDescent="0.15">
      <c r="A2038">
        <v>2043</v>
      </c>
      <c r="B2038" t="s">
        <v>2937</v>
      </c>
      <c r="C2038" t="s">
        <v>9887</v>
      </c>
      <c r="D2038" t="s">
        <v>332</v>
      </c>
      <c r="E2038" s="2" t="s">
        <v>230</v>
      </c>
      <c r="F2038" t="s">
        <v>13618</v>
      </c>
      <c r="G2038" s="2" t="s">
        <v>6352</v>
      </c>
      <c r="H2038" t="s">
        <v>13553</v>
      </c>
    </row>
    <row r="2039" spans="1:8" x14ac:dyDescent="0.15">
      <c r="A2039">
        <v>2044</v>
      </c>
      <c r="B2039" t="s">
        <v>2938</v>
      </c>
      <c r="C2039" t="s">
        <v>9888</v>
      </c>
      <c r="D2039" t="s">
        <v>332</v>
      </c>
      <c r="E2039" s="2" t="s">
        <v>230</v>
      </c>
      <c r="F2039" t="s">
        <v>13613</v>
      </c>
      <c r="G2039" s="2" t="s">
        <v>7327</v>
      </c>
      <c r="H2039" t="s">
        <v>13553</v>
      </c>
    </row>
    <row r="2040" spans="1:8" x14ac:dyDescent="0.15">
      <c r="A2040">
        <v>2045</v>
      </c>
      <c r="B2040" t="s">
        <v>2939</v>
      </c>
      <c r="C2040" t="s">
        <v>9889</v>
      </c>
      <c r="D2040" t="s">
        <v>332</v>
      </c>
      <c r="E2040" s="2" t="s">
        <v>230</v>
      </c>
      <c r="F2040" t="s">
        <v>13634</v>
      </c>
      <c r="G2040" s="2" t="s">
        <v>7211</v>
      </c>
      <c r="H2040" t="s">
        <v>13553</v>
      </c>
    </row>
    <row r="2041" spans="1:8" x14ac:dyDescent="0.15">
      <c r="A2041">
        <v>2046</v>
      </c>
      <c r="B2041" t="s">
        <v>2940</v>
      </c>
      <c r="C2041" t="s">
        <v>9890</v>
      </c>
      <c r="D2041" t="s">
        <v>332</v>
      </c>
      <c r="E2041" s="2" t="s">
        <v>230</v>
      </c>
      <c r="F2041" t="s">
        <v>13609</v>
      </c>
      <c r="G2041" s="2" t="s">
        <v>7182</v>
      </c>
      <c r="H2041" t="s">
        <v>13553</v>
      </c>
    </row>
    <row r="2042" spans="1:8" x14ac:dyDescent="0.15">
      <c r="A2042">
        <v>2047</v>
      </c>
      <c r="B2042" t="s">
        <v>2942</v>
      </c>
      <c r="C2042" t="s">
        <v>9891</v>
      </c>
      <c r="D2042" t="s">
        <v>332</v>
      </c>
      <c r="E2042" s="2" t="s">
        <v>230</v>
      </c>
      <c r="F2042" t="s">
        <v>13613</v>
      </c>
      <c r="G2042" s="2" t="s">
        <v>6505</v>
      </c>
      <c r="H2042" t="s">
        <v>13553</v>
      </c>
    </row>
    <row r="2043" spans="1:8" x14ac:dyDescent="0.15">
      <c r="A2043">
        <v>2048</v>
      </c>
      <c r="B2043" t="s">
        <v>2943</v>
      </c>
      <c r="C2043" t="s">
        <v>9892</v>
      </c>
      <c r="D2043" t="s">
        <v>332</v>
      </c>
      <c r="E2043" s="2" t="s">
        <v>230</v>
      </c>
      <c r="F2043" t="s">
        <v>13620</v>
      </c>
      <c r="G2043" s="2" t="s">
        <v>6868</v>
      </c>
      <c r="H2043" t="s">
        <v>13553</v>
      </c>
    </row>
    <row r="2044" spans="1:8" x14ac:dyDescent="0.15">
      <c r="A2044">
        <v>2049</v>
      </c>
      <c r="B2044" t="s">
        <v>2944</v>
      </c>
      <c r="C2044" t="s">
        <v>9893</v>
      </c>
      <c r="D2044" t="s">
        <v>332</v>
      </c>
      <c r="E2044" s="2" t="s">
        <v>230</v>
      </c>
      <c r="F2044" t="s">
        <v>13625</v>
      </c>
      <c r="G2044" s="2" t="s">
        <v>6557</v>
      </c>
      <c r="H2044" t="s">
        <v>13553</v>
      </c>
    </row>
    <row r="2045" spans="1:8" x14ac:dyDescent="0.15">
      <c r="A2045">
        <v>2050</v>
      </c>
      <c r="B2045" t="s">
        <v>2945</v>
      </c>
      <c r="C2045" t="s">
        <v>9894</v>
      </c>
      <c r="D2045" t="s">
        <v>332</v>
      </c>
      <c r="E2045" s="2" t="s">
        <v>230</v>
      </c>
      <c r="F2045" t="s">
        <v>13642</v>
      </c>
      <c r="G2045" s="2" t="s">
        <v>7153</v>
      </c>
      <c r="H2045" t="s">
        <v>13553</v>
      </c>
    </row>
    <row r="2046" spans="1:8" x14ac:dyDescent="0.15">
      <c r="A2046">
        <v>2051</v>
      </c>
      <c r="B2046" t="s">
        <v>4606</v>
      </c>
      <c r="C2046" t="s">
        <v>9895</v>
      </c>
      <c r="D2046" t="s">
        <v>332</v>
      </c>
      <c r="E2046" s="2" t="s">
        <v>7855</v>
      </c>
      <c r="F2046" t="s">
        <v>13618</v>
      </c>
      <c r="G2046" s="2" t="s">
        <v>7328</v>
      </c>
      <c r="H2046" t="s">
        <v>13553</v>
      </c>
    </row>
    <row r="2047" spans="1:8" x14ac:dyDescent="0.15">
      <c r="A2047">
        <v>2052</v>
      </c>
      <c r="B2047" t="s">
        <v>3350</v>
      </c>
      <c r="C2047" t="s">
        <v>9896</v>
      </c>
      <c r="D2047" t="s">
        <v>332</v>
      </c>
      <c r="E2047" s="2" t="s">
        <v>7855</v>
      </c>
      <c r="F2047" t="s">
        <v>13613</v>
      </c>
      <c r="G2047" s="2" t="s">
        <v>6448</v>
      </c>
      <c r="H2047" t="s">
        <v>13553</v>
      </c>
    </row>
    <row r="2048" spans="1:8" x14ac:dyDescent="0.15">
      <c r="A2048">
        <v>2053</v>
      </c>
      <c r="B2048" t="s">
        <v>4607</v>
      </c>
      <c r="C2048" t="s">
        <v>9897</v>
      </c>
      <c r="D2048" t="s">
        <v>332</v>
      </c>
      <c r="E2048" s="2" t="s">
        <v>7855</v>
      </c>
      <c r="F2048" t="s">
        <v>13606</v>
      </c>
      <c r="G2048" s="2" t="s">
        <v>7329</v>
      </c>
      <c r="H2048" t="s">
        <v>13553</v>
      </c>
    </row>
    <row r="2049" spans="1:8" x14ac:dyDescent="0.15">
      <c r="A2049">
        <v>2054</v>
      </c>
      <c r="B2049" t="s">
        <v>4608</v>
      </c>
      <c r="C2049" t="s">
        <v>9898</v>
      </c>
      <c r="D2049" t="s">
        <v>332</v>
      </c>
      <c r="E2049" s="2" t="s">
        <v>7855</v>
      </c>
      <c r="F2049" t="s">
        <v>13619</v>
      </c>
      <c r="G2049" s="2" t="s">
        <v>7262</v>
      </c>
      <c r="H2049" t="s">
        <v>13553</v>
      </c>
    </row>
    <row r="2050" spans="1:8" x14ac:dyDescent="0.15">
      <c r="A2050">
        <v>2055</v>
      </c>
      <c r="B2050" t="s">
        <v>4609</v>
      </c>
      <c r="C2050" t="s">
        <v>9899</v>
      </c>
      <c r="D2050" t="s">
        <v>332</v>
      </c>
      <c r="E2050" s="2" t="s">
        <v>7855</v>
      </c>
      <c r="F2050" t="s">
        <v>13635</v>
      </c>
      <c r="G2050" s="2" t="s">
        <v>6876</v>
      </c>
      <c r="H2050" t="s">
        <v>13553</v>
      </c>
    </row>
    <row r="2051" spans="1:8" x14ac:dyDescent="0.15">
      <c r="A2051">
        <v>2056</v>
      </c>
      <c r="B2051" t="s">
        <v>4610</v>
      </c>
      <c r="C2051" t="s">
        <v>9900</v>
      </c>
      <c r="D2051" t="s">
        <v>332</v>
      </c>
      <c r="E2051" s="2" t="s">
        <v>7855</v>
      </c>
      <c r="F2051" t="s">
        <v>13607</v>
      </c>
      <c r="G2051" s="2" t="s">
        <v>7330</v>
      </c>
      <c r="H2051" t="s">
        <v>13553</v>
      </c>
    </row>
    <row r="2052" spans="1:8" x14ac:dyDescent="0.15">
      <c r="A2052">
        <v>2057</v>
      </c>
      <c r="B2052" t="s">
        <v>4611</v>
      </c>
      <c r="C2052" t="s">
        <v>9901</v>
      </c>
      <c r="D2052" t="s">
        <v>332</v>
      </c>
      <c r="E2052" s="2" t="s">
        <v>7855</v>
      </c>
      <c r="F2052" t="s">
        <v>13625</v>
      </c>
      <c r="G2052" s="2" t="s">
        <v>6367</v>
      </c>
      <c r="H2052" t="s">
        <v>13553</v>
      </c>
    </row>
    <row r="2053" spans="1:8" x14ac:dyDescent="0.15">
      <c r="A2053">
        <v>2058</v>
      </c>
      <c r="B2053" t="s">
        <v>4612</v>
      </c>
      <c r="C2053" t="s">
        <v>9902</v>
      </c>
      <c r="D2053" t="s">
        <v>332</v>
      </c>
      <c r="E2053" s="2" t="s">
        <v>7855</v>
      </c>
      <c r="F2053" t="s">
        <v>13633</v>
      </c>
      <c r="G2053" s="2" t="s">
        <v>7331</v>
      </c>
      <c r="H2053" t="s">
        <v>13553</v>
      </c>
    </row>
    <row r="2054" spans="1:8" x14ac:dyDescent="0.15">
      <c r="A2054">
        <v>2059</v>
      </c>
      <c r="B2054" t="s">
        <v>4613</v>
      </c>
      <c r="C2054" t="s">
        <v>9903</v>
      </c>
      <c r="D2054" t="s">
        <v>332</v>
      </c>
      <c r="E2054" s="2" t="s">
        <v>7855</v>
      </c>
      <c r="F2054" t="s">
        <v>13646</v>
      </c>
      <c r="G2054" s="2" t="s">
        <v>7329</v>
      </c>
      <c r="H2054" t="s">
        <v>13553</v>
      </c>
    </row>
    <row r="2055" spans="1:8" x14ac:dyDescent="0.15">
      <c r="A2055">
        <v>2060</v>
      </c>
      <c r="B2055" t="s">
        <v>4614</v>
      </c>
      <c r="C2055" t="s">
        <v>9904</v>
      </c>
      <c r="D2055" t="s">
        <v>332</v>
      </c>
      <c r="E2055" s="2" t="s">
        <v>7855</v>
      </c>
      <c r="F2055" t="s">
        <v>13621</v>
      </c>
      <c r="G2055" s="2" t="s">
        <v>6989</v>
      </c>
      <c r="H2055" t="s">
        <v>13553</v>
      </c>
    </row>
    <row r="2056" spans="1:8" x14ac:dyDescent="0.15">
      <c r="A2056">
        <v>2061</v>
      </c>
      <c r="B2056" t="s">
        <v>4615</v>
      </c>
      <c r="C2056" t="s">
        <v>9905</v>
      </c>
      <c r="D2056" t="s">
        <v>332</v>
      </c>
      <c r="E2056" s="2" t="s">
        <v>7855</v>
      </c>
      <c r="F2056" t="s">
        <v>13644</v>
      </c>
      <c r="G2056" s="2" t="s">
        <v>6998</v>
      </c>
      <c r="H2056" t="s">
        <v>13553</v>
      </c>
    </row>
    <row r="2057" spans="1:8" x14ac:dyDescent="0.15">
      <c r="A2057">
        <v>2062</v>
      </c>
      <c r="B2057" t="s">
        <v>4616</v>
      </c>
      <c r="C2057" t="s">
        <v>9906</v>
      </c>
      <c r="D2057" t="s">
        <v>332</v>
      </c>
      <c r="E2057" s="2" t="s">
        <v>7855</v>
      </c>
      <c r="F2057" t="s">
        <v>13620</v>
      </c>
      <c r="G2057" s="2" t="s">
        <v>6979</v>
      </c>
      <c r="H2057" t="s">
        <v>13553</v>
      </c>
    </row>
    <row r="2058" spans="1:8" x14ac:dyDescent="0.15">
      <c r="A2058">
        <v>2063</v>
      </c>
      <c r="B2058" t="s">
        <v>4617</v>
      </c>
      <c r="C2058" t="s">
        <v>9907</v>
      </c>
      <c r="D2058" t="s">
        <v>332</v>
      </c>
      <c r="E2058" s="2" t="s">
        <v>7855</v>
      </c>
      <c r="F2058" t="s">
        <v>13611</v>
      </c>
      <c r="G2058" s="2" t="s">
        <v>6451</v>
      </c>
      <c r="H2058" t="s">
        <v>13553</v>
      </c>
    </row>
    <row r="2059" spans="1:8" x14ac:dyDescent="0.15">
      <c r="A2059">
        <v>2064</v>
      </c>
      <c r="B2059" t="s">
        <v>4618</v>
      </c>
      <c r="C2059" t="s">
        <v>9908</v>
      </c>
      <c r="D2059" t="s">
        <v>332</v>
      </c>
      <c r="E2059" s="2" t="s">
        <v>7855</v>
      </c>
      <c r="F2059" t="s">
        <v>13607</v>
      </c>
      <c r="G2059" s="2" t="s">
        <v>7332</v>
      </c>
      <c r="H2059" t="s">
        <v>13553</v>
      </c>
    </row>
    <row r="2060" spans="1:8" x14ac:dyDescent="0.15">
      <c r="A2060">
        <v>2065</v>
      </c>
      <c r="B2060" t="s">
        <v>4619</v>
      </c>
      <c r="C2060" t="s">
        <v>9909</v>
      </c>
      <c r="D2060" t="s">
        <v>332</v>
      </c>
      <c r="E2060" s="2" t="s">
        <v>7855</v>
      </c>
      <c r="F2060" t="s">
        <v>27</v>
      </c>
      <c r="G2060" s="2" t="s">
        <v>7333</v>
      </c>
      <c r="H2060" t="s">
        <v>13553</v>
      </c>
    </row>
    <row r="2061" spans="1:8" x14ac:dyDescent="0.15">
      <c r="A2061">
        <v>2066</v>
      </c>
      <c r="B2061" t="s">
        <v>4620</v>
      </c>
      <c r="C2061" t="s">
        <v>9910</v>
      </c>
      <c r="D2061" t="s">
        <v>332</v>
      </c>
      <c r="E2061" s="2" t="s">
        <v>7855</v>
      </c>
      <c r="F2061" t="s">
        <v>13610</v>
      </c>
      <c r="G2061" s="2" t="s">
        <v>7334</v>
      </c>
      <c r="H2061" t="s">
        <v>13553</v>
      </c>
    </row>
    <row r="2062" spans="1:8" x14ac:dyDescent="0.15">
      <c r="A2062">
        <v>2067</v>
      </c>
      <c r="B2062" t="s">
        <v>4621</v>
      </c>
      <c r="C2062" t="s">
        <v>9911</v>
      </c>
      <c r="D2062" t="s">
        <v>332</v>
      </c>
      <c r="E2062" s="2" t="s">
        <v>7855</v>
      </c>
      <c r="F2062" t="s">
        <v>13610</v>
      </c>
      <c r="G2062" s="2" t="s">
        <v>6445</v>
      </c>
      <c r="H2062" t="s">
        <v>13553</v>
      </c>
    </row>
    <row r="2063" spans="1:8" x14ac:dyDescent="0.15">
      <c r="A2063">
        <v>2068</v>
      </c>
      <c r="B2063" t="s">
        <v>4622</v>
      </c>
      <c r="C2063" t="s">
        <v>9912</v>
      </c>
      <c r="D2063" t="s">
        <v>332</v>
      </c>
      <c r="E2063" s="2" t="s">
        <v>7855</v>
      </c>
      <c r="F2063" t="s">
        <v>13636</v>
      </c>
      <c r="G2063" s="2" t="s">
        <v>6511</v>
      </c>
      <c r="H2063" t="s">
        <v>13553</v>
      </c>
    </row>
    <row r="2064" spans="1:8" x14ac:dyDescent="0.15">
      <c r="A2064">
        <v>2069</v>
      </c>
      <c r="B2064" t="s">
        <v>4623</v>
      </c>
      <c r="C2064" t="s">
        <v>9913</v>
      </c>
      <c r="D2064" t="s">
        <v>332</v>
      </c>
      <c r="E2064" s="2" t="s">
        <v>7855</v>
      </c>
      <c r="F2064" t="s">
        <v>13611</v>
      </c>
      <c r="G2064" s="2" t="s">
        <v>6364</v>
      </c>
      <c r="H2064" t="s">
        <v>13553</v>
      </c>
    </row>
    <row r="2065" spans="1:8" x14ac:dyDescent="0.15">
      <c r="A2065">
        <v>2070</v>
      </c>
      <c r="B2065" t="s">
        <v>4624</v>
      </c>
      <c r="C2065" t="s">
        <v>9914</v>
      </c>
      <c r="D2065" t="s">
        <v>13572</v>
      </c>
      <c r="E2065" s="2" t="s">
        <v>74</v>
      </c>
      <c r="F2065" t="s">
        <v>13607</v>
      </c>
      <c r="G2065" s="2" t="s">
        <v>7335</v>
      </c>
      <c r="H2065" t="s">
        <v>13553</v>
      </c>
    </row>
    <row r="2066" spans="1:8" x14ac:dyDescent="0.15">
      <c r="A2066">
        <v>2071</v>
      </c>
      <c r="B2066" t="s">
        <v>1586</v>
      </c>
      <c r="C2066" t="s">
        <v>9915</v>
      </c>
      <c r="D2066" t="s">
        <v>423</v>
      </c>
      <c r="E2066" s="2" t="s">
        <v>232</v>
      </c>
      <c r="F2066" t="s">
        <v>13649</v>
      </c>
      <c r="G2066" s="2" t="s">
        <v>7336</v>
      </c>
      <c r="H2066" t="s">
        <v>13553</v>
      </c>
    </row>
    <row r="2067" spans="1:8" x14ac:dyDescent="0.15">
      <c r="A2067">
        <v>2072</v>
      </c>
      <c r="B2067" t="s">
        <v>1587</v>
      </c>
      <c r="C2067" t="s">
        <v>9916</v>
      </c>
      <c r="D2067" t="s">
        <v>423</v>
      </c>
      <c r="E2067" s="2" t="s">
        <v>232</v>
      </c>
      <c r="F2067" t="s">
        <v>13649</v>
      </c>
      <c r="G2067" s="2" t="s">
        <v>7337</v>
      </c>
      <c r="H2067" t="s">
        <v>13553</v>
      </c>
    </row>
    <row r="2068" spans="1:8" x14ac:dyDescent="0.15">
      <c r="A2068">
        <v>2073</v>
      </c>
      <c r="B2068" t="s">
        <v>2484</v>
      </c>
      <c r="C2068" t="s">
        <v>9917</v>
      </c>
      <c r="D2068" t="s">
        <v>423</v>
      </c>
      <c r="E2068" s="2" t="s">
        <v>231</v>
      </c>
      <c r="F2068" t="s">
        <v>13622</v>
      </c>
      <c r="G2068" s="2" t="s">
        <v>7338</v>
      </c>
      <c r="H2068" t="s">
        <v>13553</v>
      </c>
    </row>
    <row r="2069" spans="1:8" x14ac:dyDescent="0.15">
      <c r="A2069">
        <v>2074</v>
      </c>
      <c r="B2069" t="s">
        <v>2485</v>
      </c>
      <c r="C2069" t="s">
        <v>9918</v>
      </c>
      <c r="D2069" t="s">
        <v>423</v>
      </c>
      <c r="E2069" s="2" t="s">
        <v>231</v>
      </c>
      <c r="F2069" t="s">
        <v>13649</v>
      </c>
      <c r="G2069" s="2" t="s">
        <v>6587</v>
      </c>
      <c r="H2069" t="s">
        <v>13553</v>
      </c>
    </row>
    <row r="2070" spans="1:8" x14ac:dyDescent="0.15">
      <c r="A2070">
        <v>2075</v>
      </c>
      <c r="B2070" t="s">
        <v>2486</v>
      </c>
      <c r="C2070" t="s">
        <v>9919</v>
      </c>
      <c r="D2070" t="s">
        <v>423</v>
      </c>
      <c r="E2070" s="2" t="s">
        <v>231</v>
      </c>
      <c r="F2070" t="s">
        <v>13649</v>
      </c>
      <c r="G2070" s="2" t="s">
        <v>6626</v>
      </c>
      <c r="H2070" t="s">
        <v>13553</v>
      </c>
    </row>
    <row r="2071" spans="1:8" x14ac:dyDescent="0.15">
      <c r="A2071">
        <v>2076</v>
      </c>
      <c r="B2071" t="s">
        <v>3923</v>
      </c>
      <c r="C2071" t="s">
        <v>9920</v>
      </c>
      <c r="D2071" t="s">
        <v>423</v>
      </c>
      <c r="E2071" s="2" t="s">
        <v>230</v>
      </c>
      <c r="F2071" t="s">
        <v>13649</v>
      </c>
      <c r="G2071" s="2" t="s">
        <v>7309</v>
      </c>
      <c r="H2071" t="s">
        <v>13553</v>
      </c>
    </row>
    <row r="2072" spans="1:8" x14ac:dyDescent="0.15">
      <c r="A2072">
        <v>2077</v>
      </c>
      <c r="B2072" t="s">
        <v>3113</v>
      </c>
      <c r="C2072" t="s">
        <v>9921</v>
      </c>
      <c r="D2072" t="s">
        <v>423</v>
      </c>
      <c r="E2072" s="2" t="s">
        <v>230</v>
      </c>
      <c r="F2072" t="s">
        <v>13645</v>
      </c>
      <c r="G2072" s="2" t="s">
        <v>6939</v>
      </c>
      <c r="H2072" t="s">
        <v>13553</v>
      </c>
    </row>
    <row r="2073" spans="1:8" x14ac:dyDescent="0.15">
      <c r="A2073">
        <v>2078</v>
      </c>
      <c r="B2073" t="s">
        <v>4625</v>
      </c>
      <c r="C2073" t="s">
        <v>9922</v>
      </c>
      <c r="D2073" t="s">
        <v>423</v>
      </c>
      <c r="E2073" s="2" t="s">
        <v>7855</v>
      </c>
      <c r="F2073" t="s">
        <v>13649</v>
      </c>
      <c r="G2073" s="2" t="s">
        <v>7077</v>
      </c>
      <c r="H2073" t="s">
        <v>13553</v>
      </c>
    </row>
    <row r="2074" spans="1:8" x14ac:dyDescent="0.15">
      <c r="A2074">
        <v>2079</v>
      </c>
      <c r="B2074" t="s">
        <v>4626</v>
      </c>
      <c r="C2074" t="s">
        <v>9923</v>
      </c>
      <c r="D2074" t="s">
        <v>423</v>
      </c>
      <c r="E2074" s="2" t="s">
        <v>7855</v>
      </c>
      <c r="F2074" t="s">
        <v>13649</v>
      </c>
      <c r="G2074" s="2" t="s">
        <v>6363</v>
      </c>
      <c r="H2074" t="s">
        <v>13553</v>
      </c>
    </row>
    <row r="2075" spans="1:8" x14ac:dyDescent="0.15">
      <c r="A2075">
        <v>2080</v>
      </c>
      <c r="B2075" t="s">
        <v>1364</v>
      </c>
      <c r="C2075" t="s">
        <v>9924</v>
      </c>
      <c r="D2075" t="s">
        <v>377</v>
      </c>
      <c r="E2075" s="2" t="s">
        <v>232</v>
      </c>
      <c r="F2075" t="s">
        <v>13627</v>
      </c>
      <c r="G2075" s="2" t="s">
        <v>6916</v>
      </c>
      <c r="H2075" t="s">
        <v>13553</v>
      </c>
    </row>
    <row r="2076" spans="1:8" x14ac:dyDescent="0.15">
      <c r="A2076">
        <v>2081</v>
      </c>
      <c r="B2076" t="s">
        <v>1363</v>
      </c>
      <c r="C2076" t="s">
        <v>9925</v>
      </c>
      <c r="D2076" t="s">
        <v>377</v>
      </c>
      <c r="E2076" s="2" t="s">
        <v>232</v>
      </c>
      <c r="F2076" t="s">
        <v>13606</v>
      </c>
      <c r="G2076" s="2" t="s">
        <v>6484</v>
      </c>
      <c r="H2076" t="s">
        <v>13553</v>
      </c>
    </row>
    <row r="2077" spans="1:8" x14ac:dyDescent="0.15">
      <c r="A2077">
        <v>2082</v>
      </c>
      <c r="B2077" t="s">
        <v>3488</v>
      </c>
      <c r="C2077" t="s">
        <v>9926</v>
      </c>
      <c r="D2077" t="s">
        <v>377</v>
      </c>
      <c r="E2077" s="2" t="s">
        <v>231</v>
      </c>
      <c r="F2077" t="s">
        <v>13606</v>
      </c>
      <c r="G2077" s="2" t="s">
        <v>6723</v>
      </c>
      <c r="H2077" t="s">
        <v>13553</v>
      </c>
    </row>
    <row r="2078" spans="1:8" x14ac:dyDescent="0.15">
      <c r="A2078">
        <v>2083</v>
      </c>
      <c r="B2078" t="s">
        <v>4627</v>
      </c>
      <c r="C2078" t="s">
        <v>9927</v>
      </c>
      <c r="D2078" t="s">
        <v>13573</v>
      </c>
      <c r="E2078" s="2" t="s">
        <v>79</v>
      </c>
      <c r="F2078" t="s">
        <v>13606</v>
      </c>
      <c r="G2078" s="2" t="s">
        <v>7339</v>
      </c>
      <c r="H2078" t="s">
        <v>13553</v>
      </c>
    </row>
    <row r="2079" spans="1:8" x14ac:dyDescent="0.15">
      <c r="A2079">
        <v>2084</v>
      </c>
      <c r="B2079" t="s">
        <v>4628</v>
      </c>
      <c r="C2079" t="s">
        <v>9928</v>
      </c>
      <c r="D2079" t="s">
        <v>13573</v>
      </c>
      <c r="E2079" s="2" t="s">
        <v>70</v>
      </c>
      <c r="F2079" t="s">
        <v>13606</v>
      </c>
      <c r="G2079" s="2" t="s">
        <v>7340</v>
      </c>
      <c r="H2079" t="s">
        <v>13553</v>
      </c>
    </row>
    <row r="2080" spans="1:8" x14ac:dyDescent="0.15">
      <c r="A2080">
        <v>2085</v>
      </c>
      <c r="B2080" t="s">
        <v>3490</v>
      </c>
      <c r="C2080" t="s">
        <v>9929</v>
      </c>
      <c r="D2080" t="s">
        <v>377</v>
      </c>
      <c r="E2080" s="2" t="s">
        <v>230</v>
      </c>
      <c r="F2080" t="s">
        <v>13606</v>
      </c>
      <c r="G2080" s="2" t="s">
        <v>6844</v>
      </c>
      <c r="H2080" t="s">
        <v>13553</v>
      </c>
    </row>
    <row r="2081" spans="1:8" x14ac:dyDescent="0.15">
      <c r="A2081">
        <v>2086</v>
      </c>
      <c r="B2081" t="s">
        <v>4629</v>
      </c>
      <c r="C2081" t="s">
        <v>9930</v>
      </c>
      <c r="D2081" t="s">
        <v>13573</v>
      </c>
      <c r="E2081" s="2" t="s">
        <v>70</v>
      </c>
      <c r="F2081" t="s">
        <v>13606</v>
      </c>
      <c r="G2081" s="2" t="s">
        <v>7341</v>
      </c>
      <c r="H2081" t="s">
        <v>13553</v>
      </c>
    </row>
    <row r="2082" spans="1:8" x14ac:dyDescent="0.15">
      <c r="A2082">
        <v>2087</v>
      </c>
      <c r="B2082" t="s">
        <v>4075</v>
      </c>
      <c r="C2082" t="s">
        <v>8174</v>
      </c>
      <c r="D2082" t="s">
        <v>377</v>
      </c>
      <c r="E2082" s="2" t="s">
        <v>230</v>
      </c>
      <c r="F2082" t="s">
        <v>13614</v>
      </c>
      <c r="G2082" s="2" t="s">
        <v>7342</v>
      </c>
      <c r="H2082" t="s">
        <v>13553</v>
      </c>
    </row>
    <row r="2083" spans="1:8" x14ac:dyDescent="0.15">
      <c r="A2083">
        <v>2088</v>
      </c>
      <c r="B2083" t="s">
        <v>4630</v>
      </c>
      <c r="C2083" t="s">
        <v>9931</v>
      </c>
      <c r="D2083" t="s">
        <v>13573</v>
      </c>
      <c r="E2083" s="2" t="s">
        <v>70</v>
      </c>
      <c r="F2083" t="s">
        <v>13606</v>
      </c>
      <c r="G2083" s="2" t="s">
        <v>7343</v>
      </c>
      <c r="H2083" t="s">
        <v>13553</v>
      </c>
    </row>
    <row r="2084" spans="1:8" x14ac:dyDescent="0.15">
      <c r="A2084">
        <v>2089</v>
      </c>
      <c r="B2084" t="s">
        <v>1361</v>
      </c>
      <c r="C2084" t="s">
        <v>9932</v>
      </c>
      <c r="D2084" t="s">
        <v>377</v>
      </c>
      <c r="E2084" s="2" t="s">
        <v>232</v>
      </c>
      <c r="F2084" t="s">
        <v>13608</v>
      </c>
      <c r="G2084" s="2" t="s">
        <v>7344</v>
      </c>
      <c r="H2084" t="s">
        <v>13553</v>
      </c>
    </row>
    <row r="2085" spans="1:8" x14ac:dyDescent="0.15">
      <c r="A2085">
        <v>2090</v>
      </c>
      <c r="B2085" t="s">
        <v>1362</v>
      </c>
      <c r="C2085" t="s">
        <v>9933</v>
      </c>
      <c r="D2085" t="s">
        <v>377</v>
      </c>
      <c r="E2085" s="2" t="s">
        <v>232</v>
      </c>
      <c r="F2085" t="s">
        <v>13606</v>
      </c>
      <c r="G2085" s="2" t="s">
        <v>7345</v>
      </c>
      <c r="H2085" t="s">
        <v>13553</v>
      </c>
    </row>
    <row r="2086" spans="1:8" x14ac:dyDescent="0.15">
      <c r="A2086">
        <v>2091</v>
      </c>
      <c r="B2086" t="s">
        <v>3482</v>
      </c>
      <c r="C2086" t="s">
        <v>9934</v>
      </c>
      <c r="D2086" t="s">
        <v>377</v>
      </c>
      <c r="E2086" s="2" t="s">
        <v>231</v>
      </c>
      <c r="F2086" t="s">
        <v>13617</v>
      </c>
      <c r="G2086" s="2" t="s">
        <v>6239</v>
      </c>
      <c r="H2086" t="s">
        <v>13553</v>
      </c>
    </row>
    <row r="2087" spans="1:8" x14ac:dyDescent="0.15">
      <c r="A2087">
        <v>2092</v>
      </c>
      <c r="B2087" t="s">
        <v>1360</v>
      </c>
      <c r="C2087" t="s">
        <v>9935</v>
      </c>
      <c r="D2087" t="s">
        <v>377</v>
      </c>
      <c r="E2087" s="2" t="s">
        <v>232</v>
      </c>
      <c r="F2087" t="s">
        <v>13618</v>
      </c>
      <c r="G2087" s="2" t="s">
        <v>6387</v>
      </c>
      <c r="H2087" t="s">
        <v>13553</v>
      </c>
    </row>
    <row r="2088" spans="1:8" x14ac:dyDescent="0.15">
      <c r="A2088">
        <v>2093</v>
      </c>
      <c r="B2088" t="s">
        <v>3483</v>
      </c>
      <c r="C2088" t="s">
        <v>9936</v>
      </c>
      <c r="D2088" t="s">
        <v>377</v>
      </c>
      <c r="E2088" s="2" t="s">
        <v>231</v>
      </c>
      <c r="F2088" t="s">
        <v>13611</v>
      </c>
      <c r="G2088" s="2" t="s">
        <v>7346</v>
      </c>
      <c r="H2088" t="s">
        <v>13553</v>
      </c>
    </row>
    <row r="2089" spans="1:8" x14ac:dyDescent="0.15">
      <c r="A2089">
        <v>2094</v>
      </c>
      <c r="B2089" t="s">
        <v>4631</v>
      </c>
      <c r="C2089" t="s">
        <v>9937</v>
      </c>
      <c r="D2089" t="s">
        <v>13573</v>
      </c>
      <c r="E2089" s="2" t="s">
        <v>70</v>
      </c>
      <c r="F2089" t="s">
        <v>13606</v>
      </c>
      <c r="G2089" s="2" t="s">
        <v>7347</v>
      </c>
      <c r="H2089" t="s">
        <v>13553</v>
      </c>
    </row>
    <row r="2090" spans="1:8" x14ac:dyDescent="0.15">
      <c r="A2090">
        <v>2095</v>
      </c>
      <c r="B2090" t="s">
        <v>2601</v>
      </c>
      <c r="C2090" t="s">
        <v>9938</v>
      </c>
      <c r="D2090" t="s">
        <v>377</v>
      </c>
      <c r="E2090" s="2" t="s">
        <v>231</v>
      </c>
      <c r="F2090" t="s">
        <v>13645</v>
      </c>
      <c r="G2090" s="2" t="s">
        <v>6683</v>
      </c>
      <c r="H2090" t="s">
        <v>13553</v>
      </c>
    </row>
    <row r="2091" spans="1:8" x14ac:dyDescent="0.15">
      <c r="A2091">
        <v>2096</v>
      </c>
      <c r="B2091" t="s">
        <v>1355</v>
      </c>
      <c r="C2091" t="s">
        <v>9939</v>
      </c>
      <c r="D2091" t="s">
        <v>13573</v>
      </c>
      <c r="E2091" s="2" t="s">
        <v>67</v>
      </c>
      <c r="F2091" t="s">
        <v>13632</v>
      </c>
      <c r="G2091" s="2" t="s">
        <v>7348</v>
      </c>
      <c r="H2091" t="s">
        <v>13553</v>
      </c>
    </row>
    <row r="2092" spans="1:8" x14ac:dyDescent="0.15">
      <c r="A2092">
        <v>2097</v>
      </c>
      <c r="B2092" t="s">
        <v>4632</v>
      </c>
      <c r="C2092" t="s">
        <v>9940</v>
      </c>
      <c r="D2092" t="s">
        <v>377</v>
      </c>
      <c r="E2092" s="2" t="s">
        <v>230</v>
      </c>
      <c r="F2092" t="s">
        <v>13622</v>
      </c>
      <c r="G2092" s="2" t="s">
        <v>6322</v>
      </c>
      <c r="H2092" t="s">
        <v>13553</v>
      </c>
    </row>
    <row r="2093" spans="1:8" x14ac:dyDescent="0.15">
      <c r="A2093">
        <v>2098</v>
      </c>
      <c r="B2093" t="s">
        <v>4074</v>
      </c>
      <c r="C2093" t="s">
        <v>9941</v>
      </c>
      <c r="D2093" t="s">
        <v>377</v>
      </c>
      <c r="E2093" s="2" t="s">
        <v>230</v>
      </c>
      <c r="F2093" t="s">
        <v>13622</v>
      </c>
      <c r="G2093" s="2" t="s">
        <v>6473</v>
      </c>
      <c r="H2093" t="s">
        <v>13553</v>
      </c>
    </row>
    <row r="2094" spans="1:8" x14ac:dyDescent="0.15">
      <c r="A2094">
        <v>2099</v>
      </c>
      <c r="B2094" t="s">
        <v>1356</v>
      </c>
      <c r="C2094" t="s">
        <v>9942</v>
      </c>
      <c r="D2094" t="s">
        <v>377</v>
      </c>
      <c r="E2094" s="2" t="s">
        <v>232</v>
      </c>
      <c r="F2094" t="s">
        <v>13615</v>
      </c>
      <c r="G2094" s="2" t="s">
        <v>6617</v>
      </c>
      <c r="H2094" t="s">
        <v>13553</v>
      </c>
    </row>
    <row r="2095" spans="1:8" x14ac:dyDescent="0.15">
      <c r="A2095">
        <v>2100</v>
      </c>
      <c r="B2095" t="s">
        <v>4633</v>
      </c>
      <c r="C2095" t="s">
        <v>9943</v>
      </c>
      <c r="D2095" t="s">
        <v>13573</v>
      </c>
      <c r="E2095" s="2" t="s">
        <v>67</v>
      </c>
      <c r="F2095" t="s">
        <v>13617</v>
      </c>
      <c r="G2095" s="2" t="s">
        <v>7349</v>
      </c>
      <c r="H2095" t="s">
        <v>13553</v>
      </c>
    </row>
    <row r="2096" spans="1:8" x14ac:dyDescent="0.15">
      <c r="A2096">
        <v>2101</v>
      </c>
      <c r="B2096" t="s">
        <v>1358</v>
      </c>
      <c r="C2096" t="s">
        <v>9944</v>
      </c>
      <c r="D2096" t="s">
        <v>377</v>
      </c>
      <c r="E2096" s="2" t="s">
        <v>232</v>
      </c>
      <c r="F2096" t="s">
        <v>13606</v>
      </c>
      <c r="G2096" s="2" t="s">
        <v>6807</v>
      </c>
      <c r="H2096" t="s">
        <v>13553</v>
      </c>
    </row>
    <row r="2097" spans="1:8" x14ac:dyDescent="0.15">
      <c r="A2097">
        <v>2102</v>
      </c>
      <c r="B2097" t="s">
        <v>3484</v>
      </c>
      <c r="C2097" t="s">
        <v>9945</v>
      </c>
      <c r="D2097" t="s">
        <v>377</v>
      </c>
      <c r="E2097" s="2" t="s">
        <v>231</v>
      </c>
      <c r="F2097" t="s">
        <v>13621</v>
      </c>
      <c r="G2097" s="2" t="s">
        <v>7143</v>
      </c>
      <c r="H2097" t="s">
        <v>13553</v>
      </c>
    </row>
    <row r="2098" spans="1:8" x14ac:dyDescent="0.15">
      <c r="A2098">
        <v>2103</v>
      </c>
      <c r="B2098" t="s">
        <v>3485</v>
      </c>
      <c r="C2098" t="s">
        <v>9946</v>
      </c>
      <c r="D2098" t="s">
        <v>377</v>
      </c>
      <c r="E2098" s="2" t="s">
        <v>231</v>
      </c>
      <c r="F2098" t="s">
        <v>13606</v>
      </c>
      <c r="G2098" s="2" t="s">
        <v>6688</v>
      </c>
      <c r="H2098" t="s">
        <v>13553</v>
      </c>
    </row>
    <row r="2099" spans="1:8" x14ac:dyDescent="0.15">
      <c r="A2099">
        <v>2104</v>
      </c>
      <c r="B2099" t="s">
        <v>4634</v>
      </c>
      <c r="C2099" t="s">
        <v>9947</v>
      </c>
      <c r="D2099" t="s">
        <v>13573</v>
      </c>
      <c r="E2099" s="2" t="s">
        <v>70</v>
      </c>
      <c r="F2099" t="s">
        <v>13609</v>
      </c>
      <c r="G2099" s="2" t="s">
        <v>7350</v>
      </c>
      <c r="H2099" t="s">
        <v>13553</v>
      </c>
    </row>
    <row r="2100" spans="1:8" x14ac:dyDescent="0.15">
      <c r="A2100">
        <v>2105</v>
      </c>
      <c r="B2100" t="s">
        <v>4635</v>
      </c>
      <c r="C2100" t="s">
        <v>9948</v>
      </c>
      <c r="D2100" t="s">
        <v>377</v>
      </c>
      <c r="E2100" s="2" t="s">
        <v>232</v>
      </c>
      <c r="F2100" t="s">
        <v>13606</v>
      </c>
      <c r="G2100" s="2" t="s">
        <v>6333</v>
      </c>
      <c r="H2100" t="s">
        <v>13553</v>
      </c>
    </row>
    <row r="2101" spans="1:8" x14ac:dyDescent="0.15">
      <c r="A2101">
        <v>2106</v>
      </c>
      <c r="B2101" t="s">
        <v>4636</v>
      </c>
      <c r="C2101" t="s">
        <v>9949</v>
      </c>
      <c r="D2101" t="s">
        <v>377</v>
      </c>
      <c r="E2101" s="2" t="s">
        <v>231</v>
      </c>
      <c r="F2101" t="s">
        <v>13622</v>
      </c>
      <c r="G2101" s="2" t="s">
        <v>6810</v>
      </c>
      <c r="H2101" t="s">
        <v>13553</v>
      </c>
    </row>
    <row r="2102" spans="1:8" x14ac:dyDescent="0.15">
      <c r="A2102">
        <v>2107</v>
      </c>
      <c r="B2102" t="s">
        <v>4637</v>
      </c>
      <c r="C2102" t="s">
        <v>9950</v>
      </c>
      <c r="D2102" t="s">
        <v>13573</v>
      </c>
      <c r="E2102" s="2" t="s">
        <v>70</v>
      </c>
      <c r="F2102" t="s">
        <v>13606</v>
      </c>
      <c r="G2102" s="2" t="s">
        <v>6233</v>
      </c>
      <c r="H2102" t="s">
        <v>13553</v>
      </c>
    </row>
    <row r="2103" spans="1:8" x14ac:dyDescent="0.15">
      <c r="A2103">
        <v>2108</v>
      </c>
      <c r="B2103" t="s">
        <v>3489</v>
      </c>
      <c r="C2103" t="s">
        <v>9951</v>
      </c>
      <c r="D2103" t="s">
        <v>377</v>
      </c>
      <c r="E2103" s="2" t="s">
        <v>230</v>
      </c>
      <c r="F2103" t="s">
        <v>13606</v>
      </c>
      <c r="G2103" s="2" t="s">
        <v>7351</v>
      </c>
      <c r="H2103" t="s">
        <v>13553</v>
      </c>
    </row>
    <row r="2104" spans="1:8" x14ac:dyDescent="0.15">
      <c r="A2104">
        <v>2109</v>
      </c>
      <c r="B2104" t="s">
        <v>4638</v>
      </c>
      <c r="C2104" t="s">
        <v>9952</v>
      </c>
      <c r="D2104" t="s">
        <v>377</v>
      </c>
      <c r="E2104" s="2" t="s">
        <v>230</v>
      </c>
      <c r="F2104" t="s">
        <v>13616</v>
      </c>
      <c r="G2104" s="2" t="s">
        <v>6692</v>
      </c>
      <c r="H2104" t="s">
        <v>13553</v>
      </c>
    </row>
    <row r="2105" spans="1:8" x14ac:dyDescent="0.15">
      <c r="A2105">
        <v>2110</v>
      </c>
      <c r="B2105" t="s">
        <v>3487</v>
      </c>
      <c r="C2105" t="s">
        <v>9953</v>
      </c>
      <c r="D2105" t="s">
        <v>377</v>
      </c>
      <c r="E2105" s="2" t="s">
        <v>231</v>
      </c>
      <c r="F2105" t="s">
        <v>13644</v>
      </c>
      <c r="G2105" s="2" t="s">
        <v>7142</v>
      </c>
      <c r="H2105" t="s">
        <v>13553</v>
      </c>
    </row>
    <row r="2106" spans="1:8" x14ac:dyDescent="0.15">
      <c r="A2106">
        <v>2111</v>
      </c>
      <c r="B2106" t="s">
        <v>3481</v>
      </c>
      <c r="C2106" t="s">
        <v>9954</v>
      </c>
      <c r="D2106" t="s">
        <v>377</v>
      </c>
      <c r="E2106" s="2" t="s">
        <v>232</v>
      </c>
      <c r="F2106" t="s">
        <v>13612</v>
      </c>
      <c r="G2106" s="2" t="s">
        <v>6902</v>
      </c>
      <c r="H2106" t="s">
        <v>13553</v>
      </c>
    </row>
    <row r="2107" spans="1:8" x14ac:dyDescent="0.15">
      <c r="A2107">
        <v>2112</v>
      </c>
      <c r="B2107" t="s">
        <v>1359</v>
      </c>
      <c r="C2107" t="s">
        <v>9955</v>
      </c>
      <c r="D2107" t="s">
        <v>377</v>
      </c>
      <c r="E2107" s="2" t="s">
        <v>232</v>
      </c>
      <c r="F2107" t="s">
        <v>13606</v>
      </c>
      <c r="G2107" s="2" t="s">
        <v>7352</v>
      </c>
      <c r="H2107" t="s">
        <v>13553</v>
      </c>
    </row>
    <row r="2108" spans="1:8" x14ac:dyDescent="0.15">
      <c r="A2108">
        <v>2113</v>
      </c>
      <c r="B2108" t="s">
        <v>4639</v>
      </c>
      <c r="C2108" t="s">
        <v>9956</v>
      </c>
      <c r="D2108" t="s">
        <v>377</v>
      </c>
      <c r="E2108" s="2" t="s">
        <v>230</v>
      </c>
      <c r="F2108" t="s">
        <v>13621</v>
      </c>
      <c r="G2108" s="2" t="s">
        <v>6355</v>
      </c>
      <c r="H2108" t="s">
        <v>13553</v>
      </c>
    </row>
    <row r="2109" spans="1:8" x14ac:dyDescent="0.15">
      <c r="A2109">
        <v>2114</v>
      </c>
      <c r="B2109" t="s">
        <v>4073</v>
      </c>
      <c r="C2109" t="s">
        <v>9957</v>
      </c>
      <c r="D2109" t="s">
        <v>377</v>
      </c>
      <c r="E2109" s="2" t="s">
        <v>230</v>
      </c>
      <c r="F2109" t="s">
        <v>13632</v>
      </c>
      <c r="G2109" s="2" t="s">
        <v>6872</v>
      </c>
      <c r="H2109" t="s">
        <v>13553</v>
      </c>
    </row>
    <row r="2110" spans="1:8" x14ac:dyDescent="0.15">
      <c r="A2110">
        <v>2115</v>
      </c>
      <c r="B2110" t="s">
        <v>4640</v>
      </c>
      <c r="C2110" t="s">
        <v>9958</v>
      </c>
      <c r="D2110" t="s">
        <v>13574</v>
      </c>
      <c r="E2110" s="2" t="s">
        <v>70</v>
      </c>
      <c r="F2110" t="s">
        <v>13634</v>
      </c>
      <c r="G2110" s="2" t="s">
        <v>7353</v>
      </c>
      <c r="H2110" t="s">
        <v>13553</v>
      </c>
    </row>
    <row r="2111" spans="1:8" x14ac:dyDescent="0.15">
      <c r="A2111">
        <v>2116</v>
      </c>
      <c r="B2111" t="s">
        <v>4641</v>
      </c>
      <c r="C2111" t="s">
        <v>9959</v>
      </c>
      <c r="D2111" t="s">
        <v>13574</v>
      </c>
      <c r="E2111" s="2" t="s">
        <v>70</v>
      </c>
      <c r="F2111" t="s">
        <v>13634</v>
      </c>
      <c r="G2111" s="2" t="s">
        <v>7170</v>
      </c>
      <c r="H2111" t="s">
        <v>13553</v>
      </c>
    </row>
    <row r="2112" spans="1:8" x14ac:dyDescent="0.15">
      <c r="A2112">
        <v>2117</v>
      </c>
      <c r="B2112" t="s">
        <v>1822</v>
      </c>
      <c r="C2112" t="s">
        <v>9960</v>
      </c>
      <c r="D2112" t="s">
        <v>13574</v>
      </c>
      <c r="E2112" s="2" t="s">
        <v>67</v>
      </c>
      <c r="F2112" t="s">
        <v>13634</v>
      </c>
      <c r="G2112" s="2" t="s">
        <v>7354</v>
      </c>
      <c r="H2112" t="s">
        <v>13553</v>
      </c>
    </row>
    <row r="2113" spans="1:8" x14ac:dyDescent="0.15">
      <c r="A2113">
        <v>2118</v>
      </c>
      <c r="B2113" t="s">
        <v>1823</v>
      </c>
      <c r="C2113" t="s">
        <v>9961</v>
      </c>
      <c r="D2113" t="s">
        <v>417</v>
      </c>
      <c r="E2113" s="2" t="s">
        <v>232</v>
      </c>
      <c r="F2113" t="s">
        <v>13634</v>
      </c>
      <c r="G2113" s="2" t="s">
        <v>7288</v>
      </c>
      <c r="H2113" t="s">
        <v>13553</v>
      </c>
    </row>
    <row r="2114" spans="1:8" x14ac:dyDescent="0.15">
      <c r="A2114">
        <v>2119</v>
      </c>
      <c r="B2114" t="s">
        <v>1824</v>
      </c>
      <c r="C2114" t="s">
        <v>9962</v>
      </c>
      <c r="D2114" t="s">
        <v>417</v>
      </c>
      <c r="E2114" s="2" t="s">
        <v>232</v>
      </c>
      <c r="F2114" t="s">
        <v>13613</v>
      </c>
      <c r="G2114" s="2" t="s">
        <v>7303</v>
      </c>
      <c r="H2114" t="s">
        <v>13553</v>
      </c>
    </row>
    <row r="2115" spans="1:8" x14ac:dyDescent="0.15">
      <c r="A2115">
        <v>2120</v>
      </c>
      <c r="B2115" t="s">
        <v>1825</v>
      </c>
      <c r="C2115" t="s">
        <v>9963</v>
      </c>
      <c r="D2115" t="s">
        <v>417</v>
      </c>
      <c r="E2115" s="2" t="s">
        <v>232</v>
      </c>
      <c r="F2115" t="s">
        <v>13634</v>
      </c>
      <c r="G2115" s="2" t="s">
        <v>6479</v>
      </c>
      <c r="H2115" t="s">
        <v>13553</v>
      </c>
    </row>
    <row r="2116" spans="1:8" x14ac:dyDescent="0.15">
      <c r="A2116">
        <v>2121</v>
      </c>
      <c r="B2116" t="s">
        <v>1826</v>
      </c>
      <c r="C2116" t="s">
        <v>9964</v>
      </c>
      <c r="D2116" t="s">
        <v>417</v>
      </c>
      <c r="E2116" s="2" t="s">
        <v>232</v>
      </c>
      <c r="F2116" t="s">
        <v>13642</v>
      </c>
      <c r="G2116" s="2" t="s">
        <v>7355</v>
      </c>
      <c r="H2116" t="s">
        <v>13553</v>
      </c>
    </row>
    <row r="2117" spans="1:8" x14ac:dyDescent="0.15">
      <c r="A2117">
        <v>2122</v>
      </c>
      <c r="B2117" t="s">
        <v>1827</v>
      </c>
      <c r="C2117" t="s">
        <v>9965</v>
      </c>
      <c r="D2117" t="s">
        <v>417</v>
      </c>
      <c r="E2117" s="2" t="s">
        <v>232</v>
      </c>
      <c r="F2117" t="s">
        <v>13634</v>
      </c>
      <c r="G2117" s="2" t="s">
        <v>6662</v>
      </c>
      <c r="H2117" t="s">
        <v>13553</v>
      </c>
    </row>
    <row r="2118" spans="1:8" x14ac:dyDescent="0.15">
      <c r="A2118">
        <v>2123</v>
      </c>
      <c r="B2118" t="s">
        <v>1828</v>
      </c>
      <c r="C2118" t="s">
        <v>9966</v>
      </c>
      <c r="D2118" t="s">
        <v>417</v>
      </c>
      <c r="E2118" s="2" t="s">
        <v>232</v>
      </c>
      <c r="F2118" t="s">
        <v>13634</v>
      </c>
      <c r="G2118" s="2" t="s">
        <v>7356</v>
      </c>
      <c r="H2118" t="s">
        <v>13553</v>
      </c>
    </row>
    <row r="2119" spans="1:8" x14ac:dyDescent="0.15">
      <c r="A2119">
        <v>2124</v>
      </c>
      <c r="B2119" t="s">
        <v>1829</v>
      </c>
      <c r="C2119" t="s">
        <v>9967</v>
      </c>
      <c r="D2119" t="s">
        <v>417</v>
      </c>
      <c r="E2119" s="2" t="s">
        <v>232</v>
      </c>
      <c r="F2119" t="s">
        <v>13634</v>
      </c>
      <c r="G2119" s="2" t="s">
        <v>7357</v>
      </c>
      <c r="H2119" t="s">
        <v>13553</v>
      </c>
    </row>
    <row r="2120" spans="1:8" x14ac:dyDescent="0.15">
      <c r="A2120">
        <v>2125</v>
      </c>
      <c r="B2120" t="s">
        <v>3185</v>
      </c>
      <c r="C2120" t="s">
        <v>9968</v>
      </c>
      <c r="D2120" t="s">
        <v>417</v>
      </c>
      <c r="E2120" s="2" t="s">
        <v>232</v>
      </c>
      <c r="F2120" t="s">
        <v>13634</v>
      </c>
      <c r="G2120" s="2" t="s">
        <v>7358</v>
      </c>
      <c r="H2120" t="s">
        <v>13553</v>
      </c>
    </row>
    <row r="2121" spans="1:8" x14ac:dyDescent="0.15">
      <c r="A2121">
        <v>2126</v>
      </c>
      <c r="B2121" t="s">
        <v>1830</v>
      </c>
      <c r="C2121" t="s">
        <v>9969</v>
      </c>
      <c r="D2121" t="s">
        <v>417</v>
      </c>
      <c r="E2121" s="2" t="s">
        <v>232</v>
      </c>
      <c r="F2121" t="s">
        <v>13634</v>
      </c>
      <c r="G2121" s="2" t="s">
        <v>6663</v>
      </c>
      <c r="H2121" t="s">
        <v>13553</v>
      </c>
    </row>
    <row r="2122" spans="1:8" x14ac:dyDescent="0.15">
      <c r="A2122">
        <v>2127</v>
      </c>
      <c r="B2122" t="s">
        <v>1831</v>
      </c>
      <c r="C2122" t="s">
        <v>9970</v>
      </c>
      <c r="D2122" t="s">
        <v>417</v>
      </c>
      <c r="E2122" s="2" t="s">
        <v>232</v>
      </c>
      <c r="F2122" t="s">
        <v>13634</v>
      </c>
      <c r="G2122" s="2" t="s">
        <v>7359</v>
      </c>
      <c r="H2122" t="s">
        <v>13553</v>
      </c>
    </row>
    <row r="2123" spans="1:8" x14ac:dyDescent="0.15">
      <c r="A2123">
        <v>2128</v>
      </c>
      <c r="B2123" t="s">
        <v>3186</v>
      </c>
      <c r="C2123" t="s">
        <v>9971</v>
      </c>
      <c r="D2123" t="s">
        <v>417</v>
      </c>
      <c r="E2123" s="2" t="s">
        <v>231</v>
      </c>
      <c r="F2123" t="s">
        <v>13634</v>
      </c>
      <c r="G2123" s="2" t="s">
        <v>7360</v>
      </c>
      <c r="H2123" t="s">
        <v>13553</v>
      </c>
    </row>
    <row r="2124" spans="1:8" x14ac:dyDescent="0.15">
      <c r="A2124">
        <v>2129</v>
      </c>
      <c r="B2124" t="s">
        <v>3187</v>
      </c>
      <c r="C2124" t="s">
        <v>9972</v>
      </c>
      <c r="D2124" t="s">
        <v>417</v>
      </c>
      <c r="E2124" s="2" t="s">
        <v>231</v>
      </c>
      <c r="F2124" t="s">
        <v>13634</v>
      </c>
      <c r="G2124" s="2" t="s">
        <v>7114</v>
      </c>
      <c r="H2124" t="s">
        <v>13553</v>
      </c>
    </row>
    <row r="2125" spans="1:8" x14ac:dyDescent="0.15">
      <c r="A2125">
        <v>2130</v>
      </c>
      <c r="B2125" t="s">
        <v>3188</v>
      </c>
      <c r="C2125" t="s">
        <v>9973</v>
      </c>
      <c r="D2125" t="s">
        <v>417</v>
      </c>
      <c r="E2125" s="2" t="s">
        <v>231</v>
      </c>
      <c r="F2125" t="s">
        <v>13634</v>
      </c>
      <c r="G2125" s="2" t="s">
        <v>7361</v>
      </c>
      <c r="H2125" t="s">
        <v>13553</v>
      </c>
    </row>
    <row r="2126" spans="1:8" x14ac:dyDescent="0.15">
      <c r="A2126">
        <v>2131</v>
      </c>
      <c r="B2126" t="s">
        <v>2505</v>
      </c>
      <c r="C2126" t="s">
        <v>9974</v>
      </c>
      <c r="D2126" t="s">
        <v>417</v>
      </c>
      <c r="E2126" s="2" t="s">
        <v>231</v>
      </c>
      <c r="F2126" t="s">
        <v>13634</v>
      </c>
      <c r="G2126" s="2" t="s">
        <v>7362</v>
      </c>
      <c r="H2126" t="s">
        <v>13553</v>
      </c>
    </row>
    <row r="2127" spans="1:8" x14ac:dyDescent="0.15">
      <c r="A2127">
        <v>2132</v>
      </c>
      <c r="B2127" t="s">
        <v>2506</v>
      </c>
      <c r="C2127" t="s">
        <v>9975</v>
      </c>
      <c r="D2127" t="s">
        <v>417</v>
      </c>
      <c r="E2127" s="2" t="s">
        <v>231</v>
      </c>
      <c r="F2127" t="s">
        <v>13634</v>
      </c>
      <c r="G2127" s="2" t="s">
        <v>7363</v>
      </c>
      <c r="H2127" t="s">
        <v>13553</v>
      </c>
    </row>
    <row r="2128" spans="1:8" x14ac:dyDescent="0.15">
      <c r="A2128">
        <v>2133</v>
      </c>
      <c r="B2128" t="s">
        <v>2507</v>
      </c>
      <c r="C2128" t="s">
        <v>9976</v>
      </c>
      <c r="D2128" t="s">
        <v>417</v>
      </c>
      <c r="E2128" s="2" t="s">
        <v>231</v>
      </c>
      <c r="F2128" t="s">
        <v>13634</v>
      </c>
      <c r="G2128" s="2" t="s">
        <v>6263</v>
      </c>
      <c r="H2128" t="s">
        <v>13553</v>
      </c>
    </row>
    <row r="2129" spans="1:8" x14ac:dyDescent="0.15">
      <c r="A2129">
        <v>2134</v>
      </c>
      <c r="B2129" t="s">
        <v>2508</v>
      </c>
      <c r="C2129" t="s">
        <v>9977</v>
      </c>
      <c r="D2129" t="s">
        <v>417</v>
      </c>
      <c r="E2129" s="2" t="s">
        <v>231</v>
      </c>
      <c r="F2129" t="s">
        <v>13634</v>
      </c>
      <c r="G2129" s="2" t="s">
        <v>7005</v>
      </c>
      <c r="H2129" t="s">
        <v>13553</v>
      </c>
    </row>
    <row r="2130" spans="1:8" x14ac:dyDescent="0.15">
      <c r="A2130">
        <v>2135</v>
      </c>
      <c r="B2130" t="s">
        <v>2509</v>
      </c>
      <c r="C2130" t="s">
        <v>9978</v>
      </c>
      <c r="D2130" t="s">
        <v>417</v>
      </c>
      <c r="E2130" s="2" t="s">
        <v>231</v>
      </c>
      <c r="F2130" t="s">
        <v>13634</v>
      </c>
      <c r="G2130" s="2" t="s">
        <v>7232</v>
      </c>
      <c r="H2130" t="s">
        <v>13553</v>
      </c>
    </row>
    <row r="2131" spans="1:8" x14ac:dyDescent="0.15">
      <c r="A2131">
        <v>2136</v>
      </c>
      <c r="B2131" t="s">
        <v>2511</v>
      </c>
      <c r="C2131" t="s">
        <v>9979</v>
      </c>
      <c r="D2131" t="s">
        <v>417</v>
      </c>
      <c r="E2131" s="2" t="s">
        <v>231</v>
      </c>
      <c r="F2131" t="s">
        <v>13634</v>
      </c>
      <c r="G2131" s="2" t="s">
        <v>7142</v>
      </c>
      <c r="H2131" t="s">
        <v>13553</v>
      </c>
    </row>
    <row r="2132" spans="1:8" x14ac:dyDescent="0.15">
      <c r="A2132">
        <v>2137</v>
      </c>
      <c r="B2132" t="s">
        <v>2510</v>
      </c>
      <c r="C2132" t="s">
        <v>9980</v>
      </c>
      <c r="D2132" t="s">
        <v>417</v>
      </c>
      <c r="E2132" s="2" t="s">
        <v>231</v>
      </c>
      <c r="F2132" t="s">
        <v>13634</v>
      </c>
      <c r="G2132" s="2" t="s">
        <v>7318</v>
      </c>
      <c r="H2132" t="s">
        <v>13553</v>
      </c>
    </row>
    <row r="2133" spans="1:8" x14ac:dyDescent="0.15">
      <c r="A2133">
        <v>2138</v>
      </c>
      <c r="B2133" t="s">
        <v>3953</v>
      </c>
      <c r="C2133" t="s">
        <v>9981</v>
      </c>
      <c r="D2133" t="s">
        <v>417</v>
      </c>
      <c r="E2133" s="2" t="s">
        <v>230</v>
      </c>
      <c r="F2133" t="s">
        <v>13634</v>
      </c>
      <c r="G2133" s="2" t="s">
        <v>7094</v>
      </c>
      <c r="H2133" t="s">
        <v>13553</v>
      </c>
    </row>
    <row r="2134" spans="1:8" x14ac:dyDescent="0.15">
      <c r="A2134">
        <v>2139</v>
      </c>
      <c r="B2134" t="s">
        <v>3954</v>
      </c>
      <c r="C2134" t="s">
        <v>9982</v>
      </c>
      <c r="D2134" t="s">
        <v>417</v>
      </c>
      <c r="E2134" s="2" t="s">
        <v>230</v>
      </c>
      <c r="F2134" t="s">
        <v>13634</v>
      </c>
      <c r="G2134" s="2" t="s">
        <v>6743</v>
      </c>
      <c r="H2134" t="s">
        <v>13553</v>
      </c>
    </row>
    <row r="2135" spans="1:8" x14ac:dyDescent="0.15">
      <c r="A2135">
        <v>2140</v>
      </c>
      <c r="B2135" t="s">
        <v>3955</v>
      </c>
      <c r="C2135" t="s">
        <v>9983</v>
      </c>
      <c r="D2135" t="s">
        <v>417</v>
      </c>
      <c r="E2135" s="2" t="s">
        <v>230</v>
      </c>
      <c r="F2135" t="s">
        <v>13634</v>
      </c>
      <c r="G2135" s="2" t="s">
        <v>6356</v>
      </c>
      <c r="H2135" t="s">
        <v>13553</v>
      </c>
    </row>
    <row r="2136" spans="1:8" x14ac:dyDescent="0.15">
      <c r="A2136">
        <v>2141</v>
      </c>
      <c r="B2136" t="s">
        <v>3956</v>
      </c>
      <c r="C2136" t="s">
        <v>9984</v>
      </c>
      <c r="D2136" t="s">
        <v>417</v>
      </c>
      <c r="E2136" s="2" t="s">
        <v>230</v>
      </c>
      <c r="F2136" t="s">
        <v>13634</v>
      </c>
      <c r="G2136" s="2" t="s">
        <v>6562</v>
      </c>
      <c r="H2136" t="s">
        <v>13553</v>
      </c>
    </row>
    <row r="2137" spans="1:8" x14ac:dyDescent="0.15">
      <c r="A2137">
        <v>2142</v>
      </c>
      <c r="B2137" t="s">
        <v>3957</v>
      </c>
      <c r="C2137" t="s">
        <v>9985</v>
      </c>
      <c r="D2137" t="s">
        <v>417</v>
      </c>
      <c r="E2137" s="2" t="s">
        <v>230</v>
      </c>
      <c r="F2137" t="s">
        <v>13634</v>
      </c>
      <c r="G2137" s="2" t="s">
        <v>6645</v>
      </c>
      <c r="H2137" t="s">
        <v>13553</v>
      </c>
    </row>
    <row r="2138" spans="1:8" x14ac:dyDescent="0.15">
      <c r="A2138">
        <v>2143</v>
      </c>
      <c r="B2138" t="s">
        <v>3958</v>
      </c>
      <c r="C2138" t="s">
        <v>9986</v>
      </c>
      <c r="D2138" t="s">
        <v>417</v>
      </c>
      <c r="E2138" s="2" t="s">
        <v>230</v>
      </c>
      <c r="F2138" t="s">
        <v>13634</v>
      </c>
      <c r="G2138" s="2" t="s">
        <v>6429</v>
      </c>
      <c r="H2138" t="s">
        <v>13553</v>
      </c>
    </row>
    <row r="2139" spans="1:8" x14ac:dyDescent="0.15">
      <c r="A2139">
        <v>2144</v>
      </c>
      <c r="B2139" t="s">
        <v>3959</v>
      </c>
      <c r="C2139" t="s">
        <v>9987</v>
      </c>
      <c r="D2139" t="s">
        <v>417</v>
      </c>
      <c r="E2139" s="2" t="s">
        <v>230</v>
      </c>
      <c r="F2139" t="s">
        <v>13634</v>
      </c>
      <c r="G2139" s="2" t="s">
        <v>7364</v>
      </c>
      <c r="H2139" t="s">
        <v>13553</v>
      </c>
    </row>
    <row r="2140" spans="1:8" x14ac:dyDescent="0.15">
      <c r="A2140">
        <v>2145</v>
      </c>
      <c r="B2140" t="s">
        <v>4642</v>
      </c>
      <c r="C2140" t="s">
        <v>9988</v>
      </c>
      <c r="D2140" t="s">
        <v>417</v>
      </c>
      <c r="E2140" s="2" t="s">
        <v>230</v>
      </c>
      <c r="F2140" t="s">
        <v>13634</v>
      </c>
      <c r="G2140" s="2" t="s">
        <v>7197</v>
      </c>
      <c r="H2140" t="s">
        <v>13553</v>
      </c>
    </row>
    <row r="2141" spans="1:8" x14ac:dyDescent="0.15">
      <c r="A2141">
        <v>2146</v>
      </c>
      <c r="B2141" t="s">
        <v>4643</v>
      </c>
      <c r="C2141" t="s">
        <v>9989</v>
      </c>
      <c r="D2141" t="s">
        <v>417</v>
      </c>
      <c r="E2141" s="2" t="s">
        <v>230</v>
      </c>
      <c r="F2141" t="s">
        <v>13634</v>
      </c>
      <c r="G2141" s="2" t="s">
        <v>6962</v>
      </c>
      <c r="H2141" t="s">
        <v>13553</v>
      </c>
    </row>
    <row r="2142" spans="1:8" x14ac:dyDescent="0.15">
      <c r="A2142">
        <v>2148</v>
      </c>
      <c r="B2142" t="s">
        <v>4644</v>
      </c>
      <c r="C2142" t="s">
        <v>9990</v>
      </c>
      <c r="D2142" t="s">
        <v>417</v>
      </c>
      <c r="E2142" s="2" t="s">
        <v>230</v>
      </c>
      <c r="F2142" t="s">
        <v>13634</v>
      </c>
      <c r="G2142" s="2" t="s">
        <v>6996</v>
      </c>
      <c r="H2142" t="s">
        <v>13553</v>
      </c>
    </row>
    <row r="2143" spans="1:8" x14ac:dyDescent="0.15">
      <c r="A2143">
        <v>2149</v>
      </c>
      <c r="B2143" t="s">
        <v>1754</v>
      </c>
      <c r="C2143" t="s">
        <v>9991</v>
      </c>
      <c r="D2143" t="s">
        <v>351</v>
      </c>
      <c r="E2143" s="2" t="s">
        <v>232</v>
      </c>
      <c r="F2143" t="s">
        <v>13637</v>
      </c>
      <c r="G2143" s="2" t="s">
        <v>6534</v>
      </c>
      <c r="H2143" t="s">
        <v>13553</v>
      </c>
    </row>
    <row r="2144" spans="1:8" x14ac:dyDescent="0.15">
      <c r="A2144">
        <v>2150</v>
      </c>
      <c r="B2144" t="s">
        <v>1755</v>
      </c>
      <c r="C2144" t="s">
        <v>9992</v>
      </c>
      <c r="D2144" t="s">
        <v>351</v>
      </c>
      <c r="E2144" s="2" t="s">
        <v>232</v>
      </c>
      <c r="F2144" t="s">
        <v>13650</v>
      </c>
      <c r="G2144" s="2" t="s">
        <v>7178</v>
      </c>
      <c r="H2144" t="s">
        <v>13553</v>
      </c>
    </row>
    <row r="2145" spans="1:8" x14ac:dyDescent="0.15">
      <c r="A2145">
        <v>2151</v>
      </c>
      <c r="B2145" t="s">
        <v>1756</v>
      </c>
      <c r="C2145" t="s">
        <v>9993</v>
      </c>
      <c r="D2145" t="s">
        <v>351</v>
      </c>
      <c r="E2145" s="2" t="s">
        <v>232</v>
      </c>
      <c r="F2145" t="s">
        <v>13625</v>
      </c>
      <c r="G2145" s="2" t="s">
        <v>6236</v>
      </c>
      <c r="H2145" t="s">
        <v>13553</v>
      </c>
    </row>
    <row r="2146" spans="1:8" x14ac:dyDescent="0.15">
      <c r="A2146">
        <v>2152</v>
      </c>
      <c r="B2146" t="s">
        <v>1757</v>
      </c>
      <c r="C2146" t="s">
        <v>9994</v>
      </c>
      <c r="D2146" t="s">
        <v>351</v>
      </c>
      <c r="E2146" s="2" t="s">
        <v>232</v>
      </c>
      <c r="F2146" t="s">
        <v>13645</v>
      </c>
      <c r="G2146" s="2" t="s">
        <v>6839</v>
      </c>
      <c r="H2146" t="s">
        <v>13553</v>
      </c>
    </row>
    <row r="2147" spans="1:8" x14ac:dyDescent="0.15">
      <c r="A2147">
        <v>2153</v>
      </c>
      <c r="B2147" t="s">
        <v>1758</v>
      </c>
      <c r="C2147" t="s">
        <v>9995</v>
      </c>
      <c r="D2147" t="s">
        <v>351</v>
      </c>
      <c r="E2147" s="2" t="s">
        <v>232</v>
      </c>
      <c r="F2147" t="s">
        <v>13639</v>
      </c>
      <c r="G2147" s="2" t="s">
        <v>7294</v>
      </c>
      <c r="H2147" t="s">
        <v>13553</v>
      </c>
    </row>
    <row r="2148" spans="1:8" x14ac:dyDescent="0.15">
      <c r="A2148">
        <v>2154</v>
      </c>
      <c r="B2148" t="s">
        <v>1759</v>
      </c>
      <c r="C2148" t="s">
        <v>9996</v>
      </c>
      <c r="D2148" t="s">
        <v>351</v>
      </c>
      <c r="E2148" s="2" t="s">
        <v>232</v>
      </c>
      <c r="F2148" t="s">
        <v>13610</v>
      </c>
      <c r="G2148" s="2" t="s">
        <v>7365</v>
      </c>
      <c r="H2148" t="s">
        <v>13553</v>
      </c>
    </row>
    <row r="2149" spans="1:8" x14ac:dyDescent="0.15">
      <c r="A2149">
        <v>2155</v>
      </c>
      <c r="B2149" t="s">
        <v>1760</v>
      </c>
      <c r="C2149" t="s">
        <v>9997</v>
      </c>
      <c r="D2149" t="s">
        <v>351</v>
      </c>
      <c r="E2149" s="2" t="s">
        <v>232</v>
      </c>
      <c r="F2149" t="s">
        <v>13610</v>
      </c>
      <c r="G2149" s="2" t="s">
        <v>7243</v>
      </c>
      <c r="H2149" t="s">
        <v>13553</v>
      </c>
    </row>
    <row r="2150" spans="1:8" x14ac:dyDescent="0.15">
      <c r="A2150">
        <v>2156</v>
      </c>
      <c r="B2150" t="s">
        <v>1761</v>
      </c>
      <c r="C2150" t="s">
        <v>9998</v>
      </c>
      <c r="D2150" t="s">
        <v>351</v>
      </c>
      <c r="E2150" s="2" t="s">
        <v>232</v>
      </c>
      <c r="F2150" t="s">
        <v>13610</v>
      </c>
      <c r="G2150" s="2" t="s">
        <v>7366</v>
      </c>
      <c r="H2150" t="s">
        <v>13553</v>
      </c>
    </row>
    <row r="2151" spans="1:8" x14ac:dyDescent="0.15">
      <c r="A2151">
        <v>2157</v>
      </c>
      <c r="B2151" t="s">
        <v>1762</v>
      </c>
      <c r="C2151" t="s">
        <v>9999</v>
      </c>
      <c r="D2151" t="s">
        <v>351</v>
      </c>
      <c r="E2151" s="2" t="s">
        <v>232</v>
      </c>
      <c r="F2151" t="s">
        <v>13612</v>
      </c>
      <c r="G2151" s="2" t="s">
        <v>6765</v>
      </c>
      <c r="H2151" t="s">
        <v>13553</v>
      </c>
    </row>
    <row r="2152" spans="1:8" x14ac:dyDescent="0.15">
      <c r="A2152">
        <v>2158</v>
      </c>
      <c r="B2152" t="s">
        <v>1763</v>
      </c>
      <c r="C2152" t="s">
        <v>10000</v>
      </c>
      <c r="D2152" t="s">
        <v>351</v>
      </c>
      <c r="E2152" s="2" t="s">
        <v>232</v>
      </c>
      <c r="F2152" t="s">
        <v>13607</v>
      </c>
      <c r="G2152" s="2" t="s">
        <v>7367</v>
      </c>
      <c r="H2152" t="s">
        <v>13553</v>
      </c>
    </row>
    <row r="2153" spans="1:8" x14ac:dyDescent="0.15">
      <c r="A2153">
        <v>2159</v>
      </c>
      <c r="B2153" t="s">
        <v>1764</v>
      </c>
      <c r="C2153" t="s">
        <v>10001</v>
      </c>
      <c r="D2153" t="s">
        <v>351</v>
      </c>
      <c r="E2153" s="2" t="s">
        <v>232</v>
      </c>
      <c r="F2153" t="s">
        <v>13610</v>
      </c>
      <c r="G2153" s="2" t="s">
        <v>7368</v>
      </c>
      <c r="H2153" t="s">
        <v>13553</v>
      </c>
    </row>
    <row r="2154" spans="1:8" x14ac:dyDescent="0.15">
      <c r="A2154">
        <v>2160</v>
      </c>
      <c r="B2154" t="s">
        <v>1765</v>
      </c>
      <c r="C2154" t="s">
        <v>10002</v>
      </c>
      <c r="D2154" t="s">
        <v>351</v>
      </c>
      <c r="E2154" s="2" t="s">
        <v>232</v>
      </c>
      <c r="F2154" t="s">
        <v>13617</v>
      </c>
      <c r="G2154" s="2" t="s">
        <v>6531</v>
      </c>
      <c r="H2154" t="s">
        <v>13553</v>
      </c>
    </row>
    <row r="2155" spans="1:8" x14ac:dyDescent="0.15">
      <c r="A2155">
        <v>2161</v>
      </c>
      <c r="B2155" t="s">
        <v>1766</v>
      </c>
      <c r="C2155" t="s">
        <v>10003</v>
      </c>
      <c r="D2155" t="s">
        <v>351</v>
      </c>
      <c r="E2155" s="2" t="s">
        <v>231</v>
      </c>
      <c r="F2155" t="s">
        <v>13606</v>
      </c>
      <c r="G2155" s="2" t="s">
        <v>7194</v>
      </c>
      <c r="H2155" t="s">
        <v>13553</v>
      </c>
    </row>
    <row r="2156" spans="1:8" x14ac:dyDescent="0.15">
      <c r="A2156">
        <v>2162</v>
      </c>
      <c r="B2156" t="s">
        <v>1767</v>
      </c>
      <c r="C2156" t="s">
        <v>10004</v>
      </c>
      <c r="D2156" t="s">
        <v>351</v>
      </c>
      <c r="E2156" s="2" t="s">
        <v>231</v>
      </c>
      <c r="F2156" t="s">
        <v>13632</v>
      </c>
      <c r="G2156" s="2" t="s">
        <v>7363</v>
      </c>
      <c r="H2156" t="s">
        <v>13553</v>
      </c>
    </row>
    <row r="2157" spans="1:8" x14ac:dyDescent="0.15">
      <c r="A2157">
        <v>2163</v>
      </c>
      <c r="B2157" t="s">
        <v>1768</v>
      </c>
      <c r="C2157" t="s">
        <v>10005</v>
      </c>
      <c r="D2157" t="s">
        <v>351</v>
      </c>
      <c r="E2157" s="2" t="s">
        <v>231</v>
      </c>
      <c r="F2157" t="s">
        <v>13610</v>
      </c>
      <c r="G2157" s="2" t="s">
        <v>6679</v>
      </c>
      <c r="H2157" t="s">
        <v>13553</v>
      </c>
    </row>
    <row r="2158" spans="1:8" x14ac:dyDescent="0.15">
      <c r="A2158">
        <v>2164</v>
      </c>
      <c r="B2158" t="s">
        <v>1769</v>
      </c>
      <c r="C2158" t="s">
        <v>10006</v>
      </c>
      <c r="D2158" t="s">
        <v>351</v>
      </c>
      <c r="E2158" s="2" t="s">
        <v>231</v>
      </c>
      <c r="F2158" t="s">
        <v>13606</v>
      </c>
      <c r="G2158" s="2" t="s">
        <v>7034</v>
      </c>
      <c r="H2158" t="s">
        <v>13553</v>
      </c>
    </row>
    <row r="2159" spans="1:8" x14ac:dyDescent="0.15">
      <c r="A2159">
        <v>2165</v>
      </c>
      <c r="B2159" t="s">
        <v>1770</v>
      </c>
      <c r="C2159" t="s">
        <v>10007</v>
      </c>
      <c r="D2159" t="s">
        <v>351</v>
      </c>
      <c r="E2159" s="2" t="s">
        <v>231</v>
      </c>
      <c r="F2159" t="s">
        <v>13629</v>
      </c>
      <c r="G2159" s="2" t="s">
        <v>6405</v>
      </c>
      <c r="H2159" t="s">
        <v>13553</v>
      </c>
    </row>
    <row r="2160" spans="1:8" x14ac:dyDescent="0.15">
      <c r="A2160">
        <v>2166</v>
      </c>
      <c r="B2160" t="s">
        <v>1774</v>
      </c>
      <c r="C2160" t="s">
        <v>10008</v>
      </c>
      <c r="D2160" t="s">
        <v>351</v>
      </c>
      <c r="E2160" s="2" t="s">
        <v>231</v>
      </c>
      <c r="F2160" t="s">
        <v>13609</v>
      </c>
      <c r="G2160" s="2" t="s">
        <v>7185</v>
      </c>
      <c r="H2160" t="s">
        <v>13553</v>
      </c>
    </row>
    <row r="2161" spans="1:8" x14ac:dyDescent="0.15">
      <c r="A2161">
        <v>2167</v>
      </c>
      <c r="B2161" t="s">
        <v>3376</v>
      </c>
      <c r="C2161" t="s">
        <v>10009</v>
      </c>
      <c r="D2161" t="s">
        <v>351</v>
      </c>
      <c r="E2161" s="2" t="s">
        <v>231</v>
      </c>
      <c r="F2161" t="s">
        <v>13609</v>
      </c>
      <c r="G2161" s="2" t="s">
        <v>7369</v>
      </c>
      <c r="H2161" t="s">
        <v>13553</v>
      </c>
    </row>
    <row r="2162" spans="1:8" x14ac:dyDescent="0.15">
      <c r="A2162">
        <v>2168</v>
      </c>
      <c r="B2162" t="s">
        <v>1771</v>
      </c>
      <c r="C2162" t="s">
        <v>10010</v>
      </c>
      <c r="D2162" t="s">
        <v>351</v>
      </c>
      <c r="E2162" s="2" t="s">
        <v>231</v>
      </c>
      <c r="F2162" t="s">
        <v>13628</v>
      </c>
      <c r="G2162" s="2" t="s">
        <v>7370</v>
      </c>
      <c r="H2162" t="s">
        <v>13553</v>
      </c>
    </row>
    <row r="2163" spans="1:8" x14ac:dyDescent="0.15">
      <c r="A2163">
        <v>2169</v>
      </c>
      <c r="B2163" t="s">
        <v>1772</v>
      </c>
      <c r="C2163" t="s">
        <v>10011</v>
      </c>
      <c r="D2163" t="s">
        <v>351</v>
      </c>
      <c r="E2163" s="2" t="s">
        <v>231</v>
      </c>
      <c r="F2163" t="s">
        <v>13638</v>
      </c>
      <c r="G2163" s="2" t="s">
        <v>6729</v>
      </c>
      <c r="H2163" t="s">
        <v>13553</v>
      </c>
    </row>
    <row r="2164" spans="1:8" x14ac:dyDescent="0.15">
      <c r="A2164">
        <v>2170</v>
      </c>
      <c r="B2164" t="s">
        <v>1773</v>
      </c>
      <c r="C2164" t="s">
        <v>10012</v>
      </c>
      <c r="D2164" t="s">
        <v>351</v>
      </c>
      <c r="E2164" s="2" t="s">
        <v>231</v>
      </c>
      <c r="F2164" t="s">
        <v>27</v>
      </c>
      <c r="G2164" s="2" t="s">
        <v>6547</v>
      </c>
      <c r="H2164" t="s">
        <v>13553</v>
      </c>
    </row>
    <row r="2165" spans="1:8" x14ac:dyDescent="0.15">
      <c r="A2165">
        <v>2171</v>
      </c>
      <c r="B2165" t="s">
        <v>1775</v>
      </c>
      <c r="C2165" t="s">
        <v>10013</v>
      </c>
      <c r="D2165" t="s">
        <v>351</v>
      </c>
      <c r="E2165" s="2" t="s">
        <v>231</v>
      </c>
      <c r="F2165" t="s">
        <v>13617</v>
      </c>
      <c r="G2165" s="2" t="s">
        <v>7370</v>
      </c>
      <c r="H2165" t="s">
        <v>13553</v>
      </c>
    </row>
    <row r="2166" spans="1:8" x14ac:dyDescent="0.15">
      <c r="A2166">
        <v>2172</v>
      </c>
      <c r="B2166" t="s">
        <v>1776</v>
      </c>
      <c r="C2166" t="s">
        <v>10014</v>
      </c>
      <c r="D2166" t="s">
        <v>351</v>
      </c>
      <c r="E2166" s="2" t="s">
        <v>231</v>
      </c>
      <c r="F2166" t="s">
        <v>13611</v>
      </c>
      <c r="G2166" s="2" t="s">
        <v>6887</v>
      </c>
      <c r="H2166" t="s">
        <v>13553</v>
      </c>
    </row>
    <row r="2167" spans="1:8" x14ac:dyDescent="0.15">
      <c r="A2167">
        <v>2173</v>
      </c>
      <c r="B2167" t="s">
        <v>3380</v>
      </c>
      <c r="C2167" t="s">
        <v>10015</v>
      </c>
      <c r="D2167" t="s">
        <v>351</v>
      </c>
      <c r="E2167" s="2" t="s">
        <v>230</v>
      </c>
      <c r="F2167" t="s">
        <v>13627</v>
      </c>
      <c r="G2167" s="2" t="s">
        <v>7371</v>
      </c>
      <c r="H2167" t="s">
        <v>13553</v>
      </c>
    </row>
    <row r="2168" spans="1:8" x14ac:dyDescent="0.15">
      <c r="A2168">
        <v>2174</v>
      </c>
      <c r="B2168" t="s">
        <v>3381</v>
      </c>
      <c r="C2168" t="s">
        <v>10016</v>
      </c>
      <c r="D2168" t="s">
        <v>351</v>
      </c>
      <c r="E2168" s="2" t="s">
        <v>230</v>
      </c>
      <c r="F2168" t="s">
        <v>13617</v>
      </c>
      <c r="G2168" s="2" t="s">
        <v>7372</v>
      </c>
      <c r="H2168" t="s">
        <v>13553</v>
      </c>
    </row>
    <row r="2169" spans="1:8" x14ac:dyDescent="0.15">
      <c r="A2169">
        <v>2175</v>
      </c>
      <c r="B2169" t="s">
        <v>3382</v>
      </c>
      <c r="C2169" t="s">
        <v>10017</v>
      </c>
      <c r="D2169" t="s">
        <v>351</v>
      </c>
      <c r="E2169" s="2" t="s">
        <v>230</v>
      </c>
      <c r="F2169" t="s">
        <v>13607</v>
      </c>
      <c r="G2169" s="2" t="s">
        <v>6506</v>
      </c>
      <c r="H2169" t="s">
        <v>13553</v>
      </c>
    </row>
    <row r="2170" spans="1:8" x14ac:dyDescent="0.15">
      <c r="A2170">
        <v>2176</v>
      </c>
      <c r="B2170" t="s">
        <v>4645</v>
      </c>
      <c r="C2170" t="s">
        <v>10018</v>
      </c>
      <c r="D2170" t="s">
        <v>351</v>
      </c>
      <c r="E2170" s="2" t="s">
        <v>230</v>
      </c>
      <c r="F2170" t="s">
        <v>13621</v>
      </c>
      <c r="G2170" s="2" t="s">
        <v>7373</v>
      </c>
      <c r="H2170" t="s">
        <v>13553</v>
      </c>
    </row>
    <row r="2171" spans="1:8" x14ac:dyDescent="0.15">
      <c r="A2171">
        <v>2177</v>
      </c>
      <c r="B2171" t="s">
        <v>3383</v>
      </c>
      <c r="C2171" t="s">
        <v>10019</v>
      </c>
      <c r="D2171" t="s">
        <v>351</v>
      </c>
      <c r="E2171" s="2" t="s">
        <v>230</v>
      </c>
      <c r="F2171" t="s">
        <v>13606</v>
      </c>
      <c r="G2171" s="2" t="s">
        <v>6704</v>
      </c>
      <c r="H2171" t="s">
        <v>13553</v>
      </c>
    </row>
    <row r="2172" spans="1:8" x14ac:dyDescent="0.15">
      <c r="A2172">
        <v>2178</v>
      </c>
      <c r="B2172" t="s">
        <v>3384</v>
      </c>
      <c r="C2172" t="s">
        <v>10020</v>
      </c>
      <c r="D2172" t="s">
        <v>351</v>
      </c>
      <c r="E2172" s="2" t="s">
        <v>230</v>
      </c>
      <c r="F2172" t="s">
        <v>13626</v>
      </c>
      <c r="G2172" s="2" t="s">
        <v>7291</v>
      </c>
      <c r="H2172" t="s">
        <v>13553</v>
      </c>
    </row>
    <row r="2173" spans="1:8" x14ac:dyDescent="0.15">
      <c r="A2173">
        <v>2179</v>
      </c>
      <c r="B2173" t="s">
        <v>3385</v>
      </c>
      <c r="C2173" t="s">
        <v>8546</v>
      </c>
      <c r="D2173" t="s">
        <v>351</v>
      </c>
      <c r="E2173" s="2" t="s">
        <v>230</v>
      </c>
      <c r="F2173" t="s">
        <v>13626</v>
      </c>
      <c r="G2173" s="2" t="s">
        <v>7291</v>
      </c>
      <c r="H2173" t="s">
        <v>13553</v>
      </c>
    </row>
    <row r="2174" spans="1:8" x14ac:dyDescent="0.15">
      <c r="A2174">
        <v>2180</v>
      </c>
      <c r="B2174" t="s">
        <v>3386</v>
      </c>
      <c r="C2174" t="s">
        <v>10021</v>
      </c>
      <c r="D2174" t="s">
        <v>351</v>
      </c>
      <c r="E2174" s="2" t="s">
        <v>230</v>
      </c>
      <c r="F2174" t="s">
        <v>13628</v>
      </c>
      <c r="G2174" s="2" t="s">
        <v>7290</v>
      </c>
      <c r="H2174" t="s">
        <v>13553</v>
      </c>
    </row>
    <row r="2175" spans="1:8" x14ac:dyDescent="0.15">
      <c r="A2175">
        <v>2181</v>
      </c>
      <c r="B2175" t="s">
        <v>3387</v>
      </c>
      <c r="C2175" t="s">
        <v>10022</v>
      </c>
      <c r="D2175" t="s">
        <v>351</v>
      </c>
      <c r="E2175" s="2" t="s">
        <v>230</v>
      </c>
      <c r="F2175" t="s">
        <v>13610</v>
      </c>
      <c r="G2175" s="2" t="s">
        <v>7374</v>
      </c>
      <c r="H2175" t="s">
        <v>13553</v>
      </c>
    </row>
    <row r="2176" spans="1:8" x14ac:dyDescent="0.15">
      <c r="A2176">
        <v>2182</v>
      </c>
      <c r="B2176" t="s">
        <v>3388</v>
      </c>
      <c r="C2176" t="s">
        <v>10023</v>
      </c>
      <c r="D2176" t="s">
        <v>351</v>
      </c>
      <c r="E2176" s="2" t="s">
        <v>230</v>
      </c>
      <c r="F2176" t="s">
        <v>13642</v>
      </c>
      <c r="G2176" s="2" t="s">
        <v>6503</v>
      </c>
      <c r="H2176" t="s">
        <v>13553</v>
      </c>
    </row>
    <row r="2177" spans="1:8" x14ac:dyDescent="0.15">
      <c r="A2177">
        <v>2183</v>
      </c>
      <c r="B2177" t="s">
        <v>3389</v>
      </c>
      <c r="C2177" t="s">
        <v>10024</v>
      </c>
      <c r="D2177" t="s">
        <v>351</v>
      </c>
      <c r="E2177" s="2" t="s">
        <v>230</v>
      </c>
      <c r="F2177" t="s">
        <v>27</v>
      </c>
      <c r="G2177" s="2" t="s">
        <v>6693</v>
      </c>
      <c r="H2177" t="s">
        <v>13553</v>
      </c>
    </row>
    <row r="2178" spans="1:8" x14ac:dyDescent="0.15">
      <c r="A2178">
        <v>2184</v>
      </c>
      <c r="B2178" t="s">
        <v>3390</v>
      </c>
      <c r="C2178" t="s">
        <v>10025</v>
      </c>
      <c r="D2178" t="s">
        <v>351</v>
      </c>
      <c r="E2178" s="2" t="s">
        <v>230</v>
      </c>
      <c r="F2178" t="s">
        <v>13651</v>
      </c>
      <c r="G2178" s="2" t="s">
        <v>6742</v>
      </c>
      <c r="H2178" t="s">
        <v>13553</v>
      </c>
    </row>
    <row r="2179" spans="1:8" x14ac:dyDescent="0.15">
      <c r="A2179">
        <v>2185</v>
      </c>
      <c r="B2179" t="s">
        <v>3391</v>
      </c>
      <c r="C2179" t="s">
        <v>10026</v>
      </c>
      <c r="D2179" t="s">
        <v>351</v>
      </c>
      <c r="E2179" s="2" t="s">
        <v>230</v>
      </c>
      <c r="F2179" t="s">
        <v>13607</v>
      </c>
      <c r="G2179" s="2" t="s">
        <v>6828</v>
      </c>
      <c r="H2179" t="s">
        <v>13553</v>
      </c>
    </row>
    <row r="2180" spans="1:8" x14ac:dyDescent="0.15">
      <c r="A2180">
        <v>2186</v>
      </c>
      <c r="B2180" t="s">
        <v>2631</v>
      </c>
      <c r="C2180" t="s">
        <v>10027</v>
      </c>
      <c r="D2180" t="s">
        <v>351</v>
      </c>
      <c r="E2180" s="2" t="s">
        <v>232</v>
      </c>
      <c r="F2180" t="s">
        <v>13629</v>
      </c>
      <c r="G2180" s="2" t="s">
        <v>6321</v>
      </c>
      <c r="H2180" t="s">
        <v>13553</v>
      </c>
    </row>
    <row r="2181" spans="1:8" x14ac:dyDescent="0.15">
      <c r="A2181">
        <v>2187</v>
      </c>
      <c r="B2181" t="s">
        <v>1777</v>
      </c>
      <c r="C2181" t="s">
        <v>10028</v>
      </c>
      <c r="D2181" t="s">
        <v>351</v>
      </c>
      <c r="E2181" s="2" t="s">
        <v>232</v>
      </c>
      <c r="F2181" t="s">
        <v>13606</v>
      </c>
      <c r="G2181" s="2" t="s">
        <v>7051</v>
      </c>
      <c r="H2181" t="s">
        <v>13553</v>
      </c>
    </row>
    <row r="2182" spans="1:8" x14ac:dyDescent="0.15">
      <c r="A2182">
        <v>2188</v>
      </c>
      <c r="B2182" t="s">
        <v>1783</v>
      </c>
      <c r="C2182" t="s">
        <v>8679</v>
      </c>
      <c r="D2182" t="s">
        <v>351</v>
      </c>
      <c r="E2182" s="2" t="s">
        <v>232</v>
      </c>
      <c r="F2182" t="s">
        <v>13610</v>
      </c>
      <c r="G2182" s="2" t="s">
        <v>6815</v>
      </c>
      <c r="H2182" t="s">
        <v>13553</v>
      </c>
    </row>
    <row r="2183" spans="1:8" x14ac:dyDescent="0.15">
      <c r="A2183">
        <v>2189</v>
      </c>
      <c r="B2183" t="s">
        <v>1778</v>
      </c>
      <c r="C2183" t="s">
        <v>10029</v>
      </c>
      <c r="D2183" t="s">
        <v>351</v>
      </c>
      <c r="E2183" s="2" t="s">
        <v>232</v>
      </c>
      <c r="F2183" t="s">
        <v>13606</v>
      </c>
      <c r="G2183" s="2" t="s">
        <v>7375</v>
      </c>
      <c r="H2183" t="s">
        <v>13553</v>
      </c>
    </row>
    <row r="2184" spans="1:8" x14ac:dyDescent="0.15">
      <c r="A2184">
        <v>2190</v>
      </c>
      <c r="B2184" t="s">
        <v>1779</v>
      </c>
      <c r="C2184" t="s">
        <v>10030</v>
      </c>
      <c r="D2184" t="s">
        <v>351</v>
      </c>
      <c r="E2184" s="2" t="s">
        <v>232</v>
      </c>
      <c r="F2184" t="s">
        <v>13607</v>
      </c>
      <c r="G2184" s="2" t="s">
        <v>7376</v>
      </c>
      <c r="H2184" t="s">
        <v>13553</v>
      </c>
    </row>
    <row r="2185" spans="1:8" x14ac:dyDescent="0.15">
      <c r="A2185">
        <v>2191</v>
      </c>
      <c r="B2185" t="s">
        <v>1780</v>
      </c>
      <c r="C2185" t="s">
        <v>10031</v>
      </c>
      <c r="D2185" t="s">
        <v>351</v>
      </c>
      <c r="E2185" s="2" t="s">
        <v>232</v>
      </c>
      <c r="F2185" t="s">
        <v>13617</v>
      </c>
      <c r="G2185" s="2" t="s">
        <v>7377</v>
      </c>
      <c r="H2185" t="s">
        <v>13553</v>
      </c>
    </row>
    <row r="2186" spans="1:8" x14ac:dyDescent="0.15">
      <c r="A2186">
        <v>2192</v>
      </c>
      <c r="B2186" t="s">
        <v>1781</v>
      </c>
      <c r="C2186" t="s">
        <v>10032</v>
      </c>
      <c r="D2186" t="s">
        <v>351</v>
      </c>
      <c r="E2186" s="2" t="s">
        <v>232</v>
      </c>
      <c r="F2186" t="s">
        <v>13621</v>
      </c>
      <c r="G2186" s="2" t="s">
        <v>7132</v>
      </c>
      <c r="H2186" t="s">
        <v>13553</v>
      </c>
    </row>
    <row r="2187" spans="1:8" x14ac:dyDescent="0.15">
      <c r="A2187">
        <v>2193</v>
      </c>
      <c r="B2187" t="s">
        <v>1782</v>
      </c>
      <c r="C2187" t="s">
        <v>10033</v>
      </c>
      <c r="D2187" t="s">
        <v>351</v>
      </c>
      <c r="E2187" s="2" t="s">
        <v>232</v>
      </c>
      <c r="F2187" t="s">
        <v>13607</v>
      </c>
      <c r="G2187" s="2" t="s">
        <v>7378</v>
      </c>
      <c r="H2187" t="s">
        <v>13553</v>
      </c>
    </row>
    <row r="2188" spans="1:8" x14ac:dyDescent="0.15">
      <c r="A2188">
        <v>2194</v>
      </c>
      <c r="B2188" t="s">
        <v>1784</v>
      </c>
      <c r="C2188" t="s">
        <v>10034</v>
      </c>
      <c r="D2188" t="s">
        <v>351</v>
      </c>
      <c r="E2188" s="2" t="s">
        <v>232</v>
      </c>
      <c r="F2188" t="s">
        <v>13610</v>
      </c>
      <c r="G2188" s="2" t="s">
        <v>6257</v>
      </c>
      <c r="H2188" t="s">
        <v>13553</v>
      </c>
    </row>
    <row r="2189" spans="1:8" x14ac:dyDescent="0.15">
      <c r="A2189">
        <v>2195</v>
      </c>
      <c r="B2189" t="s">
        <v>3377</v>
      </c>
      <c r="C2189" t="s">
        <v>10035</v>
      </c>
      <c r="D2189" t="s">
        <v>351</v>
      </c>
      <c r="E2189" s="2" t="s">
        <v>231</v>
      </c>
      <c r="F2189" t="s">
        <v>13627</v>
      </c>
      <c r="G2189" s="2" t="s">
        <v>6399</v>
      </c>
      <c r="H2189" t="s">
        <v>13553</v>
      </c>
    </row>
    <row r="2190" spans="1:8" x14ac:dyDescent="0.15">
      <c r="A2190">
        <v>2196</v>
      </c>
      <c r="B2190" t="s">
        <v>3378</v>
      </c>
      <c r="C2190" t="s">
        <v>10036</v>
      </c>
      <c r="D2190" t="s">
        <v>351</v>
      </c>
      <c r="E2190" s="2" t="s">
        <v>231</v>
      </c>
      <c r="F2190" t="s">
        <v>13627</v>
      </c>
      <c r="G2190" s="2" t="s">
        <v>6270</v>
      </c>
      <c r="H2190" t="s">
        <v>13553</v>
      </c>
    </row>
    <row r="2191" spans="1:8" x14ac:dyDescent="0.15">
      <c r="A2191">
        <v>2197</v>
      </c>
      <c r="B2191" t="s">
        <v>2630</v>
      </c>
      <c r="C2191" t="s">
        <v>10037</v>
      </c>
      <c r="D2191" t="s">
        <v>351</v>
      </c>
      <c r="E2191" s="2" t="s">
        <v>231</v>
      </c>
      <c r="F2191" t="s">
        <v>13606</v>
      </c>
      <c r="G2191" s="2" t="s">
        <v>7379</v>
      </c>
      <c r="H2191" t="s">
        <v>13553</v>
      </c>
    </row>
    <row r="2192" spans="1:8" x14ac:dyDescent="0.15">
      <c r="A2192">
        <v>2198</v>
      </c>
      <c r="B2192" t="s">
        <v>3379</v>
      </c>
      <c r="C2192" t="s">
        <v>10038</v>
      </c>
      <c r="D2192" t="s">
        <v>351</v>
      </c>
      <c r="E2192" s="2" t="s">
        <v>231</v>
      </c>
      <c r="F2192" t="s">
        <v>13617</v>
      </c>
      <c r="G2192" s="2" t="s">
        <v>6546</v>
      </c>
      <c r="H2192" t="s">
        <v>13553</v>
      </c>
    </row>
    <row r="2193" spans="1:8" x14ac:dyDescent="0.15">
      <c r="A2193">
        <v>2199</v>
      </c>
      <c r="B2193" t="s">
        <v>2629</v>
      </c>
      <c r="C2193" t="s">
        <v>10039</v>
      </c>
      <c r="D2193" t="s">
        <v>351</v>
      </c>
      <c r="E2193" s="2" t="s">
        <v>231</v>
      </c>
      <c r="F2193" t="s">
        <v>13610</v>
      </c>
      <c r="G2193" s="2" t="s">
        <v>6322</v>
      </c>
      <c r="H2193" t="s">
        <v>13553</v>
      </c>
    </row>
    <row r="2194" spans="1:8" x14ac:dyDescent="0.15">
      <c r="A2194">
        <v>2200</v>
      </c>
      <c r="B2194" t="s">
        <v>4129</v>
      </c>
      <c r="C2194" t="s">
        <v>10040</v>
      </c>
      <c r="D2194" t="s">
        <v>351</v>
      </c>
      <c r="E2194" s="2" t="s">
        <v>230</v>
      </c>
      <c r="F2194" t="s">
        <v>13638</v>
      </c>
      <c r="G2194" s="2" t="s">
        <v>7380</v>
      </c>
      <c r="H2194" t="s">
        <v>13553</v>
      </c>
    </row>
    <row r="2195" spans="1:8" x14ac:dyDescent="0.15">
      <c r="A2195">
        <v>2201</v>
      </c>
      <c r="B2195" t="s">
        <v>4130</v>
      </c>
      <c r="C2195" t="s">
        <v>10041</v>
      </c>
      <c r="D2195" t="s">
        <v>351</v>
      </c>
      <c r="E2195" s="2" t="s">
        <v>230</v>
      </c>
      <c r="F2195" t="s">
        <v>13624</v>
      </c>
      <c r="G2195" s="2" t="s">
        <v>7342</v>
      </c>
      <c r="H2195" t="s">
        <v>13553</v>
      </c>
    </row>
    <row r="2196" spans="1:8" x14ac:dyDescent="0.15">
      <c r="A2196">
        <v>2202</v>
      </c>
      <c r="B2196" t="s">
        <v>4131</v>
      </c>
      <c r="C2196" t="s">
        <v>10042</v>
      </c>
      <c r="D2196" t="s">
        <v>351</v>
      </c>
      <c r="E2196" s="2" t="s">
        <v>230</v>
      </c>
      <c r="F2196" t="s">
        <v>13606</v>
      </c>
      <c r="G2196" s="2" t="s">
        <v>6430</v>
      </c>
      <c r="H2196" t="s">
        <v>13553</v>
      </c>
    </row>
    <row r="2197" spans="1:8" x14ac:dyDescent="0.15">
      <c r="A2197">
        <v>2203</v>
      </c>
      <c r="B2197" t="s">
        <v>4132</v>
      </c>
      <c r="C2197" t="s">
        <v>10043</v>
      </c>
      <c r="D2197" t="s">
        <v>351</v>
      </c>
      <c r="E2197" s="2" t="s">
        <v>230</v>
      </c>
      <c r="F2197" t="s">
        <v>13627</v>
      </c>
      <c r="G2197" s="2" t="s">
        <v>7063</v>
      </c>
      <c r="H2197" t="s">
        <v>13553</v>
      </c>
    </row>
    <row r="2198" spans="1:8" x14ac:dyDescent="0.15">
      <c r="A2198">
        <v>2204</v>
      </c>
      <c r="B2198" t="s">
        <v>4646</v>
      </c>
      <c r="C2198" t="s">
        <v>10044</v>
      </c>
      <c r="D2198" t="s">
        <v>351</v>
      </c>
      <c r="E2198" s="2" t="s">
        <v>230</v>
      </c>
      <c r="F2198" t="s">
        <v>13617</v>
      </c>
      <c r="G2198" s="2" t="s">
        <v>7381</v>
      </c>
      <c r="H2198" t="s">
        <v>13553</v>
      </c>
    </row>
    <row r="2199" spans="1:8" x14ac:dyDescent="0.15">
      <c r="A2199">
        <v>2205</v>
      </c>
      <c r="B2199" t="s">
        <v>4647</v>
      </c>
      <c r="C2199" t="s">
        <v>10045</v>
      </c>
      <c r="D2199" t="s">
        <v>351</v>
      </c>
      <c r="E2199" s="2" t="s">
        <v>7855</v>
      </c>
      <c r="F2199" t="s">
        <v>13622</v>
      </c>
      <c r="G2199" s="2" t="s">
        <v>7382</v>
      </c>
      <c r="H2199" t="s">
        <v>13553</v>
      </c>
    </row>
    <row r="2200" spans="1:8" x14ac:dyDescent="0.15">
      <c r="A2200">
        <v>2206</v>
      </c>
      <c r="B2200" t="s">
        <v>4648</v>
      </c>
      <c r="C2200" t="s">
        <v>10046</v>
      </c>
      <c r="D2200" t="s">
        <v>351</v>
      </c>
      <c r="E2200" s="2" t="s">
        <v>7855</v>
      </c>
      <c r="F2200" t="s">
        <v>13607</v>
      </c>
      <c r="G2200" s="2" t="s">
        <v>7100</v>
      </c>
      <c r="H2200" t="s">
        <v>13553</v>
      </c>
    </row>
    <row r="2201" spans="1:8" x14ac:dyDescent="0.15">
      <c r="A2201">
        <v>2207</v>
      </c>
      <c r="B2201" t="s">
        <v>4649</v>
      </c>
      <c r="C2201" t="s">
        <v>10047</v>
      </c>
      <c r="D2201" t="s">
        <v>351</v>
      </c>
      <c r="E2201" s="2" t="s">
        <v>7855</v>
      </c>
      <c r="F2201" t="s">
        <v>13607</v>
      </c>
      <c r="G2201" s="2" t="s">
        <v>7383</v>
      </c>
      <c r="H2201" t="s">
        <v>13553</v>
      </c>
    </row>
    <row r="2202" spans="1:8" x14ac:dyDescent="0.15">
      <c r="A2202">
        <v>2208</v>
      </c>
      <c r="B2202" t="s">
        <v>4650</v>
      </c>
      <c r="C2202" t="s">
        <v>10048</v>
      </c>
      <c r="D2202" t="s">
        <v>351</v>
      </c>
      <c r="E2202" s="2" t="s">
        <v>7855</v>
      </c>
      <c r="F2202" t="s">
        <v>13617</v>
      </c>
      <c r="G2202" s="2" t="s">
        <v>6360</v>
      </c>
      <c r="H2202" t="s">
        <v>13553</v>
      </c>
    </row>
    <row r="2203" spans="1:8" x14ac:dyDescent="0.15">
      <c r="A2203">
        <v>2209</v>
      </c>
      <c r="B2203" t="s">
        <v>4651</v>
      </c>
      <c r="C2203" t="s">
        <v>10049</v>
      </c>
      <c r="D2203" t="s">
        <v>351</v>
      </c>
      <c r="E2203" s="2" t="s">
        <v>7855</v>
      </c>
      <c r="F2203" t="s">
        <v>13650</v>
      </c>
      <c r="G2203" s="2" t="s">
        <v>7383</v>
      </c>
      <c r="H2203" t="s">
        <v>13553</v>
      </c>
    </row>
    <row r="2204" spans="1:8" x14ac:dyDescent="0.15">
      <c r="A2204">
        <v>2210</v>
      </c>
      <c r="B2204" t="s">
        <v>1799</v>
      </c>
      <c r="C2204" t="s">
        <v>10050</v>
      </c>
      <c r="D2204" t="s">
        <v>351</v>
      </c>
      <c r="E2204" s="2" t="s">
        <v>7855</v>
      </c>
      <c r="F2204" t="s">
        <v>13622</v>
      </c>
      <c r="G2204" s="2" t="s">
        <v>7384</v>
      </c>
      <c r="H2204" t="s">
        <v>13553</v>
      </c>
    </row>
    <row r="2205" spans="1:8" x14ac:dyDescent="0.15">
      <c r="A2205">
        <v>2211</v>
      </c>
      <c r="B2205" t="s">
        <v>4652</v>
      </c>
      <c r="C2205" t="s">
        <v>10051</v>
      </c>
      <c r="D2205" t="s">
        <v>351</v>
      </c>
      <c r="E2205" s="2" t="s">
        <v>7855</v>
      </c>
      <c r="F2205" t="s">
        <v>13629</v>
      </c>
      <c r="G2205" s="2" t="s">
        <v>7385</v>
      </c>
      <c r="H2205" t="s">
        <v>13553</v>
      </c>
    </row>
    <row r="2206" spans="1:8" x14ac:dyDescent="0.15">
      <c r="A2206">
        <v>2212</v>
      </c>
      <c r="B2206" t="s">
        <v>4653</v>
      </c>
      <c r="C2206" t="s">
        <v>10052</v>
      </c>
      <c r="D2206" t="s">
        <v>351</v>
      </c>
      <c r="E2206" s="2" t="s">
        <v>7855</v>
      </c>
      <c r="F2206" t="s">
        <v>13651</v>
      </c>
      <c r="G2206" s="2" t="s">
        <v>7386</v>
      </c>
      <c r="H2206" t="s">
        <v>13553</v>
      </c>
    </row>
    <row r="2207" spans="1:8" x14ac:dyDescent="0.15">
      <c r="A2207">
        <v>2213</v>
      </c>
      <c r="B2207" t="s">
        <v>4654</v>
      </c>
      <c r="C2207" t="s">
        <v>10053</v>
      </c>
      <c r="D2207" t="s">
        <v>351</v>
      </c>
      <c r="E2207" s="2" t="s">
        <v>7855</v>
      </c>
      <c r="F2207" t="s">
        <v>13617</v>
      </c>
      <c r="G2207" s="2" t="s">
        <v>7239</v>
      </c>
      <c r="H2207" t="s">
        <v>13553</v>
      </c>
    </row>
    <row r="2208" spans="1:8" x14ac:dyDescent="0.15">
      <c r="A2208">
        <v>2214</v>
      </c>
      <c r="B2208" t="s">
        <v>4655</v>
      </c>
      <c r="C2208" t="s">
        <v>10054</v>
      </c>
      <c r="D2208" t="s">
        <v>351</v>
      </c>
      <c r="E2208" s="2" t="s">
        <v>7855</v>
      </c>
      <c r="F2208" t="s">
        <v>13615</v>
      </c>
      <c r="G2208" s="2" t="s">
        <v>7387</v>
      </c>
      <c r="H2208" t="s">
        <v>13553</v>
      </c>
    </row>
    <row r="2209" spans="1:8" x14ac:dyDescent="0.15">
      <c r="A2209">
        <v>2215</v>
      </c>
      <c r="B2209" t="s">
        <v>4656</v>
      </c>
      <c r="C2209" t="s">
        <v>10055</v>
      </c>
      <c r="D2209" t="s">
        <v>351</v>
      </c>
      <c r="E2209" s="2" t="s">
        <v>7855</v>
      </c>
      <c r="F2209" t="s">
        <v>13615</v>
      </c>
      <c r="G2209" s="2" t="s">
        <v>6437</v>
      </c>
      <c r="H2209" t="s">
        <v>13553</v>
      </c>
    </row>
    <row r="2210" spans="1:8" x14ac:dyDescent="0.15">
      <c r="A2210">
        <v>2216</v>
      </c>
      <c r="B2210" t="s">
        <v>4657</v>
      </c>
      <c r="C2210" t="s">
        <v>10056</v>
      </c>
      <c r="D2210" t="s">
        <v>351</v>
      </c>
      <c r="E2210" s="2" t="s">
        <v>7855</v>
      </c>
      <c r="F2210" t="s">
        <v>13627</v>
      </c>
      <c r="G2210" s="2" t="s">
        <v>7388</v>
      </c>
      <c r="H2210" t="s">
        <v>13553</v>
      </c>
    </row>
    <row r="2211" spans="1:8" x14ac:dyDescent="0.15">
      <c r="A2211">
        <v>2217</v>
      </c>
      <c r="B2211" t="s">
        <v>4658</v>
      </c>
      <c r="C2211" t="s">
        <v>10057</v>
      </c>
      <c r="D2211" t="s">
        <v>351</v>
      </c>
      <c r="E2211" s="2" t="s">
        <v>7855</v>
      </c>
      <c r="F2211" t="s">
        <v>13606</v>
      </c>
      <c r="G2211" s="2" t="s">
        <v>6440</v>
      </c>
      <c r="H2211" t="s">
        <v>13553</v>
      </c>
    </row>
    <row r="2212" spans="1:8" x14ac:dyDescent="0.15">
      <c r="A2212">
        <v>2218</v>
      </c>
      <c r="B2212" t="s">
        <v>4659</v>
      </c>
      <c r="C2212" t="s">
        <v>10058</v>
      </c>
      <c r="D2212" t="s">
        <v>351</v>
      </c>
      <c r="E2212" s="2" t="s">
        <v>7855</v>
      </c>
      <c r="F2212" t="s">
        <v>13631</v>
      </c>
      <c r="G2212" s="2" t="s">
        <v>6436</v>
      </c>
      <c r="H2212" t="s">
        <v>13553</v>
      </c>
    </row>
    <row r="2213" spans="1:8" x14ac:dyDescent="0.15">
      <c r="A2213">
        <v>2219</v>
      </c>
      <c r="B2213" t="s">
        <v>4660</v>
      </c>
      <c r="C2213" t="s">
        <v>10059</v>
      </c>
      <c r="D2213" t="s">
        <v>351</v>
      </c>
      <c r="E2213" s="2" t="s">
        <v>7855</v>
      </c>
      <c r="F2213" t="s">
        <v>13606</v>
      </c>
      <c r="G2213" s="2" t="s">
        <v>7384</v>
      </c>
      <c r="H2213" t="s">
        <v>13553</v>
      </c>
    </row>
    <row r="2214" spans="1:8" x14ac:dyDescent="0.15">
      <c r="A2214">
        <v>2220</v>
      </c>
      <c r="B2214" t="s">
        <v>4661</v>
      </c>
      <c r="C2214" t="s">
        <v>10060</v>
      </c>
      <c r="D2214" t="s">
        <v>351</v>
      </c>
      <c r="E2214" s="2" t="s">
        <v>7855</v>
      </c>
      <c r="F2214" t="s">
        <v>13607</v>
      </c>
      <c r="G2214" s="2" t="s">
        <v>7389</v>
      </c>
      <c r="H2214" t="s">
        <v>13553</v>
      </c>
    </row>
    <row r="2215" spans="1:8" x14ac:dyDescent="0.15">
      <c r="A2215">
        <v>2221</v>
      </c>
      <c r="B2215" t="s">
        <v>4662</v>
      </c>
      <c r="C2215" t="s">
        <v>10061</v>
      </c>
      <c r="D2215" t="s">
        <v>351</v>
      </c>
      <c r="E2215" s="2" t="s">
        <v>7855</v>
      </c>
      <c r="F2215" t="s">
        <v>13635</v>
      </c>
      <c r="G2215" s="2" t="s">
        <v>6946</v>
      </c>
      <c r="H2215" t="s">
        <v>13553</v>
      </c>
    </row>
    <row r="2216" spans="1:8" x14ac:dyDescent="0.15">
      <c r="A2216">
        <v>2222</v>
      </c>
      <c r="B2216" t="s">
        <v>1654</v>
      </c>
      <c r="C2216" t="s">
        <v>10062</v>
      </c>
      <c r="D2216" t="s">
        <v>388</v>
      </c>
      <c r="E2216" s="2" t="s">
        <v>232</v>
      </c>
      <c r="F2216" t="s">
        <v>13629</v>
      </c>
      <c r="G2216" s="2">
        <v>980621</v>
      </c>
      <c r="H2216" t="s">
        <v>13553</v>
      </c>
    </row>
    <row r="2217" spans="1:8" x14ac:dyDescent="0.15">
      <c r="A2217">
        <v>2223</v>
      </c>
      <c r="B2217" t="s">
        <v>1655</v>
      </c>
      <c r="C2217" t="s">
        <v>10063</v>
      </c>
      <c r="D2217" t="s">
        <v>388</v>
      </c>
      <c r="E2217" s="2" t="s">
        <v>232</v>
      </c>
      <c r="F2217" t="s">
        <v>13619</v>
      </c>
      <c r="G2217" s="2">
        <v>980720</v>
      </c>
      <c r="H2217" t="s">
        <v>13553</v>
      </c>
    </row>
    <row r="2218" spans="1:8" x14ac:dyDescent="0.15">
      <c r="A2218">
        <v>2224</v>
      </c>
      <c r="B2218" t="s">
        <v>1656</v>
      </c>
      <c r="C2218" t="s">
        <v>10064</v>
      </c>
      <c r="D2218" t="s">
        <v>388</v>
      </c>
      <c r="E2218" s="2" t="s">
        <v>232</v>
      </c>
      <c r="F2218" t="s">
        <v>13610</v>
      </c>
      <c r="G2218" s="2">
        <v>980718</v>
      </c>
      <c r="H2218" t="s">
        <v>13553</v>
      </c>
    </row>
    <row r="2219" spans="1:8" x14ac:dyDescent="0.15">
      <c r="A2219">
        <v>2225</v>
      </c>
      <c r="B2219" t="s">
        <v>1657</v>
      </c>
      <c r="C2219" t="s">
        <v>10065</v>
      </c>
      <c r="D2219" t="s">
        <v>388</v>
      </c>
      <c r="E2219" s="2" t="s">
        <v>232</v>
      </c>
      <c r="F2219" t="s">
        <v>13637</v>
      </c>
      <c r="G2219" s="2" t="s">
        <v>6572</v>
      </c>
      <c r="H2219" t="s">
        <v>13553</v>
      </c>
    </row>
    <row r="2220" spans="1:8" x14ac:dyDescent="0.15">
      <c r="A2220">
        <v>2226</v>
      </c>
      <c r="B2220" t="s">
        <v>1658</v>
      </c>
      <c r="C2220" t="s">
        <v>10066</v>
      </c>
      <c r="D2220" t="s">
        <v>388</v>
      </c>
      <c r="E2220" s="2" t="s">
        <v>232</v>
      </c>
      <c r="F2220" t="s">
        <v>13615</v>
      </c>
      <c r="G2220" s="2">
        <v>980819</v>
      </c>
      <c r="H2220" t="s">
        <v>13553</v>
      </c>
    </row>
    <row r="2221" spans="1:8" x14ac:dyDescent="0.15">
      <c r="A2221">
        <v>2227</v>
      </c>
      <c r="B2221" t="s">
        <v>1659</v>
      </c>
      <c r="C2221" t="s">
        <v>10067</v>
      </c>
      <c r="D2221" t="s">
        <v>388</v>
      </c>
      <c r="E2221" s="2" t="s">
        <v>232</v>
      </c>
      <c r="F2221" t="s">
        <v>13613</v>
      </c>
      <c r="G2221" s="2">
        <v>981202</v>
      </c>
      <c r="H2221" t="s">
        <v>13553</v>
      </c>
    </row>
    <row r="2222" spans="1:8" x14ac:dyDescent="0.15">
      <c r="A2222">
        <v>2228</v>
      </c>
      <c r="B2222" t="s">
        <v>1660</v>
      </c>
      <c r="C2222" t="s">
        <v>10068</v>
      </c>
      <c r="D2222" t="s">
        <v>388</v>
      </c>
      <c r="E2222" s="2" t="s">
        <v>232</v>
      </c>
      <c r="F2222" t="s">
        <v>13607</v>
      </c>
      <c r="G2222" s="2">
        <v>980423</v>
      </c>
      <c r="H2222" t="s">
        <v>13553</v>
      </c>
    </row>
    <row r="2223" spans="1:8" x14ac:dyDescent="0.15">
      <c r="A2223">
        <v>2229</v>
      </c>
      <c r="B2223" t="s">
        <v>1661</v>
      </c>
      <c r="C2223" t="s">
        <v>10069</v>
      </c>
      <c r="D2223" t="s">
        <v>388</v>
      </c>
      <c r="E2223" s="2" t="s">
        <v>232</v>
      </c>
      <c r="F2223" t="s">
        <v>13612</v>
      </c>
      <c r="G2223" s="2">
        <v>980815</v>
      </c>
      <c r="H2223" t="s">
        <v>13553</v>
      </c>
    </row>
    <row r="2224" spans="1:8" x14ac:dyDescent="0.15">
      <c r="A2224">
        <v>2230</v>
      </c>
      <c r="B2224" t="s">
        <v>1662</v>
      </c>
      <c r="C2224" t="s">
        <v>10070</v>
      </c>
      <c r="D2224" t="s">
        <v>388</v>
      </c>
      <c r="E2224" s="2" t="s">
        <v>232</v>
      </c>
      <c r="F2224" t="s">
        <v>13620</v>
      </c>
      <c r="G2224" s="2">
        <v>980429</v>
      </c>
      <c r="H2224" t="s">
        <v>13553</v>
      </c>
    </row>
    <row r="2225" spans="1:8" x14ac:dyDescent="0.15">
      <c r="A2225">
        <v>2231</v>
      </c>
      <c r="B2225" t="s">
        <v>1663</v>
      </c>
      <c r="C2225" t="s">
        <v>10071</v>
      </c>
      <c r="D2225" t="s">
        <v>388</v>
      </c>
      <c r="E2225" s="2" t="s">
        <v>231</v>
      </c>
      <c r="F2225" t="s">
        <v>13610</v>
      </c>
      <c r="G2225" s="2">
        <v>991027</v>
      </c>
      <c r="H2225" t="s">
        <v>13553</v>
      </c>
    </row>
    <row r="2226" spans="1:8" x14ac:dyDescent="0.15">
      <c r="A2226">
        <v>2232</v>
      </c>
      <c r="B2226" t="s">
        <v>1664</v>
      </c>
      <c r="C2226" t="s">
        <v>10072</v>
      </c>
      <c r="D2226" t="s">
        <v>388</v>
      </c>
      <c r="E2226" s="2" t="s">
        <v>231</v>
      </c>
      <c r="F2226" t="s">
        <v>13615</v>
      </c>
      <c r="G2226" s="2">
        <v>990623</v>
      </c>
      <c r="H2226" t="s">
        <v>13553</v>
      </c>
    </row>
    <row r="2227" spans="1:8" x14ac:dyDescent="0.15">
      <c r="A2227">
        <v>2233</v>
      </c>
      <c r="B2227" t="s">
        <v>1665</v>
      </c>
      <c r="C2227" t="s">
        <v>10073</v>
      </c>
      <c r="D2227" t="s">
        <v>388</v>
      </c>
      <c r="E2227" s="2" t="s">
        <v>231</v>
      </c>
      <c r="F2227" t="s">
        <v>13617</v>
      </c>
      <c r="G2227" s="2">
        <v>990719</v>
      </c>
      <c r="H2227" t="s">
        <v>13553</v>
      </c>
    </row>
    <row r="2228" spans="1:8" x14ac:dyDescent="0.15">
      <c r="A2228">
        <v>2234</v>
      </c>
      <c r="B2228" t="s">
        <v>1666</v>
      </c>
      <c r="C2228" t="s">
        <v>10074</v>
      </c>
      <c r="D2228" t="s">
        <v>388</v>
      </c>
      <c r="E2228" s="2" t="s">
        <v>231</v>
      </c>
      <c r="F2228" t="s">
        <v>13626</v>
      </c>
      <c r="G2228" s="2">
        <v>991027</v>
      </c>
      <c r="H2228" t="s">
        <v>13553</v>
      </c>
    </row>
    <row r="2229" spans="1:8" x14ac:dyDescent="0.15">
      <c r="A2229">
        <v>2235</v>
      </c>
      <c r="B2229" t="s">
        <v>1667</v>
      </c>
      <c r="C2229" t="s">
        <v>10075</v>
      </c>
      <c r="D2229" t="s">
        <v>388</v>
      </c>
      <c r="E2229" s="2" t="s">
        <v>231</v>
      </c>
      <c r="F2229" t="s">
        <v>13610</v>
      </c>
      <c r="G2229" s="2">
        <v>990716</v>
      </c>
      <c r="H2229" t="s">
        <v>13553</v>
      </c>
    </row>
    <row r="2230" spans="1:8" x14ac:dyDescent="0.15">
      <c r="A2230">
        <v>2236</v>
      </c>
      <c r="B2230" t="s">
        <v>1669</v>
      </c>
      <c r="C2230" t="s">
        <v>10076</v>
      </c>
      <c r="D2230" t="s">
        <v>388</v>
      </c>
      <c r="E2230" s="2" t="s">
        <v>231</v>
      </c>
      <c r="F2230" t="s">
        <v>13645</v>
      </c>
      <c r="G2230" s="2" t="s">
        <v>7111</v>
      </c>
      <c r="H2230" t="s">
        <v>13553</v>
      </c>
    </row>
    <row r="2231" spans="1:8" x14ac:dyDescent="0.15">
      <c r="A2231">
        <v>2237</v>
      </c>
      <c r="B2231" t="s">
        <v>1670</v>
      </c>
      <c r="C2231" t="s">
        <v>10077</v>
      </c>
      <c r="D2231" t="s">
        <v>388</v>
      </c>
      <c r="E2231" s="2" t="s">
        <v>231</v>
      </c>
      <c r="F2231" t="s">
        <v>13629</v>
      </c>
      <c r="G2231" s="2" t="s">
        <v>6403</v>
      </c>
      <c r="H2231" t="s">
        <v>13553</v>
      </c>
    </row>
    <row r="2232" spans="1:8" x14ac:dyDescent="0.15">
      <c r="A2232">
        <v>2238</v>
      </c>
      <c r="B2232" t="s">
        <v>1671</v>
      </c>
      <c r="C2232" t="s">
        <v>10078</v>
      </c>
      <c r="D2232" t="s">
        <v>388</v>
      </c>
      <c r="E2232" s="2" t="s">
        <v>231</v>
      </c>
      <c r="F2232" t="s">
        <v>13617</v>
      </c>
      <c r="G2232" s="2">
        <v>990514</v>
      </c>
      <c r="H2232" t="s">
        <v>13553</v>
      </c>
    </row>
    <row r="2233" spans="1:8" x14ac:dyDescent="0.15">
      <c r="A2233">
        <v>2239</v>
      </c>
      <c r="B2233" t="s">
        <v>3138</v>
      </c>
      <c r="C2233" t="s">
        <v>10079</v>
      </c>
      <c r="D2233" t="s">
        <v>388</v>
      </c>
      <c r="E2233" s="2" t="s">
        <v>230</v>
      </c>
      <c r="F2233" t="s">
        <v>13635</v>
      </c>
      <c r="G2233" s="2" t="s">
        <v>6557</v>
      </c>
      <c r="H2233" t="s">
        <v>13553</v>
      </c>
    </row>
    <row r="2234" spans="1:8" x14ac:dyDescent="0.15">
      <c r="A2234">
        <v>2240</v>
      </c>
      <c r="B2234" t="s">
        <v>3139</v>
      </c>
      <c r="C2234" t="s">
        <v>10080</v>
      </c>
      <c r="D2234" t="s">
        <v>388</v>
      </c>
      <c r="E2234" s="2" t="s">
        <v>230</v>
      </c>
      <c r="F2234" t="s">
        <v>13627</v>
      </c>
      <c r="G2234" s="2" t="s">
        <v>6874</v>
      </c>
      <c r="H2234" t="s">
        <v>13553</v>
      </c>
    </row>
    <row r="2235" spans="1:8" x14ac:dyDescent="0.15">
      <c r="A2235">
        <v>2241</v>
      </c>
      <c r="B2235" t="s">
        <v>3140</v>
      </c>
      <c r="C2235" t="s">
        <v>10081</v>
      </c>
      <c r="D2235" t="s">
        <v>388</v>
      </c>
      <c r="E2235" s="2" t="s">
        <v>230</v>
      </c>
      <c r="F2235" t="s">
        <v>13610</v>
      </c>
      <c r="G2235" s="2" t="s">
        <v>7284</v>
      </c>
      <c r="H2235" t="s">
        <v>13553</v>
      </c>
    </row>
    <row r="2236" spans="1:8" x14ac:dyDescent="0.15">
      <c r="A2236">
        <v>2242</v>
      </c>
      <c r="B2236" t="s">
        <v>3141</v>
      </c>
      <c r="C2236" t="s">
        <v>10082</v>
      </c>
      <c r="D2236" t="s">
        <v>388</v>
      </c>
      <c r="E2236" s="2" t="s">
        <v>230</v>
      </c>
      <c r="F2236" t="s">
        <v>13615</v>
      </c>
      <c r="G2236" s="2" t="s">
        <v>7247</v>
      </c>
      <c r="H2236" t="s">
        <v>13553</v>
      </c>
    </row>
    <row r="2237" spans="1:8" x14ac:dyDescent="0.15">
      <c r="A2237">
        <v>2243</v>
      </c>
      <c r="B2237" t="s">
        <v>3142</v>
      </c>
      <c r="C2237" t="s">
        <v>10083</v>
      </c>
      <c r="D2237" t="s">
        <v>388</v>
      </c>
      <c r="E2237" s="2" t="s">
        <v>230</v>
      </c>
      <c r="F2237" t="s">
        <v>13616</v>
      </c>
      <c r="G2237" s="2" t="s">
        <v>6354</v>
      </c>
      <c r="H2237" t="s">
        <v>13553</v>
      </c>
    </row>
    <row r="2238" spans="1:8" x14ac:dyDescent="0.15">
      <c r="A2238">
        <v>2244</v>
      </c>
      <c r="B2238" t="s">
        <v>3143</v>
      </c>
      <c r="C2238" t="s">
        <v>10084</v>
      </c>
      <c r="D2238" t="s">
        <v>388</v>
      </c>
      <c r="E2238" s="2" t="s">
        <v>230</v>
      </c>
      <c r="F2238" t="s">
        <v>13631</v>
      </c>
      <c r="G2238" s="2" t="s">
        <v>7238</v>
      </c>
      <c r="H2238" t="s">
        <v>13553</v>
      </c>
    </row>
    <row r="2239" spans="1:8" x14ac:dyDescent="0.15">
      <c r="A2239">
        <v>2245</v>
      </c>
      <c r="B2239" t="s">
        <v>3144</v>
      </c>
      <c r="C2239" t="s">
        <v>10085</v>
      </c>
      <c r="D2239" t="s">
        <v>388</v>
      </c>
      <c r="E2239" s="2" t="s">
        <v>230</v>
      </c>
      <c r="F2239" t="s">
        <v>13620</v>
      </c>
      <c r="G2239" s="2" t="s">
        <v>7148</v>
      </c>
      <c r="H2239" t="s">
        <v>13553</v>
      </c>
    </row>
    <row r="2240" spans="1:8" x14ac:dyDescent="0.15">
      <c r="A2240">
        <v>2246</v>
      </c>
      <c r="B2240" t="s">
        <v>3145</v>
      </c>
      <c r="C2240" t="s">
        <v>10086</v>
      </c>
      <c r="D2240" t="s">
        <v>388</v>
      </c>
      <c r="E2240" s="2" t="s">
        <v>230</v>
      </c>
      <c r="F2240" t="s">
        <v>13606</v>
      </c>
      <c r="G2240" s="2" t="s">
        <v>6428</v>
      </c>
      <c r="H2240" t="s">
        <v>13553</v>
      </c>
    </row>
    <row r="2241" spans="1:8" x14ac:dyDescent="0.15">
      <c r="A2241">
        <v>2247</v>
      </c>
      <c r="B2241" t="s">
        <v>3146</v>
      </c>
      <c r="C2241" t="s">
        <v>10087</v>
      </c>
      <c r="D2241" t="s">
        <v>388</v>
      </c>
      <c r="E2241" s="2" t="s">
        <v>230</v>
      </c>
      <c r="F2241" t="s">
        <v>13645</v>
      </c>
      <c r="G2241" s="2" t="s">
        <v>7390</v>
      </c>
      <c r="H2241" t="s">
        <v>13553</v>
      </c>
    </row>
    <row r="2242" spans="1:8" x14ac:dyDescent="0.15">
      <c r="A2242">
        <v>2248</v>
      </c>
      <c r="B2242" t="s">
        <v>3147</v>
      </c>
      <c r="C2242" t="s">
        <v>10088</v>
      </c>
      <c r="D2242" t="s">
        <v>388</v>
      </c>
      <c r="E2242" s="2" t="s">
        <v>230</v>
      </c>
      <c r="F2242" t="s">
        <v>13617</v>
      </c>
      <c r="G2242" s="2" t="s">
        <v>6499</v>
      </c>
      <c r="H2242" t="s">
        <v>13553</v>
      </c>
    </row>
    <row r="2243" spans="1:8" x14ac:dyDescent="0.15">
      <c r="A2243">
        <v>2249</v>
      </c>
      <c r="B2243" t="s">
        <v>3148</v>
      </c>
      <c r="C2243" t="s">
        <v>10089</v>
      </c>
      <c r="D2243" t="s">
        <v>388</v>
      </c>
      <c r="E2243" s="2" t="s">
        <v>230</v>
      </c>
      <c r="F2243" t="s">
        <v>13613</v>
      </c>
      <c r="G2243" s="2" t="s">
        <v>7391</v>
      </c>
      <c r="H2243" t="s">
        <v>13553</v>
      </c>
    </row>
    <row r="2244" spans="1:8" x14ac:dyDescent="0.15">
      <c r="A2244">
        <v>2250</v>
      </c>
      <c r="B2244" t="s">
        <v>3149</v>
      </c>
      <c r="C2244" t="s">
        <v>10090</v>
      </c>
      <c r="D2244" t="s">
        <v>388</v>
      </c>
      <c r="E2244" s="2" t="s">
        <v>230</v>
      </c>
      <c r="F2244" t="s">
        <v>13607</v>
      </c>
      <c r="G2244" s="2" t="s">
        <v>6498</v>
      </c>
      <c r="H2244" t="s">
        <v>13553</v>
      </c>
    </row>
    <row r="2245" spans="1:8" x14ac:dyDescent="0.15">
      <c r="A2245">
        <v>2251</v>
      </c>
      <c r="B2245" t="s">
        <v>3150</v>
      </c>
      <c r="C2245" t="s">
        <v>10091</v>
      </c>
      <c r="D2245" t="s">
        <v>388</v>
      </c>
      <c r="E2245" s="2" t="s">
        <v>230</v>
      </c>
      <c r="F2245" t="s">
        <v>13632</v>
      </c>
      <c r="G2245" s="2" t="s">
        <v>6344</v>
      </c>
      <c r="H2245" t="s">
        <v>13553</v>
      </c>
    </row>
    <row r="2246" spans="1:8" x14ac:dyDescent="0.15">
      <c r="A2246">
        <v>2252</v>
      </c>
      <c r="B2246" t="s">
        <v>3151</v>
      </c>
      <c r="C2246" t="s">
        <v>10092</v>
      </c>
      <c r="D2246" t="s">
        <v>388</v>
      </c>
      <c r="E2246" s="2" t="s">
        <v>230</v>
      </c>
      <c r="F2246" t="s">
        <v>13643</v>
      </c>
      <c r="G2246" s="2" t="s">
        <v>6498</v>
      </c>
      <c r="H2246" t="s">
        <v>13553</v>
      </c>
    </row>
    <row r="2247" spans="1:8" x14ac:dyDescent="0.15">
      <c r="A2247">
        <v>2253</v>
      </c>
      <c r="B2247" t="s">
        <v>4663</v>
      </c>
      <c r="C2247" t="s">
        <v>10093</v>
      </c>
      <c r="D2247" t="s">
        <v>388</v>
      </c>
      <c r="E2247" s="2" t="s">
        <v>7855</v>
      </c>
      <c r="F2247" t="s">
        <v>13617</v>
      </c>
      <c r="G2247" s="2" t="s">
        <v>7392</v>
      </c>
      <c r="H2247" t="s">
        <v>13553</v>
      </c>
    </row>
    <row r="2248" spans="1:8" x14ac:dyDescent="0.15">
      <c r="A2248">
        <v>2254</v>
      </c>
      <c r="B2248" t="s">
        <v>4664</v>
      </c>
      <c r="C2248" t="s">
        <v>10094</v>
      </c>
      <c r="D2248" t="s">
        <v>388</v>
      </c>
      <c r="E2248" s="2" t="s">
        <v>7855</v>
      </c>
      <c r="F2248" t="s">
        <v>13634</v>
      </c>
      <c r="G2248" s="2" t="s">
        <v>6446</v>
      </c>
      <c r="H2248" t="s">
        <v>13553</v>
      </c>
    </row>
    <row r="2249" spans="1:8" x14ac:dyDescent="0.15">
      <c r="A2249">
        <v>2255</v>
      </c>
      <c r="B2249" t="s">
        <v>4665</v>
      </c>
      <c r="C2249" t="s">
        <v>10095</v>
      </c>
      <c r="D2249" t="s">
        <v>388</v>
      </c>
      <c r="E2249" s="2" t="s">
        <v>7855</v>
      </c>
      <c r="F2249" t="s">
        <v>13644</v>
      </c>
      <c r="G2249" s="2" t="s">
        <v>7249</v>
      </c>
      <c r="H2249" t="s">
        <v>13553</v>
      </c>
    </row>
    <row r="2250" spans="1:8" x14ac:dyDescent="0.15">
      <c r="A2250">
        <v>2256</v>
      </c>
      <c r="B2250" t="s">
        <v>4666</v>
      </c>
      <c r="C2250" t="s">
        <v>10096</v>
      </c>
      <c r="D2250" t="s">
        <v>388</v>
      </c>
      <c r="E2250" s="2" t="s">
        <v>7855</v>
      </c>
      <c r="F2250" t="s">
        <v>13607</v>
      </c>
      <c r="G2250" s="2" t="s">
        <v>7393</v>
      </c>
      <c r="H2250" t="s">
        <v>13553</v>
      </c>
    </row>
    <row r="2251" spans="1:8" x14ac:dyDescent="0.15">
      <c r="A2251">
        <v>2257</v>
      </c>
      <c r="B2251" t="s">
        <v>4667</v>
      </c>
      <c r="C2251" t="s">
        <v>10097</v>
      </c>
      <c r="D2251" t="s">
        <v>388</v>
      </c>
      <c r="E2251" s="2" t="s">
        <v>7855</v>
      </c>
      <c r="F2251" t="s">
        <v>13606</v>
      </c>
      <c r="G2251" s="2" t="s">
        <v>7394</v>
      </c>
      <c r="H2251" t="s">
        <v>13553</v>
      </c>
    </row>
    <row r="2252" spans="1:8" x14ac:dyDescent="0.15">
      <c r="A2252">
        <v>2258</v>
      </c>
      <c r="B2252" t="s">
        <v>4668</v>
      </c>
      <c r="C2252" t="s">
        <v>10098</v>
      </c>
      <c r="D2252" t="s">
        <v>388</v>
      </c>
      <c r="E2252" s="2" t="s">
        <v>7855</v>
      </c>
      <c r="F2252" t="s">
        <v>13617</v>
      </c>
      <c r="G2252" s="2" t="s">
        <v>7394</v>
      </c>
      <c r="H2252" t="s">
        <v>13553</v>
      </c>
    </row>
    <row r="2253" spans="1:8" x14ac:dyDescent="0.15">
      <c r="A2253">
        <v>2259</v>
      </c>
      <c r="B2253" t="s">
        <v>4669</v>
      </c>
      <c r="C2253" t="s">
        <v>10099</v>
      </c>
      <c r="D2253" t="s">
        <v>388</v>
      </c>
      <c r="E2253" s="2" t="s">
        <v>7855</v>
      </c>
      <c r="F2253" t="s">
        <v>13623</v>
      </c>
      <c r="G2253" s="2" t="s">
        <v>7395</v>
      </c>
      <c r="H2253" t="s">
        <v>13553</v>
      </c>
    </row>
    <row r="2254" spans="1:8" x14ac:dyDescent="0.15">
      <c r="A2254">
        <v>2260</v>
      </c>
      <c r="B2254" t="s">
        <v>4670</v>
      </c>
      <c r="C2254" t="s">
        <v>10100</v>
      </c>
      <c r="D2254" t="s">
        <v>388</v>
      </c>
      <c r="E2254" s="2" t="s">
        <v>7855</v>
      </c>
      <c r="F2254" t="s">
        <v>13617</v>
      </c>
      <c r="G2254" s="2" t="s">
        <v>7263</v>
      </c>
      <c r="H2254" t="s">
        <v>13553</v>
      </c>
    </row>
    <row r="2255" spans="1:8" x14ac:dyDescent="0.15">
      <c r="A2255">
        <v>2261</v>
      </c>
      <c r="B2255" t="s">
        <v>4671</v>
      </c>
      <c r="C2255" t="s">
        <v>10101</v>
      </c>
      <c r="D2255" t="s">
        <v>388</v>
      </c>
      <c r="E2255" s="2" t="s">
        <v>7855</v>
      </c>
      <c r="F2255" t="s">
        <v>13632</v>
      </c>
      <c r="G2255" s="2" t="s">
        <v>6747</v>
      </c>
      <c r="H2255" t="s">
        <v>13553</v>
      </c>
    </row>
    <row r="2256" spans="1:8" x14ac:dyDescent="0.15">
      <c r="A2256">
        <v>2262</v>
      </c>
      <c r="B2256" t="s">
        <v>4672</v>
      </c>
      <c r="C2256" t="s">
        <v>10102</v>
      </c>
      <c r="D2256" t="s">
        <v>388</v>
      </c>
      <c r="E2256" s="2" t="s">
        <v>7855</v>
      </c>
      <c r="F2256" t="s">
        <v>13628</v>
      </c>
      <c r="G2256" s="2" t="s">
        <v>7396</v>
      </c>
      <c r="H2256" t="s">
        <v>13553</v>
      </c>
    </row>
    <row r="2257" spans="1:8" x14ac:dyDescent="0.15">
      <c r="A2257">
        <v>2263</v>
      </c>
      <c r="B2257" t="s">
        <v>4673</v>
      </c>
      <c r="C2257" t="s">
        <v>10103</v>
      </c>
      <c r="D2257" t="s">
        <v>388</v>
      </c>
      <c r="E2257" s="2" t="s">
        <v>7855</v>
      </c>
      <c r="F2257" t="s">
        <v>13610</v>
      </c>
      <c r="G2257" s="2" t="s">
        <v>7397</v>
      </c>
      <c r="H2257" t="s">
        <v>13553</v>
      </c>
    </row>
    <row r="2258" spans="1:8" x14ac:dyDescent="0.15">
      <c r="A2258">
        <v>2264</v>
      </c>
      <c r="B2258" t="s">
        <v>4674</v>
      </c>
      <c r="C2258" t="s">
        <v>10104</v>
      </c>
      <c r="D2258" t="s">
        <v>388</v>
      </c>
      <c r="E2258" s="2" t="s">
        <v>7855</v>
      </c>
      <c r="F2258" t="s">
        <v>13619</v>
      </c>
      <c r="G2258" s="2" t="s">
        <v>7398</v>
      </c>
      <c r="H2258" t="s">
        <v>13553</v>
      </c>
    </row>
    <row r="2259" spans="1:8" x14ac:dyDescent="0.15">
      <c r="A2259">
        <v>2265</v>
      </c>
      <c r="B2259" t="s">
        <v>4675</v>
      </c>
      <c r="C2259" t="s">
        <v>10105</v>
      </c>
      <c r="D2259" t="s">
        <v>388</v>
      </c>
      <c r="E2259" s="2" t="s">
        <v>7855</v>
      </c>
      <c r="F2259" t="s">
        <v>13619</v>
      </c>
      <c r="G2259" s="2" t="s">
        <v>7264</v>
      </c>
      <c r="H2259" t="s">
        <v>13553</v>
      </c>
    </row>
    <row r="2260" spans="1:8" x14ac:dyDescent="0.15">
      <c r="A2260">
        <v>2266</v>
      </c>
      <c r="B2260" t="s">
        <v>4676</v>
      </c>
      <c r="C2260" t="s">
        <v>10106</v>
      </c>
      <c r="D2260" t="s">
        <v>388</v>
      </c>
      <c r="E2260" s="2" t="s">
        <v>7855</v>
      </c>
      <c r="F2260" t="s">
        <v>13646</v>
      </c>
      <c r="G2260" s="2" t="s">
        <v>7399</v>
      </c>
      <c r="H2260" t="s">
        <v>13553</v>
      </c>
    </row>
    <row r="2261" spans="1:8" x14ac:dyDescent="0.15">
      <c r="A2261">
        <v>2267</v>
      </c>
      <c r="B2261" t="s">
        <v>4677</v>
      </c>
      <c r="C2261" t="s">
        <v>10107</v>
      </c>
      <c r="D2261" t="s">
        <v>388</v>
      </c>
      <c r="E2261" s="2" t="s">
        <v>7855</v>
      </c>
      <c r="F2261" t="s">
        <v>13621</v>
      </c>
      <c r="G2261" s="2" t="s">
        <v>7400</v>
      </c>
      <c r="H2261" t="s">
        <v>13553</v>
      </c>
    </row>
    <row r="2262" spans="1:8" x14ac:dyDescent="0.15">
      <c r="A2262">
        <v>2274</v>
      </c>
      <c r="B2262" t="s">
        <v>1430</v>
      </c>
      <c r="C2262" t="s">
        <v>10108</v>
      </c>
      <c r="D2262" t="s">
        <v>347</v>
      </c>
      <c r="E2262" s="2" t="s">
        <v>232</v>
      </c>
      <c r="F2262" t="s">
        <v>13609</v>
      </c>
      <c r="G2262" s="2" t="s">
        <v>7401</v>
      </c>
      <c r="H2262" t="s">
        <v>13553</v>
      </c>
    </row>
    <row r="2263" spans="1:8" x14ac:dyDescent="0.15">
      <c r="A2263">
        <v>2275</v>
      </c>
      <c r="B2263" t="s">
        <v>1426</v>
      </c>
      <c r="C2263" t="s">
        <v>10109</v>
      </c>
      <c r="D2263" t="s">
        <v>347</v>
      </c>
      <c r="E2263" s="2" t="s">
        <v>232</v>
      </c>
      <c r="F2263" t="s">
        <v>13609</v>
      </c>
      <c r="G2263" s="2" t="s">
        <v>7131</v>
      </c>
      <c r="H2263" t="s">
        <v>13553</v>
      </c>
    </row>
    <row r="2264" spans="1:8" x14ac:dyDescent="0.15">
      <c r="A2264">
        <v>2276</v>
      </c>
      <c r="B2264" t="s">
        <v>1429</v>
      </c>
      <c r="C2264" t="s">
        <v>10110</v>
      </c>
      <c r="D2264" t="s">
        <v>347</v>
      </c>
      <c r="E2264" s="2" t="s">
        <v>232</v>
      </c>
      <c r="F2264" t="s">
        <v>13609</v>
      </c>
      <c r="G2264" s="2" t="s">
        <v>6573</v>
      </c>
      <c r="H2264" t="s">
        <v>13553</v>
      </c>
    </row>
    <row r="2265" spans="1:8" x14ac:dyDescent="0.15">
      <c r="A2265">
        <v>2277</v>
      </c>
      <c r="B2265" t="s">
        <v>1425</v>
      </c>
      <c r="C2265" t="s">
        <v>10111</v>
      </c>
      <c r="D2265" t="s">
        <v>347</v>
      </c>
      <c r="E2265" s="2" t="s">
        <v>232</v>
      </c>
      <c r="F2265" t="s">
        <v>13609</v>
      </c>
      <c r="G2265" s="2" t="s">
        <v>7001</v>
      </c>
      <c r="H2265" t="s">
        <v>13553</v>
      </c>
    </row>
    <row r="2266" spans="1:8" x14ac:dyDescent="0.15">
      <c r="A2266">
        <v>2278</v>
      </c>
      <c r="B2266" t="s">
        <v>1424</v>
      </c>
      <c r="C2266" t="s">
        <v>10112</v>
      </c>
      <c r="D2266" t="s">
        <v>347</v>
      </c>
      <c r="E2266" s="2" t="s">
        <v>232</v>
      </c>
      <c r="F2266" t="s">
        <v>13609</v>
      </c>
      <c r="G2266" s="2" t="s">
        <v>7314</v>
      </c>
      <c r="H2266" t="s">
        <v>13553</v>
      </c>
    </row>
    <row r="2267" spans="1:8" x14ac:dyDescent="0.15">
      <c r="A2267">
        <v>2279</v>
      </c>
      <c r="B2267" t="s">
        <v>4678</v>
      </c>
      <c r="C2267" t="s">
        <v>10113</v>
      </c>
      <c r="D2267" t="s">
        <v>347</v>
      </c>
      <c r="E2267" s="2" t="s">
        <v>232</v>
      </c>
      <c r="F2267" t="s">
        <v>13609</v>
      </c>
      <c r="G2267" s="2" t="s">
        <v>6532</v>
      </c>
      <c r="H2267" t="s">
        <v>13553</v>
      </c>
    </row>
    <row r="2268" spans="1:8" x14ac:dyDescent="0.15">
      <c r="A2268">
        <v>2280</v>
      </c>
      <c r="B2268" t="s">
        <v>1423</v>
      </c>
      <c r="C2268" t="s">
        <v>10114</v>
      </c>
      <c r="D2268" t="s">
        <v>347</v>
      </c>
      <c r="E2268" s="2" t="s">
        <v>232</v>
      </c>
      <c r="F2268" t="s">
        <v>13609</v>
      </c>
      <c r="G2268" s="2" t="s">
        <v>7402</v>
      </c>
      <c r="H2268" t="s">
        <v>13553</v>
      </c>
    </row>
    <row r="2269" spans="1:8" x14ac:dyDescent="0.15">
      <c r="A2269">
        <v>2281</v>
      </c>
      <c r="B2269" t="s">
        <v>1428</v>
      </c>
      <c r="C2269" t="s">
        <v>10115</v>
      </c>
      <c r="D2269" t="s">
        <v>347</v>
      </c>
      <c r="E2269" s="2" t="s">
        <v>232</v>
      </c>
      <c r="F2269" t="s">
        <v>13609</v>
      </c>
      <c r="G2269" s="2" t="s">
        <v>7225</v>
      </c>
      <c r="H2269" t="s">
        <v>13553</v>
      </c>
    </row>
    <row r="2270" spans="1:8" x14ac:dyDescent="0.15">
      <c r="A2270">
        <v>2282</v>
      </c>
      <c r="B2270" t="s">
        <v>1427</v>
      </c>
      <c r="C2270" t="s">
        <v>10116</v>
      </c>
      <c r="D2270" t="s">
        <v>347</v>
      </c>
      <c r="E2270" s="2" t="s">
        <v>232</v>
      </c>
      <c r="F2270" t="s">
        <v>13609</v>
      </c>
      <c r="G2270" s="2" t="s">
        <v>7314</v>
      </c>
      <c r="H2270" t="s">
        <v>13553</v>
      </c>
    </row>
    <row r="2271" spans="1:8" x14ac:dyDescent="0.15">
      <c r="A2271">
        <v>2283</v>
      </c>
      <c r="B2271" t="s">
        <v>1433</v>
      </c>
      <c r="C2271" t="s">
        <v>10117</v>
      </c>
      <c r="D2271" t="s">
        <v>347</v>
      </c>
      <c r="E2271" s="2" t="s">
        <v>231</v>
      </c>
      <c r="F2271" t="s">
        <v>13609</v>
      </c>
      <c r="G2271" s="2" t="s">
        <v>6882</v>
      </c>
      <c r="H2271" t="s">
        <v>13553</v>
      </c>
    </row>
    <row r="2272" spans="1:8" x14ac:dyDescent="0.15">
      <c r="A2272">
        <v>2284</v>
      </c>
      <c r="B2272" t="s">
        <v>2678</v>
      </c>
      <c r="C2272" t="s">
        <v>10118</v>
      </c>
      <c r="D2272" t="s">
        <v>347</v>
      </c>
      <c r="E2272" s="2" t="s">
        <v>231</v>
      </c>
      <c r="F2272" t="s">
        <v>13609</v>
      </c>
      <c r="G2272" s="2" t="s">
        <v>6726</v>
      </c>
      <c r="H2272" t="s">
        <v>13553</v>
      </c>
    </row>
    <row r="2273" spans="1:8" x14ac:dyDescent="0.15">
      <c r="A2273">
        <v>2285</v>
      </c>
      <c r="B2273" t="s">
        <v>1431</v>
      </c>
      <c r="C2273" t="s">
        <v>10119</v>
      </c>
      <c r="D2273" t="s">
        <v>347</v>
      </c>
      <c r="E2273" s="2" t="s">
        <v>231</v>
      </c>
      <c r="F2273" t="s">
        <v>13609</v>
      </c>
      <c r="G2273" s="2" t="s">
        <v>6724</v>
      </c>
      <c r="H2273" t="s">
        <v>13553</v>
      </c>
    </row>
    <row r="2274" spans="1:8" x14ac:dyDescent="0.15">
      <c r="A2274">
        <v>2286</v>
      </c>
      <c r="B2274" t="s">
        <v>1432</v>
      </c>
      <c r="C2274" t="s">
        <v>10120</v>
      </c>
      <c r="D2274" t="s">
        <v>347</v>
      </c>
      <c r="E2274" s="2" t="s">
        <v>231</v>
      </c>
      <c r="F2274" t="s">
        <v>13609</v>
      </c>
      <c r="G2274" s="2" t="s">
        <v>6918</v>
      </c>
      <c r="H2274" t="s">
        <v>13553</v>
      </c>
    </row>
    <row r="2275" spans="1:8" x14ac:dyDescent="0.15">
      <c r="A2275">
        <v>2287</v>
      </c>
      <c r="B2275" t="s">
        <v>4679</v>
      </c>
      <c r="C2275" t="s">
        <v>10121</v>
      </c>
      <c r="D2275" t="s">
        <v>347</v>
      </c>
      <c r="E2275" s="2" t="s">
        <v>231</v>
      </c>
      <c r="F2275" t="s">
        <v>13609</v>
      </c>
      <c r="G2275" s="2" t="s">
        <v>7321</v>
      </c>
      <c r="H2275" t="s">
        <v>13555</v>
      </c>
    </row>
    <row r="2276" spans="1:8" x14ac:dyDescent="0.15">
      <c r="A2276">
        <v>2288</v>
      </c>
      <c r="B2276" t="s">
        <v>2679</v>
      </c>
      <c r="C2276" t="s">
        <v>10122</v>
      </c>
      <c r="D2276" t="s">
        <v>347</v>
      </c>
      <c r="E2276" s="2" t="s">
        <v>231</v>
      </c>
      <c r="F2276" t="s">
        <v>13609</v>
      </c>
      <c r="G2276" s="2" t="s">
        <v>6548</v>
      </c>
      <c r="H2276" t="s">
        <v>13553</v>
      </c>
    </row>
    <row r="2277" spans="1:8" x14ac:dyDescent="0.15">
      <c r="A2277">
        <v>2289</v>
      </c>
      <c r="B2277" t="s">
        <v>1439</v>
      </c>
      <c r="C2277" t="s">
        <v>10123</v>
      </c>
      <c r="D2277" t="s">
        <v>347</v>
      </c>
      <c r="E2277" s="2" t="s">
        <v>231</v>
      </c>
      <c r="F2277" t="s">
        <v>13609</v>
      </c>
      <c r="G2277" s="2" t="s">
        <v>6725</v>
      </c>
      <c r="H2277" t="s">
        <v>13553</v>
      </c>
    </row>
    <row r="2278" spans="1:8" x14ac:dyDescent="0.15">
      <c r="A2278">
        <v>2290</v>
      </c>
      <c r="B2278" t="s">
        <v>1438</v>
      </c>
      <c r="C2278" t="s">
        <v>10124</v>
      </c>
      <c r="D2278" t="s">
        <v>347</v>
      </c>
      <c r="E2278" s="2" t="s">
        <v>231</v>
      </c>
      <c r="F2278" t="s">
        <v>13609</v>
      </c>
      <c r="G2278" s="2" t="s">
        <v>7403</v>
      </c>
      <c r="H2278" t="s">
        <v>13553</v>
      </c>
    </row>
    <row r="2279" spans="1:8" x14ac:dyDescent="0.15">
      <c r="A2279">
        <v>2291</v>
      </c>
      <c r="B2279" t="s">
        <v>1436</v>
      </c>
      <c r="C2279" t="s">
        <v>10125</v>
      </c>
      <c r="D2279" t="s">
        <v>347</v>
      </c>
      <c r="E2279" s="2" t="s">
        <v>231</v>
      </c>
      <c r="F2279" t="s">
        <v>13609</v>
      </c>
      <c r="G2279" s="2" t="s">
        <v>7026</v>
      </c>
      <c r="H2279" t="s">
        <v>13553</v>
      </c>
    </row>
    <row r="2280" spans="1:8" x14ac:dyDescent="0.15">
      <c r="A2280">
        <v>2292</v>
      </c>
      <c r="B2280" t="s">
        <v>1434</v>
      </c>
      <c r="C2280" t="s">
        <v>10126</v>
      </c>
      <c r="D2280" t="s">
        <v>347</v>
      </c>
      <c r="E2280" s="2" t="s">
        <v>231</v>
      </c>
      <c r="F2280" t="s">
        <v>13609</v>
      </c>
      <c r="G2280" s="2" t="s">
        <v>6726</v>
      </c>
      <c r="H2280" t="s">
        <v>13553</v>
      </c>
    </row>
    <row r="2281" spans="1:8" x14ac:dyDescent="0.15">
      <c r="A2281">
        <v>2293</v>
      </c>
      <c r="B2281" t="s">
        <v>1435</v>
      </c>
      <c r="C2281" t="s">
        <v>10127</v>
      </c>
      <c r="D2281" t="s">
        <v>347</v>
      </c>
      <c r="E2281" s="2" t="s">
        <v>231</v>
      </c>
      <c r="F2281" t="s">
        <v>13609</v>
      </c>
      <c r="G2281" s="2" t="s">
        <v>7257</v>
      </c>
      <c r="H2281" t="s">
        <v>13553</v>
      </c>
    </row>
    <row r="2282" spans="1:8" x14ac:dyDescent="0.15">
      <c r="A2282">
        <v>2294</v>
      </c>
      <c r="B2282" t="s">
        <v>1437</v>
      </c>
      <c r="C2282" t="s">
        <v>10128</v>
      </c>
      <c r="D2282" t="s">
        <v>347</v>
      </c>
      <c r="E2282" s="2" t="s">
        <v>231</v>
      </c>
      <c r="F2282" t="s">
        <v>13609</v>
      </c>
      <c r="G2282" s="2" t="s">
        <v>6676</v>
      </c>
      <c r="H2282" t="s">
        <v>13553</v>
      </c>
    </row>
    <row r="2283" spans="1:8" x14ac:dyDescent="0.15">
      <c r="A2283">
        <v>2295</v>
      </c>
      <c r="B2283" t="s">
        <v>333</v>
      </c>
      <c r="C2283" t="s">
        <v>10129</v>
      </c>
      <c r="D2283" t="s">
        <v>347</v>
      </c>
      <c r="E2283" s="2" t="s">
        <v>231</v>
      </c>
      <c r="F2283" t="s">
        <v>13609</v>
      </c>
      <c r="G2283" s="2" t="s">
        <v>6810</v>
      </c>
      <c r="H2283" t="s">
        <v>13553</v>
      </c>
    </row>
    <row r="2284" spans="1:8" x14ac:dyDescent="0.15">
      <c r="A2284">
        <v>2296</v>
      </c>
      <c r="B2284" t="s">
        <v>3303</v>
      </c>
      <c r="C2284" t="s">
        <v>10130</v>
      </c>
      <c r="D2284" t="s">
        <v>347</v>
      </c>
      <c r="E2284" s="2" t="s">
        <v>230</v>
      </c>
      <c r="F2284" t="s">
        <v>13609</v>
      </c>
      <c r="G2284" s="2" t="s">
        <v>6782</v>
      </c>
      <c r="H2284" t="s">
        <v>13553</v>
      </c>
    </row>
    <row r="2285" spans="1:8" x14ac:dyDescent="0.15">
      <c r="A2285">
        <v>2297</v>
      </c>
      <c r="B2285" t="s">
        <v>3300</v>
      </c>
      <c r="C2285" t="s">
        <v>10131</v>
      </c>
      <c r="D2285" t="s">
        <v>347</v>
      </c>
      <c r="E2285" s="2" t="s">
        <v>230</v>
      </c>
      <c r="F2285" t="s">
        <v>13609</v>
      </c>
      <c r="G2285" s="2" t="s">
        <v>6738</v>
      </c>
      <c r="H2285" t="s">
        <v>13553</v>
      </c>
    </row>
    <row r="2286" spans="1:8" x14ac:dyDescent="0.15">
      <c r="A2286">
        <v>2298</v>
      </c>
      <c r="B2286" t="s">
        <v>3307</v>
      </c>
      <c r="C2286" t="s">
        <v>10132</v>
      </c>
      <c r="D2286" t="s">
        <v>347</v>
      </c>
      <c r="E2286" s="2" t="s">
        <v>230</v>
      </c>
      <c r="F2286" t="s">
        <v>13609</v>
      </c>
      <c r="G2286" s="2" t="s">
        <v>7404</v>
      </c>
      <c r="H2286" t="s">
        <v>13553</v>
      </c>
    </row>
    <row r="2287" spans="1:8" x14ac:dyDescent="0.15">
      <c r="A2287">
        <v>2299</v>
      </c>
      <c r="B2287" t="s">
        <v>3305</v>
      </c>
      <c r="C2287" t="s">
        <v>10133</v>
      </c>
      <c r="D2287" t="s">
        <v>347</v>
      </c>
      <c r="E2287" s="2" t="s">
        <v>230</v>
      </c>
      <c r="F2287" t="s">
        <v>13609</v>
      </c>
      <c r="G2287" s="2" t="s">
        <v>6608</v>
      </c>
      <c r="H2287" t="s">
        <v>13553</v>
      </c>
    </row>
    <row r="2288" spans="1:8" x14ac:dyDescent="0.15">
      <c r="A2288">
        <v>2300</v>
      </c>
      <c r="B2288" t="s">
        <v>3302</v>
      </c>
      <c r="C2288" t="s">
        <v>10134</v>
      </c>
      <c r="D2288" t="s">
        <v>347</v>
      </c>
      <c r="E2288" s="2" t="s">
        <v>230</v>
      </c>
      <c r="F2288" t="s">
        <v>13609</v>
      </c>
      <c r="G2288" s="2" t="s">
        <v>7153</v>
      </c>
      <c r="H2288" t="s">
        <v>13553</v>
      </c>
    </row>
    <row r="2289" spans="1:8" x14ac:dyDescent="0.15">
      <c r="A2289">
        <v>2301</v>
      </c>
      <c r="B2289" t="s">
        <v>3301</v>
      </c>
      <c r="C2289" t="s">
        <v>8119</v>
      </c>
      <c r="D2289" t="s">
        <v>347</v>
      </c>
      <c r="E2289" s="2" t="s">
        <v>230</v>
      </c>
      <c r="F2289" t="s">
        <v>13609</v>
      </c>
      <c r="G2289" s="2" t="s">
        <v>7364</v>
      </c>
      <c r="H2289" t="s">
        <v>13553</v>
      </c>
    </row>
    <row r="2290" spans="1:8" x14ac:dyDescent="0.15">
      <c r="A2290">
        <v>2302</v>
      </c>
      <c r="B2290" t="s">
        <v>4680</v>
      </c>
      <c r="C2290" t="s">
        <v>10135</v>
      </c>
      <c r="D2290" t="s">
        <v>347</v>
      </c>
      <c r="E2290" s="2" t="s">
        <v>230</v>
      </c>
      <c r="F2290" t="s">
        <v>13609</v>
      </c>
      <c r="G2290" s="2" t="s">
        <v>6425</v>
      </c>
      <c r="H2290" t="s">
        <v>13553</v>
      </c>
    </row>
    <row r="2291" spans="1:8" x14ac:dyDescent="0.15">
      <c r="A2291">
        <v>2303</v>
      </c>
      <c r="B2291" t="s">
        <v>3304</v>
      </c>
      <c r="C2291" t="s">
        <v>10136</v>
      </c>
      <c r="D2291" t="s">
        <v>347</v>
      </c>
      <c r="E2291" s="2" t="s">
        <v>230</v>
      </c>
      <c r="F2291" t="s">
        <v>13609</v>
      </c>
      <c r="G2291" s="2" t="s">
        <v>7405</v>
      </c>
      <c r="H2291" t="s">
        <v>13553</v>
      </c>
    </row>
    <row r="2292" spans="1:8" x14ac:dyDescent="0.15">
      <c r="A2292">
        <v>2304</v>
      </c>
      <c r="B2292" t="s">
        <v>4681</v>
      </c>
      <c r="C2292" t="s">
        <v>10137</v>
      </c>
      <c r="D2292" t="s">
        <v>347</v>
      </c>
      <c r="E2292" s="2" t="s">
        <v>230</v>
      </c>
      <c r="F2292" t="s">
        <v>13609</v>
      </c>
      <c r="G2292" s="2" t="s">
        <v>6644</v>
      </c>
      <c r="H2292" t="s">
        <v>13553</v>
      </c>
    </row>
    <row r="2293" spans="1:8" x14ac:dyDescent="0.15">
      <c r="A2293">
        <v>2305</v>
      </c>
      <c r="B2293" t="s">
        <v>3306</v>
      </c>
      <c r="C2293" t="s">
        <v>10138</v>
      </c>
      <c r="D2293" t="s">
        <v>347</v>
      </c>
      <c r="E2293" s="2" t="s">
        <v>230</v>
      </c>
      <c r="F2293" t="s">
        <v>13609</v>
      </c>
      <c r="G2293" s="2" t="s">
        <v>6704</v>
      </c>
      <c r="H2293" t="s">
        <v>13553</v>
      </c>
    </row>
    <row r="2294" spans="1:8" x14ac:dyDescent="0.15">
      <c r="A2294">
        <v>2306</v>
      </c>
      <c r="B2294" t="s">
        <v>1440</v>
      </c>
      <c r="C2294" t="s">
        <v>10139</v>
      </c>
      <c r="D2294" t="s">
        <v>347</v>
      </c>
      <c r="E2294" s="2" t="s">
        <v>232</v>
      </c>
      <c r="F2294" t="s">
        <v>13609</v>
      </c>
      <c r="G2294" s="2" t="s">
        <v>6332</v>
      </c>
      <c r="H2294" t="s">
        <v>13553</v>
      </c>
    </row>
    <row r="2295" spans="1:8" x14ac:dyDescent="0.15">
      <c r="A2295">
        <v>2307</v>
      </c>
      <c r="B2295" t="s">
        <v>1443</v>
      </c>
      <c r="C2295" t="s">
        <v>10140</v>
      </c>
      <c r="D2295" t="s">
        <v>347</v>
      </c>
      <c r="E2295" s="2" t="s">
        <v>232</v>
      </c>
      <c r="F2295" t="s">
        <v>13609</v>
      </c>
      <c r="G2295" s="2" t="s">
        <v>7406</v>
      </c>
      <c r="H2295" t="s">
        <v>13553</v>
      </c>
    </row>
    <row r="2296" spans="1:8" x14ac:dyDescent="0.15">
      <c r="A2296">
        <v>2308</v>
      </c>
      <c r="B2296" t="s">
        <v>1445</v>
      </c>
      <c r="C2296" t="s">
        <v>10141</v>
      </c>
      <c r="D2296" t="s">
        <v>347</v>
      </c>
      <c r="E2296" s="2" t="s">
        <v>232</v>
      </c>
      <c r="F2296" t="s">
        <v>13609</v>
      </c>
      <c r="G2296" s="2" t="s">
        <v>7225</v>
      </c>
      <c r="H2296" t="s">
        <v>13553</v>
      </c>
    </row>
    <row r="2297" spans="1:8" x14ac:dyDescent="0.15">
      <c r="A2297">
        <v>2309</v>
      </c>
      <c r="B2297" t="s">
        <v>1441</v>
      </c>
      <c r="C2297" t="s">
        <v>10142</v>
      </c>
      <c r="D2297" t="s">
        <v>347</v>
      </c>
      <c r="E2297" s="2" t="s">
        <v>232</v>
      </c>
      <c r="F2297" t="s">
        <v>13619</v>
      </c>
      <c r="G2297" s="2" t="s">
        <v>7407</v>
      </c>
      <c r="H2297" t="s">
        <v>13553</v>
      </c>
    </row>
    <row r="2298" spans="1:8" x14ac:dyDescent="0.15">
      <c r="A2298">
        <v>2310</v>
      </c>
      <c r="B2298" t="s">
        <v>1442</v>
      </c>
      <c r="C2298" t="s">
        <v>10143</v>
      </c>
      <c r="D2298" t="s">
        <v>347</v>
      </c>
      <c r="E2298" s="2" t="s">
        <v>232</v>
      </c>
      <c r="F2298" t="s">
        <v>13609</v>
      </c>
      <c r="G2298" s="2" t="s">
        <v>6573</v>
      </c>
      <c r="H2298" t="s">
        <v>13553</v>
      </c>
    </row>
    <row r="2299" spans="1:8" x14ac:dyDescent="0.15">
      <c r="A2299">
        <v>2311</v>
      </c>
      <c r="B2299" t="s">
        <v>1446</v>
      </c>
      <c r="C2299" t="s">
        <v>10144</v>
      </c>
      <c r="D2299" t="s">
        <v>347</v>
      </c>
      <c r="E2299" s="2" t="s">
        <v>232</v>
      </c>
      <c r="F2299" t="s">
        <v>13615</v>
      </c>
      <c r="G2299" s="2" t="s">
        <v>6773</v>
      </c>
      <c r="H2299" t="s">
        <v>13553</v>
      </c>
    </row>
    <row r="2300" spans="1:8" x14ac:dyDescent="0.15">
      <c r="A2300">
        <v>2312</v>
      </c>
      <c r="B2300" t="s">
        <v>1444</v>
      </c>
      <c r="C2300" t="s">
        <v>10145</v>
      </c>
      <c r="D2300" t="s">
        <v>347</v>
      </c>
      <c r="E2300" s="2" t="s">
        <v>232</v>
      </c>
      <c r="F2300" t="s">
        <v>13608</v>
      </c>
      <c r="G2300" s="2" t="s">
        <v>7408</v>
      </c>
      <c r="H2300" t="s">
        <v>13553</v>
      </c>
    </row>
    <row r="2301" spans="1:8" x14ac:dyDescent="0.15">
      <c r="A2301">
        <v>2313</v>
      </c>
      <c r="B2301" t="s">
        <v>1448</v>
      </c>
      <c r="C2301" t="s">
        <v>10146</v>
      </c>
      <c r="D2301" t="s">
        <v>347</v>
      </c>
      <c r="E2301" s="2" t="s">
        <v>231</v>
      </c>
      <c r="F2301" t="s">
        <v>13613</v>
      </c>
      <c r="G2301" s="2" t="s">
        <v>7114</v>
      </c>
      <c r="H2301" t="s">
        <v>13553</v>
      </c>
    </row>
    <row r="2302" spans="1:8" x14ac:dyDescent="0.15">
      <c r="A2302">
        <v>2314</v>
      </c>
      <c r="B2302" t="s">
        <v>1449</v>
      </c>
      <c r="C2302" t="s">
        <v>10147</v>
      </c>
      <c r="D2302" t="s">
        <v>347</v>
      </c>
      <c r="E2302" s="2" t="s">
        <v>231</v>
      </c>
      <c r="F2302" t="s">
        <v>13609</v>
      </c>
      <c r="G2302" s="2" t="s">
        <v>6860</v>
      </c>
      <c r="H2302" t="s">
        <v>13553</v>
      </c>
    </row>
    <row r="2303" spans="1:8" x14ac:dyDescent="0.15">
      <c r="A2303">
        <v>2315</v>
      </c>
      <c r="B2303" t="s">
        <v>1455</v>
      </c>
      <c r="C2303" t="s">
        <v>10148</v>
      </c>
      <c r="D2303" t="s">
        <v>347</v>
      </c>
      <c r="E2303" s="2" t="s">
        <v>231</v>
      </c>
      <c r="F2303" t="s">
        <v>13609</v>
      </c>
      <c r="G2303" s="2" t="s">
        <v>6724</v>
      </c>
      <c r="H2303" t="s">
        <v>13553</v>
      </c>
    </row>
    <row r="2304" spans="1:8" x14ac:dyDescent="0.15">
      <c r="A2304">
        <v>2316</v>
      </c>
      <c r="B2304" t="s">
        <v>1457</v>
      </c>
      <c r="C2304" t="s">
        <v>10149</v>
      </c>
      <c r="D2304" t="s">
        <v>347</v>
      </c>
      <c r="E2304" s="2" t="s">
        <v>231</v>
      </c>
      <c r="F2304" t="s">
        <v>27</v>
      </c>
      <c r="G2304" s="2" t="s">
        <v>7006</v>
      </c>
      <c r="H2304" t="s">
        <v>13553</v>
      </c>
    </row>
    <row r="2305" spans="1:8" x14ac:dyDescent="0.15">
      <c r="A2305">
        <v>2317</v>
      </c>
      <c r="B2305" t="s">
        <v>1447</v>
      </c>
      <c r="C2305" t="s">
        <v>10150</v>
      </c>
      <c r="D2305" t="s">
        <v>347</v>
      </c>
      <c r="E2305" s="2" t="s">
        <v>231</v>
      </c>
      <c r="F2305" t="s">
        <v>13622</v>
      </c>
      <c r="G2305" s="2" t="s">
        <v>6825</v>
      </c>
      <c r="H2305" t="s">
        <v>13553</v>
      </c>
    </row>
    <row r="2306" spans="1:8" x14ac:dyDescent="0.15">
      <c r="A2306">
        <v>2318</v>
      </c>
      <c r="B2306" t="s">
        <v>2681</v>
      </c>
      <c r="C2306" t="s">
        <v>10151</v>
      </c>
      <c r="D2306" t="s">
        <v>347</v>
      </c>
      <c r="E2306" s="2" t="s">
        <v>231</v>
      </c>
      <c r="F2306" t="s">
        <v>13609</v>
      </c>
      <c r="G2306" s="2" t="s">
        <v>6779</v>
      </c>
      <c r="H2306" t="s">
        <v>13553</v>
      </c>
    </row>
    <row r="2307" spans="1:8" x14ac:dyDescent="0.15">
      <c r="A2307">
        <v>2319</v>
      </c>
      <c r="B2307" t="s">
        <v>1462</v>
      </c>
      <c r="C2307" t="s">
        <v>10152</v>
      </c>
      <c r="D2307" t="s">
        <v>347</v>
      </c>
      <c r="E2307" s="2" t="s">
        <v>231</v>
      </c>
      <c r="F2307" t="s">
        <v>13609</v>
      </c>
      <c r="G2307" s="2" t="s">
        <v>7151</v>
      </c>
      <c r="H2307" t="s">
        <v>13553</v>
      </c>
    </row>
    <row r="2308" spans="1:8" x14ac:dyDescent="0.15">
      <c r="A2308">
        <v>2320</v>
      </c>
      <c r="B2308" t="s">
        <v>1450</v>
      </c>
      <c r="C2308" t="s">
        <v>10153</v>
      </c>
      <c r="D2308" t="s">
        <v>347</v>
      </c>
      <c r="E2308" s="2" t="s">
        <v>231</v>
      </c>
      <c r="F2308" t="s">
        <v>13606</v>
      </c>
      <c r="G2308" s="2" t="s">
        <v>7109</v>
      </c>
      <c r="H2308" t="s">
        <v>13553</v>
      </c>
    </row>
    <row r="2309" spans="1:8" x14ac:dyDescent="0.15">
      <c r="A2309">
        <v>2321</v>
      </c>
      <c r="B2309" t="s">
        <v>1453</v>
      </c>
      <c r="C2309" t="s">
        <v>10154</v>
      </c>
      <c r="D2309" t="s">
        <v>347</v>
      </c>
      <c r="E2309" s="2" t="s">
        <v>231</v>
      </c>
      <c r="F2309" t="s">
        <v>13634</v>
      </c>
      <c r="G2309" s="2" t="s">
        <v>7149</v>
      </c>
      <c r="H2309" t="s">
        <v>13553</v>
      </c>
    </row>
    <row r="2310" spans="1:8" x14ac:dyDescent="0.15">
      <c r="A2310">
        <v>2322</v>
      </c>
      <c r="B2310" t="s">
        <v>1456</v>
      </c>
      <c r="C2310" t="s">
        <v>10155</v>
      </c>
      <c r="D2310" t="s">
        <v>347</v>
      </c>
      <c r="E2310" s="2" t="s">
        <v>231</v>
      </c>
      <c r="F2310" t="s">
        <v>13609</v>
      </c>
      <c r="G2310" s="2" t="s">
        <v>7409</v>
      </c>
      <c r="H2310" t="s">
        <v>13553</v>
      </c>
    </row>
    <row r="2311" spans="1:8" x14ac:dyDescent="0.15">
      <c r="A2311">
        <v>2323</v>
      </c>
      <c r="B2311" t="s">
        <v>1460</v>
      </c>
      <c r="C2311" t="s">
        <v>10156</v>
      </c>
      <c r="D2311" t="s">
        <v>347</v>
      </c>
      <c r="E2311" s="2" t="s">
        <v>231</v>
      </c>
      <c r="F2311" t="s">
        <v>13609</v>
      </c>
      <c r="G2311" s="2" t="s">
        <v>7149</v>
      </c>
      <c r="H2311" t="s">
        <v>13553</v>
      </c>
    </row>
    <row r="2312" spans="1:8" x14ac:dyDescent="0.15">
      <c r="A2312">
        <v>2324</v>
      </c>
      <c r="B2312" t="s">
        <v>1461</v>
      </c>
      <c r="C2312" t="s">
        <v>10157</v>
      </c>
      <c r="D2312" t="s">
        <v>347</v>
      </c>
      <c r="E2312" s="2" t="s">
        <v>231</v>
      </c>
      <c r="F2312" t="s">
        <v>13609</v>
      </c>
      <c r="G2312" s="2" t="s">
        <v>6676</v>
      </c>
      <c r="H2312" t="s">
        <v>13553</v>
      </c>
    </row>
    <row r="2313" spans="1:8" x14ac:dyDescent="0.15">
      <c r="A2313">
        <v>2325</v>
      </c>
      <c r="B2313" t="s">
        <v>4682</v>
      </c>
      <c r="C2313" t="s">
        <v>9691</v>
      </c>
      <c r="D2313" t="s">
        <v>347</v>
      </c>
      <c r="E2313" s="2" t="s">
        <v>231</v>
      </c>
      <c r="F2313" t="s">
        <v>13609</v>
      </c>
      <c r="G2313" s="2" t="s">
        <v>7362</v>
      </c>
      <c r="H2313" t="s">
        <v>13553</v>
      </c>
    </row>
    <row r="2314" spans="1:8" x14ac:dyDescent="0.15">
      <c r="A2314">
        <v>2326</v>
      </c>
      <c r="B2314" t="s">
        <v>2680</v>
      </c>
      <c r="C2314" t="s">
        <v>10158</v>
      </c>
      <c r="D2314" t="s">
        <v>347</v>
      </c>
      <c r="E2314" s="2" t="s">
        <v>231</v>
      </c>
      <c r="F2314" t="s">
        <v>13642</v>
      </c>
      <c r="G2314" s="2" t="s">
        <v>6396</v>
      </c>
      <c r="H2314" t="s">
        <v>13553</v>
      </c>
    </row>
    <row r="2315" spans="1:8" x14ac:dyDescent="0.15">
      <c r="A2315">
        <v>2327</v>
      </c>
      <c r="B2315" t="s">
        <v>1451</v>
      </c>
      <c r="C2315" t="s">
        <v>10159</v>
      </c>
      <c r="D2315" t="s">
        <v>347</v>
      </c>
      <c r="E2315" s="2" t="s">
        <v>231</v>
      </c>
      <c r="F2315" t="s">
        <v>13609</v>
      </c>
      <c r="G2315" s="2" t="s">
        <v>6267</v>
      </c>
      <c r="H2315" t="s">
        <v>13553</v>
      </c>
    </row>
    <row r="2316" spans="1:8" x14ac:dyDescent="0.15">
      <c r="A2316">
        <v>2328</v>
      </c>
      <c r="B2316" t="s">
        <v>1452</v>
      </c>
      <c r="C2316" t="s">
        <v>10160</v>
      </c>
      <c r="D2316" t="s">
        <v>347</v>
      </c>
      <c r="E2316" s="2" t="s">
        <v>231</v>
      </c>
      <c r="F2316" t="s">
        <v>13609</v>
      </c>
      <c r="G2316" s="2" t="s">
        <v>7141</v>
      </c>
      <c r="H2316" t="s">
        <v>13553</v>
      </c>
    </row>
    <row r="2317" spans="1:8" x14ac:dyDescent="0.15">
      <c r="A2317">
        <v>2329</v>
      </c>
      <c r="B2317" t="s">
        <v>1454</v>
      </c>
      <c r="C2317" t="s">
        <v>10161</v>
      </c>
      <c r="D2317" t="s">
        <v>347</v>
      </c>
      <c r="E2317" s="2" t="s">
        <v>231</v>
      </c>
      <c r="F2317" t="s">
        <v>13609</v>
      </c>
      <c r="G2317" s="2" t="s">
        <v>7410</v>
      </c>
      <c r="H2317" t="s">
        <v>13553</v>
      </c>
    </row>
    <row r="2318" spans="1:8" x14ac:dyDescent="0.15">
      <c r="A2318">
        <v>2330</v>
      </c>
      <c r="B2318" t="s">
        <v>1458</v>
      </c>
      <c r="C2318" t="s">
        <v>10162</v>
      </c>
      <c r="D2318" t="s">
        <v>347</v>
      </c>
      <c r="E2318" s="2" t="s">
        <v>231</v>
      </c>
      <c r="F2318" t="s">
        <v>13644</v>
      </c>
      <c r="G2318" s="2" t="s">
        <v>6487</v>
      </c>
      <c r="H2318" t="s">
        <v>13553</v>
      </c>
    </row>
    <row r="2319" spans="1:8" x14ac:dyDescent="0.15">
      <c r="A2319">
        <v>2331</v>
      </c>
      <c r="B2319" t="s">
        <v>1459</v>
      </c>
      <c r="C2319" t="s">
        <v>10163</v>
      </c>
      <c r="D2319" t="s">
        <v>347</v>
      </c>
      <c r="E2319" s="2" t="s">
        <v>231</v>
      </c>
      <c r="F2319" t="s">
        <v>13609</v>
      </c>
      <c r="G2319" s="2" t="s">
        <v>7193</v>
      </c>
      <c r="H2319" t="s">
        <v>13553</v>
      </c>
    </row>
    <row r="2320" spans="1:8" x14ac:dyDescent="0.15">
      <c r="A2320">
        <v>2332</v>
      </c>
      <c r="B2320" t="s">
        <v>3310</v>
      </c>
      <c r="C2320" t="s">
        <v>10164</v>
      </c>
      <c r="D2320" t="s">
        <v>347</v>
      </c>
      <c r="E2320" s="2" t="s">
        <v>231</v>
      </c>
      <c r="F2320" t="s">
        <v>13608</v>
      </c>
      <c r="G2320" s="2" t="s">
        <v>7065</v>
      </c>
      <c r="H2320" t="s">
        <v>13553</v>
      </c>
    </row>
    <row r="2321" spans="1:8" x14ac:dyDescent="0.15">
      <c r="A2321">
        <v>2333</v>
      </c>
      <c r="B2321" t="s">
        <v>3311</v>
      </c>
      <c r="C2321" t="s">
        <v>10165</v>
      </c>
      <c r="D2321" t="s">
        <v>347</v>
      </c>
      <c r="E2321" s="2" t="s">
        <v>230</v>
      </c>
      <c r="F2321" t="s">
        <v>13609</v>
      </c>
      <c r="G2321" s="2" t="s">
        <v>6505</v>
      </c>
      <c r="H2321" t="s">
        <v>13553</v>
      </c>
    </row>
    <row r="2322" spans="1:8" x14ac:dyDescent="0.15">
      <c r="A2322">
        <v>2334</v>
      </c>
      <c r="B2322" t="s">
        <v>3314</v>
      </c>
      <c r="C2322" t="s">
        <v>10166</v>
      </c>
      <c r="D2322" t="s">
        <v>347</v>
      </c>
      <c r="E2322" s="2" t="s">
        <v>230</v>
      </c>
      <c r="F2322" t="s">
        <v>13609</v>
      </c>
      <c r="G2322" s="2" t="s">
        <v>7411</v>
      </c>
      <c r="H2322" t="s">
        <v>13553</v>
      </c>
    </row>
    <row r="2323" spans="1:8" x14ac:dyDescent="0.15">
      <c r="A2323">
        <v>2335</v>
      </c>
      <c r="B2323" t="s">
        <v>3318</v>
      </c>
      <c r="C2323" t="s">
        <v>10167</v>
      </c>
      <c r="D2323" t="s">
        <v>347</v>
      </c>
      <c r="E2323" s="2" t="s">
        <v>230</v>
      </c>
      <c r="F2323" t="s">
        <v>13609</v>
      </c>
      <c r="G2323" s="2" t="s">
        <v>6698</v>
      </c>
      <c r="H2323" t="s">
        <v>13553</v>
      </c>
    </row>
    <row r="2324" spans="1:8" x14ac:dyDescent="0.15">
      <c r="A2324">
        <v>2336</v>
      </c>
      <c r="B2324" t="s">
        <v>3319</v>
      </c>
      <c r="C2324" t="s">
        <v>10168</v>
      </c>
      <c r="D2324" t="s">
        <v>347</v>
      </c>
      <c r="E2324" s="2" t="s">
        <v>230</v>
      </c>
      <c r="F2324" t="s">
        <v>13609</v>
      </c>
      <c r="G2324" s="2" t="s">
        <v>6834</v>
      </c>
      <c r="H2324" t="s">
        <v>13553</v>
      </c>
    </row>
    <row r="2325" spans="1:8" x14ac:dyDescent="0.15">
      <c r="A2325">
        <v>2337</v>
      </c>
      <c r="B2325" t="s">
        <v>3321</v>
      </c>
      <c r="C2325" t="s">
        <v>10169</v>
      </c>
      <c r="D2325" t="s">
        <v>347</v>
      </c>
      <c r="E2325" s="2" t="s">
        <v>230</v>
      </c>
      <c r="F2325" t="s">
        <v>13609</v>
      </c>
      <c r="G2325" s="2" t="s">
        <v>6643</v>
      </c>
      <c r="H2325" t="s">
        <v>13553</v>
      </c>
    </row>
    <row r="2326" spans="1:8" x14ac:dyDescent="0.15">
      <c r="A2326">
        <v>2338</v>
      </c>
      <c r="B2326" t="s">
        <v>3324</v>
      </c>
      <c r="C2326" t="s">
        <v>10170</v>
      </c>
      <c r="D2326" t="s">
        <v>347</v>
      </c>
      <c r="E2326" s="2" t="s">
        <v>230</v>
      </c>
      <c r="F2326" t="s">
        <v>13609</v>
      </c>
      <c r="G2326" s="2" t="s">
        <v>7342</v>
      </c>
      <c r="H2326" t="s">
        <v>13553</v>
      </c>
    </row>
    <row r="2327" spans="1:8" x14ac:dyDescent="0.15">
      <c r="A2327">
        <v>2339</v>
      </c>
      <c r="B2327" t="s">
        <v>3325</v>
      </c>
      <c r="C2327" t="s">
        <v>10171</v>
      </c>
      <c r="D2327" t="s">
        <v>347</v>
      </c>
      <c r="E2327" s="2" t="s">
        <v>230</v>
      </c>
      <c r="F2327" t="s">
        <v>13609</v>
      </c>
      <c r="G2327" s="2" t="s">
        <v>6698</v>
      </c>
      <c r="H2327" t="s">
        <v>13553</v>
      </c>
    </row>
    <row r="2328" spans="1:8" x14ac:dyDescent="0.15">
      <c r="A2328">
        <v>2340</v>
      </c>
      <c r="B2328" t="s">
        <v>3326</v>
      </c>
      <c r="C2328" t="s">
        <v>10172</v>
      </c>
      <c r="D2328" t="s">
        <v>347</v>
      </c>
      <c r="E2328" s="2" t="s">
        <v>230</v>
      </c>
      <c r="F2328" t="s">
        <v>13624</v>
      </c>
      <c r="G2328" s="2" t="s">
        <v>7012</v>
      </c>
      <c r="H2328" t="s">
        <v>13553</v>
      </c>
    </row>
    <row r="2329" spans="1:8" x14ac:dyDescent="0.15">
      <c r="A2329">
        <v>2341</v>
      </c>
      <c r="B2329" t="s">
        <v>3327</v>
      </c>
      <c r="C2329" t="s">
        <v>10173</v>
      </c>
      <c r="D2329" t="s">
        <v>347</v>
      </c>
      <c r="E2329" s="2" t="s">
        <v>230</v>
      </c>
      <c r="F2329" t="s">
        <v>13609</v>
      </c>
      <c r="G2329" s="2" t="s">
        <v>7374</v>
      </c>
      <c r="H2329" t="s">
        <v>13553</v>
      </c>
    </row>
    <row r="2330" spans="1:8" x14ac:dyDescent="0.15">
      <c r="A2330">
        <v>2342</v>
      </c>
      <c r="B2330" t="s">
        <v>3330</v>
      </c>
      <c r="C2330" t="s">
        <v>10174</v>
      </c>
      <c r="D2330" t="s">
        <v>347</v>
      </c>
      <c r="E2330" s="2" t="s">
        <v>230</v>
      </c>
      <c r="F2330" t="s">
        <v>13609</v>
      </c>
      <c r="G2330" s="2" t="s">
        <v>7412</v>
      </c>
      <c r="H2330" t="s">
        <v>13553</v>
      </c>
    </row>
    <row r="2331" spans="1:8" x14ac:dyDescent="0.15">
      <c r="A2331">
        <v>2343</v>
      </c>
      <c r="B2331" t="s">
        <v>4683</v>
      </c>
      <c r="C2331" t="s">
        <v>10175</v>
      </c>
      <c r="D2331" t="s">
        <v>347</v>
      </c>
      <c r="E2331" s="2" t="s">
        <v>230</v>
      </c>
      <c r="F2331" t="s">
        <v>13609</v>
      </c>
      <c r="G2331" s="2" t="s">
        <v>7413</v>
      </c>
      <c r="H2331" t="s">
        <v>13553</v>
      </c>
    </row>
    <row r="2332" spans="1:8" x14ac:dyDescent="0.15">
      <c r="A2332">
        <v>2344</v>
      </c>
      <c r="B2332" t="s">
        <v>3308</v>
      </c>
      <c r="C2332" t="s">
        <v>10176</v>
      </c>
      <c r="D2332" t="s">
        <v>347</v>
      </c>
      <c r="E2332" s="2" t="s">
        <v>230</v>
      </c>
      <c r="F2332" t="s">
        <v>13609</v>
      </c>
      <c r="G2332" s="2" t="s">
        <v>7414</v>
      </c>
      <c r="H2332" t="s">
        <v>13553</v>
      </c>
    </row>
    <row r="2333" spans="1:8" x14ac:dyDescent="0.15">
      <c r="A2333">
        <v>2345</v>
      </c>
      <c r="B2333" t="s">
        <v>3312</v>
      </c>
      <c r="C2333" t="s">
        <v>10177</v>
      </c>
      <c r="D2333" t="s">
        <v>347</v>
      </c>
      <c r="E2333" s="2" t="s">
        <v>230</v>
      </c>
      <c r="F2333" t="s">
        <v>13630</v>
      </c>
      <c r="G2333" s="2" t="s">
        <v>7411</v>
      </c>
      <c r="H2333" t="s">
        <v>13553</v>
      </c>
    </row>
    <row r="2334" spans="1:8" x14ac:dyDescent="0.15">
      <c r="A2334">
        <v>2346</v>
      </c>
      <c r="B2334" t="s">
        <v>3313</v>
      </c>
      <c r="C2334" t="s">
        <v>10178</v>
      </c>
      <c r="D2334" t="s">
        <v>347</v>
      </c>
      <c r="E2334" s="2" t="s">
        <v>230</v>
      </c>
      <c r="F2334" t="s">
        <v>13609</v>
      </c>
      <c r="G2334" s="2" t="s">
        <v>6933</v>
      </c>
      <c r="H2334" t="s">
        <v>13553</v>
      </c>
    </row>
    <row r="2335" spans="1:8" x14ac:dyDescent="0.15">
      <c r="A2335">
        <v>2347</v>
      </c>
      <c r="B2335" t="s">
        <v>3315</v>
      </c>
      <c r="C2335" t="s">
        <v>10179</v>
      </c>
      <c r="D2335" t="s">
        <v>347</v>
      </c>
      <c r="E2335" s="2" t="s">
        <v>230</v>
      </c>
      <c r="F2335" t="s">
        <v>13624</v>
      </c>
      <c r="G2335" s="2" t="s">
        <v>7259</v>
      </c>
      <c r="H2335" t="s">
        <v>13553</v>
      </c>
    </row>
    <row r="2336" spans="1:8" x14ac:dyDescent="0.15">
      <c r="A2336">
        <v>2348</v>
      </c>
      <c r="B2336" t="s">
        <v>3316</v>
      </c>
      <c r="C2336" t="s">
        <v>10180</v>
      </c>
      <c r="D2336" t="s">
        <v>347</v>
      </c>
      <c r="E2336" s="2" t="s">
        <v>230</v>
      </c>
      <c r="F2336" t="s">
        <v>13609</v>
      </c>
      <c r="G2336" s="2" t="s">
        <v>6936</v>
      </c>
      <c r="H2336" t="s">
        <v>13553</v>
      </c>
    </row>
    <row r="2337" spans="1:8" x14ac:dyDescent="0.15">
      <c r="A2337">
        <v>2349</v>
      </c>
      <c r="B2337" t="s">
        <v>3317</v>
      </c>
      <c r="C2337" t="s">
        <v>10181</v>
      </c>
      <c r="D2337" t="s">
        <v>347</v>
      </c>
      <c r="E2337" s="2" t="s">
        <v>230</v>
      </c>
      <c r="F2337" t="s">
        <v>13609</v>
      </c>
      <c r="G2337" s="2" t="s">
        <v>6781</v>
      </c>
      <c r="H2337" t="s">
        <v>13553</v>
      </c>
    </row>
    <row r="2338" spans="1:8" x14ac:dyDescent="0.15">
      <c r="A2338">
        <v>2350</v>
      </c>
      <c r="B2338" t="s">
        <v>3320</v>
      </c>
      <c r="C2338" t="s">
        <v>10182</v>
      </c>
      <c r="D2338" t="s">
        <v>347</v>
      </c>
      <c r="E2338" s="2" t="s">
        <v>230</v>
      </c>
      <c r="F2338" t="s">
        <v>13609</v>
      </c>
      <c r="G2338" s="2" t="s">
        <v>6643</v>
      </c>
      <c r="H2338" t="s">
        <v>13553</v>
      </c>
    </row>
    <row r="2339" spans="1:8" x14ac:dyDescent="0.15">
      <c r="A2339">
        <v>2351</v>
      </c>
      <c r="B2339" t="s">
        <v>3309</v>
      </c>
      <c r="C2339" t="s">
        <v>9227</v>
      </c>
      <c r="D2339" t="s">
        <v>347</v>
      </c>
      <c r="E2339" s="2" t="s">
        <v>230</v>
      </c>
      <c r="F2339" t="s">
        <v>13609</v>
      </c>
      <c r="G2339" s="2" t="s">
        <v>6872</v>
      </c>
      <c r="H2339" t="s">
        <v>13553</v>
      </c>
    </row>
    <row r="2340" spans="1:8" x14ac:dyDescent="0.15">
      <c r="A2340">
        <v>2352</v>
      </c>
      <c r="B2340" t="s">
        <v>3322</v>
      </c>
      <c r="C2340" t="s">
        <v>10183</v>
      </c>
      <c r="D2340" t="s">
        <v>347</v>
      </c>
      <c r="E2340" s="2" t="s">
        <v>230</v>
      </c>
      <c r="F2340" t="s">
        <v>13609</v>
      </c>
      <c r="G2340" s="2" t="s">
        <v>6347</v>
      </c>
      <c r="H2340" t="s">
        <v>13553</v>
      </c>
    </row>
    <row r="2341" spans="1:8" x14ac:dyDescent="0.15">
      <c r="A2341">
        <v>2353</v>
      </c>
      <c r="B2341" t="s">
        <v>3323</v>
      </c>
      <c r="C2341" t="s">
        <v>10184</v>
      </c>
      <c r="D2341" t="s">
        <v>347</v>
      </c>
      <c r="E2341" s="2" t="s">
        <v>230</v>
      </c>
      <c r="F2341" t="s">
        <v>13609</v>
      </c>
      <c r="G2341" s="2" t="s">
        <v>6596</v>
      </c>
      <c r="H2341" t="s">
        <v>13553</v>
      </c>
    </row>
    <row r="2342" spans="1:8" x14ac:dyDescent="0.15">
      <c r="A2342">
        <v>2354</v>
      </c>
      <c r="B2342" t="s">
        <v>3328</v>
      </c>
      <c r="C2342" t="s">
        <v>10185</v>
      </c>
      <c r="D2342" t="s">
        <v>347</v>
      </c>
      <c r="E2342" s="2" t="s">
        <v>230</v>
      </c>
      <c r="F2342" t="s">
        <v>13609</v>
      </c>
      <c r="G2342" s="2" t="s">
        <v>6639</v>
      </c>
      <c r="H2342" t="s">
        <v>13553</v>
      </c>
    </row>
    <row r="2343" spans="1:8" x14ac:dyDescent="0.15">
      <c r="A2343">
        <v>2355</v>
      </c>
      <c r="B2343" t="s">
        <v>3329</v>
      </c>
      <c r="C2343" t="s">
        <v>10186</v>
      </c>
      <c r="D2343" t="s">
        <v>347</v>
      </c>
      <c r="E2343" s="2" t="s">
        <v>230</v>
      </c>
      <c r="F2343" t="s">
        <v>13609</v>
      </c>
      <c r="G2343" s="2" t="s">
        <v>6814</v>
      </c>
      <c r="H2343" t="s">
        <v>13553</v>
      </c>
    </row>
    <row r="2344" spans="1:8" x14ac:dyDescent="0.15">
      <c r="A2344">
        <v>2356</v>
      </c>
      <c r="B2344" t="s">
        <v>3331</v>
      </c>
      <c r="C2344" t="s">
        <v>10187</v>
      </c>
      <c r="D2344" t="s">
        <v>347</v>
      </c>
      <c r="E2344" s="2" t="s">
        <v>230</v>
      </c>
      <c r="F2344" t="s">
        <v>13609</v>
      </c>
      <c r="G2344" s="2" t="s">
        <v>6350</v>
      </c>
      <c r="H2344" t="s">
        <v>13553</v>
      </c>
    </row>
    <row r="2345" spans="1:8" x14ac:dyDescent="0.15">
      <c r="A2345">
        <v>2357</v>
      </c>
      <c r="B2345" t="s">
        <v>4684</v>
      </c>
      <c r="C2345" t="s">
        <v>10188</v>
      </c>
      <c r="D2345" t="s">
        <v>347</v>
      </c>
      <c r="E2345" s="2" t="s">
        <v>7855</v>
      </c>
      <c r="F2345" t="s">
        <v>13609</v>
      </c>
      <c r="G2345" s="2" t="s">
        <v>7415</v>
      </c>
      <c r="H2345" t="s">
        <v>13553</v>
      </c>
    </row>
    <row r="2346" spans="1:8" x14ac:dyDescent="0.15">
      <c r="A2346">
        <v>2358</v>
      </c>
      <c r="B2346" t="s">
        <v>4685</v>
      </c>
      <c r="C2346" t="s">
        <v>10189</v>
      </c>
      <c r="D2346" t="s">
        <v>347</v>
      </c>
      <c r="E2346" s="2" t="s">
        <v>7855</v>
      </c>
      <c r="F2346" t="s">
        <v>13609</v>
      </c>
      <c r="G2346" s="2" t="s">
        <v>6615</v>
      </c>
      <c r="H2346" t="s">
        <v>13553</v>
      </c>
    </row>
    <row r="2347" spans="1:8" x14ac:dyDescent="0.15">
      <c r="A2347">
        <v>2359</v>
      </c>
      <c r="B2347" t="s">
        <v>4686</v>
      </c>
      <c r="C2347" t="s">
        <v>10190</v>
      </c>
      <c r="D2347" t="s">
        <v>347</v>
      </c>
      <c r="E2347" s="2" t="s">
        <v>7855</v>
      </c>
      <c r="F2347" t="s">
        <v>13609</v>
      </c>
      <c r="G2347" s="2" t="s">
        <v>7416</v>
      </c>
      <c r="H2347" t="s">
        <v>13553</v>
      </c>
    </row>
    <row r="2348" spans="1:8" x14ac:dyDescent="0.15">
      <c r="A2348">
        <v>2360</v>
      </c>
      <c r="B2348" t="s">
        <v>4687</v>
      </c>
      <c r="C2348" t="s">
        <v>10191</v>
      </c>
      <c r="D2348" t="s">
        <v>347</v>
      </c>
      <c r="E2348" s="2" t="s">
        <v>7855</v>
      </c>
      <c r="F2348" t="s">
        <v>13609</v>
      </c>
      <c r="G2348" s="2" t="s">
        <v>7417</v>
      </c>
      <c r="H2348" t="s">
        <v>13553</v>
      </c>
    </row>
    <row r="2349" spans="1:8" x14ac:dyDescent="0.15">
      <c r="A2349">
        <v>2361</v>
      </c>
      <c r="B2349" t="s">
        <v>4688</v>
      </c>
      <c r="C2349" t="s">
        <v>10192</v>
      </c>
      <c r="D2349" t="s">
        <v>347</v>
      </c>
      <c r="E2349" s="2" t="s">
        <v>7855</v>
      </c>
      <c r="F2349" t="s">
        <v>13609</v>
      </c>
      <c r="G2349" s="2" t="s">
        <v>6444</v>
      </c>
      <c r="H2349" t="s">
        <v>13553</v>
      </c>
    </row>
    <row r="2350" spans="1:8" x14ac:dyDescent="0.15">
      <c r="A2350">
        <v>2362</v>
      </c>
      <c r="B2350" t="s">
        <v>4689</v>
      </c>
      <c r="C2350" t="s">
        <v>10193</v>
      </c>
      <c r="D2350" t="s">
        <v>347</v>
      </c>
      <c r="E2350" s="2" t="s">
        <v>7855</v>
      </c>
      <c r="F2350" t="s">
        <v>13609</v>
      </c>
      <c r="G2350" s="2" t="s">
        <v>6979</v>
      </c>
      <c r="H2350" t="s">
        <v>13553</v>
      </c>
    </row>
    <row r="2351" spans="1:8" x14ac:dyDescent="0.15">
      <c r="A2351">
        <v>2363</v>
      </c>
      <c r="B2351" t="s">
        <v>4690</v>
      </c>
      <c r="C2351" t="s">
        <v>10194</v>
      </c>
      <c r="D2351" t="s">
        <v>347</v>
      </c>
      <c r="E2351" s="2" t="s">
        <v>7855</v>
      </c>
      <c r="F2351" t="s">
        <v>13609</v>
      </c>
      <c r="G2351" s="2" t="s">
        <v>6655</v>
      </c>
      <c r="H2351" t="s">
        <v>13553</v>
      </c>
    </row>
    <row r="2352" spans="1:8" x14ac:dyDescent="0.15">
      <c r="A2352">
        <v>2364</v>
      </c>
      <c r="B2352" t="s">
        <v>4691</v>
      </c>
      <c r="C2352" t="s">
        <v>10195</v>
      </c>
      <c r="D2352" t="s">
        <v>347</v>
      </c>
      <c r="E2352" s="2" t="s">
        <v>7855</v>
      </c>
      <c r="F2352" t="s">
        <v>13609</v>
      </c>
      <c r="G2352" s="2" t="s">
        <v>6947</v>
      </c>
      <c r="H2352" t="s">
        <v>13553</v>
      </c>
    </row>
    <row r="2353" spans="1:8" x14ac:dyDescent="0.15">
      <c r="A2353">
        <v>2365</v>
      </c>
      <c r="B2353" t="s">
        <v>4692</v>
      </c>
      <c r="C2353" t="s">
        <v>10196</v>
      </c>
      <c r="D2353" t="s">
        <v>347</v>
      </c>
      <c r="E2353" s="2" t="s">
        <v>7855</v>
      </c>
      <c r="F2353" t="s">
        <v>13609</v>
      </c>
      <c r="G2353" s="2" t="s">
        <v>6748</v>
      </c>
      <c r="H2353" t="s">
        <v>13553</v>
      </c>
    </row>
    <row r="2354" spans="1:8" x14ac:dyDescent="0.15">
      <c r="A2354">
        <v>2366</v>
      </c>
      <c r="B2354" t="s">
        <v>4693</v>
      </c>
      <c r="C2354" t="s">
        <v>10197</v>
      </c>
      <c r="D2354" t="s">
        <v>347</v>
      </c>
      <c r="E2354" s="2" t="s">
        <v>7855</v>
      </c>
      <c r="F2354" t="s">
        <v>13609</v>
      </c>
      <c r="G2354" s="2" t="s">
        <v>7418</v>
      </c>
      <c r="H2354" t="s">
        <v>13553</v>
      </c>
    </row>
    <row r="2355" spans="1:8" x14ac:dyDescent="0.15">
      <c r="A2355">
        <v>2367</v>
      </c>
      <c r="B2355" t="s">
        <v>4694</v>
      </c>
      <c r="C2355" t="s">
        <v>10198</v>
      </c>
      <c r="D2355" t="s">
        <v>347</v>
      </c>
      <c r="E2355" s="2" t="s">
        <v>7855</v>
      </c>
      <c r="F2355" t="s">
        <v>13609</v>
      </c>
      <c r="G2355" s="2" t="s">
        <v>7419</v>
      </c>
      <c r="H2355" t="s">
        <v>13553</v>
      </c>
    </row>
    <row r="2356" spans="1:8" x14ac:dyDescent="0.15">
      <c r="A2356">
        <v>2368</v>
      </c>
      <c r="B2356" t="s">
        <v>4695</v>
      </c>
      <c r="C2356" t="s">
        <v>10199</v>
      </c>
      <c r="D2356" t="s">
        <v>347</v>
      </c>
      <c r="E2356" s="2" t="s">
        <v>7855</v>
      </c>
      <c r="F2356" t="s">
        <v>13615</v>
      </c>
      <c r="G2356" s="2" t="s">
        <v>7420</v>
      </c>
      <c r="H2356" t="s">
        <v>13553</v>
      </c>
    </row>
    <row r="2357" spans="1:8" x14ac:dyDescent="0.15">
      <c r="A2357">
        <v>2369</v>
      </c>
      <c r="B2357" t="s">
        <v>4696</v>
      </c>
      <c r="C2357" t="s">
        <v>10200</v>
      </c>
      <c r="D2357" t="s">
        <v>347</v>
      </c>
      <c r="E2357" s="2" t="s">
        <v>7855</v>
      </c>
      <c r="F2357" t="s">
        <v>13609</v>
      </c>
      <c r="G2357" s="2" t="s">
        <v>7421</v>
      </c>
      <c r="H2357" t="s">
        <v>13553</v>
      </c>
    </row>
    <row r="2358" spans="1:8" x14ac:dyDescent="0.15">
      <c r="A2358">
        <v>2370</v>
      </c>
      <c r="B2358" t="s">
        <v>4697</v>
      </c>
      <c r="C2358" t="s">
        <v>10201</v>
      </c>
      <c r="D2358" t="s">
        <v>347</v>
      </c>
      <c r="E2358" s="2" t="s">
        <v>7855</v>
      </c>
      <c r="F2358" t="s">
        <v>13609</v>
      </c>
      <c r="G2358" s="2" t="s">
        <v>6364</v>
      </c>
      <c r="H2358" t="s">
        <v>13553</v>
      </c>
    </row>
    <row r="2359" spans="1:8" x14ac:dyDescent="0.15">
      <c r="A2359">
        <v>2371</v>
      </c>
      <c r="B2359" t="s">
        <v>4698</v>
      </c>
      <c r="C2359" t="s">
        <v>10202</v>
      </c>
      <c r="D2359" t="s">
        <v>347</v>
      </c>
      <c r="E2359" s="2" t="s">
        <v>7855</v>
      </c>
      <c r="F2359" t="s">
        <v>13609</v>
      </c>
      <c r="G2359" s="2" t="s">
        <v>7422</v>
      </c>
      <c r="H2359" t="s">
        <v>13553</v>
      </c>
    </row>
    <row r="2360" spans="1:8" x14ac:dyDescent="0.15">
      <c r="A2360">
        <v>2372</v>
      </c>
      <c r="B2360" t="s">
        <v>4699</v>
      </c>
      <c r="C2360" t="s">
        <v>10203</v>
      </c>
      <c r="D2360" t="s">
        <v>347</v>
      </c>
      <c r="E2360" s="2" t="s">
        <v>7855</v>
      </c>
      <c r="F2360" t="s">
        <v>13609</v>
      </c>
      <c r="G2360" s="2" t="s">
        <v>7423</v>
      </c>
      <c r="H2360" t="s">
        <v>13553</v>
      </c>
    </row>
    <row r="2361" spans="1:8" x14ac:dyDescent="0.15">
      <c r="A2361">
        <v>2373</v>
      </c>
      <c r="B2361" t="s">
        <v>4700</v>
      </c>
      <c r="C2361" t="s">
        <v>10204</v>
      </c>
      <c r="D2361" t="s">
        <v>347</v>
      </c>
      <c r="E2361" s="2" t="s">
        <v>7855</v>
      </c>
      <c r="F2361" t="s">
        <v>13609</v>
      </c>
      <c r="G2361" s="2" t="s">
        <v>7102</v>
      </c>
      <c r="H2361" t="s">
        <v>13553</v>
      </c>
    </row>
    <row r="2362" spans="1:8" x14ac:dyDescent="0.15">
      <c r="A2362">
        <v>2374</v>
      </c>
      <c r="B2362" t="s">
        <v>4701</v>
      </c>
      <c r="C2362" t="s">
        <v>10205</v>
      </c>
      <c r="D2362" t="s">
        <v>347</v>
      </c>
      <c r="E2362" s="2" t="s">
        <v>7855</v>
      </c>
      <c r="F2362" t="s">
        <v>13609</v>
      </c>
      <c r="G2362" s="2" t="s">
        <v>6799</v>
      </c>
      <c r="H2362" t="s">
        <v>13553</v>
      </c>
    </row>
    <row r="2363" spans="1:8" x14ac:dyDescent="0.15">
      <c r="A2363">
        <v>2375</v>
      </c>
      <c r="B2363" t="s">
        <v>4702</v>
      </c>
      <c r="C2363" t="s">
        <v>10206</v>
      </c>
      <c r="D2363" t="s">
        <v>347</v>
      </c>
      <c r="E2363" s="2" t="s">
        <v>7855</v>
      </c>
      <c r="F2363" t="s">
        <v>13609</v>
      </c>
      <c r="G2363" s="2" t="s">
        <v>7424</v>
      </c>
      <c r="H2363" t="s">
        <v>13553</v>
      </c>
    </row>
    <row r="2364" spans="1:8" x14ac:dyDescent="0.15">
      <c r="A2364">
        <v>2376</v>
      </c>
      <c r="B2364" t="s">
        <v>4703</v>
      </c>
      <c r="C2364" t="s">
        <v>10207</v>
      </c>
      <c r="D2364" t="s">
        <v>347</v>
      </c>
      <c r="E2364" s="2" t="s">
        <v>7855</v>
      </c>
      <c r="F2364" t="s">
        <v>13609</v>
      </c>
      <c r="G2364" s="2" t="s">
        <v>7070</v>
      </c>
      <c r="H2364" t="s">
        <v>13553</v>
      </c>
    </row>
    <row r="2365" spans="1:8" x14ac:dyDescent="0.15">
      <c r="A2365">
        <v>2377</v>
      </c>
      <c r="B2365" t="s">
        <v>4704</v>
      </c>
      <c r="C2365" t="s">
        <v>10208</v>
      </c>
      <c r="D2365" t="s">
        <v>347</v>
      </c>
      <c r="E2365" s="2" t="s">
        <v>7855</v>
      </c>
      <c r="F2365" t="s">
        <v>13609</v>
      </c>
      <c r="G2365" s="2" t="s">
        <v>6600</v>
      </c>
      <c r="H2365" t="s">
        <v>13553</v>
      </c>
    </row>
    <row r="2366" spans="1:8" x14ac:dyDescent="0.15">
      <c r="A2366">
        <v>2378</v>
      </c>
      <c r="B2366" t="s">
        <v>4705</v>
      </c>
      <c r="C2366" t="s">
        <v>10209</v>
      </c>
      <c r="D2366" t="s">
        <v>347</v>
      </c>
      <c r="E2366" s="2" t="s">
        <v>7855</v>
      </c>
      <c r="F2366" t="s">
        <v>13609</v>
      </c>
      <c r="G2366" s="2" t="s">
        <v>7425</v>
      </c>
      <c r="H2366" t="s">
        <v>13553</v>
      </c>
    </row>
    <row r="2367" spans="1:8" x14ac:dyDescent="0.15">
      <c r="A2367">
        <v>2379</v>
      </c>
      <c r="B2367" t="s">
        <v>4706</v>
      </c>
      <c r="C2367" t="s">
        <v>10210</v>
      </c>
      <c r="D2367" t="s">
        <v>347</v>
      </c>
      <c r="E2367" s="2" t="s">
        <v>7855</v>
      </c>
      <c r="F2367" t="s">
        <v>13609</v>
      </c>
      <c r="G2367" s="2" t="s">
        <v>7426</v>
      </c>
      <c r="H2367" t="s">
        <v>13553</v>
      </c>
    </row>
    <row r="2368" spans="1:8" x14ac:dyDescent="0.15">
      <c r="A2368">
        <v>2380</v>
      </c>
      <c r="B2368" t="s">
        <v>4707</v>
      </c>
      <c r="C2368" t="s">
        <v>10211</v>
      </c>
      <c r="D2368" t="s">
        <v>347</v>
      </c>
      <c r="E2368" s="2" t="s">
        <v>7855</v>
      </c>
      <c r="F2368" t="s">
        <v>13609</v>
      </c>
      <c r="G2368" s="2" t="s">
        <v>7427</v>
      </c>
      <c r="H2368" t="s">
        <v>13553</v>
      </c>
    </row>
    <row r="2369" spans="1:8" x14ac:dyDescent="0.15">
      <c r="A2369">
        <v>2381</v>
      </c>
      <c r="B2369" t="s">
        <v>4708</v>
      </c>
      <c r="C2369" t="s">
        <v>10212</v>
      </c>
      <c r="D2369" t="s">
        <v>347</v>
      </c>
      <c r="E2369" s="2" t="s">
        <v>7855</v>
      </c>
      <c r="F2369" t="s">
        <v>13609</v>
      </c>
      <c r="G2369" s="2" t="s">
        <v>6476</v>
      </c>
      <c r="H2369" t="s">
        <v>13553</v>
      </c>
    </row>
    <row r="2370" spans="1:8" x14ac:dyDescent="0.15">
      <c r="A2370">
        <v>2382</v>
      </c>
      <c r="B2370" t="s">
        <v>4709</v>
      </c>
      <c r="C2370" t="s">
        <v>10213</v>
      </c>
      <c r="D2370" t="s">
        <v>347</v>
      </c>
      <c r="E2370" s="2" t="s">
        <v>7855</v>
      </c>
      <c r="F2370" t="s">
        <v>13609</v>
      </c>
      <c r="G2370" s="2" t="s">
        <v>7428</v>
      </c>
      <c r="H2370" t="s">
        <v>13553</v>
      </c>
    </row>
    <row r="2371" spans="1:8" x14ac:dyDescent="0.15">
      <c r="A2371">
        <v>2383</v>
      </c>
      <c r="B2371" t="s">
        <v>4710</v>
      </c>
      <c r="C2371" t="s">
        <v>10214</v>
      </c>
      <c r="D2371" t="s">
        <v>347</v>
      </c>
      <c r="E2371" s="2" t="s">
        <v>7855</v>
      </c>
      <c r="F2371" t="s">
        <v>13609</v>
      </c>
      <c r="G2371" s="2" t="s">
        <v>7429</v>
      </c>
      <c r="H2371" t="s">
        <v>13553</v>
      </c>
    </row>
    <row r="2372" spans="1:8" x14ac:dyDescent="0.15">
      <c r="A2372">
        <v>2384</v>
      </c>
      <c r="B2372" t="s">
        <v>4711</v>
      </c>
      <c r="C2372" t="s">
        <v>10215</v>
      </c>
      <c r="D2372" t="s">
        <v>347</v>
      </c>
      <c r="E2372" s="2" t="s">
        <v>7855</v>
      </c>
      <c r="F2372" t="s">
        <v>13609</v>
      </c>
      <c r="G2372" s="2" t="s">
        <v>6514</v>
      </c>
      <c r="H2372" t="s">
        <v>13553</v>
      </c>
    </row>
    <row r="2373" spans="1:8" x14ac:dyDescent="0.15">
      <c r="A2373">
        <v>2385</v>
      </c>
      <c r="B2373" t="s">
        <v>4712</v>
      </c>
      <c r="C2373" t="s">
        <v>10216</v>
      </c>
      <c r="D2373" t="s">
        <v>347</v>
      </c>
      <c r="E2373" s="2" t="s">
        <v>7855</v>
      </c>
      <c r="F2373" t="s">
        <v>13609</v>
      </c>
      <c r="G2373" s="2" t="s">
        <v>7384</v>
      </c>
      <c r="H2373" t="s">
        <v>13553</v>
      </c>
    </row>
    <row r="2374" spans="1:8" x14ac:dyDescent="0.15">
      <c r="A2374">
        <v>2386</v>
      </c>
      <c r="B2374" t="s">
        <v>4713</v>
      </c>
      <c r="C2374" t="s">
        <v>10217</v>
      </c>
      <c r="D2374" t="s">
        <v>347</v>
      </c>
      <c r="E2374" s="2" t="s">
        <v>7855</v>
      </c>
      <c r="F2374" t="s">
        <v>13609</v>
      </c>
      <c r="G2374" s="2" t="s">
        <v>7430</v>
      </c>
      <c r="H2374" t="s">
        <v>13553</v>
      </c>
    </row>
    <row r="2375" spans="1:8" x14ac:dyDescent="0.15">
      <c r="A2375">
        <v>2387</v>
      </c>
      <c r="B2375" t="s">
        <v>4714</v>
      </c>
      <c r="C2375" t="s">
        <v>10218</v>
      </c>
      <c r="D2375" t="s">
        <v>347</v>
      </c>
      <c r="E2375" s="2" t="s">
        <v>231</v>
      </c>
      <c r="F2375" t="s">
        <v>13609</v>
      </c>
      <c r="G2375" s="2" t="s">
        <v>7431</v>
      </c>
      <c r="H2375" t="s">
        <v>13553</v>
      </c>
    </row>
    <row r="2376" spans="1:8" x14ac:dyDescent="0.15">
      <c r="A2376">
        <v>2388</v>
      </c>
      <c r="B2376" t="s">
        <v>4715</v>
      </c>
      <c r="C2376" t="s">
        <v>4715</v>
      </c>
      <c r="D2376" t="s">
        <v>13575</v>
      </c>
      <c r="E2376" s="2" t="s">
        <v>67</v>
      </c>
      <c r="F2376" t="s">
        <v>13609</v>
      </c>
      <c r="G2376" s="2" t="s">
        <v>7432</v>
      </c>
      <c r="H2376" t="s">
        <v>13556</v>
      </c>
    </row>
    <row r="2377" spans="1:8" x14ac:dyDescent="0.15">
      <c r="A2377">
        <v>2389</v>
      </c>
      <c r="B2377" t="s">
        <v>1963</v>
      </c>
      <c r="C2377" t="s">
        <v>10219</v>
      </c>
      <c r="D2377" t="s">
        <v>372</v>
      </c>
      <c r="E2377" s="2" t="s">
        <v>232</v>
      </c>
      <c r="F2377" t="s">
        <v>13636</v>
      </c>
      <c r="G2377" s="2" t="s">
        <v>6237</v>
      </c>
      <c r="H2377" t="s">
        <v>13553</v>
      </c>
    </row>
    <row r="2378" spans="1:8" x14ac:dyDescent="0.15">
      <c r="A2378">
        <v>2390</v>
      </c>
      <c r="B2378" t="s">
        <v>1964</v>
      </c>
      <c r="C2378" t="s">
        <v>10220</v>
      </c>
      <c r="D2378" t="s">
        <v>372</v>
      </c>
      <c r="E2378" s="2" t="s">
        <v>232</v>
      </c>
      <c r="F2378" t="s">
        <v>13625</v>
      </c>
      <c r="G2378" s="2" t="s">
        <v>7433</v>
      </c>
      <c r="H2378" t="s">
        <v>13553</v>
      </c>
    </row>
    <row r="2379" spans="1:8" x14ac:dyDescent="0.15">
      <c r="A2379">
        <v>2391</v>
      </c>
      <c r="B2379" t="s">
        <v>1965</v>
      </c>
      <c r="C2379" t="s">
        <v>10221</v>
      </c>
      <c r="D2379" t="s">
        <v>372</v>
      </c>
      <c r="E2379" s="2" t="s">
        <v>232</v>
      </c>
      <c r="F2379" t="s">
        <v>13606</v>
      </c>
      <c r="G2379" s="2" t="s">
        <v>7434</v>
      </c>
      <c r="H2379" t="s">
        <v>13553</v>
      </c>
    </row>
    <row r="2380" spans="1:8" x14ac:dyDescent="0.15">
      <c r="A2380">
        <v>2392</v>
      </c>
      <c r="B2380" t="s">
        <v>1966</v>
      </c>
      <c r="C2380" t="s">
        <v>10222</v>
      </c>
      <c r="D2380" t="s">
        <v>372</v>
      </c>
      <c r="E2380" s="2" t="s">
        <v>232</v>
      </c>
      <c r="F2380" t="s">
        <v>13612</v>
      </c>
      <c r="G2380" s="2" t="s">
        <v>7435</v>
      </c>
      <c r="H2380" t="s">
        <v>13553</v>
      </c>
    </row>
    <row r="2381" spans="1:8" x14ac:dyDescent="0.15">
      <c r="A2381">
        <v>2393</v>
      </c>
      <c r="B2381" t="s">
        <v>1967</v>
      </c>
      <c r="C2381" t="s">
        <v>10223</v>
      </c>
      <c r="D2381" t="s">
        <v>372</v>
      </c>
      <c r="E2381" s="2" t="s">
        <v>232</v>
      </c>
      <c r="F2381" t="s">
        <v>13611</v>
      </c>
      <c r="G2381" s="2" t="s">
        <v>7203</v>
      </c>
      <c r="H2381" t="s">
        <v>13553</v>
      </c>
    </row>
    <row r="2382" spans="1:8" x14ac:dyDescent="0.15">
      <c r="A2382">
        <v>2394</v>
      </c>
      <c r="B2382" t="s">
        <v>1968</v>
      </c>
      <c r="C2382" t="s">
        <v>10224</v>
      </c>
      <c r="D2382" t="s">
        <v>372</v>
      </c>
      <c r="E2382" s="2" t="s">
        <v>232</v>
      </c>
      <c r="F2382" t="s">
        <v>13615</v>
      </c>
      <c r="G2382" s="2" t="s">
        <v>6816</v>
      </c>
      <c r="H2382" t="s">
        <v>13553</v>
      </c>
    </row>
    <row r="2383" spans="1:8" x14ac:dyDescent="0.15">
      <c r="A2383">
        <v>2395</v>
      </c>
      <c r="B2383" t="s">
        <v>1969</v>
      </c>
      <c r="C2383" t="s">
        <v>10225</v>
      </c>
      <c r="D2383" t="s">
        <v>372</v>
      </c>
      <c r="E2383" s="2" t="s">
        <v>232</v>
      </c>
      <c r="F2383" t="s">
        <v>13622</v>
      </c>
      <c r="G2383" s="2" t="s">
        <v>7436</v>
      </c>
      <c r="H2383" t="s">
        <v>13553</v>
      </c>
    </row>
    <row r="2384" spans="1:8" x14ac:dyDescent="0.15">
      <c r="A2384">
        <v>2396</v>
      </c>
      <c r="B2384" t="s">
        <v>355</v>
      </c>
      <c r="C2384" t="s">
        <v>10226</v>
      </c>
      <c r="D2384" t="s">
        <v>372</v>
      </c>
      <c r="E2384" s="2" t="s">
        <v>232</v>
      </c>
      <c r="F2384" t="s">
        <v>13606</v>
      </c>
      <c r="G2384" s="2" t="s">
        <v>6952</v>
      </c>
      <c r="H2384" t="s">
        <v>13553</v>
      </c>
    </row>
    <row r="2385" spans="1:8" x14ac:dyDescent="0.15">
      <c r="A2385">
        <v>2397</v>
      </c>
      <c r="B2385" t="s">
        <v>1970</v>
      </c>
      <c r="C2385" t="s">
        <v>10227</v>
      </c>
      <c r="D2385" t="s">
        <v>372</v>
      </c>
      <c r="E2385" s="2" t="s">
        <v>231</v>
      </c>
      <c r="F2385" t="s">
        <v>13621</v>
      </c>
      <c r="G2385" s="2" t="s">
        <v>6680</v>
      </c>
      <c r="H2385" t="s">
        <v>13553</v>
      </c>
    </row>
    <row r="2386" spans="1:8" x14ac:dyDescent="0.15">
      <c r="A2386">
        <v>2398</v>
      </c>
      <c r="B2386" t="s">
        <v>1971</v>
      </c>
      <c r="C2386" t="s">
        <v>10228</v>
      </c>
      <c r="D2386" t="s">
        <v>372</v>
      </c>
      <c r="E2386" s="2" t="s">
        <v>231</v>
      </c>
      <c r="F2386" t="s">
        <v>13640</v>
      </c>
      <c r="G2386" s="2" t="s">
        <v>7437</v>
      </c>
      <c r="H2386" t="s">
        <v>13553</v>
      </c>
    </row>
    <row r="2387" spans="1:8" x14ac:dyDescent="0.15">
      <c r="A2387">
        <v>2399</v>
      </c>
      <c r="B2387" t="s">
        <v>1972</v>
      </c>
      <c r="C2387" t="s">
        <v>10229</v>
      </c>
      <c r="D2387" t="s">
        <v>372</v>
      </c>
      <c r="E2387" s="2" t="s">
        <v>231</v>
      </c>
      <c r="F2387" t="s">
        <v>13642</v>
      </c>
      <c r="G2387" s="2" t="s">
        <v>7438</v>
      </c>
      <c r="H2387" t="s">
        <v>13553</v>
      </c>
    </row>
    <row r="2388" spans="1:8" x14ac:dyDescent="0.15">
      <c r="A2388">
        <v>2400</v>
      </c>
      <c r="B2388" t="s">
        <v>1973</v>
      </c>
      <c r="C2388" t="s">
        <v>10230</v>
      </c>
      <c r="D2388" t="s">
        <v>372</v>
      </c>
      <c r="E2388" s="2" t="s">
        <v>231</v>
      </c>
      <c r="F2388" t="s">
        <v>13606</v>
      </c>
      <c r="G2388" s="2" t="s">
        <v>7439</v>
      </c>
      <c r="H2388" t="s">
        <v>13553</v>
      </c>
    </row>
    <row r="2389" spans="1:8" x14ac:dyDescent="0.15">
      <c r="A2389">
        <v>2401</v>
      </c>
      <c r="B2389" t="s">
        <v>1974</v>
      </c>
      <c r="C2389" t="s">
        <v>10231</v>
      </c>
      <c r="D2389" t="s">
        <v>372</v>
      </c>
      <c r="E2389" s="2" t="s">
        <v>231</v>
      </c>
      <c r="F2389" t="s">
        <v>13621</v>
      </c>
      <c r="G2389" s="2" t="s">
        <v>7257</v>
      </c>
      <c r="H2389" t="s">
        <v>13553</v>
      </c>
    </row>
    <row r="2390" spans="1:8" x14ac:dyDescent="0.15">
      <c r="A2390">
        <v>2402</v>
      </c>
      <c r="B2390" t="s">
        <v>1975</v>
      </c>
      <c r="C2390" t="s">
        <v>10232</v>
      </c>
      <c r="D2390" t="s">
        <v>372</v>
      </c>
      <c r="E2390" s="2" t="s">
        <v>231</v>
      </c>
      <c r="F2390" t="s">
        <v>13612</v>
      </c>
      <c r="G2390" s="2" t="s">
        <v>7025</v>
      </c>
      <c r="H2390" t="s">
        <v>13553</v>
      </c>
    </row>
    <row r="2391" spans="1:8" x14ac:dyDescent="0.15">
      <c r="A2391">
        <v>2403</v>
      </c>
      <c r="B2391" t="s">
        <v>1976</v>
      </c>
      <c r="C2391" t="s">
        <v>10233</v>
      </c>
      <c r="D2391" t="s">
        <v>372</v>
      </c>
      <c r="E2391" s="2" t="s">
        <v>231</v>
      </c>
      <c r="F2391" t="s">
        <v>13615</v>
      </c>
      <c r="G2391" s="2" t="s">
        <v>7431</v>
      </c>
      <c r="H2391" t="s">
        <v>13553</v>
      </c>
    </row>
    <row r="2392" spans="1:8" x14ac:dyDescent="0.15">
      <c r="A2392">
        <v>2404</v>
      </c>
      <c r="B2392" t="s">
        <v>1977</v>
      </c>
      <c r="C2392" t="s">
        <v>10234</v>
      </c>
      <c r="D2392" t="s">
        <v>372</v>
      </c>
      <c r="E2392" s="2" t="s">
        <v>231</v>
      </c>
      <c r="F2392" t="s">
        <v>13623</v>
      </c>
      <c r="G2392" s="2" t="s">
        <v>6260</v>
      </c>
      <c r="H2392" t="s">
        <v>13553</v>
      </c>
    </row>
    <row r="2393" spans="1:8" x14ac:dyDescent="0.15">
      <c r="A2393">
        <v>2405</v>
      </c>
      <c r="B2393" t="s">
        <v>1978</v>
      </c>
      <c r="C2393" t="s">
        <v>10235</v>
      </c>
      <c r="D2393" t="s">
        <v>372</v>
      </c>
      <c r="E2393" s="2" t="s">
        <v>231</v>
      </c>
      <c r="F2393" t="s">
        <v>13636</v>
      </c>
      <c r="G2393" s="2" t="s">
        <v>6394</v>
      </c>
      <c r="H2393" t="s">
        <v>13553</v>
      </c>
    </row>
    <row r="2394" spans="1:8" x14ac:dyDescent="0.15">
      <c r="A2394">
        <v>2406</v>
      </c>
      <c r="B2394" t="s">
        <v>1979</v>
      </c>
      <c r="C2394" t="s">
        <v>10236</v>
      </c>
      <c r="D2394" t="s">
        <v>372</v>
      </c>
      <c r="E2394" s="2" t="s">
        <v>231</v>
      </c>
      <c r="F2394" t="s">
        <v>13628</v>
      </c>
      <c r="G2394" s="2" t="s">
        <v>6634</v>
      </c>
      <c r="H2394" t="s">
        <v>13553</v>
      </c>
    </row>
    <row r="2395" spans="1:8" x14ac:dyDescent="0.15">
      <c r="A2395">
        <v>2407</v>
      </c>
      <c r="B2395" t="s">
        <v>2568</v>
      </c>
      <c r="C2395" t="s">
        <v>10237</v>
      </c>
      <c r="D2395" t="s">
        <v>372</v>
      </c>
      <c r="E2395" s="2" t="s">
        <v>231</v>
      </c>
      <c r="F2395" t="s">
        <v>13606</v>
      </c>
      <c r="G2395" s="2" t="s">
        <v>6953</v>
      </c>
      <c r="H2395" t="s">
        <v>13553</v>
      </c>
    </row>
    <row r="2396" spans="1:8" x14ac:dyDescent="0.15">
      <c r="A2396">
        <v>2408</v>
      </c>
      <c r="B2396" t="s">
        <v>3345</v>
      </c>
      <c r="C2396" t="s">
        <v>10238</v>
      </c>
      <c r="D2396" t="s">
        <v>372</v>
      </c>
      <c r="E2396" s="2" t="s">
        <v>230</v>
      </c>
      <c r="F2396" t="s">
        <v>13639</v>
      </c>
      <c r="G2396" s="2" t="s">
        <v>7261</v>
      </c>
      <c r="H2396" t="s">
        <v>13553</v>
      </c>
    </row>
    <row r="2397" spans="1:8" x14ac:dyDescent="0.15">
      <c r="A2397">
        <v>2409</v>
      </c>
      <c r="B2397" t="s">
        <v>3346</v>
      </c>
      <c r="C2397" t="s">
        <v>10239</v>
      </c>
      <c r="D2397" t="s">
        <v>372</v>
      </c>
      <c r="E2397" s="2" t="s">
        <v>230</v>
      </c>
      <c r="F2397" t="s">
        <v>13621</v>
      </c>
      <c r="G2397" s="2" t="s">
        <v>7351</v>
      </c>
      <c r="H2397" t="s">
        <v>13553</v>
      </c>
    </row>
    <row r="2398" spans="1:8" x14ac:dyDescent="0.15">
      <c r="A2398">
        <v>2410</v>
      </c>
      <c r="B2398" t="s">
        <v>3347</v>
      </c>
      <c r="C2398" t="s">
        <v>10240</v>
      </c>
      <c r="D2398" t="s">
        <v>372</v>
      </c>
      <c r="E2398" s="2" t="s">
        <v>230</v>
      </c>
      <c r="F2398" t="s">
        <v>13611</v>
      </c>
      <c r="G2398" s="2" t="s">
        <v>6871</v>
      </c>
      <c r="H2398" t="s">
        <v>13553</v>
      </c>
    </row>
    <row r="2399" spans="1:8" x14ac:dyDescent="0.15">
      <c r="A2399">
        <v>2411</v>
      </c>
      <c r="B2399" t="s">
        <v>3348</v>
      </c>
      <c r="C2399" t="s">
        <v>10241</v>
      </c>
      <c r="D2399" t="s">
        <v>372</v>
      </c>
      <c r="E2399" s="2" t="s">
        <v>230</v>
      </c>
      <c r="F2399" t="s">
        <v>13614</v>
      </c>
      <c r="G2399" s="2" t="s">
        <v>6296</v>
      </c>
      <c r="H2399" t="s">
        <v>13553</v>
      </c>
    </row>
    <row r="2400" spans="1:8" x14ac:dyDescent="0.15">
      <c r="A2400">
        <v>2412</v>
      </c>
      <c r="B2400" t="s">
        <v>3349</v>
      </c>
      <c r="C2400" t="s">
        <v>10242</v>
      </c>
      <c r="D2400" t="s">
        <v>372</v>
      </c>
      <c r="E2400" s="2" t="s">
        <v>230</v>
      </c>
      <c r="F2400" t="s">
        <v>13615</v>
      </c>
      <c r="G2400" s="2" t="s">
        <v>7371</v>
      </c>
      <c r="H2400" t="s">
        <v>13553</v>
      </c>
    </row>
    <row r="2401" spans="1:8" x14ac:dyDescent="0.15">
      <c r="A2401">
        <v>2413</v>
      </c>
      <c r="B2401" t="s">
        <v>3350</v>
      </c>
      <c r="C2401" t="s">
        <v>9896</v>
      </c>
      <c r="D2401" t="s">
        <v>372</v>
      </c>
      <c r="E2401" s="2" t="s">
        <v>230</v>
      </c>
      <c r="F2401" t="s">
        <v>13607</v>
      </c>
      <c r="G2401" s="2" t="s">
        <v>7440</v>
      </c>
      <c r="H2401" t="s">
        <v>13553</v>
      </c>
    </row>
    <row r="2402" spans="1:8" x14ac:dyDescent="0.15">
      <c r="A2402">
        <v>2414</v>
      </c>
      <c r="B2402" t="s">
        <v>3351</v>
      </c>
      <c r="C2402" t="s">
        <v>10243</v>
      </c>
      <c r="D2402" t="s">
        <v>372</v>
      </c>
      <c r="E2402" s="2" t="s">
        <v>230</v>
      </c>
      <c r="F2402" t="s">
        <v>13633</v>
      </c>
      <c r="G2402" s="2" t="s">
        <v>6833</v>
      </c>
      <c r="H2402" t="s">
        <v>13553</v>
      </c>
    </row>
    <row r="2403" spans="1:8" x14ac:dyDescent="0.15">
      <c r="A2403">
        <v>2415</v>
      </c>
      <c r="B2403" t="s">
        <v>3352</v>
      </c>
      <c r="C2403" t="s">
        <v>10244</v>
      </c>
      <c r="D2403" t="s">
        <v>372</v>
      </c>
      <c r="E2403" s="2" t="s">
        <v>230</v>
      </c>
      <c r="F2403" t="s">
        <v>13612</v>
      </c>
      <c r="G2403" s="2" t="s">
        <v>6426</v>
      </c>
      <c r="H2403" t="s">
        <v>13553</v>
      </c>
    </row>
    <row r="2404" spans="1:8" x14ac:dyDescent="0.15">
      <c r="A2404">
        <v>2416</v>
      </c>
      <c r="B2404" t="s">
        <v>3353</v>
      </c>
      <c r="C2404" t="s">
        <v>10245</v>
      </c>
      <c r="D2404" t="s">
        <v>372</v>
      </c>
      <c r="E2404" s="2" t="s">
        <v>230</v>
      </c>
      <c r="F2404" t="s">
        <v>13636</v>
      </c>
      <c r="G2404" s="2" t="s">
        <v>7441</v>
      </c>
      <c r="H2404" t="s">
        <v>13553</v>
      </c>
    </row>
    <row r="2405" spans="1:8" x14ac:dyDescent="0.15">
      <c r="A2405">
        <v>2417</v>
      </c>
      <c r="B2405" t="s">
        <v>3360</v>
      </c>
      <c r="C2405" t="s">
        <v>10246</v>
      </c>
      <c r="D2405" t="s">
        <v>372</v>
      </c>
      <c r="E2405" s="2" t="s">
        <v>230</v>
      </c>
      <c r="F2405" t="s">
        <v>13607</v>
      </c>
      <c r="G2405" s="2" t="s">
        <v>7094</v>
      </c>
      <c r="H2405" t="s">
        <v>13553</v>
      </c>
    </row>
    <row r="2406" spans="1:8" x14ac:dyDescent="0.15">
      <c r="A2406">
        <v>2418</v>
      </c>
      <c r="B2406" t="s">
        <v>3684</v>
      </c>
      <c r="C2406" t="s">
        <v>10247</v>
      </c>
      <c r="D2406" t="s">
        <v>372</v>
      </c>
      <c r="E2406" s="2" t="s">
        <v>230</v>
      </c>
      <c r="F2406" t="s">
        <v>13607</v>
      </c>
      <c r="G2406" s="2" t="s">
        <v>6429</v>
      </c>
      <c r="H2406" t="s">
        <v>13553</v>
      </c>
    </row>
    <row r="2407" spans="1:8" x14ac:dyDescent="0.15">
      <c r="A2407">
        <v>2419</v>
      </c>
      <c r="B2407" t="s">
        <v>4716</v>
      </c>
      <c r="C2407" t="s">
        <v>10248</v>
      </c>
      <c r="D2407" t="s">
        <v>372</v>
      </c>
      <c r="E2407" s="2" t="s">
        <v>7858</v>
      </c>
      <c r="F2407" t="s">
        <v>13632</v>
      </c>
      <c r="G2407" s="2" t="s">
        <v>6447</v>
      </c>
      <c r="H2407" t="s">
        <v>13553</v>
      </c>
    </row>
    <row r="2408" spans="1:8" x14ac:dyDescent="0.15">
      <c r="A2408">
        <v>2420</v>
      </c>
      <c r="B2408" t="s">
        <v>4717</v>
      </c>
      <c r="C2408" t="s">
        <v>10249</v>
      </c>
      <c r="D2408" t="s">
        <v>372</v>
      </c>
      <c r="E2408" s="2" t="s">
        <v>7858</v>
      </c>
      <c r="F2408" t="s">
        <v>13638</v>
      </c>
      <c r="G2408" s="2" t="s">
        <v>6981</v>
      </c>
      <c r="H2408" t="s">
        <v>13553</v>
      </c>
    </row>
    <row r="2409" spans="1:8" x14ac:dyDescent="0.15">
      <c r="A2409">
        <v>2421</v>
      </c>
      <c r="B2409" t="s">
        <v>4718</v>
      </c>
      <c r="C2409" t="s">
        <v>10250</v>
      </c>
      <c r="D2409" t="s">
        <v>372</v>
      </c>
      <c r="E2409" s="2" t="s">
        <v>7858</v>
      </c>
      <c r="F2409" t="s">
        <v>13622</v>
      </c>
      <c r="G2409" s="2" t="s">
        <v>7442</v>
      </c>
      <c r="H2409" t="s">
        <v>13553</v>
      </c>
    </row>
    <row r="2410" spans="1:8" x14ac:dyDescent="0.15">
      <c r="A2410">
        <v>2422</v>
      </c>
      <c r="B2410" t="s">
        <v>4719</v>
      </c>
      <c r="C2410" t="s">
        <v>10251</v>
      </c>
      <c r="D2410" t="s">
        <v>372</v>
      </c>
      <c r="E2410" s="2" t="s">
        <v>7858</v>
      </c>
      <c r="F2410" t="s">
        <v>13611</v>
      </c>
      <c r="G2410" s="2" t="s">
        <v>7443</v>
      </c>
      <c r="H2410" t="s">
        <v>13553</v>
      </c>
    </row>
    <row r="2411" spans="1:8" x14ac:dyDescent="0.15">
      <c r="A2411">
        <v>2423</v>
      </c>
      <c r="B2411" t="s">
        <v>4720</v>
      </c>
      <c r="C2411" t="s">
        <v>10252</v>
      </c>
      <c r="D2411" t="s">
        <v>372</v>
      </c>
      <c r="E2411" s="2" t="s">
        <v>7858</v>
      </c>
      <c r="F2411" t="s">
        <v>13649</v>
      </c>
      <c r="G2411" s="2" t="s">
        <v>7421</v>
      </c>
      <c r="H2411" t="s">
        <v>13553</v>
      </c>
    </row>
    <row r="2412" spans="1:8" x14ac:dyDescent="0.15">
      <c r="A2412">
        <v>2424</v>
      </c>
      <c r="B2412" t="s">
        <v>4721</v>
      </c>
      <c r="C2412" t="s">
        <v>10253</v>
      </c>
      <c r="D2412" t="s">
        <v>372</v>
      </c>
      <c r="E2412" s="2" t="s">
        <v>7858</v>
      </c>
      <c r="F2412" t="s">
        <v>13639</v>
      </c>
      <c r="G2412" s="2" t="s">
        <v>7251</v>
      </c>
      <c r="H2412" t="s">
        <v>13553</v>
      </c>
    </row>
    <row r="2413" spans="1:8" x14ac:dyDescent="0.15">
      <c r="A2413">
        <v>2425</v>
      </c>
      <c r="B2413" t="s">
        <v>4722</v>
      </c>
      <c r="C2413" t="s">
        <v>10254</v>
      </c>
      <c r="D2413" t="s">
        <v>372</v>
      </c>
      <c r="E2413" s="2" t="s">
        <v>7858</v>
      </c>
      <c r="F2413" t="s">
        <v>13608</v>
      </c>
      <c r="G2413" s="2" t="s">
        <v>7444</v>
      </c>
      <c r="H2413" t="s">
        <v>13553</v>
      </c>
    </row>
    <row r="2414" spans="1:8" x14ac:dyDescent="0.15">
      <c r="A2414">
        <v>2426</v>
      </c>
      <c r="B2414" t="s">
        <v>4723</v>
      </c>
      <c r="C2414" t="s">
        <v>10255</v>
      </c>
      <c r="D2414" t="s">
        <v>372</v>
      </c>
      <c r="E2414" s="2" t="s">
        <v>7858</v>
      </c>
      <c r="F2414" t="s">
        <v>13609</v>
      </c>
      <c r="G2414" s="2" t="s">
        <v>7445</v>
      </c>
      <c r="H2414" t="s">
        <v>13553</v>
      </c>
    </row>
    <row r="2415" spans="1:8" x14ac:dyDescent="0.15">
      <c r="A2415">
        <v>2427</v>
      </c>
      <c r="B2415" t="s">
        <v>4724</v>
      </c>
      <c r="C2415" t="s">
        <v>10031</v>
      </c>
      <c r="D2415" t="s">
        <v>372</v>
      </c>
      <c r="E2415" s="2" t="s">
        <v>7858</v>
      </c>
      <c r="F2415" t="s">
        <v>13636</v>
      </c>
      <c r="G2415" s="2" t="s">
        <v>6794</v>
      </c>
      <c r="H2415" t="s">
        <v>13553</v>
      </c>
    </row>
    <row r="2416" spans="1:8" x14ac:dyDescent="0.15">
      <c r="A2416">
        <v>2428</v>
      </c>
      <c r="B2416" t="s">
        <v>4725</v>
      </c>
      <c r="C2416" t="s">
        <v>10256</v>
      </c>
      <c r="D2416" t="s">
        <v>372</v>
      </c>
      <c r="E2416" s="2" t="s">
        <v>7858</v>
      </c>
      <c r="F2416" t="s">
        <v>13614</v>
      </c>
      <c r="G2416" s="2" t="s">
        <v>7446</v>
      </c>
      <c r="H2416" t="s">
        <v>13553</v>
      </c>
    </row>
    <row r="2417" spans="1:8" x14ac:dyDescent="0.15">
      <c r="A2417">
        <v>2429</v>
      </c>
      <c r="B2417" t="s">
        <v>4726</v>
      </c>
      <c r="C2417" t="s">
        <v>10257</v>
      </c>
      <c r="D2417" t="s">
        <v>372</v>
      </c>
      <c r="E2417" s="2" t="s">
        <v>7858</v>
      </c>
      <c r="F2417" t="s">
        <v>13615</v>
      </c>
      <c r="G2417" s="2" t="s">
        <v>6889</v>
      </c>
      <c r="H2417" t="s">
        <v>13553</v>
      </c>
    </row>
    <row r="2418" spans="1:8" x14ac:dyDescent="0.15">
      <c r="A2418">
        <v>2430</v>
      </c>
      <c r="B2418" t="s">
        <v>4727</v>
      </c>
      <c r="C2418" t="s">
        <v>10258</v>
      </c>
      <c r="D2418" t="s">
        <v>372</v>
      </c>
      <c r="E2418" s="2" t="s">
        <v>7858</v>
      </c>
      <c r="F2418" t="s">
        <v>13634</v>
      </c>
      <c r="G2418" s="2" t="s">
        <v>7266</v>
      </c>
      <c r="H2418" t="s">
        <v>13553</v>
      </c>
    </row>
    <row r="2419" spans="1:8" x14ac:dyDescent="0.15">
      <c r="A2419">
        <v>2431</v>
      </c>
      <c r="B2419" t="s">
        <v>4728</v>
      </c>
      <c r="C2419" t="s">
        <v>10259</v>
      </c>
      <c r="D2419" t="s">
        <v>372</v>
      </c>
      <c r="E2419" s="2" t="s">
        <v>7858</v>
      </c>
      <c r="F2419" t="s">
        <v>13625</v>
      </c>
      <c r="G2419" s="2" t="s">
        <v>7447</v>
      </c>
      <c r="H2419" t="s">
        <v>13553</v>
      </c>
    </row>
    <row r="2420" spans="1:8" x14ac:dyDescent="0.15">
      <c r="A2420">
        <v>2432</v>
      </c>
      <c r="B2420" t="s">
        <v>1980</v>
      </c>
      <c r="C2420" t="s">
        <v>10260</v>
      </c>
      <c r="D2420" t="s">
        <v>372</v>
      </c>
      <c r="E2420" s="2" t="s">
        <v>232</v>
      </c>
      <c r="F2420" t="s">
        <v>13650</v>
      </c>
      <c r="G2420" s="2" t="s">
        <v>6763</v>
      </c>
      <c r="H2420" t="s">
        <v>13553</v>
      </c>
    </row>
    <row r="2421" spans="1:8" x14ac:dyDescent="0.15">
      <c r="A2421">
        <v>2433</v>
      </c>
      <c r="B2421" t="s">
        <v>429</v>
      </c>
      <c r="C2421" t="s">
        <v>10261</v>
      </c>
      <c r="D2421" t="s">
        <v>372</v>
      </c>
      <c r="E2421" s="2" t="s">
        <v>232</v>
      </c>
      <c r="F2421" t="s">
        <v>13606</v>
      </c>
      <c r="G2421" s="2" t="s">
        <v>7448</v>
      </c>
      <c r="H2421" t="s">
        <v>13553</v>
      </c>
    </row>
    <row r="2422" spans="1:8" x14ac:dyDescent="0.15">
      <c r="A2422">
        <v>2434</v>
      </c>
      <c r="B2422" t="s">
        <v>2569</v>
      </c>
      <c r="C2422" t="s">
        <v>10262</v>
      </c>
      <c r="D2422" t="s">
        <v>372</v>
      </c>
      <c r="E2422" s="2" t="s">
        <v>231</v>
      </c>
      <c r="F2422" t="s">
        <v>13615</v>
      </c>
      <c r="G2422" s="2" t="s">
        <v>6731</v>
      </c>
      <c r="H2422" t="s">
        <v>13553</v>
      </c>
    </row>
    <row r="2423" spans="1:8" x14ac:dyDescent="0.15">
      <c r="A2423">
        <v>2435</v>
      </c>
      <c r="B2423" t="s">
        <v>4729</v>
      </c>
      <c r="C2423" t="s">
        <v>10263</v>
      </c>
      <c r="D2423" t="s">
        <v>372</v>
      </c>
      <c r="E2423" s="2" t="s">
        <v>230</v>
      </c>
      <c r="F2423" t="s">
        <v>13606</v>
      </c>
      <c r="G2423" s="2" t="s">
        <v>6645</v>
      </c>
      <c r="H2423" t="s">
        <v>13553</v>
      </c>
    </row>
    <row r="2424" spans="1:8" x14ac:dyDescent="0.15">
      <c r="A2424">
        <v>2436</v>
      </c>
      <c r="B2424" t="s">
        <v>4730</v>
      </c>
      <c r="C2424" t="s">
        <v>10264</v>
      </c>
      <c r="D2424" t="s">
        <v>372</v>
      </c>
      <c r="E2424" s="2" t="s">
        <v>230</v>
      </c>
      <c r="F2424" t="s">
        <v>13606</v>
      </c>
      <c r="G2424" s="2" t="s">
        <v>6295</v>
      </c>
      <c r="H2424" t="s">
        <v>13553</v>
      </c>
    </row>
    <row r="2425" spans="1:8" x14ac:dyDescent="0.15">
      <c r="A2425">
        <v>2437</v>
      </c>
      <c r="B2425" t="s">
        <v>4731</v>
      </c>
      <c r="C2425" t="s">
        <v>10265</v>
      </c>
      <c r="D2425" t="s">
        <v>372</v>
      </c>
      <c r="E2425" s="2" t="s">
        <v>230</v>
      </c>
      <c r="F2425" t="s">
        <v>13644</v>
      </c>
      <c r="G2425" s="2" t="s">
        <v>6416</v>
      </c>
      <c r="H2425" t="s">
        <v>13553</v>
      </c>
    </row>
    <row r="2426" spans="1:8" x14ac:dyDescent="0.15">
      <c r="A2426">
        <v>2438</v>
      </c>
      <c r="B2426" t="s">
        <v>4732</v>
      </c>
      <c r="C2426" t="s">
        <v>10266</v>
      </c>
      <c r="D2426" t="s">
        <v>372</v>
      </c>
      <c r="E2426" s="2" t="s">
        <v>230</v>
      </c>
      <c r="F2426" t="s">
        <v>13615</v>
      </c>
      <c r="G2426" s="2" t="s">
        <v>7371</v>
      </c>
      <c r="H2426" t="s">
        <v>13553</v>
      </c>
    </row>
    <row r="2427" spans="1:8" x14ac:dyDescent="0.15">
      <c r="A2427">
        <v>2439</v>
      </c>
      <c r="B2427" t="s">
        <v>4733</v>
      </c>
      <c r="C2427" t="s">
        <v>10267</v>
      </c>
      <c r="D2427" t="s">
        <v>372</v>
      </c>
      <c r="E2427" s="2" t="s">
        <v>230</v>
      </c>
      <c r="F2427" t="s">
        <v>13613</v>
      </c>
      <c r="G2427" s="2" t="s">
        <v>7232</v>
      </c>
      <c r="H2427" t="s">
        <v>13553</v>
      </c>
    </row>
    <row r="2428" spans="1:8" x14ac:dyDescent="0.15">
      <c r="A2428">
        <v>2440</v>
      </c>
      <c r="B2428" t="s">
        <v>4734</v>
      </c>
      <c r="C2428" t="s">
        <v>10268</v>
      </c>
      <c r="D2428" t="s">
        <v>372</v>
      </c>
      <c r="E2428" s="2" t="s">
        <v>230</v>
      </c>
      <c r="F2428" t="s">
        <v>13617</v>
      </c>
      <c r="G2428" s="2" t="s">
        <v>6972</v>
      </c>
      <c r="H2428" t="s">
        <v>13553</v>
      </c>
    </row>
    <row r="2429" spans="1:8" x14ac:dyDescent="0.15">
      <c r="A2429">
        <v>2441</v>
      </c>
      <c r="B2429" t="s">
        <v>1983</v>
      </c>
      <c r="C2429" t="s">
        <v>10269</v>
      </c>
      <c r="D2429" t="s">
        <v>372</v>
      </c>
      <c r="E2429" s="2" t="s">
        <v>232</v>
      </c>
      <c r="F2429" t="s">
        <v>13606</v>
      </c>
      <c r="G2429" s="2" t="s">
        <v>7449</v>
      </c>
      <c r="H2429" t="s">
        <v>13553</v>
      </c>
    </row>
    <row r="2430" spans="1:8" x14ac:dyDescent="0.15">
      <c r="A2430">
        <v>2442</v>
      </c>
      <c r="B2430" t="s">
        <v>1981</v>
      </c>
      <c r="C2430" t="s">
        <v>10270</v>
      </c>
      <c r="D2430" t="s">
        <v>372</v>
      </c>
      <c r="E2430" s="2" t="s">
        <v>232</v>
      </c>
      <c r="F2430" t="s">
        <v>13606</v>
      </c>
      <c r="G2430" s="2" t="s">
        <v>7450</v>
      </c>
      <c r="H2430" t="s">
        <v>13553</v>
      </c>
    </row>
    <row r="2431" spans="1:8" x14ac:dyDescent="0.15">
      <c r="A2431">
        <v>2443</v>
      </c>
      <c r="B2431" t="s">
        <v>1982</v>
      </c>
      <c r="C2431" t="s">
        <v>10271</v>
      </c>
      <c r="D2431" t="s">
        <v>372</v>
      </c>
      <c r="E2431" s="2" t="s">
        <v>232</v>
      </c>
      <c r="F2431" t="s">
        <v>13622</v>
      </c>
      <c r="G2431" s="2" t="s">
        <v>6238</v>
      </c>
      <c r="H2431" t="s">
        <v>13553</v>
      </c>
    </row>
    <row r="2432" spans="1:8" x14ac:dyDescent="0.15">
      <c r="A2432">
        <v>2444</v>
      </c>
      <c r="B2432" t="s">
        <v>2573</v>
      </c>
      <c r="C2432" t="s">
        <v>10272</v>
      </c>
      <c r="D2432" t="s">
        <v>372</v>
      </c>
      <c r="E2432" s="2" t="s">
        <v>231</v>
      </c>
      <c r="F2432" t="s">
        <v>13606</v>
      </c>
      <c r="G2432" s="2" t="s">
        <v>6873</v>
      </c>
      <c r="H2432" t="s">
        <v>13553</v>
      </c>
    </row>
    <row r="2433" spans="1:8" x14ac:dyDescent="0.15">
      <c r="A2433">
        <v>2445</v>
      </c>
      <c r="B2433" t="s">
        <v>4735</v>
      </c>
      <c r="C2433" t="s">
        <v>10273</v>
      </c>
      <c r="D2433" t="s">
        <v>372</v>
      </c>
      <c r="E2433" s="2" t="s">
        <v>231</v>
      </c>
      <c r="F2433" t="s">
        <v>13606</v>
      </c>
      <c r="G2433" s="2" t="s">
        <v>6760</v>
      </c>
      <c r="H2433" t="s">
        <v>13553</v>
      </c>
    </row>
    <row r="2434" spans="1:8" x14ac:dyDescent="0.15">
      <c r="A2434">
        <v>2446</v>
      </c>
      <c r="B2434" t="s">
        <v>2571</v>
      </c>
      <c r="C2434" t="s">
        <v>10274</v>
      </c>
      <c r="D2434" t="s">
        <v>372</v>
      </c>
      <c r="E2434" s="2" t="s">
        <v>232</v>
      </c>
      <c r="F2434" t="s">
        <v>13606</v>
      </c>
      <c r="G2434" s="2" t="s">
        <v>7217</v>
      </c>
      <c r="H2434" t="s">
        <v>13553</v>
      </c>
    </row>
    <row r="2435" spans="1:8" x14ac:dyDescent="0.15">
      <c r="A2435">
        <v>2447</v>
      </c>
      <c r="B2435" t="s">
        <v>2574</v>
      </c>
      <c r="C2435" t="s">
        <v>10275</v>
      </c>
      <c r="D2435" t="s">
        <v>372</v>
      </c>
      <c r="E2435" s="2" t="s">
        <v>231</v>
      </c>
      <c r="F2435" t="s">
        <v>13606</v>
      </c>
      <c r="G2435" s="2" t="s">
        <v>6407</v>
      </c>
      <c r="H2435" t="s">
        <v>13553</v>
      </c>
    </row>
    <row r="2436" spans="1:8" x14ac:dyDescent="0.15">
      <c r="A2436">
        <v>2448</v>
      </c>
      <c r="B2436" t="s">
        <v>3354</v>
      </c>
      <c r="C2436" t="s">
        <v>10276</v>
      </c>
      <c r="D2436" t="s">
        <v>372</v>
      </c>
      <c r="E2436" s="2" t="s">
        <v>231</v>
      </c>
      <c r="F2436" t="s">
        <v>13606</v>
      </c>
      <c r="G2436" s="2" t="s">
        <v>7308</v>
      </c>
      <c r="H2436" t="s">
        <v>13553</v>
      </c>
    </row>
    <row r="2437" spans="1:8" x14ac:dyDescent="0.15">
      <c r="A2437">
        <v>2449</v>
      </c>
      <c r="B2437" t="s">
        <v>2572</v>
      </c>
      <c r="C2437" t="s">
        <v>10277</v>
      </c>
      <c r="D2437" t="s">
        <v>372</v>
      </c>
      <c r="E2437" s="2" t="s">
        <v>231</v>
      </c>
      <c r="F2437" t="s">
        <v>13606</v>
      </c>
      <c r="G2437" s="2" t="s">
        <v>6581</v>
      </c>
      <c r="H2437" t="s">
        <v>13553</v>
      </c>
    </row>
    <row r="2438" spans="1:8" x14ac:dyDescent="0.15">
      <c r="A2438">
        <v>2450</v>
      </c>
      <c r="B2438" t="s">
        <v>2570</v>
      </c>
      <c r="C2438" t="s">
        <v>10278</v>
      </c>
      <c r="D2438" t="s">
        <v>372</v>
      </c>
      <c r="E2438" s="2" t="s">
        <v>231</v>
      </c>
      <c r="F2438" t="s">
        <v>13606</v>
      </c>
      <c r="G2438" s="2" t="s">
        <v>6581</v>
      </c>
      <c r="H2438" t="s">
        <v>13553</v>
      </c>
    </row>
    <row r="2439" spans="1:8" x14ac:dyDescent="0.15">
      <c r="A2439">
        <v>2451</v>
      </c>
      <c r="B2439" t="s">
        <v>3355</v>
      </c>
      <c r="C2439" t="s">
        <v>10279</v>
      </c>
      <c r="D2439" t="s">
        <v>372</v>
      </c>
      <c r="E2439" s="2" t="s">
        <v>231</v>
      </c>
      <c r="F2439" t="s">
        <v>13606</v>
      </c>
      <c r="G2439" s="2" t="s">
        <v>6491</v>
      </c>
      <c r="H2439" t="s">
        <v>13553</v>
      </c>
    </row>
    <row r="2440" spans="1:8" x14ac:dyDescent="0.15">
      <c r="A2440">
        <v>2452</v>
      </c>
      <c r="B2440" t="s">
        <v>1984</v>
      </c>
      <c r="C2440" t="s">
        <v>10280</v>
      </c>
      <c r="D2440" t="s">
        <v>372</v>
      </c>
      <c r="E2440" s="2" t="s">
        <v>231</v>
      </c>
      <c r="F2440" t="s">
        <v>13606</v>
      </c>
      <c r="G2440" s="2" t="s">
        <v>6854</v>
      </c>
      <c r="H2440" t="s">
        <v>13553</v>
      </c>
    </row>
    <row r="2441" spans="1:8" x14ac:dyDescent="0.15">
      <c r="A2441">
        <v>2453</v>
      </c>
      <c r="B2441" t="s">
        <v>3357</v>
      </c>
      <c r="C2441" t="s">
        <v>10281</v>
      </c>
      <c r="D2441" t="s">
        <v>372</v>
      </c>
      <c r="E2441" s="2" t="s">
        <v>231</v>
      </c>
      <c r="F2441" t="s">
        <v>13632</v>
      </c>
      <c r="G2441" s="2" t="s">
        <v>6675</v>
      </c>
      <c r="H2441" t="s">
        <v>13553</v>
      </c>
    </row>
    <row r="2442" spans="1:8" x14ac:dyDescent="0.15">
      <c r="A2442">
        <v>2454</v>
      </c>
      <c r="B2442" t="s">
        <v>3356</v>
      </c>
      <c r="C2442" t="s">
        <v>10282</v>
      </c>
      <c r="D2442" t="s">
        <v>372</v>
      </c>
      <c r="E2442" s="2" t="s">
        <v>231</v>
      </c>
      <c r="F2442" t="s">
        <v>13606</v>
      </c>
      <c r="G2442" s="2" t="s">
        <v>6996</v>
      </c>
      <c r="H2442" t="s">
        <v>13553</v>
      </c>
    </row>
    <row r="2443" spans="1:8" x14ac:dyDescent="0.15">
      <c r="A2443">
        <v>2455</v>
      </c>
      <c r="B2443" t="s">
        <v>3359</v>
      </c>
      <c r="C2443" t="s">
        <v>10283</v>
      </c>
      <c r="D2443" t="s">
        <v>372</v>
      </c>
      <c r="E2443" s="2" t="s">
        <v>230</v>
      </c>
      <c r="F2443" t="s">
        <v>13606</v>
      </c>
      <c r="G2443" s="2" t="s">
        <v>7451</v>
      </c>
      <c r="H2443" t="s">
        <v>13553</v>
      </c>
    </row>
    <row r="2444" spans="1:8" x14ac:dyDescent="0.15">
      <c r="A2444">
        <v>2456</v>
      </c>
      <c r="B2444" t="s">
        <v>3358</v>
      </c>
      <c r="C2444" t="s">
        <v>10284</v>
      </c>
      <c r="D2444" t="s">
        <v>372</v>
      </c>
      <c r="E2444" s="2" t="s">
        <v>230</v>
      </c>
      <c r="F2444" t="s">
        <v>13606</v>
      </c>
      <c r="G2444" s="2" t="s">
        <v>7153</v>
      </c>
      <c r="H2444" t="s">
        <v>13553</v>
      </c>
    </row>
    <row r="2445" spans="1:8" x14ac:dyDescent="0.15">
      <c r="A2445">
        <v>2457</v>
      </c>
      <c r="B2445" t="s">
        <v>4736</v>
      </c>
      <c r="C2445" t="s">
        <v>10285</v>
      </c>
      <c r="D2445" t="s">
        <v>372</v>
      </c>
      <c r="E2445" s="2" t="s">
        <v>230</v>
      </c>
      <c r="F2445" t="s">
        <v>13606</v>
      </c>
      <c r="G2445" s="2" t="s">
        <v>7452</v>
      </c>
      <c r="H2445" t="s">
        <v>13553</v>
      </c>
    </row>
    <row r="2446" spans="1:8" x14ac:dyDescent="0.15">
      <c r="A2446">
        <v>2458</v>
      </c>
      <c r="B2446" t="s">
        <v>3685</v>
      </c>
      <c r="C2446" t="s">
        <v>10286</v>
      </c>
      <c r="D2446" t="s">
        <v>372</v>
      </c>
      <c r="E2446" s="2" t="s">
        <v>230</v>
      </c>
      <c r="F2446" t="s">
        <v>13606</v>
      </c>
      <c r="G2446" s="2" t="s">
        <v>7453</v>
      </c>
      <c r="H2446" t="s">
        <v>13553</v>
      </c>
    </row>
    <row r="2447" spans="1:8" x14ac:dyDescent="0.15">
      <c r="A2447">
        <v>2459</v>
      </c>
      <c r="B2447" t="s">
        <v>4737</v>
      </c>
      <c r="C2447" t="s">
        <v>10287</v>
      </c>
      <c r="D2447" t="s">
        <v>372</v>
      </c>
      <c r="E2447" s="2" t="s">
        <v>230</v>
      </c>
      <c r="F2447" t="s">
        <v>13606</v>
      </c>
      <c r="G2447" s="2" t="s">
        <v>7058</v>
      </c>
      <c r="H2447" t="s">
        <v>13553</v>
      </c>
    </row>
    <row r="2448" spans="1:8" x14ac:dyDescent="0.15">
      <c r="A2448">
        <v>2460</v>
      </c>
      <c r="B2448" t="s">
        <v>4738</v>
      </c>
      <c r="C2448" t="s">
        <v>10288</v>
      </c>
      <c r="D2448" t="s">
        <v>372</v>
      </c>
      <c r="E2448" s="2" t="s">
        <v>230</v>
      </c>
      <c r="F2448" t="s">
        <v>13606</v>
      </c>
      <c r="G2448" s="2" t="s">
        <v>7153</v>
      </c>
      <c r="H2448" t="s">
        <v>13553</v>
      </c>
    </row>
    <row r="2449" spans="1:8" x14ac:dyDescent="0.15">
      <c r="A2449">
        <v>2461</v>
      </c>
      <c r="B2449" t="s">
        <v>4739</v>
      </c>
      <c r="C2449" t="s">
        <v>10289</v>
      </c>
      <c r="D2449" t="s">
        <v>372</v>
      </c>
      <c r="E2449" s="2" t="s">
        <v>7855</v>
      </c>
      <c r="F2449" t="s">
        <v>13606</v>
      </c>
      <c r="G2449" s="2" t="s">
        <v>6800</v>
      </c>
      <c r="H2449" t="s">
        <v>13553</v>
      </c>
    </row>
    <row r="2450" spans="1:8" x14ac:dyDescent="0.15">
      <c r="A2450">
        <v>2462</v>
      </c>
      <c r="B2450" t="s">
        <v>4740</v>
      </c>
      <c r="C2450" t="s">
        <v>10290</v>
      </c>
      <c r="D2450" t="s">
        <v>372</v>
      </c>
      <c r="E2450" s="2" t="s">
        <v>7855</v>
      </c>
      <c r="F2450" t="s">
        <v>13606</v>
      </c>
      <c r="G2450" s="2" t="s">
        <v>7428</v>
      </c>
      <c r="H2450" t="s">
        <v>13553</v>
      </c>
    </row>
    <row r="2451" spans="1:8" x14ac:dyDescent="0.15">
      <c r="A2451">
        <v>2463</v>
      </c>
      <c r="B2451" t="s">
        <v>4741</v>
      </c>
      <c r="C2451" t="s">
        <v>10291</v>
      </c>
      <c r="D2451" t="s">
        <v>372</v>
      </c>
      <c r="E2451" s="2" t="s">
        <v>7855</v>
      </c>
      <c r="F2451" t="s">
        <v>13606</v>
      </c>
      <c r="G2451" s="2" t="s">
        <v>7454</v>
      </c>
      <c r="H2451" t="s">
        <v>13553</v>
      </c>
    </row>
    <row r="2452" spans="1:8" x14ac:dyDescent="0.15">
      <c r="A2452">
        <v>2464</v>
      </c>
      <c r="B2452" t="s">
        <v>4742</v>
      </c>
      <c r="C2452" t="s">
        <v>10292</v>
      </c>
      <c r="D2452" t="s">
        <v>372</v>
      </c>
      <c r="E2452" s="2" t="s">
        <v>7855</v>
      </c>
      <c r="F2452" t="s">
        <v>13606</v>
      </c>
      <c r="G2452" s="2" t="s">
        <v>6978</v>
      </c>
      <c r="H2452" t="s">
        <v>13553</v>
      </c>
    </row>
    <row r="2453" spans="1:8" x14ac:dyDescent="0.15">
      <c r="A2453">
        <v>2465</v>
      </c>
      <c r="B2453" t="s">
        <v>4743</v>
      </c>
      <c r="C2453" t="s">
        <v>10293</v>
      </c>
      <c r="D2453" t="s">
        <v>372</v>
      </c>
      <c r="E2453" s="2" t="s">
        <v>7855</v>
      </c>
      <c r="F2453" t="s">
        <v>13606</v>
      </c>
      <c r="G2453" s="2" t="s">
        <v>7252</v>
      </c>
      <c r="H2453" t="s">
        <v>13553</v>
      </c>
    </row>
    <row r="2454" spans="1:8" x14ac:dyDescent="0.15">
      <c r="A2454">
        <v>2466</v>
      </c>
      <c r="B2454" t="s">
        <v>4744</v>
      </c>
      <c r="C2454" t="s">
        <v>10294</v>
      </c>
      <c r="D2454" t="s">
        <v>372</v>
      </c>
      <c r="E2454" s="2" t="s">
        <v>7855</v>
      </c>
      <c r="F2454" t="s">
        <v>13606</v>
      </c>
      <c r="G2454" s="2" t="s">
        <v>7078</v>
      </c>
      <c r="H2454" t="s">
        <v>13553</v>
      </c>
    </row>
    <row r="2455" spans="1:8" x14ac:dyDescent="0.15">
      <c r="A2455">
        <v>2467</v>
      </c>
      <c r="B2455" t="s">
        <v>1553</v>
      </c>
      <c r="C2455" t="s">
        <v>10295</v>
      </c>
      <c r="D2455" t="s">
        <v>384</v>
      </c>
      <c r="E2455" s="2" t="s">
        <v>232</v>
      </c>
      <c r="F2455" t="s">
        <v>13627</v>
      </c>
      <c r="G2455" s="2" t="s">
        <v>7177</v>
      </c>
      <c r="H2455" t="s">
        <v>13553</v>
      </c>
    </row>
    <row r="2456" spans="1:8" x14ac:dyDescent="0.15">
      <c r="A2456">
        <v>2468</v>
      </c>
      <c r="B2456" t="s">
        <v>1555</v>
      </c>
      <c r="C2456" t="s">
        <v>10296</v>
      </c>
      <c r="D2456" t="s">
        <v>384</v>
      </c>
      <c r="E2456" s="2" t="s">
        <v>232</v>
      </c>
      <c r="F2456" t="s">
        <v>13627</v>
      </c>
      <c r="G2456" s="2" t="s">
        <v>6238</v>
      </c>
      <c r="H2456" t="s">
        <v>13553</v>
      </c>
    </row>
    <row r="2457" spans="1:8" x14ac:dyDescent="0.15">
      <c r="A2457">
        <v>2469</v>
      </c>
      <c r="B2457" t="s">
        <v>3189</v>
      </c>
      <c r="C2457" t="s">
        <v>10297</v>
      </c>
      <c r="D2457" t="s">
        <v>384</v>
      </c>
      <c r="E2457" s="2" t="s">
        <v>232</v>
      </c>
      <c r="F2457" t="s">
        <v>13627</v>
      </c>
      <c r="G2457" s="2" t="s">
        <v>7455</v>
      </c>
      <c r="H2457" t="s">
        <v>13553</v>
      </c>
    </row>
    <row r="2458" spans="1:8" x14ac:dyDescent="0.15">
      <c r="A2458">
        <v>2470</v>
      </c>
      <c r="B2458" t="s">
        <v>1554</v>
      </c>
      <c r="C2458" t="s">
        <v>10298</v>
      </c>
      <c r="D2458" t="s">
        <v>384</v>
      </c>
      <c r="E2458" s="2" t="s">
        <v>232</v>
      </c>
      <c r="F2458" t="s">
        <v>13627</v>
      </c>
      <c r="G2458" s="2" t="s">
        <v>7015</v>
      </c>
      <c r="H2458" t="s">
        <v>13553</v>
      </c>
    </row>
    <row r="2459" spans="1:8" x14ac:dyDescent="0.15">
      <c r="A2459">
        <v>2471</v>
      </c>
      <c r="B2459" t="s">
        <v>3190</v>
      </c>
      <c r="C2459" t="s">
        <v>10299</v>
      </c>
      <c r="D2459" t="s">
        <v>384</v>
      </c>
      <c r="E2459" s="2" t="s">
        <v>231</v>
      </c>
      <c r="F2459" t="s">
        <v>13627</v>
      </c>
      <c r="G2459" s="2" t="s">
        <v>6728</v>
      </c>
      <c r="H2459" t="s">
        <v>13553</v>
      </c>
    </row>
    <row r="2460" spans="1:8" x14ac:dyDescent="0.15">
      <c r="A2460">
        <v>2472</v>
      </c>
      <c r="B2460" t="s">
        <v>2650</v>
      </c>
      <c r="C2460" t="s">
        <v>10300</v>
      </c>
      <c r="D2460" t="s">
        <v>384</v>
      </c>
      <c r="E2460" s="2" t="s">
        <v>231</v>
      </c>
      <c r="F2460" t="s">
        <v>13627</v>
      </c>
      <c r="G2460" s="2" t="s">
        <v>6727</v>
      </c>
      <c r="H2460" t="s">
        <v>13553</v>
      </c>
    </row>
    <row r="2461" spans="1:8" x14ac:dyDescent="0.15">
      <c r="A2461">
        <v>2473</v>
      </c>
      <c r="B2461" t="s">
        <v>3191</v>
      </c>
      <c r="C2461" t="s">
        <v>10301</v>
      </c>
      <c r="D2461" t="s">
        <v>384</v>
      </c>
      <c r="E2461" s="2" t="s">
        <v>231</v>
      </c>
      <c r="F2461" t="s">
        <v>13627</v>
      </c>
      <c r="G2461" s="2" t="s">
        <v>6269</v>
      </c>
      <c r="H2461" t="s">
        <v>13553</v>
      </c>
    </row>
    <row r="2462" spans="1:8" x14ac:dyDescent="0.15">
      <c r="A2462">
        <v>2474</v>
      </c>
      <c r="B2462" t="s">
        <v>3192</v>
      </c>
      <c r="C2462" t="s">
        <v>10302</v>
      </c>
      <c r="D2462" t="s">
        <v>384</v>
      </c>
      <c r="E2462" s="2" t="s">
        <v>231</v>
      </c>
      <c r="F2462" t="s">
        <v>13627</v>
      </c>
      <c r="G2462" s="2" t="s">
        <v>7029</v>
      </c>
      <c r="H2462" t="s">
        <v>13553</v>
      </c>
    </row>
    <row r="2463" spans="1:8" x14ac:dyDescent="0.15">
      <c r="A2463">
        <v>2475</v>
      </c>
      <c r="B2463" t="s">
        <v>2649</v>
      </c>
      <c r="C2463" t="s">
        <v>10303</v>
      </c>
      <c r="D2463" t="s">
        <v>384</v>
      </c>
      <c r="E2463" s="2" t="s">
        <v>231</v>
      </c>
      <c r="F2463" t="s">
        <v>13627</v>
      </c>
      <c r="G2463" s="2" t="s">
        <v>6817</v>
      </c>
      <c r="H2463" t="s">
        <v>13553</v>
      </c>
    </row>
    <row r="2464" spans="1:8" x14ac:dyDescent="0.15">
      <c r="A2464">
        <v>2476</v>
      </c>
      <c r="B2464" t="s">
        <v>3946</v>
      </c>
      <c r="C2464" t="s">
        <v>10304</v>
      </c>
      <c r="D2464" t="s">
        <v>384</v>
      </c>
      <c r="E2464" s="2" t="s">
        <v>230</v>
      </c>
      <c r="F2464" t="s">
        <v>13627</v>
      </c>
      <c r="G2464" s="2" t="s">
        <v>6638</v>
      </c>
      <c r="H2464" t="s">
        <v>13553</v>
      </c>
    </row>
    <row r="2465" spans="1:8" x14ac:dyDescent="0.15">
      <c r="A2465">
        <v>2477</v>
      </c>
      <c r="B2465" t="s">
        <v>3947</v>
      </c>
      <c r="C2465" t="s">
        <v>10305</v>
      </c>
      <c r="D2465" t="s">
        <v>384</v>
      </c>
      <c r="E2465" s="2" t="s">
        <v>230</v>
      </c>
      <c r="F2465" t="s">
        <v>13627</v>
      </c>
      <c r="G2465" s="2" t="s">
        <v>6639</v>
      </c>
      <c r="H2465" t="s">
        <v>13553</v>
      </c>
    </row>
    <row r="2466" spans="1:8" x14ac:dyDescent="0.15">
      <c r="A2466">
        <v>2478</v>
      </c>
      <c r="B2466" t="s">
        <v>3948</v>
      </c>
      <c r="C2466" t="s">
        <v>10306</v>
      </c>
      <c r="D2466" t="s">
        <v>384</v>
      </c>
      <c r="E2466" s="2" t="s">
        <v>230</v>
      </c>
      <c r="F2466" t="s">
        <v>13627</v>
      </c>
      <c r="G2466" s="2" t="s">
        <v>6593</v>
      </c>
      <c r="H2466" t="s">
        <v>13553</v>
      </c>
    </row>
    <row r="2467" spans="1:8" x14ac:dyDescent="0.15">
      <c r="A2467">
        <v>2479</v>
      </c>
      <c r="B2467" t="s">
        <v>4745</v>
      </c>
      <c r="C2467" t="s">
        <v>10307</v>
      </c>
      <c r="D2467" t="s">
        <v>384</v>
      </c>
      <c r="E2467" s="2" t="s">
        <v>230</v>
      </c>
      <c r="F2467" t="s">
        <v>13627</v>
      </c>
      <c r="G2467" s="2" t="s">
        <v>6694</v>
      </c>
      <c r="H2467" t="s">
        <v>13553</v>
      </c>
    </row>
    <row r="2468" spans="1:8" x14ac:dyDescent="0.15">
      <c r="A2468">
        <v>2480</v>
      </c>
      <c r="B2468" t="s">
        <v>4746</v>
      </c>
      <c r="C2468" t="s">
        <v>10308</v>
      </c>
      <c r="D2468" t="s">
        <v>384</v>
      </c>
      <c r="E2468" s="2" t="s">
        <v>230</v>
      </c>
      <c r="F2468" t="s">
        <v>13627</v>
      </c>
      <c r="G2468" s="2" t="s">
        <v>7011</v>
      </c>
      <c r="H2468" t="s">
        <v>13553</v>
      </c>
    </row>
    <row r="2469" spans="1:8" x14ac:dyDescent="0.15">
      <c r="A2469">
        <v>2481</v>
      </c>
      <c r="B2469" t="s">
        <v>1552</v>
      </c>
      <c r="C2469" t="s">
        <v>10309</v>
      </c>
      <c r="D2469" t="s">
        <v>384</v>
      </c>
      <c r="E2469" s="2" t="s">
        <v>232</v>
      </c>
      <c r="F2469" t="s">
        <v>13627</v>
      </c>
      <c r="G2469" s="2" t="s">
        <v>6712</v>
      </c>
      <c r="H2469" t="s">
        <v>13553</v>
      </c>
    </row>
    <row r="2470" spans="1:8" x14ac:dyDescent="0.15">
      <c r="A2470">
        <v>2482</v>
      </c>
      <c r="B2470" t="s">
        <v>3245</v>
      </c>
      <c r="C2470" t="s">
        <v>10310</v>
      </c>
      <c r="D2470" t="s">
        <v>371</v>
      </c>
      <c r="E2470" s="2" t="s">
        <v>231</v>
      </c>
      <c r="F2470" t="s">
        <v>13610</v>
      </c>
      <c r="G2470" s="2" t="s">
        <v>6526</v>
      </c>
      <c r="H2470" t="s">
        <v>13553</v>
      </c>
    </row>
    <row r="2471" spans="1:8" x14ac:dyDescent="0.15">
      <c r="A2471">
        <v>2483</v>
      </c>
      <c r="B2471" t="s">
        <v>3244</v>
      </c>
      <c r="C2471" t="s">
        <v>10311</v>
      </c>
      <c r="D2471" t="s">
        <v>371</v>
      </c>
      <c r="E2471" s="2" t="s">
        <v>233</v>
      </c>
      <c r="F2471" t="s">
        <v>13610</v>
      </c>
      <c r="G2471" s="2" t="s">
        <v>7456</v>
      </c>
      <c r="H2471" t="s">
        <v>13553</v>
      </c>
    </row>
    <row r="2472" spans="1:8" x14ac:dyDescent="0.15">
      <c r="A2472">
        <v>2484</v>
      </c>
      <c r="B2472" t="s">
        <v>3241</v>
      </c>
      <c r="C2472" t="s">
        <v>10312</v>
      </c>
      <c r="D2472" t="s">
        <v>371</v>
      </c>
      <c r="E2472" s="2" t="s">
        <v>231</v>
      </c>
      <c r="F2472" t="s">
        <v>13610</v>
      </c>
      <c r="G2472" s="2" t="s">
        <v>7308</v>
      </c>
      <c r="H2472" t="s">
        <v>13553</v>
      </c>
    </row>
    <row r="2473" spans="1:8" x14ac:dyDescent="0.15">
      <c r="A2473">
        <v>2485</v>
      </c>
      <c r="B2473" t="s">
        <v>4747</v>
      </c>
      <c r="C2473" t="s">
        <v>10313</v>
      </c>
      <c r="D2473" t="s">
        <v>13576</v>
      </c>
      <c r="E2473" s="2" t="s">
        <v>70</v>
      </c>
      <c r="F2473" t="s">
        <v>13610</v>
      </c>
      <c r="G2473" s="2" t="s">
        <v>7457</v>
      </c>
      <c r="H2473" t="s">
        <v>13553</v>
      </c>
    </row>
    <row r="2474" spans="1:8" x14ac:dyDescent="0.15">
      <c r="A2474">
        <v>2486</v>
      </c>
      <c r="B2474" t="s">
        <v>4748</v>
      </c>
      <c r="C2474" t="s">
        <v>10314</v>
      </c>
      <c r="D2474" t="s">
        <v>371</v>
      </c>
      <c r="E2474" s="2" t="s">
        <v>230</v>
      </c>
      <c r="F2474" t="s">
        <v>13613</v>
      </c>
      <c r="G2474" s="2" t="s">
        <v>7458</v>
      </c>
      <c r="H2474" t="s">
        <v>13553</v>
      </c>
    </row>
    <row r="2475" spans="1:8" x14ac:dyDescent="0.15">
      <c r="A2475">
        <v>2487</v>
      </c>
      <c r="B2475" t="s">
        <v>1673</v>
      </c>
      <c r="C2475" t="s">
        <v>10315</v>
      </c>
      <c r="D2475" t="s">
        <v>371</v>
      </c>
      <c r="E2475" s="2" t="s">
        <v>232</v>
      </c>
      <c r="F2475" t="s">
        <v>13610</v>
      </c>
      <c r="G2475" s="2" t="s">
        <v>7459</v>
      </c>
      <c r="H2475" t="s">
        <v>13553</v>
      </c>
    </row>
    <row r="2476" spans="1:8" x14ac:dyDescent="0.15">
      <c r="A2476">
        <v>2488</v>
      </c>
      <c r="B2476" t="s">
        <v>4749</v>
      </c>
      <c r="C2476" t="s">
        <v>10316</v>
      </c>
      <c r="D2476" t="s">
        <v>371</v>
      </c>
      <c r="E2476" s="2" t="s">
        <v>230</v>
      </c>
      <c r="F2476" t="s">
        <v>13617</v>
      </c>
      <c r="G2476" s="2" t="s">
        <v>6595</v>
      </c>
      <c r="H2476" t="s">
        <v>13553</v>
      </c>
    </row>
    <row r="2477" spans="1:8" x14ac:dyDescent="0.15">
      <c r="A2477">
        <v>2489</v>
      </c>
      <c r="B2477" t="s">
        <v>1675</v>
      </c>
      <c r="C2477" t="s">
        <v>10317</v>
      </c>
      <c r="D2477" t="s">
        <v>371</v>
      </c>
      <c r="E2477" s="2" t="s">
        <v>232</v>
      </c>
      <c r="F2477" t="s">
        <v>13610</v>
      </c>
      <c r="G2477" s="2" t="s">
        <v>7045</v>
      </c>
      <c r="H2477" t="s">
        <v>13553</v>
      </c>
    </row>
    <row r="2478" spans="1:8" x14ac:dyDescent="0.15">
      <c r="A2478">
        <v>2490</v>
      </c>
      <c r="B2478" t="s">
        <v>1679</v>
      </c>
      <c r="C2478" t="s">
        <v>10318</v>
      </c>
      <c r="D2478" t="s">
        <v>371</v>
      </c>
      <c r="E2478" s="2" t="s">
        <v>232</v>
      </c>
      <c r="F2478" t="s">
        <v>13610</v>
      </c>
      <c r="G2478" s="2" t="s">
        <v>7460</v>
      </c>
      <c r="H2478" t="s">
        <v>13553</v>
      </c>
    </row>
    <row r="2479" spans="1:8" x14ac:dyDescent="0.15">
      <c r="A2479">
        <v>2491</v>
      </c>
      <c r="B2479" t="s">
        <v>4750</v>
      </c>
      <c r="C2479" t="s">
        <v>10319</v>
      </c>
      <c r="D2479" t="s">
        <v>13576</v>
      </c>
      <c r="E2479" s="2" t="s">
        <v>70</v>
      </c>
      <c r="F2479" t="s">
        <v>13621</v>
      </c>
      <c r="G2479" s="2" t="s">
        <v>7461</v>
      </c>
      <c r="H2479" t="s">
        <v>13553</v>
      </c>
    </row>
    <row r="2480" spans="1:8" x14ac:dyDescent="0.15">
      <c r="A2480">
        <v>2492</v>
      </c>
      <c r="B2480" t="s">
        <v>2579</v>
      </c>
      <c r="C2480" t="s">
        <v>10320</v>
      </c>
      <c r="D2480" t="s">
        <v>371</v>
      </c>
      <c r="E2480" s="2" t="s">
        <v>231</v>
      </c>
      <c r="F2480" t="s">
        <v>13610</v>
      </c>
      <c r="G2480" s="2" t="s">
        <v>6543</v>
      </c>
      <c r="H2480" t="s">
        <v>13553</v>
      </c>
    </row>
    <row r="2481" spans="1:8" x14ac:dyDescent="0.15">
      <c r="A2481">
        <v>2493</v>
      </c>
      <c r="B2481" t="s">
        <v>2577</v>
      </c>
      <c r="C2481" t="s">
        <v>10321</v>
      </c>
      <c r="D2481" t="s">
        <v>371</v>
      </c>
      <c r="E2481" s="2" t="s">
        <v>231</v>
      </c>
      <c r="F2481" t="s">
        <v>13638</v>
      </c>
      <c r="G2481" s="2" t="s">
        <v>6337</v>
      </c>
      <c r="H2481" t="s">
        <v>13553</v>
      </c>
    </row>
    <row r="2482" spans="1:8" x14ac:dyDescent="0.15">
      <c r="A2482">
        <v>2494</v>
      </c>
      <c r="B2482" t="s">
        <v>2575</v>
      </c>
      <c r="C2482" t="s">
        <v>10322</v>
      </c>
      <c r="D2482" t="s">
        <v>371</v>
      </c>
      <c r="E2482" s="2" t="s">
        <v>231</v>
      </c>
      <c r="F2482" t="s">
        <v>13618</v>
      </c>
      <c r="G2482" s="2" t="s">
        <v>6768</v>
      </c>
      <c r="H2482" t="s">
        <v>13553</v>
      </c>
    </row>
    <row r="2483" spans="1:8" x14ac:dyDescent="0.15">
      <c r="A2483">
        <v>2495</v>
      </c>
      <c r="B2483" t="s">
        <v>4751</v>
      </c>
      <c r="C2483" t="s">
        <v>10323</v>
      </c>
      <c r="D2483" t="s">
        <v>371</v>
      </c>
      <c r="E2483" s="2" t="s">
        <v>231</v>
      </c>
      <c r="F2483" t="s">
        <v>13620</v>
      </c>
      <c r="G2483" s="2" t="s">
        <v>6855</v>
      </c>
      <c r="H2483" t="s">
        <v>13553</v>
      </c>
    </row>
    <row r="2484" spans="1:8" x14ac:dyDescent="0.15">
      <c r="A2484">
        <v>2496</v>
      </c>
      <c r="B2484" t="s">
        <v>1674</v>
      </c>
      <c r="C2484" t="s">
        <v>10324</v>
      </c>
      <c r="D2484" t="s">
        <v>371</v>
      </c>
      <c r="E2484" s="2" t="s">
        <v>232</v>
      </c>
      <c r="F2484" t="s">
        <v>13610</v>
      </c>
      <c r="G2484" s="2" t="s">
        <v>6318</v>
      </c>
      <c r="H2484" t="s">
        <v>13553</v>
      </c>
    </row>
    <row r="2485" spans="1:8" x14ac:dyDescent="0.15">
      <c r="A2485">
        <v>2497</v>
      </c>
      <c r="B2485" t="s">
        <v>3941</v>
      </c>
      <c r="C2485" t="s">
        <v>10325</v>
      </c>
      <c r="D2485" t="s">
        <v>371</v>
      </c>
      <c r="E2485" s="2" t="s">
        <v>230</v>
      </c>
      <c r="F2485" t="s">
        <v>13650</v>
      </c>
      <c r="G2485" s="2" t="s">
        <v>6701</v>
      </c>
      <c r="H2485" t="s">
        <v>13553</v>
      </c>
    </row>
    <row r="2486" spans="1:8" x14ac:dyDescent="0.15">
      <c r="A2486">
        <v>2498</v>
      </c>
      <c r="B2486" t="s">
        <v>2578</v>
      </c>
      <c r="C2486" t="s">
        <v>10326</v>
      </c>
      <c r="D2486" t="s">
        <v>371</v>
      </c>
      <c r="E2486" s="2" t="s">
        <v>231</v>
      </c>
      <c r="F2486" t="s">
        <v>13607</v>
      </c>
      <c r="G2486" s="2" t="s">
        <v>7287</v>
      </c>
      <c r="H2486" t="s">
        <v>13553</v>
      </c>
    </row>
    <row r="2487" spans="1:8" x14ac:dyDescent="0.15">
      <c r="A2487">
        <v>2499</v>
      </c>
      <c r="B2487" t="s">
        <v>3940</v>
      </c>
      <c r="C2487" t="s">
        <v>10327</v>
      </c>
      <c r="D2487" t="s">
        <v>371</v>
      </c>
      <c r="E2487" s="2" t="s">
        <v>230</v>
      </c>
      <c r="F2487" t="s">
        <v>13610</v>
      </c>
      <c r="G2487" s="2" t="s">
        <v>6422</v>
      </c>
      <c r="H2487" t="s">
        <v>13553</v>
      </c>
    </row>
    <row r="2488" spans="1:8" x14ac:dyDescent="0.15">
      <c r="A2488">
        <v>2500</v>
      </c>
      <c r="B2488" t="s">
        <v>3945</v>
      </c>
      <c r="C2488" t="s">
        <v>10328</v>
      </c>
      <c r="D2488" t="s">
        <v>371</v>
      </c>
      <c r="E2488" s="2" t="s">
        <v>230</v>
      </c>
      <c r="F2488" t="s">
        <v>13632</v>
      </c>
      <c r="G2488" s="2" t="s">
        <v>7462</v>
      </c>
      <c r="H2488" t="s">
        <v>13553</v>
      </c>
    </row>
    <row r="2489" spans="1:8" x14ac:dyDescent="0.15">
      <c r="A2489">
        <v>2501</v>
      </c>
      <c r="B2489" t="s">
        <v>4752</v>
      </c>
      <c r="C2489" t="s">
        <v>10329</v>
      </c>
      <c r="D2489" t="s">
        <v>371</v>
      </c>
      <c r="E2489" s="2" t="s">
        <v>230</v>
      </c>
      <c r="F2489" t="s">
        <v>13610</v>
      </c>
      <c r="G2489" s="2" t="s">
        <v>7405</v>
      </c>
      <c r="H2489" t="s">
        <v>13553</v>
      </c>
    </row>
    <row r="2490" spans="1:8" x14ac:dyDescent="0.15">
      <c r="A2490">
        <v>2502</v>
      </c>
      <c r="B2490" t="s">
        <v>3942</v>
      </c>
      <c r="C2490" t="s">
        <v>10330</v>
      </c>
      <c r="D2490" t="s">
        <v>371</v>
      </c>
      <c r="E2490" s="2" t="s">
        <v>230</v>
      </c>
      <c r="F2490" t="s">
        <v>13610</v>
      </c>
      <c r="G2490" s="2" t="s">
        <v>7283</v>
      </c>
      <c r="H2490" t="s">
        <v>13553</v>
      </c>
    </row>
    <row r="2491" spans="1:8" x14ac:dyDescent="0.15">
      <c r="A2491">
        <v>2503</v>
      </c>
      <c r="B2491" t="s">
        <v>1672</v>
      </c>
      <c r="C2491" t="s">
        <v>10331</v>
      </c>
      <c r="D2491" t="s">
        <v>371</v>
      </c>
      <c r="E2491" s="2" t="s">
        <v>232</v>
      </c>
      <c r="F2491" t="s">
        <v>13610</v>
      </c>
      <c r="G2491" s="2" t="s">
        <v>7356</v>
      </c>
      <c r="H2491" t="s">
        <v>13553</v>
      </c>
    </row>
    <row r="2492" spans="1:8" x14ac:dyDescent="0.15">
      <c r="A2492">
        <v>2504</v>
      </c>
      <c r="B2492" t="s">
        <v>1677</v>
      </c>
      <c r="C2492" t="s">
        <v>10332</v>
      </c>
      <c r="D2492" t="s">
        <v>371</v>
      </c>
      <c r="E2492" s="2" t="s">
        <v>232</v>
      </c>
      <c r="F2492" t="s">
        <v>13640</v>
      </c>
      <c r="G2492" s="2" t="s">
        <v>7463</v>
      </c>
      <c r="H2492" t="s">
        <v>13553</v>
      </c>
    </row>
    <row r="2493" spans="1:8" x14ac:dyDescent="0.15">
      <c r="A2493">
        <v>2505</v>
      </c>
      <c r="B2493" t="s">
        <v>4753</v>
      </c>
      <c r="C2493" t="s">
        <v>10333</v>
      </c>
      <c r="D2493" t="s">
        <v>371</v>
      </c>
      <c r="E2493" s="2" t="s">
        <v>231</v>
      </c>
      <c r="F2493" t="s">
        <v>13617</v>
      </c>
      <c r="G2493" s="2" t="s">
        <v>7464</v>
      </c>
      <c r="H2493" t="s">
        <v>13553</v>
      </c>
    </row>
    <row r="2494" spans="1:8" x14ac:dyDescent="0.15">
      <c r="A2494">
        <v>2506</v>
      </c>
      <c r="B2494" t="s">
        <v>3246</v>
      </c>
      <c r="C2494" t="s">
        <v>10334</v>
      </c>
      <c r="D2494" t="s">
        <v>371</v>
      </c>
      <c r="E2494" s="2" t="s">
        <v>230</v>
      </c>
      <c r="F2494" t="s">
        <v>13610</v>
      </c>
      <c r="G2494" s="2" t="s">
        <v>7094</v>
      </c>
      <c r="H2494" t="s">
        <v>13553</v>
      </c>
    </row>
    <row r="2495" spans="1:8" x14ac:dyDescent="0.15">
      <c r="A2495">
        <v>2507</v>
      </c>
      <c r="B2495" t="s">
        <v>3943</v>
      </c>
      <c r="C2495" t="s">
        <v>10335</v>
      </c>
      <c r="D2495" t="s">
        <v>371</v>
      </c>
      <c r="E2495" s="2" t="s">
        <v>230</v>
      </c>
      <c r="F2495" t="s">
        <v>13610</v>
      </c>
      <c r="G2495" s="2" t="s">
        <v>6556</v>
      </c>
      <c r="H2495" t="s">
        <v>13553</v>
      </c>
    </row>
    <row r="2496" spans="1:8" x14ac:dyDescent="0.15">
      <c r="A2496">
        <v>2508</v>
      </c>
      <c r="B2496" t="s">
        <v>4754</v>
      </c>
      <c r="C2496" t="s">
        <v>10336</v>
      </c>
      <c r="D2496" t="s">
        <v>13576</v>
      </c>
      <c r="E2496" s="2" t="s">
        <v>67</v>
      </c>
      <c r="F2496" t="s">
        <v>13609</v>
      </c>
      <c r="G2496" s="2" t="s">
        <v>7312</v>
      </c>
      <c r="H2496" t="s">
        <v>13553</v>
      </c>
    </row>
    <row r="2497" spans="1:8" x14ac:dyDescent="0.15">
      <c r="A2497">
        <v>2509</v>
      </c>
      <c r="B2497" t="s">
        <v>3944</v>
      </c>
      <c r="C2497" t="s">
        <v>10337</v>
      </c>
      <c r="D2497" t="s">
        <v>371</v>
      </c>
      <c r="E2497" s="2" t="s">
        <v>230</v>
      </c>
      <c r="F2497" t="s">
        <v>13610</v>
      </c>
      <c r="G2497" s="2" t="s">
        <v>7465</v>
      </c>
      <c r="H2497" t="s">
        <v>13553</v>
      </c>
    </row>
    <row r="2498" spans="1:8" x14ac:dyDescent="0.15">
      <c r="A2498">
        <v>2510</v>
      </c>
      <c r="B2498" t="s">
        <v>4755</v>
      </c>
      <c r="C2498" t="s">
        <v>10338</v>
      </c>
      <c r="D2498" t="s">
        <v>13576</v>
      </c>
      <c r="E2498" s="2" t="s">
        <v>70</v>
      </c>
      <c r="F2498" t="s">
        <v>13610</v>
      </c>
      <c r="G2498" s="2" t="s">
        <v>7466</v>
      </c>
      <c r="H2498" t="s">
        <v>13553</v>
      </c>
    </row>
    <row r="2499" spans="1:8" x14ac:dyDescent="0.15">
      <c r="A2499">
        <v>2511</v>
      </c>
      <c r="B2499" t="s">
        <v>2580</v>
      </c>
      <c r="C2499" t="s">
        <v>10339</v>
      </c>
      <c r="D2499" t="s">
        <v>371</v>
      </c>
      <c r="E2499" s="2" t="s">
        <v>231</v>
      </c>
      <c r="F2499" t="s">
        <v>13610</v>
      </c>
      <c r="G2499" s="2" t="s">
        <v>6411</v>
      </c>
      <c r="H2499" t="s">
        <v>13553</v>
      </c>
    </row>
    <row r="2500" spans="1:8" x14ac:dyDescent="0.15">
      <c r="A2500">
        <v>2512</v>
      </c>
      <c r="B2500" t="s">
        <v>3243</v>
      </c>
      <c r="C2500" t="s">
        <v>10340</v>
      </c>
      <c r="D2500" t="s">
        <v>371</v>
      </c>
      <c r="E2500" s="2" t="s">
        <v>231</v>
      </c>
      <c r="F2500" t="s">
        <v>13610</v>
      </c>
      <c r="G2500" s="2" t="s">
        <v>7244</v>
      </c>
      <c r="H2500" t="s">
        <v>13553</v>
      </c>
    </row>
    <row r="2501" spans="1:8" x14ac:dyDescent="0.15">
      <c r="A2501">
        <v>2513</v>
      </c>
      <c r="B2501" t="s">
        <v>1676</v>
      </c>
      <c r="C2501" t="s">
        <v>10341</v>
      </c>
      <c r="D2501" t="s">
        <v>371</v>
      </c>
      <c r="E2501" s="2" t="s">
        <v>232</v>
      </c>
      <c r="F2501" t="s">
        <v>13642</v>
      </c>
      <c r="G2501" s="2" t="s">
        <v>6538</v>
      </c>
      <c r="H2501" t="s">
        <v>13553</v>
      </c>
    </row>
    <row r="2502" spans="1:8" x14ac:dyDescent="0.15">
      <c r="A2502">
        <v>2514</v>
      </c>
      <c r="B2502" t="s">
        <v>3247</v>
      </c>
      <c r="C2502" t="s">
        <v>10342</v>
      </c>
      <c r="D2502" t="s">
        <v>371</v>
      </c>
      <c r="E2502" s="2" t="s">
        <v>231</v>
      </c>
      <c r="F2502" t="s">
        <v>27</v>
      </c>
      <c r="G2502" s="2" t="s">
        <v>7019</v>
      </c>
      <c r="H2502" t="s">
        <v>13553</v>
      </c>
    </row>
    <row r="2503" spans="1:8" x14ac:dyDescent="0.15">
      <c r="A2503">
        <v>2515</v>
      </c>
      <c r="B2503" t="s">
        <v>431</v>
      </c>
      <c r="C2503" t="s">
        <v>10343</v>
      </c>
      <c r="D2503" t="s">
        <v>371</v>
      </c>
      <c r="E2503" s="2" t="s">
        <v>232</v>
      </c>
      <c r="F2503" t="s">
        <v>13610</v>
      </c>
      <c r="G2503" s="2" t="s">
        <v>6816</v>
      </c>
      <c r="H2503" t="s">
        <v>13553</v>
      </c>
    </row>
    <row r="2504" spans="1:8" x14ac:dyDescent="0.15">
      <c r="A2504">
        <v>2516</v>
      </c>
      <c r="B2504" t="s">
        <v>2576</v>
      </c>
      <c r="C2504" t="s">
        <v>10344</v>
      </c>
      <c r="D2504" t="s">
        <v>371</v>
      </c>
      <c r="E2504" s="2" t="s">
        <v>231</v>
      </c>
      <c r="F2504" t="s">
        <v>13621</v>
      </c>
      <c r="G2504" s="2" t="s">
        <v>7208</v>
      </c>
      <c r="H2504" t="s">
        <v>13553</v>
      </c>
    </row>
    <row r="2505" spans="1:8" x14ac:dyDescent="0.15">
      <c r="A2505">
        <v>2517</v>
      </c>
      <c r="B2505" t="s">
        <v>1678</v>
      </c>
      <c r="C2505" t="s">
        <v>10345</v>
      </c>
      <c r="D2505" t="s">
        <v>13576</v>
      </c>
      <c r="E2505" s="2" t="s">
        <v>67</v>
      </c>
      <c r="F2505" t="s">
        <v>13618</v>
      </c>
      <c r="G2505" s="2" t="s">
        <v>7467</v>
      </c>
      <c r="H2505" t="s">
        <v>13553</v>
      </c>
    </row>
    <row r="2506" spans="1:8" x14ac:dyDescent="0.15">
      <c r="A2506">
        <v>2518</v>
      </c>
      <c r="B2506" t="s">
        <v>4756</v>
      </c>
      <c r="C2506" t="s">
        <v>10346</v>
      </c>
      <c r="D2506" t="s">
        <v>371</v>
      </c>
      <c r="E2506" s="2" t="s">
        <v>230</v>
      </c>
      <c r="F2506" t="s">
        <v>13647</v>
      </c>
      <c r="G2506" s="2" t="s">
        <v>6336</v>
      </c>
      <c r="H2506" t="s">
        <v>13553</v>
      </c>
    </row>
    <row r="2507" spans="1:8" x14ac:dyDescent="0.15">
      <c r="A2507">
        <v>2519</v>
      </c>
      <c r="B2507" t="s">
        <v>3242</v>
      </c>
      <c r="C2507" t="s">
        <v>10347</v>
      </c>
      <c r="D2507" t="s">
        <v>371</v>
      </c>
      <c r="E2507" s="2" t="s">
        <v>231</v>
      </c>
      <c r="F2507" t="s">
        <v>13617</v>
      </c>
      <c r="G2507" s="2" t="s">
        <v>6706</v>
      </c>
      <c r="H2507" t="s">
        <v>13553</v>
      </c>
    </row>
    <row r="2508" spans="1:8" x14ac:dyDescent="0.15">
      <c r="A2508">
        <v>2520</v>
      </c>
      <c r="B2508" t="s">
        <v>4757</v>
      </c>
      <c r="C2508" t="s">
        <v>10348</v>
      </c>
      <c r="D2508" t="s">
        <v>13576</v>
      </c>
      <c r="E2508" s="2" t="s">
        <v>70</v>
      </c>
      <c r="F2508" t="s">
        <v>13610</v>
      </c>
      <c r="G2508" s="2" t="s">
        <v>7468</v>
      </c>
      <c r="H2508" t="s">
        <v>13553</v>
      </c>
    </row>
    <row r="2509" spans="1:8" x14ac:dyDescent="0.15">
      <c r="A2509">
        <v>2521</v>
      </c>
      <c r="B2509" t="s">
        <v>1680</v>
      </c>
      <c r="C2509" t="s">
        <v>10349</v>
      </c>
      <c r="D2509" t="s">
        <v>371</v>
      </c>
      <c r="E2509" s="2" t="s">
        <v>232</v>
      </c>
      <c r="F2509" t="s">
        <v>13610</v>
      </c>
      <c r="G2509" s="2" t="s">
        <v>7469</v>
      </c>
      <c r="H2509" t="s">
        <v>13553</v>
      </c>
    </row>
    <row r="2510" spans="1:8" x14ac:dyDescent="0.15">
      <c r="A2510">
        <v>2522</v>
      </c>
      <c r="B2510" t="s">
        <v>4758</v>
      </c>
      <c r="C2510" t="s">
        <v>10350</v>
      </c>
      <c r="D2510" t="s">
        <v>371</v>
      </c>
      <c r="E2510" s="2" t="s">
        <v>231</v>
      </c>
      <c r="F2510" t="s">
        <v>13607</v>
      </c>
      <c r="G2510" s="2" t="s">
        <v>6575</v>
      </c>
      <c r="H2510" t="s">
        <v>13553</v>
      </c>
    </row>
    <row r="2511" spans="1:8" x14ac:dyDescent="0.15">
      <c r="A2511">
        <v>2523</v>
      </c>
      <c r="B2511" t="s">
        <v>3248</v>
      </c>
      <c r="C2511" t="s">
        <v>10351</v>
      </c>
      <c r="D2511" t="s">
        <v>371</v>
      </c>
      <c r="E2511" s="2" t="s">
        <v>231</v>
      </c>
      <c r="F2511" t="s">
        <v>13607</v>
      </c>
      <c r="G2511" s="2" t="s">
        <v>7308</v>
      </c>
      <c r="H2511" t="s">
        <v>13553</v>
      </c>
    </row>
    <row r="2512" spans="1:8" x14ac:dyDescent="0.15">
      <c r="A2512">
        <v>2524</v>
      </c>
      <c r="B2512" t="s">
        <v>1681</v>
      </c>
      <c r="C2512" t="s">
        <v>10352</v>
      </c>
      <c r="D2512" t="s">
        <v>396</v>
      </c>
      <c r="E2512" s="2" t="s">
        <v>232</v>
      </c>
      <c r="F2512" t="s">
        <v>13613</v>
      </c>
      <c r="G2512" s="2" t="s">
        <v>6914</v>
      </c>
      <c r="H2512" t="s">
        <v>13553</v>
      </c>
    </row>
    <row r="2513" spans="1:8" x14ac:dyDescent="0.15">
      <c r="A2513">
        <v>2525</v>
      </c>
      <c r="B2513" t="s">
        <v>1682</v>
      </c>
      <c r="C2513" t="s">
        <v>10353</v>
      </c>
      <c r="D2513" t="s">
        <v>396</v>
      </c>
      <c r="E2513" s="2" t="s">
        <v>232</v>
      </c>
      <c r="F2513" t="s">
        <v>13617</v>
      </c>
      <c r="G2513" s="2" t="s">
        <v>6237</v>
      </c>
      <c r="H2513" t="s">
        <v>13553</v>
      </c>
    </row>
    <row r="2514" spans="1:8" x14ac:dyDescent="0.15">
      <c r="A2514">
        <v>2526</v>
      </c>
      <c r="B2514" t="s">
        <v>1683</v>
      </c>
      <c r="C2514" t="s">
        <v>10354</v>
      </c>
      <c r="D2514" t="s">
        <v>396</v>
      </c>
      <c r="E2514" s="2" t="s">
        <v>232</v>
      </c>
      <c r="F2514" t="s">
        <v>13612</v>
      </c>
      <c r="G2514" s="2">
        <v>981113</v>
      </c>
      <c r="H2514" t="s">
        <v>13553</v>
      </c>
    </row>
    <row r="2515" spans="1:8" x14ac:dyDescent="0.15">
      <c r="A2515">
        <v>2527</v>
      </c>
      <c r="B2515" t="s">
        <v>1684</v>
      </c>
      <c r="C2515" t="s">
        <v>10355</v>
      </c>
      <c r="D2515" t="s">
        <v>396</v>
      </c>
      <c r="E2515" s="2" t="s">
        <v>232</v>
      </c>
      <c r="F2515" t="s">
        <v>13617</v>
      </c>
      <c r="G2515" s="2" t="s">
        <v>7470</v>
      </c>
      <c r="H2515" t="s">
        <v>13553</v>
      </c>
    </row>
    <row r="2516" spans="1:8" x14ac:dyDescent="0.15">
      <c r="A2516">
        <v>2528</v>
      </c>
      <c r="B2516" t="s">
        <v>1685</v>
      </c>
      <c r="C2516" t="s">
        <v>10356</v>
      </c>
      <c r="D2516" t="s">
        <v>396</v>
      </c>
      <c r="E2516" s="2" t="s">
        <v>232</v>
      </c>
      <c r="F2516" t="s">
        <v>13622</v>
      </c>
      <c r="G2516" s="2" t="s">
        <v>6252</v>
      </c>
      <c r="H2516" t="s">
        <v>13553</v>
      </c>
    </row>
    <row r="2517" spans="1:8" x14ac:dyDescent="0.15">
      <c r="A2517">
        <v>2529</v>
      </c>
      <c r="B2517" t="s">
        <v>1686</v>
      </c>
      <c r="C2517" t="s">
        <v>10357</v>
      </c>
      <c r="D2517" t="s">
        <v>396</v>
      </c>
      <c r="E2517" s="2" t="s">
        <v>232</v>
      </c>
      <c r="F2517" t="s">
        <v>13619</v>
      </c>
      <c r="G2517" s="2" t="s">
        <v>6283</v>
      </c>
      <c r="H2517" t="s">
        <v>13553</v>
      </c>
    </row>
    <row r="2518" spans="1:8" x14ac:dyDescent="0.15">
      <c r="A2518">
        <v>2530</v>
      </c>
      <c r="B2518" t="s">
        <v>1687</v>
      </c>
      <c r="C2518" t="s">
        <v>10358</v>
      </c>
      <c r="D2518" t="s">
        <v>396</v>
      </c>
      <c r="E2518" s="2" t="s">
        <v>232</v>
      </c>
      <c r="F2518" t="s">
        <v>13610</v>
      </c>
      <c r="G2518" s="2" t="s">
        <v>7471</v>
      </c>
      <c r="H2518" t="s">
        <v>13553</v>
      </c>
    </row>
    <row r="2519" spans="1:8" x14ac:dyDescent="0.15">
      <c r="A2519">
        <v>2531</v>
      </c>
      <c r="B2519" t="s">
        <v>1688</v>
      </c>
      <c r="C2519" t="s">
        <v>10359</v>
      </c>
      <c r="D2519" t="s">
        <v>396</v>
      </c>
      <c r="E2519" s="2" t="s">
        <v>232</v>
      </c>
      <c r="F2519" t="s">
        <v>13642</v>
      </c>
      <c r="G2519" s="2">
        <v>980403</v>
      </c>
      <c r="H2519" t="s">
        <v>13553</v>
      </c>
    </row>
    <row r="2520" spans="1:8" x14ac:dyDescent="0.15">
      <c r="A2520">
        <v>2532</v>
      </c>
      <c r="B2520" t="s">
        <v>1689</v>
      </c>
      <c r="C2520" t="s">
        <v>10360</v>
      </c>
      <c r="D2520" t="s">
        <v>396</v>
      </c>
      <c r="E2520" s="2" t="s">
        <v>232</v>
      </c>
      <c r="F2520" t="s">
        <v>13639</v>
      </c>
      <c r="G2520" s="2" t="s">
        <v>6236</v>
      </c>
      <c r="H2520" t="s">
        <v>13553</v>
      </c>
    </row>
    <row r="2521" spans="1:8" x14ac:dyDescent="0.15">
      <c r="A2521">
        <v>2533</v>
      </c>
      <c r="B2521" t="s">
        <v>1690</v>
      </c>
      <c r="C2521" t="s">
        <v>10361</v>
      </c>
      <c r="D2521" t="s">
        <v>396</v>
      </c>
      <c r="E2521" s="2" t="s">
        <v>232</v>
      </c>
      <c r="F2521" t="s">
        <v>13611</v>
      </c>
      <c r="G2521" s="2" t="s">
        <v>6820</v>
      </c>
      <c r="H2521" t="s">
        <v>13553</v>
      </c>
    </row>
    <row r="2522" spans="1:8" x14ac:dyDescent="0.15">
      <c r="A2522">
        <v>2534</v>
      </c>
      <c r="B2522" t="s">
        <v>1691</v>
      </c>
      <c r="C2522" t="s">
        <v>10362</v>
      </c>
      <c r="D2522" t="s">
        <v>396</v>
      </c>
      <c r="E2522" s="2" t="s">
        <v>231</v>
      </c>
      <c r="F2522" t="s">
        <v>13635</v>
      </c>
      <c r="G2522" s="2" t="s">
        <v>6887</v>
      </c>
      <c r="H2522" t="s">
        <v>13553</v>
      </c>
    </row>
    <row r="2523" spans="1:8" x14ac:dyDescent="0.15">
      <c r="A2523">
        <v>2535</v>
      </c>
      <c r="B2523" t="s">
        <v>1692</v>
      </c>
      <c r="C2523" t="s">
        <v>10363</v>
      </c>
      <c r="D2523" t="s">
        <v>396</v>
      </c>
      <c r="E2523" s="2" t="s">
        <v>231</v>
      </c>
      <c r="F2523" t="s">
        <v>13614</v>
      </c>
      <c r="G2523" s="2" t="s">
        <v>6731</v>
      </c>
      <c r="H2523" t="s">
        <v>13553</v>
      </c>
    </row>
    <row r="2524" spans="1:8" x14ac:dyDescent="0.15">
      <c r="A2524">
        <v>2536</v>
      </c>
      <c r="B2524" t="s">
        <v>407</v>
      </c>
      <c r="C2524" t="s">
        <v>10364</v>
      </c>
      <c r="D2524" t="s">
        <v>396</v>
      </c>
      <c r="E2524" s="2" t="s">
        <v>231</v>
      </c>
      <c r="F2524" t="s">
        <v>13638</v>
      </c>
      <c r="G2524" s="2" t="s">
        <v>6322</v>
      </c>
      <c r="H2524" t="s">
        <v>13553</v>
      </c>
    </row>
    <row r="2525" spans="1:8" x14ac:dyDescent="0.15">
      <c r="A2525">
        <v>2537</v>
      </c>
      <c r="B2525" t="s">
        <v>1693</v>
      </c>
      <c r="C2525" t="s">
        <v>10365</v>
      </c>
      <c r="D2525" t="s">
        <v>396</v>
      </c>
      <c r="E2525" s="2" t="s">
        <v>231</v>
      </c>
      <c r="F2525" t="s">
        <v>13619</v>
      </c>
      <c r="G2525" s="2" t="s">
        <v>6726</v>
      </c>
      <c r="H2525" t="s">
        <v>13553</v>
      </c>
    </row>
    <row r="2526" spans="1:8" x14ac:dyDescent="0.15">
      <c r="A2526">
        <v>2538</v>
      </c>
      <c r="B2526" t="s">
        <v>1694</v>
      </c>
      <c r="C2526" t="s">
        <v>10366</v>
      </c>
      <c r="D2526" t="s">
        <v>396</v>
      </c>
      <c r="E2526" s="2" t="s">
        <v>231</v>
      </c>
      <c r="F2526" t="s">
        <v>13619</v>
      </c>
      <c r="G2526" s="2" t="s">
        <v>6528</v>
      </c>
      <c r="H2526" t="s">
        <v>13553</v>
      </c>
    </row>
    <row r="2527" spans="1:8" x14ac:dyDescent="0.15">
      <c r="A2527">
        <v>2539</v>
      </c>
      <c r="B2527" t="s">
        <v>1695</v>
      </c>
      <c r="C2527" t="s">
        <v>10367</v>
      </c>
      <c r="D2527" t="s">
        <v>396</v>
      </c>
      <c r="E2527" s="2" t="s">
        <v>231</v>
      </c>
      <c r="F2527" t="s">
        <v>13609</v>
      </c>
      <c r="G2527" s="2" t="s">
        <v>7472</v>
      </c>
      <c r="H2527" t="s">
        <v>13553</v>
      </c>
    </row>
    <row r="2528" spans="1:8" x14ac:dyDescent="0.15">
      <c r="A2528">
        <v>2540</v>
      </c>
      <c r="B2528" t="s">
        <v>1696</v>
      </c>
      <c r="C2528" t="s">
        <v>8938</v>
      </c>
      <c r="D2528" t="s">
        <v>396</v>
      </c>
      <c r="E2528" s="2" t="s">
        <v>231</v>
      </c>
      <c r="F2528" t="s">
        <v>13610</v>
      </c>
      <c r="G2528" s="2" t="s">
        <v>6583</v>
      </c>
      <c r="H2528" t="s">
        <v>13553</v>
      </c>
    </row>
    <row r="2529" spans="1:8" x14ac:dyDescent="0.15">
      <c r="A2529">
        <v>2541</v>
      </c>
      <c r="B2529" t="s">
        <v>3332</v>
      </c>
      <c r="C2529" t="s">
        <v>10368</v>
      </c>
      <c r="D2529" t="s">
        <v>396</v>
      </c>
      <c r="E2529" s="2" t="s">
        <v>230</v>
      </c>
      <c r="F2529" t="s">
        <v>13613</v>
      </c>
      <c r="G2529" s="2" t="s">
        <v>6969</v>
      </c>
      <c r="H2529" t="s">
        <v>13553</v>
      </c>
    </row>
    <row r="2530" spans="1:8" x14ac:dyDescent="0.15">
      <c r="A2530">
        <v>2542</v>
      </c>
      <c r="B2530" t="s">
        <v>1705</v>
      </c>
      <c r="C2530" t="s">
        <v>10369</v>
      </c>
      <c r="D2530" t="s">
        <v>396</v>
      </c>
      <c r="E2530" s="2" t="s">
        <v>230</v>
      </c>
      <c r="F2530" t="s">
        <v>13642</v>
      </c>
      <c r="G2530" s="2" t="s">
        <v>7473</v>
      </c>
      <c r="H2530" t="s">
        <v>13553</v>
      </c>
    </row>
    <row r="2531" spans="1:8" x14ac:dyDescent="0.15">
      <c r="A2531">
        <v>2543</v>
      </c>
      <c r="B2531" t="s">
        <v>3333</v>
      </c>
      <c r="C2531" t="s">
        <v>10370</v>
      </c>
      <c r="D2531" t="s">
        <v>396</v>
      </c>
      <c r="E2531" s="2" t="s">
        <v>230</v>
      </c>
      <c r="F2531" t="s">
        <v>13649</v>
      </c>
      <c r="G2531" s="2" t="s">
        <v>6434</v>
      </c>
      <c r="H2531" t="s">
        <v>13553</v>
      </c>
    </row>
    <row r="2532" spans="1:8" x14ac:dyDescent="0.15">
      <c r="A2532">
        <v>2544</v>
      </c>
      <c r="B2532" t="s">
        <v>3334</v>
      </c>
      <c r="C2532" t="s">
        <v>10371</v>
      </c>
      <c r="D2532" t="s">
        <v>396</v>
      </c>
      <c r="E2532" s="2" t="s">
        <v>230</v>
      </c>
      <c r="F2532" t="s">
        <v>13626</v>
      </c>
      <c r="G2532" s="2" t="s">
        <v>7215</v>
      </c>
      <c r="H2532" t="s">
        <v>13553</v>
      </c>
    </row>
    <row r="2533" spans="1:8" x14ac:dyDescent="0.15">
      <c r="A2533">
        <v>2545</v>
      </c>
      <c r="B2533" t="s">
        <v>3335</v>
      </c>
      <c r="C2533" t="s">
        <v>10372</v>
      </c>
      <c r="D2533" t="s">
        <v>396</v>
      </c>
      <c r="E2533" s="2" t="s">
        <v>230</v>
      </c>
      <c r="F2533" t="s">
        <v>13609</v>
      </c>
      <c r="G2533" s="2" t="s">
        <v>6502</v>
      </c>
      <c r="H2533" t="s">
        <v>13553</v>
      </c>
    </row>
    <row r="2534" spans="1:8" x14ac:dyDescent="0.15">
      <c r="A2534">
        <v>2546</v>
      </c>
      <c r="B2534" t="s">
        <v>3336</v>
      </c>
      <c r="C2534" t="s">
        <v>10373</v>
      </c>
      <c r="D2534" t="s">
        <v>396</v>
      </c>
      <c r="E2534" s="2" t="s">
        <v>230</v>
      </c>
      <c r="F2534" t="s">
        <v>13642</v>
      </c>
      <c r="G2534" s="2" t="s">
        <v>7282</v>
      </c>
      <c r="H2534" t="s">
        <v>13553</v>
      </c>
    </row>
    <row r="2535" spans="1:8" x14ac:dyDescent="0.15">
      <c r="A2535">
        <v>2547</v>
      </c>
      <c r="B2535" t="s">
        <v>3337</v>
      </c>
      <c r="C2535" t="s">
        <v>10374</v>
      </c>
      <c r="D2535" t="s">
        <v>396</v>
      </c>
      <c r="E2535" s="2" t="s">
        <v>230</v>
      </c>
      <c r="F2535" t="s">
        <v>13636</v>
      </c>
      <c r="G2535" s="2" t="s">
        <v>6327</v>
      </c>
      <c r="H2535" t="s">
        <v>13553</v>
      </c>
    </row>
    <row r="2536" spans="1:8" x14ac:dyDescent="0.15">
      <c r="A2536">
        <v>2548</v>
      </c>
      <c r="B2536" t="s">
        <v>3338</v>
      </c>
      <c r="C2536" t="s">
        <v>10375</v>
      </c>
      <c r="D2536" t="s">
        <v>396</v>
      </c>
      <c r="E2536" s="2" t="s">
        <v>230</v>
      </c>
      <c r="F2536" t="s">
        <v>13617</v>
      </c>
      <c r="G2536" s="2" t="s">
        <v>6874</v>
      </c>
      <c r="H2536" t="s">
        <v>13553</v>
      </c>
    </row>
    <row r="2537" spans="1:8" x14ac:dyDescent="0.15">
      <c r="A2537">
        <v>2549</v>
      </c>
      <c r="B2537" t="s">
        <v>3339</v>
      </c>
      <c r="C2537" t="s">
        <v>10376</v>
      </c>
      <c r="D2537" t="s">
        <v>396</v>
      </c>
      <c r="E2537" s="2" t="s">
        <v>230</v>
      </c>
      <c r="F2537" t="s">
        <v>13610</v>
      </c>
      <c r="G2537" s="2" t="s">
        <v>6870</v>
      </c>
      <c r="H2537" t="s">
        <v>13553</v>
      </c>
    </row>
    <row r="2538" spans="1:8" x14ac:dyDescent="0.15">
      <c r="A2538">
        <v>2550</v>
      </c>
      <c r="B2538" t="s">
        <v>3340</v>
      </c>
      <c r="C2538" t="s">
        <v>10377</v>
      </c>
      <c r="D2538" t="s">
        <v>396</v>
      </c>
      <c r="E2538" s="2" t="s">
        <v>230</v>
      </c>
      <c r="F2538" t="s">
        <v>13610</v>
      </c>
      <c r="G2538" s="2" t="s">
        <v>7474</v>
      </c>
      <c r="H2538" t="s">
        <v>13553</v>
      </c>
    </row>
    <row r="2539" spans="1:8" x14ac:dyDescent="0.15">
      <c r="A2539">
        <v>2551</v>
      </c>
      <c r="B2539" t="s">
        <v>3341</v>
      </c>
      <c r="C2539" t="s">
        <v>10378</v>
      </c>
      <c r="D2539" t="s">
        <v>396</v>
      </c>
      <c r="E2539" s="2" t="s">
        <v>230</v>
      </c>
      <c r="F2539" t="s">
        <v>13610</v>
      </c>
      <c r="G2539" s="2" t="s">
        <v>7342</v>
      </c>
      <c r="H2539" t="s">
        <v>13553</v>
      </c>
    </row>
    <row r="2540" spans="1:8" x14ac:dyDescent="0.15">
      <c r="A2540">
        <v>2552</v>
      </c>
      <c r="B2540" t="s">
        <v>4759</v>
      </c>
      <c r="C2540" t="s">
        <v>10379</v>
      </c>
      <c r="D2540" t="s">
        <v>396</v>
      </c>
      <c r="E2540" s="2" t="s">
        <v>7855</v>
      </c>
      <c r="F2540" t="s">
        <v>13610</v>
      </c>
      <c r="G2540" s="2" t="s">
        <v>7475</v>
      </c>
      <c r="H2540" t="s">
        <v>13553</v>
      </c>
    </row>
    <row r="2541" spans="1:8" x14ac:dyDescent="0.15">
      <c r="A2541">
        <v>2553</v>
      </c>
      <c r="B2541" t="s">
        <v>4760</v>
      </c>
      <c r="C2541" t="s">
        <v>10380</v>
      </c>
      <c r="D2541" t="s">
        <v>396</v>
      </c>
      <c r="E2541" s="2" t="s">
        <v>7855</v>
      </c>
      <c r="F2541" t="s">
        <v>13627</v>
      </c>
      <c r="G2541" s="2" t="s">
        <v>7334</v>
      </c>
      <c r="H2541" t="s">
        <v>13553</v>
      </c>
    </row>
    <row r="2542" spans="1:8" x14ac:dyDescent="0.15">
      <c r="A2542">
        <v>2554</v>
      </c>
      <c r="B2542" t="s">
        <v>4761</v>
      </c>
      <c r="C2542" t="s">
        <v>10381</v>
      </c>
      <c r="D2542" t="s">
        <v>396</v>
      </c>
      <c r="E2542" s="2" t="s">
        <v>7855</v>
      </c>
      <c r="F2542" t="s">
        <v>13636</v>
      </c>
      <c r="G2542" s="2" t="s">
        <v>6905</v>
      </c>
      <c r="H2542" t="s">
        <v>13553</v>
      </c>
    </row>
    <row r="2543" spans="1:8" x14ac:dyDescent="0.15">
      <c r="A2543">
        <v>2555</v>
      </c>
      <c r="B2543" t="s">
        <v>4762</v>
      </c>
      <c r="C2543" t="s">
        <v>10382</v>
      </c>
      <c r="D2543" t="s">
        <v>396</v>
      </c>
      <c r="E2543" s="2" t="s">
        <v>7855</v>
      </c>
      <c r="F2543" t="s">
        <v>13642</v>
      </c>
      <c r="G2543" s="2" t="s">
        <v>7476</v>
      </c>
      <c r="H2543" t="s">
        <v>13553</v>
      </c>
    </row>
    <row r="2544" spans="1:8" x14ac:dyDescent="0.15">
      <c r="A2544">
        <v>2556</v>
      </c>
      <c r="B2544" t="s">
        <v>4763</v>
      </c>
      <c r="C2544" t="s">
        <v>10383</v>
      </c>
      <c r="D2544" t="s">
        <v>396</v>
      </c>
      <c r="E2544" s="2" t="s">
        <v>7855</v>
      </c>
      <c r="F2544" t="s">
        <v>13626</v>
      </c>
      <c r="G2544" s="2" t="s">
        <v>7477</v>
      </c>
      <c r="H2544" t="s">
        <v>13553</v>
      </c>
    </row>
    <row r="2545" spans="1:8" x14ac:dyDescent="0.15">
      <c r="A2545">
        <v>2557</v>
      </c>
      <c r="B2545" t="s">
        <v>4764</v>
      </c>
      <c r="C2545" t="s">
        <v>10384</v>
      </c>
      <c r="D2545" t="s">
        <v>396</v>
      </c>
      <c r="E2545" s="2" t="s">
        <v>7855</v>
      </c>
      <c r="F2545" t="s">
        <v>13649</v>
      </c>
      <c r="G2545" s="2" t="s">
        <v>6368</v>
      </c>
      <c r="H2545" t="s">
        <v>13553</v>
      </c>
    </row>
    <row r="2546" spans="1:8" x14ac:dyDescent="0.15">
      <c r="A2546">
        <v>2558</v>
      </c>
      <c r="B2546" t="s">
        <v>4765</v>
      </c>
      <c r="C2546" t="s">
        <v>10385</v>
      </c>
      <c r="D2546" t="s">
        <v>396</v>
      </c>
      <c r="E2546" s="2" t="s">
        <v>7855</v>
      </c>
      <c r="F2546" t="s">
        <v>13607</v>
      </c>
      <c r="G2546" s="2" t="s">
        <v>7478</v>
      </c>
      <c r="H2546" t="s">
        <v>13553</v>
      </c>
    </row>
    <row r="2547" spans="1:8" x14ac:dyDescent="0.15">
      <c r="A2547">
        <v>2559</v>
      </c>
      <c r="B2547" t="s">
        <v>4766</v>
      </c>
      <c r="C2547" t="s">
        <v>10386</v>
      </c>
      <c r="D2547" t="s">
        <v>396</v>
      </c>
      <c r="E2547" s="2" t="s">
        <v>7855</v>
      </c>
      <c r="F2547" t="s">
        <v>13642</v>
      </c>
      <c r="G2547" s="2" t="s">
        <v>7479</v>
      </c>
      <c r="H2547" t="s">
        <v>13553</v>
      </c>
    </row>
    <row r="2548" spans="1:8" x14ac:dyDescent="0.15">
      <c r="A2548">
        <v>2560</v>
      </c>
      <c r="B2548" t="s">
        <v>4767</v>
      </c>
      <c r="C2548" t="s">
        <v>10387</v>
      </c>
      <c r="D2548" t="s">
        <v>396</v>
      </c>
      <c r="E2548" s="2" t="s">
        <v>7855</v>
      </c>
      <c r="F2548" t="s">
        <v>13617</v>
      </c>
      <c r="G2548" s="2" t="s">
        <v>6837</v>
      </c>
      <c r="H2548" t="s">
        <v>13553</v>
      </c>
    </row>
    <row r="2549" spans="1:8" x14ac:dyDescent="0.15">
      <c r="A2549">
        <v>2561</v>
      </c>
      <c r="B2549" t="s">
        <v>4768</v>
      </c>
      <c r="C2549" t="s">
        <v>10388</v>
      </c>
      <c r="D2549" t="s">
        <v>396</v>
      </c>
      <c r="E2549" s="2" t="s">
        <v>7855</v>
      </c>
      <c r="F2549" t="s">
        <v>13606</v>
      </c>
      <c r="G2549" s="2" t="s">
        <v>7480</v>
      </c>
      <c r="H2549" t="s">
        <v>13553</v>
      </c>
    </row>
    <row r="2550" spans="1:8" x14ac:dyDescent="0.15">
      <c r="A2550">
        <v>2562</v>
      </c>
      <c r="B2550" t="s">
        <v>1697</v>
      </c>
      <c r="C2550" t="s">
        <v>10389</v>
      </c>
      <c r="D2550" t="s">
        <v>396</v>
      </c>
      <c r="E2550" s="2" t="s">
        <v>232</v>
      </c>
      <c r="F2550" t="s">
        <v>13606</v>
      </c>
      <c r="G2550" s="2" t="s">
        <v>6252</v>
      </c>
      <c r="H2550" t="s">
        <v>13553</v>
      </c>
    </row>
    <row r="2551" spans="1:8" x14ac:dyDescent="0.15">
      <c r="A2551">
        <v>2563</v>
      </c>
      <c r="B2551" t="s">
        <v>1698</v>
      </c>
      <c r="C2551" t="s">
        <v>10390</v>
      </c>
      <c r="D2551" t="s">
        <v>396</v>
      </c>
      <c r="E2551" s="2" t="s">
        <v>232</v>
      </c>
      <c r="F2551" t="s">
        <v>13606</v>
      </c>
      <c r="G2551" s="2" t="s">
        <v>6372</v>
      </c>
      <c r="H2551" t="s">
        <v>13553</v>
      </c>
    </row>
    <row r="2552" spans="1:8" x14ac:dyDescent="0.15">
      <c r="A2552">
        <v>2564</v>
      </c>
      <c r="B2552" t="s">
        <v>1699</v>
      </c>
      <c r="C2552" t="s">
        <v>10391</v>
      </c>
      <c r="D2552" t="s">
        <v>396</v>
      </c>
      <c r="E2552" s="2" t="s">
        <v>232</v>
      </c>
      <c r="F2552" t="s">
        <v>13607</v>
      </c>
      <c r="G2552" s="2" t="s">
        <v>6274</v>
      </c>
      <c r="H2552" t="s">
        <v>13553</v>
      </c>
    </row>
    <row r="2553" spans="1:8" x14ac:dyDescent="0.15">
      <c r="A2553">
        <v>2565</v>
      </c>
      <c r="B2553" t="s">
        <v>1700</v>
      </c>
      <c r="C2553" t="s">
        <v>10392</v>
      </c>
      <c r="D2553" t="s">
        <v>396</v>
      </c>
      <c r="E2553" s="2" t="s">
        <v>232</v>
      </c>
      <c r="F2553" t="s">
        <v>13606</v>
      </c>
      <c r="G2553" s="2" t="s">
        <v>6705</v>
      </c>
      <c r="H2553" t="s">
        <v>13553</v>
      </c>
    </row>
    <row r="2554" spans="1:8" x14ac:dyDescent="0.15">
      <c r="A2554">
        <v>2566</v>
      </c>
      <c r="B2554" t="s">
        <v>1701</v>
      </c>
      <c r="C2554" t="s">
        <v>10393</v>
      </c>
      <c r="D2554" t="s">
        <v>396</v>
      </c>
      <c r="E2554" s="2" t="s">
        <v>232</v>
      </c>
      <c r="F2554" t="s">
        <v>13622</v>
      </c>
      <c r="G2554" s="2" t="s">
        <v>7481</v>
      </c>
      <c r="H2554" t="s">
        <v>13553</v>
      </c>
    </row>
    <row r="2555" spans="1:8" x14ac:dyDescent="0.15">
      <c r="A2555">
        <v>2567</v>
      </c>
      <c r="B2555" t="s">
        <v>1702</v>
      </c>
      <c r="C2555" t="s">
        <v>10394</v>
      </c>
      <c r="D2555" t="s">
        <v>396</v>
      </c>
      <c r="E2555" s="2" t="s">
        <v>232</v>
      </c>
      <c r="F2555" t="s">
        <v>13606</v>
      </c>
      <c r="G2555" s="2" t="s">
        <v>6536</v>
      </c>
      <c r="H2555" t="s">
        <v>13553</v>
      </c>
    </row>
    <row r="2556" spans="1:8" x14ac:dyDescent="0.15">
      <c r="A2556">
        <v>2568</v>
      </c>
      <c r="B2556" t="s">
        <v>1703</v>
      </c>
      <c r="C2556" t="s">
        <v>10395</v>
      </c>
      <c r="D2556" t="s">
        <v>396</v>
      </c>
      <c r="E2556" s="2" t="s">
        <v>232</v>
      </c>
      <c r="F2556" t="s">
        <v>13606</v>
      </c>
      <c r="G2556" s="2" t="s">
        <v>6914</v>
      </c>
      <c r="H2556" t="s">
        <v>13553</v>
      </c>
    </row>
    <row r="2557" spans="1:8" x14ac:dyDescent="0.15">
      <c r="A2557">
        <v>2569</v>
      </c>
      <c r="B2557" t="s">
        <v>1704</v>
      </c>
      <c r="C2557" t="s">
        <v>10396</v>
      </c>
      <c r="D2557" t="s">
        <v>396</v>
      </c>
      <c r="E2557" s="2" t="s">
        <v>231</v>
      </c>
      <c r="F2557" t="s">
        <v>13607</v>
      </c>
      <c r="G2557" s="2" t="s">
        <v>6778</v>
      </c>
      <c r="H2557" t="s">
        <v>13553</v>
      </c>
    </row>
    <row r="2558" spans="1:8" x14ac:dyDescent="0.15">
      <c r="A2558">
        <v>2570</v>
      </c>
      <c r="B2558" t="s">
        <v>1705</v>
      </c>
      <c r="C2558" t="s">
        <v>10369</v>
      </c>
      <c r="D2558" t="s">
        <v>396</v>
      </c>
      <c r="E2558" s="2" t="s">
        <v>231</v>
      </c>
      <c r="F2558" t="s">
        <v>13624</v>
      </c>
      <c r="G2558" s="2" t="s">
        <v>6635</v>
      </c>
      <c r="H2558" t="s">
        <v>13553</v>
      </c>
    </row>
    <row r="2559" spans="1:8" x14ac:dyDescent="0.15">
      <c r="A2559">
        <v>2571</v>
      </c>
      <c r="B2559" t="s">
        <v>2581</v>
      </c>
      <c r="C2559" t="s">
        <v>10397</v>
      </c>
      <c r="D2559" t="s">
        <v>396</v>
      </c>
      <c r="E2559" s="2" t="s">
        <v>231</v>
      </c>
      <c r="F2559" t="s">
        <v>13614</v>
      </c>
      <c r="G2559" s="2" t="s">
        <v>7006</v>
      </c>
      <c r="H2559" t="s">
        <v>13553</v>
      </c>
    </row>
    <row r="2560" spans="1:8" x14ac:dyDescent="0.15">
      <c r="A2560">
        <v>2572</v>
      </c>
      <c r="B2560" t="s">
        <v>1706</v>
      </c>
      <c r="C2560" t="s">
        <v>10398</v>
      </c>
      <c r="D2560" t="s">
        <v>396</v>
      </c>
      <c r="E2560" s="2" t="s">
        <v>231</v>
      </c>
      <c r="F2560" t="s">
        <v>13610</v>
      </c>
      <c r="G2560" s="2" t="s">
        <v>7024</v>
      </c>
      <c r="H2560" t="s">
        <v>13553</v>
      </c>
    </row>
    <row r="2561" spans="1:8" x14ac:dyDescent="0.15">
      <c r="A2561">
        <v>2573</v>
      </c>
      <c r="B2561" t="s">
        <v>1707</v>
      </c>
      <c r="C2561" t="s">
        <v>10399</v>
      </c>
      <c r="D2561" t="s">
        <v>396</v>
      </c>
      <c r="E2561" s="2" t="s">
        <v>231</v>
      </c>
      <c r="F2561" t="s">
        <v>13606</v>
      </c>
      <c r="G2561" s="2" t="s">
        <v>7482</v>
      </c>
      <c r="H2561" t="s">
        <v>13553</v>
      </c>
    </row>
    <row r="2562" spans="1:8" x14ac:dyDescent="0.15">
      <c r="A2562">
        <v>2574</v>
      </c>
      <c r="B2562" t="s">
        <v>1990</v>
      </c>
      <c r="C2562" t="s">
        <v>10400</v>
      </c>
      <c r="D2562" t="s">
        <v>396</v>
      </c>
      <c r="E2562" s="2" t="s">
        <v>231</v>
      </c>
      <c r="F2562" t="s">
        <v>13609</v>
      </c>
      <c r="G2562" s="2" t="s">
        <v>6545</v>
      </c>
      <c r="H2562" t="s">
        <v>13553</v>
      </c>
    </row>
    <row r="2563" spans="1:8" x14ac:dyDescent="0.15">
      <c r="A2563">
        <v>2575</v>
      </c>
      <c r="B2563" t="s">
        <v>1708</v>
      </c>
      <c r="C2563" t="s">
        <v>10401</v>
      </c>
      <c r="D2563" t="s">
        <v>396</v>
      </c>
      <c r="E2563" s="2" t="s">
        <v>231</v>
      </c>
      <c r="F2563" t="s">
        <v>13617</v>
      </c>
      <c r="G2563" s="2" t="s">
        <v>6581</v>
      </c>
      <c r="H2563" t="s">
        <v>13553</v>
      </c>
    </row>
    <row r="2564" spans="1:8" x14ac:dyDescent="0.15">
      <c r="A2564">
        <v>2576</v>
      </c>
      <c r="B2564" t="s">
        <v>1709</v>
      </c>
      <c r="C2564" t="s">
        <v>10402</v>
      </c>
      <c r="D2564" t="s">
        <v>396</v>
      </c>
      <c r="E2564" s="2" t="s">
        <v>231</v>
      </c>
      <c r="F2564" t="s">
        <v>13606</v>
      </c>
      <c r="G2564" s="2" t="s">
        <v>6407</v>
      </c>
      <c r="H2564" t="s">
        <v>13553</v>
      </c>
    </row>
    <row r="2565" spans="1:8" x14ac:dyDescent="0.15">
      <c r="A2565">
        <v>2577</v>
      </c>
      <c r="B2565" t="s">
        <v>3342</v>
      </c>
      <c r="C2565" t="s">
        <v>10403</v>
      </c>
      <c r="D2565" t="s">
        <v>396</v>
      </c>
      <c r="E2565" s="2" t="s">
        <v>231</v>
      </c>
      <c r="F2565" t="s">
        <v>13612</v>
      </c>
      <c r="G2565" s="2" t="s">
        <v>6587</v>
      </c>
      <c r="H2565" t="s">
        <v>13553</v>
      </c>
    </row>
    <row r="2566" spans="1:8" x14ac:dyDescent="0.15">
      <c r="A2566">
        <v>2578</v>
      </c>
      <c r="B2566" t="s">
        <v>690</v>
      </c>
      <c r="C2566" t="s">
        <v>8917</v>
      </c>
      <c r="D2566" t="s">
        <v>396</v>
      </c>
      <c r="E2566" s="2" t="s">
        <v>230</v>
      </c>
      <c r="F2566" t="s">
        <v>13607</v>
      </c>
      <c r="G2566" s="2" t="s">
        <v>7234</v>
      </c>
      <c r="H2566" t="s">
        <v>13553</v>
      </c>
    </row>
    <row r="2567" spans="1:8" x14ac:dyDescent="0.15">
      <c r="A2567">
        <v>2579</v>
      </c>
      <c r="B2567" t="s">
        <v>3343</v>
      </c>
      <c r="C2567" t="s">
        <v>10404</v>
      </c>
      <c r="D2567" t="s">
        <v>396</v>
      </c>
      <c r="E2567" s="2" t="s">
        <v>230</v>
      </c>
      <c r="F2567" t="s">
        <v>13649</v>
      </c>
      <c r="G2567" s="2" t="s">
        <v>7292</v>
      </c>
      <c r="H2567" t="s">
        <v>13553</v>
      </c>
    </row>
    <row r="2568" spans="1:8" x14ac:dyDescent="0.15">
      <c r="A2568">
        <v>2580</v>
      </c>
      <c r="B2568" t="s">
        <v>4118</v>
      </c>
      <c r="C2568" t="s">
        <v>10405</v>
      </c>
      <c r="D2568" t="s">
        <v>396</v>
      </c>
      <c r="E2568" s="2" t="s">
        <v>230</v>
      </c>
      <c r="F2568" t="s">
        <v>13624</v>
      </c>
      <c r="G2568" s="2" t="s">
        <v>6345</v>
      </c>
      <c r="H2568" t="s">
        <v>13553</v>
      </c>
    </row>
    <row r="2569" spans="1:8" x14ac:dyDescent="0.15">
      <c r="A2569">
        <v>2581</v>
      </c>
      <c r="B2569" t="s">
        <v>3344</v>
      </c>
      <c r="C2569" t="s">
        <v>10406</v>
      </c>
      <c r="D2569" t="s">
        <v>396</v>
      </c>
      <c r="E2569" s="2" t="s">
        <v>230</v>
      </c>
      <c r="F2569" t="s">
        <v>13624</v>
      </c>
      <c r="G2569" s="2" t="s">
        <v>7413</v>
      </c>
      <c r="H2569" t="s">
        <v>13553</v>
      </c>
    </row>
    <row r="2570" spans="1:8" x14ac:dyDescent="0.15">
      <c r="A2570">
        <v>2582</v>
      </c>
      <c r="B2570" t="s">
        <v>4769</v>
      </c>
      <c r="C2570" t="s">
        <v>10407</v>
      </c>
      <c r="D2570" t="s">
        <v>396</v>
      </c>
      <c r="E2570" s="2" t="s">
        <v>7855</v>
      </c>
      <c r="F2570" t="s">
        <v>13622</v>
      </c>
      <c r="G2570" s="2" t="s">
        <v>7072</v>
      </c>
      <c r="H2570" t="s">
        <v>13553</v>
      </c>
    </row>
    <row r="2571" spans="1:8" x14ac:dyDescent="0.15">
      <c r="A2571">
        <v>2583</v>
      </c>
      <c r="B2571" t="s">
        <v>4770</v>
      </c>
      <c r="C2571" t="s">
        <v>10408</v>
      </c>
      <c r="D2571" t="s">
        <v>396</v>
      </c>
      <c r="E2571" s="2" t="s">
        <v>7855</v>
      </c>
      <c r="F2571" t="s">
        <v>13606</v>
      </c>
      <c r="G2571" s="2" t="s">
        <v>6659</v>
      </c>
      <c r="H2571" t="s">
        <v>13553</v>
      </c>
    </row>
    <row r="2572" spans="1:8" x14ac:dyDescent="0.15">
      <c r="A2572">
        <v>2584</v>
      </c>
      <c r="B2572" t="s">
        <v>4771</v>
      </c>
      <c r="C2572" t="s">
        <v>10409</v>
      </c>
      <c r="D2572" t="s">
        <v>396</v>
      </c>
      <c r="E2572" s="2" t="s">
        <v>7855</v>
      </c>
      <c r="F2572" t="s">
        <v>13610</v>
      </c>
      <c r="G2572" s="2" t="s">
        <v>6985</v>
      </c>
      <c r="H2572" t="s">
        <v>13553</v>
      </c>
    </row>
    <row r="2573" spans="1:8" x14ac:dyDescent="0.15">
      <c r="A2573">
        <v>2585</v>
      </c>
      <c r="B2573" t="s">
        <v>4772</v>
      </c>
      <c r="C2573" t="s">
        <v>10410</v>
      </c>
      <c r="D2573" t="s">
        <v>396</v>
      </c>
      <c r="E2573" s="2" t="s">
        <v>7855</v>
      </c>
      <c r="F2573" t="s">
        <v>13606</v>
      </c>
      <c r="G2573" s="2" t="s">
        <v>7399</v>
      </c>
      <c r="H2573" t="s">
        <v>13553</v>
      </c>
    </row>
    <row r="2574" spans="1:8" x14ac:dyDescent="0.15">
      <c r="A2574">
        <v>2586</v>
      </c>
      <c r="B2574" t="s">
        <v>4773</v>
      </c>
      <c r="C2574" t="s">
        <v>10411</v>
      </c>
      <c r="D2574" t="s">
        <v>396</v>
      </c>
      <c r="E2574" s="2" t="s">
        <v>7855</v>
      </c>
      <c r="F2574" t="s">
        <v>13617</v>
      </c>
      <c r="G2574" s="2" t="s">
        <v>6754</v>
      </c>
      <c r="H2574" t="s">
        <v>13553</v>
      </c>
    </row>
    <row r="2575" spans="1:8" x14ac:dyDescent="0.15">
      <c r="A2575">
        <v>2587</v>
      </c>
      <c r="B2575" t="s">
        <v>1588</v>
      </c>
      <c r="C2575" t="s">
        <v>10412</v>
      </c>
      <c r="D2575" t="s">
        <v>345</v>
      </c>
      <c r="E2575" s="2" t="s">
        <v>232</v>
      </c>
      <c r="F2575" t="s">
        <v>13610</v>
      </c>
      <c r="G2575" s="2" t="s">
        <v>6568</v>
      </c>
      <c r="H2575" t="s">
        <v>13553</v>
      </c>
    </row>
    <row r="2576" spans="1:8" x14ac:dyDescent="0.15">
      <c r="A2576">
        <v>2588</v>
      </c>
      <c r="B2576" t="s">
        <v>1589</v>
      </c>
      <c r="C2576" t="s">
        <v>10413</v>
      </c>
      <c r="D2576" t="s">
        <v>345</v>
      </c>
      <c r="E2576" s="2" t="s">
        <v>232</v>
      </c>
      <c r="F2576" t="s">
        <v>13619</v>
      </c>
      <c r="G2576" s="2" t="s">
        <v>7483</v>
      </c>
      <c r="H2576" t="s">
        <v>13553</v>
      </c>
    </row>
    <row r="2577" spans="1:8" x14ac:dyDescent="0.15">
      <c r="A2577">
        <v>2589</v>
      </c>
      <c r="B2577" t="s">
        <v>1590</v>
      </c>
      <c r="C2577" t="s">
        <v>10414</v>
      </c>
      <c r="D2577" t="s">
        <v>345</v>
      </c>
      <c r="E2577" s="2" t="s">
        <v>232</v>
      </c>
      <c r="F2577" t="s">
        <v>13627</v>
      </c>
      <c r="G2577" s="2" t="s">
        <v>7085</v>
      </c>
      <c r="H2577" t="s">
        <v>13553</v>
      </c>
    </row>
    <row r="2578" spans="1:8" x14ac:dyDescent="0.15">
      <c r="A2578">
        <v>2590</v>
      </c>
      <c r="B2578" t="s">
        <v>1591</v>
      </c>
      <c r="C2578" t="s">
        <v>10415</v>
      </c>
      <c r="D2578" t="s">
        <v>345</v>
      </c>
      <c r="E2578" s="2" t="s">
        <v>232</v>
      </c>
      <c r="F2578" t="s">
        <v>13627</v>
      </c>
      <c r="G2578" s="2" t="s">
        <v>6708</v>
      </c>
      <c r="H2578" t="s">
        <v>13553</v>
      </c>
    </row>
    <row r="2579" spans="1:8" x14ac:dyDescent="0.15">
      <c r="A2579">
        <v>2591</v>
      </c>
      <c r="B2579" t="s">
        <v>1592</v>
      </c>
      <c r="C2579" t="s">
        <v>10416</v>
      </c>
      <c r="D2579" t="s">
        <v>345</v>
      </c>
      <c r="E2579" s="2" t="s">
        <v>232</v>
      </c>
      <c r="F2579" t="s">
        <v>13629</v>
      </c>
      <c r="G2579" s="2" t="s">
        <v>7464</v>
      </c>
      <c r="H2579" t="s">
        <v>13553</v>
      </c>
    </row>
    <row r="2580" spans="1:8" x14ac:dyDescent="0.15">
      <c r="A2580">
        <v>2592</v>
      </c>
      <c r="B2580" t="s">
        <v>1593</v>
      </c>
      <c r="C2580" t="s">
        <v>9261</v>
      </c>
      <c r="D2580" t="s">
        <v>345</v>
      </c>
      <c r="E2580" s="2" t="s">
        <v>232</v>
      </c>
      <c r="F2580" t="s">
        <v>13609</v>
      </c>
      <c r="G2580" s="2" t="s">
        <v>6332</v>
      </c>
      <c r="H2580" t="s">
        <v>13553</v>
      </c>
    </row>
    <row r="2581" spans="1:8" x14ac:dyDescent="0.15">
      <c r="A2581">
        <v>2593</v>
      </c>
      <c r="B2581" t="s">
        <v>1594</v>
      </c>
      <c r="C2581" t="s">
        <v>10417</v>
      </c>
      <c r="D2581" t="s">
        <v>345</v>
      </c>
      <c r="E2581" s="2" t="s">
        <v>232</v>
      </c>
      <c r="F2581" t="s">
        <v>13618</v>
      </c>
      <c r="G2581" s="2" t="s">
        <v>6383</v>
      </c>
      <c r="H2581" t="s">
        <v>13553</v>
      </c>
    </row>
    <row r="2582" spans="1:8" x14ac:dyDescent="0.15">
      <c r="A2582">
        <v>2594</v>
      </c>
      <c r="B2582" t="s">
        <v>1595</v>
      </c>
      <c r="C2582" t="s">
        <v>10418</v>
      </c>
      <c r="D2582" t="s">
        <v>345</v>
      </c>
      <c r="E2582" s="2" t="s">
        <v>232</v>
      </c>
      <c r="F2582" t="s">
        <v>13637</v>
      </c>
      <c r="G2582" s="2" t="s">
        <v>6987</v>
      </c>
      <c r="H2582" t="s">
        <v>13553</v>
      </c>
    </row>
    <row r="2583" spans="1:8" x14ac:dyDescent="0.15">
      <c r="A2583">
        <v>2595</v>
      </c>
      <c r="B2583" t="s">
        <v>1596</v>
      </c>
      <c r="C2583" t="s">
        <v>10419</v>
      </c>
      <c r="D2583" t="s">
        <v>345</v>
      </c>
      <c r="E2583" s="2" t="s">
        <v>232</v>
      </c>
      <c r="F2583" t="s">
        <v>13620</v>
      </c>
      <c r="G2583" s="2" t="s">
        <v>7052</v>
      </c>
      <c r="H2583" t="s">
        <v>13553</v>
      </c>
    </row>
    <row r="2584" spans="1:8" x14ac:dyDescent="0.15">
      <c r="A2584">
        <v>2596</v>
      </c>
      <c r="B2584" t="s">
        <v>1597</v>
      </c>
      <c r="C2584" t="s">
        <v>10420</v>
      </c>
      <c r="D2584" t="s">
        <v>345</v>
      </c>
      <c r="E2584" s="2" t="s">
        <v>232</v>
      </c>
      <c r="F2584" t="s">
        <v>13629</v>
      </c>
      <c r="G2584" s="2" t="s">
        <v>6237</v>
      </c>
      <c r="H2584" t="s">
        <v>13553</v>
      </c>
    </row>
    <row r="2585" spans="1:8" x14ac:dyDescent="0.15">
      <c r="A2585">
        <v>2597</v>
      </c>
      <c r="B2585" t="s">
        <v>1598</v>
      </c>
      <c r="C2585" t="s">
        <v>10421</v>
      </c>
      <c r="D2585" t="s">
        <v>345</v>
      </c>
      <c r="E2585" s="2" t="s">
        <v>232</v>
      </c>
      <c r="F2585" t="s">
        <v>13617</v>
      </c>
      <c r="G2585" s="2" t="s">
        <v>6713</v>
      </c>
      <c r="H2585" t="s">
        <v>13553</v>
      </c>
    </row>
    <row r="2586" spans="1:8" x14ac:dyDescent="0.15">
      <c r="A2586">
        <v>2598</v>
      </c>
      <c r="B2586" t="s">
        <v>1599</v>
      </c>
      <c r="C2586" t="s">
        <v>10422</v>
      </c>
      <c r="D2586" t="s">
        <v>345</v>
      </c>
      <c r="E2586" s="2" t="s">
        <v>232</v>
      </c>
      <c r="F2586" t="s">
        <v>13610</v>
      </c>
      <c r="G2586" s="2" t="s">
        <v>7408</v>
      </c>
      <c r="H2586" t="s">
        <v>13553</v>
      </c>
    </row>
    <row r="2587" spans="1:8" x14ac:dyDescent="0.15">
      <c r="A2587">
        <v>2599</v>
      </c>
      <c r="B2587" t="s">
        <v>1600</v>
      </c>
      <c r="C2587" t="s">
        <v>10423</v>
      </c>
      <c r="D2587" t="s">
        <v>345</v>
      </c>
      <c r="E2587" s="2" t="s">
        <v>231</v>
      </c>
      <c r="F2587" t="s">
        <v>13609</v>
      </c>
      <c r="G2587" s="2" t="s">
        <v>7484</v>
      </c>
      <c r="H2587" t="s">
        <v>13553</v>
      </c>
    </row>
    <row r="2588" spans="1:8" x14ac:dyDescent="0.15">
      <c r="A2588">
        <v>2600</v>
      </c>
      <c r="B2588" t="s">
        <v>1601</v>
      </c>
      <c r="C2588" t="s">
        <v>10424</v>
      </c>
      <c r="D2588" t="s">
        <v>345</v>
      </c>
      <c r="E2588" s="2" t="s">
        <v>231</v>
      </c>
      <c r="F2588" t="s">
        <v>13606</v>
      </c>
      <c r="G2588" s="2" t="s">
        <v>7410</v>
      </c>
      <c r="H2588" t="s">
        <v>13553</v>
      </c>
    </row>
    <row r="2589" spans="1:8" x14ac:dyDescent="0.15">
      <c r="A2589">
        <v>2601</v>
      </c>
      <c r="B2589" t="s">
        <v>1602</v>
      </c>
      <c r="C2589" t="s">
        <v>10425</v>
      </c>
      <c r="D2589" t="s">
        <v>345</v>
      </c>
      <c r="E2589" s="2" t="s">
        <v>231</v>
      </c>
      <c r="F2589" t="s">
        <v>13620</v>
      </c>
      <c r="G2589" s="2" t="s">
        <v>6958</v>
      </c>
      <c r="H2589" t="s">
        <v>13553</v>
      </c>
    </row>
    <row r="2590" spans="1:8" x14ac:dyDescent="0.15">
      <c r="A2590">
        <v>2602</v>
      </c>
      <c r="B2590" t="s">
        <v>1603</v>
      </c>
      <c r="C2590" t="s">
        <v>10426</v>
      </c>
      <c r="D2590" t="s">
        <v>345</v>
      </c>
      <c r="E2590" s="2" t="s">
        <v>231</v>
      </c>
      <c r="F2590" t="s">
        <v>13629</v>
      </c>
      <c r="G2590" s="2" t="s">
        <v>6726</v>
      </c>
      <c r="H2590" t="s">
        <v>13553</v>
      </c>
    </row>
    <row r="2591" spans="1:8" x14ac:dyDescent="0.15">
      <c r="A2591">
        <v>2603</v>
      </c>
      <c r="B2591" t="s">
        <v>1604</v>
      </c>
      <c r="C2591" t="s">
        <v>10427</v>
      </c>
      <c r="D2591" t="s">
        <v>345</v>
      </c>
      <c r="E2591" s="2" t="s">
        <v>231</v>
      </c>
      <c r="F2591" t="s">
        <v>13624</v>
      </c>
      <c r="G2591" s="2" t="s">
        <v>7485</v>
      </c>
      <c r="H2591" t="s">
        <v>13553</v>
      </c>
    </row>
    <row r="2592" spans="1:8" x14ac:dyDescent="0.15">
      <c r="A2592">
        <v>2604</v>
      </c>
      <c r="B2592" t="s">
        <v>1605</v>
      </c>
      <c r="C2592" t="s">
        <v>10428</v>
      </c>
      <c r="D2592" t="s">
        <v>345</v>
      </c>
      <c r="E2592" s="2" t="s">
        <v>231</v>
      </c>
      <c r="F2592" t="s">
        <v>13637</v>
      </c>
      <c r="G2592" s="2" t="s">
        <v>7289</v>
      </c>
      <c r="H2592" t="s">
        <v>13553</v>
      </c>
    </row>
    <row r="2593" spans="1:8" x14ac:dyDescent="0.15">
      <c r="A2593">
        <v>2605</v>
      </c>
      <c r="B2593" t="s">
        <v>1606</v>
      </c>
      <c r="C2593" t="s">
        <v>10429</v>
      </c>
      <c r="D2593" t="s">
        <v>345</v>
      </c>
      <c r="E2593" s="2" t="s">
        <v>231</v>
      </c>
      <c r="F2593" t="s">
        <v>13611</v>
      </c>
      <c r="G2593" s="2" t="s">
        <v>7486</v>
      </c>
      <c r="H2593" t="s">
        <v>13553</v>
      </c>
    </row>
    <row r="2594" spans="1:8" x14ac:dyDescent="0.15">
      <c r="A2594">
        <v>2606</v>
      </c>
      <c r="B2594" t="s">
        <v>1608</v>
      </c>
      <c r="C2594" t="s">
        <v>10430</v>
      </c>
      <c r="D2594" t="s">
        <v>345</v>
      </c>
      <c r="E2594" s="2" t="s">
        <v>231</v>
      </c>
      <c r="F2594" t="s">
        <v>13609</v>
      </c>
      <c r="G2594" s="2" t="s">
        <v>6319</v>
      </c>
      <c r="H2594" t="s">
        <v>13553</v>
      </c>
    </row>
    <row r="2595" spans="1:8" x14ac:dyDescent="0.15">
      <c r="A2595">
        <v>2607</v>
      </c>
      <c r="B2595" t="s">
        <v>1609</v>
      </c>
      <c r="C2595" t="s">
        <v>10431</v>
      </c>
      <c r="D2595" t="s">
        <v>345</v>
      </c>
      <c r="E2595" s="2" t="s">
        <v>231</v>
      </c>
      <c r="F2595" t="s">
        <v>13610</v>
      </c>
      <c r="G2595" s="2" t="s">
        <v>6404</v>
      </c>
      <c r="H2595" t="s">
        <v>13553</v>
      </c>
    </row>
    <row r="2596" spans="1:8" x14ac:dyDescent="0.15">
      <c r="A2596">
        <v>2608</v>
      </c>
      <c r="B2596" t="s">
        <v>1610</v>
      </c>
      <c r="C2596" t="s">
        <v>10432</v>
      </c>
      <c r="D2596" t="s">
        <v>345</v>
      </c>
      <c r="E2596" s="2" t="s">
        <v>231</v>
      </c>
      <c r="F2596" t="s">
        <v>13636</v>
      </c>
      <c r="G2596" s="2" t="s">
        <v>7487</v>
      </c>
      <c r="H2596" t="s">
        <v>13553</v>
      </c>
    </row>
    <row r="2597" spans="1:8" x14ac:dyDescent="0.15">
      <c r="A2597">
        <v>2609</v>
      </c>
      <c r="B2597" t="s">
        <v>1611</v>
      </c>
      <c r="C2597" t="s">
        <v>10433</v>
      </c>
      <c r="D2597" t="s">
        <v>345</v>
      </c>
      <c r="E2597" s="2" t="s">
        <v>231</v>
      </c>
      <c r="F2597" t="s">
        <v>13610</v>
      </c>
      <c r="G2597" s="2" t="s">
        <v>6580</v>
      </c>
      <c r="H2597" t="s">
        <v>13553</v>
      </c>
    </row>
    <row r="2598" spans="1:8" x14ac:dyDescent="0.15">
      <c r="A2598">
        <v>2610</v>
      </c>
      <c r="B2598" t="s">
        <v>1607</v>
      </c>
      <c r="C2598" t="s">
        <v>10434</v>
      </c>
      <c r="D2598" t="s">
        <v>345</v>
      </c>
      <c r="E2598" s="2" t="s">
        <v>231</v>
      </c>
      <c r="F2598" t="s">
        <v>13621</v>
      </c>
      <c r="G2598" s="2" t="s">
        <v>6779</v>
      </c>
      <c r="H2598" t="s">
        <v>13553</v>
      </c>
    </row>
    <row r="2599" spans="1:8" x14ac:dyDescent="0.15">
      <c r="A2599">
        <v>2611</v>
      </c>
      <c r="B2599" t="s">
        <v>3252</v>
      </c>
      <c r="C2599" t="s">
        <v>10435</v>
      </c>
      <c r="D2599" t="s">
        <v>345</v>
      </c>
      <c r="E2599" s="2" t="s">
        <v>230</v>
      </c>
      <c r="F2599" t="s">
        <v>13611</v>
      </c>
      <c r="G2599" s="2" t="s">
        <v>7054</v>
      </c>
      <c r="H2599" t="s">
        <v>13553</v>
      </c>
    </row>
    <row r="2600" spans="1:8" x14ac:dyDescent="0.15">
      <c r="A2600">
        <v>2612</v>
      </c>
      <c r="B2600" t="s">
        <v>3253</v>
      </c>
      <c r="C2600" t="s">
        <v>10436</v>
      </c>
      <c r="D2600" t="s">
        <v>345</v>
      </c>
      <c r="E2600" s="2" t="s">
        <v>230</v>
      </c>
      <c r="F2600" t="s">
        <v>13617</v>
      </c>
      <c r="G2600" s="2" t="s">
        <v>6344</v>
      </c>
      <c r="H2600" t="s">
        <v>13553</v>
      </c>
    </row>
    <row r="2601" spans="1:8" x14ac:dyDescent="0.15">
      <c r="A2601">
        <v>2613</v>
      </c>
      <c r="B2601" t="s">
        <v>3254</v>
      </c>
      <c r="C2601" t="s">
        <v>10437</v>
      </c>
      <c r="D2601" t="s">
        <v>345</v>
      </c>
      <c r="E2601" s="2" t="s">
        <v>230</v>
      </c>
      <c r="F2601" t="s">
        <v>13629</v>
      </c>
      <c r="G2601" s="2" t="s">
        <v>6420</v>
      </c>
      <c r="H2601" t="s">
        <v>13553</v>
      </c>
    </row>
    <row r="2602" spans="1:8" x14ac:dyDescent="0.15">
      <c r="A2602">
        <v>2614</v>
      </c>
      <c r="B2602" t="s">
        <v>3255</v>
      </c>
      <c r="C2602" t="s">
        <v>8772</v>
      </c>
      <c r="D2602" t="s">
        <v>345</v>
      </c>
      <c r="E2602" s="2" t="s">
        <v>230</v>
      </c>
      <c r="F2602" t="s">
        <v>13610</v>
      </c>
      <c r="G2602" s="2" t="s">
        <v>7440</v>
      </c>
      <c r="H2602" t="s">
        <v>13553</v>
      </c>
    </row>
    <row r="2603" spans="1:8" x14ac:dyDescent="0.15">
      <c r="A2603">
        <v>2615</v>
      </c>
      <c r="B2603" t="s">
        <v>3256</v>
      </c>
      <c r="C2603" t="s">
        <v>10438</v>
      </c>
      <c r="D2603" t="s">
        <v>345</v>
      </c>
      <c r="E2603" s="2" t="s">
        <v>230</v>
      </c>
      <c r="F2603" t="s">
        <v>13633</v>
      </c>
      <c r="G2603" s="2" t="s">
        <v>7488</v>
      </c>
      <c r="H2603" t="s">
        <v>13553</v>
      </c>
    </row>
    <row r="2604" spans="1:8" x14ac:dyDescent="0.15">
      <c r="A2604">
        <v>2616</v>
      </c>
      <c r="B2604" t="s">
        <v>3257</v>
      </c>
      <c r="C2604" t="s">
        <v>10439</v>
      </c>
      <c r="D2604" t="s">
        <v>345</v>
      </c>
      <c r="E2604" s="2" t="s">
        <v>230</v>
      </c>
      <c r="F2604" t="s">
        <v>13610</v>
      </c>
      <c r="G2604" s="2" t="s">
        <v>6312</v>
      </c>
      <c r="H2604" t="s">
        <v>13553</v>
      </c>
    </row>
    <row r="2605" spans="1:8" x14ac:dyDescent="0.15">
      <c r="A2605">
        <v>2617</v>
      </c>
      <c r="B2605" t="s">
        <v>3258</v>
      </c>
      <c r="C2605" t="s">
        <v>10440</v>
      </c>
      <c r="D2605" t="s">
        <v>345</v>
      </c>
      <c r="E2605" s="2" t="s">
        <v>230</v>
      </c>
      <c r="F2605" t="s">
        <v>13642</v>
      </c>
      <c r="G2605" s="2" t="s">
        <v>7413</v>
      </c>
      <c r="H2605" t="s">
        <v>13553</v>
      </c>
    </row>
    <row r="2606" spans="1:8" x14ac:dyDescent="0.15">
      <c r="A2606">
        <v>2618</v>
      </c>
      <c r="B2606" t="s">
        <v>4774</v>
      </c>
      <c r="C2606" t="s">
        <v>10441</v>
      </c>
      <c r="D2606" t="s">
        <v>345</v>
      </c>
      <c r="E2606" s="2" t="s">
        <v>230</v>
      </c>
      <c r="F2606" t="s">
        <v>13643</v>
      </c>
      <c r="G2606" s="2" t="s">
        <v>6426</v>
      </c>
      <c r="H2606" t="s">
        <v>13553</v>
      </c>
    </row>
    <row r="2607" spans="1:8" x14ac:dyDescent="0.15">
      <c r="A2607">
        <v>2619</v>
      </c>
      <c r="B2607" t="s">
        <v>3259</v>
      </c>
      <c r="C2607" t="s">
        <v>10442</v>
      </c>
      <c r="D2607" t="s">
        <v>345</v>
      </c>
      <c r="E2607" s="2" t="s">
        <v>230</v>
      </c>
      <c r="F2607" t="s">
        <v>13609</v>
      </c>
      <c r="G2607" s="2" t="s">
        <v>6941</v>
      </c>
      <c r="H2607" t="s">
        <v>13553</v>
      </c>
    </row>
    <row r="2608" spans="1:8" x14ac:dyDescent="0.15">
      <c r="A2608">
        <v>2620</v>
      </c>
      <c r="B2608" t="s">
        <v>3260</v>
      </c>
      <c r="C2608" t="s">
        <v>10443</v>
      </c>
      <c r="D2608" t="s">
        <v>345</v>
      </c>
      <c r="E2608" s="2" t="s">
        <v>230</v>
      </c>
      <c r="F2608" t="s">
        <v>13617</v>
      </c>
      <c r="G2608" s="2" t="s">
        <v>7292</v>
      </c>
      <c r="H2608" t="s">
        <v>13553</v>
      </c>
    </row>
    <row r="2609" spans="1:8" x14ac:dyDescent="0.15">
      <c r="A2609">
        <v>2621</v>
      </c>
      <c r="B2609" t="s">
        <v>3261</v>
      </c>
      <c r="C2609" t="s">
        <v>10444</v>
      </c>
      <c r="D2609" t="s">
        <v>345</v>
      </c>
      <c r="E2609" s="2" t="s">
        <v>230</v>
      </c>
      <c r="F2609" t="s">
        <v>13623</v>
      </c>
      <c r="G2609" s="2" t="s">
        <v>6834</v>
      </c>
      <c r="H2609" t="s">
        <v>13553</v>
      </c>
    </row>
    <row r="2610" spans="1:8" x14ac:dyDescent="0.15">
      <c r="A2610">
        <v>2622</v>
      </c>
      <c r="B2610" t="s">
        <v>3262</v>
      </c>
      <c r="C2610" t="s">
        <v>10445</v>
      </c>
      <c r="D2610" t="s">
        <v>345</v>
      </c>
      <c r="E2610" s="2" t="s">
        <v>230</v>
      </c>
      <c r="F2610" t="s">
        <v>13620</v>
      </c>
      <c r="G2610" s="2" t="s">
        <v>6299</v>
      </c>
      <c r="H2610" t="s">
        <v>13553</v>
      </c>
    </row>
    <row r="2611" spans="1:8" x14ac:dyDescent="0.15">
      <c r="A2611">
        <v>2623</v>
      </c>
      <c r="B2611" t="s">
        <v>3263</v>
      </c>
      <c r="C2611" t="s">
        <v>10446</v>
      </c>
      <c r="D2611" t="s">
        <v>345</v>
      </c>
      <c r="E2611" s="2" t="s">
        <v>230</v>
      </c>
      <c r="F2611" t="s">
        <v>13621</v>
      </c>
      <c r="G2611" s="2" t="s">
        <v>6937</v>
      </c>
      <c r="H2611" t="s">
        <v>13553</v>
      </c>
    </row>
    <row r="2612" spans="1:8" x14ac:dyDescent="0.15">
      <c r="A2612">
        <v>2624</v>
      </c>
      <c r="B2612" t="s">
        <v>3264</v>
      </c>
      <c r="C2612" t="s">
        <v>10447</v>
      </c>
      <c r="D2612" t="s">
        <v>345</v>
      </c>
      <c r="E2612" s="2" t="s">
        <v>230</v>
      </c>
      <c r="F2612" t="s">
        <v>13607</v>
      </c>
      <c r="G2612" s="2" t="s">
        <v>7489</v>
      </c>
      <c r="H2612" t="s">
        <v>13553</v>
      </c>
    </row>
    <row r="2613" spans="1:8" x14ac:dyDescent="0.15">
      <c r="A2613">
        <v>2625</v>
      </c>
      <c r="B2613" t="s">
        <v>4775</v>
      </c>
      <c r="C2613" t="s">
        <v>10448</v>
      </c>
      <c r="D2613" t="s">
        <v>345</v>
      </c>
      <c r="E2613" s="2" t="s">
        <v>230</v>
      </c>
      <c r="F2613" t="s">
        <v>13607</v>
      </c>
      <c r="G2613" s="2" t="s">
        <v>7287</v>
      </c>
      <c r="H2613" t="s">
        <v>13554</v>
      </c>
    </row>
    <row r="2614" spans="1:8" x14ac:dyDescent="0.15">
      <c r="A2614">
        <v>2626</v>
      </c>
      <c r="B2614" t="s">
        <v>1621</v>
      </c>
      <c r="C2614" t="s">
        <v>10449</v>
      </c>
      <c r="D2614" t="s">
        <v>343</v>
      </c>
      <c r="E2614" s="2" t="s">
        <v>232</v>
      </c>
      <c r="F2614" t="s">
        <v>13607</v>
      </c>
      <c r="G2614" s="2" t="s">
        <v>7361</v>
      </c>
      <c r="H2614" t="s">
        <v>13553</v>
      </c>
    </row>
    <row r="2615" spans="1:8" x14ac:dyDescent="0.15">
      <c r="A2615">
        <v>2627</v>
      </c>
      <c r="B2615" t="s">
        <v>1622</v>
      </c>
      <c r="C2615" t="s">
        <v>10450</v>
      </c>
      <c r="D2615" t="s">
        <v>343</v>
      </c>
      <c r="E2615" s="2" t="s">
        <v>232</v>
      </c>
      <c r="F2615" t="s">
        <v>13648</v>
      </c>
      <c r="G2615" s="2" t="s">
        <v>6569</v>
      </c>
      <c r="H2615" t="s">
        <v>13553</v>
      </c>
    </row>
    <row r="2616" spans="1:8" x14ac:dyDescent="0.15">
      <c r="A2616">
        <v>2628</v>
      </c>
      <c r="B2616" t="s">
        <v>1623</v>
      </c>
      <c r="C2616" t="s">
        <v>10451</v>
      </c>
      <c r="D2616" t="s">
        <v>343</v>
      </c>
      <c r="E2616" s="2" t="s">
        <v>232</v>
      </c>
      <c r="F2616" t="s">
        <v>13637</v>
      </c>
      <c r="G2616" s="2" t="s">
        <v>6379</v>
      </c>
      <c r="H2616" t="s">
        <v>13553</v>
      </c>
    </row>
    <row r="2617" spans="1:8" x14ac:dyDescent="0.15">
      <c r="A2617">
        <v>2629</v>
      </c>
      <c r="B2617" t="s">
        <v>1624</v>
      </c>
      <c r="C2617" t="s">
        <v>10452</v>
      </c>
      <c r="D2617" t="s">
        <v>343</v>
      </c>
      <c r="E2617" s="2" t="s">
        <v>232</v>
      </c>
      <c r="F2617" t="s">
        <v>13648</v>
      </c>
      <c r="G2617" s="2" t="s">
        <v>6669</v>
      </c>
      <c r="H2617" t="s">
        <v>13553</v>
      </c>
    </row>
    <row r="2618" spans="1:8" x14ac:dyDescent="0.15">
      <c r="A2618">
        <v>2630</v>
      </c>
      <c r="B2618" t="s">
        <v>1625</v>
      </c>
      <c r="C2618" t="s">
        <v>10453</v>
      </c>
      <c r="D2618" t="s">
        <v>343</v>
      </c>
      <c r="E2618" s="2" t="s">
        <v>232</v>
      </c>
      <c r="F2618" t="s">
        <v>13634</v>
      </c>
      <c r="G2618" s="2" t="s">
        <v>7490</v>
      </c>
      <c r="H2618" t="s">
        <v>13553</v>
      </c>
    </row>
    <row r="2619" spans="1:8" x14ac:dyDescent="0.15">
      <c r="A2619">
        <v>2631</v>
      </c>
      <c r="B2619" t="s">
        <v>1626</v>
      </c>
      <c r="C2619" t="s">
        <v>10454</v>
      </c>
      <c r="D2619" t="s">
        <v>343</v>
      </c>
      <c r="E2619" s="2" t="s">
        <v>232</v>
      </c>
      <c r="F2619" t="s">
        <v>13622</v>
      </c>
      <c r="G2619" s="2" t="s">
        <v>6715</v>
      </c>
      <c r="H2619" t="s">
        <v>13553</v>
      </c>
    </row>
    <row r="2620" spans="1:8" x14ac:dyDescent="0.15">
      <c r="A2620">
        <v>2632</v>
      </c>
      <c r="B2620" t="s">
        <v>1627</v>
      </c>
      <c r="C2620" t="s">
        <v>10455</v>
      </c>
      <c r="D2620" t="s">
        <v>343</v>
      </c>
      <c r="E2620" s="2" t="s">
        <v>232</v>
      </c>
      <c r="F2620" t="s">
        <v>13622</v>
      </c>
      <c r="G2620" s="2" t="s">
        <v>7491</v>
      </c>
      <c r="H2620" t="s">
        <v>13553</v>
      </c>
    </row>
    <row r="2621" spans="1:8" x14ac:dyDescent="0.15">
      <c r="A2621">
        <v>2633</v>
      </c>
      <c r="B2621" t="s">
        <v>1628</v>
      </c>
      <c r="C2621" t="s">
        <v>10456</v>
      </c>
      <c r="D2621" t="s">
        <v>343</v>
      </c>
      <c r="E2621" s="2" t="s">
        <v>232</v>
      </c>
      <c r="F2621" t="s">
        <v>13637</v>
      </c>
      <c r="G2621" s="2" t="s">
        <v>7492</v>
      </c>
      <c r="H2621" t="s">
        <v>13553</v>
      </c>
    </row>
    <row r="2622" spans="1:8" x14ac:dyDescent="0.15">
      <c r="A2622">
        <v>2634</v>
      </c>
      <c r="B2622" t="s">
        <v>1629</v>
      </c>
      <c r="C2622" t="s">
        <v>10457</v>
      </c>
      <c r="D2622" t="s">
        <v>343</v>
      </c>
      <c r="E2622" s="2" t="s">
        <v>232</v>
      </c>
      <c r="F2622" t="s">
        <v>13622</v>
      </c>
      <c r="G2622" s="2" t="s">
        <v>7493</v>
      </c>
      <c r="H2622" t="s">
        <v>13553</v>
      </c>
    </row>
    <row r="2623" spans="1:8" x14ac:dyDescent="0.15">
      <c r="A2623">
        <v>2635</v>
      </c>
      <c r="B2623" t="s">
        <v>1630</v>
      </c>
      <c r="C2623" t="s">
        <v>10458</v>
      </c>
      <c r="D2623" t="s">
        <v>343</v>
      </c>
      <c r="E2623" s="2" t="s">
        <v>232</v>
      </c>
      <c r="F2623" t="s">
        <v>13619</v>
      </c>
      <c r="G2623" s="2" t="s">
        <v>7494</v>
      </c>
      <c r="H2623" t="s">
        <v>13553</v>
      </c>
    </row>
    <row r="2624" spans="1:8" x14ac:dyDescent="0.15">
      <c r="A2624">
        <v>2636</v>
      </c>
      <c r="B2624" t="s">
        <v>1631</v>
      </c>
      <c r="C2624" t="s">
        <v>10459</v>
      </c>
      <c r="D2624" t="s">
        <v>343</v>
      </c>
      <c r="E2624" s="2" t="s">
        <v>232</v>
      </c>
      <c r="F2624" t="s">
        <v>13622</v>
      </c>
      <c r="G2624" s="2" t="s">
        <v>7483</v>
      </c>
      <c r="H2624" t="s">
        <v>13553</v>
      </c>
    </row>
    <row r="2625" spans="1:8" x14ac:dyDescent="0.15">
      <c r="A2625">
        <v>2637</v>
      </c>
      <c r="B2625" t="s">
        <v>1632</v>
      </c>
      <c r="C2625" t="s">
        <v>10460</v>
      </c>
      <c r="D2625" t="s">
        <v>343</v>
      </c>
      <c r="E2625" s="2" t="s">
        <v>232</v>
      </c>
      <c r="F2625" t="s">
        <v>13627</v>
      </c>
      <c r="G2625" s="2" t="s">
        <v>7495</v>
      </c>
      <c r="H2625" t="s">
        <v>13553</v>
      </c>
    </row>
    <row r="2626" spans="1:8" x14ac:dyDescent="0.15">
      <c r="A2626">
        <v>2638</v>
      </c>
      <c r="B2626" t="s">
        <v>1633</v>
      </c>
      <c r="C2626" t="s">
        <v>10461</v>
      </c>
      <c r="D2626" t="s">
        <v>343</v>
      </c>
      <c r="E2626" s="2" t="s">
        <v>232</v>
      </c>
      <c r="F2626" t="s">
        <v>13622</v>
      </c>
      <c r="G2626" s="2" t="s">
        <v>7496</v>
      </c>
      <c r="H2626" t="s">
        <v>13553</v>
      </c>
    </row>
    <row r="2627" spans="1:8" x14ac:dyDescent="0.15">
      <c r="A2627">
        <v>2639</v>
      </c>
      <c r="B2627" t="s">
        <v>1646</v>
      </c>
      <c r="C2627" t="s">
        <v>10462</v>
      </c>
      <c r="D2627" t="s">
        <v>343</v>
      </c>
      <c r="E2627" s="2" t="s">
        <v>232</v>
      </c>
      <c r="F2627" t="s">
        <v>13642</v>
      </c>
      <c r="G2627" s="2" t="s">
        <v>6840</v>
      </c>
      <c r="H2627" t="s">
        <v>13553</v>
      </c>
    </row>
    <row r="2628" spans="1:8" x14ac:dyDescent="0.15">
      <c r="A2628">
        <v>2640</v>
      </c>
      <c r="B2628" t="s">
        <v>1634</v>
      </c>
      <c r="C2628" t="s">
        <v>10463</v>
      </c>
      <c r="D2628" t="s">
        <v>343</v>
      </c>
      <c r="E2628" s="2" t="s">
        <v>231</v>
      </c>
      <c r="F2628" t="s">
        <v>13622</v>
      </c>
      <c r="G2628" s="2" t="s">
        <v>7497</v>
      </c>
      <c r="H2628" t="s">
        <v>13553</v>
      </c>
    </row>
    <row r="2629" spans="1:8" x14ac:dyDescent="0.15">
      <c r="A2629">
        <v>2641</v>
      </c>
      <c r="B2629" t="s">
        <v>1635</v>
      </c>
      <c r="C2629" t="s">
        <v>10464</v>
      </c>
      <c r="D2629" t="s">
        <v>343</v>
      </c>
      <c r="E2629" s="2" t="s">
        <v>231</v>
      </c>
      <c r="F2629" t="s">
        <v>13622</v>
      </c>
      <c r="G2629" s="2" t="s">
        <v>7034</v>
      </c>
      <c r="H2629" t="s">
        <v>13553</v>
      </c>
    </row>
    <row r="2630" spans="1:8" x14ac:dyDescent="0.15">
      <c r="A2630">
        <v>2642</v>
      </c>
      <c r="B2630" t="s">
        <v>1636</v>
      </c>
      <c r="C2630" t="s">
        <v>10465</v>
      </c>
      <c r="D2630" t="s">
        <v>343</v>
      </c>
      <c r="E2630" s="2" t="s">
        <v>231</v>
      </c>
      <c r="F2630" t="s">
        <v>13622</v>
      </c>
      <c r="G2630" s="2" t="s">
        <v>6410</v>
      </c>
      <c r="H2630" t="s">
        <v>13553</v>
      </c>
    </row>
    <row r="2631" spans="1:8" x14ac:dyDescent="0.15">
      <c r="A2631">
        <v>2643</v>
      </c>
      <c r="B2631" t="s">
        <v>1637</v>
      </c>
      <c r="C2631" t="s">
        <v>10466</v>
      </c>
      <c r="D2631" t="s">
        <v>343</v>
      </c>
      <c r="E2631" s="2" t="s">
        <v>231</v>
      </c>
      <c r="F2631" t="s">
        <v>13627</v>
      </c>
      <c r="G2631" s="2" t="s">
        <v>6924</v>
      </c>
      <c r="H2631" t="s">
        <v>13553</v>
      </c>
    </row>
    <row r="2632" spans="1:8" x14ac:dyDescent="0.15">
      <c r="A2632">
        <v>2644</v>
      </c>
      <c r="B2632" t="s">
        <v>1638</v>
      </c>
      <c r="C2632" t="s">
        <v>10467</v>
      </c>
      <c r="D2632" t="s">
        <v>343</v>
      </c>
      <c r="E2632" s="2" t="s">
        <v>231</v>
      </c>
      <c r="F2632" t="s">
        <v>13610</v>
      </c>
      <c r="G2632" s="2" t="s">
        <v>6549</v>
      </c>
      <c r="H2632" t="s">
        <v>13553</v>
      </c>
    </row>
    <row r="2633" spans="1:8" x14ac:dyDescent="0.15">
      <c r="A2633">
        <v>2645</v>
      </c>
      <c r="B2633" t="s">
        <v>1639</v>
      </c>
      <c r="C2633" t="s">
        <v>10468</v>
      </c>
      <c r="D2633" t="s">
        <v>343</v>
      </c>
      <c r="E2633" s="2" t="s">
        <v>231</v>
      </c>
      <c r="F2633" t="s">
        <v>13611</v>
      </c>
      <c r="G2633" s="2" t="s">
        <v>6689</v>
      </c>
      <c r="H2633" t="s">
        <v>13553</v>
      </c>
    </row>
    <row r="2634" spans="1:8" x14ac:dyDescent="0.15">
      <c r="A2634">
        <v>2646</v>
      </c>
      <c r="B2634" t="s">
        <v>3221</v>
      </c>
      <c r="C2634" t="s">
        <v>10469</v>
      </c>
      <c r="D2634" t="s">
        <v>343</v>
      </c>
      <c r="E2634" s="2" t="s">
        <v>231</v>
      </c>
      <c r="F2634" t="s">
        <v>13639</v>
      </c>
      <c r="G2634" s="2" t="s">
        <v>7149</v>
      </c>
      <c r="H2634" t="s">
        <v>13553</v>
      </c>
    </row>
    <row r="2635" spans="1:8" x14ac:dyDescent="0.15">
      <c r="A2635">
        <v>2647</v>
      </c>
      <c r="B2635" t="s">
        <v>1640</v>
      </c>
      <c r="C2635" t="s">
        <v>10470</v>
      </c>
      <c r="D2635" t="s">
        <v>343</v>
      </c>
      <c r="E2635" s="2" t="s">
        <v>231</v>
      </c>
      <c r="F2635" t="s">
        <v>13631</v>
      </c>
      <c r="G2635" s="2" t="s">
        <v>6724</v>
      </c>
      <c r="H2635" t="s">
        <v>13553</v>
      </c>
    </row>
    <row r="2636" spans="1:8" x14ac:dyDescent="0.15">
      <c r="A2636">
        <v>2648</v>
      </c>
      <c r="B2636" t="s">
        <v>1642</v>
      </c>
      <c r="C2636" t="s">
        <v>10471</v>
      </c>
      <c r="D2636" t="s">
        <v>343</v>
      </c>
      <c r="E2636" s="2" t="s">
        <v>231</v>
      </c>
      <c r="F2636" t="s">
        <v>13622</v>
      </c>
      <c r="G2636" s="2" t="s">
        <v>6680</v>
      </c>
      <c r="H2636" t="s">
        <v>13553</v>
      </c>
    </row>
    <row r="2637" spans="1:8" x14ac:dyDescent="0.15">
      <c r="A2637">
        <v>2649</v>
      </c>
      <c r="B2637" t="s">
        <v>1643</v>
      </c>
      <c r="C2637" t="s">
        <v>10472</v>
      </c>
      <c r="D2637" t="s">
        <v>343</v>
      </c>
      <c r="E2637" s="2" t="s">
        <v>231</v>
      </c>
      <c r="F2637" t="s">
        <v>13647</v>
      </c>
      <c r="G2637" s="2" t="s">
        <v>7244</v>
      </c>
      <c r="H2637" t="s">
        <v>13553</v>
      </c>
    </row>
    <row r="2638" spans="1:8" x14ac:dyDescent="0.15">
      <c r="A2638">
        <v>2650</v>
      </c>
      <c r="B2638" t="s">
        <v>1644</v>
      </c>
      <c r="C2638" t="s">
        <v>10473</v>
      </c>
      <c r="D2638" t="s">
        <v>343</v>
      </c>
      <c r="E2638" s="2" t="s">
        <v>231</v>
      </c>
      <c r="F2638" t="s">
        <v>13639</v>
      </c>
      <c r="G2638" s="2" t="s">
        <v>7151</v>
      </c>
      <c r="H2638" t="s">
        <v>13553</v>
      </c>
    </row>
    <row r="2639" spans="1:8" x14ac:dyDescent="0.15">
      <c r="A2639">
        <v>2651</v>
      </c>
      <c r="B2639" t="s">
        <v>1645</v>
      </c>
      <c r="C2639" t="s">
        <v>10474</v>
      </c>
      <c r="D2639" t="s">
        <v>343</v>
      </c>
      <c r="E2639" s="2" t="s">
        <v>231</v>
      </c>
      <c r="F2639" t="s">
        <v>13611</v>
      </c>
      <c r="G2639" s="2" t="s">
        <v>7193</v>
      </c>
      <c r="H2639" t="s">
        <v>13553</v>
      </c>
    </row>
    <row r="2640" spans="1:8" x14ac:dyDescent="0.15">
      <c r="A2640">
        <v>2652</v>
      </c>
      <c r="B2640" t="s">
        <v>3222</v>
      </c>
      <c r="C2640" t="s">
        <v>10475</v>
      </c>
      <c r="D2640" t="s">
        <v>343</v>
      </c>
      <c r="E2640" s="2" t="s">
        <v>230</v>
      </c>
      <c r="F2640" t="s">
        <v>13639</v>
      </c>
      <c r="G2640" s="2" t="s">
        <v>6310</v>
      </c>
      <c r="H2640" t="s">
        <v>13553</v>
      </c>
    </row>
    <row r="2641" spans="1:8" x14ac:dyDescent="0.15">
      <c r="A2641">
        <v>2653</v>
      </c>
      <c r="B2641" t="s">
        <v>3223</v>
      </c>
      <c r="C2641" t="s">
        <v>10476</v>
      </c>
      <c r="D2641" t="s">
        <v>343</v>
      </c>
      <c r="E2641" s="2" t="s">
        <v>230</v>
      </c>
      <c r="F2641" t="s">
        <v>13626</v>
      </c>
      <c r="G2641" s="2" t="s">
        <v>7498</v>
      </c>
      <c r="H2641" t="s">
        <v>13553</v>
      </c>
    </row>
    <row r="2642" spans="1:8" x14ac:dyDescent="0.15">
      <c r="A2642">
        <v>2654</v>
      </c>
      <c r="B2642" t="s">
        <v>1934</v>
      </c>
      <c r="C2642" t="s">
        <v>10477</v>
      </c>
      <c r="D2642" t="s">
        <v>343</v>
      </c>
      <c r="E2642" s="2" t="s">
        <v>230</v>
      </c>
      <c r="F2642" t="s">
        <v>27</v>
      </c>
      <c r="G2642" s="2" t="s">
        <v>7499</v>
      </c>
      <c r="H2642" t="s">
        <v>13553</v>
      </c>
    </row>
    <row r="2643" spans="1:8" x14ac:dyDescent="0.15">
      <c r="A2643">
        <v>2655</v>
      </c>
      <c r="B2643" t="s">
        <v>3224</v>
      </c>
      <c r="C2643" t="s">
        <v>10478</v>
      </c>
      <c r="D2643" t="s">
        <v>343</v>
      </c>
      <c r="E2643" s="2" t="s">
        <v>230</v>
      </c>
      <c r="F2643" t="s">
        <v>13637</v>
      </c>
      <c r="G2643" s="2" t="s">
        <v>6885</v>
      </c>
      <c r="H2643" t="s">
        <v>13553</v>
      </c>
    </row>
    <row r="2644" spans="1:8" x14ac:dyDescent="0.15">
      <c r="A2644">
        <v>2656</v>
      </c>
      <c r="B2644" t="s">
        <v>3225</v>
      </c>
      <c r="C2644" t="s">
        <v>10479</v>
      </c>
      <c r="D2644" t="s">
        <v>343</v>
      </c>
      <c r="E2644" s="2" t="s">
        <v>230</v>
      </c>
      <c r="F2644" t="s">
        <v>13611</v>
      </c>
      <c r="G2644" s="2" t="s">
        <v>7119</v>
      </c>
      <c r="H2644" t="s">
        <v>13553</v>
      </c>
    </row>
    <row r="2645" spans="1:8" x14ac:dyDescent="0.15">
      <c r="A2645">
        <v>2657</v>
      </c>
      <c r="B2645" t="s">
        <v>4776</v>
      </c>
      <c r="C2645" t="s">
        <v>10480</v>
      </c>
      <c r="D2645" t="s">
        <v>343</v>
      </c>
      <c r="E2645" s="2" t="s">
        <v>230</v>
      </c>
      <c r="F2645" t="s">
        <v>13607</v>
      </c>
      <c r="G2645" s="2" t="s">
        <v>6595</v>
      </c>
      <c r="H2645" t="s">
        <v>13553</v>
      </c>
    </row>
    <row r="2646" spans="1:8" x14ac:dyDescent="0.15">
      <c r="A2646">
        <v>2658</v>
      </c>
      <c r="B2646" t="s">
        <v>3226</v>
      </c>
      <c r="C2646" t="s">
        <v>10481</v>
      </c>
      <c r="D2646" t="s">
        <v>343</v>
      </c>
      <c r="E2646" s="2" t="s">
        <v>230</v>
      </c>
      <c r="F2646" t="s">
        <v>13611</v>
      </c>
      <c r="G2646" s="2" t="s">
        <v>7119</v>
      </c>
      <c r="H2646" t="s">
        <v>13553</v>
      </c>
    </row>
    <row r="2647" spans="1:8" x14ac:dyDescent="0.15">
      <c r="A2647">
        <v>2659</v>
      </c>
      <c r="B2647" t="s">
        <v>3227</v>
      </c>
      <c r="C2647" t="s">
        <v>10482</v>
      </c>
      <c r="D2647" t="s">
        <v>343</v>
      </c>
      <c r="E2647" s="2" t="s">
        <v>230</v>
      </c>
      <c r="F2647" t="s">
        <v>13623</v>
      </c>
      <c r="G2647" s="2" t="s">
        <v>6497</v>
      </c>
      <c r="H2647" t="s">
        <v>13553</v>
      </c>
    </row>
    <row r="2648" spans="1:8" x14ac:dyDescent="0.15">
      <c r="A2648">
        <v>2660</v>
      </c>
      <c r="B2648" t="s">
        <v>3228</v>
      </c>
      <c r="C2648" t="s">
        <v>10483</v>
      </c>
      <c r="D2648" t="s">
        <v>343</v>
      </c>
      <c r="E2648" s="2" t="s">
        <v>230</v>
      </c>
      <c r="F2648" t="s">
        <v>13611</v>
      </c>
      <c r="G2648" s="2" t="s">
        <v>6305</v>
      </c>
      <c r="H2648" t="s">
        <v>13553</v>
      </c>
    </row>
    <row r="2649" spans="1:8" x14ac:dyDescent="0.15">
      <c r="A2649">
        <v>2661</v>
      </c>
      <c r="B2649" t="s">
        <v>3229</v>
      </c>
      <c r="C2649" t="s">
        <v>10484</v>
      </c>
      <c r="D2649" t="s">
        <v>343</v>
      </c>
      <c r="E2649" s="2" t="s">
        <v>230</v>
      </c>
      <c r="F2649" t="s">
        <v>13617</v>
      </c>
      <c r="G2649" s="2" t="s">
        <v>6426</v>
      </c>
      <c r="H2649" t="s">
        <v>13553</v>
      </c>
    </row>
    <row r="2650" spans="1:8" x14ac:dyDescent="0.15">
      <c r="A2650">
        <v>2662</v>
      </c>
      <c r="B2650" t="s">
        <v>3230</v>
      </c>
      <c r="C2650" t="s">
        <v>10485</v>
      </c>
      <c r="D2650" t="s">
        <v>343</v>
      </c>
      <c r="E2650" s="2" t="s">
        <v>230</v>
      </c>
      <c r="F2650" t="s">
        <v>13645</v>
      </c>
      <c r="G2650" s="2" t="s">
        <v>6940</v>
      </c>
      <c r="H2650" t="s">
        <v>13553</v>
      </c>
    </row>
    <row r="2651" spans="1:8" x14ac:dyDescent="0.15">
      <c r="A2651">
        <v>2663</v>
      </c>
      <c r="B2651" t="s">
        <v>3231</v>
      </c>
      <c r="C2651" t="s">
        <v>10486</v>
      </c>
      <c r="D2651" t="s">
        <v>343</v>
      </c>
      <c r="E2651" s="2" t="s">
        <v>230</v>
      </c>
      <c r="F2651" t="s">
        <v>13611</v>
      </c>
      <c r="G2651" s="2" t="s">
        <v>7014</v>
      </c>
      <c r="H2651" t="s">
        <v>13553</v>
      </c>
    </row>
    <row r="2652" spans="1:8" x14ac:dyDescent="0.15">
      <c r="A2652">
        <v>2664</v>
      </c>
      <c r="B2652" t="s">
        <v>3232</v>
      </c>
      <c r="C2652" t="s">
        <v>10487</v>
      </c>
      <c r="D2652" t="s">
        <v>343</v>
      </c>
      <c r="E2652" s="2" t="s">
        <v>230</v>
      </c>
      <c r="F2652" t="s">
        <v>13611</v>
      </c>
      <c r="G2652" s="2" t="s">
        <v>7014</v>
      </c>
      <c r="H2652" t="s">
        <v>13553</v>
      </c>
    </row>
    <row r="2653" spans="1:8" x14ac:dyDescent="0.15">
      <c r="A2653">
        <v>2665</v>
      </c>
      <c r="B2653" t="s">
        <v>3233</v>
      </c>
      <c r="C2653" t="s">
        <v>10488</v>
      </c>
      <c r="D2653" t="s">
        <v>343</v>
      </c>
      <c r="E2653" s="2" t="s">
        <v>230</v>
      </c>
      <c r="F2653" t="s">
        <v>13632</v>
      </c>
      <c r="G2653" s="2" t="s">
        <v>7247</v>
      </c>
      <c r="H2653" t="s">
        <v>13553</v>
      </c>
    </row>
    <row r="2654" spans="1:8" x14ac:dyDescent="0.15">
      <c r="A2654">
        <v>2666</v>
      </c>
      <c r="B2654" t="s">
        <v>3234</v>
      </c>
      <c r="C2654" t="s">
        <v>10489</v>
      </c>
      <c r="D2654" t="s">
        <v>343</v>
      </c>
      <c r="E2654" s="2" t="s">
        <v>230</v>
      </c>
      <c r="F2654" t="s">
        <v>13607</v>
      </c>
      <c r="G2654" s="2" t="s">
        <v>7197</v>
      </c>
      <c r="H2654" t="s">
        <v>13553</v>
      </c>
    </row>
    <row r="2655" spans="1:8" x14ac:dyDescent="0.15">
      <c r="A2655">
        <v>2667</v>
      </c>
      <c r="B2655" t="s">
        <v>4777</v>
      </c>
      <c r="C2655" t="s">
        <v>10490</v>
      </c>
      <c r="D2655" t="s">
        <v>343</v>
      </c>
      <c r="E2655" s="2" t="s">
        <v>230</v>
      </c>
      <c r="F2655" t="s">
        <v>13629</v>
      </c>
      <c r="G2655" s="2" t="s">
        <v>7291</v>
      </c>
      <c r="H2655" t="s">
        <v>13553</v>
      </c>
    </row>
    <row r="2656" spans="1:8" x14ac:dyDescent="0.15">
      <c r="A2656">
        <v>2668</v>
      </c>
      <c r="B2656" t="s">
        <v>3235</v>
      </c>
      <c r="C2656" t="s">
        <v>10491</v>
      </c>
      <c r="D2656" t="s">
        <v>343</v>
      </c>
      <c r="E2656" s="2" t="s">
        <v>230</v>
      </c>
      <c r="F2656" t="s">
        <v>13637</v>
      </c>
      <c r="G2656" s="2" t="s">
        <v>7453</v>
      </c>
      <c r="H2656" t="s">
        <v>13553</v>
      </c>
    </row>
    <row r="2657" spans="1:8" x14ac:dyDescent="0.15">
      <c r="A2657">
        <v>2669</v>
      </c>
      <c r="B2657" t="s">
        <v>3236</v>
      </c>
      <c r="C2657" t="s">
        <v>10492</v>
      </c>
      <c r="D2657" t="s">
        <v>343</v>
      </c>
      <c r="E2657" s="2" t="s">
        <v>230</v>
      </c>
      <c r="F2657" t="s">
        <v>13634</v>
      </c>
      <c r="G2657" s="2" t="s">
        <v>7122</v>
      </c>
      <c r="H2657" t="s">
        <v>13553</v>
      </c>
    </row>
    <row r="2658" spans="1:8" x14ac:dyDescent="0.15">
      <c r="A2658">
        <v>2670</v>
      </c>
      <c r="B2658" t="s">
        <v>3237</v>
      </c>
      <c r="C2658" t="s">
        <v>10493</v>
      </c>
      <c r="D2658" t="s">
        <v>343</v>
      </c>
      <c r="E2658" s="2" t="s">
        <v>230</v>
      </c>
      <c r="F2658" t="s">
        <v>13622</v>
      </c>
      <c r="G2658" s="2" t="s">
        <v>6828</v>
      </c>
      <c r="H2658" t="s">
        <v>13553</v>
      </c>
    </row>
    <row r="2659" spans="1:8" x14ac:dyDescent="0.15">
      <c r="A2659">
        <v>2671</v>
      </c>
      <c r="B2659" t="s">
        <v>4778</v>
      </c>
      <c r="C2659" t="s">
        <v>10494</v>
      </c>
      <c r="D2659" t="s">
        <v>343</v>
      </c>
      <c r="E2659" s="2" t="s">
        <v>7855</v>
      </c>
      <c r="F2659" t="s">
        <v>13637</v>
      </c>
      <c r="G2659" s="2" t="s">
        <v>6439</v>
      </c>
      <c r="H2659" t="s">
        <v>13553</v>
      </c>
    </row>
    <row r="2660" spans="1:8" x14ac:dyDescent="0.15">
      <c r="A2660">
        <v>2672</v>
      </c>
      <c r="B2660" t="s">
        <v>4779</v>
      </c>
      <c r="C2660" t="s">
        <v>10495</v>
      </c>
      <c r="D2660" t="s">
        <v>343</v>
      </c>
      <c r="E2660" s="2" t="s">
        <v>7855</v>
      </c>
      <c r="F2660" t="s">
        <v>13623</v>
      </c>
      <c r="G2660" s="2" t="s">
        <v>6836</v>
      </c>
      <c r="H2660" t="s">
        <v>13553</v>
      </c>
    </row>
    <row r="2661" spans="1:8" x14ac:dyDescent="0.15">
      <c r="A2661">
        <v>2673</v>
      </c>
      <c r="B2661" t="s">
        <v>4780</v>
      </c>
      <c r="C2661" t="s">
        <v>10496</v>
      </c>
      <c r="D2661" t="s">
        <v>343</v>
      </c>
      <c r="E2661" s="2" t="s">
        <v>7855</v>
      </c>
      <c r="F2661" t="s">
        <v>13636</v>
      </c>
      <c r="G2661" s="2" t="s">
        <v>7500</v>
      </c>
      <c r="H2661" t="s">
        <v>13553</v>
      </c>
    </row>
    <row r="2662" spans="1:8" x14ac:dyDescent="0.15">
      <c r="A2662">
        <v>2674</v>
      </c>
      <c r="B2662" t="s">
        <v>4781</v>
      </c>
      <c r="C2662" t="s">
        <v>10497</v>
      </c>
      <c r="D2662" t="s">
        <v>343</v>
      </c>
      <c r="E2662" s="2" t="s">
        <v>7855</v>
      </c>
      <c r="F2662" t="s">
        <v>13607</v>
      </c>
      <c r="G2662" s="2" t="s">
        <v>6749</v>
      </c>
      <c r="H2662" t="s">
        <v>13553</v>
      </c>
    </row>
    <row r="2663" spans="1:8" x14ac:dyDescent="0.15">
      <c r="A2663">
        <v>2675</v>
      </c>
      <c r="B2663" t="s">
        <v>4782</v>
      </c>
      <c r="C2663" t="s">
        <v>10498</v>
      </c>
      <c r="D2663" t="s">
        <v>343</v>
      </c>
      <c r="E2663" s="2" t="s">
        <v>7855</v>
      </c>
      <c r="F2663" t="s">
        <v>13639</v>
      </c>
      <c r="G2663" s="2" t="s">
        <v>7423</v>
      </c>
      <c r="H2663" t="s">
        <v>13553</v>
      </c>
    </row>
    <row r="2664" spans="1:8" x14ac:dyDescent="0.15">
      <c r="A2664">
        <v>2676</v>
      </c>
      <c r="B2664" t="s">
        <v>4783</v>
      </c>
      <c r="C2664" t="s">
        <v>10499</v>
      </c>
      <c r="D2664" t="s">
        <v>343</v>
      </c>
      <c r="E2664" s="2" t="s">
        <v>7855</v>
      </c>
      <c r="F2664" t="s">
        <v>13622</v>
      </c>
      <c r="G2664" s="2" t="s">
        <v>6794</v>
      </c>
      <c r="H2664" t="s">
        <v>13553</v>
      </c>
    </row>
    <row r="2665" spans="1:8" x14ac:dyDescent="0.15">
      <c r="A2665">
        <v>2677</v>
      </c>
      <c r="B2665" t="s">
        <v>4784</v>
      </c>
      <c r="C2665" t="s">
        <v>10500</v>
      </c>
      <c r="D2665" t="s">
        <v>343</v>
      </c>
      <c r="E2665" s="2" t="s">
        <v>7855</v>
      </c>
      <c r="F2665" t="s">
        <v>13644</v>
      </c>
      <c r="G2665" s="2" t="s">
        <v>7501</v>
      </c>
      <c r="H2665" t="s">
        <v>13553</v>
      </c>
    </row>
    <row r="2666" spans="1:8" x14ac:dyDescent="0.15">
      <c r="A2666">
        <v>2678</v>
      </c>
      <c r="B2666" t="s">
        <v>4785</v>
      </c>
      <c r="C2666" t="s">
        <v>10501</v>
      </c>
      <c r="D2666" t="s">
        <v>343</v>
      </c>
      <c r="E2666" s="2" t="s">
        <v>7855</v>
      </c>
      <c r="F2666" t="s">
        <v>13611</v>
      </c>
      <c r="G2666" s="2" t="s">
        <v>6751</v>
      </c>
      <c r="H2666" t="s">
        <v>13553</v>
      </c>
    </row>
    <row r="2667" spans="1:8" x14ac:dyDescent="0.15">
      <c r="A2667">
        <v>2679</v>
      </c>
      <c r="B2667" t="s">
        <v>4786</v>
      </c>
      <c r="C2667" t="s">
        <v>10502</v>
      </c>
      <c r="D2667" t="s">
        <v>343</v>
      </c>
      <c r="E2667" s="2" t="s">
        <v>7855</v>
      </c>
      <c r="F2667" t="s">
        <v>13636</v>
      </c>
      <c r="G2667" s="2" t="s">
        <v>6752</v>
      </c>
      <c r="H2667" t="s">
        <v>13553</v>
      </c>
    </row>
    <row r="2668" spans="1:8" x14ac:dyDescent="0.15">
      <c r="A2668">
        <v>2680</v>
      </c>
      <c r="B2668" t="s">
        <v>4787</v>
      </c>
      <c r="C2668" t="s">
        <v>10503</v>
      </c>
      <c r="D2668" t="s">
        <v>343</v>
      </c>
      <c r="E2668" s="2" t="s">
        <v>7855</v>
      </c>
      <c r="F2668" t="s">
        <v>13622</v>
      </c>
      <c r="G2668" s="2" t="s">
        <v>6974</v>
      </c>
      <c r="H2668" t="s">
        <v>13553</v>
      </c>
    </row>
    <row r="2669" spans="1:8" x14ac:dyDescent="0.15">
      <c r="A2669">
        <v>2681</v>
      </c>
      <c r="B2669" t="s">
        <v>4788</v>
      </c>
      <c r="C2669" t="s">
        <v>10504</v>
      </c>
      <c r="D2669" t="s">
        <v>343</v>
      </c>
      <c r="E2669" s="2" t="s">
        <v>7855</v>
      </c>
      <c r="F2669" t="s">
        <v>13617</v>
      </c>
      <c r="G2669" s="2" t="s">
        <v>6660</v>
      </c>
      <c r="H2669" t="s">
        <v>13553</v>
      </c>
    </row>
    <row r="2670" spans="1:8" x14ac:dyDescent="0.15">
      <c r="A2670">
        <v>2682</v>
      </c>
      <c r="B2670" t="s">
        <v>4789</v>
      </c>
      <c r="C2670" t="s">
        <v>10505</v>
      </c>
      <c r="D2670" t="s">
        <v>343</v>
      </c>
      <c r="E2670" s="2" t="s">
        <v>7855</v>
      </c>
      <c r="F2670" t="s">
        <v>13618</v>
      </c>
      <c r="G2670" s="2" t="s">
        <v>6524</v>
      </c>
      <c r="H2670" t="s">
        <v>13553</v>
      </c>
    </row>
    <row r="2671" spans="1:8" x14ac:dyDescent="0.15">
      <c r="A2671">
        <v>2683</v>
      </c>
      <c r="B2671" t="s">
        <v>4790</v>
      </c>
      <c r="C2671" t="s">
        <v>10506</v>
      </c>
      <c r="D2671" t="s">
        <v>343</v>
      </c>
      <c r="E2671" s="2" t="s">
        <v>7855</v>
      </c>
      <c r="F2671" t="s">
        <v>13648</v>
      </c>
      <c r="G2671" s="2" t="s">
        <v>6514</v>
      </c>
      <c r="H2671" t="s">
        <v>13553</v>
      </c>
    </row>
    <row r="2672" spans="1:8" x14ac:dyDescent="0.15">
      <c r="A2672">
        <v>2684</v>
      </c>
      <c r="B2672" t="s">
        <v>4791</v>
      </c>
      <c r="C2672" t="s">
        <v>10507</v>
      </c>
      <c r="D2672" t="s">
        <v>343</v>
      </c>
      <c r="E2672" s="2" t="s">
        <v>7855</v>
      </c>
      <c r="F2672" t="s">
        <v>13627</v>
      </c>
      <c r="G2672" s="2" t="s">
        <v>7394</v>
      </c>
      <c r="H2672" t="s">
        <v>13553</v>
      </c>
    </row>
    <row r="2673" spans="1:8" x14ac:dyDescent="0.15">
      <c r="A2673">
        <v>2685</v>
      </c>
      <c r="B2673" t="s">
        <v>4792</v>
      </c>
      <c r="C2673" t="s">
        <v>10508</v>
      </c>
      <c r="D2673" t="s">
        <v>343</v>
      </c>
      <c r="E2673" s="2" t="s">
        <v>7855</v>
      </c>
      <c r="F2673" t="s">
        <v>13619</v>
      </c>
      <c r="G2673" s="2" t="s">
        <v>6524</v>
      </c>
      <c r="H2673" t="s">
        <v>13553</v>
      </c>
    </row>
    <row r="2674" spans="1:8" x14ac:dyDescent="0.15">
      <c r="A2674">
        <v>2686</v>
      </c>
      <c r="B2674" t="s">
        <v>4793</v>
      </c>
      <c r="C2674" t="s">
        <v>10509</v>
      </c>
      <c r="D2674" t="s">
        <v>343</v>
      </c>
      <c r="E2674" s="2" t="s">
        <v>7855</v>
      </c>
      <c r="F2674" t="s">
        <v>13637</v>
      </c>
      <c r="G2674" s="2" t="s">
        <v>7502</v>
      </c>
      <c r="H2674" t="s">
        <v>13553</v>
      </c>
    </row>
    <row r="2675" spans="1:8" x14ac:dyDescent="0.15">
      <c r="A2675">
        <v>2687</v>
      </c>
      <c r="B2675" t="s">
        <v>1348</v>
      </c>
      <c r="C2675" t="s">
        <v>10510</v>
      </c>
      <c r="D2675" t="s">
        <v>379</v>
      </c>
      <c r="E2675" s="2" t="s">
        <v>232</v>
      </c>
      <c r="F2675" t="s">
        <v>13617</v>
      </c>
      <c r="G2675" s="2" t="s">
        <v>7503</v>
      </c>
      <c r="H2675" t="s">
        <v>13553</v>
      </c>
    </row>
    <row r="2676" spans="1:8" x14ac:dyDescent="0.15">
      <c r="A2676">
        <v>2688</v>
      </c>
      <c r="B2676" t="s">
        <v>1349</v>
      </c>
      <c r="C2676" t="s">
        <v>10511</v>
      </c>
      <c r="D2676" t="s">
        <v>379</v>
      </c>
      <c r="E2676" s="2" t="s">
        <v>231</v>
      </c>
      <c r="F2676" t="s">
        <v>13617</v>
      </c>
      <c r="G2676" s="2" t="s">
        <v>6635</v>
      </c>
      <c r="H2676" t="s">
        <v>13553</v>
      </c>
    </row>
    <row r="2677" spans="1:8" x14ac:dyDescent="0.15">
      <c r="A2677">
        <v>2689</v>
      </c>
      <c r="B2677" t="s">
        <v>3392</v>
      </c>
      <c r="C2677" t="s">
        <v>10512</v>
      </c>
      <c r="D2677" t="s">
        <v>379</v>
      </c>
      <c r="E2677" s="2" t="s">
        <v>231</v>
      </c>
      <c r="F2677" t="s">
        <v>13617</v>
      </c>
      <c r="G2677" s="2" t="s">
        <v>6632</v>
      </c>
      <c r="H2677" t="s">
        <v>13553</v>
      </c>
    </row>
    <row r="2678" spans="1:8" x14ac:dyDescent="0.15">
      <c r="A2678">
        <v>2690</v>
      </c>
      <c r="B2678" t="s">
        <v>3393</v>
      </c>
      <c r="C2678" t="s">
        <v>10513</v>
      </c>
      <c r="D2678" t="s">
        <v>379</v>
      </c>
      <c r="E2678" s="2" t="s">
        <v>230</v>
      </c>
      <c r="F2678" t="s">
        <v>13617</v>
      </c>
      <c r="G2678" s="2" t="s">
        <v>7504</v>
      </c>
      <c r="H2678" t="s">
        <v>13553</v>
      </c>
    </row>
    <row r="2679" spans="1:8" x14ac:dyDescent="0.15">
      <c r="A2679">
        <v>2691</v>
      </c>
      <c r="B2679" t="s">
        <v>4794</v>
      </c>
      <c r="C2679" t="s">
        <v>10514</v>
      </c>
      <c r="D2679" t="s">
        <v>379</v>
      </c>
      <c r="E2679" s="2" t="s">
        <v>7855</v>
      </c>
      <c r="F2679" t="s">
        <v>13617</v>
      </c>
      <c r="G2679" s="2" t="s">
        <v>7423</v>
      </c>
      <c r="H2679" t="s">
        <v>13553</v>
      </c>
    </row>
    <row r="2680" spans="1:8" x14ac:dyDescent="0.15">
      <c r="A2680">
        <v>2692</v>
      </c>
      <c r="B2680" t="s">
        <v>4795</v>
      </c>
      <c r="C2680" t="s">
        <v>10515</v>
      </c>
      <c r="D2680" t="s">
        <v>379</v>
      </c>
      <c r="E2680" s="2" t="s">
        <v>7855</v>
      </c>
      <c r="F2680" t="s">
        <v>13617</v>
      </c>
      <c r="G2680" s="2" t="s">
        <v>6845</v>
      </c>
      <c r="H2680" t="s">
        <v>13553</v>
      </c>
    </row>
    <row r="2681" spans="1:8" x14ac:dyDescent="0.15">
      <c r="A2681">
        <v>2693</v>
      </c>
      <c r="B2681" t="s">
        <v>4796</v>
      </c>
      <c r="C2681" t="s">
        <v>10516</v>
      </c>
      <c r="D2681" t="s">
        <v>379</v>
      </c>
      <c r="E2681" s="2" t="s">
        <v>7855</v>
      </c>
      <c r="F2681" t="s">
        <v>13617</v>
      </c>
      <c r="G2681" s="2" t="s">
        <v>7331</v>
      </c>
      <c r="H2681" t="s">
        <v>13553</v>
      </c>
    </row>
    <row r="2682" spans="1:8" x14ac:dyDescent="0.15">
      <c r="A2682">
        <v>2694</v>
      </c>
      <c r="B2682" t="s">
        <v>4797</v>
      </c>
      <c r="C2682" t="s">
        <v>10517</v>
      </c>
      <c r="D2682" t="s">
        <v>379</v>
      </c>
      <c r="E2682" s="2" t="s">
        <v>7855</v>
      </c>
      <c r="F2682" t="s">
        <v>13617</v>
      </c>
      <c r="G2682" s="2" t="s">
        <v>6748</v>
      </c>
      <c r="H2682" t="s">
        <v>13553</v>
      </c>
    </row>
    <row r="2683" spans="1:8" x14ac:dyDescent="0.15">
      <c r="A2683">
        <v>2695</v>
      </c>
      <c r="B2683" t="s">
        <v>4798</v>
      </c>
      <c r="C2683" t="s">
        <v>10518</v>
      </c>
      <c r="D2683" t="s">
        <v>379</v>
      </c>
      <c r="E2683" s="2" t="s">
        <v>7855</v>
      </c>
      <c r="F2683" t="s">
        <v>13617</v>
      </c>
      <c r="G2683" s="2" t="s">
        <v>6603</v>
      </c>
      <c r="H2683" t="s">
        <v>13553</v>
      </c>
    </row>
    <row r="2684" spans="1:8" x14ac:dyDescent="0.15">
      <c r="A2684">
        <v>2696</v>
      </c>
      <c r="B2684" t="s">
        <v>4799</v>
      </c>
      <c r="C2684" t="s">
        <v>10519</v>
      </c>
      <c r="D2684" t="s">
        <v>379</v>
      </c>
      <c r="E2684" s="2" t="s">
        <v>7855</v>
      </c>
      <c r="F2684" t="s">
        <v>13617</v>
      </c>
      <c r="G2684" s="2" t="s">
        <v>7394</v>
      </c>
      <c r="H2684" t="s">
        <v>13553</v>
      </c>
    </row>
    <row r="2685" spans="1:8" x14ac:dyDescent="0.15">
      <c r="A2685">
        <v>2697</v>
      </c>
      <c r="B2685" t="s">
        <v>4800</v>
      </c>
      <c r="C2685" t="s">
        <v>10520</v>
      </c>
      <c r="D2685" t="s">
        <v>379</v>
      </c>
      <c r="E2685" s="2" t="s">
        <v>7855</v>
      </c>
      <c r="F2685" t="s">
        <v>13617</v>
      </c>
      <c r="G2685" s="2" t="s">
        <v>7505</v>
      </c>
      <c r="H2685" t="s">
        <v>13553</v>
      </c>
    </row>
    <row r="2686" spans="1:8" x14ac:dyDescent="0.15">
      <c r="A2686">
        <v>2698</v>
      </c>
      <c r="B2686" t="s">
        <v>4801</v>
      </c>
      <c r="C2686" t="s">
        <v>10521</v>
      </c>
      <c r="D2686" t="s">
        <v>379</v>
      </c>
      <c r="E2686" s="2" t="s">
        <v>7855</v>
      </c>
      <c r="F2686" t="s">
        <v>13617</v>
      </c>
      <c r="G2686" s="2" t="s">
        <v>6989</v>
      </c>
      <c r="H2686" t="s">
        <v>13553</v>
      </c>
    </row>
    <row r="2687" spans="1:8" x14ac:dyDescent="0.15">
      <c r="A2687">
        <v>2699</v>
      </c>
      <c r="B2687" t="s">
        <v>1712</v>
      </c>
      <c r="C2687" t="s">
        <v>8515</v>
      </c>
      <c r="D2687" t="s">
        <v>353</v>
      </c>
      <c r="E2687" s="2" t="s">
        <v>232</v>
      </c>
      <c r="F2687" t="s">
        <v>13607</v>
      </c>
      <c r="G2687" s="2" t="s">
        <v>7506</v>
      </c>
      <c r="H2687" t="s">
        <v>13553</v>
      </c>
    </row>
    <row r="2688" spans="1:8" x14ac:dyDescent="0.15">
      <c r="A2688">
        <v>2700</v>
      </c>
      <c r="B2688" t="s">
        <v>1713</v>
      </c>
      <c r="C2688" t="s">
        <v>10522</v>
      </c>
      <c r="D2688" t="s">
        <v>353</v>
      </c>
      <c r="E2688" s="2" t="s">
        <v>232</v>
      </c>
      <c r="F2688" t="s">
        <v>13610</v>
      </c>
      <c r="G2688" s="2" t="s">
        <v>6540</v>
      </c>
      <c r="H2688" t="s">
        <v>13553</v>
      </c>
    </row>
    <row r="2689" spans="1:8" x14ac:dyDescent="0.15">
      <c r="A2689">
        <v>2701</v>
      </c>
      <c r="B2689" t="s">
        <v>1716</v>
      </c>
      <c r="C2689" t="s">
        <v>9710</v>
      </c>
      <c r="D2689" t="s">
        <v>353</v>
      </c>
      <c r="E2689" s="2" t="s">
        <v>232</v>
      </c>
      <c r="F2689" t="s">
        <v>13607</v>
      </c>
      <c r="G2689" s="2" t="s">
        <v>6265</v>
      </c>
      <c r="H2689" t="s">
        <v>13553</v>
      </c>
    </row>
    <row r="2690" spans="1:8" x14ac:dyDescent="0.15">
      <c r="A2690">
        <v>2702</v>
      </c>
      <c r="B2690" t="s">
        <v>1717</v>
      </c>
      <c r="C2690" t="s">
        <v>10523</v>
      </c>
      <c r="D2690" t="s">
        <v>353</v>
      </c>
      <c r="E2690" s="2" t="s">
        <v>232</v>
      </c>
      <c r="F2690" t="s">
        <v>13624</v>
      </c>
      <c r="G2690" s="2" t="s">
        <v>7206</v>
      </c>
      <c r="H2690" t="s">
        <v>13553</v>
      </c>
    </row>
    <row r="2691" spans="1:8" x14ac:dyDescent="0.15">
      <c r="A2691">
        <v>2703</v>
      </c>
      <c r="B2691" t="s">
        <v>1719</v>
      </c>
      <c r="C2691" t="s">
        <v>10524</v>
      </c>
      <c r="D2691" t="s">
        <v>353</v>
      </c>
      <c r="E2691" s="2" t="s">
        <v>232</v>
      </c>
      <c r="F2691" t="s">
        <v>13649</v>
      </c>
      <c r="G2691" s="2" t="s">
        <v>6536</v>
      </c>
      <c r="H2691" t="s">
        <v>13553</v>
      </c>
    </row>
    <row r="2692" spans="1:8" x14ac:dyDescent="0.15">
      <c r="A2692">
        <v>2704</v>
      </c>
      <c r="B2692" t="s">
        <v>1720</v>
      </c>
      <c r="C2692" t="s">
        <v>10525</v>
      </c>
      <c r="D2692" t="s">
        <v>353</v>
      </c>
      <c r="E2692" s="2" t="s">
        <v>232</v>
      </c>
      <c r="F2692" t="s">
        <v>13607</v>
      </c>
      <c r="G2692" s="2" t="s">
        <v>7507</v>
      </c>
      <c r="H2692" t="s">
        <v>13553</v>
      </c>
    </row>
    <row r="2693" spans="1:8" x14ac:dyDescent="0.15">
      <c r="A2693">
        <v>2705</v>
      </c>
      <c r="B2693" t="s">
        <v>1721</v>
      </c>
      <c r="C2693" t="s">
        <v>10526</v>
      </c>
      <c r="D2693" t="s">
        <v>353</v>
      </c>
      <c r="E2693" s="2" t="s">
        <v>232</v>
      </c>
      <c r="F2693" t="s">
        <v>13607</v>
      </c>
      <c r="G2693" s="2" t="s">
        <v>7508</v>
      </c>
      <c r="H2693" t="s">
        <v>13553</v>
      </c>
    </row>
    <row r="2694" spans="1:8" x14ac:dyDescent="0.15">
      <c r="A2694">
        <v>2706</v>
      </c>
      <c r="B2694" t="s">
        <v>1722</v>
      </c>
      <c r="C2694" t="s">
        <v>10527</v>
      </c>
      <c r="D2694" t="s">
        <v>353</v>
      </c>
      <c r="E2694" s="2" t="s">
        <v>232</v>
      </c>
      <c r="F2694" t="s">
        <v>13607</v>
      </c>
      <c r="G2694" s="2" t="s">
        <v>6464</v>
      </c>
      <c r="H2694" t="s">
        <v>13553</v>
      </c>
    </row>
    <row r="2695" spans="1:8" x14ac:dyDescent="0.15">
      <c r="A2695">
        <v>2707</v>
      </c>
      <c r="B2695" t="s">
        <v>1723</v>
      </c>
      <c r="C2695" t="s">
        <v>10528</v>
      </c>
      <c r="D2695" t="s">
        <v>353</v>
      </c>
      <c r="E2695" s="2" t="s">
        <v>232</v>
      </c>
      <c r="F2695" t="s">
        <v>13607</v>
      </c>
      <c r="G2695" s="2" t="s">
        <v>6772</v>
      </c>
      <c r="H2695" t="s">
        <v>13553</v>
      </c>
    </row>
    <row r="2696" spans="1:8" x14ac:dyDescent="0.15">
      <c r="A2696">
        <v>2708</v>
      </c>
      <c r="B2696" t="s">
        <v>1724</v>
      </c>
      <c r="C2696" t="s">
        <v>10529</v>
      </c>
      <c r="D2696" t="s">
        <v>353</v>
      </c>
      <c r="E2696" s="2" t="s">
        <v>232</v>
      </c>
      <c r="F2696" t="s">
        <v>13606</v>
      </c>
      <c r="G2696" s="2" t="s">
        <v>6995</v>
      </c>
      <c r="H2696" t="s">
        <v>13553</v>
      </c>
    </row>
    <row r="2697" spans="1:8" x14ac:dyDescent="0.15">
      <c r="A2697">
        <v>2709</v>
      </c>
      <c r="B2697" t="s">
        <v>1725</v>
      </c>
      <c r="C2697" t="s">
        <v>10530</v>
      </c>
      <c r="D2697" t="s">
        <v>353</v>
      </c>
      <c r="E2697" s="2" t="s">
        <v>232</v>
      </c>
      <c r="F2697" t="s">
        <v>13607</v>
      </c>
      <c r="G2697" s="2" t="s">
        <v>6773</v>
      </c>
      <c r="H2697" t="s">
        <v>13553</v>
      </c>
    </row>
    <row r="2698" spans="1:8" x14ac:dyDescent="0.15">
      <c r="A2698">
        <v>2710</v>
      </c>
      <c r="B2698" t="s">
        <v>1726</v>
      </c>
      <c r="C2698" t="s">
        <v>10531</v>
      </c>
      <c r="D2698" t="s">
        <v>353</v>
      </c>
      <c r="E2698" s="2" t="s">
        <v>232</v>
      </c>
      <c r="F2698" t="s">
        <v>13617</v>
      </c>
      <c r="G2698" s="2" t="s">
        <v>7190</v>
      </c>
      <c r="H2698" t="s">
        <v>13553</v>
      </c>
    </row>
    <row r="2699" spans="1:8" x14ac:dyDescent="0.15">
      <c r="A2699">
        <v>2711</v>
      </c>
      <c r="B2699" t="s">
        <v>1732</v>
      </c>
      <c r="C2699" t="s">
        <v>10532</v>
      </c>
      <c r="D2699" t="s">
        <v>353</v>
      </c>
      <c r="E2699" s="2" t="s">
        <v>232</v>
      </c>
      <c r="F2699" t="s">
        <v>13607</v>
      </c>
      <c r="G2699" s="2" t="s">
        <v>6893</v>
      </c>
      <c r="H2699" t="s">
        <v>13553</v>
      </c>
    </row>
    <row r="2700" spans="1:8" x14ac:dyDescent="0.15">
      <c r="A2700">
        <v>2712</v>
      </c>
      <c r="B2700" t="s">
        <v>1733</v>
      </c>
      <c r="C2700" t="s">
        <v>10533</v>
      </c>
      <c r="D2700" t="s">
        <v>353</v>
      </c>
      <c r="E2700" s="2" t="s">
        <v>232</v>
      </c>
      <c r="F2700" t="s">
        <v>13607</v>
      </c>
      <c r="G2700" s="2" t="s">
        <v>6620</v>
      </c>
      <c r="H2700" t="s">
        <v>13553</v>
      </c>
    </row>
    <row r="2701" spans="1:8" x14ac:dyDescent="0.15">
      <c r="A2701">
        <v>2713</v>
      </c>
      <c r="B2701" t="s">
        <v>1714</v>
      </c>
      <c r="C2701" t="s">
        <v>10534</v>
      </c>
      <c r="D2701" t="s">
        <v>353</v>
      </c>
      <c r="E2701" s="2" t="s">
        <v>232</v>
      </c>
      <c r="F2701" t="s">
        <v>13607</v>
      </c>
      <c r="G2701" s="2" t="s">
        <v>7224</v>
      </c>
      <c r="H2701" t="s">
        <v>13553</v>
      </c>
    </row>
    <row r="2702" spans="1:8" x14ac:dyDescent="0.15">
      <c r="A2702">
        <v>2714</v>
      </c>
      <c r="B2702" t="s">
        <v>1715</v>
      </c>
      <c r="C2702" t="s">
        <v>10535</v>
      </c>
      <c r="D2702" t="s">
        <v>353</v>
      </c>
      <c r="E2702" s="2" t="s">
        <v>232</v>
      </c>
      <c r="F2702" t="s">
        <v>13607</v>
      </c>
      <c r="G2702" s="2" t="s">
        <v>6252</v>
      </c>
      <c r="H2702" t="s">
        <v>13553</v>
      </c>
    </row>
    <row r="2703" spans="1:8" x14ac:dyDescent="0.15">
      <c r="A2703">
        <v>2715</v>
      </c>
      <c r="B2703" t="s">
        <v>4802</v>
      </c>
      <c r="C2703" t="s">
        <v>10536</v>
      </c>
      <c r="D2703" t="s">
        <v>353</v>
      </c>
      <c r="E2703" s="2" t="s">
        <v>232</v>
      </c>
      <c r="F2703" t="s">
        <v>13615</v>
      </c>
      <c r="G2703" s="2" t="s">
        <v>6993</v>
      </c>
      <c r="H2703" t="s">
        <v>13553</v>
      </c>
    </row>
    <row r="2704" spans="1:8" x14ac:dyDescent="0.15">
      <c r="A2704">
        <v>2716</v>
      </c>
      <c r="B2704" t="s">
        <v>1718</v>
      </c>
      <c r="C2704" t="s">
        <v>10537</v>
      </c>
      <c r="D2704" t="s">
        <v>353</v>
      </c>
      <c r="E2704" s="2" t="s">
        <v>232</v>
      </c>
      <c r="F2704" t="s">
        <v>13646</v>
      </c>
      <c r="G2704" s="2" t="s">
        <v>7040</v>
      </c>
      <c r="H2704" t="s">
        <v>13553</v>
      </c>
    </row>
    <row r="2705" spans="1:8" x14ac:dyDescent="0.15">
      <c r="A2705">
        <v>2717</v>
      </c>
      <c r="B2705" t="s">
        <v>1729</v>
      </c>
      <c r="C2705" t="s">
        <v>10538</v>
      </c>
      <c r="D2705" t="s">
        <v>353</v>
      </c>
      <c r="E2705" s="2" t="s">
        <v>232</v>
      </c>
      <c r="F2705" t="s">
        <v>13615</v>
      </c>
      <c r="G2705" s="2" t="s">
        <v>6318</v>
      </c>
      <c r="H2705" t="s">
        <v>13553</v>
      </c>
    </row>
    <row r="2706" spans="1:8" x14ac:dyDescent="0.15">
      <c r="A2706">
        <v>2718</v>
      </c>
      <c r="B2706" t="s">
        <v>1734</v>
      </c>
      <c r="C2706" t="s">
        <v>10539</v>
      </c>
      <c r="D2706" t="s">
        <v>353</v>
      </c>
      <c r="E2706" s="2" t="s">
        <v>232</v>
      </c>
      <c r="F2706" t="s">
        <v>13632</v>
      </c>
      <c r="G2706" s="2" t="s">
        <v>6611</v>
      </c>
      <c r="H2706" t="s">
        <v>13553</v>
      </c>
    </row>
    <row r="2707" spans="1:8" x14ac:dyDescent="0.15">
      <c r="A2707">
        <v>2719</v>
      </c>
      <c r="B2707" t="s">
        <v>1735</v>
      </c>
      <c r="C2707" t="s">
        <v>10540</v>
      </c>
      <c r="D2707" t="s">
        <v>353</v>
      </c>
      <c r="E2707" s="2" t="s">
        <v>232</v>
      </c>
      <c r="F2707" t="s">
        <v>13606</v>
      </c>
      <c r="G2707" s="2" t="s">
        <v>7288</v>
      </c>
      <c r="H2707" t="s">
        <v>13553</v>
      </c>
    </row>
    <row r="2708" spans="1:8" x14ac:dyDescent="0.15">
      <c r="A2708">
        <v>2720</v>
      </c>
      <c r="B2708" t="s">
        <v>1730</v>
      </c>
      <c r="C2708" t="s">
        <v>10541</v>
      </c>
      <c r="D2708" t="s">
        <v>353</v>
      </c>
      <c r="E2708" s="2" t="s">
        <v>232</v>
      </c>
      <c r="F2708" t="s">
        <v>13621</v>
      </c>
      <c r="G2708" s="2" t="s">
        <v>6240</v>
      </c>
      <c r="H2708" t="s">
        <v>13553</v>
      </c>
    </row>
    <row r="2709" spans="1:8" x14ac:dyDescent="0.15">
      <c r="A2709">
        <v>2721</v>
      </c>
      <c r="B2709" t="s">
        <v>1731</v>
      </c>
      <c r="C2709" t="s">
        <v>10542</v>
      </c>
      <c r="D2709" t="s">
        <v>353</v>
      </c>
      <c r="E2709" s="2" t="s">
        <v>232</v>
      </c>
      <c r="F2709" t="s">
        <v>13627</v>
      </c>
      <c r="G2709" s="2" t="s">
        <v>7355</v>
      </c>
      <c r="H2709" t="s">
        <v>13553</v>
      </c>
    </row>
    <row r="2710" spans="1:8" x14ac:dyDescent="0.15">
      <c r="A2710">
        <v>2722</v>
      </c>
      <c r="B2710" t="s">
        <v>1727</v>
      </c>
      <c r="C2710" t="s">
        <v>10543</v>
      </c>
      <c r="D2710" t="s">
        <v>353</v>
      </c>
      <c r="E2710" s="2" t="s">
        <v>232</v>
      </c>
      <c r="F2710" t="s">
        <v>13621</v>
      </c>
      <c r="G2710" s="2" t="s">
        <v>7506</v>
      </c>
      <c r="H2710" t="s">
        <v>13553</v>
      </c>
    </row>
    <row r="2711" spans="1:8" x14ac:dyDescent="0.15">
      <c r="A2711">
        <v>2723</v>
      </c>
      <c r="B2711" t="s">
        <v>1728</v>
      </c>
      <c r="C2711" t="s">
        <v>10544</v>
      </c>
      <c r="D2711" t="s">
        <v>353</v>
      </c>
      <c r="E2711" s="2" t="s">
        <v>232</v>
      </c>
      <c r="F2711" t="s">
        <v>13612</v>
      </c>
      <c r="G2711" s="2" t="s">
        <v>7229</v>
      </c>
      <c r="H2711" t="s">
        <v>13553</v>
      </c>
    </row>
    <row r="2712" spans="1:8" x14ac:dyDescent="0.15">
      <c r="A2712">
        <v>2724</v>
      </c>
      <c r="B2712" t="s">
        <v>4803</v>
      </c>
      <c r="C2712" t="s">
        <v>10545</v>
      </c>
      <c r="D2712" t="s">
        <v>353</v>
      </c>
      <c r="E2712" s="2" t="s">
        <v>231</v>
      </c>
      <c r="F2712" t="s">
        <v>13607</v>
      </c>
      <c r="G2712" s="2" t="s">
        <v>6469</v>
      </c>
      <c r="H2712" t="s">
        <v>13553</v>
      </c>
    </row>
    <row r="2713" spans="1:8" x14ac:dyDescent="0.15">
      <c r="A2713">
        <v>2725</v>
      </c>
      <c r="B2713" t="s">
        <v>2105</v>
      </c>
      <c r="C2713" t="s">
        <v>10546</v>
      </c>
      <c r="D2713" t="s">
        <v>353</v>
      </c>
      <c r="E2713" s="2" t="s">
        <v>231</v>
      </c>
      <c r="F2713" t="s">
        <v>13606</v>
      </c>
      <c r="G2713" s="2" t="s">
        <v>6882</v>
      </c>
      <c r="H2713" t="s">
        <v>13553</v>
      </c>
    </row>
    <row r="2714" spans="1:8" x14ac:dyDescent="0.15">
      <c r="A2714">
        <v>2726</v>
      </c>
      <c r="B2714" t="s">
        <v>2109</v>
      </c>
      <c r="C2714" t="s">
        <v>10547</v>
      </c>
      <c r="D2714" t="s">
        <v>353</v>
      </c>
      <c r="E2714" s="2" t="s">
        <v>231</v>
      </c>
      <c r="F2714" t="s">
        <v>13607</v>
      </c>
      <c r="G2714" s="2" t="s">
        <v>7143</v>
      </c>
      <c r="H2714" t="s">
        <v>13553</v>
      </c>
    </row>
    <row r="2715" spans="1:8" x14ac:dyDescent="0.15">
      <c r="A2715">
        <v>2727</v>
      </c>
      <c r="B2715" t="s">
        <v>2110</v>
      </c>
      <c r="C2715" t="s">
        <v>10548</v>
      </c>
      <c r="D2715" t="s">
        <v>353</v>
      </c>
      <c r="E2715" s="2" t="s">
        <v>231</v>
      </c>
      <c r="F2715" t="s">
        <v>13607</v>
      </c>
      <c r="G2715" s="2" t="s">
        <v>6546</v>
      </c>
      <c r="H2715" t="s">
        <v>13553</v>
      </c>
    </row>
    <row r="2716" spans="1:8" x14ac:dyDescent="0.15">
      <c r="A2716">
        <v>2728</v>
      </c>
      <c r="B2716" t="s">
        <v>2111</v>
      </c>
      <c r="C2716" t="s">
        <v>10549</v>
      </c>
      <c r="D2716" t="s">
        <v>353</v>
      </c>
      <c r="E2716" s="2" t="s">
        <v>231</v>
      </c>
      <c r="F2716" t="s">
        <v>13607</v>
      </c>
      <c r="G2716" s="2" t="s">
        <v>7360</v>
      </c>
      <c r="H2716" t="s">
        <v>13553</v>
      </c>
    </row>
    <row r="2717" spans="1:8" x14ac:dyDescent="0.15">
      <c r="A2717">
        <v>2729</v>
      </c>
      <c r="B2717" t="s">
        <v>2563</v>
      </c>
      <c r="C2717" t="s">
        <v>10550</v>
      </c>
      <c r="D2717" t="s">
        <v>353</v>
      </c>
      <c r="E2717" s="2" t="s">
        <v>231</v>
      </c>
      <c r="F2717" t="s">
        <v>13607</v>
      </c>
      <c r="G2717" s="2" t="s">
        <v>7295</v>
      </c>
      <c r="H2717" t="s">
        <v>13553</v>
      </c>
    </row>
    <row r="2718" spans="1:8" x14ac:dyDescent="0.15">
      <c r="A2718">
        <v>2730</v>
      </c>
      <c r="B2718" t="s">
        <v>2112</v>
      </c>
      <c r="C2718" t="s">
        <v>10551</v>
      </c>
      <c r="D2718" t="s">
        <v>353</v>
      </c>
      <c r="E2718" s="2" t="s">
        <v>231</v>
      </c>
      <c r="F2718" t="s">
        <v>13607</v>
      </c>
      <c r="G2718" s="2" t="s">
        <v>7509</v>
      </c>
      <c r="H2718" t="s">
        <v>13553</v>
      </c>
    </row>
    <row r="2719" spans="1:8" x14ac:dyDescent="0.15">
      <c r="A2719">
        <v>2731</v>
      </c>
      <c r="B2719" t="s">
        <v>3152</v>
      </c>
      <c r="C2719" t="s">
        <v>10552</v>
      </c>
      <c r="D2719" t="s">
        <v>353</v>
      </c>
      <c r="E2719" s="2" t="s">
        <v>231</v>
      </c>
      <c r="F2719" t="s">
        <v>13607</v>
      </c>
      <c r="G2719" s="2" t="s">
        <v>6865</v>
      </c>
      <c r="H2719" t="s">
        <v>13553</v>
      </c>
    </row>
    <row r="2720" spans="1:8" x14ac:dyDescent="0.15">
      <c r="A2720">
        <v>2732</v>
      </c>
      <c r="B2720" t="s">
        <v>2114</v>
      </c>
      <c r="C2720" t="s">
        <v>10553</v>
      </c>
      <c r="D2720" t="s">
        <v>353</v>
      </c>
      <c r="E2720" s="2" t="s">
        <v>231</v>
      </c>
      <c r="F2720" t="s">
        <v>13606</v>
      </c>
      <c r="G2720" s="2" t="s">
        <v>6412</v>
      </c>
      <c r="H2720" t="s">
        <v>13553</v>
      </c>
    </row>
    <row r="2721" spans="1:8" x14ac:dyDescent="0.15">
      <c r="A2721">
        <v>2733</v>
      </c>
      <c r="B2721" t="s">
        <v>2117</v>
      </c>
      <c r="C2721" t="s">
        <v>10554</v>
      </c>
      <c r="D2721" t="s">
        <v>353</v>
      </c>
      <c r="E2721" s="2" t="s">
        <v>231</v>
      </c>
      <c r="F2721" t="s">
        <v>13607</v>
      </c>
      <c r="G2721" s="2" t="s">
        <v>7028</v>
      </c>
      <c r="H2721" t="s">
        <v>13553</v>
      </c>
    </row>
    <row r="2722" spans="1:8" x14ac:dyDescent="0.15">
      <c r="A2722">
        <v>2734</v>
      </c>
      <c r="B2722" t="s">
        <v>2119</v>
      </c>
      <c r="C2722" t="s">
        <v>10555</v>
      </c>
      <c r="D2722" t="s">
        <v>353</v>
      </c>
      <c r="E2722" s="2" t="s">
        <v>231</v>
      </c>
      <c r="F2722" t="s">
        <v>13606</v>
      </c>
      <c r="G2722" s="2" t="s">
        <v>7113</v>
      </c>
      <c r="H2722" t="s">
        <v>13553</v>
      </c>
    </row>
    <row r="2723" spans="1:8" x14ac:dyDescent="0.15">
      <c r="A2723">
        <v>2735</v>
      </c>
      <c r="B2723" t="s">
        <v>2120</v>
      </c>
      <c r="C2723" t="s">
        <v>10556</v>
      </c>
      <c r="D2723" t="s">
        <v>353</v>
      </c>
      <c r="E2723" s="2" t="s">
        <v>231</v>
      </c>
      <c r="F2723" t="s">
        <v>13607</v>
      </c>
      <c r="G2723" s="2" t="s">
        <v>7142</v>
      </c>
      <c r="H2723" t="s">
        <v>13553</v>
      </c>
    </row>
    <row r="2724" spans="1:8" x14ac:dyDescent="0.15">
      <c r="A2724">
        <v>2736</v>
      </c>
      <c r="B2724" t="s">
        <v>2122</v>
      </c>
      <c r="C2724" t="s">
        <v>10557</v>
      </c>
      <c r="D2724" t="s">
        <v>353</v>
      </c>
      <c r="E2724" s="2" t="s">
        <v>231</v>
      </c>
      <c r="F2724" t="s">
        <v>13606</v>
      </c>
      <c r="G2724" s="2" t="s">
        <v>7510</v>
      </c>
      <c r="H2724" t="s">
        <v>13553</v>
      </c>
    </row>
    <row r="2725" spans="1:8" x14ac:dyDescent="0.15">
      <c r="A2725">
        <v>2737</v>
      </c>
      <c r="B2725" t="s">
        <v>2102</v>
      </c>
      <c r="C2725" t="s">
        <v>10558</v>
      </c>
      <c r="D2725" t="s">
        <v>353</v>
      </c>
      <c r="E2725" s="2" t="s">
        <v>231</v>
      </c>
      <c r="F2725" t="s">
        <v>13621</v>
      </c>
      <c r="G2725" s="2" t="s">
        <v>6402</v>
      </c>
      <c r="H2725" t="s">
        <v>13553</v>
      </c>
    </row>
    <row r="2726" spans="1:8" x14ac:dyDescent="0.15">
      <c r="A2726">
        <v>2738</v>
      </c>
      <c r="B2726" t="s">
        <v>2103</v>
      </c>
      <c r="C2726" t="s">
        <v>10559</v>
      </c>
      <c r="D2726" t="s">
        <v>353</v>
      </c>
      <c r="E2726" s="2" t="s">
        <v>231</v>
      </c>
      <c r="F2726" t="s">
        <v>13606</v>
      </c>
      <c r="G2726" s="2" t="s">
        <v>7486</v>
      </c>
      <c r="H2726" t="s">
        <v>13553</v>
      </c>
    </row>
    <row r="2727" spans="1:8" x14ac:dyDescent="0.15">
      <c r="A2727">
        <v>2739</v>
      </c>
      <c r="B2727" t="s">
        <v>2104</v>
      </c>
      <c r="C2727" t="s">
        <v>10560</v>
      </c>
      <c r="D2727" t="s">
        <v>353</v>
      </c>
      <c r="E2727" s="2" t="s">
        <v>231</v>
      </c>
      <c r="F2727" t="s">
        <v>13634</v>
      </c>
      <c r="G2727" s="2" t="s">
        <v>6629</v>
      </c>
      <c r="H2727" t="s">
        <v>13553</v>
      </c>
    </row>
    <row r="2728" spans="1:8" x14ac:dyDescent="0.15">
      <c r="A2728">
        <v>2740</v>
      </c>
      <c r="B2728" t="s">
        <v>2106</v>
      </c>
      <c r="C2728" t="s">
        <v>10561</v>
      </c>
      <c r="D2728" t="s">
        <v>353</v>
      </c>
      <c r="E2728" s="2" t="s">
        <v>231</v>
      </c>
      <c r="F2728" t="s">
        <v>13634</v>
      </c>
      <c r="G2728" s="2" t="s">
        <v>7511</v>
      </c>
      <c r="H2728" t="s">
        <v>13553</v>
      </c>
    </row>
    <row r="2729" spans="1:8" x14ac:dyDescent="0.15">
      <c r="A2729">
        <v>2741</v>
      </c>
      <c r="B2729" t="s">
        <v>2107</v>
      </c>
      <c r="C2729" t="s">
        <v>10562</v>
      </c>
      <c r="D2729" t="s">
        <v>353</v>
      </c>
      <c r="E2729" s="2" t="s">
        <v>231</v>
      </c>
      <c r="F2729" t="s">
        <v>13621</v>
      </c>
      <c r="G2729" s="2" t="s">
        <v>7305</v>
      </c>
      <c r="H2729" t="s">
        <v>13553</v>
      </c>
    </row>
    <row r="2730" spans="1:8" x14ac:dyDescent="0.15">
      <c r="A2730">
        <v>2742</v>
      </c>
      <c r="B2730" t="s">
        <v>2108</v>
      </c>
      <c r="C2730" t="s">
        <v>10563</v>
      </c>
      <c r="D2730" t="s">
        <v>353</v>
      </c>
      <c r="E2730" s="2" t="s">
        <v>231</v>
      </c>
      <c r="F2730" t="s">
        <v>13633</v>
      </c>
      <c r="G2730" s="2" t="s">
        <v>7512</v>
      </c>
      <c r="H2730" t="s">
        <v>13553</v>
      </c>
    </row>
    <row r="2731" spans="1:8" x14ac:dyDescent="0.15">
      <c r="A2731">
        <v>2743</v>
      </c>
      <c r="B2731" t="s">
        <v>2113</v>
      </c>
      <c r="C2731" t="s">
        <v>10564</v>
      </c>
      <c r="D2731" t="s">
        <v>353</v>
      </c>
      <c r="E2731" s="2" t="s">
        <v>231</v>
      </c>
      <c r="F2731" t="s">
        <v>13621</v>
      </c>
      <c r="G2731" s="2" t="s">
        <v>6492</v>
      </c>
      <c r="H2731" t="s">
        <v>13553</v>
      </c>
    </row>
    <row r="2732" spans="1:8" x14ac:dyDescent="0.15">
      <c r="A2732">
        <v>2744</v>
      </c>
      <c r="B2732" t="s">
        <v>2115</v>
      </c>
      <c r="C2732" t="s">
        <v>10565</v>
      </c>
      <c r="D2732" t="s">
        <v>353</v>
      </c>
      <c r="E2732" s="2" t="s">
        <v>231</v>
      </c>
      <c r="F2732" t="s">
        <v>13606</v>
      </c>
      <c r="G2732" s="2" t="s">
        <v>7513</v>
      </c>
      <c r="H2732" t="s">
        <v>13553</v>
      </c>
    </row>
    <row r="2733" spans="1:8" x14ac:dyDescent="0.15">
      <c r="A2733">
        <v>2745</v>
      </c>
      <c r="B2733" t="s">
        <v>2116</v>
      </c>
      <c r="C2733" t="s">
        <v>10566</v>
      </c>
      <c r="D2733" t="s">
        <v>353</v>
      </c>
      <c r="E2733" s="2" t="s">
        <v>231</v>
      </c>
      <c r="F2733" t="s">
        <v>13621</v>
      </c>
      <c r="G2733" s="2" t="s">
        <v>6413</v>
      </c>
      <c r="H2733" t="s">
        <v>13553</v>
      </c>
    </row>
    <row r="2734" spans="1:8" x14ac:dyDescent="0.15">
      <c r="A2734">
        <v>2746</v>
      </c>
      <c r="B2734" t="s">
        <v>2118</v>
      </c>
      <c r="C2734" t="s">
        <v>10567</v>
      </c>
      <c r="D2734" t="s">
        <v>353</v>
      </c>
      <c r="E2734" s="2" t="s">
        <v>231</v>
      </c>
      <c r="F2734" t="s">
        <v>13614</v>
      </c>
      <c r="G2734" s="2" t="s">
        <v>6285</v>
      </c>
      <c r="H2734" t="s">
        <v>13553</v>
      </c>
    </row>
    <row r="2735" spans="1:8" x14ac:dyDescent="0.15">
      <c r="A2735">
        <v>2747</v>
      </c>
      <c r="B2735" t="s">
        <v>2121</v>
      </c>
      <c r="C2735" t="s">
        <v>10568</v>
      </c>
      <c r="D2735" t="s">
        <v>353</v>
      </c>
      <c r="E2735" s="2" t="s">
        <v>231</v>
      </c>
      <c r="F2735" t="s">
        <v>13622</v>
      </c>
      <c r="G2735" s="2" t="s">
        <v>7091</v>
      </c>
      <c r="H2735" t="s">
        <v>13553</v>
      </c>
    </row>
    <row r="2736" spans="1:8" x14ac:dyDescent="0.15">
      <c r="A2736">
        <v>2748</v>
      </c>
      <c r="B2736" t="s">
        <v>2562</v>
      </c>
      <c r="C2736" t="s">
        <v>10569</v>
      </c>
      <c r="D2736" t="s">
        <v>353</v>
      </c>
      <c r="E2736" s="2" t="s">
        <v>231</v>
      </c>
      <c r="F2736" t="s">
        <v>13609</v>
      </c>
      <c r="G2736" s="2" t="s">
        <v>6291</v>
      </c>
      <c r="H2736" t="s">
        <v>13553</v>
      </c>
    </row>
    <row r="2737" spans="1:8" x14ac:dyDescent="0.15">
      <c r="A2737">
        <v>2749</v>
      </c>
      <c r="B2737" t="s">
        <v>3898</v>
      </c>
      <c r="C2737" t="s">
        <v>10570</v>
      </c>
      <c r="D2737" t="s">
        <v>353</v>
      </c>
      <c r="E2737" s="2" t="s">
        <v>230</v>
      </c>
      <c r="F2737" t="s">
        <v>13610</v>
      </c>
      <c r="G2737" s="2" t="s">
        <v>6589</v>
      </c>
      <c r="H2737" t="s">
        <v>13553</v>
      </c>
    </row>
    <row r="2738" spans="1:8" x14ac:dyDescent="0.15">
      <c r="A2738">
        <v>2750</v>
      </c>
      <c r="B2738" t="s">
        <v>4804</v>
      </c>
      <c r="C2738" t="s">
        <v>10571</v>
      </c>
      <c r="D2738" t="s">
        <v>353</v>
      </c>
      <c r="E2738" s="2" t="s">
        <v>230</v>
      </c>
      <c r="F2738" t="s">
        <v>13607</v>
      </c>
      <c r="G2738" s="2" t="s">
        <v>6422</v>
      </c>
      <c r="H2738" t="s">
        <v>13553</v>
      </c>
    </row>
    <row r="2739" spans="1:8" x14ac:dyDescent="0.15">
      <c r="A2739">
        <v>2751</v>
      </c>
      <c r="B2739" t="s">
        <v>3900</v>
      </c>
      <c r="C2739" t="s">
        <v>10572</v>
      </c>
      <c r="D2739" t="s">
        <v>353</v>
      </c>
      <c r="E2739" s="2" t="s">
        <v>230</v>
      </c>
      <c r="F2739" t="s">
        <v>13607</v>
      </c>
      <c r="G2739" s="2" t="s">
        <v>6701</v>
      </c>
      <c r="H2739" t="s">
        <v>13553</v>
      </c>
    </row>
    <row r="2740" spans="1:8" x14ac:dyDescent="0.15">
      <c r="A2740">
        <v>2752</v>
      </c>
      <c r="B2740" t="s">
        <v>3899</v>
      </c>
      <c r="C2740" t="s">
        <v>10573</v>
      </c>
      <c r="D2740" t="s">
        <v>353</v>
      </c>
      <c r="E2740" s="2" t="s">
        <v>230</v>
      </c>
      <c r="F2740" t="s">
        <v>13606</v>
      </c>
      <c r="G2740" s="2" t="s">
        <v>6786</v>
      </c>
      <c r="H2740" t="s">
        <v>13553</v>
      </c>
    </row>
    <row r="2741" spans="1:8" x14ac:dyDescent="0.15">
      <c r="A2741">
        <v>2753</v>
      </c>
      <c r="B2741" t="s">
        <v>3897</v>
      </c>
      <c r="C2741" t="s">
        <v>10574</v>
      </c>
      <c r="D2741" t="s">
        <v>353</v>
      </c>
      <c r="E2741" s="2" t="s">
        <v>230</v>
      </c>
      <c r="F2741" t="s">
        <v>13607</v>
      </c>
      <c r="G2741" s="2" t="s">
        <v>7514</v>
      </c>
      <c r="H2741" t="s">
        <v>13553</v>
      </c>
    </row>
    <row r="2742" spans="1:8" x14ac:dyDescent="0.15">
      <c r="A2742">
        <v>2754</v>
      </c>
      <c r="B2742" t="s">
        <v>3895</v>
      </c>
      <c r="C2742" t="s">
        <v>10575</v>
      </c>
      <c r="D2742" t="s">
        <v>353</v>
      </c>
      <c r="E2742" s="2" t="s">
        <v>230</v>
      </c>
      <c r="F2742" t="s">
        <v>13607</v>
      </c>
      <c r="G2742" s="2" t="s">
        <v>7515</v>
      </c>
      <c r="H2742" t="s">
        <v>13553</v>
      </c>
    </row>
    <row r="2743" spans="1:8" x14ac:dyDescent="0.15">
      <c r="A2743">
        <v>2755</v>
      </c>
      <c r="B2743" t="s">
        <v>3902</v>
      </c>
      <c r="C2743" t="s">
        <v>10576</v>
      </c>
      <c r="D2743" t="s">
        <v>353</v>
      </c>
      <c r="E2743" s="2" t="s">
        <v>230</v>
      </c>
      <c r="F2743" t="s">
        <v>13606</v>
      </c>
      <c r="G2743" s="2" t="s">
        <v>7516</v>
      </c>
      <c r="H2743" t="s">
        <v>13553</v>
      </c>
    </row>
    <row r="2744" spans="1:8" x14ac:dyDescent="0.15">
      <c r="A2744">
        <v>2756</v>
      </c>
      <c r="B2744" t="s">
        <v>4805</v>
      </c>
      <c r="C2744" t="s">
        <v>10577</v>
      </c>
      <c r="D2744" t="s">
        <v>353</v>
      </c>
      <c r="E2744" s="2" t="s">
        <v>230</v>
      </c>
      <c r="F2744" t="s">
        <v>13607</v>
      </c>
      <c r="G2744" s="2" t="s">
        <v>6740</v>
      </c>
      <c r="H2744" t="s">
        <v>13553</v>
      </c>
    </row>
    <row r="2745" spans="1:8" x14ac:dyDescent="0.15">
      <c r="A2745">
        <v>2757</v>
      </c>
      <c r="B2745" t="s">
        <v>3901</v>
      </c>
      <c r="C2745" t="s">
        <v>10578</v>
      </c>
      <c r="D2745" t="s">
        <v>353</v>
      </c>
      <c r="E2745" s="2" t="s">
        <v>230</v>
      </c>
      <c r="F2745" t="s">
        <v>13617</v>
      </c>
      <c r="G2745" s="2" t="s">
        <v>6733</v>
      </c>
      <c r="H2745" t="s">
        <v>13553</v>
      </c>
    </row>
    <row r="2746" spans="1:8" x14ac:dyDescent="0.15">
      <c r="A2746">
        <v>2758</v>
      </c>
      <c r="B2746" t="s">
        <v>4806</v>
      </c>
      <c r="C2746" t="s">
        <v>10579</v>
      </c>
      <c r="D2746" t="s">
        <v>353</v>
      </c>
      <c r="E2746" s="2" t="s">
        <v>230</v>
      </c>
      <c r="F2746" t="s">
        <v>13617</v>
      </c>
      <c r="G2746" s="2" t="s">
        <v>6742</v>
      </c>
      <c r="H2746" t="s">
        <v>13553</v>
      </c>
    </row>
    <row r="2747" spans="1:8" x14ac:dyDescent="0.15">
      <c r="A2747">
        <v>2759</v>
      </c>
      <c r="B2747" t="s">
        <v>3903</v>
      </c>
      <c r="C2747" t="s">
        <v>10580</v>
      </c>
      <c r="D2747" t="s">
        <v>353</v>
      </c>
      <c r="E2747" s="2" t="s">
        <v>230</v>
      </c>
      <c r="F2747" t="s">
        <v>13622</v>
      </c>
      <c r="G2747" s="2" t="s">
        <v>7488</v>
      </c>
      <c r="H2747" t="s">
        <v>13553</v>
      </c>
    </row>
    <row r="2748" spans="1:8" x14ac:dyDescent="0.15">
      <c r="A2748">
        <v>2760</v>
      </c>
      <c r="B2748" t="s">
        <v>3896</v>
      </c>
      <c r="C2748" t="s">
        <v>10581</v>
      </c>
      <c r="D2748" t="s">
        <v>353</v>
      </c>
      <c r="E2748" s="2" t="s">
        <v>230</v>
      </c>
      <c r="F2748" t="s">
        <v>13617</v>
      </c>
      <c r="G2748" s="2" t="s">
        <v>6294</v>
      </c>
      <c r="H2748" t="s">
        <v>13553</v>
      </c>
    </row>
    <row r="2749" spans="1:8" x14ac:dyDescent="0.15">
      <c r="A2749">
        <v>2761</v>
      </c>
      <c r="B2749" t="s">
        <v>3894</v>
      </c>
      <c r="C2749" t="s">
        <v>10152</v>
      </c>
      <c r="D2749" t="s">
        <v>353</v>
      </c>
      <c r="E2749" s="2" t="s">
        <v>230</v>
      </c>
      <c r="F2749" t="s">
        <v>13606</v>
      </c>
      <c r="G2749" s="2" t="s">
        <v>7517</v>
      </c>
      <c r="H2749" t="s">
        <v>13553</v>
      </c>
    </row>
    <row r="2750" spans="1:8" x14ac:dyDescent="0.15">
      <c r="A2750">
        <v>2762</v>
      </c>
      <c r="B2750" t="s">
        <v>3910</v>
      </c>
      <c r="C2750" t="s">
        <v>10582</v>
      </c>
      <c r="D2750" t="s">
        <v>353</v>
      </c>
      <c r="E2750" s="2" t="s">
        <v>230</v>
      </c>
      <c r="F2750" t="s">
        <v>13621</v>
      </c>
      <c r="G2750" s="2" t="s">
        <v>7120</v>
      </c>
      <c r="H2750" t="s">
        <v>13553</v>
      </c>
    </row>
    <row r="2751" spans="1:8" x14ac:dyDescent="0.15">
      <c r="A2751">
        <v>2763</v>
      </c>
      <c r="B2751" t="s">
        <v>3913</v>
      </c>
      <c r="C2751" t="s">
        <v>10583</v>
      </c>
      <c r="D2751" t="s">
        <v>353</v>
      </c>
      <c r="E2751" s="2" t="s">
        <v>230</v>
      </c>
      <c r="F2751" t="s">
        <v>13618</v>
      </c>
      <c r="G2751" s="2" t="s">
        <v>7518</v>
      </c>
      <c r="H2751" t="s">
        <v>13553</v>
      </c>
    </row>
    <row r="2752" spans="1:8" x14ac:dyDescent="0.15">
      <c r="A2752">
        <v>2764</v>
      </c>
      <c r="B2752" t="s">
        <v>3906</v>
      </c>
      <c r="C2752" t="s">
        <v>10584</v>
      </c>
      <c r="D2752" t="s">
        <v>353</v>
      </c>
      <c r="E2752" s="2" t="s">
        <v>230</v>
      </c>
      <c r="F2752" t="s">
        <v>13632</v>
      </c>
      <c r="G2752" s="2" t="s">
        <v>6458</v>
      </c>
      <c r="H2752" t="s">
        <v>13553</v>
      </c>
    </row>
    <row r="2753" spans="1:8" x14ac:dyDescent="0.15">
      <c r="A2753">
        <v>2765</v>
      </c>
      <c r="B2753" t="s">
        <v>3905</v>
      </c>
      <c r="C2753" t="s">
        <v>10585</v>
      </c>
      <c r="D2753" t="s">
        <v>353</v>
      </c>
      <c r="E2753" s="2" t="s">
        <v>230</v>
      </c>
      <c r="F2753" t="s">
        <v>13618</v>
      </c>
      <c r="G2753" s="2" t="s">
        <v>6512</v>
      </c>
      <c r="H2753" t="s">
        <v>13553</v>
      </c>
    </row>
    <row r="2754" spans="1:8" x14ac:dyDescent="0.15">
      <c r="A2754">
        <v>2766</v>
      </c>
      <c r="B2754" t="s">
        <v>4807</v>
      </c>
      <c r="C2754" t="s">
        <v>10586</v>
      </c>
      <c r="D2754" t="s">
        <v>353</v>
      </c>
      <c r="E2754" s="2" t="s">
        <v>230</v>
      </c>
      <c r="F2754" t="s">
        <v>13639</v>
      </c>
      <c r="G2754" s="2" t="s">
        <v>6346</v>
      </c>
      <c r="H2754" t="s">
        <v>13553</v>
      </c>
    </row>
    <row r="2755" spans="1:8" x14ac:dyDescent="0.15">
      <c r="A2755">
        <v>2767</v>
      </c>
      <c r="B2755" t="s">
        <v>3911</v>
      </c>
      <c r="C2755" t="s">
        <v>10587</v>
      </c>
      <c r="D2755" t="s">
        <v>353</v>
      </c>
      <c r="E2755" s="2" t="s">
        <v>230</v>
      </c>
      <c r="F2755" t="s">
        <v>13648</v>
      </c>
      <c r="G2755" s="2" t="s">
        <v>6294</v>
      </c>
      <c r="H2755" t="s">
        <v>13553</v>
      </c>
    </row>
    <row r="2756" spans="1:8" x14ac:dyDescent="0.15">
      <c r="A2756">
        <v>2768</v>
      </c>
      <c r="B2756" t="s">
        <v>3912</v>
      </c>
      <c r="C2756" t="s">
        <v>10588</v>
      </c>
      <c r="D2756" t="s">
        <v>353</v>
      </c>
      <c r="E2756" s="2" t="s">
        <v>230</v>
      </c>
      <c r="F2756" t="s">
        <v>13609</v>
      </c>
      <c r="G2756" s="2" t="s">
        <v>6425</v>
      </c>
      <c r="H2756" t="s">
        <v>13553</v>
      </c>
    </row>
    <row r="2757" spans="1:8" x14ac:dyDescent="0.15">
      <c r="A2757">
        <v>2769</v>
      </c>
      <c r="B2757" t="s">
        <v>3914</v>
      </c>
      <c r="C2757" t="s">
        <v>10589</v>
      </c>
      <c r="D2757" t="s">
        <v>353</v>
      </c>
      <c r="E2757" s="2" t="s">
        <v>230</v>
      </c>
      <c r="F2757" t="s">
        <v>13617</v>
      </c>
      <c r="G2757" s="2" t="s">
        <v>6309</v>
      </c>
      <c r="H2757" t="s">
        <v>13553</v>
      </c>
    </row>
    <row r="2758" spans="1:8" x14ac:dyDescent="0.15">
      <c r="A2758">
        <v>2770</v>
      </c>
      <c r="B2758" t="s">
        <v>3907</v>
      </c>
      <c r="C2758" t="s">
        <v>10590</v>
      </c>
      <c r="D2758" t="s">
        <v>353</v>
      </c>
      <c r="E2758" s="2" t="s">
        <v>230</v>
      </c>
      <c r="F2758" t="s">
        <v>13606</v>
      </c>
      <c r="G2758" s="2" t="s">
        <v>6554</v>
      </c>
      <c r="H2758" t="s">
        <v>13553</v>
      </c>
    </row>
    <row r="2759" spans="1:8" x14ac:dyDescent="0.15">
      <c r="A2759">
        <v>2771</v>
      </c>
      <c r="B2759" t="s">
        <v>3908</v>
      </c>
      <c r="C2759" t="s">
        <v>10591</v>
      </c>
      <c r="D2759" t="s">
        <v>353</v>
      </c>
      <c r="E2759" s="2" t="s">
        <v>230</v>
      </c>
      <c r="F2759" t="s">
        <v>13627</v>
      </c>
      <c r="G2759" s="2" t="s">
        <v>7014</v>
      </c>
      <c r="H2759" t="s">
        <v>13553</v>
      </c>
    </row>
    <row r="2760" spans="1:8" x14ac:dyDescent="0.15">
      <c r="A2760">
        <v>2772</v>
      </c>
      <c r="B2760" t="s">
        <v>3904</v>
      </c>
      <c r="C2760" t="s">
        <v>10592</v>
      </c>
      <c r="D2760" t="s">
        <v>353</v>
      </c>
      <c r="E2760" s="2" t="s">
        <v>230</v>
      </c>
      <c r="F2760" t="s">
        <v>13607</v>
      </c>
      <c r="G2760" s="2" t="s">
        <v>7248</v>
      </c>
      <c r="H2760" t="s">
        <v>13553</v>
      </c>
    </row>
    <row r="2761" spans="1:8" x14ac:dyDescent="0.15">
      <c r="A2761">
        <v>2773</v>
      </c>
      <c r="B2761" t="s">
        <v>3909</v>
      </c>
      <c r="C2761" t="s">
        <v>10593</v>
      </c>
      <c r="D2761" t="s">
        <v>353</v>
      </c>
      <c r="E2761" s="2" t="s">
        <v>230</v>
      </c>
      <c r="F2761" t="s">
        <v>13627</v>
      </c>
      <c r="G2761" s="2" t="s">
        <v>7014</v>
      </c>
      <c r="H2761" t="s">
        <v>13553</v>
      </c>
    </row>
    <row r="2762" spans="1:8" x14ac:dyDescent="0.15">
      <c r="A2762">
        <v>2774</v>
      </c>
      <c r="B2762" t="s">
        <v>3915</v>
      </c>
      <c r="C2762" t="s">
        <v>10594</v>
      </c>
      <c r="D2762" t="s">
        <v>353</v>
      </c>
      <c r="E2762" s="2" t="s">
        <v>230</v>
      </c>
      <c r="F2762" t="s">
        <v>13607</v>
      </c>
      <c r="G2762" s="2" t="s">
        <v>7261</v>
      </c>
      <c r="H2762" t="s">
        <v>13553</v>
      </c>
    </row>
    <row r="2763" spans="1:8" x14ac:dyDescent="0.15">
      <c r="A2763">
        <v>2775</v>
      </c>
      <c r="B2763" t="s">
        <v>4808</v>
      </c>
      <c r="C2763" t="s">
        <v>10595</v>
      </c>
      <c r="D2763" t="s">
        <v>353</v>
      </c>
      <c r="E2763" s="2" t="s">
        <v>7855</v>
      </c>
      <c r="F2763" t="s">
        <v>13607</v>
      </c>
      <c r="G2763" s="2" t="s">
        <v>6980</v>
      </c>
      <c r="H2763" t="s">
        <v>13553</v>
      </c>
    </row>
    <row r="2764" spans="1:8" x14ac:dyDescent="0.15">
      <c r="A2764">
        <v>2776</v>
      </c>
      <c r="B2764" t="s">
        <v>4809</v>
      </c>
      <c r="C2764" t="s">
        <v>10596</v>
      </c>
      <c r="D2764" t="s">
        <v>353</v>
      </c>
      <c r="E2764" s="2" t="s">
        <v>7855</v>
      </c>
      <c r="F2764" t="s">
        <v>13607</v>
      </c>
      <c r="G2764" s="2" t="s">
        <v>6515</v>
      </c>
      <c r="H2764" t="s">
        <v>13553</v>
      </c>
    </row>
    <row r="2765" spans="1:8" x14ac:dyDescent="0.15">
      <c r="A2765">
        <v>2777</v>
      </c>
      <c r="B2765" t="s">
        <v>4810</v>
      </c>
      <c r="C2765" t="s">
        <v>10597</v>
      </c>
      <c r="D2765" t="s">
        <v>353</v>
      </c>
      <c r="E2765" s="2" t="s">
        <v>7855</v>
      </c>
      <c r="F2765" t="s">
        <v>13607</v>
      </c>
      <c r="G2765" s="2" t="s">
        <v>7476</v>
      </c>
      <c r="H2765" t="s">
        <v>13553</v>
      </c>
    </row>
    <row r="2766" spans="1:8" x14ac:dyDescent="0.15">
      <c r="A2766">
        <v>2778</v>
      </c>
      <c r="B2766" t="s">
        <v>4811</v>
      </c>
      <c r="C2766" t="s">
        <v>10598</v>
      </c>
      <c r="D2766" t="s">
        <v>353</v>
      </c>
      <c r="E2766" s="2" t="s">
        <v>7855</v>
      </c>
      <c r="F2766" t="s">
        <v>13632</v>
      </c>
      <c r="G2766" s="2" t="s">
        <v>6446</v>
      </c>
      <c r="H2766" t="s">
        <v>13553</v>
      </c>
    </row>
    <row r="2767" spans="1:8" x14ac:dyDescent="0.15">
      <c r="A2767">
        <v>2779</v>
      </c>
      <c r="B2767" t="s">
        <v>4812</v>
      </c>
      <c r="C2767" t="s">
        <v>10599</v>
      </c>
      <c r="D2767" t="s">
        <v>353</v>
      </c>
      <c r="E2767" s="2" t="s">
        <v>7855</v>
      </c>
      <c r="F2767" t="s">
        <v>13607</v>
      </c>
      <c r="G2767" s="2" t="s">
        <v>6314</v>
      </c>
      <c r="H2767" t="s">
        <v>13553</v>
      </c>
    </row>
    <row r="2768" spans="1:8" x14ac:dyDescent="0.15">
      <c r="A2768">
        <v>2780</v>
      </c>
      <c r="B2768" t="s">
        <v>4813</v>
      </c>
      <c r="C2768" t="s">
        <v>10600</v>
      </c>
      <c r="D2768" t="s">
        <v>353</v>
      </c>
      <c r="E2768" s="2" t="s">
        <v>7855</v>
      </c>
      <c r="F2768" t="s">
        <v>13607</v>
      </c>
      <c r="G2768" s="2" t="s">
        <v>6451</v>
      </c>
      <c r="H2768" t="s">
        <v>13553</v>
      </c>
    </row>
    <row r="2769" spans="1:8" x14ac:dyDescent="0.15">
      <c r="A2769">
        <v>2781</v>
      </c>
      <c r="B2769" t="s">
        <v>4814</v>
      </c>
      <c r="C2769" t="s">
        <v>10601</v>
      </c>
      <c r="D2769" t="s">
        <v>353</v>
      </c>
      <c r="E2769" s="2" t="s">
        <v>7855</v>
      </c>
      <c r="F2769" t="s">
        <v>13607</v>
      </c>
      <c r="G2769" s="2" t="s">
        <v>7391</v>
      </c>
      <c r="H2769" t="s">
        <v>13553</v>
      </c>
    </row>
    <row r="2770" spans="1:8" x14ac:dyDescent="0.15">
      <c r="A2770">
        <v>2782</v>
      </c>
      <c r="B2770" t="s">
        <v>4815</v>
      </c>
      <c r="C2770" t="s">
        <v>10602</v>
      </c>
      <c r="D2770" t="s">
        <v>353</v>
      </c>
      <c r="E2770" s="2" t="s">
        <v>7855</v>
      </c>
      <c r="F2770" t="s">
        <v>13617</v>
      </c>
      <c r="G2770" s="2" t="s">
        <v>7430</v>
      </c>
      <c r="H2770" t="s">
        <v>13553</v>
      </c>
    </row>
    <row r="2771" spans="1:8" x14ac:dyDescent="0.15">
      <c r="A2771">
        <v>2783</v>
      </c>
      <c r="B2771" t="s">
        <v>4816</v>
      </c>
      <c r="C2771" t="s">
        <v>10603</v>
      </c>
      <c r="D2771" t="s">
        <v>353</v>
      </c>
      <c r="E2771" s="2" t="s">
        <v>7855</v>
      </c>
      <c r="F2771" t="s">
        <v>13621</v>
      </c>
      <c r="G2771" s="2" t="s">
        <v>6452</v>
      </c>
      <c r="H2771" t="s">
        <v>13553</v>
      </c>
    </row>
    <row r="2772" spans="1:8" x14ac:dyDescent="0.15">
      <c r="A2772">
        <v>2784</v>
      </c>
      <c r="B2772" t="s">
        <v>4817</v>
      </c>
      <c r="C2772" t="s">
        <v>10604</v>
      </c>
      <c r="D2772" t="s">
        <v>353</v>
      </c>
      <c r="E2772" s="2" t="s">
        <v>7855</v>
      </c>
      <c r="F2772" t="s">
        <v>13608</v>
      </c>
      <c r="G2772" s="2" t="s">
        <v>7519</v>
      </c>
      <c r="H2772" t="s">
        <v>13553</v>
      </c>
    </row>
    <row r="2773" spans="1:8" x14ac:dyDescent="0.15">
      <c r="A2773">
        <v>2785</v>
      </c>
      <c r="B2773" t="s">
        <v>4818</v>
      </c>
      <c r="C2773" t="s">
        <v>10605</v>
      </c>
      <c r="D2773" t="s">
        <v>353</v>
      </c>
      <c r="E2773" s="2" t="s">
        <v>7855</v>
      </c>
      <c r="F2773" t="s">
        <v>13632</v>
      </c>
      <c r="G2773" s="2" t="s">
        <v>7520</v>
      </c>
      <c r="H2773" t="s">
        <v>13553</v>
      </c>
    </row>
    <row r="2774" spans="1:8" x14ac:dyDescent="0.15">
      <c r="A2774">
        <v>2786</v>
      </c>
      <c r="B2774" t="s">
        <v>4819</v>
      </c>
      <c r="C2774" t="s">
        <v>10606</v>
      </c>
      <c r="D2774" t="s">
        <v>353</v>
      </c>
      <c r="E2774" s="2" t="s">
        <v>7855</v>
      </c>
      <c r="F2774" t="s">
        <v>13625</v>
      </c>
      <c r="G2774" s="2" t="s">
        <v>6448</v>
      </c>
      <c r="H2774" t="s">
        <v>13553</v>
      </c>
    </row>
    <row r="2775" spans="1:8" x14ac:dyDescent="0.15">
      <c r="A2775">
        <v>2787</v>
      </c>
      <c r="B2775" t="s">
        <v>4820</v>
      </c>
      <c r="C2775" t="s">
        <v>10607</v>
      </c>
      <c r="D2775" t="s">
        <v>353</v>
      </c>
      <c r="E2775" s="2" t="s">
        <v>7855</v>
      </c>
      <c r="F2775" t="s">
        <v>13607</v>
      </c>
      <c r="G2775" s="2" t="s">
        <v>7521</v>
      </c>
      <c r="H2775" t="s">
        <v>13553</v>
      </c>
    </row>
    <row r="2776" spans="1:8" x14ac:dyDescent="0.15">
      <c r="A2776">
        <v>2788</v>
      </c>
      <c r="B2776" t="s">
        <v>4821</v>
      </c>
      <c r="C2776" t="s">
        <v>10608</v>
      </c>
      <c r="D2776" t="s">
        <v>353</v>
      </c>
      <c r="E2776" s="2" t="s">
        <v>7855</v>
      </c>
      <c r="F2776" t="s">
        <v>13617</v>
      </c>
      <c r="G2776" s="2" t="s">
        <v>7522</v>
      </c>
      <c r="H2776" t="s">
        <v>13553</v>
      </c>
    </row>
    <row r="2777" spans="1:8" x14ac:dyDescent="0.15">
      <c r="A2777">
        <v>2789</v>
      </c>
      <c r="B2777" t="s">
        <v>4822</v>
      </c>
      <c r="C2777" t="s">
        <v>10609</v>
      </c>
      <c r="D2777" t="s">
        <v>353</v>
      </c>
      <c r="E2777" s="2" t="s">
        <v>7855</v>
      </c>
      <c r="F2777" t="s">
        <v>13633</v>
      </c>
      <c r="G2777" s="2" t="s">
        <v>6876</v>
      </c>
      <c r="H2777" t="s">
        <v>13553</v>
      </c>
    </row>
    <row r="2778" spans="1:8" x14ac:dyDescent="0.15">
      <c r="A2778">
        <v>2790</v>
      </c>
      <c r="B2778" t="s">
        <v>4823</v>
      </c>
      <c r="C2778" t="s">
        <v>10610</v>
      </c>
      <c r="D2778" t="s">
        <v>353</v>
      </c>
      <c r="E2778" s="2" t="s">
        <v>7855</v>
      </c>
      <c r="F2778" t="s">
        <v>13607</v>
      </c>
      <c r="G2778" s="2" t="s">
        <v>6755</v>
      </c>
      <c r="H2778" t="s">
        <v>13553</v>
      </c>
    </row>
    <row r="2779" spans="1:8" x14ac:dyDescent="0.15">
      <c r="A2779">
        <v>2791</v>
      </c>
      <c r="B2779" t="s">
        <v>4824</v>
      </c>
      <c r="C2779" t="s">
        <v>10611</v>
      </c>
      <c r="D2779" t="s">
        <v>353</v>
      </c>
      <c r="E2779" s="2" t="s">
        <v>7855</v>
      </c>
      <c r="F2779" t="s">
        <v>13622</v>
      </c>
      <c r="G2779" s="2" t="s">
        <v>7523</v>
      </c>
      <c r="H2779" t="s">
        <v>13553</v>
      </c>
    </row>
    <row r="2780" spans="1:8" x14ac:dyDescent="0.15">
      <c r="A2780">
        <v>2792</v>
      </c>
      <c r="B2780" t="s">
        <v>4825</v>
      </c>
      <c r="C2780" t="s">
        <v>10612</v>
      </c>
      <c r="D2780" t="s">
        <v>353</v>
      </c>
      <c r="E2780" s="2" t="s">
        <v>7855</v>
      </c>
      <c r="F2780" t="s">
        <v>13617</v>
      </c>
      <c r="G2780" s="2" t="s">
        <v>6802</v>
      </c>
      <c r="H2780" t="s">
        <v>13553</v>
      </c>
    </row>
    <row r="2781" spans="1:8" x14ac:dyDescent="0.15">
      <c r="A2781">
        <v>2793</v>
      </c>
      <c r="B2781" t="s">
        <v>4826</v>
      </c>
      <c r="C2781" t="s">
        <v>10613</v>
      </c>
      <c r="D2781" t="s">
        <v>353</v>
      </c>
      <c r="E2781" s="2" t="s">
        <v>7855</v>
      </c>
      <c r="F2781" t="s">
        <v>13607</v>
      </c>
      <c r="G2781" s="2" t="s">
        <v>6980</v>
      </c>
      <c r="H2781" t="s">
        <v>13553</v>
      </c>
    </row>
    <row r="2782" spans="1:8" x14ac:dyDescent="0.15">
      <c r="A2782">
        <v>2794</v>
      </c>
      <c r="B2782" t="s">
        <v>1330</v>
      </c>
      <c r="C2782" t="s">
        <v>10614</v>
      </c>
      <c r="D2782" t="s">
        <v>362</v>
      </c>
      <c r="E2782" s="2" t="s">
        <v>232</v>
      </c>
      <c r="F2782" t="s">
        <v>13634</v>
      </c>
      <c r="G2782" s="2" t="s">
        <v>6662</v>
      </c>
      <c r="H2782" t="s">
        <v>13553</v>
      </c>
    </row>
    <row r="2783" spans="1:8" x14ac:dyDescent="0.15">
      <c r="A2783">
        <v>2795</v>
      </c>
      <c r="B2783" t="s">
        <v>1338</v>
      </c>
      <c r="C2783" t="s">
        <v>10615</v>
      </c>
      <c r="D2783" t="s">
        <v>362</v>
      </c>
      <c r="E2783" s="2" t="s">
        <v>232</v>
      </c>
      <c r="F2783" t="s">
        <v>13634</v>
      </c>
      <c r="G2783" s="2" t="s">
        <v>7490</v>
      </c>
      <c r="H2783" t="s">
        <v>13553</v>
      </c>
    </row>
    <row r="2784" spans="1:8" x14ac:dyDescent="0.15">
      <c r="A2784">
        <v>2796</v>
      </c>
      <c r="B2784" t="s">
        <v>1333</v>
      </c>
      <c r="C2784" t="s">
        <v>10616</v>
      </c>
      <c r="D2784" t="s">
        <v>362</v>
      </c>
      <c r="E2784" s="2" t="s">
        <v>232</v>
      </c>
      <c r="F2784" t="s">
        <v>13638</v>
      </c>
      <c r="G2784" s="2" t="s">
        <v>6333</v>
      </c>
      <c r="H2784" t="s">
        <v>13553</v>
      </c>
    </row>
    <row r="2785" spans="1:8" x14ac:dyDescent="0.15">
      <c r="A2785">
        <v>2797</v>
      </c>
      <c r="B2785" t="s">
        <v>1329</v>
      </c>
      <c r="C2785" t="s">
        <v>10617</v>
      </c>
      <c r="D2785" t="s">
        <v>362</v>
      </c>
      <c r="E2785" s="2" t="s">
        <v>232</v>
      </c>
      <c r="F2785" t="s">
        <v>13632</v>
      </c>
      <c r="G2785" s="2" t="s">
        <v>6265</v>
      </c>
      <c r="H2785" t="s">
        <v>13553</v>
      </c>
    </row>
    <row r="2786" spans="1:8" x14ac:dyDescent="0.15">
      <c r="A2786">
        <v>2798</v>
      </c>
      <c r="B2786" t="s">
        <v>1343</v>
      </c>
      <c r="C2786" t="s">
        <v>10618</v>
      </c>
      <c r="D2786" t="s">
        <v>362</v>
      </c>
      <c r="E2786" s="2" t="s">
        <v>232</v>
      </c>
      <c r="F2786" t="s">
        <v>13613</v>
      </c>
      <c r="G2786" s="2" t="s">
        <v>7524</v>
      </c>
      <c r="H2786" t="s">
        <v>13553</v>
      </c>
    </row>
    <row r="2787" spans="1:8" x14ac:dyDescent="0.15">
      <c r="A2787">
        <v>2799</v>
      </c>
      <c r="B2787" t="s">
        <v>1335</v>
      </c>
      <c r="C2787" t="s">
        <v>10619</v>
      </c>
      <c r="D2787" t="s">
        <v>362</v>
      </c>
      <c r="E2787" s="2" t="s">
        <v>232</v>
      </c>
      <c r="F2787" t="s">
        <v>13633</v>
      </c>
      <c r="G2787" s="2" t="s">
        <v>6385</v>
      </c>
      <c r="H2787" t="s">
        <v>13553</v>
      </c>
    </row>
    <row r="2788" spans="1:8" x14ac:dyDescent="0.15">
      <c r="A2788">
        <v>2800</v>
      </c>
      <c r="B2788" t="s">
        <v>1331</v>
      </c>
      <c r="C2788" t="s">
        <v>10620</v>
      </c>
      <c r="D2788" t="s">
        <v>362</v>
      </c>
      <c r="E2788" s="2" t="s">
        <v>232</v>
      </c>
      <c r="F2788" t="s">
        <v>13629</v>
      </c>
      <c r="G2788" s="2" t="s">
        <v>6386</v>
      </c>
      <c r="H2788" t="s">
        <v>13553</v>
      </c>
    </row>
    <row r="2789" spans="1:8" x14ac:dyDescent="0.15">
      <c r="A2789">
        <v>2801</v>
      </c>
      <c r="B2789" t="s">
        <v>1336</v>
      </c>
      <c r="C2789" t="s">
        <v>10621</v>
      </c>
      <c r="D2789" t="s">
        <v>362</v>
      </c>
      <c r="E2789" s="2" t="s">
        <v>232</v>
      </c>
      <c r="F2789" t="s">
        <v>13637</v>
      </c>
      <c r="G2789" s="2" t="s">
        <v>7525</v>
      </c>
      <c r="H2789" t="s">
        <v>13553</v>
      </c>
    </row>
    <row r="2790" spans="1:8" x14ac:dyDescent="0.15">
      <c r="A2790">
        <v>2802</v>
      </c>
      <c r="B2790" t="s">
        <v>1332</v>
      </c>
      <c r="C2790" t="s">
        <v>10622</v>
      </c>
      <c r="D2790" t="s">
        <v>362</v>
      </c>
      <c r="E2790" s="2" t="s">
        <v>232</v>
      </c>
      <c r="F2790" t="s">
        <v>13621</v>
      </c>
      <c r="G2790" s="2" t="s">
        <v>6283</v>
      </c>
      <c r="H2790" t="s">
        <v>13553</v>
      </c>
    </row>
    <row r="2791" spans="1:8" x14ac:dyDescent="0.15">
      <c r="A2791">
        <v>2803</v>
      </c>
      <c r="B2791" t="s">
        <v>1334</v>
      </c>
      <c r="C2791" t="s">
        <v>10623</v>
      </c>
      <c r="D2791" t="s">
        <v>362</v>
      </c>
      <c r="E2791" s="2" t="s">
        <v>232</v>
      </c>
      <c r="F2791" t="s">
        <v>13615</v>
      </c>
      <c r="G2791" s="2" t="s">
        <v>7242</v>
      </c>
      <c r="H2791" t="s">
        <v>13553</v>
      </c>
    </row>
    <row r="2792" spans="1:8" x14ac:dyDescent="0.15">
      <c r="A2792">
        <v>2804</v>
      </c>
      <c r="B2792" t="s">
        <v>1340</v>
      </c>
      <c r="C2792" t="s">
        <v>10624</v>
      </c>
      <c r="D2792" t="s">
        <v>362</v>
      </c>
      <c r="E2792" s="2" t="s">
        <v>232</v>
      </c>
      <c r="F2792" t="s">
        <v>13617</v>
      </c>
      <c r="G2792" s="2" t="s">
        <v>6386</v>
      </c>
      <c r="H2792" t="s">
        <v>13553</v>
      </c>
    </row>
    <row r="2793" spans="1:8" x14ac:dyDescent="0.15">
      <c r="A2793">
        <v>2805</v>
      </c>
      <c r="B2793" t="s">
        <v>1341</v>
      </c>
      <c r="C2793" t="s">
        <v>10625</v>
      </c>
      <c r="D2793" t="s">
        <v>362</v>
      </c>
      <c r="E2793" s="2" t="s">
        <v>232</v>
      </c>
      <c r="F2793" t="s">
        <v>13611</v>
      </c>
      <c r="G2793" s="2" t="s">
        <v>6264</v>
      </c>
      <c r="H2793" t="s">
        <v>13553</v>
      </c>
    </row>
    <row r="2794" spans="1:8" x14ac:dyDescent="0.15">
      <c r="A2794">
        <v>2806</v>
      </c>
      <c r="B2794" t="s">
        <v>1337</v>
      </c>
      <c r="C2794" t="s">
        <v>10626</v>
      </c>
      <c r="D2794" t="s">
        <v>362</v>
      </c>
      <c r="E2794" s="2" t="s">
        <v>232</v>
      </c>
      <c r="F2794" t="s">
        <v>13619</v>
      </c>
      <c r="G2794" s="2" t="s">
        <v>6370</v>
      </c>
      <c r="H2794" t="s">
        <v>13553</v>
      </c>
    </row>
    <row r="2795" spans="1:8" x14ac:dyDescent="0.15">
      <c r="A2795">
        <v>2807</v>
      </c>
      <c r="B2795" t="s">
        <v>1339</v>
      </c>
      <c r="C2795" t="s">
        <v>10627</v>
      </c>
      <c r="D2795" t="s">
        <v>362</v>
      </c>
      <c r="E2795" s="2" t="s">
        <v>232</v>
      </c>
      <c r="F2795" t="s">
        <v>13617</v>
      </c>
      <c r="G2795" s="2" t="s">
        <v>6913</v>
      </c>
      <c r="H2795" t="s">
        <v>13553</v>
      </c>
    </row>
    <row r="2796" spans="1:8" x14ac:dyDescent="0.15">
      <c r="A2796">
        <v>2808</v>
      </c>
      <c r="B2796" t="s">
        <v>1328</v>
      </c>
      <c r="C2796" t="s">
        <v>10628</v>
      </c>
      <c r="D2796" t="s">
        <v>362</v>
      </c>
      <c r="E2796" s="2" t="s">
        <v>232</v>
      </c>
      <c r="F2796" t="s">
        <v>13615</v>
      </c>
      <c r="G2796" s="2" t="s">
        <v>7526</v>
      </c>
      <c r="H2796" t="s">
        <v>13553</v>
      </c>
    </row>
    <row r="2797" spans="1:8" x14ac:dyDescent="0.15">
      <c r="A2797">
        <v>2809</v>
      </c>
      <c r="B2797" t="s">
        <v>1342</v>
      </c>
      <c r="C2797" t="s">
        <v>10629</v>
      </c>
      <c r="D2797" t="s">
        <v>362</v>
      </c>
      <c r="E2797" s="2" t="s">
        <v>232</v>
      </c>
      <c r="F2797" t="s">
        <v>13609</v>
      </c>
      <c r="G2797" s="2" t="s">
        <v>6241</v>
      </c>
      <c r="H2797" t="s">
        <v>13553</v>
      </c>
    </row>
    <row r="2798" spans="1:8" x14ac:dyDescent="0.15">
      <c r="A2798">
        <v>2810</v>
      </c>
      <c r="B2798" t="s">
        <v>3153</v>
      </c>
      <c r="C2798" t="s">
        <v>10630</v>
      </c>
      <c r="D2798" t="s">
        <v>362</v>
      </c>
      <c r="E2798" s="2" t="s">
        <v>232</v>
      </c>
      <c r="F2798" t="s">
        <v>13609</v>
      </c>
      <c r="G2798" s="2" t="s">
        <v>7527</v>
      </c>
      <c r="H2798" t="s">
        <v>13553</v>
      </c>
    </row>
    <row r="2799" spans="1:8" x14ac:dyDescent="0.15">
      <c r="A2799">
        <v>2811</v>
      </c>
      <c r="B2799" t="s">
        <v>1344</v>
      </c>
      <c r="C2799" t="s">
        <v>10631</v>
      </c>
      <c r="D2799" t="s">
        <v>362</v>
      </c>
      <c r="E2799" s="2" t="s">
        <v>231</v>
      </c>
      <c r="F2799" t="s">
        <v>13642</v>
      </c>
      <c r="G2799" s="2" t="s">
        <v>7026</v>
      </c>
      <c r="H2799" t="s">
        <v>13553</v>
      </c>
    </row>
    <row r="2800" spans="1:8" x14ac:dyDescent="0.15">
      <c r="A2800">
        <v>2812</v>
      </c>
      <c r="B2800" t="s">
        <v>1345</v>
      </c>
      <c r="C2800" t="s">
        <v>10632</v>
      </c>
      <c r="D2800" t="s">
        <v>362</v>
      </c>
      <c r="E2800" s="2" t="s">
        <v>231</v>
      </c>
      <c r="F2800" t="s">
        <v>13622</v>
      </c>
      <c r="G2800" s="2" t="s">
        <v>7509</v>
      </c>
      <c r="H2800" t="s">
        <v>13553</v>
      </c>
    </row>
    <row r="2801" spans="1:8" x14ac:dyDescent="0.15">
      <c r="A2801">
        <v>2813</v>
      </c>
      <c r="B2801" t="s">
        <v>3154</v>
      </c>
      <c r="C2801" t="s">
        <v>10633</v>
      </c>
      <c r="D2801" t="s">
        <v>362</v>
      </c>
      <c r="E2801" s="2" t="s">
        <v>231</v>
      </c>
      <c r="F2801" t="s">
        <v>13621</v>
      </c>
      <c r="G2801" s="2" t="s">
        <v>6493</v>
      </c>
      <c r="H2801" t="s">
        <v>13553</v>
      </c>
    </row>
    <row r="2802" spans="1:8" x14ac:dyDescent="0.15">
      <c r="A2802">
        <v>2814</v>
      </c>
      <c r="B2802" t="s">
        <v>2555</v>
      </c>
      <c r="C2802" t="s">
        <v>10634</v>
      </c>
      <c r="D2802" t="s">
        <v>362</v>
      </c>
      <c r="E2802" s="2" t="s">
        <v>231</v>
      </c>
      <c r="F2802" t="s">
        <v>13644</v>
      </c>
      <c r="G2802" s="2" t="s">
        <v>7209</v>
      </c>
      <c r="H2802" t="s">
        <v>13553</v>
      </c>
    </row>
    <row r="2803" spans="1:8" x14ac:dyDescent="0.15">
      <c r="A2803">
        <v>2815</v>
      </c>
      <c r="B2803" t="s">
        <v>1346</v>
      </c>
      <c r="C2803" t="s">
        <v>10635</v>
      </c>
      <c r="D2803" t="s">
        <v>362</v>
      </c>
      <c r="E2803" s="2" t="s">
        <v>231</v>
      </c>
      <c r="F2803" t="s">
        <v>13636</v>
      </c>
      <c r="G2803" s="2" t="s">
        <v>6395</v>
      </c>
      <c r="H2803" t="s">
        <v>13553</v>
      </c>
    </row>
    <row r="2804" spans="1:8" x14ac:dyDescent="0.15">
      <c r="A2804">
        <v>2816</v>
      </c>
      <c r="B2804" t="s">
        <v>1347</v>
      </c>
      <c r="C2804" t="s">
        <v>10636</v>
      </c>
      <c r="D2804" t="s">
        <v>362</v>
      </c>
      <c r="E2804" s="2" t="s">
        <v>231</v>
      </c>
      <c r="F2804" t="s">
        <v>13622</v>
      </c>
      <c r="G2804" s="2" t="s">
        <v>7528</v>
      </c>
      <c r="H2804" t="s">
        <v>13553</v>
      </c>
    </row>
    <row r="2805" spans="1:8" x14ac:dyDescent="0.15">
      <c r="A2805">
        <v>2817</v>
      </c>
      <c r="B2805" t="s">
        <v>2561</v>
      </c>
      <c r="C2805" t="s">
        <v>10637</v>
      </c>
      <c r="D2805" t="s">
        <v>362</v>
      </c>
      <c r="E2805" s="2" t="s">
        <v>231</v>
      </c>
      <c r="F2805" t="s">
        <v>13622</v>
      </c>
      <c r="G2805" s="2" t="s">
        <v>7362</v>
      </c>
      <c r="H2805" t="s">
        <v>13553</v>
      </c>
    </row>
    <row r="2806" spans="1:8" x14ac:dyDescent="0.15">
      <c r="A2806">
        <v>2818</v>
      </c>
      <c r="B2806" t="s">
        <v>3155</v>
      </c>
      <c r="C2806" t="s">
        <v>10638</v>
      </c>
      <c r="D2806" t="s">
        <v>362</v>
      </c>
      <c r="E2806" s="2" t="s">
        <v>231</v>
      </c>
      <c r="F2806" t="s">
        <v>13634</v>
      </c>
      <c r="G2806" s="2" t="s">
        <v>7091</v>
      </c>
      <c r="H2806" t="s">
        <v>13553</v>
      </c>
    </row>
    <row r="2807" spans="1:8" x14ac:dyDescent="0.15">
      <c r="A2807">
        <v>2819</v>
      </c>
      <c r="B2807" t="s">
        <v>2552</v>
      </c>
      <c r="C2807" t="s">
        <v>10639</v>
      </c>
      <c r="D2807" t="s">
        <v>362</v>
      </c>
      <c r="E2807" s="2" t="s">
        <v>231</v>
      </c>
      <c r="F2807" t="s">
        <v>13633</v>
      </c>
      <c r="G2807" s="2" t="s">
        <v>7008</v>
      </c>
      <c r="H2807" t="s">
        <v>13553</v>
      </c>
    </row>
    <row r="2808" spans="1:8" x14ac:dyDescent="0.15">
      <c r="A2808">
        <v>2820</v>
      </c>
      <c r="B2808" t="s">
        <v>2558</v>
      </c>
      <c r="C2808" t="s">
        <v>10640</v>
      </c>
      <c r="D2808" t="s">
        <v>362</v>
      </c>
      <c r="E2808" s="2" t="s">
        <v>231</v>
      </c>
      <c r="F2808" t="s">
        <v>13609</v>
      </c>
      <c r="G2808" s="2" t="s">
        <v>6260</v>
      </c>
      <c r="H2808" t="s">
        <v>13553</v>
      </c>
    </row>
    <row r="2809" spans="1:8" x14ac:dyDescent="0.15">
      <c r="A2809">
        <v>2821</v>
      </c>
      <c r="B2809" t="s">
        <v>3156</v>
      </c>
      <c r="C2809" t="s">
        <v>10641</v>
      </c>
      <c r="D2809" t="s">
        <v>362</v>
      </c>
      <c r="E2809" s="2" t="s">
        <v>231</v>
      </c>
      <c r="F2809" t="s">
        <v>13627</v>
      </c>
      <c r="G2809" s="2" t="s">
        <v>7209</v>
      </c>
      <c r="H2809" t="s">
        <v>13553</v>
      </c>
    </row>
    <row r="2810" spans="1:8" x14ac:dyDescent="0.15">
      <c r="A2810">
        <v>2822</v>
      </c>
      <c r="B2810" t="s">
        <v>2559</v>
      </c>
      <c r="C2810" t="s">
        <v>10642</v>
      </c>
      <c r="D2810" t="s">
        <v>362</v>
      </c>
      <c r="E2810" s="2" t="s">
        <v>231</v>
      </c>
      <c r="F2810" t="s">
        <v>13635</v>
      </c>
      <c r="G2810" s="2" t="s">
        <v>6400</v>
      </c>
      <c r="H2810" t="s">
        <v>13553</v>
      </c>
    </row>
    <row r="2811" spans="1:8" x14ac:dyDescent="0.15">
      <c r="A2811">
        <v>2823</v>
      </c>
      <c r="B2811" t="s">
        <v>2557</v>
      </c>
      <c r="C2811" t="s">
        <v>10643</v>
      </c>
      <c r="D2811" t="s">
        <v>362</v>
      </c>
      <c r="E2811" s="2" t="s">
        <v>231</v>
      </c>
      <c r="F2811" t="s">
        <v>13619</v>
      </c>
      <c r="G2811" s="2" t="s">
        <v>6727</v>
      </c>
      <c r="H2811" t="s">
        <v>13553</v>
      </c>
    </row>
    <row r="2812" spans="1:8" x14ac:dyDescent="0.15">
      <c r="A2812">
        <v>2824</v>
      </c>
      <c r="B2812" t="s">
        <v>2553</v>
      </c>
      <c r="C2812" t="s">
        <v>10644</v>
      </c>
      <c r="D2812" t="s">
        <v>362</v>
      </c>
      <c r="E2812" s="2" t="s">
        <v>231</v>
      </c>
      <c r="F2812" t="s">
        <v>13638</v>
      </c>
      <c r="G2812" s="2" t="s">
        <v>7529</v>
      </c>
      <c r="H2812" t="s">
        <v>13553</v>
      </c>
    </row>
    <row r="2813" spans="1:8" x14ac:dyDescent="0.15">
      <c r="A2813">
        <v>2825</v>
      </c>
      <c r="B2813" t="s">
        <v>2556</v>
      </c>
      <c r="C2813" t="s">
        <v>10645</v>
      </c>
      <c r="D2813" t="s">
        <v>362</v>
      </c>
      <c r="E2813" s="2" t="s">
        <v>231</v>
      </c>
      <c r="F2813" t="s">
        <v>13637</v>
      </c>
      <c r="G2813" s="2" t="s">
        <v>6584</v>
      </c>
      <c r="H2813" t="s">
        <v>13553</v>
      </c>
    </row>
    <row r="2814" spans="1:8" x14ac:dyDescent="0.15">
      <c r="A2814">
        <v>2826</v>
      </c>
      <c r="B2814" t="s">
        <v>2554</v>
      </c>
      <c r="C2814" t="s">
        <v>10646</v>
      </c>
      <c r="D2814" t="s">
        <v>362</v>
      </c>
      <c r="E2814" s="2" t="s">
        <v>231</v>
      </c>
      <c r="F2814" t="s">
        <v>13633</v>
      </c>
      <c r="G2814" s="2" t="s">
        <v>7438</v>
      </c>
      <c r="H2814" t="s">
        <v>13553</v>
      </c>
    </row>
    <row r="2815" spans="1:8" x14ac:dyDescent="0.15">
      <c r="A2815">
        <v>2827</v>
      </c>
      <c r="B2815" t="s">
        <v>2560</v>
      </c>
      <c r="C2815" t="s">
        <v>10647</v>
      </c>
      <c r="D2815" t="s">
        <v>362</v>
      </c>
      <c r="E2815" s="2" t="s">
        <v>231</v>
      </c>
      <c r="F2815" t="s">
        <v>13644</v>
      </c>
      <c r="G2815" s="2" t="s">
        <v>6322</v>
      </c>
      <c r="H2815" t="s">
        <v>13553</v>
      </c>
    </row>
    <row r="2816" spans="1:8" x14ac:dyDescent="0.15">
      <c r="A2816">
        <v>2828</v>
      </c>
      <c r="B2816" t="s">
        <v>3157</v>
      </c>
      <c r="C2816" t="s">
        <v>10648</v>
      </c>
      <c r="D2816" t="s">
        <v>362</v>
      </c>
      <c r="E2816" s="2" t="s">
        <v>230</v>
      </c>
      <c r="F2816" t="s">
        <v>13606</v>
      </c>
      <c r="G2816" s="2" t="s">
        <v>7058</v>
      </c>
      <c r="H2816" t="s">
        <v>13553</v>
      </c>
    </row>
    <row r="2817" spans="1:8" x14ac:dyDescent="0.15">
      <c r="A2817">
        <v>2829</v>
      </c>
      <c r="B2817" t="s">
        <v>4827</v>
      </c>
      <c r="C2817" t="s">
        <v>10649</v>
      </c>
      <c r="D2817" t="s">
        <v>362</v>
      </c>
      <c r="E2817" s="2" t="s">
        <v>230</v>
      </c>
      <c r="F2817" t="s">
        <v>13612</v>
      </c>
      <c r="G2817" s="2" t="s">
        <v>7152</v>
      </c>
      <c r="H2817" t="s">
        <v>13553</v>
      </c>
    </row>
    <row r="2818" spans="1:8" x14ac:dyDescent="0.15">
      <c r="A2818">
        <v>2830</v>
      </c>
      <c r="B2818" t="s">
        <v>3158</v>
      </c>
      <c r="C2818" t="s">
        <v>10650</v>
      </c>
      <c r="D2818" t="s">
        <v>362</v>
      </c>
      <c r="E2818" s="2" t="s">
        <v>230</v>
      </c>
      <c r="F2818" t="s">
        <v>13622</v>
      </c>
      <c r="G2818" s="2" t="s">
        <v>7062</v>
      </c>
      <c r="H2818" t="s">
        <v>13553</v>
      </c>
    </row>
    <row r="2819" spans="1:8" x14ac:dyDescent="0.15">
      <c r="A2819">
        <v>2831</v>
      </c>
      <c r="B2819" t="s">
        <v>3159</v>
      </c>
      <c r="C2819" t="s">
        <v>10651</v>
      </c>
      <c r="D2819" t="s">
        <v>362</v>
      </c>
      <c r="E2819" s="2" t="s">
        <v>230</v>
      </c>
      <c r="F2819" t="s">
        <v>13646</v>
      </c>
      <c r="G2819" s="2" t="s">
        <v>6554</v>
      </c>
      <c r="H2819" t="s">
        <v>13553</v>
      </c>
    </row>
    <row r="2820" spans="1:8" x14ac:dyDescent="0.15">
      <c r="A2820">
        <v>2832</v>
      </c>
      <c r="B2820" t="s">
        <v>3160</v>
      </c>
      <c r="C2820" t="s">
        <v>10652</v>
      </c>
      <c r="D2820" t="s">
        <v>362</v>
      </c>
      <c r="E2820" s="2" t="s">
        <v>230</v>
      </c>
      <c r="F2820" t="s">
        <v>13643</v>
      </c>
      <c r="G2820" s="2" t="s">
        <v>6433</v>
      </c>
      <c r="H2820" t="s">
        <v>13553</v>
      </c>
    </row>
    <row r="2821" spans="1:8" x14ac:dyDescent="0.15">
      <c r="A2821">
        <v>2833</v>
      </c>
      <c r="B2821" t="s">
        <v>3161</v>
      </c>
      <c r="C2821" t="s">
        <v>10653</v>
      </c>
      <c r="D2821" t="s">
        <v>362</v>
      </c>
      <c r="E2821" s="2" t="s">
        <v>230</v>
      </c>
      <c r="F2821" t="s">
        <v>13634</v>
      </c>
      <c r="G2821" s="2" t="s">
        <v>7381</v>
      </c>
      <c r="H2821" t="s">
        <v>13553</v>
      </c>
    </row>
    <row r="2822" spans="1:8" x14ac:dyDescent="0.15">
      <c r="A2822">
        <v>2834</v>
      </c>
      <c r="B2822" t="s">
        <v>3162</v>
      </c>
      <c r="C2822" t="s">
        <v>10654</v>
      </c>
      <c r="D2822" t="s">
        <v>362</v>
      </c>
      <c r="E2822" s="2" t="s">
        <v>230</v>
      </c>
      <c r="F2822" t="s">
        <v>13615</v>
      </c>
      <c r="G2822" s="2" t="s">
        <v>6554</v>
      </c>
      <c r="H2822" t="s">
        <v>13553</v>
      </c>
    </row>
    <row r="2823" spans="1:8" x14ac:dyDescent="0.15">
      <c r="A2823">
        <v>2835</v>
      </c>
      <c r="B2823" t="s">
        <v>3163</v>
      </c>
      <c r="C2823" t="s">
        <v>10655</v>
      </c>
      <c r="D2823" t="s">
        <v>362</v>
      </c>
      <c r="E2823" s="2" t="s">
        <v>230</v>
      </c>
      <c r="F2823" t="s">
        <v>13642</v>
      </c>
      <c r="G2823" s="2" t="s">
        <v>7009</v>
      </c>
      <c r="H2823" t="s">
        <v>13553</v>
      </c>
    </row>
    <row r="2824" spans="1:8" x14ac:dyDescent="0.15">
      <c r="A2824">
        <v>2836</v>
      </c>
      <c r="B2824" t="s">
        <v>3164</v>
      </c>
      <c r="C2824" t="s">
        <v>10656</v>
      </c>
      <c r="D2824" t="s">
        <v>362</v>
      </c>
      <c r="E2824" s="2" t="s">
        <v>230</v>
      </c>
      <c r="F2824" t="s">
        <v>13636</v>
      </c>
      <c r="G2824" s="2" t="s">
        <v>6350</v>
      </c>
      <c r="H2824" t="s">
        <v>13553</v>
      </c>
    </row>
    <row r="2825" spans="1:8" x14ac:dyDescent="0.15">
      <c r="A2825">
        <v>2837</v>
      </c>
      <c r="B2825" t="s">
        <v>3166</v>
      </c>
      <c r="C2825" t="s">
        <v>10657</v>
      </c>
      <c r="D2825" t="s">
        <v>362</v>
      </c>
      <c r="E2825" s="2" t="s">
        <v>230</v>
      </c>
      <c r="F2825" t="s">
        <v>13633</v>
      </c>
      <c r="G2825" s="2" t="s">
        <v>7412</v>
      </c>
      <c r="H2825" t="s">
        <v>13553</v>
      </c>
    </row>
    <row r="2826" spans="1:8" x14ac:dyDescent="0.15">
      <c r="A2826">
        <v>2838</v>
      </c>
      <c r="B2826" t="s">
        <v>3165</v>
      </c>
      <c r="C2826" t="s">
        <v>7974</v>
      </c>
      <c r="D2826" t="s">
        <v>362</v>
      </c>
      <c r="E2826" s="2" t="s">
        <v>230</v>
      </c>
      <c r="F2826" t="s">
        <v>13633</v>
      </c>
      <c r="G2826" s="2" t="s">
        <v>6939</v>
      </c>
      <c r="H2826" t="s">
        <v>13553</v>
      </c>
    </row>
    <row r="2827" spans="1:8" x14ac:dyDescent="0.15">
      <c r="A2827">
        <v>2839</v>
      </c>
      <c r="B2827" t="s">
        <v>3167</v>
      </c>
      <c r="C2827" t="s">
        <v>10658</v>
      </c>
      <c r="D2827" t="s">
        <v>362</v>
      </c>
      <c r="E2827" s="2" t="s">
        <v>230</v>
      </c>
      <c r="F2827" t="s">
        <v>13615</v>
      </c>
      <c r="G2827" s="2" t="s">
        <v>6898</v>
      </c>
      <c r="H2827" t="s">
        <v>13553</v>
      </c>
    </row>
    <row r="2828" spans="1:8" x14ac:dyDescent="0.15">
      <c r="A2828">
        <v>2840</v>
      </c>
      <c r="B2828" t="s">
        <v>4067</v>
      </c>
      <c r="C2828" t="s">
        <v>8665</v>
      </c>
      <c r="D2828" t="s">
        <v>362</v>
      </c>
      <c r="E2828" s="2" t="s">
        <v>230</v>
      </c>
      <c r="F2828" t="s">
        <v>13610</v>
      </c>
      <c r="G2828" s="2" t="s">
        <v>6931</v>
      </c>
      <c r="H2828" t="s">
        <v>13553</v>
      </c>
    </row>
    <row r="2829" spans="1:8" x14ac:dyDescent="0.15">
      <c r="A2829">
        <v>2841</v>
      </c>
      <c r="B2829" t="s">
        <v>4068</v>
      </c>
      <c r="C2829" t="s">
        <v>10659</v>
      </c>
      <c r="D2829" t="s">
        <v>362</v>
      </c>
      <c r="E2829" s="2" t="s">
        <v>230</v>
      </c>
      <c r="F2829" t="s">
        <v>13622</v>
      </c>
      <c r="G2829" s="2" t="s">
        <v>6867</v>
      </c>
      <c r="H2829" t="s">
        <v>13553</v>
      </c>
    </row>
    <row r="2830" spans="1:8" x14ac:dyDescent="0.15">
      <c r="A2830">
        <v>2842</v>
      </c>
      <c r="B2830" t="s">
        <v>4066</v>
      </c>
      <c r="C2830" t="s">
        <v>10660</v>
      </c>
      <c r="D2830" t="s">
        <v>362</v>
      </c>
      <c r="E2830" s="2" t="s">
        <v>230</v>
      </c>
      <c r="F2830" t="s">
        <v>13638</v>
      </c>
      <c r="G2830" s="2" t="s">
        <v>7404</v>
      </c>
      <c r="H2830" t="s">
        <v>13553</v>
      </c>
    </row>
    <row r="2831" spans="1:8" x14ac:dyDescent="0.15">
      <c r="A2831">
        <v>2843</v>
      </c>
      <c r="B2831" t="s">
        <v>4064</v>
      </c>
      <c r="C2831" t="s">
        <v>10661</v>
      </c>
      <c r="D2831" t="s">
        <v>362</v>
      </c>
      <c r="E2831" s="2" t="s">
        <v>230</v>
      </c>
      <c r="F2831" t="s">
        <v>13637</v>
      </c>
      <c r="G2831" s="2" t="s">
        <v>6639</v>
      </c>
      <c r="H2831" t="s">
        <v>13553</v>
      </c>
    </row>
    <row r="2832" spans="1:8" x14ac:dyDescent="0.15">
      <c r="A2832">
        <v>2844</v>
      </c>
      <c r="B2832" t="s">
        <v>4065</v>
      </c>
      <c r="C2832" t="s">
        <v>10662</v>
      </c>
      <c r="D2832" t="s">
        <v>362</v>
      </c>
      <c r="E2832" s="2" t="s">
        <v>230</v>
      </c>
      <c r="F2832" t="s">
        <v>13613</v>
      </c>
      <c r="G2832" s="2" t="s">
        <v>6353</v>
      </c>
      <c r="H2832" t="s">
        <v>13553</v>
      </c>
    </row>
    <row r="2833" spans="1:8" x14ac:dyDescent="0.15">
      <c r="A2833">
        <v>2845</v>
      </c>
      <c r="B2833" t="s">
        <v>4828</v>
      </c>
      <c r="C2833" t="s">
        <v>10663</v>
      </c>
      <c r="D2833" t="s">
        <v>362</v>
      </c>
      <c r="E2833" s="2" t="s">
        <v>230</v>
      </c>
      <c r="F2833" t="s">
        <v>13617</v>
      </c>
      <c r="G2833" s="2" t="s">
        <v>6737</v>
      </c>
      <c r="H2833" t="s">
        <v>13553</v>
      </c>
    </row>
    <row r="2834" spans="1:8" x14ac:dyDescent="0.15">
      <c r="A2834">
        <v>2846</v>
      </c>
      <c r="B2834" t="s">
        <v>4829</v>
      </c>
      <c r="C2834" t="s">
        <v>4829</v>
      </c>
      <c r="D2834" t="s">
        <v>362</v>
      </c>
      <c r="E2834" s="2" t="s">
        <v>230</v>
      </c>
      <c r="F2834" t="s">
        <v>13617</v>
      </c>
      <c r="G2834" s="2" t="s">
        <v>7248</v>
      </c>
      <c r="H2834" t="s">
        <v>13554</v>
      </c>
    </row>
    <row r="2835" spans="1:8" x14ac:dyDescent="0.15">
      <c r="A2835">
        <v>2847</v>
      </c>
      <c r="B2835" t="s">
        <v>4830</v>
      </c>
      <c r="C2835" t="s">
        <v>10664</v>
      </c>
      <c r="D2835" t="s">
        <v>362</v>
      </c>
      <c r="E2835" s="2" t="s">
        <v>230</v>
      </c>
      <c r="F2835" t="s">
        <v>13617</v>
      </c>
      <c r="G2835" s="2" t="s">
        <v>6504</v>
      </c>
      <c r="H2835" t="s">
        <v>13554</v>
      </c>
    </row>
    <row r="2836" spans="1:8" x14ac:dyDescent="0.15">
      <c r="A2836">
        <v>2848</v>
      </c>
      <c r="B2836" t="s">
        <v>4831</v>
      </c>
      <c r="C2836" t="s">
        <v>10665</v>
      </c>
      <c r="D2836" t="s">
        <v>362</v>
      </c>
      <c r="E2836" s="2" t="s">
        <v>7855</v>
      </c>
      <c r="F2836" t="s">
        <v>13651</v>
      </c>
      <c r="G2836" s="2" t="s">
        <v>7530</v>
      </c>
      <c r="H2836" t="s">
        <v>13553</v>
      </c>
    </row>
    <row r="2837" spans="1:8" x14ac:dyDescent="0.15">
      <c r="A2837">
        <v>2849</v>
      </c>
      <c r="B2837" t="s">
        <v>4832</v>
      </c>
      <c r="C2837" t="s">
        <v>10666</v>
      </c>
      <c r="D2837" t="s">
        <v>362</v>
      </c>
      <c r="E2837" s="2" t="s">
        <v>7855</v>
      </c>
      <c r="F2837" t="s">
        <v>13634</v>
      </c>
      <c r="G2837" s="2" t="s">
        <v>6530</v>
      </c>
      <c r="H2837" t="s">
        <v>13553</v>
      </c>
    </row>
    <row r="2838" spans="1:8" x14ac:dyDescent="0.15">
      <c r="A2838">
        <v>2850</v>
      </c>
      <c r="B2838" t="s">
        <v>4833</v>
      </c>
      <c r="C2838" t="s">
        <v>10667</v>
      </c>
      <c r="D2838" t="s">
        <v>362</v>
      </c>
      <c r="E2838" s="2" t="s">
        <v>7855</v>
      </c>
      <c r="F2838" t="s">
        <v>13639</v>
      </c>
      <c r="G2838" s="2" t="s">
        <v>6450</v>
      </c>
      <c r="H2838" t="s">
        <v>13553</v>
      </c>
    </row>
    <row r="2839" spans="1:8" x14ac:dyDescent="0.15">
      <c r="A2839">
        <v>2851</v>
      </c>
      <c r="B2839" t="s">
        <v>4834</v>
      </c>
      <c r="C2839" t="s">
        <v>10668</v>
      </c>
      <c r="D2839" t="s">
        <v>362</v>
      </c>
      <c r="E2839" s="2" t="s">
        <v>7855</v>
      </c>
      <c r="F2839" t="s">
        <v>13615</v>
      </c>
      <c r="G2839" s="2" t="s">
        <v>7531</v>
      </c>
      <c r="H2839" t="s">
        <v>13553</v>
      </c>
    </row>
    <row r="2840" spans="1:8" x14ac:dyDescent="0.15">
      <c r="A2840">
        <v>2852</v>
      </c>
      <c r="B2840" t="s">
        <v>4835</v>
      </c>
      <c r="C2840" t="s">
        <v>10669</v>
      </c>
      <c r="D2840" t="s">
        <v>362</v>
      </c>
      <c r="E2840" s="2" t="s">
        <v>7855</v>
      </c>
      <c r="F2840" t="s">
        <v>13615</v>
      </c>
      <c r="G2840" s="2" t="s">
        <v>6449</v>
      </c>
      <c r="H2840" t="s">
        <v>13553</v>
      </c>
    </row>
    <row r="2841" spans="1:8" x14ac:dyDescent="0.15">
      <c r="A2841">
        <v>2853</v>
      </c>
      <c r="B2841" t="s">
        <v>4836</v>
      </c>
      <c r="C2841" t="s">
        <v>10670</v>
      </c>
      <c r="D2841" t="s">
        <v>362</v>
      </c>
      <c r="E2841" s="2" t="s">
        <v>7855</v>
      </c>
      <c r="F2841" t="s">
        <v>13615</v>
      </c>
      <c r="G2841" s="2" t="s">
        <v>6657</v>
      </c>
      <c r="H2841" t="s">
        <v>13553</v>
      </c>
    </row>
    <row r="2842" spans="1:8" x14ac:dyDescent="0.15">
      <c r="A2842">
        <v>2854</v>
      </c>
      <c r="B2842" t="s">
        <v>4837</v>
      </c>
      <c r="C2842" t="s">
        <v>10671</v>
      </c>
      <c r="D2842" t="s">
        <v>362</v>
      </c>
      <c r="E2842" s="2" t="s">
        <v>7855</v>
      </c>
      <c r="F2842" t="s">
        <v>13646</v>
      </c>
      <c r="G2842" s="2" t="s">
        <v>6440</v>
      </c>
      <c r="H2842" t="s">
        <v>13553</v>
      </c>
    </row>
    <row r="2843" spans="1:8" x14ac:dyDescent="0.15">
      <c r="A2843">
        <v>2855</v>
      </c>
      <c r="B2843" t="s">
        <v>4838</v>
      </c>
      <c r="C2843" t="s">
        <v>10672</v>
      </c>
      <c r="D2843" t="s">
        <v>362</v>
      </c>
      <c r="E2843" s="2" t="s">
        <v>7855</v>
      </c>
      <c r="F2843" t="s">
        <v>13614</v>
      </c>
      <c r="G2843" s="2" t="s">
        <v>7532</v>
      </c>
      <c r="H2843" t="s">
        <v>13553</v>
      </c>
    </row>
    <row r="2844" spans="1:8" x14ac:dyDescent="0.15">
      <c r="A2844">
        <v>2856</v>
      </c>
      <c r="B2844" t="s">
        <v>4839</v>
      </c>
      <c r="C2844" t="s">
        <v>10673</v>
      </c>
      <c r="D2844" t="s">
        <v>362</v>
      </c>
      <c r="E2844" s="2" t="s">
        <v>7855</v>
      </c>
      <c r="F2844" t="s">
        <v>13621</v>
      </c>
      <c r="G2844" s="2" t="s">
        <v>7075</v>
      </c>
      <c r="H2844" t="s">
        <v>13553</v>
      </c>
    </row>
    <row r="2845" spans="1:8" x14ac:dyDescent="0.15">
      <c r="A2845">
        <v>2857</v>
      </c>
      <c r="B2845" t="s">
        <v>4840</v>
      </c>
      <c r="C2845" t="s">
        <v>10674</v>
      </c>
      <c r="D2845" t="s">
        <v>362</v>
      </c>
      <c r="E2845" s="2" t="s">
        <v>7855</v>
      </c>
      <c r="F2845" t="s">
        <v>13644</v>
      </c>
      <c r="G2845" s="2" t="s">
        <v>6660</v>
      </c>
      <c r="H2845" t="s">
        <v>13553</v>
      </c>
    </row>
    <row r="2846" spans="1:8" x14ac:dyDescent="0.15">
      <c r="A2846">
        <v>2858</v>
      </c>
      <c r="B2846" t="s">
        <v>4841</v>
      </c>
      <c r="C2846" t="s">
        <v>10675</v>
      </c>
      <c r="D2846" t="s">
        <v>362</v>
      </c>
      <c r="E2846" s="2" t="s">
        <v>7855</v>
      </c>
      <c r="F2846" t="s">
        <v>13638</v>
      </c>
      <c r="G2846" s="2" t="s">
        <v>7533</v>
      </c>
      <c r="H2846" t="s">
        <v>13553</v>
      </c>
    </row>
    <row r="2847" spans="1:8" x14ac:dyDescent="0.15">
      <c r="A2847">
        <v>2859</v>
      </c>
      <c r="B2847" t="s">
        <v>4842</v>
      </c>
      <c r="C2847" t="s">
        <v>10676</v>
      </c>
      <c r="D2847" t="s">
        <v>362</v>
      </c>
      <c r="E2847" s="2" t="s">
        <v>7855</v>
      </c>
      <c r="F2847" t="s">
        <v>13610</v>
      </c>
      <c r="G2847" s="2" t="s">
        <v>7069</v>
      </c>
      <c r="H2847" t="s">
        <v>13553</v>
      </c>
    </row>
    <row r="2848" spans="1:8" x14ac:dyDescent="0.15">
      <c r="A2848">
        <v>2860</v>
      </c>
      <c r="B2848" t="s">
        <v>4843</v>
      </c>
      <c r="C2848" t="s">
        <v>10677</v>
      </c>
      <c r="D2848" t="s">
        <v>362</v>
      </c>
      <c r="E2848" s="2" t="s">
        <v>7855</v>
      </c>
      <c r="F2848" t="s">
        <v>13620</v>
      </c>
      <c r="G2848" s="2" t="s">
        <v>7534</v>
      </c>
      <c r="H2848" t="s">
        <v>13553</v>
      </c>
    </row>
    <row r="2849" spans="1:8" x14ac:dyDescent="0.15">
      <c r="A2849">
        <v>2861</v>
      </c>
      <c r="B2849" t="s">
        <v>4844</v>
      </c>
      <c r="C2849" t="s">
        <v>10678</v>
      </c>
      <c r="D2849" t="s">
        <v>362</v>
      </c>
      <c r="E2849" s="2" t="s">
        <v>7855</v>
      </c>
      <c r="F2849" t="s">
        <v>13612</v>
      </c>
      <c r="G2849" s="2" t="s">
        <v>7240</v>
      </c>
      <c r="H2849" t="s">
        <v>13553</v>
      </c>
    </row>
    <row r="2850" spans="1:8" x14ac:dyDescent="0.15">
      <c r="A2850">
        <v>2862</v>
      </c>
      <c r="B2850" t="s">
        <v>4845</v>
      </c>
      <c r="C2850" t="s">
        <v>10679</v>
      </c>
      <c r="D2850" t="s">
        <v>362</v>
      </c>
      <c r="E2850" s="2" t="s">
        <v>7855</v>
      </c>
      <c r="F2850" t="s">
        <v>13606</v>
      </c>
      <c r="G2850" s="2" t="s">
        <v>7532</v>
      </c>
      <c r="H2850" t="s">
        <v>13553</v>
      </c>
    </row>
    <row r="2851" spans="1:8" x14ac:dyDescent="0.15">
      <c r="A2851">
        <v>2863</v>
      </c>
      <c r="B2851" t="s">
        <v>4846</v>
      </c>
      <c r="C2851" t="s">
        <v>10680</v>
      </c>
      <c r="D2851" t="s">
        <v>362</v>
      </c>
      <c r="E2851" s="2" t="s">
        <v>7855</v>
      </c>
      <c r="F2851" t="s">
        <v>13619</v>
      </c>
      <c r="G2851" s="2" t="s">
        <v>7069</v>
      </c>
      <c r="H2851" t="s">
        <v>13553</v>
      </c>
    </row>
    <row r="2852" spans="1:8" x14ac:dyDescent="0.15">
      <c r="A2852">
        <v>2864</v>
      </c>
      <c r="B2852" t="s">
        <v>4847</v>
      </c>
      <c r="C2852" t="s">
        <v>10681</v>
      </c>
      <c r="D2852" t="s">
        <v>362</v>
      </c>
      <c r="E2852" s="2" t="s">
        <v>7855</v>
      </c>
      <c r="F2852" t="s">
        <v>13642</v>
      </c>
      <c r="G2852" s="2" t="s">
        <v>7535</v>
      </c>
      <c r="H2852" t="s">
        <v>13553</v>
      </c>
    </row>
    <row r="2853" spans="1:8" x14ac:dyDescent="0.15">
      <c r="A2853">
        <v>2865</v>
      </c>
      <c r="B2853" t="s">
        <v>4848</v>
      </c>
      <c r="C2853" t="s">
        <v>10682</v>
      </c>
      <c r="D2853" t="s">
        <v>362</v>
      </c>
      <c r="E2853" s="2" t="s">
        <v>7855</v>
      </c>
      <c r="F2853" t="s">
        <v>13633</v>
      </c>
      <c r="G2853" s="2" t="s">
        <v>7536</v>
      </c>
      <c r="H2853" t="s">
        <v>13553</v>
      </c>
    </row>
    <row r="2854" spans="1:8" x14ac:dyDescent="0.15">
      <c r="A2854">
        <v>2866</v>
      </c>
      <c r="B2854" t="s">
        <v>4849</v>
      </c>
      <c r="C2854" t="s">
        <v>10683</v>
      </c>
      <c r="D2854" t="s">
        <v>362</v>
      </c>
      <c r="E2854" s="2" t="s">
        <v>7855</v>
      </c>
      <c r="F2854" t="s">
        <v>13642</v>
      </c>
      <c r="G2854" s="2" t="s">
        <v>6980</v>
      </c>
      <c r="H2854" t="s">
        <v>13553</v>
      </c>
    </row>
    <row r="2855" spans="1:8" x14ac:dyDescent="0.15">
      <c r="A2855">
        <v>2867</v>
      </c>
      <c r="B2855" t="s">
        <v>4850</v>
      </c>
      <c r="C2855" t="s">
        <v>10684</v>
      </c>
      <c r="D2855" t="s">
        <v>362</v>
      </c>
      <c r="E2855" s="2" t="s">
        <v>7855</v>
      </c>
      <c r="F2855" t="s">
        <v>13627</v>
      </c>
      <c r="G2855" s="2" t="s">
        <v>7537</v>
      </c>
      <c r="H2855" t="s">
        <v>13553</v>
      </c>
    </row>
    <row r="2856" spans="1:8" x14ac:dyDescent="0.15">
      <c r="A2856">
        <v>2868</v>
      </c>
      <c r="B2856" t="s">
        <v>4851</v>
      </c>
      <c r="C2856" t="s">
        <v>10685</v>
      </c>
      <c r="D2856" t="s">
        <v>362</v>
      </c>
      <c r="E2856" s="2" t="s">
        <v>7855</v>
      </c>
      <c r="F2856" t="s">
        <v>13610</v>
      </c>
      <c r="G2856" s="2" t="s">
        <v>6942</v>
      </c>
      <c r="H2856" t="s">
        <v>13553</v>
      </c>
    </row>
    <row r="2857" spans="1:8" x14ac:dyDescent="0.15">
      <c r="A2857">
        <v>2869</v>
      </c>
      <c r="B2857" t="s">
        <v>4852</v>
      </c>
      <c r="C2857" t="s">
        <v>10686</v>
      </c>
      <c r="D2857" t="s">
        <v>362</v>
      </c>
      <c r="E2857" s="2" t="s">
        <v>7855</v>
      </c>
      <c r="F2857" t="s">
        <v>13624</v>
      </c>
      <c r="G2857" s="2" t="s">
        <v>7538</v>
      </c>
      <c r="H2857" t="s">
        <v>13553</v>
      </c>
    </row>
    <row r="2858" spans="1:8" x14ac:dyDescent="0.15">
      <c r="A2858">
        <v>2870</v>
      </c>
      <c r="B2858" t="s">
        <v>1313</v>
      </c>
      <c r="C2858" t="s">
        <v>10687</v>
      </c>
      <c r="D2858" t="s">
        <v>349</v>
      </c>
      <c r="E2858" s="2" t="s">
        <v>232</v>
      </c>
      <c r="F2858" t="s">
        <v>13610</v>
      </c>
      <c r="G2858" s="2" t="s">
        <v>7050</v>
      </c>
      <c r="H2858" t="s">
        <v>13553</v>
      </c>
    </row>
    <row r="2859" spans="1:8" x14ac:dyDescent="0.15">
      <c r="A2859">
        <v>2871</v>
      </c>
      <c r="B2859" t="s">
        <v>1316</v>
      </c>
      <c r="C2859" t="s">
        <v>10688</v>
      </c>
      <c r="D2859" t="s">
        <v>349</v>
      </c>
      <c r="E2859" s="2" t="s">
        <v>232</v>
      </c>
      <c r="F2859" t="s">
        <v>13610</v>
      </c>
      <c r="G2859" s="2" t="s">
        <v>7539</v>
      </c>
      <c r="H2859" t="s">
        <v>13553</v>
      </c>
    </row>
    <row r="2860" spans="1:8" x14ac:dyDescent="0.15">
      <c r="A2860">
        <v>2872</v>
      </c>
      <c r="B2860" t="s">
        <v>1314</v>
      </c>
      <c r="C2860" t="s">
        <v>10689</v>
      </c>
      <c r="D2860" t="s">
        <v>349</v>
      </c>
      <c r="E2860" s="2" t="s">
        <v>232</v>
      </c>
      <c r="F2860" t="s">
        <v>13617</v>
      </c>
      <c r="G2860" s="2" t="s">
        <v>7471</v>
      </c>
      <c r="H2860" t="s">
        <v>13553</v>
      </c>
    </row>
    <row r="2861" spans="1:8" x14ac:dyDescent="0.15">
      <c r="A2861">
        <v>2873</v>
      </c>
      <c r="B2861" t="s">
        <v>1317</v>
      </c>
      <c r="C2861" t="s">
        <v>10690</v>
      </c>
      <c r="D2861" t="s">
        <v>349</v>
      </c>
      <c r="E2861" s="2" t="s">
        <v>232</v>
      </c>
      <c r="F2861" t="s">
        <v>13620</v>
      </c>
      <c r="G2861" s="2" t="s">
        <v>7104</v>
      </c>
      <c r="H2861" t="s">
        <v>13553</v>
      </c>
    </row>
    <row r="2862" spans="1:8" x14ac:dyDescent="0.15">
      <c r="A2862">
        <v>2874</v>
      </c>
      <c r="B2862" t="s">
        <v>1315</v>
      </c>
      <c r="C2862" t="s">
        <v>10691</v>
      </c>
      <c r="D2862" t="s">
        <v>349</v>
      </c>
      <c r="E2862" s="2" t="s">
        <v>232</v>
      </c>
      <c r="F2862" t="s">
        <v>13629</v>
      </c>
      <c r="G2862" s="2" t="s">
        <v>6480</v>
      </c>
      <c r="H2862" t="s">
        <v>13553</v>
      </c>
    </row>
    <row r="2863" spans="1:8" x14ac:dyDescent="0.15">
      <c r="A2863">
        <v>2875</v>
      </c>
      <c r="B2863" t="s">
        <v>1319</v>
      </c>
      <c r="C2863" t="s">
        <v>10692</v>
      </c>
      <c r="D2863" t="s">
        <v>349</v>
      </c>
      <c r="E2863" s="2" t="s">
        <v>231</v>
      </c>
      <c r="F2863" t="s">
        <v>13617</v>
      </c>
      <c r="G2863" s="2" t="s">
        <v>6920</v>
      </c>
      <c r="H2863" t="s">
        <v>13553</v>
      </c>
    </row>
    <row r="2864" spans="1:8" x14ac:dyDescent="0.15">
      <c r="A2864">
        <v>2876</v>
      </c>
      <c r="B2864" t="s">
        <v>1318</v>
      </c>
      <c r="C2864" t="s">
        <v>10693</v>
      </c>
      <c r="D2864" t="s">
        <v>349</v>
      </c>
      <c r="E2864" s="2" t="s">
        <v>231</v>
      </c>
      <c r="F2864" t="s">
        <v>13609</v>
      </c>
      <c r="G2864" s="2" t="s">
        <v>7016</v>
      </c>
      <c r="H2864" t="s">
        <v>13553</v>
      </c>
    </row>
    <row r="2865" spans="1:8" x14ac:dyDescent="0.15">
      <c r="A2865">
        <v>2877</v>
      </c>
      <c r="B2865" t="s">
        <v>1321</v>
      </c>
      <c r="C2865" t="s">
        <v>10694</v>
      </c>
      <c r="D2865" t="s">
        <v>349</v>
      </c>
      <c r="E2865" s="2" t="s">
        <v>231</v>
      </c>
      <c r="F2865" t="s">
        <v>13620</v>
      </c>
      <c r="G2865" s="2" t="s">
        <v>6958</v>
      </c>
      <c r="H2865" t="s">
        <v>13553</v>
      </c>
    </row>
    <row r="2866" spans="1:8" x14ac:dyDescent="0.15">
      <c r="A2866">
        <v>2878</v>
      </c>
      <c r="B2866" t="s">
        <v>1324</v>
      </c>
      <c r="C2866" t="s">
        <v>10695</v>
      </c>
      <c r="D2866" t="s">
        <v>349</v>
      </c>
      <c r="E2866" s="2" t="s">
        <v>231</v>
      </c>
      <c r="F2866" t="s">
        <v>13606</v>
      </c>
      <c r="G2866" s="2" t="s">
        <v>6585</v>
      </c>
      <c r="H2866" t="s">
        <v>13553</v>
      </c>
    </row>
    <row r="2867" spans="1:8" x14ac:dyDescent="0.15">
      <c r="A2867">
        <v>2879</v>
      </c>
      <c r="B2867" t="s">
        <v>1322</v>
      </c>
      <c r="C2867" t="s">
        <v>10696</v>
      </c>
      <c r="D2867" t="s">
        <v>349</v>
      </c>
      <c r="E2867" s="2" t="s">
        <v>231</v>
      </c>
      <c r="F2867" t="s">
        <v>13610</v>
      </c>
      <c r="G2867" s="2" t="s">
        <v>6921</v>
      </c>
      <c r="H2867" t="s">
        <v>13553</v>
      </c>
    </row>
    <row r="2868" spans="1:8" x14ac:dyDescent="0.15">
      <c r="A2868">
        <v>2880</v>
      </c>
      <c r="B2868" t="s">
        <v>1320</v>
      </c>
      <c r="C2868" t="s">
        <v>10697</v>
      </c>
      <c r="D2868" t="s">
        <v>349</v>
      </c>
      <c r="E2868" s="2" t="s">
        <v>231</v>
      </c>
      <c r="F2868" t="s">
        <v>13644</v>
      </c>
      <c r="G2868" s="2" t="s">
        <v>6337</v>
      </c>
      <c r="H2868" t="s">
        <v>13553</v>
      </c>
    </row>
    <row r="2869" spans="1:8" x14ac:dyDescent="0.15">
      <c r="A2869">
        <v>2881</v>
      </c>
      <c r="B2869" t="s">
        <v>1323</v>
      </c>
      <c r="C2869" t="s">
        <v>10698</v>
      </c>
      <c r="D2869" t="s">
        <v>349</v>
      </c>
      <c r="E2869" s="2" t="s">
        <v>231</v>
      </c>
      <c r="F2869" t="s">
        <v>13610</v>
      </c>
      <c r="G2869" s="2" t="s">
        <v>6957</v>
      </c>
      <c r="H2869" t="s">
        <v>13553</v>
      </c>
    </row>
    <row r="2870" spans="1:8" x14ac:dyDescent="0.15">
      <c r="A2870">
        <v>2882</v>
      </c>
      <c r="B2870" t="s">
        <v>1326</v>
      </c>
      <c r="C2870" t="s">
        <v>10699</v>
      </c>
      <c r="D2870" t="s">
        <v>349</v>
      </c>
      <c r="E2870" s="2" t="s">
        <v>231</v>
      </c>
      <c r="F2870" t="s">
        <v>13612</v>
      </c>
      <c r="G2870" s="2" t="s">
        <v>7540</v>
      </c>
      <c r="H2870" t="s">
        <v>13553</v>
      </c>
    </row>
    <row r="2871" spans="1:8" x14ac:dyDescent="0.15">
      <c r="A2871">
        <v>2883</v>
      </c>
      <c r="B2871" t="s">
        <v>4853</v>
      </c>
      <c r="C2871" t="s">
        <v>10700</v>
      </c>
      <c r="D2871" t="s">
        <v>349</v>
      </c>
      <c r="E2871" s="2" t="s">
        <v>231</v>
      </c>
      <c r="F2871" t="s">
        <v>13639</v>
      </c>
      <c r="G2871" s="2" t="s">
        <v>7541</v>
      </c>
      <c r="H2871" t="s">
        <v>13553</v>
      </c>
    </row>
    <row r="2872" spans="1:8" x14ac:dyDescent="0.15">
      <c r="A2872">
        <v>2884</v>
      </c>
      <c r="B2872" t="s">
        <v>1325</v>
      </c>
      <c r="C2872" t="s">
        <v>10701</v>
      </c>
      <c r="D2872" t="s">
        <v>349</v>
      </c>
      <c r="E2872" s="2" t="s">
        <v>231</v>
      </c>
      <c r="F2872" t="s">
        <v>13643</v>
      </c>
      <c r="G2872" s="2" t="s">
        <v>6267</v>
      </c>
      <c r="H2872" t="s">
        <v>13553</v>
      </c>
    </row>
    <row r="2873" spans="1:8" x14ac:dyDescent="0.15">
      <c r="A2873">
        <v>2885</v>
      </c>
      <c r="B2873" t="s">
        <v>1327</v>
      </c>
      <c r="C2873" t="s">
        <v>10702</v>
      </c>
      <c r="D2873" t="s">
        <v>349</v>
      </c>
      <c r="E2873" s="2" t="s">
        <v>231</v>
      </c>
      <c r="F2873" t="s">
        <v>13609</v>
      </c>
      <c r="G2873" s="2" t="s">
        <v>6338</v>
      </c>
      <c r="H2873" t="s">
        <v>13553</v>
      </c>
    </row>
    <row r="2874" spans="1:8" x14ac:dyDescent="0.15">
      <c r="A2874">
        <v>2886</v>
      </c>
      <c r="B2874" t="s">
        <v>3361</v>
      </c>
      <c r="C2874" t="s">
        <v>10703</v>
      </c>
      <c r="D2874" t="s">
        <v>349</v>
      </c>
      <c r="E2874" s="2" t="s">
        <v>230</v>
      </c>
      <c r="F2874" t="s">
        <v>13612</v>
      </c>
      <c r="G2874" s="2" t="s">
        <v>7309</v>
      </c>
      <c r="H2874" t="s">
        <v>13553</v>
      </c>
    </row>
    <row r="2875" spans="1:8" x14ac:dyDescent="0.15">
      <c r="A2875">
        <v>2887</v>
      </c>
      <c r="B2875" t="s">
        <v>4854</v>
      </c>
      <c r="C2875" t="s">
        <v>10704</v>
      </c>
      <c r="D2875" t="s">
        <v>349</v>
      </c>
      <c r="E2875" s="2" t="s">
        <v>230</v>
      </c>
      <c r="F2875" t="s">
        <v>13621</v>
      </c>
      <c r="G2875" s="2" t="s">
        <v>6652</v>
      </c>
      <c r="H2875" t="s">
        <v>13553</v>
      </c>
    </row>
    <row r="2876" spans="1:8" x14ac:dyDescent="0.15">
      <c r="A2876">
        <v>2888</v>
      </c>
      <c r="B2876" t="s">
        <v>3363</v>
      </c>
      <c r="C2876" t="s">
        <v>10705</v>
      </c>
      <c r="D2876" t="s">
        <v>349</v>
      </c>
      <c r="E2876" s="2" t="s">
        <v>230</v>
      </c>
      <c r="F2876" t="s">
        <v>13610</v>
      </c>
      <c r="G2876" s="2" t="s">
        <v>6555</v>
      </c>
      <c r="H2876" t="s">
        <v>13553</v>
      </c>
    </row>
    <row r="2877" spans="1:8" x14ac:dyDescent="0.15">
      <c r="A2877">
        <v>2889</v>
      </c>
      <c r="B2877" t="s">
        <v>3372</v>
      </c>
      <c r="C2877" t="s">
        <v>10706</v>
      </c>
      <c r="D2877" t="s">
        <v>349</v>
      </c>
      <c r="E2877" s="2" t="s">
        <v>230</v>
      </c>
      <c r="F2877" t="s">
        <v>13644</v>
      </c>
      <c r="G2877" s="2" t="s">
        <v>7542</v>
      </c>
      <c r="H2877" t="s">
        <v>13553</v>
      </c>
    </row>
    <row r="2878" spans="1:8" x14ac:dyDescent="0.15">
      <c r="A2878">
        <v>2890</v>
      </c>
      <c r="B2878" t="s">
        <v>3362</v>
      </c>
      <c r="C2878" t="s">
        <v>10707</v>
      </c>
      <c r="D2878" t="s">
        <v>349</v>
      </c>
      <c r="E2878" s="2" t="s">
        <v>230</v>
      </c>
      <c r="F2878" t="s">
        <v>13617</v>
      </c>
      <c r="G2878" s="2" t="s">
        <v>7404</v>
      </c>
      <c r="H2878" t="s">
        <v>13553</v>
      </c>
    </row>
    <row r="2879" spans="1:8" x14ac:dyDescent="0.15">
      <c r="A2879">
        <v>2891</v>
      </c>
      <c r="B2879" t="s">
        <v>3374</v>
      </c>
      <c r="C2879" t="s">
        <v>10708</v>
      </c>
      <c r="D2879" t="s">
        <v>349</v>
      </c>
      <c r="E2879" s="2" t="s">
        <v>230</v>
      </c>
      <c r="F2879" t="s">
        <v>13614</v>
      </c>
      <c r="G2879" s="2" t="s">
        <v>6301</v>
      </c>
      <c r="H2879" t="s">
        <v>13553</v>
      </c>
    </row>
    <row r="2880" spans="1:8" x14ac:dyDescent="0.15">
      <c r="A2880">
        <v>2892</v>
      </c>
      <c r="B2880" t="s">
        <v>3373</v>
      </c>
      <c r="C2880" t="s">
        <v>10709</v>
      </c>
      <c r="D2880" t="s">
        <v>349</v>
      </c>
      <c r="E2880" s="2" t="s">
        <v>230</v>
      </c>
      <c r="F2880" t="s">
        <v>13617</v>
      </c>
      <c r="G2880" s="2" t="s">
        <v>7543</v>
      </c>
      <c r="H2880" t="s">
        <v>13553</v>
      </c>
    </row>
    <row r="2881" spans="1:8" x14ac:dyDescent="0.15">
      <c r="A2881">
        <v>2893</v>
      </c>
      <c r="B2881" t="s">
        <v>3366</v>
      </c>
      <c r="C2881" t="s">
        <v>10710</v>
      </c>
      <c r="D2881" t="s">
        <v>349</v>
      </c>
      <c r="E2881" s="2" t="s">
        <v>230</v>
      </c>
      <c r="F2881" t="s">
        <v>13612</v>
      </c>
      <c r="G2881" s="2" t="s">
        <v>6501</v>
      </c>
      <c r="H2881" t="s">
        <v>13553</v>
      </c>
    </row>
    <row r="2882" spans="1:8" x14ac:dyDescent="0.15">
      <c r="A2882">
        <v>2894</v>
      </c>
      <c r="B2882" t="s">
        <v>3369</v>
      </c>
      <c r="C2882" t="s">
        <v>10711</v>
      </c>
      <c r="D2882" t="s">
        <v>349</v>
      </c>
      <c r="E2882" s="2" t="s">
        <v>230</v>
      </c>
      <c r="F2882" t="s">
        <v>13610</v>
      </c>
      <c r="G2882" s="2" t="s">
        <v>6812</v>
      </c>
      <c r="H2882" t="s">
        <v>13553</v>
      </c>
    </row>
    <row r="2883" spans="1:8" x14ac:dyDescent="0.15">
      <c r="A2883">
        <v>2895</v>
      </c>
      <c r="B2883" t="s">
        <v>3365</v>
      </c>
      <c r="C2883" t="s">
        <v>10712</v>
      </c>
      <c r="D2883" t="s">
        <v>349</v>
      </c>
      <c r="E2883" s="2" t="s">
        <v>230</v>
      </c>
      <c r="F2883" t="s">
        <v>13634</v>
      </c>
      <c r="G2883" s="2" t="s">
        <v>6310</v>
      </c>
      <c r="H2883" t="s">
        <v>13553</v>
      </c>
    </row>
    <row r="2884" spans="1:8" x14ac:dyDescent="0.15">
      <c r="A2884">
        <v>2896</v>
      </c>
      <c r="B2884" t="s">
        <v>3370</v>
      </c>
      <c r="C2884" t="s">
        <v>10713</v>
      </c>
      <c r="D2884" t="s">
        <v>349</v>
      </c>
      <c r="E2884" s="2" t="s">
        <v>230</v>
      </c>
      <c r="F2884" t="s">
        <v>13615</v>
      </c>
      <c r="G2884" s="2" t="s">
        <v>7237</v>
      </c>
      <c r="H2884" t="s">
        <v>13553</v>
      </c>
    </row>
    <row r="2885" spans="1:8" x14ac:dyDescent="0.15">
      <c r="A2885">
        <v>2897</v>
      </c>
      <c r="B2885" t="s">
        <v>3368</v>
      </c>
      <c r="C2885" t="s">
        <v>10714</v>
      </c>
      <c r="D2885" t="s">
        <v>349</v>
      </c>
      <c r="E2885" s="2" t="s">
        <v>230</v>
      </c>
      <c r="F2885" t="s">
        <v>13615</v>
      </c>
      <c r="G2885" s="2" t="s">
        <v>6419</v>
      </c>
      <c r="H2885" t="s">
        <v>13553</v>
      </c>
    </row>
    <row r="2886" spans="1:8" x14ac:dyDescent="0.15">
      <c r="A2886">
        <v>2898</v>
      </c>
      <c r="B2886" t="s">
        <v>3371</v>
      </c>
      <c r="C2886" t="s">
        <v>10715</v>
      </c>
      <c r="D2886" t="s">
        <v>349</v>
      </c>
      <c r="E2886" s="2" t="s">
        <v>230</v>
      </c>
      <c r="F2886" t="s">
        <v>13610</v>
      </c>
      <c r="G2886" s="2" t="s">
        <v>6638</v>
      </c>
      <c r="H2886" t="s">
        <v>13553</v>
      </c>
    </row>
    <row r="2887" spans="1:8" x14ac:dyDescent="0.15">
      <c r="A2887">
        <v>2899</v>
      </c>
      <c r="B2887" t="s">
        <v>3364</v>
      </c>
      <c r="C2887" t="s">
        <v>10716</v>
      </c>
      <c r="D2887" t="s">
        <v>349</v>
      </c>
      <c r="E2887" s="2" t="s">
        <v>230</v>
      </c>
      <c r="F2887" t="s">
        <v>13622</v>
      </c>
      <c r="G2887" s="2" t="s">
        <v>6308</v>
      </c>
      <c r="H2887" t="s">
        <v>13553</v>
      </c>
    </row>
    <row r="2888" spans="1:8" x14ac:dyDescent="0.15">
      <c r="A2888">
        <v>2900</v>
      </c>
      <c r="B2888" t="s">
        <v>3367</v>
      </c>
      <c r="C2888" t="s">
        <v>10717</v>
      </c>
      <c r="D2888" t="s">
        <v>349</v>
      </c>
      <c r="E2888" s="2" t="s">
        <v>230</v>
      </c>
      <c r="F2888" t="s">
        <v>13609</v>
      </c>
      <c r="G2888" s="2" t="s">
        <v>7326</v>
      </c>
      <c r="H2888" t="s">
        <v>13553</v>
      </c>
    </row>
    <row r="2889" spans="1:8" x14ac:dyDescent="0.15">
      <c r="A2889">
        <v>2901</v>
      </c>
      <c r="B2889" t="s">
        <v>3375</v>
      </c>
      <c r="C2889" t="s">
        <v>10718</v>
      </c>
      <c r="D2889" t="s">
        <v>349</v>
      </c>
      <c r="E2889" s="2" t="s">
        <v>230</v>
      </c>
      <c r="F2889" t="s">
        <v>13607</v>
      </c>
      <c r="G2889" s="2" t="s">
        <v>7380</v>
      </c>
      <c r="H2889" t="s">
        <v>13553</v>
      </c>
    </row>
    <row r="2890" spans="1:8" x14ac:dyDescent="0.15">
      <c r="A2890">
        <v>2902</v>
      </c>
      <c r="B2890" t="s">
        <v>4855</v>
      </c>
      <c r="C2890" t="s">
        <v>10719</v>
      </c>
      <c r="D2890" t="s">
        <v>349</v>
      </c>
      <c r="E2890" s="2" t="s">
        <v>230</v>
      </c>
      <c r="F2890" t="s">
        <v>13610</v>
      </c>
      <c r="G2890" s="2" t="s">
        <v>6597</v>
      </c>
      <c r="H2890" t="s">
        <v>13553</v>
      </c>
    </row>
    <row r="2891" spans="1:8" x14ac:dyDescent="0.15">
      <c r="A2891">
        <v>2903</v>
      </c>
      <c r="B2891" t="s">
        <v>4856</v>
      </c>
      <c r="C2891" t="s">
        <v>10720</v>
      </c>
      <c r="D2891" t="s">
        <v>349</v>
      </c>
      <c r="E2891" s="2" t="s">
        <v>7855</v>
      </c>
      <c r="F2891" t="s">
        <v>13608</v>
      </c>
      <c r="G2891" s="2" t="s">
        <v>6441</v>
      </c>
      <c r="H2891" t="s">
        <v>13553</v>
      </c>
    </row>
    <row r="2892" spans="1:8" x14ac:dyDescent="0.15">
      <c r="A2892">
        <v>2904</v>
      </c>
      <c r="B2892" t="s">
        <v>4857</v>
      </c>
      <c r="C2892" t="s">
        <v>10721</v>
      </c>
      <c r="D2892" t="s">
        <v>349</v>
      </c>
      <c r="E2892" s="2" t="s">
        <v>7855</v>
      </c>
      <c r="F2892" t="s">
        <v>13644</v>
      </c>
      <c r="G2892" s="2" t="s">
        <v>7239</v>
      </c>
      <c r="H2892" t="s">
        <v>13553</v>
      </c>
    </row>
    <row r="2893" spans="1:8" x14ac:dyDescent="0.15">
      <c r="A2893">
        <v>2905</v>
      </c>
      <c r="B2893" t="s">
        <v>4858</v>
      </c>
      <c r="C2893" t="s">
        <v>10722</v>
      </c>
      <c r="D2893" t="s">
        <v>349</v>
      </c>
      <c r="E2893" s="2" t="s">
        <v>7855</v>
      </c>
      <c r="F2893" t="s">
        <v>13646</v>
      </c>
      <c r="G2893" s="2" t="s">
        <v>6748</v>
      </c>
      <c r="H2893" t="s">
        <v>13553</v>
      </c>
    </row>
    <row r="2894" spans="1:8" x14ac:dyDescent="0.15">
      <c r="A2894">
        <v>2906</v>
      </c>
      <c r="B2894" t="s">
        <v>4859</v>
      </c>
      <c r="C2894" t="s">
        <v>10723</v>
      </c>
      <c r="D2894" t="s">
        <v>349</v>
      </c>
      <c r="E2894" s="2" t="s">
        <v>7855</v>
      </c>
      <c r="F2894" t="s">
        <v>13615</v>
      </c>
      <c r="G2894" s="2" t="s">
        <v>7069</v>
      </c>
      <c r="H2894" t="s">
        <v>13553</v>
      </c>
    </row>
    <row r="2895" spans="1:8" x14ac:dyDescent="0.15">
      <c r="A2895">
        <v>2907</v>
      </c>
      <c r="B2895" t="s">
        <v>4860</v>
      </c>
      <c r="C2895" t="s">
        <v>10724</v>
      </c>
      <c r="D2895" t="s">
        <v>349</v>
      </c>
      <c r="E2895" s="2" t="s">
        <v>7855</v>
      </c>
      <c r="F2895" t="s">
        <v>13634</v>
      </c>
      <c r="G2895" s="2" t="s">
        <v>7073</v>
      </c>
      <c r="H2895" t="s">
        <v>13553</v>
      </c>
    </row>
    <row r="2896" spans="1:8" x14ac:dyDescent="0.15">
      <c r="A2896">
        <v>2908</v>
      </c>
      <c r="B2896" t="s">
        <v>4861</v>
      </c>
      <c r="C2896" t="s">
        <v>10725</v>
      </c>
      <c r="D2896" t="s">
        <v>349</v>
      </c>
      <c r="E2896" s="2" t="s">
        <v>7855</v>
      </c>
      <c r="F2896" t="s">
        <v>13615</v>
      </c>
      <c r="G2896" s="2" t="s">
        <v>6315</v>
      </c>
      <c r="H2896" t="s">
        <v>13553</v>
      </c>
    </row>
    <row r="2897" spans="1:8" x14ac:dyDescent="0.15">
      <c r="A2897">
        <v>2909</v>
      </c>
      <c r="B2897" t="s">
        <v>4862</v>
      </c>
      <c r="C2897" t="s">
        <v>10726</v>
      </c>
      <c r="D2897" t="s">
        <v>349</v>
      </c>
      <c r="E2897" s="2" t="s">
        <v>7855</v>
      </c>
      <c r="F2897" t="s">
        <v>13629</v>
      </c>
      <c r="G2897" s="2" t="s">
        <v>7072</v>
      </c>
      <c r="H2897" t="s">
        <v>13553</v>
      </c>
    </row>
    <row r="2898" spans="1:8" x14ac:dyDescent="0.15">
      <c r="A2898">
        <v>2910</v>
      </c>
      <c r="B2898" t="s">
        <v>4863</v>
      </c>
      <c r="C2898" t="s">
        <v>10727</v>
      </c>
      <c r="D2898" t="s">
        <v>349</v>
      </c>
      <c r="E2898" s="2" t="s">
        <v>7855</v>
      </c>
      <c r="F2898" t="s">
        <v>13644</v>
      </c>
      <c r="G2898" s="2" t="s">
        <v>6450</v>
      </c>
      <c r="H2898" t="s">
        <v>13553</v>
      </c>
    </row>
    <row r="2899" spans="1:8" x14ac:dyDescent="0.15">
      <c r="A2899">
        <v>2911</v>
      </c>
      <c r="B2899" t="s">
        <v>4864</v>
      </c>
      <c r="C2899" t="s">
        <v>10728</v>
      </c>
      <c r="D2899" t="s">
        <v>349</v>
      </c>
      <c r="E2899" s="2" t="s">
        <v>7855</v>
      </c>
      <c r="F2899" t="s">
        <v>13647</v>
      </c>
      <c r="G2899" s="2" t="s">
        <v>7265</v>
      </c>
      <c r="H2899" t="s">
        <v>13553</v>
      </c>
    </row>
    <row r="2900" spans="1:8" x14ac:dyDescent="0.15">
      <c r="A2900">
        <v>2912</v>
      </c>
      <c r="B2900" t="s">
        <v>4865</v>
      </c>
      <c r="C2900" t="s">
        <v>10729</v>
      </c>
      <c r="D2900" t="s">
        <v>349</v>
      </c>
      <c r="E2900" s="2" t="s">
        <v>7855</v>
      </c>
      <c r="F2900" t="s">
        <v>13610</v>
      </c>
      <c r="G2900" s="2" t="s">
        <v>7544</v>
      </c>
      <c r="H2900" t="s">
        <v>13553</v>
      </c>
    </row>
    <row r="2901" spans="1:8" x14ac:dyDescent="0.15">
      <c r="A2901">
        <v>2913</v>
      </c>
      <c r="B2901" t="s">
        <v>4866</v>
      </c>
      <c r="C2901" t="s">
        <v>10730</v>
      </c>
      <c r="D2901" t="s">
        <v>349</v>
      </c>
      <c r="E2901" s="2" t="s">
        <v>7855</v>
      </c>
      <c r="F2901" t="s">
        <v>13650</v>
      </c>
      <c r="G2901" s="2" t="s">
        <v>6794</v>
      </c>
      <c r="H2901" t="s">
        <v>13553</v>
      </c>
    </row>
    <row r="2902" spans="1:8" x14ac:dyDescent="0.15">
      <c r="A2902">
        <v>2914</v>
      </c>
      <c r="B2902" t="s">
        <v>4867</v>
      </c>
      <c r="C2902" t="s">
        <v>10731</v>
      </c>
      <c r="D2902" t="s">
        <v>349</v>
      </c>
      <c r="E2902" s="2" t="s">
        <v>7855</v>
      </c>
      <c r="F2902" t="s">
        <v>13646</v>
      </c>
      <c r="G2902" s="2" t="s">
        <v>6980</v>
      </c>
      <c r="H2902" t="s">
        <v>13553</v>
      </c>
    </row>
    <row r="2903" spans="1:8" x14ac:dyDescent="0.15">
      <c r="A2903">
        <v>2915</v>
      </c>
      <c r="B2903" t="s">
        <v>4868</v>
      </c>
      <c r="C2903" t="s">
        <v>10732</v>
      </c>
      <c r="D2903" t="s">
        <v>349</v>
      </c>
      <c r="E2903" s="2" t="s">
        <v>7855</v>
      </c>
      <c r="F2903" t="s">
        <v>13612</v>
      </c>
      <c r="G2903" s="2" t="s">
        <v>7533</v>
      </c>
      <c r="H2903" t="s">
        <v>13553</v>
      </c>
    </row>
    <row r="2904" spans="1:8" x14ac:dyDescent="0.15">
      <c r="A2904">
        <v>2916</v>
      </c>
      <c r="B2904" t="s">
        <v>4869</v>
      </c>
      <c r="C2904" t="s">
        <v>10733</v>
      </c>
      <c r="D2904" t="s">
        <v>349</v>
      </c>
      <c r="E2904" s="2" t="s">
        <v>7855</v>
      </c>
      <c r="F2904" t="s">
        <v>13650</v>
      </c>
      <c r="G2904" s="2" t="s">
        <v>6439</v>
      </c>
      <c r="H2904" t="s">
        <v>13553</v>
      </c>
    </row>
    <row r="2905" spans="1:8" x14ac:dyDescent="0.15">
      <c r="A2905">
        <v>2917</v>
      </c>
      <c r="B2905" t="s">
        <v>4870</v>
      </c>
      <c r="C2905" t="s">
        <v>10734</v>
      </c>
      <c r="D2905" t="s">
        <v>349</v>
      </c>
      <c r="E2905" s="2" t="s">
        <v>7855</v>
      </c>
      <c r="F2905" t="s">
        <v>13612</v>
      </c>
      <c r="G2905" s="2" t="s">
        <v>7102</v>
      </c>
      <c r="H2905" t="s">
        <v>13553</v>
      </c>
    </row>
    <row r="2906" spans="1:8" x14ac:dyDescent="0.15">
      <c r="A2906">
        <v>2918</v>
      </c>
      <c r="B2906" t="s">
        <v>4871</v>
      </c>
      <c r="C2906" t="s">
        <v>10735</v>
      </c>
      <c r="D2906" t="s">
        <v>349</v>
      </c>
      <c r="E2906" s="2" t="s">
        <v>7855</v>
      </c>
      <c r="F2906" t="s">
        <v>13617</v>
      </c>
      <c r="G2906" s="2" t="s">
        <v>7424</v>
      </c>
      <c r="H2906" t="s">
        <v>13553</v>
      </c>
    </row>
    <row r="2907" spans="1:8" x14ac:dyDescent="0.15">
      <c r="A2907">
        <v>2919</v>
      </c>
      <c r="B2907" t="s">
        <v>2130</v>
      </c>
      <c r="C2907" t="s">
        <v>10736</v>
      </c>
      <c r="D2907" t="s">
        <v>339</v>
      </c>
      <c r="E2907" s="2" t="s">
        <v>232</v>
      </c>
      <c r="F2907" t="s">
        <v>13610</v>
      </c>
      <c r="G2907" s="2" t="s">
        <v>6720</v>
      </c>
      <c r="H2907" t="s">
        <v>13553</v>
      </c>
    </row>
    <row r="2908" spans="1:8" x14ac:dyDescent="0.15">
      <c r="A2908">
        <v>2920</v>
      </c>
      <c r="B2908" t="s">
        <v>2129</v>
      </c>
      <c r="C2908" t="s">
        <v>10737</v>
      </c>
      <c r="D2908" t="s">
        <v>339</v>
      </c>
      <c r="E2908" s="2" t="s">
        <v>232</v>
      </c>
      <c r="F2908" t="s">
        <v>13609</v>
      </c>
      <c r="G2908" s="2" t="s">
        <v>7108</v>
      </c>
      <c r="H2908" t="s">
        <v>13553</v>
      </c>
    </row>
    <row r="2909" spans="1:8" x14ac:dyDescent="0.15">
      <c r="A2909">
        <v>2921</v>
      </c>
      <c r="B2909" t="s">
        <v>2131</v>
      </c>
      <c r="C2909" t="s">
        <v>10738</v>
      </c>
      <c r="D2909" t="s">
        <v>339</v>
      </c>
      <c r="E2909" s="2" t="s">
        <v>231</v>
      </c>
      <c r="F2909" t="s">
        <v>13610</v>
      </c>
      <c r="G2909" s="2" t="s">
        <v>6954</v>
      </c>
      <c r="H2909" t="s">
        <v>13553</v>
      </c>
    </row>
    <row r="2910" spans="1:8" x14ac:dyDescent="0.15">
      <c r="A2910">
        <v>2922</v>
      </c>
      <c r="B2910" t="s">
        <v>3111</v>
      </c>
      <c r="C2910" t="s">
        <v>10739</v>
      </c>
      <c r="D2910" t="s">
        <v>339</v>
      </c>
      <c r="E2910" s="2" t="s">
        <v>230</v>
      </c>
      <c r="F2910" t="s">
        <v>13610</v>
      </c>
      <c r="G2910" s="2" t="s">
        <v>6896</v>
      </c>
      <c r="H2910" t="s">
        <v>13553</v>
      </c>
    </row>
    <row r="2911" spans="1:8" x14ac:dyDescent="0.15">
      <c r="A2911">
        <v>2923</v>
      </c>
      <c r="B2911" t="s">
        <v>3112</v>
      </c>
      <c r="C2911" t="s">
        <v>10740</v>
      </c>
      <c r="D2911" t="s">
        <v>339</v>
      </c>
      <c r="E2911" s="2" t="s">
        <v>230</v>
      </c>
      <c r="F2911" t="s">
        <v>13610</v>
      </c>
      <c r="G2911" s="2" t="s">
        <v>6643</v>
      </c>
      <c r="H2911" t="s">
        <v>13553</v>
      </c>
    </row>
    <row r="2912" spans="1:8" x14ac:dyDescent="0.15">
      <c r="A2912">
        <v>2924</v>
      </c>
      <c r="B2912" t="s">
        <v>4872</v>
      </c>
      <c r="C2912" t="s">
        <v>10741</v>
      </c>
      <c r="D2912" t="s">
        <v>339</v>
      </c>
      <c r="E2912" s="2" t="s">
        <v>7855</v>
      </c>
      <c r="F2912" t="s">
        <v>13610</v>
      </c>
      <c r="G2912" s="2" t="s">
        <v>7545</v>
      </c>
      <c r="H2912" t="s">
        <v>13553</v>
      </c>
    </row>
    <row r="2913" spans="1:8" x14ac:dyDescent="0.15">
      <c r="A2913">
        <v>2925</v>
      </c>
      <c r="B2913" t="s">
        <v>4873</v>
      </c>
      <c r="C2913" t="s">
        <v>10742</v>
      </c>
      <c r="D2913" t="s">
        <v>339</v>
      </c>
      <c r="E2913" s="2" t="s">
        <v>7855</v>
      </c>
      <c r="F2913" t="s">
        <v>13610</v>
      </c>
      <c r="G2913" s="2" t="s">
        <v>7546</v>
      </c>
      <c r="H2913" t="s">
        <v>13553</v>
      </c>
    </row>
    <row r="2914" spans="1:8" x14ac:dyDescent="0.15">
      <c r="A2914">
        <v>2926</v>
      </c>
      <c r="B2914" t="s">
        <v>4874</v>
      </c>
      <c r="C2914" t="s">
        <v>10743</v>
      </c>
      <c r="D2914" t="s">
        <v>381</v>
      </c>
      <c r="E2914" s="2" t="s">
        <v>232</v>
      </c>
      <c r="F2914" t="s">
        <v>13606</v>
      </c>
      <c r="G2914" s="2" t="s">
        <v>6994</v>
      </c>
      <c r="H2914" t="s">
        <v>13553</v>
      </c>
    </row>
    <row r="2915" spans="1:8" x14ac:dyDescent="0.15">
      <c r="A2915">
        <v>2927</v>
      </c>
      <c r="B2915" t="s">
        <v>1833</v>
      </c>
      <c r="C2915" t="s">
        <v>10744</v>
      </c>
      <c r="D2915" t="s">
        <v>381</v>
      </c>
      <c r="E2915" s="2" t="s">
        <v>232</v>
      </c>
      <c r="F2915" t="s">
        <v>13607</v>
      </c>
      <c r="G2915" s="2" t="s">
        <v>7547</v>
      </c>
      <c r="H2915" t="s">
        <v>13553</v>
      </c>
    </row>
    <row r="2916" spans="1:8" x14ac:dyDescent="0.15">
      <c r="A2916">
        <v>2928</v>
      </c>
      <c r="B2916" t="s">
        <v>4875</v>
      </c>
      <c r="C2916" t="s">
        <v>10745</v>
      </c>
      <c r="D2916" t="s">
        <v>381</v>
      </c>
      <c r="E2916" s="2" t="s">
        <v>232</v>
      </c>
      <c r="F2916" t="s">
        <v>13607</v>
      </c>
      <c r="G2916" s="2" t="s">
        <v>7548</v>
      </c>
      <c r="H2916" t="s">
        <v>13553</v>
      </c>
    </row>
    <row r="2917" spans="1:8" x14ac:dyDescent="0.15">
      <c r="A2917">
        <v>2929</v>
      </c>
      <c r="B2917" t="s">
        <v>4876</v>
      </c>
      <c r="C2917" t="s">
        <v>10746</v>
      </c>
      <c r="D2917" t="s">
        <v>381</v>
      </c>
      <c r="E2917" s="2" t="s">
        <v>232</v>
      </c>
      <c r="F2917" t="s">
        <v>13610</v>
      </c>
      <c r="G2917" s="2" t="s">
        <v>6255</v>
      </c>
      <c r="H2917" t="s">
        <v>13553</v>
      </c>
    </row>
    <row r="2918" spans="1:8" x14ac:dyDescent="0.15">
      <c r="A2918">
        <v>2930</v>
      </c>
      <c r="B2918" t="s">
        <v>4877</v>
      </c>
      <c r="C2918" t="s">
        <v>10747</v>
      </c>
      <c r="D2918" t="s">
        <v>381</v>
      </c>
      <c r="E2918" s="2" t="s">
        <v>232</v>
      </c>
      <c r="F2918" t="s">
        <v>13617</v>
      </c>
      <c r="G2918" s="2" t="s">
        <v>7549</v>
      </c>
      <c r="H2918" t="s">
        <v>13553</v>
      </c>
    </row>
    <row r="2919" spans="1:8" x14ac:dyDescent="0.15">
      <c r="A2919">
        <v>2931</v>
      </c>
      <c r="B2919" t="s">
        <v>4878</v>
      </c>
      <c r="C2919" t="s">
        <v>10748</v>
      </c>
      <c r="D2919" t="s">
        <v>381</v>
      </c>
      <c r="E2919" s="2" t="s">
        <v>232</v>
      </c>
      <c r="F2919" t="s">
        <v>13607</v>
      </c>
      <c r="G2919" s="2" t="s">
        <v>6380</v>
      </c>
      <c r="H2919" t="s">
        <v>13553</v>
      </c>
    </row>
    <row r="2920" spans="1:8" x14ac:dyDescent="0.15">
      <c r="A2920">
        <v>2932</v>
      </c>
      <c r="B2920" t="s">
        <v>4879</v>
      </c>
      <c r="C2920" t="s">
        <v>10749</v>
      </c>
      <c r="D2920" t="s">
        <v>381</v>
      </c>
      <c r="E2920" s="2" t="s">
        <v>232</v>
      </c>
      <c r="F2920" t="s">
        <v>13607</v>
      </c>
      <c r="G2920" s="2" t="s">
        <v>7550</v>
      </c>
      <c r="H2920" t="s">
        <v>13553</v>
      </c>
    </row>
    <row r="2921" spans="1:8" x14ac:dyDescent="0.15">
      <c r="A2921">
        <v>2933</v>
      </c>
      <c r="B2921" t="s">
        <v>4880</v>
      </c>
      <c r="C2921" t="s">
        <v>10750</v>
      </c>
      <c r="D2921" t="s">
        <v>381</v>
      </c>
      <c r="E2921" s="2" t="s">
        <v>232</v>
      </c>
      <c r="F2921" t="s">
        <v>13610</v>
      </c>
      <c r="G2921" s="2" t="s">
        <v>7527</v>
      </c>
      <c r="H2921" t="s">
        <v>13553</v>
      </c>
    </row>
    <row r="2922" spans="1:8" x14ac:dyDescent="0.15">
      <c r="A2922">
        <v>2934</v>
      </c>
      <c r="B2922" t="s">
        <v>1834</v>
      </c>
      <c r="C2922" t="s">
        <v>10751</v>
      </c>
      <c r="D2922" t="s">
        <v>381</v>
      </c>
      <c r="E2922" s="2" t="s">
        <v>232</v>
      </c>
      <c r="F2922" t="s">
        <v>13607</v>
      </c>
      <c r="G2922" s="2" t="s">
        <v>7551</v>
      </c>
      <c r="H2922" t="s">
        <v>13553</v>
      </c>
    </row>
    <row r="2923" spans="1:8" x14ac:dyDescent="0.15">
      <c r="A2923">
        <v>2935</v>
      </c>
      <c r="B2923" t="s">
        <v>4881</v>
      </c>
      <c r="C2923" t="s">
        <v>10752</v>
      </c>
      <c r="D2923" t="s">
        <v>381</v>
      </c>
      <c r="E2923" s="2" t="s">
        <v>232</v>
      </c>
      <c r="F2923" t="s">
        <v>13627</v>
      </c>
      <c r="G2923" s="2" t="s">
        <v>6379</v>
      </c>
      <c r="H2923" t="s">
        <v>13553</v>
      </c>
    </row>
    <row r="2924" spans="1:8" x14ac:dyDescent="0.15">
      <c r="A2924">
        <v>2936</v>
      </c>
      <c r="B2924" t="s">
        <v>1835</v>
      </c>
      <c r="C2924" t="s">
        <v>10753</v>
      </c>
      <c r="D2924" t="s">
        <v>381</v>
      </c>
      <c r="E2924" s="2" t="s">
        <v>232</v>
      </c>
      <c r="F2924" t="s">
        <v>13617</v>
      </c>
      <c r="G2924" s="2" t="s">
        <v>7552</v>
      </c>
      <c r="H2924" t="s">
        <v>13553</v>
      </c>
    </row>
    <row r="2925" spans="1:8" x14ac:dyDescent="0.15">
      <c r="A2925">
        <v>2937</v>
      </c>
      <c r="B2925" t="s">
        <v>4882</v>
      </c>
      <c r="C2925" t="s">
        <v>10754</v>
      </c>
      <c r="D2925" t="s">
        <v>381</v>
      </c>
      <c r="E2925" s="2" t="s">
        <v>232</v>
      </c>
      <c r="F2925" t="s">
        <v>13607</v>
      </c>
      <c r="G2925" s="2" t="s">
        <v>7344</v>
      </c>
      <c r="H2925" t="s">
        <v>13553</v>
      </c>
    </row>
    <row r="2926" spans="1:8" x14ac:dyDescent="0.15">
      <c r="A2926">
        <v>2938</v>
      </c>
      <c r="B2926" t="s">
        <v>4883</v>
      </c>
      <c r="C2926" t="s">
        <v>10755</v>
      </c>
      <c r="D2926" t="s">
        <v>381</v>
      </c>
      <c r="E2926" s="2" t="s">
        <v>232</v>
      </c>
      <c r="F2926" t="s">
        <v>13617</v>
      </c>
      <c r="G2926" s="2" t="s">
        <v>6891</v>
      </c>
      <c r="H2926" t="s">
        <v>13553</v>
      </c>
    </row>
    <row r="2927" spans="1:8" x14ac:dyDescent="0.15">
      <c r="A2927">
        <v>2939</v>
      </c>
      <c r="B2927" t="s">
        <v>4884</v>
      </c>
      <c r="C2927" t="s">
        <v>10756</v>
      </c>
      <c r="D2927" t="s">
        <v>381</v>
      </c>
      <c r="E2927" s="2" t="s">
        <v>232</v>
      </c>
      <c r="F2927" t="s">
        <v>13617</v>
      </c>
      <c r="G2927" s="2" t="s">
        <v>7508</v>
      </c>
      <c r="H2927" t="s">
        <v>13553</v>
      </c>
    </row>
    <row r="2928" spans="1:8" x14ac:dyDescent="0.15">
      <c r="A2928">
        <v>2940</v>
      </c>
      <c r="B2928" t="s">
        <v>4885</v>
      </c>
      <c r="C2928" t="s">
        <v>10757</v>
      </c>
      <c r="D2928" t="s">
        <v>381</v>
      </c>
      <c r="E2928" s="2" t="s">
        <v>232</v>
      </c>
      <c r="F2928" t="s">
        <v>13606</v>
      </c>
      <c r="G2928" s="2" t="s">
        <v>6369</v>
      </c>
      <c r="H2928" t="s">
        <v>13553</v>
      </c>
    </row>
    <row r="2929" spans="1:8" x14ac:dyDescent="0.15">
      <c r="A2929">
        <v>2941</v>
      </c>
      <c r="B2929" t="s">
        <v>4886</v>
      </c>
      <c r="C2929" t="s">
        <v>10758</v>
      </c>
      <c r="D2929" t="s">
        <v>381</v>
      </c>
      <c r="E2929" s="2" t="s">
        <v>232</v>
      </c>
      <c r="F2929" t="s">
        <v>13617</v>
      </c>
      <c r="G2929" s="2" t="s">
        <v>6820</v>
      </c>
      <c r="H2929" t="s">
        <v>13553</v>
      </c>
    </row>
    <row r="2930" spans="1:8" x14ac:dyDescent="0.15">
      <c r="A2930">
        <v>2942</v>
      </c>
      <c r="B2930" t="s">
        <v>4887</v>
      </c>
      <c r="C2930" t="s">
        <v>10759</v>
      </c>
      <c r="D2930" t="s">
        <v>381</v>
      </c>
      <c r="E2930" s="2" t="s">
        <v>232</v>
      </c>
      <c r="F2930" t="s">
        <v>13607</v>
      </c>
      <c r="G2930" s="2" t="s">
        <v>7553</v>
      </c>
      <c r="H2930" t="s">
        <v>13553</v>
      </c>
    </row>
    <row r="2931" spans="1:8" x14ac:dyDescent="0.15">
      <c r="A2931">
        <v>2943</v>
      </c>
      <c r="B2931" t="s">
        <v>1836</v>
      </c>
      <c r="C2931" t="s">
        <v>10760</v>
      </c>
      <c r="D2931" t="s">
        <v>381</v>
      </c>
      <c r="E2931" s="2" t="s">
        <v>232</v>
      </c>
      <c r="F2931" t="s">
        <v>13635</v>
      </c>
      <c r="G2931" s="2" t="s">
        <v>6379</v>
      </c>
      <c r="H2931" t="s">
        <v>13553</v>
      </c>
    </row>
    <row r="2932" spans="1:8" x14ac:dyDescent="0.15">
      <c r="A2932">
        <v>2944</v>
      </c>
      <c r="B2932" t="s">
        <v>4888</v>
      </c>
      <c r="C2932" t="s">
        <v>10761</v>
      </c>
      <c r="D2932" t="s">
        <v>381</v>
      </c>
      <c r="E2932" s="2" t="s">
        <v>231</v>
      </c>
      <c r="F2932" t="s">
        <v>13641</v>
      </c>
      <c r="G2932" s="2" t="s">
        <v>6774</v>
      </c>
      <c r="H2932" t="s">
        <v>13553</v>
      </c>
    </row>
    <row r="2933" spans="1:8" x14ac:dyDescent="0.15">
      <c r="A2933">
        <v>2945</v>
      </c>
      <c r="B2933" t="s">
        <v>4889</v>
      </c>
      <c r="C2933" t="s">
        <v>10762</v>
      </c>
      <c r="D2933" t="s">
        <v>381</v>
      </c>
      <c r="E2933" s="2" t="s">
        <v>231</v>
      </c>
      <c r="F2933" t="s">
        <v>13640</v>
      </c>
      <c r="G2933" s="2" t="s">
        <v>6324</v>
      </c>
      <c r="H2933" t="s">
        <v>13553</v>
      </c>
    </row>
    <row r="2934" spans="1:8" x14ac:dyDescent="0.15">
      <c r="A2934">
        <v>2946</v>
      </c>
      <c r="B2934" t="s">
        <v>4890</v>
      </c>
      <c r="C2934" t="s">
        <v>10763</v>
      </c>
      <c r="D2934" t="s">
        <v>381</v>
      </c>
      <c r="E2934" s="2" t="s">
        <v>231</v>
      </c>
      <c r="F2934" t="s">
        <v>13610</v>
      </c>
      <c r="G2934" s="2" t="s">
        <v>7554</v>
      </c>
      <c r="H2934" t="s">
        <v>13553</v>
      </c>
    </row>
    <row r="2935" spans="1:8" x14ac:dyDescent="0.15">
      <c r="A2935">
        <v>2947</v>
      </c>
      <c r="B2935" t="s">
        <v>4891</v>
      </c>
      <c r="C2935" t="s">
        <v>10764</v>
      </c>
      <c r="D2935" t="s">
        <v>381</v>
      </c>
      <c r="E2935" s="2" t="s">
        <v>231</v>
      </c>
      <c r="F2935" t="s">
        <v>13632</v>
      </c>
      <c r="G2935" s="2" t="s">
        <v>7307</v>
      </c>
      <c r="H2935" t="s">
        <v>13553</v>
      </c>
    </row>
    <row r="2936" spans="1:8" x14ac:dyDescent="0.15">
      <c r="A2936">
        <v>2948</v>
      </c>
      <c r="B2936" t="s">
        <v>4892</v>
      </c>
      <c r="C2936" t="s">
        <v>10765</v>
      </c>
      <c r="D2936" t="s">
        <v>381</v>
      </c>
      <c r="E2936" s="2" t="s">
        <v>231</v>
      </c>
      <c r="F2936" t="s">
        <v>13606</v>
      </c>
      <c r="G2936" s="2" t="s">
        <v>6779</v>
      </c>
      <c r="H2936" t="s">
        <v>13553</v>
      </c>
    </row>
    <row r="2937" spans="1:8" x14ac:dyDescent="0.15">
      <c r="A2937">
        <v>2949</v>
      </c>
      <c r="B2937" t="s">
        <v>2513</v>
      </c>
      <c r="C2937" t="s">
        <v>10766</v>
      </c>
      <c r="D2937" t="s">
        <v>381</v>
      </c>
      <c r="E2937" s="2" t="s">
        <v>231</v>
      </c>
      <c r="F2937" t="s">
        <v>13610</v>
      </c>
      <c r="G2937" s="2" t="s">
        <v>7297</v>
      </c>
      <c r="H2937" t="s">
        <v>13553</v>
      </c>
    </row>
    <row r="2938" spans="1:8" x14ac:dyDescent="0.15">
      <c r="A2938">
        <v>2950</v>
      </c>
      <c r="B2938" t="s">
        <v>4893</v>
      </c>
      <c r="C2938" t="s">
        <v>10767</v>
      </c>
      <c r="D2938" t="s">
        <v>381</v>
      </c>
      <c r="E2938" s="2" t="s">
        <v>231</v>
      </c>
      <c r="F2938" t="s">
        <v>13607</v>
      </c>
      <c r="G2938" s="2" t="s">
        <v>6674</v>
      </c>
      <c r="H2938" t="s">
        <v>13553</v>
      </c>
    </row>
    <row r="2939" spans="1:8" x14ac:dyDescent="0.15">
      <c r="A2939">
        <v>2951</v>
      </c>
      <c r="B2939" t="s">
        <v>4894</v>
      </c>
      <c r="C2939" t="s">
        <v>8626</v>
      </c>
      <c r="D2939" t="s">
        <v>381</v>
      </c>
      <c r="E2939" s="2" t="s">
        <v>231</v>
      </c>
      <c r="F2939" t="s">
        <v>13606</v>
      </c>
      <c r="G2939" s="2" t="s">
        <v>7555</v>
      </c>
      <c r="H2939" t="s">
        <v>13553</v>
      </c>
    </row>
    <row r="2940" spans="1:8" x14ac:dyDescent="0.15">
      <c r="A2940">
        <v>2952</v>
      </c>
      <c r="B2940" t="s">
        <v>4895</v>
      </c>
      <c r="C2940" t="s">
        <v>10768</v>
      </c>
      <c r="D2940" t="s">
        <v>381</v>
      </c>
      <c r="E2940" s="2" t="s">
        <v>231</v>
      </c>
      <c r="F2940" t="s">
        <v>13620</v>
      </c>
      <c r="G2940" s="2" t="s">
        <v>7556</v>
      </c>
      <c r="H2940" t="s">
        <v>13553</v>
      </c>
    </row>
    <row r="2941" spans="1:8" x14ac:dyDescent="0.15">
      <c r="A2941">
        <v>2953</v>
      </c>
      <c r="B2941" t="s">
        <v>3249</v>
      </c>
      <c r="C2941" t="s">
        <v>10660</v>
      </c>
      <c r="D2941" t="s">
        <v>381</v>
      </c>
      <c r="E2941" s="2" t="s">
        <v>231</v>
      </c>
      <c r="F2941" t="s">
        <v>13618</v>
      </c>
      <c r="G2941" s="2" t="s">
        <v>7305</v>
      </c>
      <c r="H2941" t="s">
        <v>13553</v>
      </c>
    </row>
    <row r="2942" spans="1:8" x14ac:dyDescent="0.15">
      <c r="A2942">
        <v>2954</v>
      </c>
      <c r="B2942" t="s">
        <v>4896</v>
      </c>
      <c r="C2942" t="s">
        <v>10769</v>
      </c>
      <c r="D2942" t="s">
        <v>381</v>
      </c>
      <c r="E2942" s="2" t="s">
        <v>231</v>
      </c>
      <c r="F2942" t="s">
        <v>13607</v>
      </c>
      <c r="G2942" s="2" t="s">
        <v>6260</v>
      </c>
      <c r="H2942" t="s">
        <v>13553</v>
      </c>
    </row>
    <row r="2943" spans="1:8" x14ac:dyDescent="0.15">
      <c r="A2943">
        <v>2955</v>
      </c>
      <c r="B2943" t="s">
        <v>4897</v>
      </c>
      <c r="C2943" t="s">
        <v>10770</v>
      </c>
      <c r="D2943" t="s">
        <v>381</v>
      </c>
      <c r="E2943" s="2" t="s">
        <v>231</v>
      </c>
      <c r="F2943" t="s">
        <v>13617</v>
      </c>
      <c r="G2943" s="2" t="s">
        <v>7557</v>
      </c>
      <c r="H2943" t="s">
        <v>13553</v>
      </c>
    </row>
    <row r="2944" spans="1:8" x14ac:dyDescent="0.15">
      <c r="A2944">
        <v>2956</v>
      </c>
      <c r="B2944" t="s">
        <v>4898</v>
      </c>
      <c r="C2944" t="s">
        <v>10771</v>
      </c>
      <c r="D2944" t="s">
        <v>381</v>
      </c>
      <c r="E2944" s="2" t="s">
        <v>231</v>
      </c>
      <c r="F2944" t="s">
        <v>13612</v>
      </c>
      <c r="G2944" s="2" t="s">
        <v>7109</v>
      </c>
      <c r="H2944" t="s">
        <v>13553</v>
      </c>
    </row>
    <row r="2945" spans="1:8" x14ac:dyDescent="0.15">
      <c r="A2945">
        <v>2957</v>
      </c>
      <c r="B2945" t="s">
        <v>2512</v>
      </c>
      <c r="C2945" t="s">
        <v>10772</v>
      </c>
      <c r="D2945" t="s">
        <v>381</v>
      </c>
      <c r="E2945" s="2" t="s">
        <v>231</v>
      </c>
      <c r="F2945" t="s">
        <v>13607</v>
      </c>
      <c r="G2945" s="2" t="s">
        <v>6548</v>
      </c>
      <c r="H2945" t="s">
        <v>13553</v>
      </c>
    </row>
    <row r="2946" spans="1:8" x14ac:dyDescent="0.15">
      <c r="A2946">
        <v>2958</v>
      </c>
      <c r="B2946" t="s">
        <v>2514</v>
      </c>
      <c r="C2946" t="s">
        <v>10773</v>
      </c>
      <c r="D2946" t="s">
        <v>381</v>
      </c>
      <c r="E2946" s="2" t="s">
        <v>231</v>
      </c>
      <c r="F2946" t="s">
        <v>13630</v>
      </c>
      <c r="G2946" s="2" t="s">
        <v>7558</v>
      </c>
      <c r="H2946" t="s">
        <v>13553</v>
      </c>
    </row>
    <row r="2947" spans="1:8" x14ac:dyDescent="0.15">
      <c r="A2947">
        <v>2959</v>
      </c>
      <c r="B2947" t="s">
        <v>4899</v>
      </c>
      <c r="C2947" t="s">
        <v>10774</v>
      </c>
      <c r="D2947" t="s">
        <v>381</v>
      </c>
      <c r="E2947" s="2" t="s">
        <v>231</v>
      </c>
      <c r="F2947" t="s">
        <v>13607</v>
      </c>
      <c r="G2947" s="2" t="s">
        <v>6636</v>
      </c>
      <c r="H2947" t="s">
        <v>13553</v>
      </c>
    </row>
    <row r="2948" spans="1:8" x14ac:dyDescent="0.15">
      <c r="A2948">
        <v>2960</v>
      </c>
      <c r="B2948" t="s">
        <v>4900</v>
      </c>
      <c r="C2948" t="s">
        <v>10775</v>
      </c>
      <c r="D2948" t="s">
        <v>381</v>
      </c>
      <c r="E2948" s="2" t="s">
        <v>231</v>
      </c>
      <c r="F2948" t="s">
        <v>13607</v>
      </c>
      <c r="G2948" s="2" t="s">
        <v>7021</v>
      </c>
      <c r="H2948" t="s">
        <v>13553</v>
      </c>
    </row>
    <row r="2949" spans="1:8" x14ac:dyDescent="0.15">
      <c r="A2949">
        <v>2961</v>
      </c>
      <c r="B2949" t="s">
        <v>4901</v>
      </c>
      <c r="C2949" t="s">
        <v>10776</v>
      </c>
      <c r="D2949" t="s">
        <v>381</v>
      </c>
      <c r="E2949" s="2" t="s">
        <v>231</v>
      </c>
      <c r="F2949" t="s">
        <v>13617</v>
      </c>
      <c r="G2949" s="2" t="s">
        <v>7510</v>
      </c>
      <c r="H2949" t="s">
        <v>13553</v>
      </c>
    </row>
    <row r="2950" spans="1:8" x14ac:dyDescent="0.15">
      <c r="A2950">
        <v>2962</v>
      </c>
      <c r="B2950" t="s">
        <v>3250</v>
      </c>
      <c r="C2950" t="s">
        <v>10777</v>
      </c>
      <c r="D2950" t="s">
        <v>381</v>
      </c>
      <c r="E2950" s="2" t="s">
        <v>231</v>
      </c>
      <c r="F2950" t="s">
        <v>13607</v>
      </c>
      <c r="G2950" s="2" t="s">
        <v>6319</v>
      </c>
      <c r="H2950" t="s">
        <v>13553</v>
      </c>
    </row>
    <row r="2951" spans="1:8" x14ac:dyDescent="0.15">
      <c r="A2951">
        <v>2963</v>
      </c>
      <c r="B2951" t="s">
        <v>4902</v>
      </c>
      <c r="C2951" t="s">
        <v>10778</v>
      </c>
      <c r="D2951" t="s">
        <v>381</v>
      </c>
      <c r="E2951" s="2" t="s">
        <v>231</v>
      </c>
      <c r="F2951" t="s">
        <v>13607</v>
      </c>
      <c r="G2951" s="2" t="s">
        <v>6810</v>
      </c>
      <c r="H2951" t="s">
        <v>13553</v>
      </c>
    </row>
    <row r="2952" spans="1:8" x14ac:dyDescent="0.15">
      <c r="A2952">
        <v>2964</v>
      </c>
      <c r="B2952" t="s">
        <v>4903</v>
      </c>
      <c r="C2952" t="s">
        <v>10779</v>
      </c>
      <c r="D2952" t="s">
        <v>381</v>
      </c>
      <c r="E2952" s="2" t="s">
        <v>230</v>
      </c>
      <c r="F2952" t="s">
        <v>13624</v>
      </c>
      <c r="G2952" s="2" t="s">
        <v>6304</v>
      </c>
      <c r="H2952" t="s">
        <v>13553</v>
      </c>
    </row>
    <row r="2953" spans="1:8" x14ac:dyDescent="0.15">
      <c r="A2953">
        <v>2965</v>
      </c>
      <c r="B2953" t="s">
        <v>2728</v>
      </c>
      <c r="C2953" t="s">
        <v>7893</v>
      </c>
      <c r="D2953" t="s">
        <v>381</v>
      </c>
      <c r="E2953" s="2" t="s">
        <v>230</v>
      </c>
      <c r="F2953" t="s">
        <v>13617</v>
      </c>
      <c r="G2953" s="2" t="s">
        <v>7180</v>
      </c>
      <c r="H2953" t="s">
        <v>13553</v>
      </c>
    </row>
    <row r="2954" spans="1:8" x14ac:dyDescent="0.15">
      <c r="A2954">
        <v>2966</v>
      </c>
      <c r="B2954" t="s">
        <v>4904</v>
      </c>
      <c r="C2954" t="s">
        <v>10780</v>
      </c>
      <c r="D2954" t="s">
        <v>381</v>
      </c>
      <c r="E2954" s="2" t="s">
        <v>230</v>
      </c>
      <c r="F2954" t="s">
        <v>13607</v>
      </c>
      <c r="G2954" s="2" t="s">
        <v>6831</v>
      </c>
      <c r="H2954" t="s">
        <v>13553</v>
      </c>
    </row>
    <row r="2955" spans="1:8" x14ac:dyDescent="0.15">
      <c r="A2955">
        <v>2967</v>
      </c>
      <c r="B2955" t="s">
        <v>3937</v>
      </c>
      <c r="C2955" t="s">
        <v>10781</v>
      </c>
      <c r="D2955" t="s">
        <v>381</v>
      </c>
      <c r="E2955" s="2" t="s">
        <v>230</v>
      </c>
      <c r="F2955" t="s">
        <v>13627</v>
      </c>
      <c r="G2955" s="2" t="s">
        <v>7338</v>
      </c>
      <c r="H2955" t="s">
        <v>13553</v>
      </c>
    </row>
    <row r="2956" spans="1:8" x14ac:dyDescent="0.15">
      <c r="A2956">
        <v>2968</v>
      </c>
      <c r="B2956" t="s">
        <v>3251</v>
      </c>
      <c r="C2956" t="s">
        <v>10782</v>
      </c>
      <c r="D2956" t="s">
        <v>381</v>
      </c>
      <c r="E2956" s="2" t="s">
        <v>230</v>
      </c>
      <c r="F2956" t="s">
        <v>13617</v>
      </c>
      <c r="G2956" s="2" t="s">
        <v>6555</v>
      </c>
      <c r="H2956" t="s">
        <v>13553</v>
      </c>
    </row>
    <row r="2957" spans="1:8" x14ac:dyDescent="0.15">
      <c r="A2957">
        <v>2969</v>
      </c>
      <c r="B2957" t="s">
        <v>3938</v>
      </c>
      <c r="C2957" t="s">
        <v>10783</v>
      </c>
      <c r="D2957" t="s">
        <v>381</v>
      </c>
      <c r="E2957" s="2" t="s">
        <v>230</v>
      </c>
      <c r="F2957" t="s">
        <v>13635</v>
      </c>
      <c r="G2957" s="2" t="s">
        <v>6305</v>
      </c>
      <c r="H2957" t="s">
        <v>13553</v>
      </c>
    </row>
    <row r="2958" spans="1:8" x14ac:dyDescent="0.15">
      <c r="A2958">
        <v>2970</v>
      </c>
      <c r="B2958" t="s">
        <v>4905</v>
      </c>
      <c r="C2958" t="s">
        <v>10784</v>
      </c>
      <c r="D2958" t="s">
        <v>381</v>
      </c>
      <c r="E2958" s="2" t="s">
        <v>230</v>
      </c>
      <c r="F2958" t="s">
        <v>13607</v>
      </c>
      <c r="G2958" s="2" t="s">
        <v>7219</v>
      </c>
      <c r="H2958" t="s">
        <v>13553</v>
      </c>
    </row>
    <row r="2959" spans="1:8" x14ac:dyDescent="0.15">
      <c r="A2959">
        <v>2971</v>
      </c>
      <c r="B2959" t="s">
        <v>3939</v>
      </c>
      <c r="C2959" t="s">
        <v>10785</v>
      </c>
      <c r="D2959" t="s">
        <v>381</v>
      </c>
      <c r="E2959" s="2" t="s">
        <v>230</v>
      </c>
      <c r="F2959" t="s">
        <v>13607</v>
      </c>
      <c r="G2959" s="2" t="s">
        <v>6560</v>
      </c>
      <c r="H2959" t="s">
        <v>13553</v>
      </c>
    </row>
    <row r="2960" spans="1:8" x14ac:dyDescent="0.15">
      <c r="A2960">
        <v>2972</v>
      </c>
      <c r="B2960" t="s">
        <v>3936</v>
      </c>
      <c r="C2960" t="s">
        <v>10786</v>
      </c>
      <c r="D2960" t="s">
        <v>381</v>
      </c>
      <c r="E2960" s="2" t="s">
        <v>230</v>
      </c>
      <c r="F2960" t="s">
        <v>27</v>
      </c>
      <c r="G2960" s="2" t="s">
        <v>6855</v>
      </c>
      <c r="H2960" t="s">
        <v>13553</v>
      </c>
    </row>
    <row r="2961" spans="1:8" x14ac:dyDescent="0.15">
      <c r="A2961">
        <v>2973</v>
      </c>
      <c r="B2961" t="s">
        <v>4906</v>
      </c>
      <c r="C2961" t="s">
        <v>10787</v>
      </c>
      <c r="D2961" t="s">
        <v>381</v>
      </c>
      <c r="E2961" s="2" t="s">
        <v>230</v>
      </c>
      <c r="F2961" t="s">
        <v>13610</v>
      </c>
      <c r="G2961" s="2" t="s">
        <v>6643</v>
      </c>
      <c r="H2961" t="s">
        <v>13553</v>
      </c>
    </row>
    <row r="2962" spans="1:8" x14ac:dyDescent="0.15">
      <c r="A2962">
        <v>2974</v>
      </c>
      <c r="B2962" t="s">
        <v>4907</v>
      </c>
      <c r="C2962" t="s">
        <v>10788</v>
      </c>
      <c r="D2962" t="s">
        <v>381</v>
      </c>
      <c r="E2962" s="2" t="s">
        <v>230</v>
      </c>
      <c r="F2962" t="s">
        <v>13626</v>
      </c>
      <c r="G2962" s="2" t="s">
        <v>6327</v>
      </c>
      <c r="H2962" t="s">
        <v>13553</v>
      </c>
    </row>
    <row r="2963" spans="1:8" x14ac:dyDescent="0.15">
      <c r="A2963">
        <v>2975</v>
      </c>
      <c r="B2963" t="s">
        <v>3588</v>
      </c>
      <c r="C2963" t="s">
        <v>10789</v>
      </c>
      <c r="D2963" t="s">
        <v>381</v>
      </c>
      <c r="E2963" s="2" t="s">
        <v>230</v>
      </c>
      <c r="F2963" t="s">
        <v>13610</v>
      </c>
      <c r="G2963" s="2" t="s">
        <v>6969</v>
      </c>
      <c r="H2963" t="s">
        <v>13553</v>
      </c>
    </row>
    <row r="2964" spans="1:8" x14ac:dyDescent="0.15">
      <c r="A2964">
        <v>2976</v>
      </c>
      <c r="B2964" t="s">
        <v>4908</v>
      </c>
      <c r="C2964" t="s">
        <v>10604</v>
      </c>
      <c r="D2964" t="s">
        <v>381</v>
      </c>
      <c r="E2964" s="2" t="s">
        <v>230</v>
      </c>
      <c r="F2964" t="s">
        <v>13617</v>
      </c>
      <c r="G2964" s="2" t="s">
        <v>7285</v>
      </c>
      <c r="H2964" t="s">
        <v>13553</v>
      </c>
    </row>
    <row r="2965" spans="1:8" x14ac:dyDescent="0.15">
      <c r="A2965">
        <v>2977</v>
      </c>
      <c r="B2965" t="s">
        <v>4909</v>
      </c>
      <c r="C2965" t="s">
        <v>10790</v>
      </c>
      <c r="D2965" t="s">
        <v>381</v>
      </c>
      <c r="E2965" s="2" t="s">
        <v>230</v>
      </c>
      <c r="F2965" t="s">
        <v>13617</v>
      </c>
      <c r="G2965" s="2" t="s">
        <v>7559</v>
      </c>
      <c r="H2965" t="s">
        <v>13553</v>
      </c>
    </row>
    <row r="2966" spans="1:8" x14ac:dyDescent="0.15">
      <c r="A2966">
        <v>2978</v>
      </c>
      <c r="B2966" t="s">
        <v>4910</v>
      </c>
      <c r="C2966" t="s">
        <v>10791</v>
      </c>
      <c r="D2966" t="s">
        <v>381</v>
      </c>
      <c r="E2966" s="2" t="s">
        <v>7855</v>
      </c>
      <c r="F2966" t="s">
        <v>13607</v>
      </c>
      <c r="G2966" s="2" t="s">
        <v>7560</v>
      </c>
      <c r="H2966" t="s">
        <v>13553</v>
      </c>
    </row>
    <row r="2967" spans="1:8" x14ac:dyDescent="0.15">
      <c r="A2967">
        <v>2979</v>
      </c>
      <c r="B2967" t="s">
        <v>4911</v>
      </c>
      <c r="C2967" t="s">
        <v>10792</v>
      </c>
      <c r="D2967" t="s">
        <v>381</v>
      </c>
      <c r="E2967" s="2" t="s">
        <v>7855</v>
      </c>
      <c r="F2967" t="s">
        <v>13650</v>
      </c>
      <c r="G2967" s="2" t="s">
        <v>7477</v>
      </c>
      <c r="H2967" t="s">
        <v>13553</v>
      </c>
    </row>
    <row r="2968" spans="1:8" x14ac:dyDescent="0.15">
      <c r="A2968">
        <v>2980</v>
      </c>
      <c r="B2968" t="s">
        <v>4912</v>
      </c>
      <c r="C2968" t="s">
        <v>10793</v>
      </c>
      <c r="D2968" t="s">
        <v>381</v>
      </c>
      <c r="E2968" s="2" t="s">
        <v>7855</v>
      </c>
      <c r="F2968" t="s">
        <v>13622</v>
      </c>
      <c r="G2968" s="2" t="s">
        <v>6757</v>
      </c>
      <c r="H2968" t="s">
        <v>13553</v>
      </c>
    </row>
    <row r="2969" spans="1:8" x14ac:dyDescent="0.15">
      <c r="A2969">
        <v>2981</v>
      </c>
      <c r="B2969" t="s">
        <v>4913</v>
      </c>
      <c r="C2969" t="s">
        <v>10794</v>
      </c>
      <c r="D2969" t="s">
        <v>381</v>
      </c>
      <c r="E2969" s="2" t="s">
        <v>7855</v>
      </c>
      <c r="F2969" t="s">
        <v>13633</v>
      </c>
      <c r="G2969" s="2" t="s">
        <v>7561</v>
      </c>
      <c r="H2969" t="s">
        <v>13553</v>
      </c>
    </row>
    <row r="2970" spans="1:8" x14ac:dyDescent="0.15">
      <c r="A2970">
        <v>2982</v>
      </c>
      <c r="B2970" t="s">
        <v>4914</v>
      </c>
      <c r="C2970" t="s">
        <v>10795</v>
      </c>
      <c r="D2970" t="s">
        <v>381</v>
      </c>
      <c r="E2970" s="2" t="s">
        <v>7855</v>
      </c>
      <c r="F2970" t="s">
        <v>13635</v>
      </c>
      <c r="G2970" s="2" t="s">
        <v>7519</v>
      </c>
      <c r="H2970" t="s">
        <v>13553</v>
      </c>
    </row>
    <row r="2971" spans="1:8" x14ac:dyDescent="0.15">
      <c r="A2971">
        <v>2983</v>
      </c>
      <c r="B2971" t="s">
        <v>4915</v>
      </c>
      <c r="C2971" t="s">
        <v>10796</v>
      </c>
      <c r="D2971" t="s">
        <v>381</v>
      </c>
      <c r="E2971" s="2" t="s">
        <v>7855</v>
      </c>
      <c r="F2971" t="s">
        <v>13618</v>
      </c>
      <c r="G2971" s="2" t="s">
        <v>6361</v>
      </c>
      <c r="H2971" t="s">
        <v>13553</v>
      </c>
    </row>
    <row r="2972" spans="1:8" x14ac:dyDescent="0.15">
      <c r="A2972">
        <v>2984</v>
      </c>
      <c r="B2972" t="s">
        <v>4916</v>
      </c>
      <c r="C2972" t="s">
        <v>10797</v>
      </c>
      <c r="D2972" t="s">
        <v>381</v>
      </c>
      <c r="E2972" s="2" t="s">
        <v>7855</v>
      </c>
      <c r="F2972" t="s">
        <v>13615</v>
      </c>
      <c r="G2972" s="2" t="s">
        <v>7442</v>
      </c>
      <c r="H2972" t="s">
        <v>13553</v>
      </c>
    </row>
    <row r="2973" spans="1:8" x14ac:dyDescent="0.15">
      <c r="A2973">
        <v>2985</v>
      </c>
      <c r="B2973" t="s">
        <v>4917</v>
      </c>
      <c r="C2973" t="s">
        <v>10798</v>
      </c>
      <c r="D2973" t="s">
        <v>381</v>
      </c>
      <c r="E2973" s="2" t="s">
        <v>7855</v>
      </c>
      <c r="F2973" t="s">
        <v>13607</v>
      </c>
      <c r="G2973" s="2" t="s">
        <v>7562</v>
      </c>
      <c r="H2973" t="s">
        <v>13553</v>
      </c>
    </row>
    <row r="2974" spans="1:8" x14ac:dyDescent="0.15">
      <c r="A2974">
        <v>2986</v>
      </c>
      <c r="B2974" t="s">
        <v>4918</v>
      </c>
      <c r="C2974" t="s">
        <v>10799</v>
      </c>
      <c r="D2974" t="s">
        <v>381</v>
      </c>
      <c r="E2974" s="2" t="s">
        <v>7855</v>
      </c>
      <c r="F2974" t="s">
        <v>13642</v>
      </c>
      <c r="G2974" s="2" t="s">
        <v>7442</v>
      </c>
      <c r="H2974" t="s">
        <v>13553</v>
      </c>
    </row>
    <row r="2975" spans="1:8" x14ac:dyDescent="0.15">
      <c r="A2975">
        <v>2987</v>
      </c>
      <c r="B2975" t="s">
        <v>4919</v>
      </c>
      <c r="C2975" t="s">
        <v>10800</v>
      </c>
      <c r="D2975" t="s">
        <v>381</v>
      </c>
      <c r="E2975" s="2" t="s">
        <v>7855</v>
      </c>
      <c r="F2975" t="s">
        <v>13617</v>
      </c>
      <c r="G2975" s="2" t="s">
        <v>7563</v>
      </c>
      <c r="H2975" t="s">
        <v>13553</v>
      </c>
    </row>
    <row r="2976" spans="1:8" x14ac:dyDescent="0.15">
      <c r="A2976">
        <v>2988</v>
      </c>
      <c r="B2976" t="s">
        <v>4920</v>
      </c>
      <c r="C2976" t="s">
        <v>10801</v>
      </c>
      <c r="D2976" t="s">
        <v>381</v>
      </c>
      <c r="E2976" s="2" t="s">
        <v>7855</v>
      </c>
      <c r="F2976" t="s">
        <v>13607</v>
      </c>
      <c r="G2976" s="2" t="s">
        <v>7096</v>
      </c>
      <c r="H2976" t="s">
        <v>13553</v>
      </c>
    </row>
    <row r="2977" spans="1:8" x14ac:dyDescent="0.15">
      <c r="A2977">
        <v>2989</v>
      </c>
      <c r="B2977" t="s">
        <v>4921</v>
      </c>
      <c r="C2977" t="s">
        <v>10802</v>
      </c>
      <c r="D2977" t="s">
        <v>381</v>
      </c>
      <c r="E2977" s="2" t="s">
        <v>7855</v>
      </c>
      <c r="F2977" t="s">
        <v>13607</v>
      </c>
      <c r="G2977" s="2" t="s">
        <v>7564</v>
      </c>
      <c r="H2977" t="s">
        <v>13553</v>
      </c>
    </row>
    <row r="2978" spans="1:8" x14ac:dyDescent="0.15">
      <c r="A2978">
        <v>2990</v>
      </c>
      <c r="B2978" t="s">
        <v>4922</v>
      </c>
      <c r="C2978" t="s">
        <v>10803</v>
      </c>
      <c r="D2978" t="s">
        <v>381</v>
      </c>
      <c r="E2978" s="2" t="s">
        <v>7855</v>
      </c>
      <c r="F2978" t="s">
        <v>13622</v>
      </c>
      <c r="G2978" s="2" t="s">
        <v>7101</v>
      </c>
      <c r="H2978" t="s">
        <v>13553</v>
      </c>
    </row>
    <row r="2979" spans="1:8" x14ac:dyDescent="0.15">
      <c r="A2979">
        <v>2991</v>
      </c>
      <c r="B2979" t="s">
        <v>4923</v>
      </c>
      <c r="C2979" t="s">
        <v>10804</v>
      </c>
      <c r="D2979" t="s">
        <v>381</v>
      </c>
      <c r="E2979" s="2" t="s">
        <v>230</v>
      </c>
      <c r="F2979" t="s">
        <v>13606</v>
      </c>
      <c r="G2979" s="2" t="s">
        <v>6695</v>
      </c>
      <c r="H2979" t="s">
        <v>13553</v>
      </c>
    </row>
    <row r="2980" spans="1:8" x14ac:dyDescent="0.15">
      <c r="A2980">
        <v>2992</v>
      </c>
      <c r="B2980" t="s">
        <v>4924</v>
      </c>
      <c r="C2980" t="s">
        <v>10805</v>
      </c>
      <c r="D2980" t="s">
        <v>381</v>
      </c>
      <c r="E2980" s="2" t="s">
        <v>7855</v>
      </c>
      <c r="F2980" t="s">
        <v>13610</v>
      </c>
      <c r="G2980" s="2" t="s">
        <v>7565</v>
      </c>
      <c r="H2980" t="s">
        <v>13553</v>
      </c>
    </row>
    <row r="2981" spans="1:8" x14ac:dyDescent="0.15">
      <c r="A2981">
        <v>2993</v>
      </c>
      <c r="B2981" t="s">
        <v>1556</v>
      </c>
      <c r="C2981" t="s">
        <v>10806</v>
      </c>
      <c r="D2981" t="s">
        <v>411</v>
      </c>
      <c r="E2981" s="2" t="s">
        <v>232</v>
      </c>
      <c r="F2981" t="s">
        <v>13637</v>
      </c>
      <c r="G2981" s="2" t="s">
        <v>7319</v>
      </c>
      <c r="H2981" t="s">
        <v>13553</v>
      </c>
    </row>
    <row r="2982" spans="1:8" x14ac:dyDescent="0.15">
      <c r="A2982">
        <v>2994</v>
      </c>
      <c r="B2982" t="s">
        <v>1557</v>
      </c>
      <c r="C2982" t="s">
        <v>10807</v>
      </c>
      <c r="D2982" t="s">
        <v>411</v>
      </c>
      <c r="E2982" s="2" t="s">
        <v>232</v>
      </c>
      <c r="F2982" t="s">
        <v>13651</v>
      </c>
      <c r="G2982" s="2" t="s">
        <v>7464</v>
      </c>
      <c r="H2982" t="s">
        <v>13553</v>
      </c>
    </row>
    <row r="2983" spans="1:8" x14ac:dyDescent="0.15">
      <c r="A2983">
        <v>2995</v>
      </c>
      <c r="B2983" t="s">
        <v>1558</v>
      </c>
      <c r="C2983" t="s">
        <v>10808</v>
      </c>
      <c r="D2983" t="s">
        <v>411</v>
      </c>
      <c r="E2983" s="2" t="s">
        <v>232</v>
      </c>
      <c r="F2983" t="s">
        <v>13611</v>
      </c>
      <c r="G2983" s="2" t="s">
        <v>7566</v>
      </c>
      <c r="H2983" t="s">
        <v>13553</v>
      </c>
    </row>
    <row r="2984" spans="1:8" x14ac:dyDescent="0.15">
      <c r="A2984">
        <v>2996</v>
      </c>
      <c r="B2984" t="s">
        <v>1559</v>
      </c>
      <c r="C2984" t="s">
        <v>8062</v>
      </c>
      <c r="D2984" t="s">
        <v>411</v>
      </c>
      <c r="E2984" s="2" t="s">
        <v>232</v>
      </c>
      <c r="F2984" t="s">
        <v>13617</v>
      </c>
      <c r="G2984" s="2" t="s">
        <v>6531</v>
      </c>
      <c r="H2984" t="s">
        <v>13553</v>
      </c>
    </row>
    <row r="2985" spans="1:8" x14ac:dyDescent="0.15">
      <c r="A2985">
        <v>2997</v>
      </c>
      <c r="B2985" t="s">
        <v>1560</v>
      </c>
      <c r="C2985" t="s">
        <v>10809</v>
      </c>
      <c r="D2985" t="s">
        <v>411</v>
      </c>
      <c r="E2985" s="2" t="s">
        <v>231</v>
      </c>
      <c r="F2985" t="s">
        <v>13612</v>
      </c>
      <c r="G2985" s="2" t="s">
        <v>7296</v>
      </c>
      <c r="H2985" t="s">
        <v>13553</v>
      </c>
    </row>
    <row r="2986" spans="1:8" x14ac:dyDescent="0.15">
      <c r="A2986">
        <v>2998</v>
      </c>
      <c r="B2986" t="s">
        <v>1561</v>
      </c>
      <c r="C2986" t="s">
        <v>10810</v>
      </c>
      <c r="D2986" t="s">
        <v>411</v>
      </c>
      <c r="E2986" s="2" t="s">
        <v>231</v>
      </c>
      <c r="F2986" t="s">
        <v>13633</v>
      </c>
      <c r="G2986" s="2" t="s">
        <v>6322</v>
      </c>
      <c r="H2986" t="s">
        <v>13553</v>
      </c>
    </row>
    <row r="2987" spans="1:8" x14ac:dyDescent="0.15">
      <c r="A2987">
        <v>2999</v>
      </c>
      <c r="B2987" t="s">
        <v>1562</v>
      </c>
      <c r="C2987" t="s">
        <v>10811</v>
      </c>
      <c r="D2987" t="s">
        <v>411</v>
      </c>
      <c r="E2987" s="2" t="s">
        <v>231</v>
      </c>
      <c r="F2987" t="s">
        <v>13637</v>
      </c>
      <c r="G2987" s="2" t="s">
        <v>6928</v>
      </c>
      <c r="H2987" t="s">
        <v>13553</v>
      </c>
    </row>
    <row r="2988" spans="1:8" x14ac:dyDescent="0.15">
      <c r="A2988">
        <v>3000</v>
      </c>
      <c r="B2988" t="s">
        <v>1563</v>
      </c>
      <c r="C2988" t="s">
        <v>10812</v>
      </c>
      <c r="D2988" t="s">
        <v>411</v>
      </c>
      <c r="E2988" s="2" t="s">
        <v>231</v>
      </c>
      <c r="F2988" t="s">
        <v>13612</v>
      </c>
      <c r="G2988" s="2" t="s">
        <v>6650</v>
      </c>
      <c r="H2988" t="s">
        <v>13553</v>
      </c>
    </row>
    <row r="2989" spans="1:8" x14ac:dyDescent="0.15">
      <c r="A2989">
        <v>3001</v>
      </c>
      <c r="B2989" t="s">
        <v>1564</v>
      </c>
      <c r="C2989" t="s">
        <v>10813</v>
      </c>
      <c r="D2989" t="s">
        <v>411</v>
      </c>
      <c r="E2989" s="2" t="s">
        <v>231</v>
      </c>
      <c r="F2989" t="s">
        <v>13636</v>
      </c>
      <c r="G2989" s="2" t="s">
        <v>7146</v>
      </c>
      <c r="H2989" t="s">
        <v>13553</v>
      </c>
    </row>
    <row r="2990" spans="1:8" x14ac:dyDescent="0.15">
      <c r="A2990">
        <v>3002</v>
      </c>
      <c r="B2990" t="s">
        <v>1565</v>
      </c>
      <c r="C2990" t="s">
        <v>10814</v>
      </c>
      <c r="D2990" t="s">
        <v>411</v>
      </c>
      <c r="E2990" s="2" t="s">
        <v>231</v>
      </c>
      <c r="F2990" t="s">
        <v>13612</v>
      </c>
      <c r="G2990" s="2" t="s">
        <v>7150</v>
      </c>
      <c r="H2990" t="s">
        <v>13553</v>
      </c>
    </row>
    <row r="2991" spans="1:8" x14ac:dyDescent="0.15">
      <c r="A2991">
        <v>3003</v>
      </c>
      <c r="B2991" t="s">
        <v>3135</v>
      </c>
      <c r="C2991" t="s">
        <v>10815</v>
      </c>
      <c r="D2991" t="s">
        <v>411</v>
      </c>
      <c r="E2991" s="2" t="s">
        <v>231</v>
      </c>
      <c r="F2991" t="s">
        <v>13645</v>
      </c>
      <c r="G2991" s="2" t="s">
        <v>7207</v>
      </c>
      <c r="H2991" t="s">
        <v>13553</v>
      </c>
    </row>
    <row r="2992" spans="1:8" x14ac:dyDescent="0.15">
      <c r="A2992">
        <v>3004</v>
      </c>
      <c r="B2992" t="s">
        <v>1566</v>
      </c>
      <c r="C2992" t="s">
        <v>10816</v>
      </c>
      <c r="D2992" t="s">
        <v>411</v>
      </c>
      <c r="E2992" s="2" t="s">
        <v>231</v>
      </c>
      <c r="F2992" t="s">
        <v>13637</v>
      </c>
      <c r="G2992" s="2" t="s">
        <v>7370</v>
      </c>
      <c r="H2992" t="s">
        <v>13553</v>
      </c>
    </row>
    <row r="2993" spans="1:8" x14ac:dyDescent="0.15">
      <c r="A2993">
        <v>3005</v>
      </c>
      <c r="B2993" t="s">
        <v>1567</v>
      </c>
      <c r="C2993" t="s">
        <v>10817</v>
      </c>
      <c r="D2993" t="s">
        <v>411</v>
      </c>
      <c r="E2993" s="2" t="s">
        <v>231</v>
      </c>
      <c r="F2993" t="s">
        <v>13611</v>
      </c>
      <c r="G2993" s="2" t="s">
        <v>6609</v>
      </c>
      <c r="H2993" t="s">
        <v>13553</v>
      </c>
    </row>
    <row r="2994" spans="1:8" x14ac:dyDescent="0.15">
      <c r="A2994">
        <v>3006</v>
      </c>
      <c r="B2994" t="s">
        <v>3916</v>
      </c>
      <c r="C2994" t="s">
        <v>10818</v>
      </c>
      <c r="D2994" t="s">
        <v>411</v>
      </c>
      <c r="E2994" s="2" t="s">
        <v>230</v>
      </c>
      <c r="F2994" t="s">
        <v>13619</v>
      </c>
      <c r="G2994" s="2" t="s">
        <v>7567</v>
      </c>
      <c r="H2994" t="s">
        <v>13553</v>
      </c>
    </row>
    <row r="2995" spans="1:8" x14ac:dyDescent="0.15">
      <c r="A2995">
        <v>3007</v>
      </c>
      <c r="B2995" t="s">
        <v>3917</v>
      </c>
      <c r="C2995" t="s">
        <v>10819</v>
      </c>
      <c r="D2995" t="s">
        <v>411</v>
      </c>
      <c r="E2995" s="2" t="s">
        <v>230</v>
      </c>
      <c r="F2995" t="s">
        <v>13636</v>
      </c>
      <c r="G2995" s="2" t="s">
        <v>7351</v>
      </c>
      <c r="H2995" t="s">
        <v>13553</v>
      </c>
    </row>
    <row r="2996" spans="1:8" x14ac:dyDescent="0.15">
      <c r="A2996">
        <v>3008</v>
      </c>
      <c r="B2996" t="s">
        <v>3918</v>
      </c>
      <c r="C2996" t="s">
        <v>10820</v>
      </c>
      <c r="D2996" t="s">
        <v>411</v>
      </c>
      <c r="E2996" s="2" t="s">
        <v>230</v>
      </c>
      <c r="F2996" t="s">
        <v>13619</v>
      </c>
      <c r="G2996" s="2" t="s">
        <v>6788</v>
      </c>
      <c r="H2996" t="s">
        <v>13553</v>
      </c>
    </row>
    <row r="2997" spans="1:8" x14ac:dyDescent="0.15">
      <c r="A2997">
        <v>3009</v>
      </c>
      <c r="B2997" t="s">
        <v>3919</v>
      </c>
      <c r="C2997" t="s">
        <v>10821</v>
      </c>
      <c r="D2997" t="s">
        <v>411</v>
      </c>
      <c r="E2997" s="2" t="s">
        <v>230</v>
      </c>
      <c r="F2997" t="s">
        <v>13640</v>
      </c>
      <c r="G2997" s="2" t="s">
        <v>6595</v>
      </c>
      <c r="H2997" t="s">
        <v>13553</v>
      </c>
    </row>
    <row r="2998" spans="1:8" x14ac:dyDescent="0.15">
      <c r="A2998">
        <v>3010</v>
      </c>
      <c r="B2998" t="s">
        <v>3920</v>
      </c>
      <c r="C2998" t="s">
        <v>10822</v>
      </c>
      <c r="D2998" t="s">
        <v>411</v>
      </c>
      <c r="E2998" s="2" t="s">
        <v>230</v>
      </c>
      <c r="F2998" t="s">
        <v>13607</v>
      </c>
      <c r="G2998" s="2" t="s">
        <v>6592</v>
      </c>
      <c r="H2998" t="s">
        <v>13553</v>
      </c>
    </row>
    <row r="2999" spans="1:8" x14ac:dyDescent="0.15">
      <c r="A2999">
        <v>3011</v>
      </c>
      <c r="B2999" t="s">
        <v>3921</v>
      </c>
      <c r="C2999" t="s">
        <v>10823</v>
      </c>
      <c r="D2999" t="s">
        <v>411</v>
      </c>
      <c r="E2999" s="2" t="s">
        <v>230</v>
      </c>
      <c r="F2999" t="s">
        <v>13629</v>
      </c>
      <c r="G2999" s="2" t="s">
        <v>6968</v>
      </c>
      <c r="H2999" t="s">
        <v>13553</v>
      </c>
    </row>
    <row r="3000" spans="1:8" x14ac:dyDescent="0.15">
      <c r="A3000">
        <v>3012</v>
      </c>
      <c r="B3000" t="s">
        <v>3922</v>
      </c>
      <c r="C3000" t="s">
        <v>10824</v>
      </c>
      <c r="D3000" t="s">
        <v>411</v>
      </c>
      <c r="E3000" s="2" t="s">
        <v>230</v>
      </c>
      <c r="F3000" t="s">
        <v>13617</v>
      </c>
      <c r="G3000" s="2" t="s">
        <v>7517</v>
      </c>
      <c r="H3000" t="s">
        <v>13553</v>
      </c>
    </row>
    <row r="3001" spans="1:8" x14ac:dyDescent="0.15">
      <c r="A3001">
        <v>3013</v>
      </c>
      <c r="B3001" t="s">
        <v>4925</v>
      </c>
      <c r="C3001" t="s">
        <v>10825</v>
      </c>
      <c r="D3001" t="s">
        <v>411</v>
      </c>
      <c r="E3001" s="2" t="s">
        <v>230</v>
      </c>
      <c r="F3001" t="s">
        <v>13617</v>
      </c>
      <c r="G3001" s="2" t="s">
        <v>7515</v>
      </c>
      <c r="H3001" t="s">
        <v>13554</v>
      </c>
    </row>
    <row r="3002" spans="1:8" x14ac:dyDescent="0.15">
      <c r="A3002">
        <v>3014</v>
      </c>
      <c r="B3002" t="s">
        <v>1785</v>
      </c>
      <c r="C3002" t="s">
        <v>10826</v>
      </c>
      <c r="D3002" t="s">
        <v>325</v>
      </c>
      <c r="E3002" s="2" t="s">
        <v>232</v>
      </c>
      <c r="F3002" t="s">
        <v>13607</v>
      </c>
      <c r="G3002" s="2" t="s">
        <v>6386</v>
      </c>
      <c r="H3002" t="s">
        <v>13553</v>
      </c>
    </row>
    <row r="3003" spans="1:8" x14ac:dyDescent="0.15">
      <c r="A3003">
        <v>3015</v>
      </c>
      <c r="B3003" t="s">
        <v>1786</v>
      </c>
      <c r="C3003" t="s">
        <v>10827</v>
      </c>
      <c r="D3003" t="s">
        <v>325</v>
      </c>
      <c r="E3003" s="2" t="s">
        <v>232</v>
      </c>
      <c r="F3003" t="s">
        <v>13621</v>
      </c>
      <c r="G3003" s="2" t="s">
        <v>6713</v>
      </c>
      <c r="H3003" t="s">
        <v>13553</v>
      </c>
    </row>
    <row r="3004" spans="1:8" x14ac:dyDescent="0.15">
      <c r="A3004">
        <v>3016</v>
      </c>
      <c r="B3004" t="s">
        <v>1787</v>
      </c>
      <c r="C3004" t="s">
        <v>10828</v>
      </c>
      <c r="D3004" t="s">
        <v>325</v>
      </c>
      <c r="E3004" s="2" t="s">
        <v>232</v>
      </c>
      <c r="F3004" t="s">
        <v>13614</v>
      </c>
      <c r="G3004" s="2" t="s">
        <v>7568</v>
      </c>
      <c r="H3004" t="s">
        <v>13553</v>
      </c>
    </row>
    <row r="3005" spans="1:8" x14ac:dyDescent="0.15">
      <c r="A3005">
        <v>3017</v>
      </c>
      <c r="B3005" t="s">
        <v>1788</v>
      </c>
      <c r="C3005" t="s">
        <v>10829</v>
      </c>
      <c r="D3005" t="s">
        <v>325</v>
      </c>
      <c r="E3005" s="2" t="s">
        <v>232</v>
      </c>
      <c r="F3005" t="s">
        <v>13619</v>
      </c>
      <c r="G3005" s="2" t="s">
        <v>7569</v>
      </c>
      <c r="H3005" t="s">
        <v>13553</v>
      </c>
    </row>
    <row r="3006" spans="1:8" x14ac:dyDescent="0.15">
      <c r="A3006">
        <v>3018</v>
      </c>
      <c r="B3006" t="s">
        <v>348</v>
      </c>
      <c r="C3006" t="s">
        <v>10830</v>
      </c>
      <c r="D3006" t="s">
        <v>325</v>
      </c>
      <c r="E3006" s="2" t="s">
        <v>232</v>
      </c>
      <c r="F3006" t="s">
        <v>13617</v>
      </c>
      <c r="G3006" s="2" t="s">
        <v>7188</v>
      </c>
      <c r="H3006" t="s">
        <v>13553</v>
      </c>
    </row>
    <row r="3007" spans="1:8" x14ac:dyDescent="0.15">
      <c r="A3007">
        <v>3019</v>
      </c>
      <c r="B3007" t="s">
        <v>1789</v>
      </c>
      <c r="C3007" t="s">
        <v>10831</v>
      </c>
      <c r="D3007" t="s">
        <v>325</v>
      </c>
      <c r="E3007" s="2" t="s">
        <v>232</v>
      </c>
      <c r="F3007" t="s">
        <v>13611</v>
      </c>
      <c r="G3007" s="2" t="s">
        <v>6533</v>
      </c>
      <c r="H3007" t="s">
        <v>13553</v>
      </c>
    </row>
    <row r="3008" spans="1:8" x14ac:dyDescent="0.15">
      <c r="A3008">
        <v>3020</v>
      </c>
      <c r="B3008" t="s">
        <v>1790</v>
      </c>
      <c r="C3008" t="s">
        <v>10832</v>
      </c>
      <c r="D3008" t="s">
        <v>325</v>
      </c>
      <c r="E3008" s="2" t="s">
        <v>232</v>
      </c>
      <c r="F3008" t="s">
        <v>13617</v>
      </c>
      <c r="G3008" s="2" t="s">
        <v>7406</v>
      </c>
      <c r="H3008" t="s">
        <v>13553</v>
      </c>
    </row>
    <row r="3009" spans="1:8" x14ac:dyDescent="0.15">
      <c r="A3009">
        <v>3021</v>
      </c>
      <c r="B3009" t="s">
        <v>1791</v>
      </c>
      <c r="C3009" t="s">
        <v>10833</v>
      </c>
      <c r="D3009" t="s">
        <v>325</v>
      </c>
      <c r="E3009" s="2" t="s">
        <v>232</v>
      </c>
      <c r="F3009" t="s">
        <v>13633</v>
      </c>
      <c r="G3009" s="2" t="s">
        <v>6820</v>
      </c>
      <c r="H3009" t="s">
        <v>13553</v>
      </c>
    </row>
    <row r="3010" spans="1:8" x14ac:dyDescent="0.15">
      <c r="A3010">
        <v>3022</v>
      </c>
      <c r="B3010" t="s">
        <v>1792</v>
      </c>
      <c r="C3010" t="s">
        <v>10834</v>
      </c>
      <c r="D3010" t="s">
        <v>325</v>
      </c>
      <c r="E3010" s="2" t="s">
        <v>232</v>
      </c>
      <c r="F3010" t="s">
        <v>13645</v>
      </c>
      <c r="G3010" s="2" t="s">
        <v>7178</v>
      </c>
      <c r="H3010" t="s">
        <v>13553</v>
      </c>
    </row>
    <row r="3011" spans="1:8" x14ac:dyDescent="0.15">
      <c r="A3011">
        <v>3023</v>
      </c>
      <c r="B3011" t="s">
        <v>1793</v>
      </c>
      <c r="C3011" t="s">
        <v>10835</v>
      </c>
      <c r="D3011" t="s">
        <v>325</v>
      </c>
      <c r="E3011" s="2" t="s">
        <v>232</v>
      </c>
      <c r="F3011" t="s">
        <v>13642</v>
      </c>
      <c r="G3011" s="2" t="s">
        <v>6618</v>
      </c>
      <c r="H3011" t="s">
        <v>13553</v>
      </c>
    </row>
    <row r="3012" spans="1:8" x14ac:dyDescent="0.15">
      <c r="A3012">
        <v>3024</v>
      </c>
      <c r="B3012" t="s">
        <v>1794</v>
      </c>
      <c r="C3012" t="s">
        <v>10836</v>
      </c>
      <c r="D3012" t="s">
        <v>325</v>
      </c>
      <c r="E3012" s="2" t="s">
        <v>232</v>
      </c>
      <c r="F3012" t="s">
        <v>13609</v>
      </c>
      <c r="G3012" s="2" t="s">
        <v>6288</v>
      </c>
      <c r="H3012" t="s">
        <v>13553</v>
      </c>
    </row>
    <row r="3013" spans="1:8" x14ac:dyDescent="0.15">
      <c r="A3013">
        <v>3025</v>
      </c>
      <c r="B3013" t="s">
        <v>4926</v>
      </c>
      <c r="C3013" t="s">
        <v>10837</v>
      </c>
      <c r="D3013" t="s">
        <v>325</v>
      </c>
      <c r="E3013" s="2" t="s">
        <v>232</v>
      </c>
      <c r="F3013" t="s">
        <v>13617</v>
      </c>
      <c r="G3013" s="2" t="s">
        <v>6913</v>
      </c>
      <c r="H3013" t="s">
        <v>13553</v>
      </c>
    </row>
    <row r="3014" spans="1:8" x14ac:dyDescent="0.15">
      <c r="A3014">
        <v>3026</v>
      </c>
      <c r="B3014" t="s">
        <v>1795</v>
      </c>
      <c r="C3014" t="s">
        <v>10838</v>
      </c>
      <c r="D3014" t="s">
        <v>325</v>
      </c>
      <c r="E3014" s="2" t="s">
        <v>232</v>
      </c>
      <c r="F3014" t="s">
        <v>13610</v>
      </c>
      <c r="G3014" s="2" t="s">
        <v>6387</v>
      </c>
      <c r="H3014" t="s">
        <v>13553</v>
      </c>
    </row>
    <row r="3015" spans="1:8" x14ac:dyDescent="0.15">
      <c r="A3015">
        <v>3027</v>
      </c>
      <c r="B3015" t="s">
        <v>1796</v>
      </c>
      <c r="C3015" t="s">
        <v>10839</v>
      </c>
      <c r="D3015" t="s">
        <v>325</v>
      </c>
      <c r="E3015" s="2" t="s">
        <v>232</v>
      </c>
      <c r="F3015" t="s">
        <v>13617</v>
      </c>
      <c r="G3015" s="2" t="s">
        <v>6569</v>
      </c>
      <c r="H3015" t="s">
        <v>13553</v>
      </c>
    </row>
    <row r="3016" spans="1:8" x14ac:dyDescent="0.15">
      <c r="A3016">
        <v>3028</v>
      </c>
      <c r="B3016" t="s">
        <v>1797</v>
      </c>
      <c r="C3016" t="s">
        <v>10840</v>
      </c>
      <c r="D3016" t="s">
        <v>325</v>
      </c>
      <c r="E3016" s="2" t="s">
        <v>232</v>
      </c>
      <c r="F3016" t="s">
        <v>13617</v>
      </c>
      <c r="G3016" s="2" t="s">
        <v>6321</v>
      </c>
      <c r="H3016" t="s">
        <v>13553</v>
      </c>
    </row>
    <row r="3017" spans="1:8" x14ac:dyDescent="0.15">
      <c r="A3017">
        <v>3029</v>
      </c>
      <c r="B3017" t="s">
        <v>1798</v>
      </c>
      <c r="C3017" t="s">
        <v>10841</v>
      </c>
      <c r="D3017" t="s">
        <v>325</v>
      </c>
      <c r="E3017" s="2" t="s">
        <v>232</v>
      </c>
      <c r="F3017" t="s">
        <v>13617</v>
      </c>
      <c r="G3017" s="2" t="s">
        <v>7036</v>
      </c>
      <c r="H3017" t="s">
        <v>13553</v>
      </c>
    </row>
    <row r="3018" spans="1:8" x14ac:dyDescent="0.15">
      <c r="A3018">
        <v>3030</v>
      </c>
      <c r="B3018" t="s">
        <v>2487</v>
      </c>
      <c r="C3018" t="s">
        <v>10842</v>
      </c>
      <c r="D3018" t="s">
        <v>325</v>
      </c>
      <c r="E3018" s="2" t="s">
        <v>231</v>
      </c>
      <c r="F3018" t="s">
        <v>13609</v>
      </c>
      <c r="G3018" s="2" t="s">
        <v>6731</v>
      </c>
      <c r="H3018" t="s">
        <v>13553</v>
      </c>
    </row>
    <row r="3019" spans="1:8" x14ac:dyDescent="0.15">
      <c r="A3019">
        <v>3031</v>
      </c>
      <c r="B3019" t="s">
        <v>2488</v>
      </c>
      <c r="C3019" t="s">
        <v>10843</v>
      </c>
      <c r="D3019" t="s">
        <v>325</v>
      </c>
      <c r="E3019" s="2" t="s">
        <v>231</v>
      </c>
      <c r="F3019" t="s">
        <v>13634</v>
      </c>
      <c r="G3019" s="2" t="s">
        <v>6548</v>
      </c>
      <c r="H3019" t="s">
        <v>13553</v>
      </c>
    </row>
    <row r="3020" spans="1:8" x14ac:dyDescent="0.15">
      <c r="A3020">
        <v>3032</v>
      </c>
      <c r="B3020" t="s">
        <v>2489</v>
      </c>
      <c r="C3020" t="s">
        <v>10844</v>
      </c>
      <c r="D3020" t="s">
        <v>325</v>
      </c>
      <c r="E3020" s="2" t="s">
        <v>231</v>
      </c>
      <c r="F3020" t="s">
        <v>13631</v>
      </c>
      <c r="G3020" s="2" t="s">
        <v>6341</v>
      </c>
      <c r="H3020" t="s">
        <v>13553</v>
      </c>
    </row>
    <row r="3021" spans="1:8" x14ac:dyDescent="0.15">
      <c r="A3021">
        <v>3033</v>
      </c>
      <c r="B3021" t="s">
        <v>4927</v>
      </c>
      <c r="C3021" t="s">
        <v>10845</v>
      </c>
      <c r="D3021" t="s">
        <v>325</v>
      </c>
      <c r="E3021" s="2" t="s">
        <v>231</v>
      </c>
      <c r="F3021" t="s">
        <v>13642</v>
      </c>
      <c r="G3021" s="2" t="s">
        <v>6671</v>
      </c>
      <c r="H3021" t="s">
        <v>13553</v>
      </c>
    </row>
    <row r="3022" spans="1:8" x14ac:dyDescent="0.15">
      <c r="A3022">
        <v>3034</v>
      </c>
      <c r="B3022" t="s">
        <v>4928</v>
      </c>
      <c r="C3022" t="s">
        <v>10846</v>
      </c>
      <c r="D3022" t="s">
        <v>325</v>
      </c>
      <c r="E3022" s="2" t="s">
        <v>231</v>
      </c>
      <c r="F3022" t="s">
        <v>13638</v>
      </c>
      <c r="G3022" s="2" t="s">
        <v>6586</v>
      </c>
      <c r="H3022" t="s">
        <v>13553</v>
      </c>
    </row>
    <row r="3023" spans="1:8" x14ac:dyDescent="0.15">
      <c r="A3023">
        <v>3035</v>
      </c>
      <c r="B3023" t="s">
        <v>2490</v>
      </c>
      <c r="C3023" t="s">
        <v>10847</v>
      </c>
      <c r="D3023" t="s">
        <v>325</v>
      </c>
      <c r="E3023" s="2" t="s">
        <v>231</v>
      </c>
      <c r="F3023" t="s">
        <v>13627</v>
      </c>
      <c r="G3023" s="2" t="s">
        <v>7360</v>
      </c>
      <c r="H3023" t="s">
        <v>13553</v>
      </c>
    </row>
    <row r="3024" spans="1:8" x14ac:dyDescent="0.15">
      <c r="A3024">
        <v>3036</v>
      </c>
      <c r="B3024" t="s">
        <v>2491</v>
      </c>
      <c r="C3024" t="s">
        <v>10848</v>
      </c>
      <c r="D3024" t="s">
        <v>325</v>
      </c>
      <c r="E3024" s="2" t="s">
        <v>231</v>
      </c>
      <c r="F3024" t="s">
        <v>13617</v>
      </c>
      <c r="G3024" s="2" t="s">
        <v>6777</v>
      </c>
      <c r="H3024" t="s">
        <v>13553</v>
      </c>
    </row>
    <row r="3025" spans="1:8" x14ac:dyDescent="0.15">
      <c r="A3025">
        <v>3037</v>
      </c>
      <c r="B3025" t="s">
        <v>2492</v>
      </c>
      <c r="C3025" t="s">
        <v>10849</v>
      </c>
      <c r="D3025" t="s">
        <v>325</v>
      </c>
      <c r="E3025" s="2" t="s">
        <v>231</v>
      </c>
      <c r="F3025" t="s">
        <v>13646</v>
      </c>
      <c r="G3025" s="2" t="s">
        <v>6543</v>
      </c>
      <c r="H3025" t="s">
        <v>13553</v>
      </c>
    </row>
    <row r="3026" spans="1:8" x14ac:dyDescent="0.15">
      <c r="A3026">
        <v>3038</v>
      </c>
      <c r="B3026" t="s">
        <v>2493</v>
      </c>
      <c r="C3026" t="s">
        <v>10850</v>
      </c>
      <c r="D3026" t="s">
        <v>325</v>
      </c>
      <c r="E3026" s="2" t="s">
        <v>231</v>
      </c>
      <c r="F3026" t="s">
        <v>13625</v>
      </c>
      <c r="G3026" s="2" t="s">
        <v>6550</v>
      </c>
      <c r="H3026" t="s">
        <v>13553</v>
      </c>
    </row>
    <row r="3027" spans="1:8" x14ac:dyDescent="0.15">
      <c r="A3027">
        <v>3039</v>
      </c>
      <c r="B3027" t="s">
        <v>2494</v>
      </c>
      <c r="C3027" t="s">
        <v>10851</v>
      </c>
      <c r="D3027" t="s">
        <v>325</v>
      </c>
      <c r="E3027" s="2" t="s">
        <v>231</v>
      </c>
      <c r="F3027" t="s">
        <v>13617</v>
      </c>
      <c r="G3027" s="2" t="s">
        <v>7021</v>
      </c>
      <c r="H3027" t="s">
        <v>13553</v>
      </c>
    </row>
    <row r="3028" spans="1:8" x14ac:dyDescent="0.15">
      <c r="A3028">
        <v>3040</v>
      </c>
      <c r="B3028" t="s">
        <v>2495</v>
      </c>
      <c r="C3028" t="s">
        <v>10852</v>
      </c>
      <c r="D3028" t="s">
        <v>325</v>
      </c>
      <c r="E3028" s="2" t="s">
        <v>231</v>
      </c>
      <c r="F3028" t="s">
        <v>13617</v>
      </c>
      <c r="G3028" s="2" t="s">
        <v>7484</v>
      </c>
      <c r="H3028" t="s">
        <v>13553</v>
      </c>
    </row>
    <row r="3029" spans="1:8" x14ac:dyDescent="0.15">
      <c r="A3029">
        <v>3041</v>
      </c>
      <c r="B3029" t="s">
        <v>2496</v>
      </c>
      <c r="C3029" t="s">
        <v>10853</v>
      </c>
      <c r="D3029" t="s">
        <v>325</v>
      </c>
      <c r="E3029" s="2" t="s">
        <v>231</v>
      </c>
      <c r="F3029" t="s">
        <v>13617</v>
      </c>
      <c r="G3029" s="2" t="s">
        <v>7570</v>
      </c>
      <c r="H3029" t="s">
        <v>13553</v>
      </c>
    </row>
    <row r="3030" spans="1:8" x14ac:dyDescent="0.15">
      <c r="A3030">
        <v>3042</v>
      </c>
      <c r="B3030" t="s">
        <v>2497</v>
      </c>
      <c r="C3030" t="s">
        <v>10854</v>
      </c>
      <c r="D3030" t="s">
        <v>325</v>
      </c>
      <c r="E3030" s="2" t="s">
        <v>231</v>
      </c>
      <c r="F3030" t="s">
        <v>13617</v>
      </c>
      <c r="G3030" s="2" t="s">
        <v>6953</v>
      </c>
      <c r="H3030" t="s">
        <v>13553</v>
      </c>
    </row>
    <row r="3031" spans="1:8" x14ac:dyDescent="0.15">
      <c r="A3031">
        <v>3043</v>
      </c>
      <c r="B3031" t="s">
        <v>2498</v>
      </c>
      <c r="C3031" t="s">
        <v>10855</v>
      </c>
      <c r="D3031" t="s">
        <v>325</v>
      </c>
      <c r="E3031" s="2" t="s">
        <v>231</v>
      </c>
      <c r="F3031" t="s">
        <v>13617</v>
      </c>
      <c r="G3031" s="2" t="s">
        <v>7144</v>
      </c>
      <c r="H3031" t="s">
        <v>13553</v>
      </c>
    </row>
    <row r="3032" spans="1:8" x14ac:dyDescent="0.15">
      <c r="A3032">
        <v>3044</v>
      </c>
      <c r="B3032" t="s">
        <v>2499</v>
      </c>
      <c r="C3032" t="s">
        <v>10856</v>
      </c>
      <c r="D3032" t="s">
        <v>325</v>
      </c>
      <c r="E3032" s="2" t="s">
        <v>231</v>
      </c>
      <c r="F3032" t="s">
        <v>13617</v>
      </c>
      <c r="G3032" s="2" t="s">
        <v>6292</v>
      </c>
      <c r="H3032" t="s">
        <v>13553</v>
      </c>
    </row>
    <row r="3033" spans="1:8" x14ac:dyDescent="0.15">
      <c r="A3033">
        <v>3045</v>
      </c>
      <c r="B3033" t="s">
        <v>2500</v>
      </c>
      <c r="C3033" t="s">
        <v>10857</v>
      </c>
      <c r="D3033" t="s">
        <v>325</v>
      </c>
      <c r="E3033" s="2" t="s">
        <v>231</v>
      </c>
      <c r="F3033" t="s">
        <v>13627</v>
      </c>
      <c r="G3033" s="2" t="s">
        <v>7571</v>
      </c>
      <c r="H3033" t="s">
        <v>13553</v>
      </c>
    </row>
    <row r="3034" spans="1:8" x14ac:dyDescent="0.15">
      <c r="A3034">
        <v>3046</v>
      </c>
      <c r="B3034" t="s">
        <v>2501</v>
      </c>
      <c r="C3034" t="s">
        <v>10858</v>
      </c>
      <c r="D3034" t="s">
        <v>325</v>
      </c>
      <c r="E3034" s="2" t="s">
        <v>231</v>
      </c>
      <c r="F3034" t="s">
        <v>13606</v>
      </c>
      <c r="G3034" s="2" t="s">
        <v>7338</v>
      </c>
      <c r="H3034" t="s">
        <v>13553</v>
      </c>
    </row>
    <row r="3035" spans="1:8" x14ac:dyDescent="0.15">
      <c r="A3035">
        <v>3047</v>
      </c>
      <c r="B3035" t="s">
        <v>3220</v>
      </c>
      <c r="C3035" t="s">
        <v>10859</v>
      </c>
      <c r="D3035" t="s">
        <v>325</v>
      </c>
      <c r="E3035" s="2" t="s">
        <v>231</v>
      </c>
      <c r="F3035" t="s">
        <v>13607</v>
      </c>
      <c r="G3035" s="2" t="s">
        <v>6636</v>
      </c>
      <c r="H3035" t="s">
        <v>13553</v>
      </c>
    </row>
    <row r="3036" spans="1:8" x14ac:dyDescent="0.15">
      <c r="A3036">
        <v>3048</v>
      </c>
      <c r="B3036" t="s">
        <v>4037</v>
      </c>
      <c r="C3036" t="s">
        <v>10860</v>
      </c>
      <c r="D3036" t="s">
        <v>325</v>
      </c>
      <c r="E3036" s="2" t="s">
        <v>230</v>
      </c>
      <c r="F3036" t="s">
        <v>13632</v>
      </c>
      <c r="G3036" s="2" t="s">
        <v>7119</v>
      </c>
      <c r="H3036" t="s">
        <v>13553</v>
      </c>
    </row>
    <row r="3037" spans="1:8" x14ac:dyDescent="0.15">
      <c r="A3037">
        <v>3049</v>
      </c>
      <c r="B3037" t="s">
        <v>4038</v>
      </c>
      <c r="C3037" t="s">
        <v>10861</v>
      </c>
      <c r="D3037" t="s">
        <v>325</v>
      </c>
      <c r="E3037" s="2" t="s">
        <v>230</v>
      </c>
      <c r="F3037" t="s">
        <v>13627</v>
      </c>
      <c r="G3037" s="2" t="s">
        <v>6969</v>
      </c>
      <c r="H3037" t="s">
        <v>13553</v>
      </c>
    </row>
    <row r="3038" spans="1:8" x14ac:dyDescent="0.15">
      <c r="A3038">
        <v>3050</v>
      </c>
      <c r="B3038" t="s">
        <v>4929</v>
      </c>
      <c r="C3038" t="s">
        <v>10862</v>
      </c>
      <c r="D3038" t="s">
        <v>325</v>
      </c>
      <c r="E3038" s="2" t="s">
        <v>230</v>
      </c>
      <c r="F3038" t="s">
        <v>13610</v>
      </c>
      <c r="G3038" s="2" t="s">
        <v>6556</v>
      </c>
      <c r="H3038" t="s">
        <v>13553</v>
      </c>
    </row>
    <row r="3039" spans="1:8" x14ac:dyDescent="0.15">
      <c r="A3039">
        <v>3051</v>
      </c>
      <c r="B3039" t="s">
        <v>4039</v>
      </c>
      <c r="C3039" t="s">
        <v>10863</v>
      </c>
      <c r="D3039" t="s">
        <v>325</v>
      </c>
      <c r="E3039" s="2" t="s">
        <v>230</v>
      </c>
      <c r="F3039" t="s">
        <v>13610</v>
      </c>
      <c r="G3039" s="2" t="s">
        <v>7572</v>
      </c>
      <c r="H3039" t="s">
        <v>13553</v>
      </c>
    </row>
    <row r="3040" spans="1:8" x14ac:dyDescent="0.15">
      <c r="A3040">
        <v>3052</v>
      </c>
      <c r="B3040" t="s">
        <v>4930</v>
      </c>
      <c r="C3040" t="s">
        <v>8404</v>
      </c>
      <c r="D3040" t="s">
        <v>325</v>
      </c>
      <c r="E3040" s="2" t="s">
        <v>230</v>
      </c>
      <c r="F3040" t="s">
        <v>13630</v>
      </c>
      <c r="G3040" s="2" t="s">
        <v>7391</v>
      </c>
      <c r="H3040" t="s">
        <v>13553</v>
      </c>
    </row>
    <row r="3041" spans="1:8" x14ac:dyDescent="0.15">
      <c r="A3041">
        <v>3053</v>
      </c>
      <c r="B3041" t="s">
        <v>4040</v>
      </c>
      <c r="C3041" t="s">
        <v>10864</v>
      </c>
      <c r="D3041" t="s">
        <v>325</v>
      </c>
      <c r="E3041" s="2" t="s">
        <v>230</v>
      </c>
      <c r="F3041" t="s">
        <v>13609</v>
      </c>
      <c r="G3041" s="2" t="s">
        <v>6970</v>
      </c>
      <c r="H3041" t="s">
        <v>13553</v>
      </c>
    </row>
    <row r="3042" spans="1:8" x14ac:dyDescent="0.15">
      <c r="A3042">
        <v>3054</v>
      </c>
      <c r="B3042" t="s">
        <v>4041</v>
      </c>
      <c r="C3042" t="s">
        <v>10865</v>
      </c>
      <c r="D3042" t="s">
        <v>325</v>
      </c>
      <c r="E3042" s="2" t="s">
        <v>230</v>
      </c>
      <c r="F3042" t="s">
        <v>13647</v>
      </c>
      <c r="G3042" s="2" t="s">
        <v>6931</v>
      </c>
      <c r="H3042" t="s">
        <v>13553</v>
      </c>
    </row>
    <row r="3043" spans="1:8" x14ac:dyDescent="0.15">
      <c r="A3043">
        <v>3055</v>
      </c>
      <c r="B3043" t="s">
        <v>4042</v>
      </c>
      <c r="C3043" t="s">
        <v>10866</v>
      </c>
      <c r="D3043" t="s">
        <v>325</v>
      </c>
      <c r="E3043" s="2" t="s">
        <v>230</v>
      </c>
      <c r="F3043" t="s">
        <v>13631</v>
      </c>
      <c r="G3043" s="2" t="s">
        <v>6641</v>
      </c>
      <c r="H3043" t="s">
        <v>13553</v>
      </c>
    </row>
    <row r="3044" spans="1:8" x14ac:dyDescent="0.15">
      <c r="A3044">
        <v>3056</v>
      </c>
      <c r="B3044" t="s">
        <v>4043</v>
      </c>
      <c r="C3044" t="s">
        <v>10867</v>
      </c>
      <c r="D3044" t="s">
        <v>325</v>
      </c>
      <c r="E3044" s="2" t="s">
        <v>230</v>
      </c>
      <c r="F3044" t="s">
        <v>13638</v>
      </c>
      <c r="G3044" s="2" t="s">
        <v>7573</v>
      </c>
      <c r="H3044" t="s">
        <v>13553</v>
      </c>
    </row>
    <row r="3045" spans="1:8" x14ac:dyDescent="0.15">
      <c r="A3045">
        <v>3057</v>
      </c>
      <c r="B3045" t="s">
        <v>4931</v>
      </c>
      <c r="C3045" t="s">
        <v>10868</v>
      </c>
      <c r="D3045" t="s">
        <v>325</v>
      </c>
      <c r="E3045" s="2" t="s">
        <v>230</v>
      </c>
      <c r="F3045" t="s">
        <v>13638</v>
      </c>
      <c r="G3045" s="2" t="s">
        <v>6968</v>
      </c>
      <c r="H3045" t="s">
        <v>13553</v>
      </c>
    </row>
    <row r="3046" spans="1:8" x14ac:dyDescent="0.15">
      <c r="A3046">
        <v>3058</v>
      </c>
      <c r="B3046" t="s">
        <v>4044</v>
      </c>
      <c r="C3046" t="s">
        <v>10869</v>
      </c>
      <c r="D3046" t="s">
        <v>325</v>
      </c>
      <c r="E3046" s="2" t="s">
        <v>230</v>
      </c>
      <c r="F3046" t="s">
        <v>13610</v>
      </c>
      <c r="G3046" s="2" t="s">
        <v>6732</v>
      </c>
      <c r="H3046" t="s">
        <v>13553</v>
      </c>
    </row>
    <row r="3047" spans="1:8" x14ac:dyDescent="0.15">
      <c r="A3047">
        <v>3059</v>
      </c>
      <c r="B3047" t="s">
        <v>4932</v>
      </c>
      <c r="C3047" t="s">
        <v>10870</v>
      </c>
      <c r="D3047" t="s">
        <v>325</v>
      </c>
      <c r="E3047" s="2" t="s">
        <v>230</v>
      </c>
      <c r="F3047" t="s">
        <v>13609</v>
      </c>
      <c r="G3047" s="2" t="s">
        <v>7574</v>
      </c>
      <c r="H3047" t="s">
        <v>13553</v>
      </c>
    </row>
    <row r="3048" spans="1:8" x14ac:dyDescent="0.15">
      <c r="A3048">
        <v>3060</v>
      </c>
      <c r="B3048" t="s">
        <v>4045</v>
      </c>
      <c r="C3048" t="s">
        <v>10871</v>
      </c>
      <c r="D3048" t="s">
        <v>325</v>
      </c>
      <c r="E3048" s="2" t="s">
        <v>230</v>
      </c>
      <c r="F3048" t="s">
        <v>13617</v>
      </c>
      <c r="G3048" s="2" t="s">
        <v>6896</v>
      </c>
      <c r="H3048" t="s">
        <v>13553</v>
      </c>
    </row>
    <row r="3049" spans="1:8" x14ac:dyDescent="0.15">
      <c r="A3049">
        <v>3061</v>
      </c>
      <c r="B3049" t="s">
        <v>4046</v>
      </c>
      <c r="C3049" t="s">
        <v>10872</v>
      </c>
      <c r="D3049" t="s">
        <v>325</v>
      </c>
      <c r="E3049" s="2" t="s">
        <v>230</v>
      </c>
      <c r="F3049" t="s">
        <v>13617</v>
      </c>
      <c r="G3049" s="2" t="s">
        <v>6734</v>
      </c>
      <c r="H3049" t="s">
        <v>13553</v>
      </c>
    </row>
    <row r="3050" spans="1:8" x14ac:dyDescent="0.15">
      <c r="A3050">
        <v>3062</v>
      </c>
      <c r="B3050" t="s">
        <v>4047</v>
      </c>
      <c r="C3050" t="s">
        <v>10873</v>
      </c>
      <c r="D3050" t="s">
        <v>325</v>
      </c>
      <c r="E3050" s="2" t="s">
        <v>230</v>
      </c>
      <c r="F3050" t="s">
        <v>13614</v>
      </c>
      <c r="G3050" s="2" t="s">
        <v>7284</v>
      </c>
      <c r="H3050" t="s">
        <v>13553</v>
      </c>
    </row>
    <row r="3051" spans="1:8" x14ac:dyDescent="0.15">
      <c r="A3051">
        <v>3063</v>
      </c>
      <c r="B3051" t="s">
        <v>4048</v>
      </c>
      <c r="C3051" t="s">
        <v>10874</v>
      </c>
      <c r="D3051" t="s">
        <v>325</v>
      </c>
      <c r="E3051" s="2" t="s">
        <v>230</v>
      </c>
      <c r="F3051" t="s">
        <v>13611</v>
      </c>
      <c r="G3051" s="2" t="s">
        <v>6472</v>
      </c>
      <c r="H3051" t="s">
        <v>13553</v>
      </c>
    </row>
    <row r="3052" spans="1:8" x14ac:dyDescent="0.15">
      <c r="A3052">
        <v>3064</v>
      </c>
      <c r="B3052" t="s">
        <v>4049</v>
      </c>
      <c r="C3052" t="s">
        <v>8946</v>
      </c>
      <c r="D3052" t="s">
        <v>325</v>
      </c>
      <c r="E3052" s="2" t="s">
        <v>230</v>
      </c>
      <c r="F3052" t="s">
        <v>13642</v>
      </c>
      <c r="G3052" s="2" t="s">
        <v>6557</v>
      </c>
      <c r="H3052" t="s">
        <v>13553</v>
      </c>
    </row>
    <row r="3053" spans="1:8" x14ac:dyDescent="0.15">
      <c r="A3053">
        <v>3065</v>
      </c>
      <c r="B3053" t="s">
        <v>4933</v>
      </c>
      <c r="C3053" t="s">
        <v>10875</v>
      </c>
      <c r="D3053" t="s">
        <v>325</v>
      </c>
      <c r="E3053" s="2" t="s">
        <v>230</v>
      </c>
      <c r="F3053" t="s">
        <v>13617</v>
      </c>
      <c r="G3053" s="2" t="s">
        <v>7499</v>
      </c>
      <c r="H3053" t="s">
        <v>13553</v>
      </c>
    </row>
    <row r="3054" spans="1:8" x14ac:dyDescent="0.15">
      <c r="A3054">
        <v>3066</v>
      </c>
      <c r="B3054" t="s">
        <v>4050</v>
      </c>
      <c r="C3054" t="s">
        <v>10876</v>
      </c>
      <c r="D3054" t="s">
        <v>325</v>
      </c>
      <c r="E3054" s="2" t="s">
        <v>230</v>
      </c>
      <c r="F3054" t="s">
        <v>13642</v>
      </c>
      <c r="G3054" s="2" t="s">
        <v>6638</v>
      </c>
      <c r="H3054" t="s">
        <v>13553</v>
      </c>
    </row>
    <row r="3055" spans="1:8" x14ac:dyDescent="0.15">
      <c r="A3055">
        <v>3067</v>
      </c>
      <c r="B3055" t="s">
        <v>4051</v>
      </c>
      <c r="C3055" t="s">
        <v>10877</v>
      </c>
      <c r="D3055" t="s">
        <v>325</v>
      </c>
      <c r="E3055" s="2" t="s">
        <v>230</v>
      </c>
      <c r="F3055" t="s">
        <v>13610</v>
      </c>
      <c r="G3055" s="2" t="s">
        <v>7575</v>
      </c>
      <c r="H3055" t="s">
        <v>13553</v>
      </c>
    </row>
    <row r="3056" spans="1:8" x14ac:dyDescent="0.15">
      <c r="A3056">
        <v>3068</v>
      </c>
      <c r="B3056" t="s">
        <v>4052</v>
      </c>
      <c r="C3056" t="s">
        <v>10878</v>
      </c>
      <c r="D3056" t="s">
        <v>325</v>
      </c>
      <c r="E3056" s="2" t="s">
        <v>230</v>
      </c>
      <c r="F3056" t="s">
        <v>13617</v>
      </c>
      <c r="G3056" s="2" t="s">
        <v>6608</v>
      </c>
      <c r="H3056" t="s">
        <v>13553</v>
      </c>
    </row>
    <row r="3057" spans="1:8" x14ac:dyDescent="0.15">
      <c r="A3057">
        <v>3069</v>
      </c>
      <c r="B3057" t="s">
        <v>4053</v>
      </c>
      <c r="C3057" t="s">
        <v>10879</v>
      </c>
      <c r="D3057" t="s">
        <v>325</v>
      </c>
      <c r="E3057" s="2" t="s">
        <v>230</v>
      </c>
      <c r="F3057" t="s">
        <v>13627</v>
      </c>
      <c r="G3057" s="2" t="s">
        <v>6607</v>
      </c>
      <c r="H3057" t="s">
        <v>13553</v>
      </c>
    </row>
    <row r="3058" spans="1:8" x14ac:dyDescent="0.15">
      <c r="A3058">
        <v>3070</v>
      </c>
      <c r="B3058" t="s">
        <v>4054</v>
      </c>
      <c r="C3058" t="s">
        <v>10880</v>
      </c>
      <c r="D3058" t="s">
        <v>325</v>
      </c>
      <c r="E3058" s="2" t="s">
        <v>230</v>
      </c>
      <c r="F3058" t="s">
        <v>13617</v>
      </c>
      <c r="G3058" s="2" t="s">
        <v>6299</v>
      </c>
      <c r="H3058" t="s">
        <v>13553</v>
      </c>
    </row>
    <row r="3059" spans="1:8" x14ac:dyDescent="0.15">
      <c r="A3059">
        <v>3071</v>
      </c>
      <c r="B3059" t="s">
        <v>4055</v>
      </c>
      <c r="C3059" t="s">
        <v>10881</v>
      </c>
      <c r="D3059" t="s">
        <v>325</v>
      </c>
      <c r="E3059" s="2" t="s">
        <v>230</v>
      </c>
      <c r="F3059" t="s">
        <v>13617</v>
      </c>
      <c r="G3059" s="2" t="s">
        <v>7210</v>
      </c>
      <c r="H3059" t="s">
        <v>13553</v>
      </c>
    </row>
    <row r="3060" spans="1:8" x14ac:dyDescent="0.15">
      <c r="A3060">
        <v>3072</v>
      </c>
      <c r="B3060" t="s">
        <v>4056</v>
      </c>
      <c r="C3060" t="s">
        <v>10882</v>
      </c>
      <c r="D3060" t="s">
        <v>325</v>
      </c>
      <c r="E3060" s="2" t="s">
        <v>230</v>
      </c>
      <c r="F3060" t="s">
        <v>13617</v>
      </c>
      <c r="G3060" s="2" t="s">
        <v>6324</v>
      </c>
      <c r="H3060" t="s">
        <v>13553</v>
      </c>
    </row>
    <row r="3061" spans="1:8" x14ac:dyDescent="0.15">
      <c r="A3061">
        <v>3073</v>
      </c>
      <c r="B3061" t="s">
        <v>4057</v>
      </c>
      <c r="C3061" t="s">
        <v>10883</v>
      </c>
      <c r="D3061" t="s">
        <v>325</v>
      </c>
      <c r="E3061" s="2" t="s">
        <v>230</v>
      </c>
      <c r="F3061" t="s">
        <v>13609</v>
      </c>
      <c r="G3061" s="2" t="s">
        <v>7576</v>
      </c>
      <c r="H3061" t="s">
        <v>13553</v>
      </c>
    </row>
    <row r="3062" spans="1:8" x14ac:dyDescent="0.15">
      <c r="A3062">
        <v>3074</v>
      </c>
      <c r="B3062" t="s">
        <v>4058</v>
      </c>
      <c r="C3062" t="s">
        <v>10884</v>
      </c>
      <c r="D3062" t="s">
        <v>325</v>
      </c>
      <c r="E3062" s="2" t="s">
        <v>230</v>
      </c>
      <c r="F3062" t="s">
        <v>13617</v>
      </c>
      <c r="G3062" s="2" t="s">
        <v>7299</v>
      </c>
      <c r="H3062" t="s">
        <v>13553</v>
      </c>
    </row>
    <row r="3063" spans="1:8" x14ac:dyDescent="0.15">
      <c r="A3063">
        <v>3075</v>
      </c>
      <c r="B3063" t="s">
        <v>4059</v>
      </c>
      <c r="C3063" t="s">
        <v>10885</v>
      </c>
      <c r="D3063" t="s">
        <v>325</v>
      </c>
      <c r="E3063" s="2" t="s">
        <v>230</v>
      </c>
      <c r="F3063" t="s">
        <v>13609</v>
      </c>
      <c r="G3063" s="2" t="s">
        <v>6997</v>
      </c>
      <c r="H3063" t="s">
        <v>13553</v>
      </c>
    </row>
    <row r="3064" spans="1:8" x14ac:dyDescent="0.15">
      <c r="A3064">
        <v>3076</v>
      </c>
      <c r="B3064" t="s">
        <v>4060</v>
      </c>
      <c r="C3064" t="s">
        <v>10886</v>
      </c>
      <c r="D3064" t="s">
        <v>325</v>
      </c>
      <c r="E3064" s="2" t="s">
        <v>230</v>
      </c>
      <c r="F3064" t="s">
        <v>13617</v>
      </c>
      <c r="G3064" s="2" t="s">
        <v>7013</v>
      </c>
      <c r="H3064" t="s">
        <v>13553</v>
      </c>
    </row>
    <row r="3065" spans="1:8" x14ac:dyDescent="0.15">
      <c r="A3065">
        <v>3077</v>
      </c>
      <c r="B3065" t="s">
        <v>453</v>
      </c>
      <c r="C3065" t="s">
        <v>10887</v>
      </c>
      <c r="D3065" t="s">
        <v>325</v>
      </c>
      <c r="E3065" s="2" t="s">
        <v>230</v>
      </c>
      <c r="F3065" t="s">
        <v>13610</v>
      </c>
      <c r="G3065" s="2" t="s">
        <v>7211</v>
      </c>
      <c r="H3065" t="s">
        <v>13553</v>
      </c>
    </row>
    <row r="3066" spans="1:8" x14ac:dyDescent="0.15">
      <c r="A3066">
        <v>3078</v>
      </c>
      <c r="B3066" t="s">
        <v>4061</v>
      </c>
      <c r="C3066" t="s">
        <v>10888</v>
      </c>
      <c r="D3066" t="s">
        <v>325</v>
      </c>
      <c r="E3066" s="2" t="s">
        <v>230</v>
      </c>
      <c r="F3066" t="s">
        <v>13608</v>
      </c>
      <c r="G3066" s="2" t="s">
        <v>6425</v>
      </c>
      <c r="H3066" t="s">
        <v>13553</v>
      </c>
    </row>
    <row r="3067" spans="1:8" x14ac:dyDescent="0.15">
      <c r="A3067">
        <v>3079</v>
      </c>
      <c r="B3067" t="s">
        <v>4062</v>
      </c>
      <c r="C3067" t="s">
        <v>10889</v>
      </c>
      <c r="D3067" t="s">
        <v>325</v>
      </c>
      <c r="E3067" s="2" t="s">
        <v>230</v>
      </c>
      <c r="F3067" t="s">
        <v>13607</v>
      </c>
      <c r="G3067" s="2" t="s">
        <v>6293</v>
      </c>
      <c r="H3067" t="s">
        <v>13553</v>
      </c>
    </row>
    <row r="3068" spans="1:8" x14ac:dyDescent="0.15">
      <c r="A3068">
        <v>3080</v>
      </c>
      <c r="B3068" t="s">
        <v>4063</v>
      </c>
      <c r="C3068" t="s">
        <v>10890</v>
      </c>
      <c r="D3068" t="s">
        <v>325</v>
      </c>
      <c r="E3068" s="2" t="s">
        <v>230</v>
      </c>
      <c r="F3068" t="s">
        <v>13627</v>
      </c>
      <c r="G3068" s="2" t="s">
        <v>6963</v>
      </c>
      <c r="H3068" t="s">
        <v>13553</v>
      </c>
    </row>
    <row r="3069" spans="1:8" x14ac:dyDescent="0.15">
      <c r="A3069">
        <v>3081</v>
      </c>
      <c r="B3069" t="s">
        <v>4934</v>
      </c>
      <c r="C3069" t="s">
        <v>4934</v>
      </c>
      <c r="D3069" t="s">
        <v>325</v>
      </c>
      <c r="E3069" s="2" t="s">
        <v>230</v>
      </c>
      <c r="F3069" t="s">
        <v>13631</v>
      </c>
      <c r="G3069" s="2" t="s">
        <v>6613</v>
      </c>
      <c r="H3069" t="s">
        <v>13554</v>
      </c>
    </row>
    <row r="3070" spans="1:8" x14ac:dyDescent="0.15">
      <c r="A3070">
        <v>3082</v>
      </c>
      <c r="B3070" t="s">
        <v>1475</v>
      </c>
      <c r="C3070" t="s">
        <v>10891</v>
      </c>
      <c r="D3070" t="s">
        <v>387</v>
      </c>
      <c r="E3070" s="2" t="s">
        <v>232</v>
      </c>
      <c r="F3070" t="s">
        <v>13634</v>
      </c>
      <c r="G3070" s="2" t="s">
        <v>6913</v>
      </c>
      <c r="H3070" t="s">
        <v>13553</v>
      </c>
    </row>
    <row r="3071" spans="1:8" x14ac:dyDescent="0.15">
      <c r="A3071">
        <v>3083</v>
      </c>
      <c r="B3071" t="s">
        <v>1476</v>
      </c>
      <c r="C3071" t="s">
        <v>10892</v>
      </c>
      <c r="D3071" t="s">
        <v>387</v>
      </c>
      <c r="E3071" s="2" t="s">
        <v>232</v>
      </c>
      <c r="F3071" t="s">
        <v>13622</v>
      </c>
      <c r="G3071" s="2" t="s">
        <v>6541</v>
      </c>
      <c r="H3071" t="s">
        <v>13553</v>
      </c>
    </row>
    <row r="3072" spans="1:8" x14ac:dyDescent="0.15">
      <c r="A3072">
        <v>3084</v>
      </c>
      <c r="B3072" t="s">
        <v>1477</v>
      </c>
      <c r="C3072" t="s">
        <v>10893</v>
      </c>
      <c r="D3072" t="s">
        <v>387</v>
      </c>
      <c r="E3072" s="2" t="s">
        <v>232</v>
      </c>
      <c r="F3072" t="s">
        <v>13610</v>
      </c>
      <c r="G3072" s="2" t="s">
        <v>6377</v>
      </c>
      <c r="H3072" t="s">
        <v>13553</v>
      </c>
    </row>
    <row r="3073" spans="1:8" x14ac:dyDescent="0.15">
      <c r="A3073">
        <v>3085</v>
      </c>
      <c r="B3073" t="s">
        <v>1478</v>
      </c>
      <c r="C3073" t="s">
        <v>10894</v>
      </c>
      <c r="D3073" t="s">
        <v>387</v>
      </c>
      <c r="E3073" s="2" t="s">
        <v>232</v>
      </c>
      <c r="F3073" t="s">
        <v>13614</v>
      </c>
      <c r="G3073" s="2" t="s">
        <v>7047</v>
      </c>
      <c r="H3073" t="s">
        <v>13553</v>
      </c>
    </row>
    <row r="3074" spans="1:8" x14ac:dyDescent="0.15">
      <c r="A3074">
        <v>3086</v>
      </c>
      <c r="B3074" t="s">
        <v>1479</v>
      </c>
      <c r="C3074" t="s">
        <v>10895</v>
      </c>
      <c r="D3074" t="s">
        <v>387</v>
      </c>
      <c r="E3074" s="2" t="s">
        <v>232</v>
      </c>
      <c r="F3074" t="s">
        <v>13634</v>
      </c>
      <c r="G3074" s="2" t="s">
        <v>6718</v>
      </c>
      <c r="H3074" t="s">
        <v>13553</v>
      </c>
    </row>
    <row r="3075" spans="1:8" x14ac:dyDescent="0.15">
      <c r="A3075">
        <v>3087</v>
      </c>
      <c r="B3075" t="s">
        <v>1480</v>
      </c>
      <c r="C3075" t="s">
        <v>10896</v>
      </c>
      <c r="D3075" t="s">
        <v>387</v>
      </c>
      <c r="E3075" s="2" t="s">
        <v>232</v>
      </c>
      <c r="F3075" t="s">
        <v>13621</v>
      </c>
      <c r="G3075" s="2" t="s">
        <v>7407</v>
      </c>
      <c r="H3075" t="s">
        <v>13553</v>
      </c>
    </row>
    <row r="3076" spans="1:8" x14ac:dyDescent="0.15">
      <c r="A3076">
        <v>3088</v>
      </c>
      <c r="B3076" t="s">
        <v>1481</v>
      </c>
      <c r="C3076" t="s">
        <v>10897</v>
      </c>
      <c r="D3076" t="s">
        <v>387</v>
      </c>
      <c r="E3076" s="2" t="s">
        <v>232</v>
      </c>
      <c r="F3076" t="s">
        <v>13617</v>
      </c>
      <c r="G3076" s="2" t="s">
        <v>6667</v>
      </c>
      <c r="H3076" t="s">
        <v>13553</v>
      </c>
    </row>
    <row r="3077" spans="1:8" x14ac:dyDescent="0.15">
      <c r="A3077">
        <v>3089</v>
      </c>
      <c r="B3077" t="s">
        <v>1482</v>
      </c>
      <c r="C3077" t="s">
        <v>10898</v>
      </c>
      <c r="D3077" t="s">
        <v>387</v>
      </c>
      <c r="E3077" s="2" t="s">
        <v>232</v>
      </c>
      <c r="F3077" t="s">
        <v>13607</v>
      </c>
      <c r="G3077" s="2" t="s">
        <v>7190</v>
      </c>
      <c r="H3077" t="s">
        <v>13553</v>
      </c>
    </row>
    <row r="3078" spans="1:8" x14ac:dyDescent="0.15">
      <c r="A3078">
        <v>3090</v>
      </c>
      <c r="B3078" t="s">
        <v>1483</v>
      </c>
      <c r="C3078" t="s">
        <v>10899</v>
      </c>
      <c r="D3078" t="s">
        <v>387</v>
      </c>
      <c r="E3078" s="2" t="s">
        <v>232</v>
      </c>
      <c r="F3078" t="s">
        <v>13632</v>
      </c>
      <c r="G3078" s="2" t="s">
        <v>6773</v>
      </c>
      <c r="H3078" t="s">
        <v>13553</v>
      </c>
    </row>
    <row r="3079" spans="1:8" x14ac:dyDescent="0.15">
      <c r="A3079">
        <v>3091</v>
      </c>
      <c r="B3079" t="s">
        <v>1484</v>
      </c>
      <c r="C3079" t="s">
        <v>10900</v>
      </c>
      <c r="D3079" t="s">
        <v>387</v>
      </c>
      <c r="E3079" s="2" t="s">
        <v>232</v>
      </c>
      <c r="F3079" t="s">
        <v>13621</v>
      </c>
      <c r="G3079" s="2" t="s">
        <v>7577</v>
      </c>
      <c r="H3079" t="s">
        <v>13553</v>
      </c>
    </row>
    <row r="3080" spans="1:8" x14ac:dyDescent="0.15">
      <c r="A3080">
        <v>3092</v>
      </c>
      <c r="B3080" t="s">
        <v>1485</v>
      </c>
      <c r="C3080" t="s">
        <v>10901</v>
      </c>
      <c r="D3080" t="s">
        <v>387</v>
      </c>
      <c r="E3080" s="2" t="s">
        <v>232</v>
      </c>
      <c r="F3080" t="s">
        <v>13621</v>
      </c>
      <c r="G3080" s="2" t="s">
        <v>7578</v>
      </c>
      <c r="H3080" t="s">
        <v>13553</v>
      </c>
    </row>
    <row r="3081" spans="1:8" x14ac:dyDescent="0.15">
      <c r="A3081">
        <v>3093</v>
      </c>
      <c r="B3081" t="s">
        <v>1486</v>
      </c>
      <c r="C3081" t="s">
        <v>10902</v>
      </c>
      <c r="D3081" t="s">
        <v>387</v>
      </c>
      <c r="E3081" s="2" t="s">
        <v>232</v>
      </c>
      <c r="F3081" t="s">
        <v>13640</v>
      </c>
      <c r="G3081" s="2" t="s">
        <v>6916</v>
      </c>
      <c r="H3081" t="s">
        <v>13553</v>
      </c>
    </row>
    <row r="3082" spans="1:8" x14ac:dyDescent="0.15">
      <c r="A3082">
        <v>3094</v>
      </c>
      <c r="B3082" t="s">
        <v>1487</v>
      </c>
      <c r="C3082" t="s">
        <v>10903</v>
      </c>
      <c r="D3082" t="s">
        <v>387</v>
      </c>
      <c r="E3082" s="2" t="s">
        <v>232</v>
      </c>
      <c r="F3082" t="s">
        <v>13621</v>
      </c>
      <c r="G3082" s="2" t="s">
        <v>7378</v>
      </c>
      <c r="H3082" t="s">
        <v>13553</v>
      </c>
    </row>
    <row r="3083" spans="1:8" x14ac:dyDescent="0.15">
      <c r="A3083">
        <v>3095</v>
      </c>
      <c r="B3083" t="s">
        <v>1488</v>
      </c>
      <c r="C3083" t="s">
        <v>10904</v>
      </c>
      <c r="D3083" t="s">
        <v>387</v>
      </c>
      <c r="E3083" s="2" t="s">
        <v>232</v>
      </c>
      <c r="F3083" t="s">
        <v>13624</v>
      </c>
      <c r="G3083" s="2" t="s">
        <v>7052</v>
      </c>
      <c r="H3083" t="s">
        <v>13553</v>
      </c>
    </row>
    <row r="3084" spans="1:8" x14ac:dyDescent="0.15">
      <c r="A3084">
        <v>3096</v>
      </c>
      <c r="B3084" t="s">
        <v>1489</v>
      </c>
      <c r="C3084" t="s">
        <v>10905</v>
      </c>
      <c r="D3084" t="s">
        <v>387</v>
      </c>
      <c r="E3084" s="2" t="s">
        <v>232</v>
      </c>
      <c r="F3084" t="s">
        <v>13606</v>
      </c>
      <c r="G3084" s="2" t="s">
        <v>6861</v>
      </c>
      <c r="H3084" t="s">
        <v>13553</v>
      </c>
    </row>
    <row r="3085" spans="1:8" x14ac:dyDescent="0.15">
      <c r="A3085">
        <v>3097</v>
      </c>
      <c r="B3085" t="s">
        <v>1490</v>
      </c>
      <c r="C3085" t="s">
        <v>10906</v>
      </c>
      <c r="D3085" t="s">
        <v>387</v>
      </c>
      <c r="E3085" s="2" t="s">
        <v>232</v>
      </c>
      <c r="F3085" t="s">
        <v>13607</v>
      </c>
      <c r="G3085" s="2" t="s">
        <v>7579</v>
      </c>
      <c r="H3085" t="s">
        <v>13553</v>
      </c>
    </row>
    <row r="3086" spans="1:8" x14ac:dyDescent="0.15">
      <c r="A3086">
        <v>3098</v>
      </c>
      <c r="B3086" t="s">
        <v>1491</v>
      </c>
      <c r="C3086" t="s">
        <v>10907</v>
      </c>
      <c r="D3086" t="s">
        <v>387</v>
      </c>
      <c r="E3086" s="2" t="s">
        <v>232</v>
      </c>
      <c r="F3086" t="s">
        <v>13617</v>
      </c>
      <c r="G3086" s="2" t="s">
        <v>7580</v>
      </c>
      <c r="H3086" t="s">
        <v>13553</v>
      </c>
    </row>
    <row r="3087" spans="1:8" x14ac:dyDescent="0.15">
      <c r="A3087">
        <v>3099</v>
      </c>
      <c r="B3087" t="s">
        <v>1492</v>
      </c>
      <c r="C3087" t="s">
        <v>10908</v>
      </c>
      <c r="D3087" t="s">
        <v>387</v>
      </c>
      <c r="E3087" s="2" t="s">
        <v>232</v>
      </c>
      <c r="F3087" t="s">
        <v>13610</v>
      </c>
      <c r="G3087" s="2" t="s">
        <v>6816</v>
      </c>
      <c r="H3087" t="s">
        <v>13553</v>
      </c>
    </row>
    <row r="3088" spans="1:8" x14ac:dyDescent="0.15">
      <c r="A3088">
        <v>3100</v>
      </c>
      <c r="B3088" t="s">
        <v>1493</v>
      </c>
      <c r="C3088" t="s">
        <v>10909</v>
      </c>
      <c r="D3088" t="s">
        <v>387</v>
      </c>
      <c r="E3088" s="2" t="s">
        <v>232</v>
      </c>
      <c r="F3088" t="s">
        <v>13617</v>
      </c>
      <c r="G3088" s="2" t="s">
        <v>7287</v>
      </c>
      <c r="H3088" t="s">
        <v>13553</v>
      </c>
    </row>
    <row r="3089" spans="1:8" x14ac:dyDescent="0.15">
      <c r="A3089">
        <v>3101</v>
      </c>
      <c r="B3089" t="s">
        <v>1494</v>
      </c>
      <c r="C3089" t="s">
        <v>10910</v>
      </c>
      <c r="D3089" t="s">
        <v>387</v>
      </c>
      <c r="E3089" s="2" t="s">
        <v>232</v>
      </c>
      <c r="F3089" t="s">
        <v>13610</v>
      </c>
      <c r="G3089" s="2" t="s">
        <v>7433</v>
      </c>
      <c r="H3089" t="s">
        <v>13553</v>
      </c>
    </row>
    <row r="3090" spans="1:8" x14ac:dyDescent="0.15">
      <c r="A3090">
        <v>3102</v>
      </c>
      <c r="B3090" t="s">
        <v>1495</v>
      </c>
      <c r="C3090" t="s">
        <v>10911</v>
      </c>
      <c r="D3090" t="s">
        <v>387</v>
      </c>
      <c r="E3090" s="2" t="s">
        <v>232</v>
      </c>
      <c r="F3090" t="s">
        <v>13617</v>
      </c>
      <c r="G3090" s="2" t="s">
        <v>7448</v>
      </c>
      <c r="H3090" t="s">
        <v>13553</v>
      </c>
    </row>
    <row r="3091" spans="1:8" x14ac:dyDescent="0.15">
      <c r="A3091">
        <v>3103</v>
      </c>
      <c r="B3091" t="s">
        <v>1496</v>
      </c>
      <c r="C3091" t="s">
        <v>10912</v>
      </c>
      <c r="D3091" t="s">
        <v>387</v>
      </c>
      <c r="E3091" s="2" t="s">
        <v>232</v>
      </c>
      <c r="F3091" t="s">
        <v>13617</v>
      </c>
      <c r="G3091" s="2" t="s">
        <v>6612</v>
      </c>
      <c r="H3091" t="s">
        <v>13553</v>
      </c>
    </row>
    <row r="3092" spans="1:8" x14ac:dyDescent="0.15">
      <c r="A3092">
        <v>3104</v>
      </c>
      <c r="B3092" t="s">
        <v>1497</v>
      </c>
      <c r="C3092" t="s">
        <v>10913</v>
      </c>
      <c r="D3092" t="s">
        <v>387</v>
      </c>
      <c r="E3092" s="2" t="s">
        <v>232</v>
      </c>
      <c r="F3092" t="s">
        <v>13638</v>
      </c>
      <c r="G3092" s="2" t="s">
        <v>6288</v>
      </c>
      <c r="H3092" t="s">
        <v>13553</v>
      </c>
    </row>
    <row r="3093" spans="1:8" x14ac:dyDescent="0.15">
      <c r="A3093">
        <v>3105</v>
      </c>
      <c r="B3093" t="s">
        <v>1498</v>
      </c>
      <c r="C3093" t="s">
        <v>10914</v>
      </c>
      <c r="D3093" t="s">
        <v>387</v>
      </c>
      <c r="E3093" s="2" t="s">
        <v>232</v>
      </c>
      <c r="F3093" t="s">
        <v>13621</v>
      </c>
      <c r="G3093" s="2" t="s">
        <v>6381</v>
      </c>
      <c r="H3093" t="s">
        <v>13553</v>
      </c>
    </row>
    <row r="3094" spans="1:8" x14ac:dyDescent="0.15">
      <c r="A3094">
        <v>3106</v>
      </c>
      <c r="B3094" t="s">
        <v>1499</v>
      </c>
      <c r="C3094" t="s">
        <v>10915</v>
      </c>
      <c r="D3094" t="s">
        <v>387</v>
      </c>
      <c r="E3094" s="2" t="s">
        <v>232</v>
      </c>
      <c r="F3094" t="s">
        <v>13632</v>
      </c>
      <c r="G3094" s="2" t="s">
        <v>6286</v>
      </c>
      <c r="H3094" t="s">
        <v>13553</v>
      </c>
    </row>
    <row r="3095" spans="1:8" x14ac:dyDescent="0.15">
      <c r="A3095">
        <v>3107</v>
      </c>
      <c r="B3095" t="s">
        <v>1500</v>
      </c>
      <c r="C3095" t="s">
        <v>10916</v>
      </c>
      <c r="D3095" t="s">
        <v>387</v>
      </c>
      <c r="E3095" s="2" t="s">
        <v>232</v>
      </c>
      <c r="F3095" t="s">
        <v>13645</v>
      </c>
      <c r="G3095" s="2" t="s">
        <v>6715</v>
      </c>
      <c r="H3095" t="s">
        <v>13553</v>
      </c>
    </row>
    <row r="3096" spans="1:8" x14ac:dyDescent="0.15">
      <c r="A3096">
        <v>3108</v>
      </c>
      <c r="B3096" t="s">
        <v>1501</v>
      </c>
      <c r="C3096" t="s">
        <v>10917</v>
      </c>
      <c r="D3096" t="s">
        <v>387</v>
      </c>
      <c r="E3096" s="2" t="s">
        <v>232</v>
      </c>
      <c r="F3096" t="s">
        <v>13617</v>
      </c>
      <c r="G3096" s="2" t="s">
        <v>7191</v>
      </c>
      <c r="H3096" t="s">
        <v>13553</v>
      </c>
    </row>
    <row r="3097" spans="1:8" x14ac:dyDescent="0.15">
      <c r="A3097">
        <v>3109</v>
      </c>
      <c r="B3097" t="s">
        <v>1502</v>
      </c>
      <c r="C3097" t="s">
        <v>10918</v>
      </c>
      <c r="D3097" t="s">
        <v>387</v>
      </c>
      <c r="E3097" s="2" t="s">
        <v>232</v>
      </c>
      <c r="F3097" t="s">
        <v>13617</v>
      </c>
      <c r="G3097" s="2" t="s">
        <v>7581</v>
      </c>
      <c r="H3097" t="s">
        <v>13553</v>
      </c>
    </row>
    <row r="3098" spans="1:8" x14ac:dyDescent="0.15">
      <c r="A3098">
        <v>3110</v>
      </c>
      <c r="B3098" t="s">
        <v>1503</v>
      </c>
      <c r="C3098" t="s">
        <v>10919</v>
      </c>
      <c r="D3098" t="s">
        <v>387</v>
      </c>
      <c r="E3098" s="2" t="s">
        <v>232</v>
      </c>
      <c r="F3098" t="s">
        <v>13634</v>
      </c>
      <c r="G3098" s="2" t="s">
        <v>6265</v>
      </c>
      <c r="H3098" t="s">
        <v>13553</v>
      </c>
    </row>
    <row r="3099" spans="1:8" x14ac:dyDescent="0.15">
      <c r="A3099">
        <v>3111</v>
      </c>
      <c r="B3099" t="s">
        <v>1504</v>
      </c>
      <c r="C3099" t="s">
        <v>10920</v>
      </c>
      <c r="D3099" t="s">
        <v>387</v>
      </c>
      <c r="E3099" s="2" t="s">
        <v>232</v>
      </c>
      <c r="F3099" t="s">
        <v>13617</v>
      </c>
      <c r="G3099" s="2" t="s">
        <v>7402</v>
      </c>
      <c r="H3099" t="s">
        <v>13553</v>
      </c>
    </row>
    <row r="3100" spans="1:8" x14ac:dyDescent="0.15">
      <c r="A3100">
        <v>3112</v>
      </c>
      <c r="B3100" t="s">
        <v>1505</v>
      </c>
      <c r="C3100" t="s">
        <v>10921</v>
      </c>
      <c r="D3100" t="s">
        <v>387</v>
      </c>
      <c r="E3100" s="2" t="s">
        <v>232</v>
      </c>
      <c r="F3100" t="s">
        <v>13631</v>
      </c>
      <c r="G3100" s="2" t="s">
        <v>7206</v>
      </c>
      <c r="H3100" t="s">
        <v>13553</v>
      </c>
    </row>
    <row r="3101" spans="1:8" x14ac:dyDescent="0.15">
      <c r="A3101">
        <v>3113</v>
      </c>
      <c r="B3101" t="s">
        <v>1506</v>
      </c>
      <c r="C3101" t="s">
        <v>10922</v>
      </c>
      <c r="D3101" t="s">
        <v>387</v>
      </c>
      <c r="E3101" s="2" t="s">
        <v>232</v>
      </c>
      <c r="F3101" t="s">
        <v>13617</v>
      </c>
      <c r="G3101" s="2" t="s">
        <v>7582</v>
      </c>
      <c r="H3101" t="s">
        <v>13553</v>
      </c>
    </row>
    <row r="3102" spans="1:8" x14ac:dyDescent="0.15">
      <c r="A3102">
        <v>3114</v>
      </c>
      <c r="B3102" t="s">
        <v>1507</v>
      </c>
      <c r="C3102" t="s">
        <v>10923</v>
      </c>
      <c r="D3102" t="s">
        <v>387</v>
      </c>
      <c r="E3102" s="2" t="s">
        <v>232</v>
      </c>
      <c r="F3102" t="s">
        <v>13617</v>
      </c>
      <c r="G3102" s="2" t="s">
        <v>7583</v>
      </c>
      <c r="H3102" t="s">
        <v>13553</v>
      </c>
    </row>
    <row r="3103" spans="1:8" x14ac:dyDescent="0.15">
      <c r="A3103">
        <v>3115</v>
      </c>
      <c r="B3103" t="s">
        <v>3409</v>
      </c>
      <c r="C3103" t="s">
        <v>10924</v>
      </c>
      <c r="D3103" t="s">
        <v>387</v>
      </c>
      <c r="E3103" s="2" t="s">
        <v>231</v>
      </c>
      <c r="F3103" t="s">
        <v>13609</v>
      </c>
      <c r="G3103" s="2" t="s">
        <v>6959</v>
      </c>
      <c r="H3103" t="s">
        <v>13553</v>
      </c>
    </row>
    <row r="3104" spans="1:8" x14ac:dyDescent="0.15">
      <c r="A3104">
        <v>3116</v>
      </c>
      <c r="B3104" t="s">
        <v>2515</v>
      </c>
      <c r="C3104" t="s">
        <v>10925</v>
      </c>
      <c r="D3104" t="s">
        <v>387</v>
      </c>
      <c r="E3104" s="2" t="s">
        <v>231</v>
      </c>
      <c r="F3104" t="s">
        <v>13610</v>
      </c>
      <c r="G3104" s="2" t="s">
        <v>6494</v>
      </c>
      <c r="H3104" t="s">
        <v>13553</v>
      </c>
    </row>
    <row r="3105" spans="1:8" x14ac:dyDescent="0.15">
      <c r="A3105">
        <v>3117</v>
      </c>
      <c r="B3105" t="s">
        <v>2516</v>
      </c>
      <c r="C3105" t="s">
        <v>10926</v>
      </c>
      <c r="D3105" t="s">
        <v>387</v>
      </c>
      <c r="E3105" s="2" t="s">
        <v>231</v>
      </c>
      <c r="F3105" t="s">
        <v>13610</v>
      </c>
      <c r="G3105" s="2" t="s">
        <v>7117</v>
      </c>
      <c r="H3105" t="s">
        <v>13553</v>
      </c>
    </row>
    <row r="3106" spans="1:8" x14ac:dyDescent="0.15">
      <c r="A3106">
        <v>3118</v>
      </c>
      <c r="B3106" t="s">
        <v>2519</v>
      </c>
      <c r="C3106" t="s">
        <v>10927</v>
      </c>
      <c r="D3106" t="s">
        <v>387</v>
      </c>
      <c r="E3106" s="2" t="s">
        <v>231</v>
      </c>
      <c r="F3106" t="s">
        <v>13610</v>
      </c>
      <c r="G3106" s="2" t="s">
        <v>6405</v>
      </c>
      <c r="H3106" t="s">
        <v>13553</v>
      </c>
    </row>
    <row r="3107" spans="1:8" x14ac:dyDescent="0.15">
      <c r="A3107">
        <v>3119</v>
      </c>
      <c r="B3107" t="s">
        <v>2517</v>
      </c>
      <c r="C3107" t="s">
        <v>10928</v>
      </c>
      <c r="D3107" t="s">
        <v>387</v>
      </c>
      <c r="E3107" s="2" t="s">
        <v>231</v>
      </c>
      <c r="F3107" t="s">
        <v>13648</v>
      </c>
      <c r="G3107" s="2" t="s">
        <v>6724</v>
      </c>
      <c r="H3107" t="s">
        <v>13553</v>
      </c>
    </row>
    <row r="3108" spans="1:8" x14ac:dyDescent="0.15">
      <c r="A3108">
        <v>3120</v>
      </c>
      <c r="B3108" t="s">
        <v>2518</v>
      </c>
      <c r="C3108" t="s">
        <v>10929</v>
      </c>
      <c r="D3108" t="s">
        <v>387</v>
      </c>
      <c r="E3108" s="2" t="s">
        <v>231</v>
      </c>
      <c r="F3108" t="s">
        <v>13644</v>
      </c>
      <c r="G3108" s="2" t="s">
        <v>6337</v>
      </c>
      <c r="H3108" t="s">
        <v>13553</v>
      </c>
    </row>
    <row r="3109" spans="1:8" x14ac:dyDescent="0.15">
      <c r="A3109">
        <v>3121</v>
      </c>
      <c r="B3109" t="s">
        <v>2520</v>
      </c>
      <c r="C3109" t="s">
        <v>10930</v>
      </c>
      <c r="D3109" t="s">
        <v>387</v>
      </c>
      <c r="E3109" s="2" t="s">
        <v>231</v>
      </c>
      <c r="F3109" t="s">
        <v>13612</v>
      </c>
      <c r="G3109" s="2" t="s">
        <v>6581</v>
      </c>
      <c r="H3109" t="s">
        <v>13553</v>
      </c>
    </row>
    <row r="3110" spans="1:8" x14ac:dyDescent="0.15">
      <c r="A3110">
        <v>3122</v>
      </c>
      <c r="B3110" t="s">
        <v>4935</v>
      </c>
      <c r="C3110" t="s">
        <v>10931</v>
      </c>
      <c r="D3110" t="s">
        <v>387</v>
      </c>
      <c r="E3110" s="2" t="s">
        <v>231</v>
      </c>
      <c r="F3110" t="s">
        <v>13617</v>
      </c>
      <c r="G3110" s="2" t="s">
        <v>6683</v>
      </c>
      <c r="H3110" t="s">
        <v>13553</v>
      </c>
    </row>
    <row r="3111" spans="1:8" x14ac:dyDescent="0.15">
      <c r="A3111">
        <v>3123</v>
      </c>
      <c r="B3111" t="s">
        <v>2521</v>
      </c>
      <c r="C3111" t="s">
        <v>10932</v>
      </c>
      <c r="D3111" t="s">
        <v>387</v>
      </c>
      <c r="E3111" s="2" t="s">
        <v>231</v>
      </c>
      <c r="F3111" t="s">
        <v>13649</v>
      </c>
      <c r="G3111" s="2" t="s">
        <v>6468</v>
      </c>
      <c r="H3111" t="s">
        <v>13553</v>
      </c>
    </row>
    <row r="3112" spans="1:8" x14ac:dyDescent="0.15">
      <c r="A3112">
        <v>3124</v>
      </c>
      <c r="B3112" t="s">
        <v>2522</v>
      </c>
      <c r="C3112" t="s">
        <v>10933</v>
      </c>
      <c r="D3112" t="s">
        <v>387</v>
      </c>
      <c r="E3112" s="2" t="s">
        <v>231</v>
      </c>
      <c r="F3112" t="s">
        <v>13638</v>
      </c>
      <c r="G3112" s="2" t="s">
        <v>6780</v>
      </c>
      <c r="H3112" t="s">
        <v>13553</v>
      </c>
    </row>
    <row r="3113" spans="1:8" x14ac:dyDescent="0.15">
      <c r="A3113">
        <v>3125</v>
      </c>
      <c r="B3113" t="s">
        <v>2523</v>
      </c>
      <c r="C3113" t="s">
        <v>10934</v>
      </c>
      <c r="D3113" t="s">
        <v>387</v>
      </c>
      <c r="E3113" s="2" t="s">
        <v>231</v>
      </c>
      <c r="F3113" t="s">
        <v>13627</v>
      </c>
      <c r="G3113" s="2" t="s">
        <v>7487</v>
      </c>
      <c r="H3113" t="s">
        <v>13553</v>
      </c>
    </row>
    <row r="3114" spans="1:8" x14ac:dyDescent="0.15">
      <c r="A3114">
        <v>3126</v>
      </c>
      <c r="B3114" t="s">
        <v>2524</v>
      </c>
      <c r="C3114" t="s">
        <v>10935</v>
      </c>
      <c r="D3114" t="s">
        <v>387</v>
      </c>
      <c r="E3114" s="2" t="s">
        <v>231</v>
      </c>
      <c r="F3114" t="s">
        <v>13620</v>
      </c>
      <c r="G3114" s="2" t="s">
        <v>6544</v>
      </c>
      <c r="H3114" t="s">
        <v>13553</v>
      </c>
    </row>
    <row r="3115" spans="1:8" x14ac:dyDescent="0.15">
      <c r="A3115">
        <v>3127</v>
      </c>
      <c r="B3115" t="s">
        <v>2525</v>
      </c>
      <c r="C3115" t="s">
        <v>10936</v>
      </c>
      <c r="D3115" t="s">
        <v>387</v>
      </c>
      <c r="E3115" s="2" t="s">
        <v>231</v>
      </c>
      <c r="F3115" t="s">
        <v>13610</v>
      </c>
      <c r="G3115" s="2" t="s">
        <v>6687</v>
      </c>
      <c r="H3115" t="s">
        <v>13553</v>
      </c>
    </row>
    <row r="3116" spans="1:8" x14ac:dyDescent="0.15">
      <c r="A3116">
        <v>3128</v>
      </c>
      <c r="B3116" t="s">
        <v>2527</v>
      </c>
      <c r="C3116" t="s">
        <v>10937</v>
      </c>
      <c r="D3116" t="s">
        <v>387</v>
      </c>
      <c r="E3116" s="2" t="s">
        <v>231</v>
      </c>
      <c r="F3116" t="s">
        <v>13624</v>
      </c>
      <c r="G3116" s="2" t="s">
        <v>7379</v>
      </c>
      <c r="H3116" t="s">
        <v>13553</v>
      </c>
    </row>
    <row r="3117" spans="1:8" x14ac:dyDescent="0.15">
      <c r="A3117">
        <v>3129</v>
      </c>
      <c r="B3117" t="s">
        <v>2530</v>
      </c>
      <c r="C3117" t="s">
        <v>10938</v>
      </c>
      <c r="D3117" t="s">
        <v>387</v>
      </c>
      <c r="E3117" s="2" t="s">
        <v>231</v>
      </c>
      <c r="F3117" t="s">
        <v>13612</v>
      </c>
      <c r="G3117" s="2" t="s">
        <v>7584</v>
      </c>
      <c r="H3117" t="s">
        <v>13553</v>
      </c>
    </row>
    <row r="3118" spans="1:8" x14ac:dyDescent="0.15">
      <c r="A3118">
        <v>3130</v>
      </c>
      <c r="B3118" t="s">
        <v>2531</v>
      </c>
      <c r="C3118" t="s">
        <v>10939</v>
      </c>
      <c r="D3118" t="s">
        <v>387</v>
      </c>
      <c r="E3118" s="2" t="s">
        <v>231</v>
      </c>
      <c r="F3118" t="s">
        <v>13622</v>
      </c>
      <c r="G3118" s="2" t="s">
        <v>6547</v>
      </c>
      <c r="H3118" t="s">
        <v>13553</v>
      </c>
    </row>
    <row r="3119" spans="1:8" x14ac:dyDescent="0.15">
      <c r="A3119">
        <v>3131</v>
      </c>
      <c r="B3119" t="s">
        <v>2532</v>
      </c>
      <c r="C3119" t="s">
        <v>10940</v>
      </c>
      <c r="D3119" t="s">
        <v>387</v>
      </c>
      <c r="E3119" s="2" t="s">
        <v>231</v>
      </c>
      <c r="F3119" t="s">
        <v>13635</v>
      </c>
      <c r="G3119" s="2" t="s">
        <v>6284</v>
      </c>
      <c r="H3119" t="s">
        <v>13553</v>
      </c>
    </row>
    <row r="3120" spans="1:8" x14ac:dyDescent="0.15">
      <c r="A3120">
        <v>3132</v>
      </c>
      <c r="B3120" t="s">
        <v>2526</v>
      </c>
      <c r="C3120" t="s">
        <v>10941</v>
      </c>
      <c r="D3120" t="s">
        <v>387</v>
      </c>
      <c r="E3120" s="2" t="s">
        <v>231</v>
      </c>
      <c r="F3120" t="s">
        <v>13634</v>
      </c>
      <c r="G3120" s="2" t="s">
        <v>6529</v>
      </c>
      <c r="H3120" t="s">
        <v>13553</v>
      </c>
    </row>
    <row r="3121" spans="1:8" x14ac:dyDescent="0.15">
      <c r="A3121">
        <v>3133</v>
      </c>
      <c r="B3121" t="s">
        <v>2528</v>
      </c>
      <c r="C3121" t="s">
        <v>10942</v>
      </c>
      <c r="D3121" t="s">
        <v>387</v>
      </c>
      <c r="E3121" s="2" t="s">
        <v>231</v>
      </c>
      <c r="F3121" t="s">
        <v>13645</v>
      </c>
      <c r="G3121" s="2" t="s">
        <v>7142</v>
      </c>
      <c r="H3121" t="s">
        <v>13553</v>
      </c>
    </row>
    <row r="3122" spans="1:8" x14ac:dyDescent="0.15">
      <c r="A3122">
        <v>3134</v>
      </c>
      <c r="B3122" t="s">
        <v>2529</v>
      </c>
      <c r="C3122" t="s">
        <v>10943</v>
      </c>
      <c r="D3122" t="s">
        <v>387</v>
      </c>
      <c r="E3122" s="2" t="s">
        <v>231</v>
      </c>
      <c r="F3122" t="s">
        <v>13612</v>
      </c>
      <c r="G3122" s="2" t="s">
        <v>7280</v>
      </c>
      <c r="H3122" t="s">
        <v>13553</v>
      </c>
    </row>
    <row r="3123" spans="1:8" x14ac:dyDescent="0.15">
      <c r="A3123">
        <v>3135</v>
      </c>
      <c r="B3123" t="s">
        <v>2533</v>
      </c>
      <c r="C3123" t="s">
        <v>10944</v>
      </c>
      <c r="D3123" t="s">
        <v>387</v>
      </c>
      <c r="E3123" s="2" t="s">
        <v>231</v>
      </c>
      <c r="F3123" t="s">
        <v>13612</v>
      </c>
      <c r="G3123" s="2" t="s">
        <v>6684</v>
      </c>
      <c r="H3123" t="s">
        <v>13553</v>
      </c>
    </row>
    <row r="3124" spans="1:8" x14ac:dyDescent="0.15">
      <c r="A3124">
        <v>3136</v>
      </c>
      <c r="B3124" t="s">
        <v>2534</v>
      </c>
      <c r="C3124" t="s">
        <v>10945</v>
      </c>
      <c r="D3124" t="s">
        <v>387</v>
      </c>
      <c r="E3124" s="2" t="s">
        <v>231</v>
      </c>
      <c r="F3124" t="s">
        <v>13628</v>
      </c>
      <c r="G3124" s="2" t="s">
        <v>6579</v>
      </c>
      <c r="H3124" t="s">
        <v>13553</v>
      </c>
    </row>
    <row r="3125" spans="1:8" x14ac:dyDescent="0.15">
      <c r="A3125">
        <v>3137</v>
      </c>
      <c r="B3125" t="s">
        <v>3410</v>
      </c>
      <c r="C3125" t="s">
        <v>10946</v>
      </c>
      <c r="D3125" t="s">
        <v>387</v>
      </c>
      <c r="E3125" s="2" t="s">
        <v>231</v>
      </c>
      <c r="F3125" t="s">
        <v>13607</v>
      </c>
      <c r="G3125" s="2" t="s">
        <v>7114</v>
      </c>
      <c r="H3125" t="s">
        <v>13553</v>
      </c>
    </row>
    <row r="3126" spans="1:8" x14ac:dyDescent="0.15">
      <c r="A3126">
        <v>3138</v>
      </c>
      <c r="B3126" t="s">
        <v>2535</v>
      </c>
      <c r="C3126" t="s">
        <v>10947</v>
      </c>
      <c r="D3126" t="s">
        <v>387</v>
      </c>
      <c r="E3126" s="2" t="s">
        <v>231</v>
      </c>
      <c r="F3126" t="s">
        <v>13617</v>
      </c>
      <c r="G3126" s="2" t="s">
        <v>6407</v>
      </c>
      <c r="H3126" t="s">
        <v>13553</v>
      </c>
    </row>
    <row r="3127" spans="1:8" x14ac:dyDescent="0.15">
      <c r="A3127">
        <v>3139</v>
      </c>
      <c r="B3127" t="s">
        <v>2536</v>
      </c>
      <c r="C3127" t="s">
        <v>10948</v>
      </c>
      <c r="D3127" t="s">
        <v>387</v>
      </c>
      <c r="E3127" s="2" t="s">
        <v>231</v>
      </c>
      <c r="F3127" t="s">
        <v>13607</v>
      </c>
      <c r="G3127" s="2" t="s">
        <v>7244</v>
      </c>
      <c r="H3127" t="s">
        <v>13553</v>
      </c>
    </row>
    <row r="3128" spans="1:8" x14ac:dyDescent="0.15">
      <c r="A3128">
        <v>3140</v>
      </c>
      <c r="B3128" t="s">
        <v>2537</v>
      </c>
      <c r="C3128" t="s">
        <v>10949</v>
      </c>
      <c r="D3128" t="s">
        <v>387</v>
      </c>
      <c r="E3128" s="2" t="s">
        <v>231</v>
      </c>
      <c r="F3128" t="s">
        <v>13607</v>
      </c>
      <c r="G3128" s="2" t="s">
        <v>6579</v>
      </c>
      <c r="H3128" t="s">
        <v>13553</v>
      </c>
    </row>
    <row r="3129" spans="1:8" x14ac:dyDescent="0.15">
      <c r="A3129">
        <v>3141</v>
      </c>
      <c r="B3129" t="s">
        <v>2538</v>
      </c>
      <c r="C3129" t="s">
        <v>10950</v>
      </c>
      <c r="D3129" t="s">
        <v>387</v>
      </c>
      <c r="E3129" s="2" t="s">
        <v>231</v>
      </c>
      <c r="F3129" t="s">
        <v>13645</v>
      </c>
      <c r="G3129" s="2" t="s">
        <v>6269</v>
      </c>
      <c r="H3129" t="s">
        <v>13553</v>
      </c>
    </row>
    <row r="3130" spans="1:8" x14ac:dyDescent="0.15">
      <c r="A3130">
        <v>3142</v>
      </c>
      <c r="B3130" t="s">
        <v>2539</v>
      </c>
      <c r="C3130" t="s">
        <v>10951</v>
      </c>
      <c r="D3130" t="s">
        <v>387</v>
      </c>
      <c r="E3130" s="2" t="s">
        <v>231</v>
      </c>
      <c r="F3130" t="s">
        <v>13617</v>
      </c>
      <c r="G3130" s="2" t="s">
        <v>7585</v>
      </c>
      <c r="H3130" t="s">
        <v>13553</v>
      </c>
    </row>
    <row r="3131" spans="1:8" x14ac:dyDescent="0.15">
      <c r="A3131">
        <v>3144</v>
      </c>
      <c r="B3131" t="s">
        <v>2540</v>
      </c>
      <c r="C3131" t="s">
        <v>10952</v>
      </c>
      <c r="D3131" t="s">
        <v>387</v>
      </c>
      <c r="E3131" s="2" t="s">
        <v>231</v>
      </c>
      <c r="F3131" t="s">
        <v>13617</v>
      </c>
      <c r="G3131" s="2" t="s">
        <v>6337</v>
      </c>
      <c r="H3131" t="s">
        <v>13553</v>
      </c>
    </row>
    <row r="3132" spans="1:8" x14ac:dyDescent="0.15">
      <c r="A3132">
        <v>3145</v>
      </c>
      <c r="B3132" t="s">
        <v>435</v>
      </c>
      <c r="C3132" t="s">
        <v>10953</v>
      </c>
      <c r="D3132" t="s">
        <v>387</v>
      </c>
      <c r="E3132" s="2" t="s">
        <v>231</v>
      </c>
      <c r="F3132" t="s">
        <v>13607</v>
      </c>
      <c r="G3132" s="2" t="s">
        <v>6468</v>
      </c>
      <c r="H3132" t="s">
        <v>13553</v>
      </c>
    </row>
    <row r="3133" spans="1:8" x14ac:dyDescent="0.15">
      <c r="A3133">
        <v>3146</v>
      </c>
      <c r="B3133" t="s">
        <v>3411</v>
      </c>
      <c r="C3133" t="s">
        <v>10954</v>
      </c>
      <c r="D3133" t="s">
        <v>387</v>
      </c>
      <c r="E3133" s="2" t="s">
        <v>231</v>
      </c>
      <c r="F3133" t="s">
        <v>13606</v>
      </c>
      <c r="G3133" s="2" t="s">
        <v>6269</v>
      </c>
      <c r="H3133" t="s">
        <v>13553</v>
      </c>
    </row>
    <row r="3134" spans="1:8" x14ac:dyDescent="0.15">
      <c r="A3134">
        <v>3147</v>
      </c>
      <c r="B3134" t="s">
        <v>3960</v>
      </c>
      <c r="C3134" t="s">
        <v>10955</v>
      </c>
      <c r="D3134" t="s">
        <v>387</v>
      </c>
      <c r="E3134" s="2" t="s">
        <v>230</v>
      </c>
      <c r="F3134" t="s">
        <v>13610</v>
      </c>
      <c r="G3134" s="2" t="s">
        <v>6651</v>
      </c>
      <c r="H3134" t="s">
        <v>13553</v>
      </c>
    </row>
    <row r="3135" spans="1:8" x14ac:dyDescent="0.15">
      <c r="A3135">
        <v>3148</v>
      </c>
      <c r="B3135" t="s">
        <v>3961</v>
      </c>
      <c r="C3135" t="s">
        <v>8356</v>
      </c>
      <c r="D3135" t="s">
        <v>387</v>
      </c>
      <c r="E3135" s="2" t="s">
        <v>230</v>
      </c>
      <c r="F3135" t="s">
        <v>13627</v>
      </c>
      <c r="G3135" s="2" t="s">
        <v>7066</v>
      </c>
      <c r="H3135" t="s">
        <v>13553</v>
      </c>
    </row>
    <row r="3136" spans="1:8" x14ac:dyDescent="0.15">
      <c r="A3136">
        <v>3149</v>
      </c>
      <c r="B3136" t="s">
        <v>3962</v>
      </c>
      <c r="C3136" t="s">
        <v>10956</v>
      </c>
      <c r="D3136" t="s">
        <v>387</v>
      </c>
      <c r="E3136" s="2" t="s">
        <v>230</v>
      </c>
      <c r="F3136" t="s">
        <v>13610</v>
      </c>
      <c r="G3136" s="2" t="s">
        <v>7586</v>
      </c>
      <c r="H3136" t="s">
        <v>13553</v>
      </c>
    </row>
    <row r="3137" spans="1:8" x14ac:dyDescent="0.15">
      <c r="A3137">
        <v>3150</v>
      </c>
      <c r="B3137" t="s">
        <v>3963</v>
      </c>
      <c r="C3137" t="s">
        <v>10957</v>
      </c>
      <c r="D3137" t="s">
        <v>387</v>
      </c>
      <c r="E3137" s="2" t="s">
        <v>230</v>
      </c>
      <c r="F3137" t="s">
        <v>13627</v>
      </c>
      <c r="G3137" s="2" t="s">
        <v>7587</v>
      </c>
      <c r="H3137" t="s">
        <v>13553</v>
      </c>
    </row>
    <row r="3138" spans="1:8" x14ac:dyDescent="0.15">
      <c r="A3138">
        <v>3151</v>
      </c>
      <c r="B3138" t="s">
        <v>3964</v>
      </c>
      <c r="C3138" t="s">
        <v>10958</v>
      </c>
      <c r="D3138" t="s">
        <v>387</v>
      </c>
      <c r="E3138" s="2" t="s">
        <v>230</v>
      </c>
      <c r="F3138" t="s">
        <v>13617</v>
      </c>
      <c r="G3138" s="2" t="s">
        <v>6563</v>
      </c>
      <c r="H3138" t="s">
        <v>13553</v>
      </c>
    </row>
    <row r="3139" spans="1:8" x14ac:dyDescent="0.15">
      <c r="A3139">
        <v>3152</v>
      </c>
      <c r="B3139" t="s">
        <v>3965</v>
      </c>
      <c r="C3139" t="s">
        <v>10959</v>
      </c>
      <c r="D3139" t="s">
        <v>387</v>
      </c>
      <c r="E3139" s="2" t="s">
        <v>230</v>
      </c>
      <c r="F3139" t="s">
        <v>13642</v>
      </c>
      <c r="G3139" s="2" t="s">
        <v>7499</v>
      </c>
      <c r="H3139" t="s">
        <v>13553</v>
      </c>
    </row>
    <row r="3140" spans="1:8" x14ac:dyDescent="0.15">
      <c r="A3140">
        <v>3153</v>
      </c>
      <c r="B3140" t="s">
        <v>4936</v>
      </c>
      <c r="C3140" t="s">
        <v>10960</v>
      </c>
      <c r="D3140" t="s">
        <v>387</v>
      </c>
      <c r="E3140" s="2" t="s">
        <v>230</v>
      </c>
      <c r="F3140" t="s">
        <v>13610</v>
      </c>
      <c r="G3140" s="2" t="s">
        <v>6784</v>
      </c>
      <c r="H3140" t="s">
        <v>13553</v>
      </c>
    </row>
    <row r="3141" spans="1:8" x14ac:dyDescent="0.15">
      <c r="A3141">
        <v>3154</v>
      </c>
      <c r="B3141" t="s">
        <v>3966</v>
      </c>
      <c r="C3141" t="s">
        <v>10961</v>
      </c>
      <c r="D3141" t="s">
        <v>387</v>
      </c>
      <c r="E3141" s="2" t="s">
        <v>230</v>
      </c>
      <c r="F3141" t="s">
        <v>13621</v>
      </c>
      <c r="G3141" s="2" t="s">
        <v>7093</v>
      </c>
      <c r="H3141" t="s">
        <v>13553</v>
      </c>
    </row>
    <row r="3142" spans="1:8" x14ac:dyDescent="0.15">
      <c r="A3142">
        <v>3155</v>
      </c>
      <c r="B3142" t="s">
        <v>3967</v>
      </c>
      <c r="C3142" t="s">
        <v>10962</v>
      </c>
      <c r="D3142" t="s">
        <v>387</v>
      </c>
      <c r="E3142" s="2" t="s">
        <v>230</v>
      </c>
      <c r="F3142" t="s">
        <v>13617</v>
      </c>
      <c r="G3142" s="2" t="s">
        <v>6843</v>
      </c>
      <c r="H3142" t="s">
        <v>13553</v>
      </c>
    </row>
    <row r="3143" spans="1:8" x14ac:dyDescent="0.15">
      <c r="A3143">
        <v>3156</v>
      </c>
      <c r="B3143" t="s">
        <v>3968</v>
      </c>
      <c r="C3143" t="s">
        <v>10963</v>
      </c>
      <c r="D3143" t="s">
        <v>387</v>
      </c>
      <c r="E3143" s="2" t="s">
        <v>230</v>
      </c>
      <c r="F3143" t="s">
        <v>13645</v>
      </c>
      <c r="G3143" s="2" t="s">
        <v>6939</v>
      </c>
      <c r="H3143" t="s">
        <v>13553</v>
      </c>
    </row>
    <row r="3144" spans="1:8" x14ac:dyDescent="0.15">
      <c r="A3144">
        <v>3157</v>
      </c>
      <c r="B3144" t="s">
        <v>3969</v>
      </c>
      <c r="C3144" t="s">
        <v>10964</v>
      </c>
      <c r="D3144" t="s">
        <v>387</v>
      </c>
      <c r="E3144" s="2" t="s">
        <v>230</v>
      </c>
      <c r="F3144" t="s">
        <v>13645</v>
      </c>
      <c r="G3144" s="2" t="s">
        <v>7064</v>
      </c>
      <c r="H3144" t="s">
        <v>13553</v>
      </c>
    </row>
    <row r="3145" spans="1:8" x14ac:dyDescent="0.15">
      <c r="A3145">
        <v>3158</v>
      </c>
      <c r="B3145" t="s">
        <v>3970</v>
      </c>
      <c r="C3145" t="s">
        <v>10965</v>
      </c>
      <c r="D3145" t="s">
        <v>387</v>
      </c>
      <c r="E3145" s="2" t="s">
        <v>230</v>
      </c>
      <c r="F3145" t="s">
        <v>13610</v>
      </c>
      <c r="G3145" s="2" t="s">
        <v>6422</v>
      </c>
      <c r="H3145" t="s">
        <v>13553</v>
      </c>
    </row>
    <row r="3146" spans="1:8" x14ac:dyDescent="0.15">
      <c r="A3146">
        <v>3159</v>
      </c>
      <c r="B3146" t="s">
        <v>3971</v>
      </c>
      <c r="C3146" t="s">
        <v>10966</v>
      </c>
      <c r="D3146" t="s">
        <v>387</v>
      </c>
      <c r="E3146" s="2" t="s">
        <v>230</v>
      </c>
      <c r="F3146" t="s">
        <v>13627</v>
      </c>
      <c r="G3146" s="2" t="s">
        <v>6475</v>
      </c>
      <c r="H3146" t="s">
        <v>13553</v>
      </c>
    </row>
    <row r="3147" spans="1:8" x14ac:dyDescent="0.15">
      <c r="A3147">
        <v>3160</v>
      </c>
      <c r="B3147" t="s">
        <v>3972</v>
      </c>
      <c r="C3147" t="s">
        <v>10967</v>
      </c>
      <c r="D3147" t="s">
        <v>387</v>
      </c>
      <c r="E3147" s="2" t="s">
        <v>230</v>
      </c>
      <c r="F3147" t="s">
        <v>13632</v>
      </c>
      <c r="G3147" s="2" t="s">
        <v>7588</v>
      </c>
      <c r="H3147" t="s">
        <v>13553</v>
      </c>
    </row>
    <row r="3148" spans="1:8" x14ac:dyDescent="0.15">
      <c r="A3148">
        <v>3161</v>
      </c>
      <c r="B3148" t="s">
        <v>3973</v>
      </c>
      <c r="C3148" t="s">
        <v>10968</v>
      </c>
      <c r="D3148" t="s">
        <v>387</v>
      </c>
      <c r="E3148" s="2" t="s">
        <v>230</v>
      </c>
      <c r="F3148" t="s">
        <v>13624</v>
      </c>
      <c r="G3148" s="2" t="s">
        <v>7451</v>
      </c>
      <c r="H3148" t="s">
        <v>13553</v>
      </c>
    </row>
    <row r="3149" spans="1:8" x14ac:dyDescent="0.15">
      <c r="A3149">
        <v>3162</v>
      </c>
      <c r="B3149" t="s">
        <v>3974</v>
      </c>
      <c r="C3149" t="s">
        <v>10969</v>
      </c>
      <c r="D3149" t="s">
        <v>387</v>
      </c>
      <c r="E3149" s="2" t="s">
        <v>230</v>
      </c>
      <c r="F3149" t="s">
        <v>13613</v>
      </c>
      <c r="G3149" s="2" t="s">
        <v>7589</v>
      </c>
      <c r="H3149" t="s">
        <v>13553</v>
      </c>
    </row>
    <row r="3150" spans="1:8" x14ac:dyDescent="0.15">
      <c r="A3150">
        <v>3163</v>
      </c>
      <c r="B3150" t="s">
        <v>3975</v>
      </c>
      <c r="C3150" t="s">
        <v>10970</v>
      </c>
      <c r="D3150" t="s">
        <v>387</v>
      </c>
      <c r="E3150" s="2" t="s">
        <v>230</v>
      </c>
      <c r="F3150" t="s">
        <v>13624</v>
      </c>
      <c r="G3150" s="2" t="s">
        <v>6789</v>
      </c>
      <c r="H3150" t="s">
        <v>13553</v>
      </c>
    </row>
    <row r="3151" spans="1:8" x14ac:dyDescent="0.15">
      <c r="A3151">
        <v>3164</v>
      </c>
      <c r="B3151" t="s">
        <v>3976</v>
      </c>
      <c r="C3151" t="s">
        <v>10971</v>
      </c>
      <c r="D3151" t="s">
        <v>387</v>
      </c>
      <c r="E3151" s="2" t="s">
        <v>230</v>
      </c>
      <c r="F3151" t="s">
        <v>13606</v>
      </c>
      <c r="G3151" s="2" t="s">
        <v>7462</v>
      </c>
      <c r="H3151" t="s">
        <v>13553</v>
      </c>
    </row>
    <row r="3152" spans="1:8" x14ac:dyDescent="0.15">
      <c r="A3152">
        <v>3165</v>
      </c>
      <c r="B3152" t="s">
        <v>3977</v>
      </c>
      <c r="C3152" t="s">
        <v>10972</v>
      </c>
      <c r="D3152" t="s">
        <v>387</v>
      </c>
      <c r="E3152" s="2" t="s">
        <v>230</v>
      </c>
      <c r="F3152" t="s">
        <v>13621</v>
      </c>
      <c r="G3152" s="2" t="s">
        <v>6428</v>
      </c>
      <c r="H3152" t="s">
        <v>13553</v>
      </c>
    </row>
    <row r="3153" spans="1:8" x14ac:dyDescent="0.15">
      <c r="A3153">
        <v>3166</v>
      </c>
      <c r="B3153" t="s">
        <v>3978</v>
      </c>
      <c r="C3153" t="s">
        <v>10973</v>
      </c>
      <c r="D3153" t="s">
        <v>387</v>
      </c>
      <c r="E3153" s="2" t="s">
        <v>230</v>
      </c>
      <c r="F3153" t="s">
        <v>13614</v>
      </c>
      <c r="G3153" s="2" t="s">
        <v>6832</v>
      </c>
      <c r="H3153" t="s">
        <v>13553</v>
      </c>
    </row>
    <row r="3154" spans="1:8" x14ac:dyDescent="0.15">
      <c r="A3154">
        <v>3167</v>
      </c>
      <c r="B3154" t="s">
        <v>3979</v>
      </c>
      <c r="C3154" t="s">
        <v>10974</v>
      </c>
      <c r="D3154" t="s">
        <v>387</v>
      </c>
      <c r="E3154" s="2" t="s">
        <v>230</v>
      </c>
      <c r="F3154" t="s">
        <v>13627</v>
      </c>
      <c r="G3154" s="2" t="s">
        <v>7215</v>
      </c>
      <c r="H3154" t="s">
        <v>13553</v>
      </c>
    </row>
    <row r="3155" spans="1:8" x14ac:dyDescent="0.15">
      <c r="A3155">
        <v>3168</v>
      </c>
      <c r="B3155" t="s">
        <v>3980</v>
      </c>
      <c r="C3155" t="s">
        <v>10975</v>
      </c>
      <c r="D3155" t="s">
        <v>387</v>
      </c>
      <c r="E3155" s="2" t="s">
        <v>230</v>
      </c>
      <c r="F3155" t="s">
        <v>13610</v>
      </c>
      <c r="G3155" s="2" t="s">
        <v>6613</v>
      </c>
      <c r="H3155" t="s">
        <v>13553</v>
      </c>
    </row>
    <row r="3156" spans="1:8" x14ac:dyDescent="0.15">
      <c r="A3156">
        <v>3169</v>
      </c>
      <c r="B3156" t="s">
        <v>3981</v>
      </c>
      <c r="C3156" t="s">
        <v>10976</v>
      </c>
      <c r="D3156" t="s">
        <v>387</v>
      </c>
      <c r="E3156" s="2" t="s">
        <v>230</v>
      </c>
      <c r="F3156" t="s">
        <v>13624</v>
      </c>
      <c r="G3156" s="2" t="s">
        <v>6961</v>
      </c>
      <c r="H3156" t="s">
        <v>13553</v>
      </c>
    </row>
    <row r="3157" spans="1:8" x14ac:dyDescent="0.15">
      <c r="A3157">
        <v>3170</v>
      </c>
      <c r="B3157" t="s">
        <v>3982</v>
      </c>
      <c r="C3157" t="s">
        <v>10977</v>
      </c>
      <c r="D3157" t="s">
        <v>387</v>
      </c>
      <c r="E3157" s="2" t="s">
        <v>230</v>
      </c>
      <c r="F3157" t="s">
        <v>13638</v>
      </c>
      <c r="G3157" s="2" t="s">
        <v>7589</v>
      </c>
      <c r="H3157" t="s">
        <v>13553</v>
      </c>
    </row>
    <row r="3158" spans="1:8" x14ac:dyDescent="0.15">
      <c r="A3158">
        <v>3171</v>
      </c>
      <c r="B3158" t="s">
        <v>3983</v>
      </c>
      <c r="C3158" t="s">
        <v>10978</v>
      </c>
      <c r="D3158" t="s">
        <v>387</v>
      </c>
      <c r="E3158" s="2" t="s">
        <v>230</v>
      </c>
      <c r="F3158" t="s">
        <v>13648</v>
      </c>
      <c r="G3158" s="2" t="s">
        <v>6310</v>
      </c>
      <c r="H3158" t="s">
        <v>13553</v>
      </c>
    </row>
    <row r="3159" spans="1:8" x14ac:dyDescent="0.15">
      <c r="A3159">
        <v>3172</v>
      </c>
      <c r="B3159" t="s">
        <v>3984</v>
      </c>
      <c r="C3159" t="s">
        <v>10979</v>
      </c>
      <c r="D3159" t="s">
        <v>387</v>
      </c>
      <c r="E3159" s="2" t="s">
        <v>230</v>
      </c>
      <c r="F3159" t="s">
        <v>13645</v>
      </c>
      <c r="G3159" s="2" t="s">
        <v>6699</v>
      </c>
      <c r="H3159" t="s">
        <v>13553</v>
      </c>
    </row>
    <row r="3160" spans="1:8" x14ac:dyDescent="0.15">
      <c r="A3160">
        <v>3173</v>
      </c>
      <c r="B3160" t="s">
        <v>3985</v>
      </c>
      <c r="C3160" t="s">
        <v>10980</v>
      </c>
      <c r="D3160" t="s">
        <v>387</v>
      </c>
      <c r="E3160" s="2" t="s">
        <v>230</v>
      </c>
      <c r="F3160" t="s">
        <v>13613</v>
      </c>
      <c r="G3160" s="2" t="s">
        <v>6433</v>
      </c>
      <c r="H3160" t="s">
        <v>13553</v>
      </c>
    </row>
    <row r="3161" spans="1:8" x14ac:dyDescent="0.15">
      <c r="A3161">
        <v>3174</v>
      </c>
      <c r="B3161" t="s">
        <v>3986</v>
      </c>
      <c r="C3161" t="s">
        <v>10981</v>
      </c>
      <c r="D3161" t="s">
        <v>387</v>
      </c>
      <c r="E3161" s="2" t="s">
        <v>230</v>
      </c>
      <c r="F3161" t="s">
        <v>13607</v>
      </c>
      <c r="G3161" s="2" t="s">
        <v>7327</v>
      </c>
      <c r="H3161" t="s">
        <v>13553</v>
      </c>
    </row>
    <row r="3162" spans="1:8" x14ac:dyDescent="0.15">
      <c r="A3162">
        <v>3175</v>
      </c>
      <c r="B3162" t="s">
        <v>3987</v>
      </c>
      <c r="C3162" t="s">
        <v>10982</v>
      </c>
      <c r="D3162" t="s">
        <v>387</v>
      </c>
      <c r="E3162" s="2" t="s">
        <v>230</v>
      </c>
      <c r="F3162" t="s">
        <v>27</v>
      </c>
      <c r="G3162" s="2" t="s">
        <v>7327</v>
      </c>
      <c r="H3162" t="s">
        <v>13553</v>
      </c>
    </row>
    <row r="3163" spans="1:8" x14ac:dyDescent="0.15">
      <c r="A3163">
        <v>3176</v>
      </c>
      <c r="B3163" t="s">
        <v>3988</v>
      </c>
      <c r="C3163" t="s">
        <v>10983</v>
      </c>
      <c r="D3163" t="s">
        <v>387</v>
      </c>
      <c r="E3163" s="2" t="s">
        <v>230</v>
      </c>
      <c r="F3163" t="s">
        <v>13649</v>
      </c>
      <c r="G3163" s="2" t="s">
        <v>6556</v>
      </c>
      <c r="H3163" t="s">
        <v>13553</v>
      </c>
    </row>
    <row r="3164" spans="1:8" x14ac:dyDescent="0.15">
      <c r="A3164">
        <v>3177</v>
      </c>
      <c r="B3164" t="s">
        <v>3989</v>
      </c>
      <c r="C3164" t="s">
        <v>10984</v>
      </c>
      <c r="D3164" t="s">
        <v>387</v>
      </c>
      <c r="E3164" s="2" t="s">
        <v>230</v>
      </c>
      <c r="F3164" t="s">
        <v>13649</v>
      </c>
      <c r="G3164" s="2" t="s">
        <v>6743</v>
      </c>
      <c r="H3164" t="s">
        <v>13553</v>
      </c>
    </row>
    <row r="3165" spans="1:8" x14ac:dyDescent="0.15">
      <c r="A3165">
        <v>3178</v>
      </c>
      <c r="B3165" t="s">
        <v>3990</v>
      </c>
      <c r="C3165" t="s">
        <v>10985</v>
      </c>
      <c r="D3165" t="s">
        <v>387</v>
      </c>
      <c r="E3165" s="2" t="s">
        <v>230</v>
      </c>
      <c r="F3165" t="s">
        <v>13649</v>
      </c>
      <c r="G3165" s="2" t="s">
        <v>6348</v>
      </c>
      <c r="H3165" t="s">
        <v>13553</v>
      </c>
    </row>
    <row r="3166" spans="1:8" x14ac:dyDescent="0.15">
      <c r="A3166">
        <v>3179</v>
      </c>
      <c r="B3166" t="s">
        <v>3991</v>
      </c>
      <c r="C3166" t="s">
        <v>10986</v>
      </c>
      <c r="D3166" t="s">
        <v>387</v>
      </c>
      <c r="E3166" s="2" t="s">
        <v>230</v>
      </c>
      <c r="F3166" t="s">
        <v>13611</v>
      </c>
      <c r="G3166" s="2" t="s">
        <v>7489</v>
      </c>
      <c r="H3166" t="s">
        <v>13553</v>
      </c>
    </row>
    <row r="3167" spans="1:8" x14ac:dyDescent="0.15">
      <c r="A3167">
        <v>3180</v>
      </c>
      <c r="B3167" t="s">
        <v>3992</v>
      </c>
      <c r="C3167" t="s">
        <v>10987</v>
      </c>
      <c r="D3167" t="s">
        <v>387</v>
      </c>
      <c r="E3167" s="2" t="s">
        <v>230</v>
      </c>
      <c r="F3167" t="s">
        <v>13632</v>
      </c>
      <c r="G3167" s="2" t="s">
        <v>6701</v>
      </c>
      <c r="H3167" t="s">
        <v>13553</v>
      </c>
    </row>
    <row r="3168" spans="1:8" x14ac:dyDescent="0.15">
      <c r="A3168">
        <v>3181</v>
      </c>
      <c r="B3168" t="s">
        <v>3993</v>
      </c>
      <c r="C3168" t="s">
        <v>10988</v>
      </c>
      <c r="D3168" t="s">
        <v>387</v>
      </c>
      <c r="E3168" s="2" t="s">
        <v>230</v>
      </c>
      <c r="F3168" t="s">
        <v>13617</v>
      </c>
      <c r="G3168" s="2" t="s">
        <v>6417</v>
      </c>
      <c r="H3168" t="s">
        <v>13553</v>
      </c>
    </row>
    <row r="3169" spans="1:8" x14ac:dyDescent="0.15">
      <c r="A3169">
        <v>3182</v>
      </c>
      <c r="B3169" t="s">
        <v>3994</v>
      </c>
      <c r="C3169" t="s">
        <v>10989</v>
      </c>
      <c r="D3169" t="s">
        <v>387</v>
      </c>
      <c r="E3169" s="2" t="s">
        <v>230</v>
      </c>
      <c r="F3169" t="s">
        <v>13614</v>
      </c>
      <c r="G3169" s="2" t="s">
        <v>6648</v>
      </c>
      <c r="H3169" t="s">
        <v>13553</v>
      </c>
    </row>
    <row r="3170" spans="1:8" x14ac:dyDescent="0.15">
      <c r="A3170">
        <v>3183</v>
      </c>
      <c r="B3170" t="s">
        <v>3995</v>
      </c>
      <c r="C3170" t="s">
        <v>10990</v>
      </c>
      <c r="D3170" t="s">
        <v>387</v>
      </c>
      <c r="E3170" s="2" t="s">
        <v>230</v>
      </c>
      <c r="F3170" t="s">
        <v>13634</v>
      </c>
      <c r="G3170" s="2" t="s">
        <v>6963</v>
      </c>
      <c r="H3170" t="s">
        <v>13553</v>
      </c>
    </row>
    <row r="3171" spans="1:8" x14ac:dyDescent="0.15">
      <c r="A3171">
        <v>3184</v>
      </c>
      <c r="B3171" t="s">
        <v>3996</v>
      </c>
      <c r="C3171" t="s">
        <v>10991</v>
      </c>
      <c r="D3171" t="s">
        <v>387</v>
      </c>
      <c r="E3171" s="2" t="s">
        <v>230</v>
      </c>
      <c r="F3171" t="s">
        <v>13617</v>
      </c>
      <c r="G3171" s="2" t="s">
        <v>6783</v>
      </c>
      <c r="H3171" t="s">
        <v>13553</v>
      </c>
    </row>
    <row r="3172" spans="1:8" x14ac:dyDescent="0.15">
      <c r="A3172">
        <v>3185</v>
      </c>
      <c r="B3172" t="s">
        <v>3997</v>
      </c>
      <c r="C3172" t="s">
        <v>10992</v>
      </c>
      <c r="D3172" t="s">
        <v>387</v>
      </c>
      <c r="E3172" s="2" t="s">
        <v>230</v>
      </c>
      <c r="F3172" t="s">
        <v>13617</v>
      </c>
      <c r="G3172" s="2" t="s">
        <v>7452</v>
      </c>
      <c r="H3172" t="s">
        <v>13553</v>
      </c>
    </row>
    <row r="3173" spans="1:8" x14ac:dyDescent="0.15">
      <c r="A3173">
        <v>3186</v>
      </c>
      <c r="B3173" t="s">
        <v>314</v>
      </c>
      <c r="C3173" t="s">
        <v>9263</v>
      </c>
      <c r="D3173" t="s">
        <v>387</v>
      </c>
      <c r="E3173" s="2" t="s">
        <v>230</v>
      </c>
      <c r="F3173" t="s">
        <v>13610</v>
      </c>
      <c r="G3173" s="2" t="s">
        <v>6590</v>
      </c>
      <c r="H3173" t="s">
        <v>13553</v>
      </c>
    </row>
    <row r="3174" spans="1:8" x14ac:dyDescent="0.15">
      <c r="A3174">
        <v>3187</v>
      </c>
      <c r="B3174" t="s">
        <v>3998</v>
      </c>
      <c r="C3174" t="s">
        <v>10993</v>
      </c>
      <c r="D3174" t="s">
        <v>387</v>
      </c>
      <c r="E3174" s="2" t="s">
        <v>230</v>
      </c>
      <c r="F3174" t="s">
        <v>13617</v>
      </c>
      <c r="G3174" s="2" t="s">
        <v>6639</v>
      </c>
      <c r="H3174" t="s">
        <v>13553</v>
      </c>
    </row>
    <row r="3175" spans="1:8" x14ac:dyDescent="0.15">
      <c r="A3175">
        <v>3188</v>
      </c>
      <c r="B3175" t="s">
        <v>3999</v>
      </c>
      <c r="C3175" t="s">
        <v>9007</v>
      </c>
      <c r="D3175" t="s">
        <v>387</v>
      </c>
      <c r="E3175" s="2" t="s">
        <v>230</v>
      </c>
      <c r="F3175" t="s">
        <v>13617</v>
      </c>
      <c r="G3175" s="2" t="s">
        <v>7215</v>
      </c>
      <c r="H3175" t="s">
        <v>13553</v>
      </c>
    </row>
    <row r="3176" spans="1:8" x14ac:dyDescent="0.15">
      <c r="A3176">
        <v>3189</v>
      </c>
      <c r="B3176" t="s">
        <v>4000</v>
      </c>
      <c r="C3176" t="s">
        <v>10994</v>
      </c>
      <c r="D3176" t="s">
        <v>387</v>
      </c>
      <c r="E3176" s="2" t="s">
        <v>230</v>
      </c>
      <c r="F3176" t="s">
        <v>13617</v>
      </c>
      <c r="G3176" s="2" t="s">
        <v>6356</v>
      </c>
      <c r="H3176" t="s">
        <v>13553</v>
      </c>
    </row>
    <row r="3177" spans="1:8" x14ac:dyDescent="0.15">
      <c r="A3177">
        <v>3190</v>
      </c>
      <c r="B3177" t="s">
        <v>4001</v>
      </c>
      <c r="C3177" t="s">
        <v>10995</v>
      </c>
      <c r="D3177" t="s">
        <v>387</v>
      </c>
      <c r="E3177" s="2" t="s">
        <v>230</v>
      </c>
      <c r="F3177" t="s">
        <v>13617</v>
      </c>
      <c r="G3177" s="2" t="s">
        <v>6783</v>
      </c>
      <c r="H3177" t="s">
        <v>13553</v>
      </c>
    </row>
    <row r="3178" spans="1:8" x14ac:dyDescent="0.15">
      <c r="A3178">
        <v>3191</v>
      </c>
      <c r="B3178" t="s">
        <v>4002</v>
      </c>
      <c r="C3178" t="s">
        <v>10996</v>
      </c>
      <c r="D3178" t="s">
        <v>387</v>
      </c>
      <c r="E3178" s="2" t="s">
        <v>230</v>
      </c>
      <c r="F3178" t="s">
        <v>13610</v>
      </c>
      <c r="G3178" s="2" t="s">
        <v>6698</v>
      </c>
      <c r="H3178" t="s">
        <v>13553</v>
      </c>
    </row>
    <row r="3179" spans="1:8" x14ac:dyDescent="0.15">
      <c r="A3179">
        <v>3192</v>
      </c>
      <c r="B3179" t="s">
        <v>4003</v>
      </c>
      <c r="C3179" t="s">
        <v>10997</v>
      </c>
      <c r="D3179" t="s">
        <v>387</v>
      </c>
      <c r="E3179" s="2" t="s">
        <v>230</v>
      </c>
      <c r="F3179" t="s">
        <v>13617</v>
      </c>
      <c r="G3179" s="2" t="s">
        <v>6473</v>
      </c>
      <c r="H3179" t="s">
        <v>13553</v>
      </c>
    </row>
    <row r="3180" spans="1:8" x14ac:dyDescent="0.15">
      <c r="A3180">
        <v>3193</v>
      </c>
      <c r="B3180" t="s">
        <v>4004</v>
      </c>
      <c r="C3180" t="s">
        <v>10998</v>
      </c>
      <c r="D3180" t="s">
        <v>387</v>
      </c>
      <c r="E3180" s="2" t="s">
        <v>230</v>
      </c>
      <c r="F3180" t="s">
        <v>13617</v>
      </c>
      <c r="G3180" s="2" t="s">
        <v>7590</v>
      </c>
      <c r="H3180" t="s">
        <v>13553</v>
      </c>
    </row>
    <row r="3181" spans="1:8" x14ac:dyDescent="0.15">
      <c r="A3181">
        <v>3194</v>
      </c>
      <c r="B3181" t="s">
        <v>4937</v>
      </c>
      <c r="C3181" t="s">
        <v>10999</v>
      </c>
      <c r="D3181" t="s">
        <v>387</v>
      </c>
      <c r="E3181" s="2" t="s">
        <v>230</v>
      </c>
      <c r="F3181" t="s">
        <v>13607</v>
      </c>
      <c r="G3181" s="2" t="s">
        <v>7591</v>
      </c>
      <c r="H3181" t="s">
        <v>13553</v>
      </c>
    </row>
    <row r="3182" spans="1:8" x14ac:dyDescent="0.15">
      <c r="A3182">
        <v>3195</v>
      </c>
      <c r="B3182" t="s">
        <v>2541</v>
      </c>
      <c r="C3182" t="s">
        <v>11000</v>
      </c>
      <c r="D3182" t="s">
        <v>387</v>
      </c>
      <c r="E3182" s="2" t="s">
        <v>232</v>
      </c>
      <c r="F3182" t="s">
        <v>13613</v>
      </c>
      <c r="G3182" s="2" t="s">
        <v>7580</v>
      </c>
      <c r="H3182" t="s">
        <v>13553</v>
      </c>
    </row>
    <row r="3183" spans="1:8" x14ac:dyDescent="0.15">
      <c r="A3183">
        <v>3196</v>
      </c>
      <c r="B3183" t="s">
        <v>1508</v>
      </c>
      <c r="C3183" t="s">
        <v>11001</v>
      </c>
      <c r="D3183" t="s">
        <v>387</v>
      </c>
      <c r="E3183" s="2" t="s">
        <v>232</v>
      </c>
      <c r="F3183" t="s">
        <v>13639</v>
      </c>
      <c r="G3183" s="2" t="s">
        <v>6914</v>
      </c>
      <c r="H3183" t="s">
        <v>13553</v>
      </c>
    </row>
    <row r="3184" spans="1:8" x14ac:dyDescent="0.15">
      <c r="A3184">
        <v>3197</v>
      </c>
      <c r="B3184" t="s">
        <v>1509</v>
      </c>
      <c r="C3184" t="s">
        <v>11002</v>
      </c>
      <c r="D3184" t="s">
        <v>387</v>
      </c>
      <c r="E3184" s="2" t="s">
        <v>232</v>
      </c>
      <c r="F3184" t="s">
        <v>13624</v>
      </c>
      <c r="G3184" s="2" t="s">
        <v>6612</v>
      </c>
      <c r="H3184" t="s">
        <v>13553</v>
      </c>
    </row>
    <row r="3185" spans="1:8" x14ac:dyDescent="0.15">
      <c r="A3185">
        <v>3198</v>
      </c>
      <c r="B3185" t="s">
        <v>1510</v>
      </c>
      <c r="C3185" t="s">
        <v>11003</v>
      </c>
      <c r="D3185" t="s">
        <v>387</v>
      </c>
      <c r="E3185" s="2" t="s">
        <v>232</v>
      </c>
      <c r="F3185" t="s">
        <v>13628</v>
      </c>
      <c r="G3185" s="2" t="s">
        <v>6902</v>
      </c>
      <c r="H3185" t="s">
        <v>13553</v>
      </c>
    </row>
    <row r="3186" spans="1:8" x14ac:dyDescent="0.15">
      <c r="A3186">
        <v>3199</v>
      </c>
      <c r="B3186" t="s">
        <v>1511</v>
      </c>
      <c r="C3186" t="s">
        <v>11004</v>
      </c>
      <c r="D3186" t="s">
        <v>387</v>
      </c>
      <c r="E3186" s="2" t="s">
        <v>232</v>
      </c>
      <c r="F3186" t="s">
        <v>13622</v>
      </c>
      <c r="G3186" s="2" t="s">
        <v>6239</v>
      </c>
      <c r="H3186" t="s">
        <v>13553</v>
      </c>
    </row>
    <row r="3187" spans="1:8" x14ac:dyDescent="0.15">
      <c r="A3187">
        <v>3200</v>
      </c>
      <c r="B3187" t="s">
        <v>1512</v>
      </c>
      <c r="C3187" t="s">
        <v>11005</v>
      </c>
      <c r="D3187" t="s">
        <v>387</v>
      </c>
      <c r="E3187" s="2" t="s">
        <v>232</v>
      </c>
      <c r="F3187" t="s">
        <v>13617</v>
      </c>
      <c r="G3187" s="2" t="s">
        <v>7272</v>
      </c>
      <c r="H3187" t="s">
        <v>13553</v>
      </c>
    </row>
    <row r="3188" spans="1:8" x14ac:dyDescent="0.15">
      <c r="A3188">
        <v>3201</v>
      </c>
      <c r="B3188" t="s">
        <v>1513</v>
      </c>
      <c r="C3188" t="s">
        <v>11006</v>
      </c>
      <c r="D3188" t="s">
        <v>387</v>
      </c>
      <c r="E3188" s="2" t="s">
        <v>232</v>
      </c>
      <c r="F3188" t="s">
        <v>13627</v>
      </c>
      <c r="G3188" s="2" t="s">
        <v>7592</v>
      </c>
      <c r="H3188" t="s">
        <v>13553</v>
      </c>
    </row>
    <row r="3189" spans="1:8" x14ac:dyDescent="0.15">
      <c r="A3189">
        <v>3202</v>
      </c>
      <c r="B3189" t="s">
        <v>1514</v>
      </c>
      <c r="C3189" t="s">
        <v>11007</v>
      </c>
      <c r="D3189" t="s">
        <v>387</v>
      </c>
      <c r="E3189" s="2" t="s">
        <v>232</v>
      </c>
      <c r="F3189" t="s">
        <v>13611</v>
      </c>
      <c r="G3189" s="2" t="s">
        <v>6288</v>
      </c>
      <c r="H3189" t="s">
        <v>13553</v>
      </c>
    </row>
    <row r="3190" spans="1:8" x14ac:dyDescent="0.15">
      <c r="A3190">
        <v>3203</v>
      </c>
      <c r="B3190" t="s">
        <v>1515</v>
      </c>
      <c r="C3190" t="s">
        <v>11008</v>
      </c>
      <c r="D3190" t="s">
        <v>387</v>
      </c>
      <c r="E3190" s="2" t="s">
        <v>231</v>
      </c>
      <c r="F3190" t="s">
        <v>13633</v>
      </c>
      <c r="G3190" s="2" t="s">
        <v>7088</v>
      </c>
      <c r="H3190" t="s">
        <v>13553</v>
      </c>
    </row>
    <row r="3191" spans="1:8" x14ac:dyDescent="0.15">
      <c r="A3191">
        <v>3204</v>
      </c>
      <c r="B3191" t="s">
        <v>1516</v>
      </c>
      <c r="C3191" t="s">
        <v>11009</v>
      </c>
      <c r="D3191" t="s">
        <v>387</v>
      </c>
      <c r="E3191" s="2" t="s">
        <v>231</v>
      </c>
      <c r="F3191" t="s">
        <v>13617</v>
      </c>
      <c r="G3191" s="2" t="s">
        <v>6319</v>
      </c>
      <c r="H3191" t="s">
        <v>13553</v>
      </c>
    </row>
    <row r="3192" spans="1:8" x14ac:dyDescent="0.15">
      <c r="A3192">
        <v>3205</v>
      </c>
      <c r="B3192" t="s">
        <v>1517</v>
      </c>
      <c r="C3192" t="s">
        <v>11010</v>
      </c>
      <c r="D3192" t="s">
        <v>387</v>
      </c>
      <c r="E3192" s="2" t="s">
        <v>231</v>
      </c>
      <c r="F3192" t="s">
        <v>13611</v>
      </c>
      <c r="G3192" s="2" t="s">
        <v>6724</v>
      </c>
      <c r="H3192" t="s">
        <v>13553</v>
      </c>
    </row>
    <row r="3193" spans="1:8" x14ac:dyDescent="0.15">
      <c r="A3193">
        <v>3206</v>
      </c>
      <c r="B3193" t="s">
        <v>1518</v>
      </c>
      <c r="C3193" t="s">
        <v>11011</v>
      </c>
      <c r="D3193" t="s">
        <v>387</v>
      </c>
      <c r="E3193" s="2" t="s">
        <v>231</v>
      </c>
      <c r="F3193" t="s">
        <v>13645</v>
      </c>
      <c r="G3193" s="2" t="s">
        <v>7431</v>
      </c>
      <c r="H3193" t="s">
        <v>13553</v>
      </c>
    </row>
    <row r="3194" spans="1:8" x14ac:dyDescent="0.15">
      <c r="A3194">
        <v>3207</v>
      </c>
      <c r="B3194" t="s">
        <v>1519</v>
      </c>
      <c r="C3194" t="s">
        <v>11012</v>
      </c>
      <c r="D3194" t="s">
        <v>387</v>
      </c>
      <c r="E3194" s="2" t="s">
        <v>231</v>
      </c>
      <c r="F3194" t="s">
        <v>13615</v>
      </c>
      <c r="G3194" s="2" t="s">
        <v>6323</v>
      </c>
      <c r="H3194" t="s">
        <v>13553</v>
      </c>
    </row>
    <row r="3195" spans="1:8" x14ac:dyDescent="0.15">
      <c r="A3195">
        <v>3208</v>
      </c>
      <c r="B3195" t="s">
        <v>1520</v>
      </c>
      <c r="C3195" t="s">
        <v>11013</v>
      </c>
      <c r="D3195" t="s">
        <v>387</v>
      </c>
      <c r="E3195" s="2" t="s">
        <v>231</v>
      </c>
      <c r="F3195" t="s">
        <v>13617</v>
      </c>
      <c r="G3195" s="2" t="s">
        <v>6469</v>
      </c>
      <c r="H3195" t="s">
        <v>13553</v>
      </c>
    </row>
    <row r="3196" spans="1:8" x14ac:dyDescent="0.15">
      <c r="A3196">
        <v>3209</v>
      </c>
      <c r="B3196" t="s">
        <v>1521</v>
      </c>
      <c r="C3196" t="s">
        <v>11014</v>
      </c>
      <c r="D3196" t="s">
        <v>387</v>
      </c>
      <c r="E3196" s="2" t="s">
        <v>231</v>
      </c>
      <c r="F3196" t="s">
        <v>13644</v>
      </c>
      <c r="G3196" s="2" t="s">
        <v>6722</v>
      </c>
      <c r="H3196" t="s">
        <v>13553</v>
      </c>
    </row>
    <row r="3197" spans="1:8" x14ac:dyDescent="0.15">
      <c r="A3197">
        <v>3210</v>
      </c>
      <c r="B3197" t="s">
        <v>1522</v>
      </c>
      <c r="C3197" t="s">
        <v>11015</v>
      </c>
      <c r="D3197" t="s">
        <v>387</v>
      </c>
      <c r="E3197" s="2" t="s">
        <v>231</v>
      </c>
      <c r="F3197" t="s">
        <v>13647</v>
      </c>
      <c r="G3197" s="2" t="s">
        <v>6721</v>
      </c>
      <c r="H3197" t="s">
        <v>13553</v>
      </c>
    </row>
    <row r="3198" spans="1:8" x14ac:dyDescent="0.15">
      <c r="A3198">
        <v>3211</v>
      </c>
      <c r="B3198" t="s">
        <v>1523</v>
      </c>
      <c r="C3198" t="s">
        <v>11016</v>
      </c>
      <c r="D3198" t="s">
        <v>387</v>
      </c>
      <c r="E3198" s="2" t="s">
        <v>231</v>
      </c>
      <c r="F3198" t="s">
        <v>13627</v>
      </c>
      <c r="G3198" s="2" t="s">
        <v>7593</v>
      </c>
      <c r="H3198" t="s">
        <v>13553</v>
      </c>
    </row>
    <row r="3199" spans="1:8" x14ac:dyDescent="0.15">
      <c r="A3199">
        <v>3212</v>
      </c>
      <c r="B3199" t="s">
        <v>1524</v>
      </c>
      <c r="C3199" t="s">
        <v>11017</v>
      </c>
      <c r="D3199" t="s">
        <v>387</v>
      </c>
      <c r="E3199" s="2" t="s">
        <v>231</v>
      </c>
      <c r="F3199" t="s">
        <v>13622</v>
      </c>
      <c r="G3199" s="2" t="s">
        <v>7257</v>
      </c>
      <c r="H3199" t="s">
        <v>13553</v>
      </c>
    </row>
    <row r="3200" spans="1:8" x14ac:dyDescent="0.15">
      <c r="A3200">
        <v>3213</v>
      </c>
      <c r="B3200" t="s">
        <v>1525</v>
      </c>
      <c r="C3200" t="s">
        <v>11018</v>
      </c>
      <c r="D3200" t="s">
        <v>387</v>
      </c>
      <c r="E3200" s="2" t="s">
        <v>231</v>
      </c>
      <c r="F3200" t="s">
        <v>13633</v>
      </c>
      <c r="G3200" s="2" t="s">
        <v>7360</v>
      </c>
      <c r="H3200" t="s">
        <v>13553</v>
      </c>
    </row>
    <row r="3201" spans="1:8" x14ac:dyDescent="0.15">
      <c r="A3201">
        <v>3214</v>
      </c>
      <c r="B3201" t="s">
        <v>1526</v>
      </c>
      <c r="C3201" t="s">
        <v>11019</v>
      </c>
      <c r="D3201" t="s">
        <v>387</v>
      </c>
      <c r="E3201" s="2" t="s">
        <v>231</v>
      </c>
      <c r="F3201" t="s">
        <v>13642</v>
      </c>
      <c r="G3201" s="2" t="s">
        <v>6413</v>
      </c>
      <c r="H3201" t="s">
        <v>13553</v>
      </c>
    </row>
    <row r="3202" spans="1:8" x14ac:dyDescent="0.15">
      <c r="A3202">
        <v>3215</v>
      </c>
      <c r="B3202" t="s">
        <v>3412</v>
      </c>
      <c r="C3202" t="s">
        <v>3412</v>
      </c>
      <c r="D3202" t="s">
        <v>387</v>
      </c>
      <c r="E3202" s="2" t="s">
        <v>231</v>
      </c>
      <c r="F3202" t="s">
        <v>13617</v>
      </c>
      <c r="G3202" s="2" t="s">
        <v>7205</v>
      </c>
      <c r="H3202" t="s">
        <v>13554</v>
      </c>
    </row>
    <row r="3203" spans="1:8" x14ac:dyDescent="0.15">
      <c r="A3203">
        <v>3216</v>
      </c>
      <c r="B3203" t="s">
        <v>1527</v>
      </c>
      <c r="C3203" t="s">
        <v>8601</v>
      </c>
      <c r="D3203" t="s">
        <v>387</v>
      </c>
      <c r="E3203" s="2" t="s">
        <v>231</v>
      </c>
      <c r="F3203" t="s">
        <v>13607</v>
      </c>
      <c r="G3203" s="2" t="s">
        <v>6271</v>
      </c>
      <c r="H3203" t="s">
        <v>13553</v>
      </c>
    </row>
    <row r="3204" spans="1:8" x14ac:dyDescent="0.15">
      <c r="A3204">
        <v>3217</v>
      </c>
      <c r="B3204" t="s">
        <v>3413</v>
      </c>
      <c r="C3204" t="s">
        <v>11020</v>
      </c>
      <c r="D3204" t="s">
        <v>387</v>
      </c>
      <c r="E3204" s="2" t="s">
        <v>230</v>
      </c>
      <c r="F3204" t="s">
        <v>13627</v>
      </c>
      <c r="G3204" s="2" t="s">
        <v>6558</v>
      </c>
      <c r="H3204" t="s">
        <v>13553</v>
      </c>
    </row>
    <row r="3205" spans="1:8" x14ac:dyDescent="0.15">
      <c r="A3205">
        <v>3218</v>
      </c>
      <c r="B3205" t="s">
        <v>3414</v>
      </c>
      <c r="C3205" t="s">
        <v>11021</v>
      </c>
      <c r="D3205" t="s">
        <v>387</v>
      </c>
      <c r="E3205" s="2" t="s">
        <v>230</v>
      </c>
      <c r="F3205" t="s">
        <v>13617</v>
      </c>
      <c r="G3205" s="2" t="s">
        <v>6746</v>
      </c>
      <c r="H3205" t="s">
        <v>13553</v>
      </c>
    </row>
    <row r="3206" spans="1:8" x14ac:dyDescent="0.15">
      <c r="A3206">
        <v>3219</v>
      </c>
      <c r="B3206" t="s">
        <v>3415</v>
      </c>
      <c r="C3206" t="s">
        <v>11022</v>
      </c>
      <c r="D3206" t="s">
        <v>387</v>
      </c>
      <c r="E3206" s="2" t="s">
        <v>230</v>
      </c>
      <c r="F3206" t="s">
        <v>13624</v>
      </c>
      <c r="G3206" s="2" t="s">
        <v>7594</v>
      </c>
      <c r="H3206" t="s">
        <v>13553</v>
      </c>
    </row>
    <row r="3207" spans="1:8" x14ac:dyDescent="0.15">
      <c r="A3207">
        <v>3220</v>
      </c>
      <c r="B3207" t="s">
        <v>3416</v>
      </c>
      <c r="C3207" t="s">
        <v>11023</v>
      </c>
      <c r="D3207" t="s">
        <v>387</v>
      </c>
      <c r="E3207" s="2" t="s">
        <v>230</v>
      </c>
      <c r="F3207" t="s">
        <v>13613</v>
      </c>
      <c r="G3207" s="2" t="s">
        <v>6652</v>
      </c>
      <c r="H3207" t="s">
        <v>13553</v>
      </c>
    </row>
    <row r="3208" spans="1:8" x14ac:dyDescent="0.15">
      <c r="A3208">
        <v>3221</v>
      </c>
      <c r="B3208" t="s">
        <v>3417</v>
      </c>
      <c r="C3208" t="s">
        <v>11024</v>
      </c>
      <c r="D3208" t="s">
        <v>387</v>
      </c>
      <c r="E3208" s="2" t="s">
        <v>230</v>
      </c>
      <c r="F3208" t="s">
        <v>13638</v>
      </c>
      <c r="G3208" s="2" t="s">
        <v>6774</v>
      </c>
      <c r="H3208" t="s">
        <v>13553</v>
      </c>
    </row>
    <row r="3209" spans="1:8" x14ac:dyDescent="0.15">
      <c r="A3209">
        <v>3222</v>
      </c>
      <c r="B3209" t="s">
        <v>3418</v>
      </c>
      <c r="C3209" t="s">
        <v>11025</v>
      </c>
      <c r="D3209" t="s">
        <v>387</v>
      </c>
      <c r="E3209" s="2" t="s">
        <v>230</v>
      </c>
      <c r="F3209" t="s">
        <v>13640</v>
      </c>
      <c r="G3209" s="2" t="s">
        <v>6896</v>
      </c>
      <c r="H3209" t="s">
        <v>13553</v>
      </c>
    </row>
    <row r="3210" spans="1:8" x14ac:dyDescent="0.15">
      <c r="A3210">
        <v>3223</v>
      </c>
      <c r="B3210" t="s">
        <v>3419</v>
      </c>
      <c r="C3210" t="s">
        <v>11026</v>
      </c>
      <c r="D3210" t="s">
        <v>387</v>
      </c>
      <c r="E3210" s="2" t="s">
        <v>230</v>
      </c>
      <c r="F3210" t="s">
        <v>13617</v>
      </c>
      <c r="G3210" s="2" t="s">
        <v>6433</v>
      </c>
      <c r="H3210" t="s">
        <v>13553</v>
      </c>
    </row>
    <row r="3211" spans="1:8" x14ac:dyDescent="0.15">
      <c r="A3211">
        <v>3224</v>
      </c>
      <c r="B3211" t="s">
        <v>3420</v>
      </c>
      <c r="C3211" t="s">
        <v>11027</v>
      </c>
      <c r="D3211" t="s">
        <v>387</v>
      </c>
      <c r="E3211" s="2" t="s">
        <v>230</v>
      </c>
      <c r="F3211" t="s">
        <v>13638</v>
      </c>
      <c r="G3211" s="2" t="s">
        <v>6940</v>
      </c>
      <c r="H3211" t="s">
        <v>13553</v>
      </c>
    </row>
    <row r="3212" spans="1:8" x14ac:dyDescent="0.15">
      <c r="A3212">
        <v>3225</v>
      </c>
      <c r="B3212" t="s">
        <v>3421</v>
      </c>
      <c r="C3212" t="s">
        <v>11028</v>
      </c>
      <c r="D3212" t="s">
        <v>387</v>
      </c>
      <c r="E3212" s="2" t="s">
        <v>230</v>
      </c>
      <c r="F3212" t="s">
        <v>13627</v>
      </c>
      <c r="G3212" s="2" t="s">
        <v>6422</v>
      </c>
      <c r="H3212" t="s">
        <v>13553</v>
      </c>
    </row>
    <row r="3213" spans="1:8" x14ac:dyDescent="0.15">
      <c r="A3213">
        <v>3226</v>
      </c>
      <c r="B3213" t="s">
        <v>3422</v>
      </c>
      <c r="C3213" t="s">
        <v>11029</v>
      </c>
      <c r="D3213" t="s">
        <v>387</v>
      </c>
      <c r="E3213" s="2" t="s">
        <v>230</v>
      </c>
      <c r="F3213" t="s">
        <v>13638</v>
      </c>
      <c r="G3213" s="2" t="s">
        <v>6349</v>
      </c>
      <c r="H3213" t="s">
        <v>13553</v>
      </c>
    </row>
    <row r="3214" spans="1:8" x14ac:dyDescent="0.15">
      <c r="A3214">
        <v>3227</v>
      </c>
      <c r="B3214" t="s">
        <v>3423</v>
      </c>
      <c r="C3214" t="s">
        <v>11030</v>
      </c>
      <c r="D3214" t="s">
        <v>387</v>
      </c>
      <c r="E3214" s="2" t="s">
        <v>230</v>
      </c>
      <c r="F3214" t="s">
        <v>13617</v>
      </c>
      <c r="G3214" s="2" t="s">
        <v>7062</v>
      </c>
      <c r="H3214" t="s">
        <v>13553</v>
      </c>
    </row>
    <row r="3215" spans="1:8" x14ac:dyDescent="0.15">
      <c r="A3215">
        <v>3228</v>
      </c>
      <c r="B3215" t="s">
        <v>3424</v>
      </c>
      <c r="C3215" t="s">
        <v>11031</v>
      </c>
      <c r="D3215" t="s">
        <v>387</v>
      </c>
      <c r="E3215" s="2" t="s">
        <v>230</v>
      </c>
      <c r="F3215" t="s">
        <v>13633</v>
      </c>
      <c r="G3215" s="2" t="s">
        <v>6349</v>
      </c>
      <c r="H3215" t="s">
        <v>13553</v>
      </c>
    </row>
    <row r="3216" spans="1:8" x14ac:dyDescent="0.15">
      <c r="A3216">
        <v>3229</v>
      </c>
      <c r="B3216" t="s">
        <v>4009</v>
      </c>
      <c r="C3216" t="s">
        <v>11032</v>
      </c>
      <c r="D3216" t="s">
        <v>387</v>
      </c>
      <c r="E3216" s="2" t="s">
        <v>230</v>
      </c>
      <c r="F3216" t="s">
        <v>13638</v>
      </c>
      <c r="G3216" s="2" t="s">
        <v>6702</v>
      </c>
      <c r="H3216" t="s">
        <v>13553</v>
      </c>
    </row>
    <row r="3217" spans="1:8" x14ac:dyDescent="0.15">
      <c r="A3217">
        <v>3230</v>
      </c>
      <c r="B3217" t="s">
        <v>4196</v>
      </c>
      <c r="C3217" t="s">
        <v>11033</v>
      </c>
      <c r="D3217" t="s">
        <v>387</v>
      </c>
      <c r="E3217" s="2" t="s">
        <v>230</v>
      </c>
      <c r="F3217" t="s">
        <v>13648</v>
      </c>
      <c r="G3217" s="2" t="s">
        <v>6733</v>
      </c>
      <c r="H3217" t="s">
        <v>13553</v>
      </c>
    </row>
    <row r="3218" spans="1:8" x14ac:dyDescent="0.15">
      <c r="A3218">
        <v>3231</v>
      </c>
      <c r="B3218" t="s">
        <v>713</v>
      </c>
      <c r="C3218" t="s">
        <v>11034</v>
      </c>
      <c r="D3218" t="s">
        <v>387</v>
      </c>
      <c r="E3218" s="2" t="s">
        <v>7855</v>
      </c>
      <c r="F3218" t="s">
        <v>13613</v>
      </c>
      <c r="G3218" s="2" t="s">
        <v>7470</v>
      </c>
      <c r="H3218" t="s">
        <v>13553</v>
      </c>
    </row>
    <row r="3219" spans="1:8" x14ac:dyDescent="0.15">
      <c r="A3219">
        <v>3232</v>
      </c>
      <c r="B3219" t="s">
        <v>4938</v>
      </c>
      <c r="C3219" t="s">
        <v>11035</v>
      </c>
      <c r="D3219" t="s">
        <v>387</v>
      </c>
      <c r="E3219" s="2" t="s">
        <v>7855</v>
      </c>
      <c r="F3219" t="s">
        <v>13606</v>
      </c>
      <c r="G3219" s="2" t="s">
        <v>6275</v>
      </c>
      <c r="H3219" t="s">
        <v>13553</v>
      </c>
    </row>
    <row r="3220" spans="1:8" x14ac:dyDescent="0.15">
      <c r="A3220">
        <v>3233</v>
      </c>
      <c r="B3220" t="s">
        <v>4939</v>
      </c>
      <c r="C3220" t="s">
        <v>11036</v>
      </c>
      <c r="D3220" t="s">
        <v>387</v>
      </c>
      <c r="E3220" s="2" t="s">
        <v>7855</v>
      </c>
      <c r="F3220" t="s">
        <v>13613</v>
      </c>
      <c r="G3220" s="2" t="s">
        <v>6566</v>
      </c>
      <c r="H3220" t="s">
        <v>13553</v>
      </c>
    </row>
    <row r="3221" spans="1:8" x14ac:dyDescent="0.15">
      <c r="A3221">
        <v>3234</v>
      </c>
      <c r="B3221" t="s">
        <v>4940</v>
      </c>
      <c r="C3221" t="s">
        <v>11037</v>
      </c>
      <c r="D3221" t="s">
        <v>387</v>
      </c>
      <c r="E3221" s="2" t="s">
        <v>7855</v>
      </c>
      <c r="F3221" t="s">
        <v>13613</v>
      </c>
      <c r="G3221" s="2" t="s">
        <v>7595</v>
      </c>
      <c r="H3221" t="s">
        <v>13553</v>
      </c>
    </row>
    <row r="3222" spans="1:8" x14ac:dyDescent="0.15">
      <c r="A3222">
        <v>3235</v>
      </c>
      <c r="B3222" t="s">
        <v>4941</v>
      </c>
      <c r="C3222" t="s">
        <v>11038</v>
      </c>
      <c r="D3222" t="s">
        <v>387</v>
      </c>
      <c r="E3222" s="2" t="s">
        <v>7855</v>
      </c>
      <c r="F3222" t="s">
        <v>13615</v>
      </c>
      <c r="G3222" s="2" t="s">
        <v>7596</v>
      </c>
      <c r="H3222" t="s">
        <v>13553</v>
      </c>
    </row>
    <row r="3223" spans="1:8" x14ac:dyDescent="0.15">
      <c r="A3223">
        <v>3236</v>
      </c>
      <c r="B3223" t="s">
        <v>4942</v>
      </c>
      <c r="C3223" t="s">
        <v>11039</v>
      </c>
      <c r="D3223" t="s">
        <v>387</v>
      </c>
      <c r="E3223" s="2" t="s">
        <v>7855</v>
      </c>
      <c r="F3223" t="s">
        <v>13617</v>
      </c>
      <c r="G3223" s="2" t="s">
        <v>6756</v>
      </c>
      <c r="H3223" t="s">
        <v>13553</v>
      </c>
    </row>
    <row r="3224" spans="1:8" x14ac:dyDescent="0.15">
      <c r="A3224">
        <v>3237</v>
      </c>
      <c r="B3224" t="s">
        <v>4943</v>
      </c>
      <c r="C3224" t="s">
        <v>11040</v>
      </c>
      <c r="D3224" t="s">
        <v>387</v>
      </c>
      <c r="E3224" s="2" t="s">
        <v>7855</v>
      </c>
      <c r="F3224" t="s">
        <v>13607</v>
      </c>
      <c r="G3224" s="2" t="s">
        <v>7561</v>
      </c>
      <c r="H3224" t="s">
        <v>13553</v>
      </c>
    </row>
    <row r="3225" spans="1:8" x14ac:dyDescent="0.15">
      <c r="A3225">
        <v>3238</v>
      </c>
      <c r="B3225" t="s">
        <v>4944</v>
      </c>
      <c r="C3225" t="s">
        <v>11041</v>
      </c>
      <c r="D3225" t="s">
        <v>387</v>
      </c>
      <c r="E3225" s="2" t="s">
        <v>7855</v>
      </c>
      <c r="F3225" t="s">
        <v>13645</v>
      </c>
      <c r="G3225" s="2" t="s">
        <v>7253</v>
      </c>
      <c r="H3225" t="s">
        <v>13553</v>
      </c>
    </row>
    <row r="3226" spans="1:8" x14ac:dyDescent="0.15">
      <c r="A3226">
        <v>3239</v>
      </c>
      <c r="B3226" t="s">
        <v>4945</v>
      </c>
      <c r="C3226" t="s">
        <v>11042</v>
      </c>
      <c r="D3226" t="s">
        <v>387</v>
      </c>
      <c r="E3226" s="2" t="s">
        <v>7855</v>
      </c>
      <c r="F3226" t="s">
        <v>13617</v>
      </c>
      <c r="G3226" s="2" t="s">
        <v>6365</v>
      </c>
      <c r="H3226" t="s">
        <v>13553</v>
      </c>
    </row>
    <row r="3227" spans="1:8" x14ac:dyDescent="0.15">
      <c r="A3227">
        <v>3240</v>
      </c>
      <c r="B3227" t="s">
        <v>4946</v>
      </c>
      <c r="C3227" t="s">
        <v>11043</v>
      </c>
      <c r="D3227" t="s">
        <v>387</v>
      </c>
      <c r="E3227" s="2" t="s">
        <v>7855</v>
      </c>
      <c r="F3227" t="s">
        <v>13622</v>
      </c>
      <c r="G3227" s="2" t="s">
        <v>6835</v>
      </c>
      <c r="H3227" t="s">
        <v>13553</v>
      </c>
    </row>
    <row r="3228" spans="1:8" x14ac:dyDescent="0.15">
      <c r="A3228">
        <v>3241</v>
      </c>
      <c r="B3228" t="s">
        <v>4947</v>
      </c>
      <c r="C3228" t="s">
        <v>11044</v>
      </c>
      <c r="D3228" t="s">
        <v>387</v>
      </c>
      <c r="E3228" s="2" t="s">
        <v>7855</v>
      </c>
      <c r="F3228" t="s">
        <v>13610</v>
      </c>
      <c r="G3228" s="2" t="s">
        <v>6436</v>
      </c>
      <c r="H3228" t="s">
        <v>13553</v>
      </c>
    </row>
    <row r="3229" spans="1:8" x14ac:dyDescent="0.15">
      <c r="A3229">
        <v>3242</v>
      </c>
      <c r="B3229" t="s">
        <v>4948</v>
      </c>
      <c r="C3229" t="s">
        <v>11045</v>
      </c>
      <c r="D3229" t="s">
        <v>387</v>
      </c>
      <c r="E3229" s="2" t="s">
        <v>7855</v>
      </c>
      <c r="F3229" t="s">
        <v>13611</v>
      </c>
      <c r="G3229" s="2" t="s">
        <v>7597</v>
      </c>
      <c r="H3229" t="s">
        <v>13553</v>
      </c>
    </row>
    <row r="3230" spans="1:8" x14ac:dyDescent="0.15">
      <c r="A3230">
        <v>3243</v>
      </c>
      <c r="B3230" t="s">
        <v>4949</v>
      </c>
      <c r="C3230" t="s">
        <v>11046</v>
      </c>
      <c r="D3230" t="s">
        <v>387</v>
      </c>
      <c r="E3230" s="2" t="s">
        <v>7855</v>
      </c>
      <c r="F3230" t="s">
        <v>13639</v>
      </c>
      <c r="G3230" s="2" t="s">
        <v>6947</v>
      </c>
      <c r="H3230" t="s">
        <v>13553</v>
      </c>
    </row>
    <row r="3231" spans="1:8" x14ac:dyDescent="0.15">
      <c r="A3231">
        <v>3244</v>
      </c>
      <c r="B3231" t="s">
        <v>4950</v>
      </c>
      <c r="C3231" t="s">
        <v>11047</v>
      </c>
      <c r="D3231" t="s">
        <v>387</v>
      </c>
      <c r="E3231" s="2" t="s">
        <v>7855</v>
      </c>
      <c r="F3231" t="s">
        <v>13617</v>
      </c>
      <c r="G3231" s="2" t="s">
        <v>7263</v>
      </c>
      <c r="H3231" t="s">
        <v>13553</v>
      </c>
    </row>
    <row r="3232" spans="1:8" x14ac:dyDescent="0.15">
      <c r="A3232">
        <v>3245</v>
      </c>
      <c r="B3232" t="s">
        <v>4951</v>
      </c>
      <c r="C3232" t="s">
        <v>11048</v>
      </c>
      <c r="D3232" t="s">
        <v>387</v>
      </c>
      <c r="E3232" s="2" t="s">
        <v>7855</v>
      </c>
      <c r="F3232" t="s">
        <v>13622</v>
      </c>
      <c r="G3232" s="2" t="s">
        <v>7415</v>
      </c>
      <c r="H3232" t="s">
        <v>13553</v>
      </c>
    </row>
    <row r="3233" spans="1:8" x14ac:dyDescent="0.15">
      <c r="A3233">
        <v>3246</v>
      </c>
      <c r="B3233" t="s">
        <v>4952</v>
      </c>
      <c r="C3233" t="s">
        <v>11049</v>
      </c>
      <c r="D3233" t="s">
        <v>387</v>
      </c>
      <c r="E3233" s="2" t="s">
        <v>7855</v>
      </c>
      <c r="F3233" t="s">
        <v>13633</v>
      </c>
      <c r="G3233" s="2" t="s">
        <v>7598</v>
      </c>
      <c r="H3233" t="s">
        <v>13553</v>
      </c>
    </row>
    <row r="3234" spans="1:8" x14ac:dyDescent="0.15">
      <c r="A3234">
        <v>3247</v>
      </c>
      <c r="B3234" t="s">
        <v>4008</v>
      </c>
      <c r="C3234" t="s">
        <v>11050</v>
      </c>
      <c r="D3234" t="s">
        <v>387</v>
      </c>
      <c r="E3234" s="2" t="s">
        <v>230</v>
      </c>
      <c r="F3234" t="s">
        <v>13617</v>
      </c>
      <c r="G3234" s="2" t="s">
        <v>7498</v>
      </c>
      <c r="H3234" t="s">
        <v>13553</v>
      </c>
    </row>
    <row r="3235" spans="1:8" x14ac:dyDescent="0.15">
      <c r="A3235">
        <v>3248</v>
      </c>
      <c r="B3235" t="s">
        <v>4010</v>
      </c>
      <c r="C3235" t="s">
        <v>11051</v>
      </c>
      <c r="D3235" t="s">
        <v>387</v>
      </c>
      <c r="E3235" s="2" t="s">
        <v>230</v>
      </c>
      <c r="F3235" t="s">
        <v>13621</v>
      </c>
      <c r="G3235" s="2" t="s">
        <v>6885</v>
      </c>
      <c r="H3235" t="s">
        <v>13553</v>
      </c>
    </row>
    <row r="3236" spans="1:8" x14ac:dyDescent="0.15">
      <c r="A3236">
        <v>3249</v>
      </c>
      <c r="B3236" t="s">
        <v>4006</v>
      </c>
      <c r="C3236" t="s">
        <v>11052</v>
      </c>
      <c r="D3236" t="s">
        <v>387</v>
      </c>
      <c r="E3236" s="2" t="s">
        <v>230</v>
      </c>
      <c r="F3236" t="s">
        <v>13607</v>
      </c>
      <c r="G3236" s="2" t="s">
        <v>7236</v>
      </c>
      <c r="H3236" t="s">
        <v>13553</v>
      </c>
    </row>
    <row r="3237" spans="1:8" x14ac:dyDescent="0.15">
      <c r="A3237">
        <v>3250</v>
      </c>
      <c r="B3237" t="s">
        <v>4007</v>
      </c>
      <c r="C3237" t="s">
        <v>11053</v>
      </c>
      <c r="D3237" t="s">
        <v>387</v>
      </c>
      <c r="E3237" s="2" t="s">
        <v>230</v>
      </c>
      <c r="F3237" t="s">
        <v>13617</v>
      </c>
      <c r="G3237" s="2" t="s">
        <v>7586</v>
      </c>
      <c r="H3237" t="s">
        <v>13553</v>
      </c>
    </row>
    <row r="3238" spans="1:8" x14ac:dyDescent="0.15">
      <c r="A3238">
        <v>3251</v>
      </c>
      <c r="B3238" t="s">
        <v>4005</v>
      </c>
      <c r="C3238" t="s">
        <v>11054</v>
      </c>
      <c r="D3238" t="s">
        <v>387</v>
      </c>
      <c r="E3238" s="2" t="s">
        <v>230</v>
      </c>
      <c r="F3238" t="s">
        <v>13627</v>
      </c>
      <c r="G3238" s="2" t="s">
        <v>6423</v>
      </c>
      <c r="H3238" t="s">
        <v>13553</v>
      </c>
    </row>
    <row r="3239" spans="1:8" x14ac:dyDescent="0.15">
      <c r="A3239">
        <v>3252</v>
      </c>
      <c r="B3239" t="s">
        <v>726</v>
      </c>
      <c r="C3239" t="s">
        <v>11055</v>
      </c>
      <c r="D3239" t="s">
        <v>329</v>
      </c>
      <c r="E3239" s="2" t="s">
        <v>232</v>
      </c>
      <c r="F3239" t="s">
        <v>13617</v>
      </c>
      <c r="G3239" s="2" t="s">
        <v>6994</v>
      </c>
      <c r="H3239" t="s">
        <v>13553</v>
      </c>
    </row>
    <row r="3240" spans="1:8" x14ac:dyDescent="0.15">
      <c r="A3240">
        <v>3253</v>
      </c>
      <c r="B3240" t="s">
        <v>727</v>
      </c>
      <c r="C3240" t="s">
        <v>11056</v>
      </c>
      <c r="D3240" t="s">
        <v>329</v>
      </c>
      <c r="E3240" s="2" t="s">
        <v>232</v>
      </c>
      <c r="F3240" t="s">
        <v>13624</v>
      </c>
      <c r="G3240" s="2" t="s">
        <v>7577</v>
      </c>
      <c r="H3240" t="s">
        <v>13553</v>
      </c>
    </row>
    <row r="3241" spans="1:8" x14ac:dyDescent="0.15">
      <c r="A3241">
        <v>3254</v>
      </c>
      <c r="B3241" t="s">
        <v>728</v>
      </c>
      <c r="C3241" t="s">
        <v>11057</v>
      </c>
      <c r="D3241" t="s">
        <v>329</v>
      </c>
      <c r="E3241" s="2" t="s">
        <v>232</v>
      </c>
      <c r="F3241" t="s">
        <v>13608</v>
      </c>
      <c r="G3241" s="2" t="s">
        <v>7493</v>
      </c>
      <c r="H3241" t="s">
        <v>13553</v>
      </c>
    </row>
    <row r="3242" spans="1:8" x14ac:dyDescent="0.15">
      <c r="A3242">
        <v>3255</v>
      </c>
      <c r="B3242" t="s">
        <v>729</v>
      </c>
      <c r="C3242" t="s">
        <v>11058</v>
      </c>
      <c r="D3242" t="s">
        <v>329</v>
      </c>
      <c r="E3242" s="2" t="s">
        <v>232</v>
      </c>
      <c r="F3242" t="s">
        <v>13649</v>
      </c>
      <c r="G3242" s="2" t="s">
        <v>7177</v>
      </c>
      <c r="H3242" t="s">
        <v>13553</v>
      </c>
    </row>
    <row r="3243" spans="1:8" x14ac:dyDescent="0.15">
      <c r="A3243">
        <v>3256</v>
      </c>
      <c r="B3243" t="s">
        <v>730</v>
      </c>
      <c r="C3243" t="s">
        <v>11059</v>
      </c>
      <c r="D3243" t="s">
        <v>329</v>
      </c>
      <c r="E3243" s="2" t="s">
        <v>232</v>
      </c>
      <c r="F3243" t="s">
        <v>13634</v>
      </c>
      <c r="G3243" s="2" t="s">
        <v>6575</v>
      </c>
      <c r="H3243" t="s">
        <v>13553</v>
      </c>
    </row>
    <row r="3244" spans="1:8" x14ac:dyDescent="0.15">
      <c r="A3244">
        <v>3257</v>
      </c>
      <c r="B3244" t="s">
        <v>731</v>
      </c>
      <c r="C3244" t="s">
        <v>11060</v>
      </c>
      <c r="D3244" t="s">
        <v>329</v>
      </c>
      <c r="E3244" s="2" t="s">
        <v>232</v>
      </c>
      <c r="F3244" t="s">
        <v>13606</v>
      </c>
      <c r="G3244" s="2" t="s">
        <v>6662</v>
      </c>
      <c r="H3244" t="s">
        <v>13553</v>
      </c>
    </row>
    <row r="3245" spans="1:8" x14ac:dyDescent="0.15">
      <c r="A3245">
        <v>3258</v>
      </c>
      <c r="B3245" t="s">
        <v>732</v>
      </c>
      <c r="C3245" t="s">
        <v>11061</v>
      </c>
      <c r="D3245" t="s">
        <v>329</v>
      </c>
      <c r="E3245" s="2" t="s">
        <v>232</v>
      </c>
      <c r="F3245" t="s">
        <v>13642</v>
      </c>
      <c r="G3245" s="2" t="s">
        <v>6711</v>
      </c>
      <c r="H3245" t="s">
        <v>13553</v>
      </c>
    </row>
    <row r="3246" spans="1:8" x14ac:dyDescent="0.15">
      <c r="A3246">
        <v>3259</v>
      </c>
      <c r="B3246" t="s">
        <v>733</v>
      </c>
      <c r="C3246" t="s">
        <v>11062</v>
      </c>
      <c r="D3246" t="s">
        <v>329</v>
      </c>
      <c r="E3246" s="2" t="s">
        <v>232</v>
      </c>
      <c r="F3246" t="s">
        <v>13650</v>
      </c>
      <c r="G3246" s="2" t="s">
        <v>7599</v>
      </c>
      <c r="H3246" t="s">
        <v>13553</v>
      </c>
    </row>
    <row r="3247" spans="1:8" x14ac:dyDescent="0.15">
      <c r="A3247">
        <v>3260</v>
      </c>
      <c r="B3247" t="s">
        <v>734</v>
      </c>
      <c r="C3247" t="s">
        <v>11063</v>
      </c>
      <c r="D3247" t="s">
        <v>329</v>
      </c>
      <c r="E3247" s="2" t="s">
        <v>232</v>
      </c>
      <c r="F3247" t="s">
        <v>13642</v>
      </c>
      <c r="G3247" s="2" t="s">
        <v>7525</v>
      </c>
      <c r="H3247" t="s">
        <v>13553</v>
      </c>
    </row>
    <row r="3248" spans="1:8" x14ac:dyDescent="0.15">
      <c r="A3248">
        <v>3261</v>
      </c>
      <c r="B3248" t="s">
        <v>735</v>
      </c>
      <c r="C3248" t="s">
        <v>11064</v>
      </c>
      <c r="D3248" t="s">
        <v>329</v>
      </c>
      <c r="E3248" s="2" t="s">
        <v>232</v>
      </c>
      <c r="F3248" t="s">
        <v>13650</v>
      </c>
      <c r="G3248" s="2" t="s">
        <v>6987</v>
      </c>
      <c r="H3248" t="s">
        <v>13553</v>
      </c>
    </row>
    <row r="3249" spans="1:8" x14ac:dyDescent="0.15">
      <c r="A3249">
        <v>3262</v>
      </c>
      <c r="B3249" t="s">
        <v>736</v>
      </c>
      <c r="C3249" t="s">
        <v>11065</v>
      </c>
      <c r="D3249" t="s">
        <v>329</v>
      </c>
      <c r="E3249" s="2" t="s">
        <v>232</v>
      </c>
      <c r="F3249" t="s">
        <v>13610</v>
      </c>
      <c r="G3249" s="2" t="s">
        <v>6389</v>
      </c>
      <c r="H3249" t="s">
        <v>13553</v>
      </c>
    </row>
    <row r="3250" spans="1:8" x14ac:dyDescent="0.15">
      <c r="A3250">
        <v>3263</v>
      </c>
      <c r="B3250" t="s">
        <v>737</v>
      </c>
      <c r="C3250" t="s">
        <v>11066</v>
      </c>
      <c r="D3250" t="s">
        <v>329</v>
      </c>
      <c r="E3250" s="2" t="s">
        <v>232</v>
      </c>
      <c r="F3250" t="s">
        <v>13620</v>
      </c>
      <c r="G3250" s="2" t="s">
        <v>6949</v>
      </c>
      <c r="H3250" t="s">
        <v>13553</v>
      </c>
    </row>
    <row r="3251" spans="1:8" x14ac:dyDescent="0.15">
      <c r="A3251">
        <v>3264</v>
      </c>
      <c r="B3251" t="s">
        <v>310</v>
      </c>
      <c r="C3251" t="s">
        <v>11067</v>
      </c>
      <c r="D3251" t="s">
        <v>329</v>
      </c>
      <c r="E3251" s="2" t="s">
        <v>232</v>
      </c>
      <c r="F3251" t="s">
        <v>13621</v>
      </c>
      <c r="G3251" s="2" t="s">
        <v>6536</v>
      </c>
      <c r="H3251" t="s">
        <v>13553</v>
      </c>
    </row>
    <row r="3252" spans="1:8" x14ac:dyDescent="0.15">
      <c r="A3252">
        <v>3265</v>
      </c>
      <c r="B3252" t="s">
        <v>738</v>
      </c>
      <c r="C3252" t="s">
        <v>11068</v>
      </c>
      <c r="D3252" t="s">
        <v>329</v>
      </c>
      <c r="E3252" s="2" t="s">
        <v>232</v>
      </c>
      <c r="F3252" t="s">
        <v>13634</v>
      </c>
      <c r="G3252" s="2" t="s">
        <v>6772</v>
      </c>
      <c r="H3252" t="s">
        <v>13553</v>
      </c>
    </row>
    <row r="3253" spans="1:8" x14ac:dyDescent="0.15">
      <c r="A3253">
        <v>3266</v>
      </c>
      <c r="B3253" t="s">
        <v>739</v>
      </c>
      <c r="C3253" t="s">
        <v>11069</v>
      </c>
      <c r="D3253" t="s">
        <v>329</v>
      </c>
      <c r="E3253" s="2" t="s">
        <v>232</v>
      </c>
      <c r="F3253" t="s">
        <v>13607</v>
      </c>
      <c r="G3253" s="2" t="s">
        <v>7600</v>
      </c>
      <c r="H3253" t="s">
        <v>13553</v>
      </c>
    </row>
    <row r="3254" spans="1:8" x14ac:dyDescent="0.15">
      <c r="A3254">
        <v>3267</v>
      </c>
      <c r="B3254" t="s">
        <v>740</v>
      </c>
      <c r="C3254" t="s">
        <v>11070</v>
      </c>
      <c r="D3254" t="s">
        <v>329</v>
      </c>
      <c r="E3254" s="2" t="s">
        <v>232</v>
      </c>
      <c r="F3254" t="s">
        <v>13611</v>
      </c>
      <c r="G3254" s="2" t="s">
        <v>7104</v>
      </c>
      <c r="H3254" t="s">
        <v>13553</v>
      </c>
    </row>
    <row r="3255" spans="1:8" x14ac:dyDescent="0.15">
      <c r="A3255">
        <v>3268</v>
      </c>
      <c r="B3255" t="s">
        <v>741</v>
      </c>
      <c r="C3255" t="s">
        <v>11071</v>
      </c>
      <c r="D3255" t="s">
        <v>329</v>
      </c>
      <c r="E3255" s="2" t="s">
        <v>232</v>
      </c>
      <c r="F3255" t="s">
        <v>13608</v>
      </c>
      <c r="G3255" s="2" t="s">
        <v>7355</v>
      </c>
      <c r="H3255" t="s">
        <v>13553</v>
      </c>
    </row>
    <row r="3256" spans="1:8" x14ac:dyDescent="0.15">
      <c r="A3256">
        <v>3269</v>
      </c>
      <c r="B3256" t="s">
        <v>742</v>
      </c>
      <c r="C3256" t="s">
        <v>11072</v>
      </c>
      <c r="D3256" t="s">
        <v>329</v>
      </c>
      <c r="E3256" s="2" t="s">
        <v>232</v>
      </c>
      <c r="F3256" t="s">
        <v>13609</v>
      </c>
      <c r="G3256" s="2" t="s">
        <v>7506</v>
      </c>
      <c r="H3256" t="s">
        <v>13553</v>
      </c>
    </row>
    <row r="3257" spans="1:8" x14ac:dyDescent="0.15">
      <c r="A3257">
        <v>3270</v>
      </c>
      <c r="B3257" t="s">
        <v>743</v>
      </c>
      <c r="C3257" t="s">
        <v>11073</v>
      </c>
      <c r="D3257" t="s">
        <v>329</v>
      </c>
      <c r="E3257" s="2" t="s">
        <v>232</v>
      </c>
      <c r="F3257" t="s">
        <v>13636</v>
      </c>
      <c r="G3257" s="2" t="s">
        <v>7600</v>
      </c>
      <c r="H3257" t="s">
        <v>13553</v>
      </c>
    </row>
    <row r="3258" spans="1:8" x14ac:dyDescent="0.15">
      <c r="A3258">
        <v>3271</v>
      </c>
      <c r="B3258" t="s">
        <v>744</v>
      </c>
      <c r="C3258" t="s">
        <v>11074</v>
      </c>
      <c r="D3258" t="s">
        <v>329</v>
      </c>
      <c r="E3258" s="2" t="s">
        <v>232</v>
      </c>
      <c r="F3258" t="s">
        <v>13617</v>
      </c>
      <c r="G3258" s="2" t="s">
        <v>6952</v>
      </c>
      <c r="H3258" t="s">
        <v>13553</v>
      </c>
    </row>
    <row r="3259" spans="1:8" x14ac:dyDescent="0.15">
      <c r="A3259">
        <v>3272</v>
      </c>
      <c r="B3259" t="s">
        <v>745</v>
      </c>
      <c r="C3259" t="s">
        <v>11075</v>
      </c>
      <c r="D3259" t="s">
        <v>329</v>
      </c>
      <c r="E3259" s="2" t="s">
        <v>232</v>
      </c>
      <c r="F3259" t="s">
        <v>13641</v>
      </c>
      <c r="G3259" s="2" t="s">
        <v>7601</v>
      </c>
      <c r="H3259" t="s">
        <v>13553</v>
      </c>
    </row>
    <row r="3260" spans="1:8" x14ac:dyDescent="0.15">
      <c r="A3260">
        <v>3273</v>
      </c>
      <c r="B3260" t="s">
        <v>2134</v>
      </c>
      <c r="C3260" t="s">
        <v>11076</v>
      </c>
      <c r="D3260" t="s">
        <v>329</v>
      </c>
      <c r="E3260" s="2" t="s">
        <v>231</v>
      </c>
      <c r="F3260" t="s">
        <v>13607</v>
      </c>
      <c r="G3260" s="2" t="s">
        <v>6633</v>
      </c>
      <c r="H3260" t="s">
        <v>13553</v>
      </c>
    </row>
    <row r="3261" spans="1:8" x14ac:dyDescent="0.15">
      <c r="A3261">
        <v>3274</v>
      </c>
      <c r="B3261" t="s">
        <v>2135</v>
      </c>
      <c r="C3261" t="s">
        <v>11077</v>
      </c>
      <c r="D3261" t="s">
        <v>329</v>
      </c>
      <c r="E3261" s="2" t="s">
        <v>231</v>
      </c>
      <c r="F3261" t="s">
        <v>13646</v>
      </c>
      <c r="G3261" s="2" t="s">
        <v>7025</v>
      </c>
      <c r="H3261" t="s">
        <v>13553</v>
      </c>
    </row>
    <row r="3262" spans="1:8" x14ac:dyDescent="0.15">
      <c r="A3262">
        <v>3275</v>
      </c>
      <c r="B3262" t="s">
        <v>2136</v>
      </c>
      <c r="C3262" t="s">
        <v>11078</v>
      </c>
      <c r="D3262" t="s">
        <v>329</v>
      </c>
      <c r="E3262" s="2" t="s">
        <v>231</v>
      </c>
      <c r="F3262" t="s">
        <v>13610</v>
      </c>
      <c r="G3262" s="2" t="s">
        <v>6674</v>
      </c>
      <c r="H3262" t="s">
        <v>13553</v>
      </c>
    </row>
    <row r="3263" spans="1:8" x14ac:dyDescent="0.15">
      <c r="A3263">
        <v>3276</v>
      </c>
      <c r="B3263" t="s">
        <v>2137</v>
      </c>
      <c r="C3263" t="s">
        <v>11079</v>
      </c>
      <c r="D3263" t="s">
        <v>329</v>
      </c>
      <c r="E3263" s="2" t="s">
        <v>231</v>
      </c>
      <c r="F3263" t="s">
        <v>13617</v>
      </c>
      <c r="G3263" s="2" t="s">
        <v>7375</v>
      </c>
      <c r="H3263" t="s">
        <v>13553</v>
      </c>
    </row>
    <row r="3264" spans="1:8" x14ac:dyDescent="0.15">
      <c r="A3264">
        <v>3277</v>
      </c>
      <c r="B3264" t="s">
        <v>2138</v>
      </c>
      <c r="C3264" t="s">
        <v>11080</v>
      </c>
      <c r="D3264" t="s">
        <v>329</v>
      </c>
      <c r="E3264" s="2" t="s">
        <v>231</v>
      </c>
      <c r="F3264" t="s">
        <v>13633</v>
      </c>
      <c r="G3264" s="2" t="s">
        <v>6267</v>
      </c>
      <c r="H3264" t="s">
        <v>13553</v>
      </c>
    </row>
    <row r="3265" spans="1:8" x14ac:dyDescent="0.15">
      <c r="A3265">
        <v>3278</v>
      </c>
      <c r="B3265" t="s">
        <v>2139</v>
      </c>
      <c r="C3265" t="s">
        <v>11081</v>
      </c>
      <c r="D3265" t="s">
        <v>329</v>
      </c>
      <c r="E3265" s="2" t="s">
        <v>231</v>
      </c>
      <c r="F3265" t="s">
        <v>13621</v>
      </c>
      <c r="G3265" s="2" t="s">
        <v>6275</v>
      </c>
      <c r="H3265" t="s">
        <v>13553</v>
      </c>
    </row>
    <row r="3266" spans="1:8" x14ac:dyDescent="0.15">
      <c r="A3266">
        <v>3279</v>
      </c>
      <c r="B3266" t="s">
        <v>2140</v>
      </c>
      <c r="C3266" t="s">
        <v>11082</v>
      </c>
      <c r="D3266" t="s">
        <v>329</v>
      </c>
      <c r="E3266" s="2" t="s">
        <v>231</v>
      </c>
      <c r="F3266" t="s">
        <v>13613</v>
      </c>
      <c r="G3266" s="2" t="s">
        <v>7149</v>
      </c>
      <c r="H3266" t="s">
        <v>13553</v>
      </c>
    </row>
    <row r="3267" spans="1:8" x14ac:dyDescent="0.15">
      <c r="A3267">
        <v>3280</v>
      </c>
      <c r="B3267" t="s">
        <v>2141</v>
      </c>
      <c r="C3267" t="s">
        <v>11083</v>
      </c>
      <c r="D3267" t="s">
        <v>329</v>
      </c>
      <c r="E3267" s="2" t="s">
        <v>231</v>
      </c>
      <c r="F3267" t="s">
        <v>13633</v>
      </c>
      <c r="G3267" s="2" t="s">
        <v>6688</v>
      </c>
      <c r="H3267" t="s">
        <v>13553</v>
      </c>
    </row>
    <row r="3268" spans="1:8" x14ac:dyDescent="0.15">
      <c r="A3268">
        <v>3281</v>
      </c>
      <c r="B3268" t="s">
        <v>2142</v>
      </c>
      <c r="C3268" t="s">
        <v>11084</v>
      </c>
      <c r="D3268" t="s">
        <v>329</v>
      </c>
      <c r="E3268" s="2" t="s">
        <v>231</v>
      </c>
      <c r="F3268" t="s">
        <v>13615</v>
      </c>
      <c r="G3268" s="2" t="s">
        <v>7111</v>
      </c>
      <c r="H3268" t="s">
        <v>13553</v>
      </c>
    </row>
    <row r="3269" spans="1:8" x14ac:dyDescent="0.15">
      <c r="A3269">
        <v>3282</v>
      </c>
      <c r="B3269" t="s">
        <v>2143</v>
      </c>
      <c r="C3269" t="s">
        <v>11085</v>
      </c>
      <c r="D3269" t="s">
        <v>329</v>
      </c>
      <c r="E3269" s="2" t="s">
        <v>231</v>
      </c>
      <c r="F3269" t="s">
        <v>13633</v>
      </c>
      <c r="G3269" s="2" t="s">
        <v>7008</v>
      </c>
      <c r="H3269" t="s">
        <v>13553</v>
      </c>
    </row>
    <row r="3270" spans="1:8" x14ac:dyDescent="0.15">
      <c r="A3270">
        <v>3283</v>
      </c>
      <c r="B3270" t="s">
        <v>2144</v>
      </c>
      <c r="C3270" t="s">
        <v>11086</v>
      </c>
      <c r="D3270" t="s">
        <v>329</v>
      </c>
      <c r="E3270" s="2" t="s">
        <v>231</v>
      </c>
      <c r="F3270" t="s">
        <v>13626</v>
      </c>
      <c r="G3270" s="2" t="s">
        <v>7214</v>
      </c>
      <c r="H3270" t="s">
        <v>13553</v>
      </c>
    </row>
    <row r="3271" spans="1:8" x14ac:dyDescent="0.15">
      <c r="A3271">
        <v>3284</v>
      </c>
      <c r="B3271" t="s">
        <v>2145</v>
      </c>
      <c r="C3271" t="s">
        <v>11087</v>
      </c>
      <c r="D3271" t="s">
        <v>329</v>
      </c>
      <c r="E3271" s="2" t="s">
        <v>231</v>
      </c>
      <c r="F3271" t="s">
        <v>13613</v>
      </c>
      <c r="G3271" s="2" t="s">
        <v>6810</v>
      </c>
      <c r="H3271" t="s">
        <v>13553</v>
      </c>
    </row>
    <row r="3272" spans="1:8" x14ac:dyDescent="0.15">
      <c r="A3272">
        <v>3285</v>
      </c>
      <c r="B3272" t="s">
        <v>2339</v>
      </c>
      <c r="C3272" t="s">
        <v>11088</v>
      </c>
      <c r="D3272" t="s">
        <v>329</v>
      </c>
      <c r="E3272" s="2" t="s">
        <v>231</v>
      </c>
      <c r="F3272" t="s">
        <v>13646</v>
      </c>
      <c r="G3272" s="2" t="s">
        <v>7051</v>
      </c>
      <c r="H3272" t="s">
        <v>13553</v>
      </c>
    </row>
    <row r="3273" spans="1:8" x14ac:dyDescent="0.15">
      <c r="A3273">
        <v>3286</v>
      </c>
      <c r="B3273" t="s">
        <v>2340</v>
      </c>
      <c r="C3273" t="s">
        <v>9012</v>
      </c>
      <c r="D3273" t="s">
        <v>329</v>
      </c>
      <c r="E3273" s="2" t="s">
        <v>231</v>
      </c>
      <c r="F3273" t="s">
        <v>13610</v>
      </c>
      <c r="G3273" s="2" t="s">
        <v>7409</v>
      </c>
      <c r="H3273" t="s">
        <v>13553</v>
      </c>
    </row>
    <row r="3274" spans="1:8" x14ac:dyDescent="0.15">
      <c r="A3274">
        <v>3287</v>
      </c>
      <c r="B3274" t="s">
        <v>2341</v>
      </c>
      <c r="C3274" t="s">
        <v>11089</v>
      </c>
      <c r="D3274" t="s">
        <v>329</v>
      </c>
      <c r="E3274" s="2" t="s">
        <v>231</v>
      </c>
      <c r="F3274" t="s">
        <v>13622</v>
      </c>
      <c r="G3274" s="2" t="s">
        <v>6268</v>
      </c>
      <c r="H3274" t="s">
        <v>13553</v>
      </c>
    </row>
    <row r="3275" spans="1:8" x14ac:dyDescent="0.15">
      <c r="A3275">
        <v>3288</v>
      </c>
      <c r="B3275" t="s">
        <v>410</v>
      </c>
      <c r="C3275" t="s">
        <v>11090</v>
      </c>
      <c r="D3275" t="s">
        <v>329</v>
      </c>
      <c r="E3275" s="2" t="s">
        <v>231</v>
      </c>
      <c r="F3275" t="s">
        <v>13634</v>
      </c>
      <c r="G3275" s="2" t="s">
        <v>6854</v>
      </c>
      <c r="H3275" t="s">
        <v>13553</v>
      </c>
    </row>
    <row r="3276" spans="1:8" x14ac:dyDescent="0.15">
      <c r="A3276">
        <v>3289</v>
      </c>
      <c r="B3276" t="s">
        <v>2342</v>
      </c>
      <c r="C3276" t="s">
        <v>11091</v>
      </c>
      <c r="D3276" t="s">
        <v>329</v>
      </c>
      <c r="E3276" s="2" t="s">
        <v>231</v>
      </c>
      <c r="F3276" t="s">
        <v>13606</v>
      </c>
      <c r="G3276" s="2" t="s">
        <v>6292</v>
      </c>
      <c r="H3276" t="s">
        <v>13553</v>
      </c>
    </row>
    <row r="3277" spans="1:8" x14ac:dyDescent="0.15">
      <c r="A3277">
        <v>3290</v>
      </c>
      <c r="B3277" t="s">
        <v>3100</v>
      </c>
      <c r="C3277" t="s">
        <v>11092</v>
      </c>
      <c r="D3277" t="s">
        <v>329</v>
      </c>
      <c r="E3277" s="2" t="s">
        <v>231</v>
      </c>
      <c r="F3277" t="s">
        <v>13606</v>
      </c>
      <c r="G3277" s="2" t="s">
        <v>6722</v>
      </c>
      <c r="H3277" t="s">
        <v>13553</v>
      </c>
    </row>
    <row r="3278" spans="1:8" x14ac:dyDescent="0.15">
      <c r="A3278">
        <v>3291</v>
      </c>
      <c r="B3278" t="s">
        <v>2343</v>
      </c>
      <c r="C3278" t="s">
        <v>11093</v>
      </c>
      <c r="D3278" t="s">
        <v>329</v>
      </c>
      <c r="E3278" s="2" t="s">
        <v>231</v>
      </c>
      <c r="F3278" t="s">
        <v>13606</v>
      </c>
      <c r="G3278" s="2" t="s">
        <v>6708</v>
      </c>
      <c r="H3278" t="s">
        <v>13553</v>
      </c>
    </row>
    <row r="3279" spans="1:8" x14ac:dyDescent="0.15">
      <c r="A3279">
        <v>3292</v>
      </c>
      <c r="B3279" t="s">
        <v>2344</v>
      </c>
      <c r="C3279" t="s">
        <v>11094</v>
      </c>
      <c r="D3279" t="s">
        <v>329</v>
      </c>
      <c r="E3279" s="2" t="s">
        <v>231</v>
      </c>
      <c r="F3279" t="s">
        <v>13620</v>
      </c>
      <c r="G3279" s="2" t="s">
        <v>6340</v>
      </c>
      <c r="H3279" t="s">
        <v>13553</v>
      </c>
    </row>
    <row r="3280" spans="1:8" x14ac:dyDescent="0.15">
      <c r="A3280">
        <v>3293</v>
      </c>
      <c r="B3280" t="s">
        <v>4953</v>
      </c>
      <c r="C3280" t="s">
        <v>11095</v>
      </c>
      <c r="D3280" t="s">
        <v>329</v>
      </c>
      <c r="E3280" s="2" t="s">
        <v>231</v>
      </c>
      <c r="F3280" t="s">
        <v>13622</v>
      </c>
      <c r="G3280" s="2" t="s">
        <v>6725</v>
      </c>
      <c r="H3280" t="s">
        <v>13553</v>
      </c>
    </row>
    <row r="3281" spans="1:8" x14ac:dyDescent="0.15">
      <c r="A3281">
        <v>3294</v>
      </c>
      <c r="B3281" t="s">
        <v>3828</v>
      </c>
      <c r="C3281" t="s">
        <v>11096</v>
      </c>
      <c r="D3281" t="s">
        <v>329</v>
      </c>
      <c r="E3281" s="2" t="s">
        <v>230</v>
      </c>
      <c r="F3281" t="s">
        <v>13606</v>
      </c>
      <c r="G3281" s="2" t="s">
        <v>6498</v>
      </c>
      <c r="H3281" t="s">
        <v>13553</v>
      </c>
    </row>
    <row r="3282" spans="1:8" x14ac:dyDescent="0.15">
      <c r="A3282">
        <v>3295</v>
      </c>
      <c r="B3282" t="s">
        <v>3829</v>
      </c>
      <c r="C3282" t="s">
        <v>11097</v>
      </c>
      <c r="D3282" t="s">
        <v>329</v>
      </c>
      <c r="E3282" s="2" t="s">
        <v>230</v>
      </c>
      <c r="F3282" t="s">
        <v>13651</v>
      </c>
      <c r="G3282" s="2" t="s">
        <v>7211</v>
      </c>
      <c r="H3282" t="s">
        <v>13553</v>
      </c>
    </row>
    <row r="3283" spans="1:8" x14ac:dyDescent="0.15">
      <c r="A3283">
        <v>3296</v>
      </c>
      <c r="B3283" t="s">
        <v>3819</v>
      </c>
      <c r="C3283" t="s">
        <v>11098</v>
      </c>
      <c r="D3283" t="s">
        <v>329</v>
      </c>
      <c r="E3283" s="2" t="s">
        <v>230</v>
      </c>
      <c r="F3283" t="s">
        <v>13613</v>
      </c>
      <c r="G3283" s="2" t="s">
        <v>7587</v>
      </c>
      <c r="H3283" t="s">
        <v>13553</v>
      </c>
    </row>
    <row r="3284" spans="1:8" x14ac:dyDescent="0.15">
      <c r="A3284">
        <v>3297</v>
      </c>
      <c r="B3284" t="s">
        <v>3833</v>
      </c>
      <c r="C3284" t="s">
        <v>11099</v>
      </c>
      <c r="D3284" t="s">
        <v>329</v>
      </c>
      <c r="E3284" s="2" t="s">
        <v>230</v>
      </c>
      <c r="F3284" t="s">
        <v>27</v>
      </c>
      <c r="G3284" s="2" t="s">
        <v>7182</v>
      </c>
      <c r="H3284" t="s">
        <v>13553</v>
      </c>
    </row>
    <row r="3285" spans="1:8" x14ac:dyDescent="0.15">
      <c r="A3285">
        <v>3298</v>
      </c>
      <c r="B3285" t="s">
        <v>3822</v>
      </c>
      <c r="C3285" t="s">
        <v>11100</v>
      </c>
      <c r="D3285" t="s">
        <v>329</v>
      </c>
      <c r="E3285" s="2" t="s">
        <v>230</v>
      </c>
      <c r="F3285" t="s">
        <v>27</v>
      </c>
      <c r="G3285" s="2" t="s">
        <v>6737</v>
      </c>
      <c r="H3285" t="s">
        <v>13553</v>
      </c>
    </row>
    <row r="3286" spans="1:8" x14ac:dyDescent="0.15">
      <c r="A3286">
        <v>3299</v>
      </c>
      <c r="B3286" t="s">
        <v>3825</v>
      </c>
      <c r="C3286" t="s">
        <v>11101</v>
      </c>
      <c r="D3286" t="s">
        <v>329</v>
      </c>
      <c r="E3286" s="2" t="s">
        <v>230</v>
      </c>
      <c r="F3286" t="s">
        <v>13619</v>
      </c>
      <c r="G3286" s="2" t="s">
        <v>7057</v>
      </c>
      <c r="H3286" t="s">
        <v>13553</v>
      </c>
    </row>
    <row r="3287" spans="1:8" x14ac:dyDescent="0.15">
      <c r="A3287">
        <v>3300</v>
      </c>
      <c r="B3287" t="s">
        <v>3821</v>
      </c>
      <c r="C3287" t="s">
        <v>11102</v>
      </c>
      <c r="D3287" t="s">
        <v>329</v>
      </c>
      <c r="E3287" s="2" t="s">
        <v>230</v>
      </c>
      <c r="F3287" t="s">
        <v>13624</v>
      </c>
      <c r="G3287" s="2" t="s">
        <v>7120</v>
      </c>
      <c r="H3287" t="s">
        <v>13553</v>
      </c>
    </row>
    <row r="3288" spans="1:8" x14ac:dyDescent="0.15">
      <c r="A3288">
        <v>3301</v>
      </c>
      <c r="B3288" t="s">
        <v>3838</v>
      </c>
      <c r="C3288" t="s">
        <v>11103</v>
      </c>
      <c r="D3288" t="s">
        <v>329</v>
      </c>
      <c r="E3288" s="2" t="s">
        <v>230</v>
      </c>
      <c r="F3288" t="s">
        <v>13640</v>
      </c>
      <c r="G3288" s="2" t="s">
        <v>6813</v>
      </c>
      <c r="H3288" t="s">
        <v>13553</v>
      </c>
    </row>
    <row r="3289" spans="1:8" x14ac:dyDescent="0.15">
      <c r="A3289">
        <v>3302</v>
      </c>
      <c r="B3289" t="s">
        <v>3832</v>
      </c>
      <c r="C3289" t="s">
        <v>11104</v>
      </c>
      <c r="D3289" t="s">
        <v>329</v>
      </c>
      <c r="E3289" s="2" t="s">
        <v>230</v>
      </c>
      <c r="F3289" t="s">
        <v>13606</v>
      </c>
      <c r="G3289" s="2" t="s">
        <v>6592</v>
      </c>
      <c r="H3289" t="s">
        <v>13553</v>
      </c>
    </row>
    <row r="3290" spans="1:8" x14ac:dyDescent="0.15">
      <c r="A3290">
        <v>3303</v>
      </c>
      <c r="B3290" t="s">
        <v>3818</v>
      </c>
      <c r="C3290" t="s">
        <v>11105</v>
      </c>
      <c r="D3290" t="s">
        <v>329</v>
      </c>
      <c r="E3290" s="2" t="s">
        <v>230</v>
      </c>
      <c r="F3290" t="s">
        <v>27</v>
      </c>
      <c r="G3290" s="2" t="s">
        <v>6597</v>
      </c>
      <c r="H3290" t="s">
        <v>13553</v>
      </c>
    </row>
    <row r="3291" spans="1:8" x14ac:dyDescent="0.15">
      <c r="A3291">
        <v>3304</v>
      </c>
      <c r="B3291" t="s">
        <v>3820</v>
      </c>
      <c r="C3291" t="s">
        <v>11106</v>
      </c>
      <c r="D3291" t="s">
        <v>329</v>
      </c>
      <c r="E3291" s="2" t="s">
        <v>230</v>
      </c>
      <c r="F3291" t="s">
        <v>13633</v>
      </c>
      <c r="G3291" s="2" t="s">
        <v>6645</v>
      </c>
      <c r="H3291" t="s">
        <v>13553</v>
      </c>
    </row>
    <row r="3292" spans="1:8" x14ac:dyDescent="0.15">
      <c r="A3292">
        <v>3305</v>
      </c>
      <c r="B3292" t="s">
        <v>4954</v>
      </c>
      <c r="C3292" t="s">
        <v>11107</v>
      </c>
      <c r="D3292" t="s">
        <v>329</v>
      </c>
      <c r="E3292" s="2" t="s">
        <v>230</v>
      </c>
      <c r="F3292" t="s">
        <v>13622</v>
      </c>
      <c r="G3292" s="2" t="s">
        <v>6428</v>
      </c>
      <c r="H3292" t="s">
        <v>13553</v>
      </c>
    </row>
    <row r="3293" spans="1:8" x14ac:dyDescent="0.15">
      <c r="A3293">
        <v>3306</v>
      </c>
      <c r="B3293" t="s">
        <v>3826</v>
      </c>
      <c r="C3293" t="s">
        <v>8386</v>
      </c>
      <c r="D3293" t="s">
        <v>329</v>
      </c>
      <c r="E3293" s="2" t="s">
        <v>230</v>
      </c>
      <c r="F3293" t="s">
        <v>13613</v>
      </c>
      <c r="G3293" s="2" t="s">
        <v>6352</v>
      </c>
      <c r="H3293" t="s">
        <v>13553</v>
      </c>
    </row>
    <row r="3294" spans="1:8" x14ac:dyDescent="0.15">
      <c r="A3294">
        <v>3307</v>
      </c>
      <c r="B3294" t="s">
        <v>4955</v>
      </c>
      <c r="C3294" t="s">
        <v>11108</v>
      </c>
      <c r="D3294" t="s">
        <v>329</v>
      </c>
      <c r="E3294" s="2" t="s">
        <v>230</v>
      </c>
      <c r="F3294" t="s">
        <v>13607</v>
      </c>
      <c r="G3294" s="2" t="s">
        <v>6302</v>
      </c>
      <c r="H3294" t="s">
        <v>13553</v>
      </c>
    </row>
    <row r="3295" spans="1:8" x14ac:dyDescent="0.15">
      <c r="A3295">
        <v>3308</v>
      </c>
      <c r="B3295" t="s">
        <v>4956</v>
      </c>
      <c r="C3295" t="s">
        <v>11109</v>
      </c>
      <c r="D3295" t="s">
        <v>329</v>
      </c>
      <c r="E3295" s="2" t="s">
        <v>230</v>
      </c>
      <c r="F3295" t="s">
        <v>13632</v>
      </c>
      <c r="G3295" s="2" t="s">
        <v>7342</v>
      </c>
      <c r="H3295" t="s">
        <v>13553</v>
      </c>
    </row>
    <row r="3296" spans="1:8" x14ac:dyDescent="0.15">
      <c r="A3296">
        <v>3309</v>
      </c>
      <c r="B3296" t="s">
        <v>3835</v>
      </c>
      <c r="C3296" t="s">
        <v>11110</v>
      </c>
      <c r="D3296" t="s">
        <v>329</v>
      </c>
      <c r="E3296" s="2" t="s">
        <v>230</v>
      </c>
      <c r="F3296" t="s">
        <v>13611</v>
      </c>
      <c r="G3296" s="2" t="s">
        <v>6970</v>
      </c>
      <c r="H3296" t="s">
        <v>13553</v>
      </c>
    </row>
    <row r="3297" spans="1:8" x14ac:dyDescent="0.15">
      <c r="A3297">
        <v>3310</v>
      </c>
      <c r="B3297" t="s">
        <v>3836</v>
      </c>
      <c r="C3297" t="s">
        <v>11111</v>
      </c>
      <c r="D3297" t="s">
        <v>329</v>
      </c>
      <c r="E3297" s="2" t="s">
        <v>230</v>
      </c>
      <c r="F3297" t="s">
        <v>13615</v>
      </c>
      <c r="G3297" s="2" t="s">
        <v>7602</v>
      </c>
      <c r="H3297" t="s">
        <v>13553</v>
      </c>
    </row>
    <row r="3298" spans="1:8" x14ac:dyDescent="0.15">
      <c r="A3298">
        <v>3311</v>
      </c>
      <c r="B3298" t="s">
        <v>4957</v>
      </c>
      <c r="C3298" t="s">
        <v>11112</v>
      </c>
      <c r="D3298" t="s">
        <v>329</v>
      </c>
      <c r="E3298" s="2" t="s">
        <v>230</v>
      </c>
      <c r="F3298" t="s">
        <v>13615</v>
      </c>
      <c r="G3298" s="2" t="s">
        <v>7153</v>
      </c>
      <c r="H3298" t="s">
        <v>13553</v>
      </c>
    </row>
    <row r="3299" spans="1:8" x14ac:dyDescent="0.15">
      <c r="A3299">
        <v>3312</v>
      </c>
      <c r="B3299" t="s">
        <v>4958</v>
      </c>
      <c r="C3299" t="s">
        <v>11113</v>
      </c>
      <c r="D3299" t="s">
        <v>329</v>
      </c>
      <c r="E3299" s="2" t="s">
        <v>230</v>
      </c>
      <c r="F3299" t="s">
        <v>13634</v>
      </c>
      <c r="G3299" s="2" t="s">
        <v>7603</v>
      </c>
      <c r="H3299" t="s">
        <v>13553</v>
      </c>
    </row>
    <row r="3300" spans="1:8" x14ac:dyDescent="0.15">
      <c r="A3300">
        <v>3313</v>
      </c>
      <c r="B3300" t="s">
        <v>3839</v>
      </c>
      <c r="C3300" t="s">
        <v>11114</v>
      </c>
      <c r="D3300" t="s">
        <v>329</v>
      </c>
      <c r="E3300" s="2" t="s">
        <v>230</v>
      </c>
      <c r="F3300" t="s">
        <v>13642</v>
      </c>
      <c r="G3300" s="2" t="s">
        <v>6608</v>
      </c>
      <c r="H3300" t="s">
        <v>13553</v>
      </c>
    </row>
    <row r="3301" spans="1:8" x14ac:dyDescent="0.15">
      <c r="A3301">
        <v>3314</v>
      </c>
      <c r="B3301" t="s">
        <v>3837</v>
      </c>
      <c r="C3301" t="s">
        <v>11115</v>
      </c>
      <c r="D3301" t="s">
        <v>329</v>
      </c>
      <c r="E3301" s="2" t="s">
        <v>230</v>
      </c>
      <c r="F3301" t="s">
        <v>13607</v>
      </c>
      <c r="G3301" s="2" t="s">
        <v>6936</v>
      </c>
      <c r="H3301" t="s">
        <v>13553</v>
      </c>
    </row>
    <row r="3302" spans="1:8" x14ac:dyDescent="0.15">
      <c r="A3302">
        <v>3315</v>
      </c>
      <c r="B3302" t="s">
        <v>4959</v>
      </c>
      <c r="C3302" t="s">
        <v>11116</v>
      </c>
      <c r="D3302" t="s">
        <v>329</v>
      </c>
      <c r="E3302" s="2" t="s">
        <v>230</v>
      </c>
      <c r="F3302" t="s">
        <v>13610</v>
      </c>
      <c r="G3302" s="2" t="s">
        <v>7572</v>
      </c>
      <c r="H3302" t="s">
        <v>13553</v>
      </c>
    </row>
    <row r="3303" spans="1:8" x14ac:dyDescent="0.15">
      <c r="A3303">
        <v>3316</v>
      </c>
      <c r="B3303" t="s">
        <v>3823</v>
      </c>
      <c r="C3303" t="s">
        <v>11117</v>
      </c>
      <c r="D3303" t="s">
        <v>329</v>
      </c>
      <c r="E3303" s="2" t="s">
        <v>230</v>
      </c>
      <c r="F3303" t="s">
        <v>13634</v>
      </c>
      <c r="G3303" s="2" t="s">
        <v>7499</v>
      </c>
      <c r="H3303" t="s">
        <v>13553</v>
      </c>
    </row>
    <row r="3304" spans="1:8" x14ac:dyDescent="0.15">
      <c r="A3304">
        <v>3317</v>
      </c>
      <c r="B3304" t="s">
        <v>3830</v>
      </c>
      <c r="C3304" t="s">
        <v>11118</v>
      </c>
      <c r="D3304" t="s">
        <v>329</v>
      </c>
      <c r="E3304" s="2" t="s">
        <v>230</v>
      </c>
      <c r="F3304" t="s">
        <v>13620</v>
      </c>
      <c r="G3304" s="2" t="s">
        <v>6296</v>
      </c>
      <c r="H3304" t="s">
        <v>13553</v>
      </c>
    </row>
    <row r="3305" spans="1:8" x14ac:dyDescent="0.15">
      <c r="A3305">
        <v>3318</v>
      </c>
      <c r="B3305" t="s">
        <v>3831</v>
      </c>
      <c r="C3305" t="s">
        <v>11119</v>
      </c>
      <c r="D3305" t="s">
        <v>329</v>
      </c>
      <c r="E3305" s="2" t="s">
        <v>230</v>
      </c>
      <c r="F3305" t="s">
        <v>13611</v>
      </c>
      <c r="G3305" s="2" t="s">
        <v>7576</v>
      </c>
      <c r="H3305" t="s">
        <v>13553</v>
      </c>
    </row>
    <row r="3306" spans="1:8" x14ac:dyDescent="0.15">
      <c r="A3306">
        <v>3319</v>
      </c>
      <c r="B3306" t="s">
        <v>4960</v>
      </c>
      <c r="C3306" t="s">
        <v>11120</v>
      </c>
      <c r="D3306" t="s">
        <v>329</v>
      </c>
      <c r="E3306" s="2" t="s">
        <v>230</v>
      </c>
      <c r="F3306" t="s">
        <v>13607</v>
      </c>
      <c r="G3306" s="2" t="s">
        <v>6353</v>
      </c>
      <c r="H3306" t="s">
        <v>13553</v>
      </c>
    </row>
    <row r="3307" spans="1:8" x14ac:dyDescent="0.15">
      <c r="A3307">
        <v>3320</v>
      </c>
      <c r="B3307" t="s">
        <v>3827</v>
      </c>
      <c r="C3307" t="s">
        <v>11121</v>
      </c>
      <c r="D3307" t="s">
        <v>329</v>
      </c>
      <c r="E3307" s="2" t="s">
        <v>230</v>
      </c>
      <c r="F3307" t="s">
        <v>13613</v>
      </c>
      <c r="G3307" s="2" t="s">
        <v>6844</v>
      </c>
      <c r="H3307" t="s">
        <v>13553</v>
      </c>
    </row>
    <row r="3308" spans="1:8" x14ac:dyDescent="0.15">
      <c r="A3308">
        <v>3321</v>
      </c>
      <c r="B3308" t="s">
        <v>3824</v>
      </c>
      <c r="C3308" t="s">
        <v>11122</v>
      </c>
      <c r="D3308" t="s">
        <v>329</v>
      </c>
      <c r="E3308" s="2" t="s">
        <v>230</v>
      </c>
      <c r="F3308" t="s">
        <v>13610</v>
      </c>
      <c r="G3308" s="2" t="s">
        <v>6349</v>
      </c>
      <c r="H3308" t="s">
        <v>13553</v>
      </c>
    </row>
    <row r="3309" spans="1:8" x14ac:dyDescent="0.15">
      <c r="A3309">
        <v>3322</v>
      </c>
      <c r="B3309" t="s">
        <v>4961</v>
      </c>
      <c r="C3309" t="s">
        <v>11123</v>
      </c>
      <c r="D3309" t="s">
        <v>329</v>
      </c>
      <c r="E3309" s="2" t="s">
        <v>230</v>
      </c>
      <c r="F3309" t="s">
        <v>13606</v>
      </c>
      <c r="G3309" s="2" t="s">
        <v>7061</v>
      </c>
      <c r="H3309" t="s">
        <v>13553</v>
      </c>
    </row>
    <row r="3310" spans="1:8" x14ac:dyDescent="0.15">
      <c r="A3310">
        <v>3323</v>
      </c>
      <c r="B3310" t="s">
        <v>3834</v>
      </c>
      <c r="C3310" t="s">
        <v>11124</v>
      </c>
      <c r="D3310" t="s">
        <v>329</v>
      </c>
      <c r="E3310" s="2" t="s">
        <v>230</v>
      </c>
      <c r="F3310" t="s">
        <v>13631</v>
      </c>
      <c r="G3310" s="2" t="s">
        <v>6501</v>
      </c>
      <c r="H3310" t="s">
        <v>13553</v>
      </c>
    </row>
    <row r="3311" spans="1:8" x14ac:dyDescent="0.15">
      <c r="A3311">
        <v>3324</v>
      </c>
      <c r="B3311" t="s">
        <v>746</v>
      </c>
      <c r="C3311" t="s">
        <v>11125</v>
      </c>
      <c r="D3311" t="s">
        <v>329</v>
      </c>
      <c r="E3311" s="2">
        <v>4</v>
      </c>
      <c r="F3311" t="s">
        <v>13632</v>
      </c>
      <c r="G3311" s="2" t="s">
        <v>6383</v>
      </c>
      <c r="H3311" t="s">
        <v>13553</v>
      </c>
    </row>
    <row r="3312" spans="1:8" x14ac:dyDescent="0.15">
      <c r="A3312">
        <v>3325</v>
      </c>
      <c r="B3312" t="s">
        <v>747</v>
      </c>
      <c r="C3312" t="s">
        <v>11126</v>
      </c>
      <c r="D3312" t="s">
        <v>329</v>
      </c>
      <c r="E3312" s="2">
        <v>4</v>
      </c>
      <c r="F3312" t="s">
        <v>13638</v>
      </c>
      <c r="G3312" s="2" t="s">
        <v>7361</v>
      </c>
      <c r="H3312" t="s">
        <v>13553</v>
      </c>
    </row>
    <row r="3313" spans="1:8" x14ac:dyDescent="0.15">
      <c r="A3313">
        <v>3326</v>
      </c>
      <c r="B3313" t="s">
        <v>748</v>
      </c>
      <c r="C3313" t="s">
        <v>11127</v>
      </c>
      <c r="D3313" t="s">
        <v>329</v>
      </c>
      <c r="E3313" s="2">
        <v>4</v>
      </c>
      <c r="F3313" t="s">
        <v>13644</v>
      </c>
      <c r="G3313" s="2" t="s">
        <v>6568</v>
      </c>
      <c r="H3313" t="s">
        <v>13553</v>
      </c>
    </row>
    <row r="3314" spans="1:8" x14ac:dyDescent="0.15">
      <c r="A3314">
        <v>3327</v>
      </c>
      <c r="B3314" t="s">
        <v>749</v>
      </c>
      <c r="C3314" t="s">
        <v>11128</v>
      </c>
      <c r="D3314" t="s">
        <v>329</v>
      </c>
      <c r="E3314" s="2">
        <v>4</v>
      </c>
      <c r="F3314" t="s">
        <v>13607</v>
      </c>
      <c r="G3314" s="2" t="s">
        <v>7604</v>
      </c>
      <c r="H3314" t="s">
        <v>13553</v>
      </c>
    </row>
    <row r="3315" spans="1:8" x14ac:dyDescent="0.15">
      <c r="A3315">
        <v>3328</v>
      </c>
      <c r="B3315" t="s">
        <v>3101</v>
      </c>
      <c r="C3315" t="s">
        <v>11129</v>
      </c>
      <c r="D3315" t="s">
        <v>329</v>
      </c>
      <c r="E3315" s="2">
        <v>4</v>
      </c>
      <c r="F3315" t="s">
        <v>13621</v>
      </c>
      <c r="G3315" s="2" t="s">
        <v>7256</v>
      </c>
      <c r="H3315" t="s">
        <v>13555</v>
      </c>
    </row>
    <row r="3316" spans="1:8" x14ac:dyDescent="0.15">
      <c r="A3316">
        <v>3329</v>
      </c>
      <c r="B3316" t="s">
        <v>2361</v>
      </c>
      <c r="C3316" t="s">
        <v>11130</v>
      </c>
      <c r="D3316" t="s">
        <v>329</v>
      </c>
      <c r="E3316" s="2">
        <v>3</v>
      </c>
      <c r="F3316" t="s">
        <v>13606</v>
      </c>
      <c r="G3316" s="2" t="s">
        <v>7116</v>
      </c>
      <c r="H3316" t="s">
        <v>13553</v>
      </c>
    </row>
    <row r="3317" spans="1:8" x14ac:dyDescent="0.15">
      <c r="A3317">
        <v>3330</v>
      </c>
      <c r="B3317" t="s">
        <v>2362</v>
      </c>
      <c r="C3317" t="s">
        <v>11131</v>
      </c>
      <c r="D3317" t="s">
        <v>329</v>
      </c>
      <c r="E3317" s="2">
        <v>3</v>
      </c>
      <c r="F3317" t="s">
        <v>13645</v>
      </c>
      <c r="G3317" s="2" t="s">
        <v>6822</v>
      </c>
      <c r="H3317" t="s">
        <v>13553</v>
      </c>
    </row>
    <row r="3318" spans="1:8" x14ac:dyDescent="0.15">
      <c r="A3318">
        <v>3331</v>
      </c>
      <c r="B3318" t="s">
        <v>2363</v>
      </c>
      <c r="C3318" t="s">
        <v>10989</v>
      </c>
      <c r="D3318" t="s">
        <v>329</v>
      </c>
      <c r="E3318" s="2">
        <v>3</v>
      </c>
      <c r="F3318" t="s">
        <v>13638</v>
      </c>
      <c r="G3318" s="2" t="s">
        <v>7305</v>
      </c>
      <c r="H3318" t="s">
        <v>13553</v>
      </c>
    </row>
    <row r="3319" spans="1:8" x14ac:dyDescent="0.15">
      <c r="A3319">
        <v>3332</v>
      </c>
      <c r="B3319" t="s">
        <v>2364</v>
      </c>
      <c r="C3319" t="s">
        <v>11132</v>
      </c>
      <c r="D3319" t="s">
        <v>329</v>
      </c>
      <c r="E3319" s="2">
        <v>3</v>
      </c>
      <c r="F3319" t="s">
        <v>13628</v>
      </c>
      <c r="G3319" s="2" t="s">
        <v>6292</v>
      </c>
      <c r="H3319" t="s">
        <v>13553</v>
      </c>
    </row>
    <row r="3320" spans="1:8" x14ac:dyDescent="0.15">
      <c r="A3320">
        <v>3333</v>
      </c>
      <c r="B3320" t="s">
        <v>2365</v>
      </c>
      <c r="C3320" t="s">
        <v>11133</v>
      </c>
      <c r="D3320" t="s">
        <v>329</v>
      </c>
      <c r="E3320" s="2">
        <v>3</v>
      </c>
      <c r="F3320" t="s">
        <v>13642</v>
      </c>
      <c r="G3320" s="2" t="s">
        <v>7605</v>
      </c>
      <c r="H3320" t="s">
        <v>13553</v>
      </c>
    </row>
    <row r="3321" spans="1:8" x14ac:dyDescent="0.15">
      <c r="A3321">
        <v>3334</v>
      </c>
      <c r="B3321" t="s">
        <v>2345</v>
      </c>
      <c r="C3321" t="s">
        <v>11134</v>
      </c>
      <c r="D3321" t="s">
        <v>329</v>
      </c>
      <c r="E3321" s="2">
        <v>3</v>
      </c>
      <c r="F3321" t="s">
        <v>13619</v>
      </c>
      <c r="G3321" s="2" t="s">
        <v>6921</v>
      </c>
      <c r="H3321" t="s">
        <v>13553</v>
      </c>
    </row>
    <row r="3322" spans="1:8" x14ac:dyDescent="0.15">
      <c r="A3322">
        <v>3335</v>
      </c>
      <c r="B3322" t="s">
        <v>3840</v>
      </c>
      <c r="C3322" t="s">
        <v>11135</v>
      </c>
      <c r="D3322" t="s">
        <v>329</v>
      </c>
      <c r="E3322" s="2">
        <v>2</v>
      </c>
      <c r="F3322" t="s">
        <v>13632</v>
      </c>
      <c r="G3322" s="2" t="s">
        <v>7559</v>
      </c>
      <c r="H3322" t="s">
        <v>13553</v>
      </c>
    </row>
    <row r="3323" spans="1:8" x14ac:dyDescent="0.15">
      <c r="A3323">
        <v>3336</v>
      </c>
      <c r="B3323" t="s">
        <v>3841</v>
      </c>
      <c r="C3323" t="s">
        <v>11136</v>
      </c>
      <c r="D3323" t="s">
        <v>329</v>
      </c>
      <c r="E3323" s="2">
        <v>2</v>
      </c>
      <c r="F3323" t="s">
        <v>13607</v>
      </c>
      <c r="G3323" s="2" t="s">
        <v>6843</v>
      </c>
      <c r="H3323" t="s">
        <v>13553</v>
      </c>
    </row>
    <row r="3324" spans="1:8" x14ac:dyDescent="0.15">
      <c r="A3324">
        <v>3337</v>
      </c>
      <c r="B3324" t="s">
        <v>3851</v>
      </c>
      <c r="C3324" t="s">
        <v>11137</v>
      </c>
      <c r="D3324" t="s">
        <v>329</v>
      </c>
      <c r="E3324" s="2">
        <v>2</v>
      </c>
      <c r="F3324" t="s">
        <v>13627</v>
      </c>
      <c r="G3324" s="2" t="s">
        <v>7198</v>
      </c>
      <c r="H3324" t="s">
        <v>13553</v>
      </c>
    </row>
    <row r="3325" spans="1:8" x14ac:dyDescent="0.15">
      <c r="A3325">
        <v>3338</v>
      </c>
      <c r="B3325" t="s">
        <v>4962</v>
      </c>
      <c r="C3325" t="s">
        <v>11138</v>
      </c>
      <c r="D3325" t="s">
        <v>329</v>
      </c>
      <c r="E3325" s="2">
        <v>2</v>
      </c>
      <c r="F3325" t="s">
        <v>13634</v>
      </c>
      <c r="G3325" s="2" t="s">
        <v>7606</v>
      </c>
      <c r="H3325" t="s">
        <v>13553</v>
      </c>
    </row>
    <row r="3326" spans="1:8" x14ac:dyDescent="0.15">
      <c r="A3326">
        <v>3339</v>
      </c>
      <c r="B3326" t="s">
        <v>780</v>
      </c>
      <c r="C3326" t="s">
        <v>11139</v>
      </c>
      <c r="D3326" t="s">
        <v>329</v>
      </c>
      <c r="E3326" s="2" t="s">
        <v>231</v>
      </c>
      <c r="F3326" t="s">
        <v>13606</v>
      </c>
      <c r="G3326" s="2" t="s">
        <v>7467</v>
      </c>
      <c r="H3326" t="s">
        <v>13553</v>
      </c>
    </row>
    <row r="3327" spans="1:8" x14ac:dyDescent="0.15">
      <c r="A3327">
        <v>3340</v>
      </c>
      <c r="B3327" t="s">
        <v>779</v>
      </c>
      <c r="C3327" t="s">
        <v>11140</v>
      </c>
      <c r="D3327" t="s">
        <v>329</v>
      </c>
      <c r="E3327" s="2" t="s">
        <v>231</v>
      </c>
      <c r="F3327" t="s">
        <v>13633</v>
      </c>
      <c r="G3327" s="2" t="s">
        <v>6526</v>
      </c>
      <c r="H3327" t="s">
        <v>13553</v>
      </c>
    </row>
    <row r="3328" spans="1:8" x14ac:dyDescent="0.15">
      <c r="A3328">
        <v>3341</v>
      </c>
      <c r="B3328" t="s">
        <v>3107</v>
      </c>
      <c r="C3328" t="s">
        <v>11141</v>
      </c>
      <c r="D3328" t="s">
        <v>329</v>
      </c>
      <c r="E3328" s="2" t="s">
        <v>230</v>
      </c>
      <c r="F3328" t="s">
        <v>13609</v>
      </c>
      <c r="G3328" s="2" t="s">
        <v>6687</v>
      </c>
      <c r="H3328" t="s">
        <v>13553</v>
      </c>
    </row>
    <row r="3329" spans="1:8" x14ac:dyDescent="0.15">
      <c r="A3329">
        <v>3342</v>
      </c>
      <c r="B3329" t="s">
        <v>3108</v>
      </c>
      <c r="C3329" t="s">
        <v>11142</v>
      </c>
      <c r="D3329" t="s">
        <v>329</v>
      </c>
      <c r="E3329" s="2" t="s">
        <v>230</v>
      </c>
      <c r="F3329" t="s">
        <v>13629</v>
      </c>
      <c r="G3329" s="2" t="s">
        <v>7025</v>
      </c>
      <c r="H3329" t="s">
        <v>13553</v>
      </c>
    </row>
    <row r="3330" spans="1:8" x14ac:dyDescent="0.15">
      <c r="A3330">
        <v>3343</v>
      </c>
      <c r="B3330" t="s">
        <v>3106</v>
      </c>
      <c r="C3330" t="s">
        <v>11143</v>
      </c>
      <c r="D3330" t="s">
        <v>329</v>
      </c>
      <c r="E3330" s="2" t="s">
        <v>230</v>
      </c>
      <c r="F3330" t="s">
        <v>13621</v>
      </c>
      <c r="G3330" s="2" t="s">
        <v>6546</v>
      </c>
      <c r="H3330" t="s">
        <v>13553</v>
      </c>
    </row>
    <row r="3331" spans="1:8" x14ac:dyDescent="0.15">
      <c r="A3331">
        <v>3344</v>
      </c>
      <c r="B3331" t="s">
        <v>3109</v>
      </c>
      <c r="C3331" t="s">
        <v>11144</v>
      </c>
      <c r="D3331" t="s">
        <v>329</v>
      </c>
      <c r="E3331" s="2" t="s">
        <v>230</v>
      </c>
      <c r="F3331" t="s">
        <v>13606</v>
      </c>
      <c r="G3331" s="2" t="s">
        <v>7439</v>
      </c>
      <c r="H3331" t="s">
        <v>13553</v>
      </c>
    </row>
    <row r="3332" spans="1:8" x14ac:dyDescent="0.15">
      <c r="A3332">
        <v>3345</v>
      </c>
      <c r="B3332" t="s">
        <v>4188</v>
      </c>
      <c r="C3332" t="s">
        <v>11145</v>
      </c>
      <c r="D3332" t="s">
        <v>329</v>
      </c>
      <c r="E3332" s="2" t="s">
        <v>7855</v>
      </c>
      <c r="F3332" t="s">
        <v>13611</v>
      </c>
      <c r="G3332" s="2" t="s">
        <v>7607</v>
      </c>
      <c r="H3332" t="s">
        <v>13553</v>
      </c>
    </row>
    <row r="3333" spans="1:8" x14ac:dyDescent="0.15">
      <c r="A3333">
        <v>3346</v>
      </c>
      <c r="B3333" t="s">
        <v>4190</v>
      </c>
      <c r="C3333" t="s">
        <v>11146</v>
      </c>
      <c r="D3333" t="s">
        <v>329</v>
      </c>
      <c r="E3333" s="2" t="s">
        <v>7855</v>
      </c>
      <c r="F3333" t="s">
        <v>13644</v>
      </c>
      <c r="G3333" s="2" t="s">
        <v>7608</v>
      </c>
      <c r="H3333" t="s">
        <v>13553</v>
      </c>
    </row>
    <row r="3334" spans="1:8" x14ac:dyDescent="0.15">
      <c r="A3334">
        <v>3347</v>
      </c>
      <c r="B3334" t="s">
        <v>4189</v>
      </c>
      <c r="C3334" t="s">
        <v>11147</v>
      </c>
      <c r="D3334" t="s">
        <v>329</v>
      </c>
      <c r="E3334" s="2" t="s">
        <v>7855</v>
      </c>
      <c r="F3334" t="s">
        <v>13627</v>
      </c>
      <c r="G3334" s="2" t="s">
        <v>6433</v>
      </c>
      <c r="H3334" t="s">
        <v>13553</v>
      </c>
    </row>
    <row r="3335" spans="1:8" x14ac:dyDescent="0.15">
      <c r="A3335">
        <v>3348</v>
      </c>
      <c r="B3335" t="s">
        <v>4963</v>
      </c>
      <c r="C3335" t="s">
        <v>11148</v>
      </c>
      <c r="D3335" t="s">
        <v>13577</v>
      </c>
      <c r="E3335" s="2" t="s">
        <v>7860</v>
      </c>
      <c r="F3335" t="s">
        <v>13607</v>
      </c>
      <c r="G3335" s="2" t="s">
        <v>7609</v>
      </c>
      <c r="H3335" t="s">
        <v>13553</v>
      </c>
    </row>
    <row r="3336" spans="1:8" x14ac:dyDescent="0.15">
      <c r="A3336">
        <v>3349</v>
      </c>
      <c r="B3336" t="s">
        <v>775</v>
      </c>
      <c r="C3336" t="s">
        <v>11149</v>
      </c>
      <c r="D3336" t="s">
        <v>329</v>
      </c>
      <c r="E3336" s="2" t="s">
        <v>232</v>
      </c>
      <c r="F3336" t="s">
        <v>13619</v>
      </c>
      <c r="G3336" s="2" t="s">
        <v>7203</v>
      </c>
      <c r="H3336" t="s">
        <v>13553</v>
      </c>
    </row>
    <row r="3337" spans="1:8" x14ac:dyDescent="0.15">
      <c r="A3337">
        <v>3350</v>
      </c>
      <c r="B3337" t="s">
        <v>776</v>
      </c>
      <c r="C3337" t="s">
        <v>11150</v>
      </c>
      <c r="D3337" t="s">
        <v>329</v>
      </c>
      <c r="E3337" s="2" t="s">
        <v>232</v>
      </c>
      <c r="F3337" t="s">
        <v>13622</v>
      </c>
      <c r="G3337" s="2" t="s">
        <v>6706</v>
      </c>
      <c r="H3337" t="s">
        <v>13553</v>
      </c>
    </row>
    <row r="3338" spans="1:8" x14ac:dyDescent="0.15">
      <c r="A3338">
        <v>3351</v>
      </c>
      <c r="B3338" t="s">
        <v>3105</v>
      </c>
      <c r="C3338" t="s">
        <v>11151</v>
      </c>
      <c r="D3338" t="s">
        <v>329</v>
      </c>
      <c r="E3338" s="2" t="s">
        <v>232</v>
      </c>
      <c r="F3338" t="s">
        <v>13607</v>
      </c>
      <c r="G3338" s="2" t="s">
        <v>6668</v>
      </c>
      <c r="H3338" t="s">
        <v>13553</v>
      </c>
    </row>
    <row r="3339" spans="1:8" x14ac:dyDescent="0.15">
      <c r="A3339">
        <v>3352</v>
      </c>
      <c r="B3339" t="s">
        <v>777</v>
      </c>
      <c r="C3339" t="s">
        <v>11152</v>
      </c>
      <c r="D3339" t="s">
        <v>329</v>
      </c>
      <c r="E3339" s="2" t="s">
        <v>232</v>
      </c>
      <c r="F3339" t="s">
        <v>13622</v>
      </c>
      <c r="G3339" s="2" t="s">
        <v>7229</v>
      </c>
      <c r="H3339" t="s">
        <v>13553</v>
      </c>
    </row>
    <row r="3340" spans="1:8" x14ac:dyDescent="0.15">
      <c r="A3340">
        <v>3353</v>
      </c>
      <c r="B3340" t="s">
        <v>4964</v>
      </c>
      <c r="C3340" t="s">
        <v>11153</v>
      </c>
      <c r="D3340" t="s">
        <v>329</v>
      </c>
      <c r="E3340" s="2" t="s">
        <v>232</v>
      </c>
      <c r="F3340" t="s">
        <v>13633</v>
      </c>
      <c r="G3340" s="2" t="s">
        <v>6321</v>
      </c>
      <c r="H3340" t="s">
        <v>13553</v>
      </c>
    </row>
    <row r="3341" spans="1:8" x14ac:dyDescent="0.15">
      <c r="A3341">
        <v>3354</v>
      </c>
      <c r="B3341" t="s">
        <v>778</v>
      </c>
      <c r="C3341" t="s">
        <v>11154</v>
      </c>
      <c r="D3341" t="s">
        <v>329</v>
      </c>
      <c r="E3341" s="2" t="s">
        <v>232</v>
      </c>
      <c r="F3341" t="s">
        <v>13607</v>
      </c>
      <c r="G3341" s="2" t="s">
        <v>7496</v>
      </c>
      <c r="H3341" t="s">
        <v>13553</v>
      </c>
    </row>
    <row r="3342" spans="1:8" x14ac:dyDescent="0.15">
      <c r="A3342">
        <v>3355</v>
      </c>
      <c r="B3342" t="s">
        <v>2360</v>
      </c>
      <c r="C3342" t="s">
        <v>11155</v>
      </c>
      <c r="D3342" t="s">
        <v>329</v>
      </c>
      <c r="E3342" s="2" t="s">
        <v>231</v>
      </c>
      <c r="F3342" t="s">
        <v>13624</v>
      </c>
      <c r="G3342" s="2" t="s">
        <v>7610</v>
      </c>
      <c r="H3342" t="s">
        <v>13553</v>
      </c>
    </row>
    <row r="3343" spans="1:8" x14ac:dyDescent="0.15">
      <c r="A3343">
        <v>3356</v>
      </c>
      <c r="B3343" t="s">
        <v>2148</v>
      </c>
      <c r="C3343" t="s">
        <v>11156</v>
      </c>
      <c r="D3343" t="s">
        <v>329</v>
      </c>
      <c r="E3343" s="2" t="s">
        <v>231</v>
      </c>
      <c r="F3343" t="s">
        <v>13637</v>
      </c>
      <c r="G3343" s="2" t="s">
        <v>6774</v>
      </c>
      <c r="H3343" t="s">
        <v>13553</v>
      </c>
    </row>
    <row r="3344" spans="1:8" x14ac:dyDescent="0.15">
      <c r="A3344">
        <v>3357</v>
      </c>
      <c r="B3344" t="s">
        <v>2147</v>
      </c>
      <c r="C3344" t="s">
        <v>11157</v>
      </c>
      <c r="D3344" t="s">
        <v>329</v>
      </c>
      <c r="E3344" s="2" t="s">
        <v>231</v>
      </c>
      <c r="F3344" t="s">
        <v>13613</v>
      </c>
      <c r="G3344" s="2" t="s">
        <v>6627</v>
      </c>
      <c r="H3344" t="s">
        <v>13553</v>
      </c>
    </row>
    <row r="3345" spans="1:8" x14ac:dyDescent="0.15">
      <c r="A3345">
        <v>3358</v>
      </c>
      <c r="B3345" t="s">
        <v>4965</v>
      </c>
      <c r="C3345" t="s">
        <v>11158</v>
      </c>
      <c r="D3345" t="s">
        <v>329</v>
      </c>
      <c r="E3345" s="2" t="s">
        <v>231</v>
      </c>
      <c r="F3345" t="s">
        <v>13610</v>
      </c>
      <c r="G3345" s="2" t="s">
        <v>6542</v>
      </c>
      <c r="H3345" t="s">
        <v>13553</v>
      </c>
    </row>
    <row r="3346" spans="1:8" x14ac:dyDescent="0.15">
      <c r="A3346">
        <v>3359</v>
      </c>
      <c r="B3346" t="s">
        <v>2146</v>
      </c>
      <c r="C3346" t="s">
        <v>11159</v>
      </c>
      <c r="D3346" t="s">
        <v>329</v>
      </c>
      <c r="E3346" s="2" t="s">
        <v>231</v>
      </c>
      <c r="F3346" t="s">
        <v>13622</v>
      </c>
      <c r="G3346" s="2" t="s">
        <v>7338</v>
      </c>
      <c r="H3346" t="s">
        <v>13553</v>
      </c>
    </row>
    <row r="3347" spans="1:8" x14ac:dyDescent="0.15">
      <c r="A3347">
        <v>3360</v>
      </c>
      <c r="B3347" t="s">
        <v>2149</v>
      </c>
      <c r="C3347" t="s">
        <v>11160</v>
      </c>
      <c r="D3347" t="s">
        <v>329</v>
      </c>
      <c r="E3347" s="2" t="s">
        <v>231</v>
      </c>
      <c r="F3347" t="s">
        <v>13642</v>
      </c>
      <c r="G3347" s="2" t="s">
        <v>6858</v>
      </c>
      <c r="H3347" t="s">
        <v>13557</v>
      </c>
    </row>
    <row r="3348" spans="1:8" x14ac:dyDescent="0.15">
      <c r="A3348">
        <v>3361</v>
      </c>
      <c r="B3348" t="s">
        <v>4966</v>
      </c>
      <c r="C3348" t="s">
        <v>11161</v>
      </c>
      <c r="D3348" t="s">
        <v>329</v>
      </c>
      <c r="E3348" s="2" t="s">
        <v>230</v>
      </c>
      <c r="F3348" t="s">
        <v>13634</v>
      </c>
      <c r="G3348" s="2" t="s">
        <v>6969</v>
      </c>
      <c r="H3348" t="s">
        <v>13553</v>
      </c>
    </row>
    <row r="3349" spans="1:8" x14ac:dyDescent="0.15">
      <c r="A3349">
        <v>3362</v>
      </c>
      <c r="B3349" t="s">
        <v>4967</v>
      </c>
      <c r="C3349" t="s">
        <v>11162</v>
      </c>
      <c r="D3349" t="s">
        <v>329</v>
      </c>
      <c r="E3349" s="2" t="s">
        <v>230</v>
      </c>
      <c r="F3349" t="s">
        <v>13634</v>
      </c>
      <c r="G3349" s="2" t="s">
        <v>6559</v>
      </c>
      <c r="H3349" t="s">
        <v>13553</v>
      </c>
    </row>
    <row r="3350" spans="1:8" x14ac:dyDescent="0.15">
      <c r="A3350">
        <v>3363</v>
      </c>
      <c r="B3350" t="s">
        <v>4968</v>
      </c>
      <c r="C3350" t="s">
        <v>11163</v>
      </c>
      <c r="D3350" t="s">
        <v>329</v>
      </c>
      <c r="E3350" s="2" t="s">
        <v>230</v>
      </c>
      <c r="F3350" t="s">
        <v>13635</v>
      </c>
      <c r="G3350" s="2" t="s">
        <v>7611</v>
      </c>
      <c r="H3350" t="s">
        <v>13553</v>
      </c>
    </row>
    <row r="3351" spans="1:8" x14ac:dyDescent="0.15">
      <c r="A3351">
        <v>3364</v>
      </c>
      <c r="B3351" t="s">
        <v>4969</v>
      </c>
      <c r="C3351" t="s">
        <v>11164</v>
      </c>
      <c r="D3351" t="s">
        <v>329</v>
      </c>
      <c r="E3351" s="2" t="s">
        <v>230</v>
      </c>
      <c r="F3351" t="s">
        <v>13613</v>
      </c>
      <c r="G3351" s="2" t="s">
        <v>7013</v>
      </c>
      <c r="H3351" t="s">
        <v>13553</v>
      </c>
    </row>
    <row r="3352" spans="1:8" x14ac:dyDescent="0.15">
      <c r="A3352">
        <v>3365</v>
      </c>
      <c r="B3352" t="s">
        <v>764</v>
      </c>
      <c r="C3352" t="s">
        <v>11165</v>
      </c>
      <c r="D3352" t="s">
        <v>329</v>
      </c>
      <c r="E3352" s="2">
        <v>4</v>
      </c>
      <c r="F3352" t="s">
        <v>13608</v>
      </c>
      <c r="G3352" s="2" t="s">
        <v>7490</v>
      </c>
      <c r="H3352" t="s">
        <v>13553</v>
      </c>
    </row>
    <row r="3353" spans="1:8" x14ac:dyDescent="0.15">
      <c r="A3353">
        <v>3366</v>
      </c>
      <c r="B3353" t="s">
        <v>765</v>
      </c>
      <c r="C3353" t="s">
        <v>11166</v>
      </c>
      <c r="D3353" t="s">
        <v>329</v>
      </c>
      <c r="E3353" s="2">
        <v>4</v>
      </c>
      <c r="F3353" t="s">
        <v>13607</v>
      </c>
      <c r="G3353" s="2" t="s">
        <v>6387</v>
      </c>
      <c r="H3353" t="s">
        <v>13553</v>
      </c>
    </row>
    <row r="3354" spans="1:8" x14ac:dyDescent="0.15">
      <c r="A3354">
        <v>3367</v>
      </c>
      <c r="B3354" t="s">
        <v>766</v>
      </c>
      <c r="C3354" t="s">
        <v>11167</v>
      </c>
      <c r="D3354" t="s">
        <v>329</v>
      </c>
      <c r="E3354" s="2">
        <v>4</v>
      </c>
      <c r="F3354" t="s">
        <v>13608</v>
      </c>
      <c r="G3354" s="2" t="s">
        <v>6265</v>
      </c>
      <c r="H3354" t="s">
        <v>13553</v>
      </c>
    </row>
    <row r="3355" spans="1:8" x14ac:dyDescent="0.15">
      <c r="A3355">
        <v>3368</v>
      </c>
      <c r="B3355" t="s">
        <v>767</v>
      </c>
      <c r="C3355" t="s">
        <v>11168</v>
      </c>
      <c r="D3355" t="s">
        <v>329</v>
      </c>
      <c r="E3355" s="2">
        <v>4</v>
      </c>
      <c r="F3355" t="s">
        <v>13631</v>
      </c>
      <c r="G3355" s="2" t="s">
        <v>6243</v>
      </c>
      <c r="H3355" t="s">
        <v>13553</v>
      </c>
    </row>
    <row r="3356" spans="1:8" x14ac:dyDescent="0.15">
      <c r="A3356">
        <v>3369</v>
      </c>
      <c r="B3356" t="s">
        <v>3104</v>
      </c>
      <c r="C3356" t="s">
        <v>11169</v>
      </c>
      <c r="D3356" t="s">
        <v>329</v>
      </c>
      <c r="E3356" s="2">
        <v>4</v>
      </c>
      <c r="F3356" t="s">
        <v>13615</v>
      </c>
      <c r="G3356" s="2" t="s">
        <v>6386</v>
      </c>
      <c r="H3356" t="s">
        <v>13553</v>
      </c>
    </row>
    <row r="3357" spans="1:8" x14ac:dyDescent="0.15">
      <c r="A3357">
        <v>3370</v>
      </c>
      <c r="B3357" t="s">
        <v>768</v>
      </c>
      <c r="C3357" t="s">
        <v>11170</v>
      </c>
      <c r="D3357" t="s">
        <v>329</v>
      </c>
      <c r="E3357" s="2">
        <v>4</v>
      </c>
      <c r="F3357" t="s">
        <v>13610</v>
      </c>
      <c r="G3357" s="2" t="s">
        <v>6987</v>
      </c>
      <c r="H3357" t="s">
        <v>13553</v>
      </c>
    </row>
    <row r="3358" spans="1:8" x14ac:dyDescent="0.15">
      <c r="A3358">
        <v>3371</v>
      </c>
      <c r="B3358" t="s">
        <v>4970</v>
      </c>
      <c r="C3358" t="s">
        <v>11171</v>
      </c>
      <c r="D3358" t="s">
        <v>329</v>
      </c>
      <c r="E3358" s="2">
        <v>4</v>
      </c>
      <c r="F3358" t="s">
        <v>13649</v>
      </c>
      <c r="G3358" s="2" t="s">
        <v>6948</v>
      </c>
      <c r="H3358" t="s">
        <v>13553</v>
      </c>
    </row>
    <row r="3359" spans="1:8" x14ac:dyDescent="0.15">
      <c r="A3359">
        <v>3372</v>
      </c>
      <c r="B3359" t="s">
        <v>769</v>
      </c>
      <c r="C3359" t="s">
        <v>11172</v>
      </c>
      <c r="D3359" t="s">
        <v>329</v>
      </c>
      <c r="E3359" s="2">
        <v>4</v>
      </c>
      <c r="F3359" t="s">
        <v>13608</v>
      </c>
      <c r="G3359" s="2" t="s">
        <v>7085</v>
      </c>
      <c r="H3359" t="s">
        <v>13553</v>
      </c>
    </row>
    <row r="3360" spans="1:8" x14ac:dyDescent="0.15">
      <c r="A3360">
        <v>3373</v>
      </c>
      <c r="B3360" t="s">
        <v>770</v>
      </c>
      <c r="C3360" t="s">
        <v>11173</v>
      </c>
      <c r="D3360" t="s">
        <v>329</v>
      </c>
      <c r="E3360" s="2">
        <v>4</v>
      </c>
      <c r="F3360" t="s">
        <v>13634</v>
      </c>
      <c r="G3360" s="2" t="s">
        <v>6718</v>
      </c>
      <c r="H3360" t="s">
        <v>13553</v>
      </c>
    </row>
    <row r="3361" spans="1:8" x14ac:dyDescent="0.15">
      <c r="A3361">
        <v>3374</v>
      </c>
      <c r="B3361" t="s">
        <v>771</v>
      </c>
      <c r="C3361" t="s">
        <v>11174</v>
      </c>
      <c r="D3361" t="s">
        <v>329</v>
      </c>
      <c r="E3361" s="2">
        <v>4</v>
      </c>
      <c r="F3361" t="s">
        <v>13637</v>
      </c>
      <c r="G3361" s="2" t="s">
        <v>7304</v>
      </c>
      <c r="H3361" t="s">
        <v>13553</v>
      </c>
    </row>
    <row r="3362" spans="1:8" x14ac:dyDescent="0.15">
      <c r="A3362">
        <v>3375</v>
      </c>
      <c r="B3362" t="s">
        <v>772</v>
      </c>
      <c r="C3362" t="s">
        <v>11175</v>
      </c>
      <c r="D3362" t="s">
        <v>329</v>
      </c>
      <c r="E3362" s="2">
        <v>4</v>
      </c>
      <c r="F3362" t="s">
        <v>13606</v>
      </c>
      <c r="G3362" s="2" t="s">
        <v>6710</v>
      </c>
      <c r="H3362" t="s">
        <v>13553</v>
      </c>
    </row>
    <row r="3363" spans="1:8" x14ac:dyDescent="0.15">
      <c r="A3363">
        <v>3376</v>
      </c>
      <c r="B3363" t="s">
        <v>773</v>
      </c>
      <c r="C3363" t="s">
        <v>11176</v>
      </c>
      <c r="D3363" t="s">
        <v>329</v>
      </c>
      <c r="E3363" s="2">
        <v>4</v>
      </c>
      <c r="F3363" t="s">
        <v>13640</v>
      </c>
      <c r="G3363" s="2" t="s">
        <v>7177</v>
      </c>
      <c r="H3363" t="s">
        <v>13553</v>
      </c>
    </row>
    <row r="3364" spans="1:8" x14ac:dyDescent="0.15">
      <c r="A3364">
        <v>3377</v>
      </c>
      <c r="B3364" t="s">
        <v>774</v>
      </c>
      <c r="C3364" t="s">
        <v>11177</v>
      </c>
      <c r="D3364" t="s">
        <v>329</v>
      </c>
      <c r="E3364" s="2">
        <v>4</v>
      </c>
      <c r="F3364" t="s">
        <v>13643</v>
      </c>
      <c r="G3364" s="2" t="s">
        <v>7469</v>
      </c>
      <c r="H3364" t="s">
        <v>13553</v>
      </c>
    </row>
    <row r="3365" spans="1:8" x14ac:dyDescent="0.15">
      <c r="A3365">
        <v>3378</v>
      </c>
      <c r="B3365" t="s">
        <v>4971</v>
      </c>
      <c r="C3365" t="s">
        <v>11178</v>
      </c>
      <c r="D3365" t="s">
        <v>329</v>
      </c>
      <c r="E3365" s="2">
        <v>3</v>
      </c>
      <c r="F3365" t="s">
        <v>13607</v>
      </c>
      <c r="G3365" s="2" t="s">
        <v>6683</v>
      </c>
      <c r="H3365" t="s">
        <v>13553</v>
      </c>
    </row>
    <row r="3366" spans="1:8" x14ac:dyDescent="0.15">
      <c r="A3366">
        <v>3379</v>
      </c>
      <c r="B3366" t="s">
        <v>2150</v>
      </c>
      <c r="C3366" t="s">
        <v>11179</v>
      </c>
      <c r="D3366" t="s">
        <v>329</v>
      </c>
      <c r="E3366" s="2">
        <v>3</v>
      </c>
      <c r="F3366" t="s">
        <v>13624</v>
      </c>
      <c r="G3366" s="2" t="s">
        <v>6959</v>
      </c>
      <c r="H3366" t="s">
        <v>13553</v>
      </c>
    </row>
    <row r="3367" spans="1:8" x14ac:dyDescent="0.15">
      <c r="A3367">
        <v>3380</v>
      </c>
      <c r="B3367" t="s">
        <v>2151</v>
      </c>
      <c r="C3367" t="s">
        <v>11180</v>
      </c>
      <c r="D3367" t="s">
        <v>329</v>
      </c>
      <c r="E3367" s="2">
        <v>3</v>
      </c>
      <c r="F3367" t="s">
        <v>13611</v>
      </c>
      <c r="G3367" s="2" t="s">
        <v>6626</v>
      </c>
      <c r="H3367" t="s">
        <v>13553</v>
      </c>
    </row>
    <row r="3368" spans="1:8" x14ac:dyDescent="0.15">
      <c r="A3368">
        <v>3381</v>
      </c>
      <c r="B3368" t="s">
        <v>2152</v>
      </c>
      <c r="C3368" t="s">
        <v>11181</v>
      </c>
      <c r="D3368" t="s">
        <v>329</v>
      </c>
      <c r="E3368" s="2">
        <v>3</v>
      </c>
      <c r="F3368" t="s">
        <v>13608</v>
      </c>
      <c r="G3368" s="2" t="s">
        <v>6411</v>
      </c>
      <c r="H3368" t="s">
        <v>13553</v>
      </c>
    </row>
    <row r="3369" spans="1:8" x14ac:dyDescent="0.15">
      <c r="A3369">
        <v>3382</v>
      </c>
      <c r="B3369" t="s">
        <v>2357</v>
      </c>
      <c r="C3369" t="s">
        <v>11182</v>
      </c>
      <c r="D3369" t="s">
        <v>329</v>
      </c>
      <c r="E3369" s="2">
        <v>3</v>
      </c>
      <c r="F3369" t="s">
        <v>13609</v>
      </c>
      <c r="G3369" s="2" t="s">
        <v>7438</v>
      </c>
      <c r="H3369" t="s">
        <v>13553</v>
      </c>
    </row>
    <row r="3370" spans="1:8" x14ac:dyDescent="0.15">
      <c r="A3370">
        <v>3383</v>
      </c>
      <c r="B3370" t="s">
        <v>2358</v>
      </c>
      <c r="C3370" t="s">
        <v>11183</v>
      </c>
      <c r="D3370" t="s">
        <v>329</v>
      </c>
      <c r="E3370" s="2">
        <v>3</v>
      </c>
      <c r="F3370" t="s">
        <v>13608</v>
      </c>
      <c r="G3370" s="2" t="s">
        <v>6723</v>
      </c>
      <c r="H3370" t="s">
        <v>13553</v>
      </c>
    </row>
    <row r="3371" spans="1:8" x14ac:dyDescent="0.15">
      <c r="A3371">
        <v>3384</v>
      </c>
      <c r="B3371" t="s">
        <v>2359</v>
      </c>
      <c r="C3371" t="s">
        <v>11184</v>
      </c>
      <c r="D3371" t="s">
        <v>329</v>
      </c>
      <c r="E3371" s="2">
        <v>3</v>
      </c>
      <c r="F3371" t="s">
        <v>13617</v>
      </c>
      <c r="G3371" s="2" t="s">
        <v>7025</v>
      </c>
      <c r="H3371" t="s">
        <v>13553</v>
      </c>
    </row>
    <row r="3372" spans="1:8" x14ac:dyDescent="0.15">
      <c r="A3372">
        <v>3385</v>
      </c>
      <c r="B3372" t="s">
        <v>3859</v>
      </c>
      <c r="C3372" t="s">
        <v>11185</v>
      </c>
      <c r="D3372" t="s">
        <v>329</v>
      </c>
      <c r="E3372" s="2">
        <v>2</v>
      </c>
      <c r="F3372" t="s">
        <v>13608</v>
      </c>
      <c r="G3372" s="2" t="s">
        <v>6544</v>
      </c>
      <c r="H3372" t="s">
        <v>13553</v>
      </c>
    </row>
    <row r="3373" spans="1:8" x14ac:dyDescent="0.15">
      <c r="A3373">
        <v>3386</v>
      </c>
      <c r="B3373" t="s">
        <v>3860</v>
      </c>
      <c r="C3373" t="s">
        <v>11186</v>
      </c>
      <c r="D3373" t="s">
        <v>329</v>
      </c>
      <c r="E3373" s="2">
        <v>2</v>
      </c>
      <c r="F3373" t="s">
        <v>13615</v>
      </c>
      <c r="G3373" s="2" t="s">
        <v>7441</v>
      </c>
      <c r="H3373" t="s">
        <v>13553</v>
      </c>
    </row>
    <row r="3374" spans="1:8" x14ac:dyDescent="0.15">
      <c r="A3374">
        <v>3387</v>
      </c>
      <c r="B3374" t="s">
        <v>3861</v>
      </c>
      <c r="C3374" t="s">
        <v>11187</v>
      </c>
      <c r="D3374" t="s">
        <v>329</v>
      </c>
      <c r="E3374" s="2">
        <v>2</v>
      </c>
      <c r="F3374" t="s">
        <v>13610</v>
      </c>
      <c r="G3374" s="2" t="s">
        <v>7489</v>
      </c>
      <c r="H3374" t="s">
        <v>13553</v>
      </c>
    </row>
    <row r="3375" spans="1:8" x14ac:dyDescent="0.15">
      <c r="A3375">
        <v>3388</v>
      </c>
      <c r="B3375" t="s">
        <v>3862</v>
      </c>
      <c r="C3375" t="s">
        <v>11188</v>
      </c>
      <c r="D3375" t="s">
        <v>329</v>
      </c>
      <c r="E3375" s="2">
        <v>2</v>
      </c>
      <c r="F3375" t="s">
        <v>13610</v>
      </c>
      <c r="G3375" s="2" t="s">
        <v>6426</v>
      </c>
      <c r="H3375" t="s">
        <v>13553</v>
      </c>
    </row>
    <row r="3376" spans="1:8" x14ac:dyDescent="0.15">
      <c r="A3376">
        <v>3389</v>
      </c>
      <c r="B3376" t="s">
        <v>3863</v>
      </c>
      <c r="C3376" t="s">
        <v>11189</v>
      </c>
      <c r="D3376" t="s">
        <v>329</v>
      </c>
      <c r="E3376" s="2">
        <v>2</v>
      </c>
      <c r="F3376" t="s">
        <v>13631</v>
      </c>
      <c r="G3376" s="2" t="s">
        <v>6416</v>
      </c>
      <c r="H3376" t="s">
        <v>13553</v>
      </c>
    </row>
    <row r="3377" spans="1:8" x14ac:dyDescent="0.15">
      <c r="A3377">
        <v>3390</v>
      </c>
      <c r="B3377" t="s">
        <v>3864</v>
      </c>
      <c r="C3377" t="s">
        <v>11190</v>
      </c>
      <c r="D3377" t="s">
        <v>329</v>
      </c>
      <c r="E3377" s="2">
        <v>2</v>
      </c>
      <c r="F3377" t="s">
        <v>13640</v>
      </c>
      <c r="G3377" s="2" t="s">
        <v>7057</v>
      </c>
      <c r="H3377" t="s">
        <v>13553</v>
      </c>
    </row>
    <row r="3378" spans="1:8" x14ac:dyDescent="0.15">
      <c r="A3378">
        <v>3391</v>
      </c>
      <c r="B3378" t="s">
        <v>3865</v>
      </c>
      <c r="C3378" t="s">
        <v>11191</v>
      </c>
      <c r="D3378" t="s">
        <v>329</v>
      </c>
      <c r="E3378" s="2">
        <v>2</v>
      </c>
      <c r="F3378" t="s">
        <v>13629</v>
      </c>
      <c r="G3378" s="2" t="s">
        <v>7292</v>
      </c>
      <c r="H3378" t="s">
        <v>13553</v>
      </c>
    </row>
    <row r="3379" spans="1:8" x14ac:dyDescent="0.15">
      <c r="A3379">
        <v>3392</v>
      </c>
      <c r="B3379" t="s">
        <v>4972</v>
      </c>
      <c r="C3379" t="s">
        <v>11192</v>
      </c>
      <c r="D3379" t="s">
        <v>329</v>
      </c>
      <c r="E3379" s="2">
        <v>2</v>
      </c>
      <c r="F3379" t="s">
        <v>13606</v>
      </c>
      <c r="G3379" s="2" t="s">
        <v>7453</v>
      </c>
      <c r="H3379" t="s">
        <v>13553</v>
      </c>
    </row>
    <row r="3380" spans="1:8" x14ac:dyDescent="0.15">
      <c r="A3380">
        <v>3393</v>
      </c>
      <c r="B3380" t="s">
        <v>750</v>
      </c>
      <c r="C3380" t="s">
        <v>11193</v>
      </c>
      <c r="D3380" t="s">
        <v>329</v>
      </c>
      <c r="E3380" s="2" t="s">
        <v>232</v>
      </c>
      <c r="F3380" t="s">
        <v>13621</v>
      </c>
      <c r="G3380" s="2" t="s">
        <v>6329</v>
      </c>
      <c r="H3380" t="s">
        <v>13553</v>
      </c>
    </row>
    <row r="3381" spans="1:8" x14ac:dyDescent="0.15">
      <c r="A3381">
        <v>3394</v>
      </c>
      <c r="B3381" t="s">
        <v>751</v>
      </c>
      <c r="C3381" t="s">
        <v>11194</v>
      </c>
      <c r="D3381" t="s">
        <v>329</v>
      </c>
      <c r="E3381" s="2" t="s">
        <v>232</v>
      </c>
      <c r="F3381" t="s">
        <v>13611</v>
      </c>
      <c r="G3381" s="2" t="s">
        <v>7578</v>
      </c>
      <c r="H3381" t="s">
        <v>13553</v>
      </c>
    </row>
    <row r="3382" spans="1:8" x14ac:dyDescent="0.15">
      <c r="A3382">
        <v>3395</v>
      </c>
      <c r="B3382" t="s">
        <v>752</v>
      </c>
      <c r="C3382" t="s">
        <v>11195</v>
      </c>
      <c r="D3382" t="s">
        <v>329</v>
      </c>
      <c r="E3382" s="2" t="s">
        <v>232</v>
      </c>
      <c r="F3382" t="s">
        <v>13634</v>
      </c>
      <c r="G3382" s="2" t="s">
        <v>7568</v>
      </c>
      <c r="H3382" t="s">
        <v>13553</v>
      </c>
    </row>
    <row r="3383" spans="1:8" x14ac:dyDescent="0.15">
      <c r="A3383">
        <v>3396</v>
      </c>
      <c r="B3383" t="s">
        <v>753</v>
      </c>
      <c r="C3383" t="s">
        <v>11196</v>
      </c>
      <c r="D3383" t="s">
        <v>329</v>
      </c>
      <c r="E3383" s="2" t="s">
        <v>232</v>
      </c>
      <c r="F3383" t="s">
        <v>13640</v>
      </c>
      <c r="G3383" s="2" t="s">
        <v>7316</v>
      </c>
      <c r="H3383" t="s">
        <v>13553</v>
      </c>
    </row>
    <row r="3384" spans="1:8" x14ac:dyDescent="0.15">
      <c r="A3384">
        <v>3397</v>
      </c>
      <c r="B3384" t="s">
        <v>754</v>
      </c>
      <c r="C3384" t="s">
        <v>11197</v>
      </c>
      <c r="D3384" t="s">
        <v>329</v>
      </c>
      <c r="E3384" s="2" t="s">
        <v>232</v>
      </c>
      <c r="F3384" t="s">
        <v>13622</v>
      </c>
      <c r="G3384" s="2" t="s">
        <v>6995</v>
      </c>
      <c r="H3384" t="s">
        <v>13553</v>
      </c>
    </row>
    <row r="3385" spans="1:8" x14ac:dyDescent="0.15">
      <c r="A3385">
        <v>3398</v>
      </c>
      <c r="B3385" t="s">
        <v>755</v>
      </c>
      <c r="C3385" t="s">
        <v>11198</v>
      </c>
      <c r="D3385" t="s">
        <v>329</v>
      </c>
      <c r="E3385" s="2" t="s">
        <v>232</v>
      </c>
      <c r="F3385" t="s">
        <v>13606</v>
      </c>
      <c r="G3385" s="2" t="s">
        <v>7539</v>
      </c>
      <c r="H3385" t="s">
        <v>13553</v>
      </c>
    </row>
    <row r="3386" spans="1:8" x14ac:dyDescent="0.15">
      <c r="A3386">
        <v>3399</v>
      </c>
      <c r="B3386" t="s">
        <v>4973</v>
      </c>
      <c r="C3386" t="s">
        <v>11199</v>
      </c>
      <c r="D3386" t="s">
        <v>329</v>
      </c>
      <c r="E3386" s="2" t="s">
        <v>232</v>
      </c>
      <c r="F3386" t="s">
        <v>13621</v>
      </c>
      <c r="G3386" s="2" t="s">
        <v>6710</v>
      </c>
      <c r="H3386" t="s">
        <v>13553</v>
      </c>
    </row>
    <row r="3387" spans="1:8" x14ac:dyDescent="0.15">
      <c r="A3387">
        <v>3400</v>
      </c>
      <c r="B3387" t="s">
        <v>756</v>
      </c>
      <c r="C3387" t="s">
        <v>11200</v>
      </c>
      <c r="D3387" t="s">
        <v>329</v>
      </c>
      <c r="E3387" s="2" t="s">
        <v>232</v>
      </c>
      <c r="F3387" t="s">
        <v>13648</v>
      </c>
      <c r="G3387" s="2" t="s">
        <v>6838</v>
      </c>
      <c r="H3387" t="s">
        <v>13553</v>
      </c>
    </row>
    <row r="3388" spans="1:8" x14ac:dyDescent="0.15">
      <c r="A3388">
        <v>3401</v>
      </c>
      <c r="B3388" t="s">
        <v>757</v>
      </c>
      <c r="C3388" t="s">
        <v>11201</v>
      </c>
      <c r="D3388" t="s">
        <v>329</v>
      </c>
      <c r="E3388" s="2" t="s">
        <v>232</v>
      </c>
      <c r="F3388" t="s">
        <v>13620</v>
      </c>
      <c r="G3388" s="2" t="s">
        <v>7376</v>
      </c>
      <c r="H3388" t="s">
        <v>13553</v>
      </c>
    </row>
    <row r="3389" spans="1:8" x14ac:dyDescent="0.15">
      <c r="A3389">
        <v>3402</v>
      </c>
      <c r="B3389" t="s">
        <v>3102</v>
      </c>
      <c r="C3389" t="s">
        <v>11202</v>
      </c>
      <c r="D3389" t="s">
        <v>329</v>
      </c>
      <c r="E3389" s="2" t="s">
        <v>232</v>
      </c>
      <c r="F3389" t="s">
        <v>13610</v>
      </c>
      <c r="G3389" s="2" t="s">
        <v>7217</v>
      </c>
      <c r="H3389" t="s">
        <v>13553</v>
      </c>
    </row>
    <row r="3390" spans="1:8" x14ac:dyDescent="0.15">
      <c r="A3390">
        <v>3403</v>
      </c>
      <c r="B3390" t="s">
        <v>758</v>
      </c>
      <c r="C3390" t="s">
        <v>11203</v>
      </c>
      <c r="D3390" t="s">
        <v>329</v>
      </c>
      <c r="E3390" s="2" t="s">
        <v>232</v>
      </c>
      <c r="F3390" t="s">
        <v>13621</v>
      </c>
      <c r="G3390" s="2" t="s">
        <v>6333</v>
      </c>
      <c r="H3390" t="s">
        <v>13553</v>
      </c>
    </row>
    <row r="3391" spans="1:8" x14ac:dyDescent="0.15">
      <c r="A3391">
        <v>3404</v>
      </c>
      <c r="B3391" t="s">
        <v>759</v>
      </c>
      <c r="C3391" t="s">
        <v>11204</v>
      </c>
      <c r="D3391" t="s">
        <v>329</v>
      </c>
      <c r="E3391" s="2" t="s">
        <v>232</v>
      </c>
      <c r="F3391" t="s">
        <v>13607</v>
      </c>
      <c r="G3391" s="2" t="s">
        <v>6374</v>
      </c>
      <c r="H3391" t="s">
        <v>13553</v>
      </c>
    </row>
    <row r="3392" spans="1:8" x14ac:dyDescent="0.15">
      <c r="A3392">
        <v>3405</v>
      </c>
      <c r="B3392" t="s">
        <v>760</v>
      </c>
      <c r="C3392" t="s">
        <v>11205</v>
      </c>
      <c r="D3392" t="s">
        <v>329</v>
      </c>
      <c r="E3392" s="2" t="s">
        <v>232</v>
      </c>
      <c r="F3392" t="s">
        <v>13607</v>
      </c>
      <c r="G3392" s="2" t="s">
        <v>6815</v>
      </c>
      <c r="H3392" t="s">
        <v>13553</v>
      </c>
    </row>
    <row r="3393" spans="1:8" x14ac:dyDescent="0.15">
      <c r="A3393">
        <v>3406</v>
      </c>
      <c r="B3393" t="s">
        <v>4974</v>
      </c>
      <c r="C3393" t="s">
        <v>11206</v>
      </c>
      <c r="D3393" t="s">
        <v>329</v>
      </c>
      <c r="E3393" s="2" t="s">
        <v>232</v>
      </c>
      <c r="F3393" t="s">
        <v>13607</v>
      </c>
      <c r="G3393" s="2" t="s">
        <v>7368</v>
      </c>
      <c r="H3393" t="s">
        <v>13553</v>
      </c>
    </row>
    <row r="3394" spans="1:8" x14ac:dyDescent="0.15">
      <c r="A3394">
        <v>3407</v>
      </c>
      <c r="B3394" t="s">
        <v>761</v>
      </c>
      <c r="C3394" t="s">
        <v>11207</v>
      </c>
      <c r="D3394" t="s">
        <v>329</v>
      </c>
      <c r="E3394" s="2" t="s">
        <v>232</v>
      </c>
      <c r="F3394" t="s">
        <v>13633</v>
      </c>
      <c r="G3394" s="2" t="s">
        <v>7087</v>
      </c>
      <c r="H3394" t="s">
        <v>13553</v>
      </c>
    </row>
    <row r="3395" spans="1:8" x14ac:dyDescent="0.15">
      <c r="A3395">
        <v>3408</v>
      </c>
      <c r="B3395" t="s">
        <v>762</v>
      </c>
      <c r="C3395" t="s">
        <v>11208</v>
      </c>
      <c r="D3395" t="s">
        <v>329</v>
      </c>
      <c r="E3395" s="2" t="s">
        <v>232</v>
      </c>
      <c r="F3395" t="s">
        <v>13647</v>
      </c>
      <c r="G3395" s="2" t="s">
        <v>7527</v>
      </c>
      <c r="H3395" t="s">
        <v>13553</v>
      </c>
    </row>
    <row r="3396" spans="1:8" x14ac:dyDescent="0.15">
      <c r="A3396">
        <v>3409</v>
      </c>
      <c r="B3396" t="s">
        <v>763</v>
      </c>
      <c r="C3396" t="s">
        <v>11209</v>
      </c>
      <c r="D3396" t="s">
        <v>329</v>
      </c>
      <c r="E3396" s="2" t="s">
        <v>232</v>
      </c>
      <c r="F3396" t="s">
        <v>13622</v>
      </c>
      <c r="G3396" s="2" t="s">
        <v>6382</v>
      </c>
      <c r="H3396" t="s">
        <v>13553</v>
      </c>
    </row>
    <row r="3397" spans="1:8" x14ac:dyDescent="0.15">
      <c r="A3397">
        <v>3410</v>
      </c>
      <c r="B3397" t="s">
        <v>2346</v>
      </c>
      <c r="C3397" t="s">
        <v>11210</v>
      </c>
      <c r="D3397" t="s">
        <v>329</v>
      </c>
      <c r="E3397" s="2" t="s">
        <v>231</v>
      </c>
      <c r="F3397" t="s">
        <v>13612</v>
      </c>
      <c r="G3397" s="2" t="s">
        <v>7146</v>
      </c>
      <c r="H3397" t="s">
        <v>13553</v>
      </c>
    </row>
    <row r="3398" spans="1:8" x14ac:dyDescent="0.15">
      <c r="A3398">
        <v>3411</v>
      </c>
      <c r="B3398" t="s">
        <v>2347</v>
      </c>
      <c r="C3398" t="s">
        <v>11211</v>
      </c>
      <c r="D3398" t="s">
        <v>329</v>
      </c>
      <c r="E3398" s="2" t="s">
        <v>231</v>
      </c>
      <c r="F3398" t="s">
        <v>13625</v>
      </c>
      <c r="G3398" s="2" t="s">
        <v>7185</v>
      </c>
      <c r="H3398" t="s">
        <v>13553</v>
      </c>
    </row>
    <row r="3399" spans="1:8" x14ac:dyDescent="0.15">
      <c r="A3399">
        <v>3412</v>
      </c>
      <c r="B3399" t="s">
        <v>2348</v>
      </c>
      <c r="C3399" t="s">
        <v>11212</v>
      </c>
      <c r="D3399" t="s">
        <v>329</v>
      </c>
      <c r="E3399" s="2" t="s">
        <v>231</v>
      </c>
      <c r="F3399" t="s">
        <v>13621</v>
      </c>
      <c r="G3399" s="2" t="s">
        <v>6276</v>
      </c>
      <c r="H3399" t="s">
        <v>13553</v>
      </c>
    </row>
    <row r="3400" spans="1:8" x14ac:dyDescent="0.15">
      <c r="A3400">
        <v>3413</v>
      </c>
      <c r="B3400" t="s">
        <v>2349</v>
      </c>
      <c r="C3400" t="s">
        <v>11213</v>
      </c>
      <c r="D3400" t="s">
        <v>329</v>
      </c>
      <c r="E3400" s="2" t="s">
        <v>231</v>
      </c>
      <c r="F3400" t="s">
        <v>13626</v>
      </c>
      <c r="G3400" s="2" t="s">
        <v>6408</v>
      </c>
      <c r="H3400" t="s">
        <v>13553</v>
      </c>
    </row>
    <row r="3401" spans="1:8" x14ac:dyDescent="0.15">
      <c r="A3401">
        <v>3414</v>
      </c>
      <c r="B3401" t="s">
        <v>2350</v>
      </c>
      <c r="C3401" t="s">
        <v>11214</v>
      </c>
      <c r="D3401" t="s">
        <v>329</v>
      </c>
      <c r="E3401" s="2" t="s">
        <v>231</v>
      </c>
      <c r="F3401" t="s">
        <v>13611</v>
      </c>
      <c r="G3401" s="2" t="s">
        <v>6396</v>
      </c>
      <c r="H3401" t="s">
        <v>13553</v>
      </c>
    </row>
    <row r="3402" spans="1:8" x14ac:dyDescent="0.15">
      <c r="A3402">
        <v>3415</v>
      </c>
      <c r="B3402" t="s">
        <v>2351</v>
      </c>
      <c r="C3402" t="s">
        <v>11215</v>
      </c>
      <c r="D3402" t="s">
        <v>329</v>
      </c>
      <c r="E3402" s="2" t="s">
        <v>231</v>
      </c>
      <c r="F3402" t="s">
        <v>13642</v>
      </c>
      <c r="G3402" s="2" t="s">
        <v>7612</v>
      </c>
      <c r="H3402" t="s">
        <v>13553</v>
      </c>
    </row>
    <row r="3403" spans="1:8" x14ac:dyDescent="0.15">
      <c r="A3403">
        <v>3416</v>
      </c>
      <c r="B3403" t="s">
        <v>2154</v>
      </c>
      <c r="C3403" t="s">
        <v>11216</v>
      </c>
      <c r="D3403" t="s">
        <v>329</v>
      </c>
      <c r="E3403" s="2" t="s">
        <v>231</v>
      </c>
      <c r="F3403" t="s">
        <v>27</v>
      </c>
      <c r="G3403" s="2" t="s">
        <v>6270</v>
      </c>
      <c r="H3403" t="s">
        <v>13553</v>
      </c>
    </row>
    <row r="3404" spans="1:8" x14ac:dyDescent="0.15">
      <c r="A3404">
        <v>3417</v>
      </c>
      <c r="B3404" t="s">
        <v>2352</v>
      </c>
      <c r="C3404" t="s">
        <v>11217</v>
      </c>
      <c r="D3404" t="s">
        <v>329</v>
      </c>
      <c r="E3404" s="2" t="s">
        <v>231</v>
      </c>
      <c r="F3404" t="s">
        <v>13613</v>
      </c>
      <c r="G3404" s="2" t="s">
        <v>7613</v>
      </c>
      <c r="H3404" t="s">
        <v>13553</v>
      </c>
    </row>
    <row r="3405" spans="1:8" x14ac:dyDescent="0.15">
      <c r="A3405">
        <v>3418</v>
      </c>
      <c r="B3405" t="s">
        <v>3103</v>
      </c>
      <c r="C3405" t="s">
        <v>11218</v>
      </c>
      <c r="D3405" t="s">
        <v>329</v>
      </c>
      <c r="E3405" s="2" t="s">
        <v>231</v>
      </c>
      <c r="F3405" t="s">
        <v>13606</v>
      </c>
      <c r="G3405" s="2" t="s">
        <v>6866</v>
      </c>
      <c r="H3405" t="s">
        <v>13553</v>
      </c>
    </row>
    <row r="3406" spans="1:8" x14ac:dyDescent="0.15">
      <c r="A3406">
        <v>3419</v>
      </c>
      <c r="B3406" t="s">
        <v>2155</v>
      </c>
      <c r="C3406" t="s">
        <v>11219</v>
      </c>
      <c r="D3406" t="s">
        <v>329</v>
      </c>
      <c r="E3406" s="2" t="s">
        <v>231</v>
      </c>
      <c r="F3406" t="s">
        <v>13614</v>
      </c>
      <c r="G3406" s="2" t="s">
        <v>7023</v>
      </c>
      <c r="H3406" t="s">
        <v>13553</v>
      </c>
    </row>
    <row r="3407" spans="1:8" x14ac:dyDescent="0.15">
      <c r="A3407">
        <v>3420</v>
      </c>
      <c r="B3407" t="s">
        <v>2353</v>
      </c>
      <c r="C3407" t="s">
        <v>11220</v>
      </c>
      <c r="D3407" t="s">
        <v>329</v>
      </c>
      <c r="E3407" s="2" t="s">
        <v>231</v>
      </c>
      <c r="F3407" t="s">
        <v>13639</v>
      </c>
      <c r="G3407" s="2" t="s">
        <v>6471</v>
      </c>
      <c r="H3407" t="s">
        <v>13553</v>
      </c>
    </row>
    <row r="3408" spans="1:8" x14ac:dyDescent="0.15">
      <c r="A3408">
        <v>3421</v>
      </c>
      <c r="B3408" t="s">
        <v>2354</v>
      </c>
      <c r="C3408" t="s">
        <v>11221</v>
      </c>
      <c r="D3408" t="s">
        <v>329</v>
      </c>
      <c r="E3408" s="2" t="s">
        <v>231</v>
      </c>
      <c r="F3408" t="s">
        <v>13621</v>
      </c>
      <c r="G3408" s="2" t="s">
        <v>7585</v>
      </c>
      <c r="H3408" t="s">
        <v>13553</v>
      </c>
    </row>
    <row r="3409" spans="1:8" x14ac:dyDescent="0.15">
      <c r="A3409">
        <v>3422</v>
      </c>
      <c r="B3409" t="s">
        <v>2355</v>
      </c>
      <c r="C3409" t="s">
        <v>11222</v>
      </c>
      <c r="D3409" t="s">
        <v>329</v>
      </c>
      <c r="E3409" s="2" t="s">
        <v>231</v>
      </c>
      <c r="F3409" t="s">
        <v>13611</v>
      </c>
      <c r="G3409" s="2" t="s">
        <v>6412</v>
      </c>
      <c r="H3409" t="s">
        <v>13553</v>
      </c>
    </row>
    <row r="3410" spans="1:8" x14ac:dyDescent="0.15">
      <c r="A3410">
        <v>3423</v>
      </c>
      <c r="B3410" t="s">
        <v>2356</v>
      </c>
      <c r="C3410" t="s">
        <v>11223</v>
      </c>
      <c r="D3410" t="s">
        <v>329</v>
      </c>
      <c r="E3410" s="2" t="s">
        <v>231</v>
      </c>
      <c r="F3410" t="s">
        <v>13633</v>
      </c>
      <c r="G3410" s="2" t="s">
        <v>7297</v>
      </c>
      <c r="H3410" t="s">
        <v>13553</v>
      </c>
    </row>
    <row r="3411" spans="1:8" x14ac:dyDescent="0.15">
      <c r="A3411">
        <v>3424</v>
      </c>
      <c r="B3411" t="s">
        <v>3842</v>
      </c>
      <c r="C3411" t="s">
        <v>11224</v>
      </c>
      <c r="D3411" t="s">
        <v>329</v>
      </c>
      <c r="E3411" s="2" t="s">
        <v>230</v>
      </c>
      <c r="F3411" t="s">
        <v>13627</v>
      </c>
      <c r="G3411" s="2" t="s">
        <v>6786</v>
      </c>
      <c r="H3411" t="s">
        <v>13553</v>
      </c>
    </row>
    <row r="3412" spans="1:8" x14ac:dyDescent="0.15">
      <c r="A3412">
        <v>3425</v>
      </c>
      <c r="B3412" t="s">
        <v>3843</v>
      </c>
      <c r="C3412" t="s">
        <v>11225</v>
      </c>
      <c r="D3412" t="s">
        <v>329</v>
      </c>
      <c r="E3412" s="2" t="s">
        <v>230</v>
      </c>
      <c r="F3412" t="s">
        <v>13650</v>
      </c>
      <c r="G3412" s="2" t="s">
        <v>6830</v>
      </c>
      <c r="H3412" t="s">
        <v>13553</v>
      </c>
    </row>
    <row r="3413" spans="1:8" x14ac:dyDescent="0.15">
      <c r="A3413">
        <v>3426</v>
      </c>
      <c r="B3413" t="s">
        <v>3844</v>
      </c>
      <c r="C3413" t="s">
        <v>11226</v>
      </c>
      <c r="D3413" t="s">
        <v>329</v>
      </c>
      <c r="E3413" s="2" t="s">
        <v>230</v>
      </c>
      <c r="F3413" t="s">
        <v>13648</v>
      </c>
      <c r="G3413" s="2" t="s">
        <v>6973</v>
      </c>
      <c r="H3413" t="s">
        <v>13553</v>
      </c>
    </row>
    <row r="3414" spans="1:8" x14ac:dyDescent="0.15">
      <c r="A3414">
        <v>3427</v>
      </c>
      <c r="B3414" t="s">
        <v>3845</v>
      </c>
      <c r="C3414" t="s">
        <v>11227</v>
      </c>
      <c r="D3414" t="s">
        <v>329</v>
      </c>
      <c r="E3414" s="2" t="s">
        <v>230</v>
      </c>
      <c r="F3414" t="s">
        <v>13608</v>
      </c>
      <c r="G3414" s="2" t="s">
        <v>7066</v>
      </c>
      <c r="H3414" t="s">
        <v>13553</v>
      </c>
    </row>
    <row r="3415" spans="1:8" x14ac:dyDescent="0.15">
      <c r="A3415">
        <v>3428</v>
      </c>
      <c r="B3415" t="s">
        <v>3846</v>
      </c>
      <c r="C3415" t="s">
        <v>11228</v>
      </c>
      <c r="D3415" t="s">
        <v>329</v>
      </c>
      <c r="E3415" s="2" t="s">
        <v>230</v>
      </c>
      <c r="F3415" t="s">
        <v>13638</v>
      </c>
      <c r="G3415" s="2" t="s">
        <v>7440</v>
      </c>
      <c r="H3415" t="s">
        <v>13553</v>
      </c>
    </row>
    <row r="3416" spans="1:8" x14ac:dyDescent="0.15">
      <c r="A3416">
        <v>3429</v>
      </c>
      <c r="B3416" t="s">
        <v>4975</v>
      </c>
      <c r="C3416" t="s">
        <v>11229</v>
      </c>
      <c r="D3416" t="s">
        <v>329</v>
      </c>
      <c r="E3416" s="2" t="s">
        <v>230</v>
      </c>
      <c r="F3416" t="s">
        <v>13633</v>
      </c>
      <c r="G3416" s="2" t="s">
        <v>7504</v>
      </c>
      <c r="H3416" t="s">
        <v>13553</v>
      </c>
    </row>
    <row r="3417" spans="1:8" x14ac:dyDescent="0.15">
      <c r="A3417">
        <v>3430</v>
      </c>
      <c r="B3417" t="s">
        <v>4976</v>
      </c>
      <c r="C3417" t="s">
        <v>11230</v>
      </c>
      <c r="D3417" t="s">
        <v>329</v>
      </c>
      <c r="E3417" s="2" t="s">
        <v>230</v>
      </c>
      <c r="F3417" t="s">
        <v>13606</v>
      </c>
      <c r="G3417" s="2" t="s">
        <v>6613</v>
      </c>
      <c r="H3417" t="s">
        <v>13553</v>
      </c>
    </row>
    <row r="3418" spans="1:8" x14ac:dyDescent="0.15">
      <c r="A3418">
        <v>3431</v>
      </c>
      <c r="B3418" t="s">
        <v>3847</v>
      </c>
      <c r="C3418" t="s">
        <v>11231</v>
      </c>
      <c r="D3418" t="s">
        <v>329</v>
      </c>
      <c r="E3418" s="2" t="s">
        <v>230</v>
      </c>
      <c r="F3418" t="s">
        <v>13643</v>
      </c>
      <c r="G3418" s="2" t="s">
        <v>6691</v>
      </c>
      <c r="H3418" t="s">
        <v>13553</v>
      </c>
    </row>
    <row r="3419" spans="1:8" x14ac:dyDescent="0.15">
      <c r="A3419">
        <v>3432</v>
      </c>
      <c r="B3419" t="s">
        <v>3848</v>
      </c>
      <c r="C3419" t="s">
        <v>11232</v>
      </c>
      <c r="D3419" t="s">
        <v>329</v>
      </c>
      <c r="E3419" s="2" t="s">
        <v>230</v>
      </c>
      <c r="F3419" t="s">
        <v>13628</v>
      </c>
      <c r="G3419" s="2" t="s">
        <v>6932</v>
      </c>
      <c r="H3419" t="s">
        <v>13553</v>
      </c>
    </row>
    <row r="3420" spans="1:8" x14ac:dyDescent="0.15">
      <c r="A3420">
        <v>3433</v>
      </c>
      <c r="B3420" t="s">
        <v>3849</v>
      </c>
      <c r="C3420" t="s">
        <v>11233</v>
      </c>
      <c r="D3420" t="s">
        <v>329</v>
      </c>
      <c r="E3420" s="2" t="s">
        <v>230</v>
      </c>
      <c r="F3420" t="s">
        <v>13617</v>
      </c>
      <c r="G3420" s="2" t="s">
        <v>6344</v>
      </c>
      <c r="H3420" t="s">
        <v>13553</v>
      </c>
    </row>
    <row r="3421" spans="1:8" x14ac:dyDescent="0.15">
      <c r="A3421">
        <v>3434</v>
      </c>
      <c r="B3421" t="s">
        <v>3850</v>
      </c>
      <c r="C3421" t="s">
        <v>11234</v>
      </c>
      <c r="D3421" t="s">
        <v>329</v>
      </c>
      <c r="E3421" s="2" t="s">
        <v>230</v>
      </c>
      <c r="F3421" t="s">
        <v>13608</v>
      </c>
      <c r="G3421" s="2" t="s">
        <v>6300</v>
      </c>
      <c r="H3421" t="s">
        <v>13553</v>
      </c>
    </row>
    <row r="3422" spans="1:8" x14ac:dyDescent="0.15">
      <c r="A3422">
        <v>3435</v>
      </c>
      <c r="B3422" t="s">
        <v>3852</v>
      </c>
      <c r="C3422" t="s">
        <v>11235</v>
      </c>
      <c r="D3422" t="s">
        <v>329</v>
      </c>
      <c r="E3422" s="2" t="s">
        <v>230</v>
      </c>
      <c r="F3422" t="s">
        <v>13615</v>
      </c>
      <c r="G3422" s="2" t="s">
        <v>7414</v>
      </c>
      <c r="H3422" t="s">
        <v>13553</v>
      </c>
    </row>
    <row r="3423" spans="1:8" x14ac:dyDescent="0.15">
      <c r="A3423">
        <v>3436</v>
      </c>
      <c r="B3423" t="s">
        <v>3853</v>
      </c>
      <c r="C3423" t="s">
        <v>11236</v>
      </c>
      <c r="D3423" t="s">
        <v>329</v>
      </c>
      <c r="E3423" s="2" t="s">
        <v>230</v>
      </c>
      <c r="F3423" t="s">
        <v>13615</v>
      </c>
      <c r="G3423" s="2" t="s">
        <v>6607</v>
      </c>
      <c r="H3423" t="s">
        <v>13553</v>
      </c>
    </row>
    <row r="3424" spans="1:8" x14ac:dyDescent="0.15">
      <c r="A3424">
        <v>3437</v>
      </c>
      <c r="B3424" t="s">
        <v>3854</v>
      </c>
      <c r="C3424" t="s">
        <v>11237</v>
      </c>
      <c r="D3424" t="s">
        <v>329</v>
      </c>
      <c r="E3424" s="2" t="s">
        <v>230</v>
      </c>
      <c r="F3424" t="s">
        <v>13615</v>
      </c>
      <c r="G3424" s="2" t="s">
        <v>7327</v>
      </c>
      <c r="H3424" t="s">
        <v>13553</v>
      </c>
    </row>
    <row r="3425" spans="1:8" x14ac:dyDescent="0.15">
      <c r="A3425">
        <v>3438</v>
      </c>
      <c r="B3425" t="s">
        <v>3855</v>
      </c>
      <c r="C3425" t="s">
        <v>11238</v>
      </c>
      <c r="D3425" t="s">
        <v>329</v>
      </c>
      <c r="E3425" s="2" t="s">
        <v>230</v>
      </c>
      <c r="F3425" t="s">
        <v>13639</v>
      </c>
      <c r="G3425" s="2" t="s">
        <v>6966</v>
      </c>
      <c r="H3425" t="s">
        <v>13553</v>
      </c>
    </row>
    <row r="3426" spans="1:8" x14ac:dyDescent="0.15">
      <c r="A3426">
        <v>3439</v>
      </c>
      <c r="B3426" t="s">
        <v>3856</v>
      </c>
      <c r="C3426" t="s">
        <v>11239</v>
      </c>
      <c r="D3426" t="s">
        <v>329</v>
      </c>
      <c r="E3426" s="2" t="s">
        <v>230</v>
      </c>
      <c r="F3426" t="s">
        <v>13632</v>
      </c>
      <c r="G3426" s="2" t="s">
        <v>7614</v>
      </c>
      <c r="H3426" t="s">
        <v>13553</v>
      </c>
    </row>
    <row r="3427" spans="1:8" x14ac:dyDescent="0.15">
      <c r="A3427">
        <v>3440</v>
      </c>
      <c r="B3427" t="s">
        <v>3857</v>
      </c>
      <c r="C3427" t="s">
        <v>11240</v>
      </c>
      <c r="D3427" t="s">
        <v>329</v>
      </c>
      <c r="E3427" s="2" t="s">
        <v>230</v>
      </c>
      <c r="F3427" t="s">
        <v>13617</v>
      </c>
      <c r="G3427" s="2" t="s">
        <v>6417</v>
      </c>
      <c r="H3427" t="s">
        <v>13553</v>
      </c>
    </row>
    <row r="3428" spans="1:8" x14ac:dyDescent="0.15">
      <c r="A3428">
        <v>3441</v>
      </c>
      <c r="B3428" t="s">
        <v>3858</v>
      </c>
      <c r="C3428" t="s">
        <v>11241</v>
      </c>
      <c r="D3428" t="s">
        <v>329</v>
      </c>
      <c r="E3428" s="2" t="s">
        <v>230</v>
      </c>
      <c r="F3428" t="s">
        <v>13641</v>
      </c>
      <c r="G3428" s="2" t="s">
        <v>6734</v>
      </c>
      <c r="H3428" t="s">
        <v>13553</v>
      </c>
    </row>
    <row r="3429" spans="1:8" x14ac:dyDescent="0.15">
      <c r="A3429">
        <v>3442</v>
      </c>
      <c r="B3429" t="s">
        <v>3110</v>
      </c>
      <c r="C3429" t="s">
        <v>11242</v>
      </c>
      <c r="D3429" t="s">
        <v>329</v>
      </c>
      <c r="E3429" s="2" t="s">
        <v>231</v>
      </c>
      <c r="F3429" t="s">
        <v>13607</v>
      </c>
      <c r="G3429" s="2" t="s">
        <v>6583</v>
      </c>
      <c r="H3429" t="s">
        <v>13553</v>
      </c>
    </row>
    <row r="3430" spans="1:8" x14ac:dyDescent="0.15">
      <c r="A3430">
        <v>3443</v>
      </c>
      <c r="B3430" t="s">
        <v>4977</v>
      </c>
      <c r="C3430" t="s">
        <v>11243</v>
      </c>
      <c r="D3430" t="s">
        <v>329</v>
      </c>
      <c r="E3430" s="2" t="s">
        <v>230</v>
      </c>
      <c r="F3430" t="s">
        <v>13621</v>
      </c>
      <c r="G3430" s="2" t="s">
        <v>6303</v>
      </c>
      <c r="H3430" t="s">
        <v>13553</v>
      </c>
    </row>
    <row r="3431" spans="1:8" x14ac:dyDescent="0.15">
      <c r="A3431">
        <v>3444</v>
      </c>
      <c r="B3431" t="s">
        <v>4978</v>
      </c>
      <c r="C3431" t="s">
        <v>11244</v>
      </c>
      <c r="D3431" t="s">
        <v>329</v>
      </c>
      <c r="E3431" s="2" t="s">
        <v>230</v>
      </c>
      <c r="F3431" t="s">
        <v>13606</v>
      </c>
      <c r="G3431" s="2" t="s">
        <v>7180</v>
      </c>
      <c r="H3431" t="s">
        <v>13553</v>
      </c>
    </row>
    <row r="3432" spans="1:8" x14ac:dyDescent="0.15">
      <c r="A3432">
        <v>3445</v>
      </c>
      <c r="B3432" t="s">
        <v>4979</v>
      </c>
      <c r="C3432" t="s">
        <v>11245</v>
      </c>
      <c r="D3432" t="s">
        <v>329</v>
      </c>
      <c r="E3432" s="2" t="s">
        <v>230</v>
      </c>
      <c r="F3432" t="s">
        <v>13610</v>
      </c>
      <c r="G3432" s="2" t="s">
        <v>7589</v>
      </c>
      <c r="H3432" t="s">
        <v>13553</v>
      </c>
    </row>
    <row r="3433" spans="1:8" x14ac:dyDescent="0.15">
      <c r="A3433">
        <v>3446</v>
      </c>
      <c r="B3433" t="s">
        <v>4980</v>
      </c>
      <c r="C3433" t="s">
        <v>11246</v>
      </c>
      <c r="D3433" t="s">
        <v>329</v>
      </c>
      <c r="E3433" s="2" t="s">
        <v>230</v>
      </c>
      <c r="F3433" t="s">
        <v>13606</v>
      </c>
      <c r="G3433" s="2" t="s">
        <v>6498</v>
      </c>
      <c r="H3433" t="s">
        <v>13553</v>
      </c>
    </row>
    <row r="3434" spans="1:8" x14ac:dyDescent="0.15">
      <c r="A3434">
        <v>3447</v>
      </c>
      <c r="B3434" t="s">
        <v>1350</v>
      </c>
      <c r="C3434" t="s">
        <v>11247</v>
      </c>
      <c r="D3434" t="s">
        <v>374</v>
      </c>
      <c r="E3434" s="2" t="s">
        <v>232</v>
      </c>
      <c r="F3434" t="s">
        <v>13609</v>
      </c>
      <c r="G3434" s="2" t="s">
        <v>6318</v>
      </c>
      <c r="H3434" t="s">
        <v>13553</v>
      </c>
    </row>
    <row r="3435" spans="1:8" x14ac:dyDescent="0.15">
      <c r="A3435">
        <v>3448</v>
      </c>
      <c r="B3435" t="s">
        <v>1351</v>
      </c>
      <c r="C3435" t="s">
        <v>11248</v>
      </c>
      <c r="D3435" t="s">
        <v>374</v>
      </c>
      <c r="E3435" s="2" t="s">
        <v>231</v>
      </c>
      <c r="F3435" t="s">
        <v>13609</v>
      </c>
      <c r="G3435" s="2" t="s">
        <v>7615</v>
      </c>
      <c r="H3435" t="s">
        <v>13553</v>
      </c>
    </row>
    <row r="3436" spans="1:8" x14ac:dyDescent="0.15">
      <c r="A3436">
        <v>3449</v>
      </c>
      <c r="B3436" t="s">
        <v>1352</v>
      </c>
      <c r="C3436" t="s">
        <v>11249</v>
      </c>
      <c r="D3436" t="s">
        <v>374</v>
      </c>
      <c r="E3436" s="2" t="s">
        <v>231</v>
      </c>
      <c r="F3436" t="s">
        <v>13609</v>
      </c>
      <c r="G3436" s="2" t="s">
        <v>7035</v>
      </c>
      <c r="H3436" t="s">
        <v>13553</v>
      </c>
    </row>
    <row r="3437" spans="1:8" x14ac:dyDescent="0.15">
      <c r="A3437">
        <v>3450</v>
      </c>
      <c r="B3437" t="s">
        <v>1353</v>
      </c>
      <c r="C3437" t="s">
        <v>11250</v>
      </c>
      <c r="D3437" t="s">
        <v>374</v>
      </c>
      <c r="E3437" s="2" t="s">
        <v>231</v>
      </c>
      <c r="F3437" t="s">
        <v>13609</v>
      </c>
      <c r="G3437" s="2" t="s">
        <v>6728</v>
      </c>
      <c r="H3437" t="s">
        <v>13553</v>
      </c>
    </row>
    <row r="3438" spans="1:8" x14ac:dyDescent="0.15">
      <c r="A3438">
        <v>3451</v>
      </c>
      <c r="B3438" t="s">
        <v>3587</v>
      </c>
      <c r="C3438" t="s">
        <v>11251</v>
      </c>
      <c r="D3438" t="s">
        <v>374</v>
      </c>
      <c r="E3438" s="2" t="s">
        <v>230</v>
      </c>
      <c r="F3438" t="s">
        <v>13609</v>
      </c>
      <c r="G3438" s="2" t="s">
        <v>6940</v>
      </c>
      <c r="H3438" t="s">
        <v>13553</v>
      </c>
    </row>
    <row r="3439" spans="1:8" x14ac:dyDescent="0.15">
      <c r="A3439">
        <v>3452</v>
      </c>
      <c r="B3439" t="s">
        <v>4981</v>
      </c>
      <c r="C3439" t="s">
        <v>11252</v>
      </c>
      <c r="D3439" t="s">
        <v>374</v>
      </c>
      <c r="E3439" s="2" t="s">
        <v>231</v>
      </c>
      <c r="F3439" t="s">
        <v>13609</v>
      </c>
      <c r="G3439" s="2" t="s">
        <v>7616</v>
      </c>
      <c r="H3439" t="s">
        <v>13553</v>
      </c>
    </row>
    <row r="3440" spans="1:8" x14ac:dyDescent="0.15">
      <c r="A3440">
        <v>3453</v>
      </c>
      <c r="B3440" t="s">
        <v>4982</v>
      </c>
      <c r="C3440" t="s">
        <v>11253</v>
      </c>
      <c r="D3440" t="s">
        <v>374</v>
      </c>
      <c r="E3440" s="2" t="s">
        <v>7855</v>
      </c>
      <c r="F3440" t="s">
        <v>13609</v>
      </c>
      <c r="G3440" s="2" t="s">
        <v>7617</v>
      </c>
      <c r="H3440" t="s">
        <v>13553</v>
      </c>
    </row>
    <row r="3441" spans="1:8" x14ac:dyDescent="0.15">
      <c r="A3441">
        <v>3454</v>
      </c>
      <c r="B3441" t="s">
        <v>4983</v>
      </c>
      <c r="C3441" t="s">
        <v>11254</v>
      </c>
      <c r="D3441" t="s">
        <v>374</v>
      </c>
      <c r="E3441" s="2" t="s">
        <v>7855</v>
      </c>
      <c r="F3441" t="s">
        <v>13609</v>
      </c>
      <c r="G3441" s="2" t="s">
        <v>7618</v>
      </c>
      <c r="H3441" t="s">
        <v>13553</v>
      </c>
    </row>
    <row r="3442" spans="1:8" x14ac:dyDescent="0.15">
      <c r="A3442">
        <v>3455</v>
      </c>
      <c r="B3442" t="s">
        <v>4984</v>
      </c>
      <c r="C3442" t="s">
        <v>11255</v>
      </c>
      <c r="D3442" t="s">
        <v>374</v>
      </c>
      <c r="E3442" s="2" t="s">
        <v>7855</v>
      </c>
      <c r="F3442" t="s">
        <v>13617</v>
      </c>
      <c r="G3442" s="2" t="s">
        <v>7619</v>
      </c>
      <c r="H3442" t="s">
        <v>13553</v>
      </c>
    </row>
    <row r="3443" spans="1:8" x14ac:dyDescent="0.15">
      <c r="A3443">
        <v>3456</v>
      </c>
      <c r="B3443" t="s">
        <v>4985</v>
      </c>
      <c r="C3443" t="s">
        <v>11256</v>
      </c>
      <c r="D3443" t="s">
        <v>374</v>
      </c>
      <c r="E3443" s="2" t="s">
        <v>7855</v>
      </c>
      <c r="F3443" t="s">
        <v>13621</v>
      </c>
      <c r="G3443" s="2" t="s">
        <v>6888</v>
      </c>
      <c r="H3443" t="s">
        <v>13553</v>
      </c>
    </row>
    <row r="3444" spans="1:8" x14ac:dyDescent="0.15">
      <c r="A3444">
        <v>3457</v>
      </c>
      <c r="B3444" t="s">
        <v>4986</v>
      </c>
      <c r="C3444" t="s">
        <v>11257</v>
      </c>
      <c r="D3444" t="s">
        <v>374</v>
      </c>
      <c r="E3444" s="2" t="s">
        <v>7855</v>
      </c>
      <c r="F3444" t="s">
        <v>13621</v>
      </c>
      <c r="G3444" s="2" t="s">
        <v>6362</v>
      </c>
      <c r="H3444" t="s">
        <v>13553</v>
      </c>
    </row>
    <row r="3445" spans="1:8" x14ac:dyDescent="0.15">
      <c r="A3445">
        <v>3458</v>
      </c>
      <c r="B3445" t="s">
        <v>4987</v>
      </c>
      <c r="C3445" t="s">
        <v>11258</v>
      </c>
      <c r="D3445" t="s">
        <v>374</v>
      </c>
      <c r="E3445" s="2" t="s">
        <v>7855</v>
      </c>
      <c r="F3445" t="s">
        <v>13609</v>
      </c>
      <c r="G3445" s="2" t="s">
        <v>7620</v>
      </c>
      <c r="H3445" t="s">
        <v>13553</v>
      </c>
    </row>
    <row r="3446" spans="1:8" x14ac:dyDescent="0.15">
      <c r="A3446">
        <v>3459</v>
      </c>
      <c r="B3446" t="s">
        <v>2009</v>
      </c>
      <c r="C3446" t="s">
        <v>11259</v>
      </c>
      <c r="D3446" t="s">
        <v>323</v>
      </c>
      <c r="E3446" s="2" t="s">
        <v>232</v>
      </c>
      <c r="F3446" t="s">
        <v>13617</v>
      </c>
      <c r="G3446" s="2">
        <v>980929</v>
      </c>
      <c r="H3446" t="s">
        <v>13553</v>
      </c>
    </row>
    <row r="3447" spans="1:8" x14ac:dyDescent="0.15">
      <c r="A3447">
        <v>3460</v>
      </c>
      <c r="B3447" t="s">
        <v>2010</v>
      </c>
      <c r="C3447" t="s">
        <v>11260</v>
      </c>
      <c r="D3447" t="s">
        <v>323</v>
      </c>
      <c r="E3447" s="2" t="s">
        <v>232</v>
      </c>
      <c r="F3447" t="s">
        <v>13612</v>
      </c>
      <c r="G3447" s="2">
        <v>980624</v>
      </c>
      <c r="H3447" t="s">
        <v>13553</v>
      </c>
    </row>
    <row r="3448" spans="1:8" x14ac:dyDescent="0.15">
      <c r="A3448">
        <v>3461</v>
      </c>
      <c r="B3448" t="s">
        <v>2011</v>
      </c>
      <c r="C3448" t="s">
        <v>11261</v>
      </c>
      <c r="D3448" t="s">
        <v>323</v>
      </c>
      <c r="E3448" s="2" t="s">
        <v>232</v>
      </c>
      <c r="F3448" t="s">
        <v>13610</v>
      </c>
      <c r="G3448" s="2">
        <v>990210</v>
      </c>
      <c r="H3448" t="s">
        <v>13553</v>
      </c>
    </row>
    <row r="3449" spans="1:8" x14ac:dyDescent="0.15">
      <c r="A3449">
        <v>3462</v>
      </c>
      <c r="B3449" t="s">
        <v>2012</v>
      </c>
      <c r="C3449" t="s">
        <v>11262</v>
      </c>
      <c r="D3449" t="s">
        <v>323</v>
      </c>
      <c r="E3449" s="2" t="s">
        <v>232</v>
      </c>
      <c r="F3449" t="s">
        <v>13607</v>
      </c>
      <c r="G3449" s="2">
        <v>980207</v>
      </c>
      <c r="H3449" t="s">
        <v>13553</v>
      </c>
    </row>
    <row r="3450" spans="1:8" x14ac:dyDescent="0.15">
      <c r="A3450">
        <v>3463</v>
      </c>
      <c r="B3450" t="s">
        <v>2013</v>
      </c>
      <c r="C3450" t="s">
        <v>9371</v>
      </c>
      <c r="D3450" t="s">
        <v>323</v>
      </c>
      <c r="E3450" s="2" t="s">
        <v>232</v>
      </c>
      <c r="F3450" t="s">
        <v>13607</v>
      </c>
      <c r="G3450" s="2">
        <v>980918</v>
      </c>
      <c r="H3450" t="s">
        <v>13553</v>
      </c>
    </row>
    <row r="3451" spans="1:8" x14ac:dyDescent="0.15">
      <c r="A3451">
        <v>3464</v>
      </c>
      <c r="B3451" t="s">
        <v>2014</v>
      </c>
      <c r="C3451" t="s">
        <v>8987</v>
      </c>
      <c r="D3451" t="s">
        <v>323</v>
      </c>
      <c r="E3451" s="2" t="s">
        <v>232</v>
      </c>
      <c r="F3451" t="s">
        <v>13607</v>
      </c>
      <c r="G3451" s="2">
        <v>990214</v>
      </c>
      <c r="H3451" t="s">
        <v>13553</v>
      </c>
    </row>
    <row r="3452" spans="1:8" x14ac:dyDescent="0.15">
      <c r="A3452">
        <v>3465</v>
      </c>
      <c r="B3452" t="s">
        <v>2015</v>
      </c>
      <c r="C3452" t="s">
        <v>11263</v>
      </c>
      <c r="D3452" t="s">
        <v>323</v>
      </c>
      <c r="E3452" s="2" t="s">
        <v>232</v>
      </c>
      <c r="F3452" t="s">
        <v>13622</v>
      </c>
      <c r="G3452" s="2">
        <v>970718</v>
      </c>
      <c r="H3452" t="s">
        <v>13553</v>
      </c>
    </row>
    <row r="3453" spans="1:8" x14ac:dyDescent="0.15">
      <c r="A3453">
        <v>3466</v>
      </c>
      <c r="B3453" t="s">
        <v>2016</v>
      </c>
      <c r="C3453" t="s">
        <v>9665</v>
      </c>
      <c r="D3453" t="s">
        <v>323</v>
      </c>
      <c r="E3453" s="2" t="s">
        <v>232</v>
      </c>
      <c r="F3453" t="s">
        <v>13617</v>
      </c>
      <c r="G3453" s="2">
        <v>980714</v>
      </c>
      <c r="H3453" t="s">
        <v>13553</v>
      </c>
    </row>
    <row r="3454" spans="1:8" x14ac:dyDescent="0.15">
      <c r="A3454">
        <v>3467</v>
      </c>
      <c r="B3454" t="s">
        <v>2017</v>
      </c>
      <c r="C3454" t="s">
        <v>11264</v>
      </c>
      <c r="D3454" t="s">
        <v>323</v>
      </c>
      <c r="E3454" s="2" t="s">
        <v>232</v>
      </c>
      <c r="F3454" t="s">
        <v>13606</v>
      </c>
      <c r="G3454" s="2">
        <v>990305</v>
      </c>
      <c r="H3454" t="s">
        <v>13553</v>
      </c>
    </row>
    <row r="3455" spans="1:8" x14ac:dyDescent="0.15">
      <c r="A3455">
        <v>3468</v>
      </c>
      <c r="B3455" t="s">
        <v>2018</v>
      </c>
      <c r="C3455" t="s">
        <v>11265</v>
      </c>
      <c r="D3455" t="s">
        <v>323</v>
      </c>
      <c r="E3455" s="2" t="s">
        <v>232</v>
      </c>
      <c r="F3455" t="s">
        <v>13607</v>
      </c>
      <c r="G3455" s="2">
        <v>980723</v>
      </c>
      <c r="H3455" t="s">
        <v>13553</v>
      </c>
    </row>
    <row r="3456" spans="1:8" x14ac:dyDescent="0.15">
      <c r="A3456">
        <v>3469</v>
      </c>
      <c r="B3456" t="s">
        <v>2019</v>
      </c>
      <c r="C3456" t="s">
        <v>11266</v>
      </c>
      <c r="D3456" t="s">
        <v>323</v>
      </c>
      <c r="E3456" s="2" t="s">
        <v>232</v>
      </c>
      <c r="F3456" t="s">
        <v>13610</v>
      </c>
      <c r="G3456" s="2">
        <v>980514</v>
      </c>
      <c r="H3456" t="s">
        <v>13553</v>
      </c>
    </row>
    <row r="3457" spans="1:8" x14ac:dyDescent="0.15">
      <c r="A3457">
        <v>3470</v>
      </c>
      <c r="B3457" t="s">
        <v>2020</v>
      </c>
      <c r="C3457" t="s">
        <v>11267</v>
      </c>
      <c r="D3457" t="s">
        <v>323</v>
      </c>
      <c r="E3457" s="2" t="s">
        <v>232</v>
      </c>
      <c r="F3457" t="s">
        <v>13618</v>
      </c>
      <c r="G3457" s="2">
        <v>981121</v>
      </c>
      <c r="H3457" t="s">
        <v>13553</v>
      </c>
    </row>
    <row r="3458" spans="1:8" x14ac:dyDescent="0.15">
      <c r="A3458">
        <v>3471</v>
      </c>
      <c r="B3458" t="s">
        <v>2021</v>
      </c>
      <c r="C3458" t="s">
        <v>11268</v>
      </c>
      <c r="D3458" t="s">
        <v>323</v>
      </c>
      <c r="E3458" s="2" t="s">
        <v>232</v>
      </c>
      <c r="F3458" t="s">
        <v>13607</v>
      </c>
      <c r="G3458" s="2">
        <v>980904</v>
      </c>
      <c r="H3458" t="s">
        <v>13553</v>
      </c>
    </row>
    <row r="3459" spans="1:8" x14ac:dyDescent="0.15">
      <c r="A3459">
        <v>3472</v>
      </c>
      <c r="B3459" t="s">
        <v>4988</v>
      </c>
      <c r="C3459" t="s">
        <v>11269</v>
      </c>
      <c r="D3459" t="s">
        <v>323</v>
      </c>
      <c r="E3459" s="2" t="s">
        <v>231</v>
      </c>
      <c r="F3459" t="s">
        <v>13634</v>
      </c>
      <c r="G3459" s="2">
        <v>980627</v>
      </c>
      <c r="H3459" t="s">
        <v>13553</v>
      </c>
    </row>
    <row r="3460" spans="1:8" x14ac:dyDescent="0.15">
      <c r="A3460">
        <v>3473</v>
      </c>
      <c r="B3460" t="s">
        <v>4989</v>
      </c>
      <c r="C3460" t="s">
        <v>11270</v>
      </c>
      <c r="D3460" t="s">
        <v>323</v>
      </c>
      <c r="E3460" s="2" t="s">
        <v>231</v>
      </c>
      <c r="F3460" t="s">
        <v>13611</v>
      </c>
      <c r="G3460" s="2">
        <v>990307</v>
      </c>
      <c r="H3460" t="s">
        <v>13553</v>
      </c>
    </row>
    <row r="3461" spans="1:8" x14ac:dyDescent="0.15">
      <c r="A3461">
        <v>3474</v>
      </c>
      <c r="B3461" t="s">
        <v>3510</v>
      </c>
      <c r="C3461" t="s">
        <v>11271</v>
      </c>
      <c r="D3461" t="s">
        <v>323</v>
      </c>
      <c r="E3461" s="2" t="s">
        <v>231</v>
      </c>
      <c r="F3461" t="s">
        <v>13621</v>
      </c>
      <c r="G3461" s="2">
        <v>990712</v>
      </c>
      <c r="H3461" t="s">
        <v>13553</v>
      </c>
    </row>
    <row r="3462" spans="1:8" x14ac:dyDescent="0.15">
      <c r="A3462">
        <v>3475</v>
      </c>
      <c r="B3462" t="s">
        <v>4990</v>
      </c>
      <c r="C3462" t="s">
        <v>11272</v>
      </c>
      <c r="D3462" t="s">
        <v>323</v>
      </c>
      <c r="E3462" s="2" t="s">
        <v>231</v>
      </c>
      <c r="F3462" t="s">
        <v>13622</v>
      </c>
      <c r="G3462" s="2">
        <v>981214</v>
      </c>
      <c r="H3462" t="s">
        <v>13553</v>
      </c>
    </row>
    <row r="3463" spans="1:8" x14ac:dyDescent="0.15">
      <c r="A3463">
        <v>3476</v>
      </c>
      <c r="B3463" t="s">
        <v>3511</v>
      </c>
      <c r="C3463" t="s">
        <v>11273</v>
      </c>
      <c r="D3463" t="s">
        <v>323</v>
      </c>
      <c r="E3463" s="2" t="s">
        <v>231</v>
      </c>
      <c r="F3463" t="s">
        <v>13614</v>
      </c>
      <c r="G3463" s="2">
        <v>990607</v>
      </c>
      <c r="H3463" t="s">
        <v>13553</v>
      </c>
    </row>
    <row r="3464" spans="1:8" x14ac:dyDescent="0.15">
      <c r="A3464">
        <v>3477</v>
      </c>
      <c r="B3464" t="s">
        <v>3512</v>
      </c>
      <c r="C3464" t="s">
        <v>11274</v>
      </c>
      <c r="D3464" t="s">
        <v>323</v>
      </c>
      <c r="E3464" s="2" t="s">
        <v>231</v>
      </c>
      <c r="F3464" t="s">
        <v>13620</v>
      </c>
      <c r="G3464" s="2">
        <v>990108</v>
      </c>
      <c r="H3464" t="s">
        <v>13553</v>
      </c>
    </row>
    <row r="3465" spans="1:8" x14ac:dyDescent="0.15">
      <c r="A3465">
        <v>3478</v>
      </c>
      <c r="B3465" t="s">
        <v>2723</v>
      </c>
      <c r="C3465" t="s">
        <v>11275</v>
      </c>
      <c r="D3465" t="s">
        <v>323</v>
      </c>
      <c r="E3465" s="2" t="s">
        <v>231</v>
      </c>
      <c r="F3465" t="s">
        <v>13618</v>
      </c>
      <c r="G3465" s="2">
        <v>991230</v>
      </c>
      <c r="H3465" t="s">
        <v>13553</v>
      </c>
    </row>
    <row r="3466" spans="1:8" x14ac:dyDescent="0.15">
      <c r="A3466">
        <v>3479</v>
      </c>
      <c r="B3466" t="s">
        <v>3513</v>
      </c>
      <c r="C3466" t="s">
        <v>11276</v>
      </c>
      <c r="D3466" t="s">
        <v>323</v>
      </c>
      <c r="E3466" s="2" t="s">
        <v>231</v>
      </c>
      <c r="F3466" t="s">
        <v>13635</v>
      </c>
      <c r="G3466" s="2">
        <v>980413</v>
      </c>
      <c r="H3466" t="s">
        <v>13553</v>
      </c>
    </row>
    <row r="3467" spans="1:8" x14ac:dyDescent="0.15">
      <c r="A3467">
        <v>3480</v>
      </c>
      <c r="B3467" t="s">
        <v>3514</v>
      </c>
      <c r="C3467" t="s">
        <v>11277</v>
      </c>
      <c r="D3467" t="s">
        <v>323</v>
      </c>
      <c r="E3467" s="2" t="s">
        <v>231</v>
      </c>
      <c r="F3467" t="s">
        <v>13607</v>
      </c>
      <c r="G3467" s="2">
        <v>980725</v>
      </c>
      <c r="H3467" t="s">
        <v>13553</v>
      </c>
    </row>
    <row r="3468" spans="1:8" x14ac:dyDescent="0.15">
      <c r="A3468">
        <v>3481</v>
      </c>
      <c r="B3468" t="s">
        <v>2196</v>
      </c>
      <c r="C3468" t="s">
        <v>11278</v>
      </c>
      <c r="D3468" t="s">
        <v>323</v>
      </c>
      <c r="E3468" s="2" t="s">
        <v>231</v>
      </c>
      <c r="F3468" t="s">
        <v>13610</v>
      </c>
      <c r="G3468" s="2" t="s">
        <v>7621</v>
      </c>
      <c r="H3468" t="s">
        <v>13553</v>
      </c>
    </row>
    <row r="3469" spans="1:8" x14ac:dyDescent="0.15">
      <c r="A3469">
        <v>3482</v>
      </c>
      <c r="B3469" t="s">
        <v>4176</v>
      </c>
      <c r="C3469" t="s">
        <v>11279</v>
      </c>
      <c r="D3469" t="s">
        <v>323</v>
      </c>
      <c r="E3469" s="2" t="s">
        <v>230</v>
      </c>
      <c r="F3469" t="s">
        <v>13606</v>
      </c>
      <c r="G3469" s="2" t="s">
        <v>7117</v>
      </c>
      <c r="H3469" t="s">
        <v>13553</v>
      </c>
    </row>
    <row r="3470" spans="1:8" x14ac:dyDescent="0.15">
      <c r="A3470">
        <v>3483</v>
      </c>
      <c r="B3470" t="s">
        <v>4991</v>
      </c>
      <c r="C3470" t="s">
        <v>11280</v>
      </c>
      <c r="D3470" t="s">
        <v>323</v>
      </c>
      <c r="E3470" s="2" t="s">
        <v>230</v>
      </c>
      <c r="F3470" t="s">
        <v>27</v>
      </c>
      <c r="G3470" s="2" t="s">
        <v>6326</v>
      </c>
      <c r="H3470" t="s">
        <v>13553</v>
      </c>
    </row>
    <row r="3471" spans="1:8" x14ac:dyDescent="0.15">
      <c r="A3471">
        <v>3484</v>
      </c>
      <c r="B3471" t="s">
        <v>4992</v>
      </c>
      <c r="C3471" t="s">
        <v>11281</v>
      </c>
      <c r="D3471" t="s">
        <v>323</v>
      </c>
      <c r="E3471" s="2" t="s">
        <v>230</v>
      </c>
      <c r="F3471" t="s">
        <v>13617</v>
      </c>
      <c r="G3471" s="2" t="s">
        <v>7504</v>
      </c>
      <c r="H3471" t="s">
        <v>13553</v>
      </c>
    </row>
    <row r="3472" spans="1:8" x14ac:dyDescent="0.15">
      <c r="A3472">
        <v>3485</v>
      </c>
      <c r="B3472" t="s">
        <v>4993</v>
      </c>
      <c r="C3472" t="s">
        <v>11282</v>
      </c>
      <c r="D3472" t="s">
        <v>323</v>
      </c>
      <c r="E3472" s="2" t="s">
        <v>230</v>
      </c>
      <c r="F3472" t="s">
        <v>13607</v>
      </c>
      <c r="G3472" s="2" t="s">
        <v>6686</v>
      </c>
      <c r="H3472" t="s">
        <v>13553</v>
      </c>
    </row>
    <row r="3473" spans="1:8" x14ac:dyDescent="0.15">
      <c r="A3473">
        <v>3486</v>
      </c>
      <c r="B3473" t="s">
        <v>4177</v>
      </c>
      <c r="C3473" t="s">
        <v>11283</v>
      </c>
      <c r="D3473" t="s">
        <v>323</v>
      </c>
      <c r="E3473" s="2" t="s">
        <v>230</v>
      </c>
      <c r="F3473" t="s">
        <v>13607</v>
      </c>
      <c r="G3473" s="2" t="s">
        <v>7473</v>
      </c>
      <c r="H3473" t="s">
        <v>13553</v>
      </c>
    </row>
    <row r="3474" spans="1:8" x14ac:dyDescent="0.15">
      <c r="A3474">
        <v>3487</v>
      </c>
      <c r="B3474" t="s">
        <v>4994</v>
      </c>
      <c r="C3474" t="s">
        <v>11284</v>
      </c>
      <c r="D3474" t="s">
        <v>323</v>
      </c>
      <c r="E3474" s="2" t="s">
        <v>230</v>
      </c>
      <c r="F3474" t="s">
        <v>13610</v>
      </c>
      <c r="G3474" s="2" t="s">
        <v>7284</v>
      </c>
      <c r="H3474" t="s">
        <v>13553</v>
      </c>
    </row>
    <row r="3475" spans="1:8" x14ac:dyDescent="0.15">
      <c r="A3475">
        <v>3488</v>
      </c>
      <c r="B3475" t="s">
        <v>4995</v>
      </c>
      <c r="C3475" t="s">
        <v>11285</v>
      </c>
      <c r="D3475" t="s">
        <v>323</v>
      </c>
      <c r="E3475" s="2" t="s">
        <v>230</v>
      </c>
      <c r="F3475" t="s">
        <v>13622</v>
      </c>
      <c r="G3475" s="2" t="s">
        <v>7011</v>
      </c>
      <c r="H3475" t="s">
        <v>13553</v>
      </c>
    </row>
    <row r="3476" spans="1:8" x14ac:dyDescent="0.15">
      <c r="A3476">
        <v>3489</v>
      </c>
      <c r="B3476" t="s">
        <v>1997</v>
      </c>
      <c r="C3476" t="s">
        <v>11286</v>
      </c>
      <c r="D3476" t="s">
        <v>402</v>
      </c>
      <c r="E3476" s="2" t="s">
        <v>232</v>
      </c>
      <c r="F3476" t="s">
        <v>13606</v>
      </c>
      <c r="G3476" s="2" t="s">
        <v>6850</v>
      </c>
      <c r="H3476" t="s">
        <v>13553</v>
      </c>
    </row>
    <row r="3477" spans="1:8" x14ac:dyDescent="0.15">
      <c r="A3477">
        <v>3490</v>
      </c>
      <c r="B3477" t="s">
        <v>1998</v>
      </c>
      <c r="C3477" t="s">
        <v>11287</v>
      </c>
      <c r="D3477" t="s">
        <v>402</v>
      </c>
      <c r="E3477" s="2" t="s">
        <v>232</v>
      </c>
      <c r="F3477" t="s">
        <v>13606</v>
      </c>
      <c r="G3477" s="2" t="s">
        <v>7580</v>
      </c>
      <c r="H3477" t="s">
        <v>13553</v>
      </c>
    </row>
    <row r="3478" spans="1:8" x14ac:dyDescent="0.15">
      <c r="A3478">
        <v>3491</v>
      </c>
      <c r="B3478" t="s">
        <v>1999</v>
      </c>
      <c r="C3478" t="s">
        <v>11288</v>
      </c>
      <c r="D3478" t="s">
        <v>402</v>
      </c>
      <c r="E3478" s="2" t="s">
        <v>232</v>
      </c>
      <c r="F3478" t="s">
        <v>13610</v>
      </c>
      <c r="G3478" s="2" t="s">
        <v>6623</v>
      </c>
      <c r="H3478" t="s">
        <v>13553</v>
      </c>
    </row>
    <row r="3479" spans="1:8" x14ac:dyDescent="0.15">
      <c r="A3479">
        <v>3492</v>
      </c>
      <c r="B3479" t="s">
        <v>2000</v>
      </c>
      <c r="C3479" t="s">
        <v>11289</v>
      </c>
      <c r="D3479" t="s">
        <v>402</v>
      </c>
      <c r="E3479" s="2" t="s">
        <v>232</v>
      </c>
      <c r="F3479" t="s">
        <v>13607</v>
      </c>
      <c r="G3479" s="2" t="s">
        <v>7217</v>
      </c>
      <c r="H3479" t="s">
        <v>13553</v>
      </c>
    </row>
    <row r="3480" spans="1:8" x14ac:dyDescent="0.15">
      <c r="A3480">
        <v>3493</v>
      </c>
      <c r="B3480" t="s">
        <v>2001</v>
      </c>
      <c r="C3480" t="s">
        <v>11290</v>
      </c>
      <c r="D3480" t="s">
        <v>402</v>
      </c>
      <c r="E3480" s="2" t="s">
        <v>232</v>
      </c>
      <c r="F3480" t="s">
        <v>13607</v>
      </c>
      <c r="G3480" s="2" t="s">
        <v>7622</v>
      </c>
      <c r="H3480" t="s">
        <v>13553</v>
      </c>
    </row>
    <row r="3481" spans="1:8" x14ac:dyDescent="0.15">
      <c r="A3481">
        <v>3494</v>
      </c>
      <c r="B3481" t="s">
        <v>2002</v>
      </c>
      <c r="C3481" t="s">
        <v>11291</v>
      </c>
      <c r="D3481" t="s">
        <v>402</v>
      </c>
      <c r="E3481" s="2" t="s">
        <v>232</v>
      </c>
      <c r="F3481" t="s">
        <v>13607</v>
      </c>
      <c r="G3481" s="2" t="s">
        <v>7623</v>
      </c>
      <c r="H3481" t="s">
        <v>13553</v>
      </c>
    </row>
    <row r="3482" spans="1:8" x14ac:dyDescent="0.15">
      <c r="A3482">
        <v>3495</v>
      </c>
      <c r="B3482" t="s">
        <v>2003</v>
      </c>
      <c r="C3482" t="s">
        <v>11292</v>
      </c>
      <c r="D3482" t="s">
        <v>402</v>
      </c>
      <c r="E3482" s="2" t="s">
        <v>232</v>
      </c>
      <c r="F3482" t="s">
        <v>13607</v>
      </c>
      <c r="G3482" s="2" t="s">
        <v>7624</v>
      </c>
      <c r="H3482" t="s">
        <v>13553</v>
      </c>
    </row>
    <row r="3483" spans="1:8" x14ac:dyDescent="0.15">
      <c r="A3483">
        <v>3496</v>
      </c>
      <c r="B3483" t="s">
        <v>2004</v>
      </c>
      <c r="C3483" t="s">
        <v>11293</v>
      </c>
      <c r="D3483" t="s">
        <v>402</v>
      </c>
      <c r="E3483" s="2" t="s">
        <v>232</v>
      </c>
      <c r="F3483" t="s">
        <v>13610</v>
      </c>
      <c r="G3483" s="2" t="s">
        <v>6706</v>
      </c>
      <c r="H3483" t="s">
        <v>13553</v>
      </c>
    </row>
    <row r="3484" spans="1:8" x14ac:dyDescent="0.15">
      <c r="A3484">
        <v>3497</v>
      </c>
      <c r="B3484" t="s">
        <v>2005</v>
      </c>
      <c r="C3484" t="s">
        <v>11294</v>
      </c>
      <c r="D3484" t="s">
        <v>402</v>
      </c>
      <c r="E3484" s="2" t="s">
        <v>232</v>
      </c>
      <c r="F3484" t="s">
        <v>13607</v>
      </c>
      <c r="G3484" s="2" t="s">
        <v>7032</v>
      </c>
      <c r="H3484" t="s">
        <v>13553</v>
      </c>
    </row>
    <row r="3485" spans="1:8" x14ac:dyDescent="0.15">
      <c r="A3485">
        <v>3498</v>
      </c>
      <c r="B3485" t="s">
        <v>2664</v>
      </c>
      <c r="C3485" t="s">
        <v>11295</v>
      </c>
      <c r="D3485" t="s">
        <v>402</v>
      </c>
      <c r="E3485" s="2" t="s">
        <v>231</v>
      </c>
      <c r="F3485" t="s">
        <v>13607</v>
      </c>
      <c r="G3485" s="2" t="s">
        <v>6926</v>
      </c>
      <c r="H3485" t="s">
        <v>13553</v>
      </c>
    </row>
    <row r="3486" spans="1:8" x14ac:dyDescent="0.15">
      <c r="A3486">
        <v>3499</v>
      </c>
      <c r="B3486" t="s">
        <v>3554</v>
      </c>
      <c r="C3486" t="s">
        <v>11296</v>
      </c>
      <c r="D3486" t="s">
        <v>402</v>
      </c>
      <c r="E3486" s="2" t="s">
        <v>231</v>
      </c>
      <c r="F3486" t="s">
        <v>13607</v>
      </c>
      <c r="G3486" s="2" t="s">
        <v>6490</v>
      </c>
      <c r="H3486" t="s">
        <v>13553</v>
      </c>
    </row>
    <row r="3487" spans="1:8" x14ac:dyDescent="0.15">
      <c r="A3487">
        <v>3500</v>
      </c>
      <c r="B3487" t="s">
        <v>3555</v>
      </c>
      <c r="C3487" t="s">
        <v>11297</v>
      </c>
      <c r="D3487" t="s">
        <v>402</v>
      </c>
      <c r="E3487" s="2" t="s">
        <v>231</v>
      </c>
      <c r="F3487" t="s">
        <v>13617</v>
      </c>
      <c r="G3487" s="2" t="s">
        <v>6930</v>
      </c>
      <c r="H3487" t="s">
        <v>13553</v>
      </c>
    </row>
    <row r="3488" spans="1:8" x14ac:dyDescent="0.15">
      <c r="A3488">
        <v>3501</v>
      </c>
      <c r="B3488" t="s">
        <v>3556</v>
      </c>
      <c r="C3488" t="s">
        <v>11298</v>
      </c>
      <c r="D3488" t="s">
        <v>402</v>
      </c>
      <c r="E3488" s="2" t="s">
        <v>231</v>
      </c>
      <c r="F3488" t="s">
        <v>13607</v>
      </c>
      <c r="G3488" s="2" t="s">
        <v>6626</v>
      </c>
      <c r="H3488" t="s">
        <v>13553</v>
      </c>
    </row>
    <row r="3489" spans="1:8" x14ac:dyDescent="0.15">
      <c r="A3489">
        <v>3502</v>
      </c>
      <c r="B3489" t="s">
        <v>3557</v>
      </c>
      <c r="C3489" t="s">
        <v>11299</v>
      </c>
      <c r="D3489" t="s">
        <v>402</v>
      </c>
      <c r="E3489" s="2" t="s">
        <v>231</v>
      </c>
      <c r="F3489" t="s">
        <v>13606</v>
      </c>
      <c r="G3489" s="2" t="s">
        <v>6923</v>
      </c>
      <c r="H3489" t="s">
        <v>13553</v>
      </c>
    </row>
    <row r="3490" spans="1:8" x14ac:dyDescent="0.15">
      <c r="A3490">
        <v>3503</v>
      </c>
      <c r="B3490" t="s">
        <v>3559</v>
      </c>
      <c r="C3490" t="s">
        <v>11300</v>
      </c>
      <c r="D3490" t="s">
        <v>402</v>
      </c>
      <c r="E3490" s="2" t="s">
        <v>231</v>
      </c>
      <c r="F3490" t="s">
        <v>13607</v>
      </c>
      <c r="G3490" s="2" t="s">
        <v>6627</v>
      </c>
      <c r="H3490" t="s">
        <v>13553</v>
      </c>
    </row>
    <row r="3491" spans="1:8" x14ac:dyDescent="0.15">
      <c r="A3491">
        <v>3504</v>
      </c>
      <c r="B3491" t="s">
        <v>4996</v>
      </c>
      <c r="C3491" t="s">
        <v>11301</v>
      </c>
      <c r="D3491" t="s">
        <v>402</v>
      </c>
      <c r="E3491" s="2" t="s">
        <v>230</v>
      </c>
      <c r="F3491" t="s">
        <v>13606</v>
      </c>
      <c r="G3491" s="2" t="s">
        <v>6701</v>
      </c>
      <c r="H3491" t="s">
        <v>13553</v>
      </c>
    </row>
    <row r="3492" spans="1:8" x14ac:dyDescent="0.15">
      <c r="A3492">
        <v>3505</v>
      </c>
      <c r="B3492" t="s">
        <v>4997</v>
      </c>
      <c r="C3492" t="s">
        <v>11302</v>
      </c>
      <c r="D3492" t="s">
        <v>402</v>
      </c>
      <c r="E3492" s="2" t="s">
        <v>230</v>
      </c>
      <c r="F3492" t="s">
        <v>13607</v>
      </c>
      <c r="G3492" s="2" t="s">
        <v>6275</v>
      </c>
      <c r="H3492" t="s">
        <v>13553</v>
      </c>
    </row>
    <row r="3493" spans="1:8" x14ac:dyDescent="0.15">
      <c r="A3493">
        <v>3506</v>
      </c>
      <c r="B3493" t="s">
        <v>4998</v>
      </c>
      <c r="C3493" t="s">
        <v>11303</v>
      </c>
      <c r="D3493" t="s">
        <v>402</v>
      </c>
      <c r="E3493" s="2" t="s">
        <v>230</v>
      </c>
      <c r="F3493" t="s">
        <v>13606</v>
      </c>
      <c r="G3493" s="2" t="s">
        <v>7464</v>
      </c>
      <c r="H3493" t="s">
        <v>13553</v>
      </c>
    </row>
    <row r="3494" spans="1:8" x14ac:dyDescent="0.15">
      <c r="A3494">
        <v>3507</v>
      </c>
      <c r="B3494" t="s">
        <v>4999</v>
      </c>
      <c r="C3494" t="s">
        <v>11304</v>
      </c>
      <c r="D3494" t="s">
        <v>402</v>
      </c>
      <c r="E3494" s="2" t="s">
        <v>230</v>
      </c>
      <c r="F3494" t="s">
        <v>13610</v>
      </c>
      <c r="G3494" s="2" t="s">
        <v>6844</v>
      </c>
      <c r="H3494" t="s">
        <v>13553</v>
      </c>
    </row>
    <row r="3495" spans="1:8" x14ac:dyDescent="0.15">
      <c r="A3495">
        <v>3508</v>
      </c>
      <c r="B3495" t="s">
        <v>5000</v>
      </c>
      <c r="C3495" t="s">
        <v>11305</v>
      </c>
      <c r="D3495" t="s">
        <v>402</v>
      </c>
      <c r="E3495" s="2" t="s">
        <v>230</v>
      </c>
      <c r="F3495" t="s">
        <v>13617</v>
      </c>
      <c r="G3495" s="2" t="s">
        <v>7403</v>
      </c>
      <c r="H3495" t="s">
        <v>13553</v>
      </c>
    </row>
    <row r="3496" spans="1:8" x14ac:dyDescent="0.15">
      <c r="A3496">
        <v>3509</v>
      </c>
      <c r="B3496" t="s">
        <v>3558</v>
      </c>
      <c r="C3496" t="s">
        <v>11306</v>
      </c>
      <c r="D3496" t="s">
        <v>402</v>
      </c>
      <c r="E3496" s="2" t="s">
        <v>231</v>
      </c>
      <c r="F3496" t="s">
        <v>13617</v>
      </c>
      <c r="G3496" s="2" t="s">
        <v>7272</v>
      </c>
      <c r="H3496" t="s">
        <v>13553</v>
      </c>
    </row>
    <row r="3497" spans="1:8" x14ac:dyDescent="0.15">
      <c r="A3497">
        <v>3510</v>
      </c>
      <c r="B3497" t="s">
        <v>2195</v>
      </c>
      <c r="C3497" t="s">
        <v>11307</v>
      </c>
      <c r="D3497" t="s">
        <v>2192</v>
      </c>
      <c r="E3497" s="2" t="s">
        <v>231</v>
      </c>
      <c r="F3497" t="s">
        <v>13609</v>
      </c>
      <c r="G3497" s="2" t="s">
        <v>7409</v>
      </c>
      <c r="H3497" t="s">
        <v>13553</v>
      </c>
    </row>
    <row r="3498" spans="1:8" x14ac:dyDescent="0.15">
      <c r="A3498">
        <v>3511</v>
      </c>
      <c r="B3498" t="s">
        <v>5001</v>
      </c>
      <c r="C3498" t="s">
        <v>11308</v>
      </c>
      <c r="D3498" t="s">
        <v>2192</v>
      </c>
      <c r="E3498" s="2" t="s">
        <v>230</v>
      </c>
      <c r="F3498" t="s">
        <v>13609</v>
      </c>
      <c r="G3498" s="2" t="s">
        <v>7000</v>
      </c>
      <c r="H3498" t="s">
        <v>13553</v>
      </c>
    </row>
    <row r="3499" spans="1:8" x14ac:dyDescent="0.15">
      <c r="A3499">
        <v>3512</v>
      </c>
      <c r="B3499" t="s">
        <v>2191</v>
      </c>
      <c r="C3499" t="s">
        <v>11309</v>
      </c>
      <c r="D3499" t="s">
        <v>2192</v>
      </c>
      <c r="E3499" s="2" t="s">
        <v>231</v>
      </c>
      <c r="F3499" t="s">
        <v>13609</v>
      </c>
      <c r="G3499" s="2" t="s">
        <v>7008</v>
      </c>
      <c r="H3499" t="s">
        <v>13553</v>
      </c>
    </row>
    <row r="3500" spans="1:8" x14ac:dyDescent="0.15">
      <c r="A3500">
        <v>3513</v>
      </c>
      <c r="B3500" t="s">
        <v>2194</v>
      </c>
      <c r="C3500" t="s">
        <v>11310</v>
      </c>
      <c r="D3500" t="s">
        <v>2192</v>
      </c>
      <c r="E3500" s="2" t="s">
        <v>231</v>
      </c>
      <c r="F3500" t="s">
        <v>13612</v>
      </c>
      <c r="G3500" s="2" t="s">
        <v>6670</v>
      </c>
      <c r="H3500" t="s">
        <v>13553</v>
      </c>
    </row>
    <row r="3501" spans="1:8" x14ac:dyDescent="0.15">
      <c r="A3501">
        <v>3514</v>
      </c>
      <c r="B3501" t="s">
        <v>2193</v>
      </c>
      <c r="C3501" t="s">
        <v>11311</v>
      </c>
      <c r="D3501" t="s">
        <v>2192</v>
      </c>
      <c r="E3501" s="2" t="s">
        <v>231</v>
      </c>
      <c r="F3501" t="s">
        <v>13609</v>
      </c>
      <c r="G3501" s="2" t="s">
        <v>6826</v>
      </c>
      <c r="H3501" t="s">
        <v>13553</v>
      </c>
    </row>
    <row r="3502" spans="1:8" x14ac:dyDescent="0.15">
      <c r="A3502">
        <v>3515</v>
      </c>
      <c r="B3502" t="s">
        <v>3467</v>
      </c>
      <c r="C3502" t="s">
        <v>11312</v>
      </c>
      <c r="D3502" t="s">
        <v>2192</v>
      </c>
      <c r="E3502" s="2" t="s">
        <v>231</v>
      </c>
      <c r="F3502" t="s">
        <v>13627</v>
      </c>
      <c r="G3502" s="2" t="s">
        <v>7144</v>
      </c>
      <c r="H3502" t="s">
        <v>13553</v>
      </c>
    </row>
    <row r="3503" spans="1:8" x14ac:dyDescent="0.15">
      <c r="A3503">
        <v>3516</v>
      </c>
      <c r="B3503" t="s">
        <v>3468</v>
      </c>
      <c r="C3503" t="s">
        <v>8940</v>
      </c>
      <c r="D3503" t="s">
        <v>2192</v>
      </c>
      <c r="E3503" s="2" t="s">
        <v>230</v>
      </c>
      <c r="F3503" t="s">
        <v>13617</v>
      </c>
      <c r="G3503" s="2" t="s">
        <v>7572</v>
      </c>
      <c r="H3503" t="s">
        <v>13553</v>
      </c>
    </row>
    <row r="3504" spans="1:8" x14ac:dyDescent="0.15">
      <c r="A3504">
        <v>3517</v>
      </c>
      <c r="B3504" t="s">
        <v>3469</v>
      </c>
      <c r="C3504" t="s">
        <v>11313</v>
      </c>
      <c r="D3504" t="s">
        <v>2192</v>
      </c>
      <c r="E3504" s="2" t="s">
        <v>230</v>
      </c>
      <c r="F3504" t="s">
        <v>13612</v>
      </c>
      <c r="G3504" s="2" t="s">
        <v>7515</v>
      </c>
      <c r="H3504" t="s">
        <v>13553</v>
      </c>
    </row>
    <row r="3505" spans="1:8" x14ac:dyDescent="0.15">
      <c r="A3505">
        <v>3518</v>
      </c>
      <c r="B3505" t="s">
        <v>3470</v>
      </c>
      <c r="C3505" t="s">
        <v>11314</v>
      </c>
      <c r="D3505" t="s">
        <v>2192</v>
      </c>
      <c r="E3505" s="2" t="s">
        <v>230</v>
      </c>
      <c r="F3505" t="s">
        <v>13612</v>
      </c>
      <c r="G3505" s="2" t="s">
        <v>6884</v>
      </c>
      <c r="H3505" t="s">
        <v>13553</v>
      </c>
    </row>
    <row r="3506" spans="1:8" x14ac:dyDescent="0.15">
      <c r="A3506">
        <v>3519</v>
      </c>
      <c r="B3506" t="s">
        <v>3471</v>
      </c>
      <c r="C3506" t="s">
        <v>11315</v>
      </c>
      <c r="D3506" t="s">
        <v>2192</v>
      </c>
      <c r="E3506" s="2" t="s">
        <v>230</v>
      </c>
      <c r="F3506" t="s">
        <v>13607</v>
      </c>
      <c r="G3506" s="2" t="s">
        <v>6692</v>
      </c>
      <c r="H3506" t="s">
        <v>13553</v>
      </c>
    </row>
    <row r="3507" spans="1:8" x14ac:dyDescent="0.15">
      <c r="A3507">
        <v>3520</v>
      </c>
      <c r="B3507" t="s">
        <v>3472</v>
      </c>
      <c r="C3507" t="s">
        <v>11316</v>
      </c>
      <c r="D3507" t="s">
        <v>2192</v>
      </c>
      <c r="E3507" s="2" t="s">
        <v>230</v>
      </c>
      <c r="F3507" t="s">
        <v>13633</v>
      </c>
      <c r="G3507" s="2" t="s">
        <v>7199</v>
      </c>
      <c r="H3507" t="s">
        <v>13553</v>
      </c>
    </row>
    <row r="3508" spans="1:8" x14ac:dyDescent="0.15">
      <c r="A3508">
        <v>3521</v>
      </c>
      <c r="B3508" t="s">
        <v>3473</v>
      </c>
      <c r="C3508" t="s">
        <v>11317</v>
      </c>
      <c r="D3508" t="s">
        <v>2192</v>
      </c>
      <c r="E3508" s="2" t="s">
        <v>230</v>
      </c>
      <c r="F3508" t="s">
        <v>13606</v>
      </c>
      <c r="G3508" s="2" t="s">
        <v>6932</v>
      </c>
      <c r="H3508" t="s">
        <v>13553</v>
      </c>
    </row>
    <row r="3509" spans="1:8" x14ac:dyDescent="0.15">
      <c r="A3509">
        <v>3522</v>
      </c>
      <c r="B3509" t="s">
        <v>3474</v>
      </c>
      <c r="C3509" t="s">
        <v>11318</v>
      </c>
      <c r="D3509" t="s">
        <v>2192</v>
      </c>
      <c r="E3509" s="2" t="s">
        <v>230</v>
      </c>
      <c r="F3509" t="s">
        <v>13639</v>
      </c>
      <c r="G3509" s="2" t="s">
        <v>6607</v>
      </c>
      <c r="H3509" t="s">
        <v>13553</v>
      </c>
    </row>
    <row r="3510" spans="1:8" x14ac:dyDescent="0.15">
      <c r="A3510">
        <v>3523</v>
      </c>
      <c r="B3510" t="s">
        <v>3475</v>
      </c>
      <c r="C3510" t="s">
        <v>11319</v>
      </c>
      <c r="D3510" t="s">
        <v>2192</v>
      </c>
      <c r="E3510" s="2" t="s">
        <v>230</v>
      </c>
      <c r="F3510" t="s">
        <v>13609</v>
      </c>
      <c r="G3510" s="2" t="s">
        <v>7625</v>
      </c>
      <c r="H3510" t="s">
        <v>13553</v>
      </c>
    </row>
    <row r="3511" spans="1:8" x14ac:dyDescent="0.15">
      <c r="A3511">
        <v>3524</v>
      </c>
      <c r="B3511" t="s">
        <v>3476</v>
      </c>
      <c r="C3511" t="s">
        <v>11320</v>
      </c>
      <c r="D3511" t="s">
        <v>2192</v>
      </c>
      <c r="E3511" s="2" t="s">
        <v>230</v>
      </c>
      <c r="F3511" t="s">
        <v>13631</v>
      </c>
      <c r="G3511" s="2" t="s">
        <v>6967</v>
      </c>
      <c r="H3511" t="s">
        <v>13553</v>
      </c>
    </row>
    <row r="3512" spans="1:8" x14ac:dyDescent="0.15">
      <c r="A3512">
        <v>3525</v>
      </c>
      <c r="B3512" t="s">
        <v>5002</v>
      </c>
      <c r="C3512" t="s">
        <v>11321</v>
      </c>
      <c r="D3512" t="s">
        <v>2192</v>
      </c>
      <c r="E3512" s="2" t="s">
        <v>230</v>
      </c>
      <c r="F3512" t="s">
        <v>13609</v>
      </c>
      <c r="G3512" s="2" t="s">
        <v>6828</v>
      </c>
      <c r="H3512" t="s">
        <v>13553</v>
      </c>
    </row>
    <row r="3513" spans="1:8" x14ac:dyDescent="0.15">
      <c r="A3513">
        <v>3526</v>
      </c>
      <c r="B3513" t="s">
        <v>5003</v>
      </c>
      <c r="C3513" t="s">
        <v>11322</v>
      </c>
      <c r="D3513" t="s">
        <v>2192</v>
      </c>
      <c r="E3513" s="2" t="s">
        <v>7855</v>
      </c>
      <c r="F3513" t="s">
        <v>13609</v>
      </c>
      <c r="G3513" s="2" t="s">
        <v>6943</v>
      </c>
      <c r="H3513" t="s">
        <v>13553</v>
      </c>
    </row>
    <row r="3514" spans="1:8" x14ac:dyDescent="0.15">
      <c r="A3514">
        <v>3527</v>
      </c>
      <c r="B3514" t="s">
        <v>5004</v>
      </c>
      <c r="C3514" t="s">
        <v>11323</v>
      </c>
      <c r="D3514" t="s">
        <v>2192</v>
      </c>
      <c r="E3514" s="2" t="s">
        <v>7855</v>
      </c>
      <c r="F3514" t="s">
        <v>13609</v>
      </c>
      <c r="G3514" s="2" t="s">
        <v>7102</v>
      </c>
      <c r="H3514" t="s">
        <v>13553</v>
      </c>
    </row>
    <row r="3515" spans="1:8" x14ac:dyDescent="0.15">
      <c r="A3515">
        <v>3528</v>
      </c>
      <c r="B3515" t="s">
        <v>5005</v>
      </c>
      <c r="C3515" t="s">
        <v>11324</v>
      </c>
      <c r="D3515" t="s">
        <v>2192</v>
      </c>
      <c r="E3515" s="2" t="s">
        <v>7855</v>
      </c>
      <c r="F3515" t="s">
        <v>13609</v>
      </c>
      <c r="G3515" s="2" t="s">
        <v>7521</v>
      </c>
      <c r="H3515" t="s">
        <v>13553</v>
      </c>
    </row>
    <row r="3516" spans="1:8" x14ac:dyDescent="0.15">
      <c r="A3516">
        <v>3529</v>
      </c>
      <c r="B3516" t="s">
        <v>5006</v>
      </c>
      <c r="C3516" t="s">
        <v>11325</v>
      </c>
      <c r="D3516" t="s">
        <v>2192</v>
      </c>
      <c r="E3516" s="2" t="s">
        <v>7855</v>
      </c>
      <c r="F3516" t="s">
        <v>13609</v>
      </c>
      <c r="G3516" s="2" t="s">
        <v>7421</v>
      </c>
      <c r="H3516" t="s">
        <v>13553</v>
      </c>
    </row>
    <row r="3517" spans="1:8" x14ac:dyDescent="0.15">
      <c r="A3517">
        <v>3530</v>
      </c>
      <c r="B3517" t="s">
        <v>5007</v>
      </c>
      <c r="C3517" t="s">
        <v>11326</v>
      </c>
      <c r="D3517" t="s">
        <v>2192</v>
      </c>
      <c r="E3517" s="2" t="s">
        <v>7855</v>
      </c>
      <c r="F3517" t="s">
        <v>13633</v>
      </c>
      <c r="G3517" s="2" t="s">
        <v>7429</v>
      </c>
      <c r="H3517" t="s">
        <v>13553</v>
      </c>
    </row>
    <row r="3518" spans="1:8" x14ac:dyDescent="0.15">
      <c r="A3518">
        <v>3531</v>
      </c>
      <c r="B3518" t="s">
        <v>5008</v>
      </c>
      <c r="C3518" t="s">
        <v>11327</v>
      </c>
      <c r="D3518" t="s">
        <v>2192</v>
      </c>
      <c r="E3518" s="2" t="s">
        <v>7855</v>
      </c>
      <c r="F3518" t="s">
        <v>13612</v>
      </c>
      <c r="G3518" s="2" t="s">
        <v>6456</v>
      </c>
      <c r="H3518" t="s">
        <v>13553</v>
      </c>
    </row>
    <row r="3519" spans="1:8" x14ac:dyDescent="0.15">
      <c r="A3519">
        <v>3532</v>
      </c>
      <c r="B3519" t="s">
        <v>5009</v>
      </c>
      <c r="C3519" t="s">
        <v>11328</v>
      </c>
      <c r="D3519" t="s">
        <v>2192</v>
      </c>
      <c r="E3519" s="2" t="s">
        <v>7855</v>
      </c>
      <c r="F3519" t="s">
        <v>13612</v>
      </c>
      <c r="G3519" s="2" t="s">
        <v>7626</v>
      </c>
      <c r="H3519" t="s">
        <v>13553</v>
      </c>
    </row>
    <row r="3520" spans="1:8" x14ac:dyDescent="0.15">
      <c r="A3520">
        <v>3533</v>
      </c>
      <c r="B3520" t="s">
        <v>5010</v>
      </c>
      <c r="C3520" t="s">
        <v>11329</v>
      </c>
      <c r="D3520" t="s">
        <v>2192</v>
      </c>
      <c r="E3520" s="2" t="s">
        <v>7855</v>
      </c>
      <c r="F3520" t="s">
        <v>13633</v>
      </c>
      <c r="G3520" s="2" t="s">
        <v>6515</v>
      </c>
      <c r="H3520" t="s">
        <v>13553</v>
      </c>
    </row>
    <row r="3521" spans="1:8" x14ac:dyDescent="0.15">
      <c r="A3521">
        <v>3534</v>
      </c>
      <c r="B3521" t="s">
        <v>5011</v>
      </c>
      <c r="C3521" t="s">
        <v>11330</v>
      </c>
      <c r="D3521" t="s">
        <v>2192</v>
      </c>
      <c r="E3521" s="2" t="s">
        <v>7855</v>
      </c>
      <c r="F3521" t="s">
        <v>13633</v>
      </c>
      <c r="G3521" s="2" t="s">
        <v>6797</v>
      </c>
      <c r="H3521" t="s">
        <v>13553</v>
      </c>
    </row>
    <row r="3522" spans="1:8" x14ac:dyDescent="0.15">
      <c r="A3522">
        <v>3535</v>
      </c>
      <c r="B3522" t="s">
        <v>5012</v>
      </c>
      <c r="C3522" t="s">
        <v>11331</v>
      </c>
      <c r="D3522" t="s">
        <v>2192</v>
      </c>
      <c r="E3522" s="2" t="s">
        <v>7855</v>
      </c>
      <c r="F3522" t="s">
        <v>13612</v>
      </c>
      <c r="G3522" s="2" t="s">
        <v>6805</v>
      </c>
      <c r="H3522" t="s">
        <v>13553</v>
      </c>
    </row>
    <row r="3523" spans="1:8" x14ac:dyDescent="0.15">
      <c r="A3523">
        <v>3536</v>
      </c>
      <c r="B3523" t="s">
        <v>5013</v>
      </c>
      <c r="C3523" t="s">
        <v>11332</v>
      </c>
      <c r="D3523" t="s">
        <v>2192</v>
      </c>
      <c r="E3523" s="2" t="s">
        <v>7855</v>
      </c>
      <c r="F3523" t="s">
        <v>13634</v>
      </c>
      <c r="G3523" s="2" t="s">
        <v>7627</v>
      </c>
      <c r="H3523" t="s">
        <v>13553</v>
      </c>
    </row>
    <row r="3524" spans="1:8" x14ac:dyDescent="0.15">
      <c r="A3524">
        <v>3537</v>
      </c>
      <c r="B3524" t="s">
        <v>4148</v>
      </c>
      <c r="C3524" t="s">
        <v>11333</v>
      </c>
      <c r="D3524" t="s">
        <v>395</v>
      </c>
      <c r="E3524" s="2" t="s">
        <v>230</v>
      </c>
      <c r="F3524" t="s">
        <v>13617</v>
      </c>
      <c r="G3524" s="2" t="s">
        <v>7259</v>
      </c>
      <c r="H3524" t="s">
        <v>13553</v>
      </c>
    </row>
    <row r="3525" spans="1:8" x14ac:dyDescent="0.15">
      <c r="A3525">
        <v>3538</v>
      </c>
      <c r="B3525" t="s">
        <v>4149</v>
      </c>
      <c r="C3525" t="s">
        <v>11334</v>
      </c>
      <c r="D3525" t="s">
        <v>395</v>
      </c>
      <c r="E3525" s="2" t="s">
        <v>230</v>
      </c>
      <c r="F3525" t="s">
        <v>13620</v>
      </c>
      <c r="G3525" s="2" t="s">
        <v>7628</v>
      </c>
      <c r="H3525" t="s">
        <v>13553</v>
      </c>
    </row>
    <row r="3526" spans="1:8" x14ac:dyDescent="0.15">
      <c r="A3526">
        <v>3539</v>
      </c>
      <c r="B3526" t="s">
        <v>5014</v>
      </c>
      <c r="C3526" t="s">
        <v>11335</v>
      </c>
      <c r="D3526" t="s">
        <v>395</v>
      </c>
      <c r="E3526" s="2" t="s">
        <v>230</v>
      </c>
      <c r="F3526" t="s">
        <v>13607</v>
      </c>
      <c r="G3526" s="2" t="s">
        <v>6584</v>
      </c>
      <c r="H3526" t="s">
        <v>13553</v>
      </c>
    </row>
    <row r="3527" spans="1:8" x14ac:dyDescent="0.15">
      <c r="A3527">
        <v>3540</v>
      </c>
      <c r="B3527" t="s">
        <v>5015</v>
      </c>
      <c r="C3527" t="s">
        <v>11336</v>
      </c>
      <c r="D3527" t="s">
        <v>395</v>
      </c>
      <c r="E3527" s="2" t="s">
        <v>230</v>
      </c>
      <c r="F3527" t="s">
        <v>13610</v>
      </c>
      <c r="G3527" s="2" t="s">
        <v>6687</v>
      </c>
      <c r="H3527" t="s">
        <v>13553</v>
      </c>
    </row>
    <row r="3528" spans="1:8" x14ac:dyDescent="0.15">
      <c r="A3528">
        <v>3541</v>
      </c>
      <c r="B3528" t="s">
        <v>5016</v>
      </c>
      <c r="C3528" t="s">
        <v>11337</v>
      </c>
      <c r="D3528" t="s">
        <v>395</v>
      </c>
      <c r="E3528" s="2" t="s">
        <v>230</v>
      </c>
      <c r="F3528" t="s">
        <v>13607</v>
      </c>
      <c r="G3528" s="2" t="s">
        <v>6704</v>
      </c>
      <c r="H3528" t="s">
        <v>13553</v>
      </c>
    </row>
    <row r="3529" spans="1:8" x14ac:dyDescent="0.15">
      <c r="A3529">
        <v>3542</v>
      </c>
      <c r="B3529" t="s">
        <v>4150</v>
      </c>
      <c r="C3529" t="s">
        <v>11338</v>
      </c>
      <c r="D3529" t="s">
        <v>395</v>
      </c>
      <c r="E3529" s="2" t="s">
        <v>230</v>
      </c>
      <c r="F3529" t="s">
        <v>13610</v>
      </c>
      <c r="G3529" s="2" t="s">
        <v>6311</v>
      </c>
      <c r="H3529" t="s">
        <v>13553</v>
      </c>
    </row>
    <row r="3530" spans="1:8" x14ac:dyDescent="0.15">
      <c r="A3530">
        <v>3543</v>
      </c>
      <c r="B3530" t="s">
        <v>5017</v>
      </c>
      <c r="C3530" t="s">
        <v>11339</v>
      </c>
      <c r="D3530" t="s">
        <v>395</v>
      </c>
      <c r="E3530" s="2" t="s">
        <v>230</v>
      </c>
      <c r="F3530" t="s">
        <v>13617</v>
      </c>
      <c r="G3530" s="2" t="s">
        <v>7616</v>
      </c>
      <c r="H3530" t="s">
        <v>13553</v>
      </c>
    </row>
    <row r="3531" spans="1:8" x14ac:dyDescent="0.15">
      <c r="A3531">
        <v>3544</v>
      </c>
      <c r="B3531" t="s">
        <v>4151</v>
      </c>
      <c r="C3531" t="s">
        <v>11340</v>
      </c>
      <c r="D3531" t="s">
        <v>395</v>
      </c>
      <c r="E3531" s="2" t="s">
        <v>230</v>
      </c>
      <c r="F3531" t="s">
        <v>13607</v>
      </c>
      <c r="G3531" s="2" t="s">
        <v>7056</v>
      </c>
      <c r="H3531" t="s">
        <v>13553</v>
      </c>
    </row>
    <row r="3532" spans="1:8" x14ac:dyDescent="0.15">
      <c r="A3532">
        <v>3545</v>
      </c>
      <c r="B3532" t="s">
        <v>5018</v>
      </c>
      <c r="C3532" t="s">
        <v>11341</v>
      </c>
      <c r="D3532" t="s">
        <v>395</v>
      </c>
      <c r="E3532" s="2" t="s">
        <v>230</v>
      </c>
      <c r="F3532" t="s">
        <v>13607</v>
      </c>
      <c r="G3532" s="2" t="s">
        <v>6647</v>
      </c>
      <c r="H3532" t="s">
        <v>13553</v>
      </c>
    </row>
    <row r="3533" spans="1:8" x14ac:dyDescent="0.15">
      <c r="A3533">
        <v>3546</v>
      </c>
      <c r="B3533" t="s">
        <v>2078</v>
      </c>
      <c r="C3533" t="s">
        <v>11342</v>
      </c>
      <c r="D3533" t="s">
        <v>395</v>
      </c>
      <c r="E3533" s="2" t="s">
        <v>231</v>
      </c>
      <c r="F3533" t="s">
        <v>13607</v>
      </c>
      <c r="G3533" s="2" t="s">
        <v>7361</v>
      </c>
      <c r="H3533" t="s">
        <v>13553</v>
      </c>
    </row>
    <row r="3534" spans="1:8" x14ac:dyDescent="0.15">
      <c r="A3534">
        <v>3547</v>
      </c>
      <c r="B3534" t="s">
        <v>3507</v>
      </c>
      <c r="C3534" t="s">
        <v>11343</v>
      </c>
      <c r="D3534" t="s">
        <v>395</v>
      </c>
      <c r="E3534" s="2" t="s">
        <v>231</v>
      </c>
      <c r="F3534" t="s">
        <v>13607</v>
      </c>
      <c r="G3534" s="2" t="s">
        <v>6807</v>
      </c>
      <c r="H3534" t="s">
        <v>13553</v>
      </c>
    </row>
    <row r="3535" spans="1:8" x14ac:dyDescent="0.15">
      <c r="A3535">
        <v>3548</v>
      </c>
      <c r="B3535" t="s">
        <v>5019</v>
      </c>
      <c r="C3535" t="s">
        <v>11344</v>
      </c>
      <c r="D3535" t="s">
        <v>395</v>
      </c>
      <c r="E3535" s="2" t="s">
        <v>231</v>
      </c>
      <c r="F3535" t="s">
        <v>13624</v>
      </c>
      <c r="G3535" s="2" t="s">
        <v>7321</v>
      </c>
      <c r="H3535" t="s">
        <v>13553</v>
      </c>
    </row>
    <row r="3536" spans="1:8" x14ac:dyDescent="0.15">
      <c r="A3536">
        <v>3549</v>
      </c>
      <c r="B3536" t="s">
        <v>2672</v>
      </c>
      <c r="C3536" t="s">
        <v>11345</v>
      </c>
      <c r="D3536" t="s">
        <v>395</v>
      </c>
      <c r="E3536" s="2" t="s">
        <v>231</v>
      </c>
      <c r="F3536" t="s">
        <v>13642</v>
      </c>
      <c r="G3536" s="2" t="s">
        <v>6339</v>
      </c>
      <c r="H3536" t="s">
        <v>13553</v>
      </c>
    </row>
    <row r="3537" spans="1:8" x14ac:dyDescent="0.15">
      <c r="A3537">
        <v>3550</v>
      </c>
      <c r="B3537" t="s">
        <v>3508</v>
      </c>
      <c r="C3537" t="s">
        <v>11346</v>
      </c>
      <c r="D3537" t="s">
        <v>395</v>
      </c>
      <c r="E3537" s="2" t="s">
        <v>231</v>
      </c>
      <c r="F3537" t="s">
        <v>13607</v>
      </c>
      <c r="G3537" s="2" t="s">
        <v>6338</v>
      </c>
      <c r="H3537" t="s">
        <v>13553</v>
      </c>
    </row>
    <row r="3538" spans="1:8" x14ac:dyDescent="0.15">
      <c r="A3538">
        <v>3551</v>
      </c>
      <c r="B3538" t="s">
        <v>2077</v>
      </c>
      <c r="C3538" t="s">
        <v>11347</v>
      </c>
      <c r="D3538" t="s">
        <v>395</v>
      </c>
      <c r="E3538" s="2" t="s">
        <v>232</v>
      </c>
      <c r="F3538" t="s">
        <v>13617</v>
      </c>
      <c r="G3538" s="2" t="s">
        <v>6317</v>
      </c>
      <c r="H3538" t="s">
        <v>13553</v>
      </c>
    </row>
    <row r="3539" spans="1:8" x14ac:dyDescent="0.15">
      <c r="A3539">
        <v>3552</v>
      </c>
      <c r="B3539" t="s">
        <v>2079</v>
      </c>
      <c r="C3539" t="s">
        <v>11348</v>
      </c>
      <c r="D3539" t="s">
        <v>395</v>
      </c>
      <c r="E3539" s="2" t="s">
        <v>232</v>
      </c>
      <c r="F3539" t="s">
        <v>13607</v>
      </c>
      <c r="G3539" s="2" t="s">
        <v>7629</v>
      </c>
      <c r="H3539" t="s">
        <v>13553</v>
      </c>
    </row>
    <row r="3540" spans="1:8" x14ac:dyDescent="0.15">
      <c r="A3540">
        <v>3553</v>
      </c>
      <c r="B3540" t="s">
        <v>2080</v>
      </c>
      <c r="C3540" t="s">
        <v>11349</v>
      </c>
      <c r="D3540" t="s">
        <v>395</v>
      </c>
      <c r="E3540" s="2" t="s">
        <v>232</v>
      </c>
      <c r="F3540" t="s">
        <v>13607</v>
      </c>
      <c r="G3540" s="2" t="s">
        <v>7630</v>
      </c>
      <c r="H3540" t="s">
        <v>13553</v>
      </c>
    </row>
    <row r="3541" spans="1:8" x14ac:dyDescent="0.15">
      <c r="A3541">
        <v>3554</v>
      </c>
      <c r="B3541" t="s">
        <v>313</v>
      </c>
      <c r="C3541" t="s">
        <v>11350</v>
      </c>
      <c r="D3541" t="s">
        <v>395</v>
      </c>
      <c r="E3541" s="2" t="s">
        <v>232</v>
      </c>
      <c r="F3541" t="s">
        <v>13632</v>
      </c>
      <c r="G3541" s="2" t="s">
        <v>6329</v>
      </c>
      <c r="H3541" t="s">
        <v>13553</v>
      </c>
    </row>
    <row r="3542" spans="1:8" x14ac:dyDescent="0.15">
      <c r="A3542">
        <v>3555</v>
      </c>
      <c r="B3542" t="s">
        <v>2081</v>
      </c>
      <c r="C3542" t="s">
        <v>11351</v>
      </c>
      <c r="D3542" t="s">
        <v>395</v>
      </c>
      <c r="E3542" s="2" t="s">
        <v>232</v>
      </c>
      <c r="F3542" t="s">
        <v>13639</v>
      </c>
      <c r="G3542" s="2" t="s">
        <v>7474</v>
      </c>
      <c r="H3542" t="s">
        <v>13553</v>
      </c>
    </row>
    <row r="3543" spans="1:8" x14ac:dyDescent="0.15">
      <c r="A3543">
        <v>3556</v>
      </c>
      <c r="B3543" t="s">
        <v>2082</v>
      </c>
      <c r="C3543" t="s">
        <v>11352</v>
      </c>
      <c r="D3543" t="s">
        <v>13578</v>
      </c>
      <c r="E3543" s="2" t="s">
        <v>67</v>
      </c>
      <c r="F3543" t="s">
        <v>13607</v>
      </c>
      <c r="G3543" s="2" t="s">
        <v>7631</v>
      </c>
      <c r="H3543" t="s">
        <v>13553</v>
      </c>
    </row>
    <row r="3544" spans="1:8" x14ac:dyDescent="0.15">
      <c r="A3544">
        <v>3557</v>
      </c>
      <c r="B3544" t="s">
        <v>2083</v>
      </c>
      <c r="C3544" t="s">
        <v>11353</v>
      </c>
      <c r="D3544" t="s">
        <v>13578</v>
      </c>
      <c r="E3544" s="2" t="s">
        <v>67</v>
      </c>
      <c r="F3544" t="s">
        <v>13621</v>
      </c>
      <c r="G3544" s="2" t="s">
        <v>7632</v>
      </c>
      <c r="H3544" t="s">
        <v>13553</v>
      </c>
    </row>
    <row r="3545" spans="1:8" x14ac:dyDescent="0.15">
      <c r="A3545">
        <v>3558</v>
      </c>
      <c r="B3545" t="s">
        <v>5020</v>
      </c>
      <c r="C3545" t="s">
        <v>11354</v>
      </c>
      <c r="D3545" t="s">
        <v>13578</v>
      </c>
      <c r="E3545" s="2" t="s">
        <v>70</v>
      </c>
      <c r="F3545" t="s">
        <v>13617</v>
      </c>
      <c r="G3545" s="2" t="s">
        <v>7633</v>
      </c>
      <c r="H3545" t="s">
        <v>13553</v>
      </c>
    </row>
    <row r="3546" spans="1:8" x14ac:dyDescent="0.15">
      <c r="A3546">
        <v>3559</v>
      </c>
      <c r="B3546" t="s">
        <v>5021</v>
      </c>
      <c r="C3546" t="s">
        <v>11355</v>
      </c>
      <c r="D3546" t="s">
        <v>13578</v>
      </c>
      <c r="E3546" s="2" t="s">
        <v>70</v>
      </c>
      <c r="F3546" t="s">
        <v>13607</v>
      </c>
      <c r="G3546" s="2" t="s">
        <v>7634</v>
      </c>
      <c r="H3546" t="s">
        <v>13553</v>
      </c>
    </row>
    <row r="3547" spans="1:8" x14ac:dyDescent="0.15">
      <c r="A3547">
        <v>3560</v>
      </c>
      <c r="B3547" t="s">
        <v>3516</v>
      </c>
      <c r="C3547" t="s">
        <v>11356</v>
      </c>
      <c r="D3547" t="s">
        <v>413</v>
      </c>
      <c r="E3547" s="2" t="s">
        <v>231</v>
      </c>
      <c r="F3547" t="s">
        <v>13607</v>
      </c>
      <c r="G3547" s="2" t="s">
        <v>6825</v>
      </c>
      <c r="H3547" t="s">
        <v>13553</v>
      </c>
    </row>
    <row r="3548" spans="1:8" x14ac:dyDescent="0.15">
      <c r="A3548">
        <v>3561</v>
      </c>
      <c r="B3548" t="s">
        <v>3515</v>
      </c>
      <c r="C3548" t="s">
        <v>11357</v>
      </c>
      <c r="D3548" t="s">
        <v>413</v>
      </c>
      <c r="E3548" s="2" t="s">
        <v>231</v>
      </c>
      <c r="F3548" t="s">
        <v>13607</v>
      </c>
      <c r="G3548" s="2" t="s">
        <v>6680</v>
      </c>
      <c r="H3548" t="s">
        <v>13553</v>
      </c>
    </row>
    <row r="3549" spans="1:8" x14ac:dyDescent="0.15">
      <c r="A3549">
        <v>3562</v>
      </c>
      <c r="B3549" t="s">
        <v>3517</v>
      </c>
      <c r="C3549" t="s">
        <v>11358</v>
      </c>
      <c r="D3549" t="s">
        <v>413</v>
      </c>
      <c r="E3549" s="2" t="s">
        <v>231</v>
      </c>
      <c r="F3549" t="s">
        <v>13607</v>
      </c>
      <c r="G3549" s="2" t="s">
        <v>7635</v>
      </c>
      <c r="H3549" t="s">
        <v>13553</v>
      </c>
    </row>
    <row r="3550" spans="1:8" x14ac:dyDescent="0.15">
      <c r="A3550">
        <v>3563</v>
      </c>
      <c r="B3550" t="s">
        <v>2667</v>
      </c>
      <c r="C3550" t="s">
        <v>11359</v>
      </c>
      <c r="D3550" t="s">
        <v>413</v>
      </c>
      <c r="E3550" s="2" t="s">
        <v>231</v>
      </c>
      <c r="F3550" t="s">
        <v>13608</v>
      </c>
      <c r="G3550" s="2" t="s">
        <v>6411</v>
      </c>
      <c r="H3550" t="s">
        <v>13553</v>
      </c>
    </row>
    <row r="3551" spans="1:8" x14ac:dyDescent="0.15">
      <c r="A3551">
        <v>3564</v>
      </c>
      <c r="B3551" t="s">
        <v>5022</v>
      </c>
      <c r="C3551" t="s">
        <v>11360</v>
      </c>
      <c r="D3551" t="s">
        <v>413</v>
      </c>
      <c r="E3551" s="2" t="s">
        <v>230</v>
      </c>
      <c r="F3551" t="s">
        <v>13607</v>
      </c>
      <c r="G3551" s="2" t="s">
        <v>6597</v>
      </c>
      <c r="H3551" t="s">
        <v>13553</v>
      </c>
    </row>
    <row r="3552" spans="1:8" x14ac:dyDescent="0.15">
      <c r="A3552">
        <v>3565</v>
      </c>
      <c r="B3552" t="s">
        <v>5023</v>
      </c>
      <c r="C3552" t="s">
        <v>11361</v>
      </c>
      <c r="D3552" t="s">
        <v>413</v>
      </c>
      <c r="E3552" s="2" t="s">
        <v>230</v>
      </c>
      <c r="F3552" t="s">
        <v>13619</v>
      </c>
      <c r="G3552" s="2" t="s">
        <v>6294</v>
      </c>
      <c r="H3552" t="s">
        <v>13553</v>
      </c>
    </row>
    <row r="3553" spans="1:8" x14ac:dyDescent="0.15">
      <c r="A3553">
        <v>3566</v>
      </c>
      <c r="B3553" t="s">
        <v>5024</v>
      </c>
      <c r="C3553" t="s">
        <v>11362</v>
      </c>
      <c r="D3553" t="s">
        <v>413</v>
      </c>
      <c r="E3553" s="2" t="s">
        <v>230</v>
      </c>
      <c r="F3553" t="s">
        <v>13607</v>
      </c>
      <c r="G3553" s="2" t="s">
        <v>7065</v>
      </c>
      <c r="H3553" t="s">
        <v>13553</v>
      </c>
    </row>
    <row r="3554" spans="1:8" x14ac:dyDescent="0.15">
      <c r="A3554">
        <v>3567</v>
      </c>
      <c r="B3554" t="s">
        <v>5025</v>
      </c>
      <c r="C3554" t="s">
        <v>11363</v>
      </c>
      <c r="D3554" t="s">
        <v>413</v>
      </c>
      <c r="E3554" s="2" t="s">
        <v>230</v>
      </c>
      <c r="F3554" t="s">
        <v>13607</v>
      </c>
      <c r="G3554" s="2" t="s">
        <v>7062</v>
      </c>
      <c r="H3554" t="s">
        <v>13553</v>
      </c>
    </row>
    <row r="3555" spans="1:8" x14ac:dyDescent="0.15">
      <c r="A3555">
        <v>3568</v>
      </c>
      <c r="B3555" t="s">
        <v>5026</v>
      </c>
      <c r="C3555" t="s">
        <v>11364</v>
      </c>
      <c r="D3555" t="s">
        <v>413</v>
      </c>
      <c r="E3555" s="2" t="s">
        <v>230</v>
      </c>
      <c r="F3555" t="s">
        <v>13606</v>
      </c>
      <c r="G3555" s="2" t="s">
        <v>6646</v>
      </c>
      <c r="H3555" t="s">
        <v>13553</v>
      </c>
    </row>
    <row r="3556" spans="1:8" x14ac:dyDescent="0.15">
      <c r="A3556">
        <v>3569</v>
      </c>
      <c r="B3556" t="s">
        <v>5027</v>
      </c>
      <c r="C3556" t="s">
        <v>11365</v>
      </c>
      <c r="D3556" t="s">
        <v>413</v>
      </c>
      <c r="E3556" s="2" t="s">
        <v>230</v>
      </c>
      <c r="F3556" t="s">
        <v>13607</v>
      </c>
      <c r="G3556" s="2" t="s">
        <v>6928</v>
      </c>
      <c r="H3556" t="s">
        <v>13553</v>
      </c>
    </row>
    <row r="3557" spans="1:8" x14ac:dyDescent="0.15">
      <c r="A3557">
        <v>3570</v>
      </c>
      <c r="B3557" t="s">
        <v>5028</v>
      </c>
      <c r="C3557" t="s">
        <v>11366</v>
      </c>
      <c r="D3557" t="s">
        <v>413</v>
      </c>
      <c r="E3557" s="2" t="s">
        <v>230</v>
      </c>
      <c r="F3557" t="s">
        <v>13607</v>
      </c>
      <c r="G3557" s="2" t="s">
        <v>7636</v>
      </c>
      <c r="H3557" t="s">
        <v>13553</v>
      </c>
    </row>
    <row r="3558" spans="1:8" x14ac:dyDescent="0.15">
      <c r="A3558">
        <v>3571</v>
      </c>
      <c r="B3558" t="s">
        <v>5029</v>
      </c>
      <c r="C3558" t="s">
        <v>11367</v>
      </c>
      <c r="D3558" t="s">
        <v>413</v>
      </c>
      <c r="E3558" s="2" t="s">
        <v>232</v>
      </c>
      <c r="F3558" t="s">
        <v>13617</v>
      </c>
      <c r="G3558" s="2" t="s">
        <v>7637</v>
      </c>
      <c r="H3558" t="s">
        <v>13553</v>
      </c>
    </row>
    <row r="3559" spans="1:8" x14ac:dyDescent="0.15">
      <c r="A3559">
        <v>3572</v>
      </c>
      <c r="B3559" t="s">
        <v>2132</v>
      </c>
      <c r="C3559" t="s">
        <v>11368</v>
      </c>
      <c r="D3559" t="s">
        <v>405</v>
      </c>
      <c r="E3559" s="2" t="s">
        <v>232</v>
      </c>
      <c r="F3559" t="s">
        <v>13606</v>
      </c>
      <c r="G3559" s="2" t="s">
        <v>7600</v>
      </c>
      <c r="H3559" t="s">
        <v>13553</v>
      </c>
    </row>
    <row r="3560" spans="1:8" x14ac:dyDescent="0.15">
      <c r="A3560">
        <v>3573</v>
      </c>
      <c r="B3560" t="s">
        <v>3580</v>
      </c>
      <c r="C3560" t="s">
        <v>11369</v>
      </c>
      <c r="D3560" t="s">
        <v>405</v>
      </c>
      <c r="E3560" s="2" t="s">
        <v>231</v>
      </c>
      <c r="F3560" t="s">
        <v>13606</v>
      </c>
      <c r="G3560" s="2" t="s">
        <v>7321</v>
      </c>
      <c r="H3560" t="s">
        <v>13553</v>
      </c>
    </row>
    <row r="3561" spans="1:8" x14ac:dyDescent="0.15">
      <c r="A3561">
        <v>3574</v>
      </c>
      <c r="B3561" t="s">
        <v>5030</v>
      </c>
      <c r="C3561" t="s">
        <v>11370</v>
      </c>
      <c r="D3561" t="s">
        <v>405</v>
      </c>
      <c r="E3561" s="2" t="s">
        <v>231</v>
      </c>
      <c r="F3561" t="s">
        <v>13617</v>
      </c>
      <c r="G3561" s="2">
        <v>990929</v>
      </c>
      <c r="H3561" t="s">
        <v>13553</v>
      </c>
    </row>
    <row r="3562" spans="1:8" x14ac:dyDescent="0.15">
      <c r="A3562">
        <v>3575</v>
      </c>
      <c r="B3562" t="s">
        <v>3581</v>
      </c>
      <c r="C3562" t="s">
        <v>11061</v>
      </c>
      <c r="D3562" t="s">
        <v>405</v>
      </c>
      <c r="E3562" s="2" t="s">
        <v>231</v>
      </c>
      <c r="F3562" t="s">
        <v>13607</v>
      </c>
      <c r="G3562" s="2" t="s">
        <v>6469</v>
      </c>
      <c r="H3562" t="s">
        <v>13553</v>
      </c>
    </row>
    <row r="3563" spans="1:8" x14ac:dyDescent="0.15">
      <c r="A3563">
        <v>3576</v>
      </c>
      <c r="B3563" t="s">
        <v>3582</v>
      </c>
      <c r="C3563" t="s">
        <v>11371</v>
      </c>
      <c r="D3563" t="s">
        <v>405</v>
      </c>
      <c r="E3563" s="2" t="s">
        <v>231</v>
      </c>
      <c r="F3563" t="s">
        <v>13617</v>
      </c>
      <c r="G3563" s="2" t="s">
        <v>7088</v>
      </c>
      <c r="H3563" t="s">
        <v>13553</v>
      </c>
    </row>
    <row r="3564" spans="1:8" x14ac:dyDescent="0.15">
      <c r="A3564">
        <v>3577</v>
      </c>
      <c r="B3564" t="s">
        <v>3583</v>
      </c>
      <c r="C3564" t="s">
        <v>11372</v>
      </c>
      <c r="D3564" t="s">
        <v>405</v>
      </c>
      <c r="E3564" s="2" t="s">
        <v>231</v>
      </c>
      <c r="F3564" t="s">
        <v>13606</v>
      </c>
      <c r="G3564" s="2" t="s">
        <v>6725</v>
      </c>
      <c r="H3564" t="s">
        <v>13553</v>
      </c>
    </row>
    <row r="3565" spans="1:8" x14ac:dyDescent="0.15">
      <c r="A3565">
        <v>3578</v>
      </c>
      <c r="B3565" t="s">
        <v>3584</v>
      </c>
      <c r="C3565" t="s">
        <v>11373</v>
      </c>
      <c r="D3565" t="s">
        <v>405</v>
      </c>
      <c r="E3565" s="2" t="s">
        <v>231</v>
      </c>
      <c r="F3565" t="s">
        <v>13607</v>
      </c>
      <c r="G3565" s="2" t="s">
        <v>6289</v>
      </c>
      <c r="H3565" t="s">
        <v>13553</v>
      </c>
    </row>
    <row r="3566" spans="1:8" x14ac:dyDescent="0.15">
      <c r="A3566">
        <v>3579</v>
      </c>
      <c r="B3566" t="s">
        <v>4191</v>
      </c>
      <c r="C3566" t="s">
        <v>11374</v>
      </c>
      <c r="D3566" t="s">
        <v>405</v>
      </c>
      <c r="E3566" s="2" t="s">
        <v>230</v>
      </c>
      <c r="F3566" t="s">
        <v>13638</v>
      </c>
      <c r="G3566" s="2" t="s">
        <v>7638</v>
      </c>
      <c r="H3566" t="s">
        <v>13553</v>
      </c>
    </row>
    <row r="3567" spans="1:8" x14ac:dyDescent="0.15">
      <c r="A3567">
        <v>3580</v>
      </c>
      <c r="B3567" t="s">
        <v>4192</v>
      </c>
      <c r="C3567" t="s">
        <v>11375</v>
      </c>
      <c r="D3567" t="s">
        <v>405</v>
      </c>
      <c r="E3567" s="2" t="s">
        <v>230</v>
      </c>
      <c r="F3567" t="s">
        <v>13607</v>
      </c>
      <c r="G3567" s="2" t="s">
        <v>6407</v>
      </c>
      <c r="H3567" t="s">
        <v>13553</v>
      </c>
    </row>
    <row r="3568" spans="1:8" x14ac:dyDescent="0.15">
      <c r="A3568">
        <v>3581</v>
      </c>
      <c r="B3568" t="s">
        <v>4193</v>
      </c>
      <c r="C3568" t="s">
        <v>11376</v>
      </c>
      <c r="D3568" t="s">
        <v>405</v>
      </c>
      <c r="E3568" s="2" t="s">
        <v>230</v>
      </c>
      <c r="F3568" t="s">
        <v>13606</v>
      </c>
      <c r="G3568" s="2" t="s">
        <v>7452</v>
      </c>
      <c r="H3568" t="s">
        <v>13553</v>
      </c>
    </row>
    <row r="3569" spans="1:8" x14ac:dyDescent="0.15">
      <c r="A3569">
        <v>3582</v>
      </c>
      <c r="B3569" t="s">
        <v>4194</v>
      </c>
      <c r="C3569" t="s">
        <v>11377</v>
      </c>
      <c r="D3569" t="s">
        <v>405</v>
      </c>
      <c r="E3569" s="2" t="s">
        <v>230</v>
      </c>
      <c r="F3569" t="s">
        <v>13631</v>
      </c>
      <c r="G3569" s="2" t="s">
        <v>7291</v>
      </c>
      <c r="H3569" t="s">
        <v>13553</v>
      </c>
    </row>
    <row r="3570" spans="1:8" x14ac:dyDescent="0.15">
      <c r="A3570">
        <v>3583</v>
      </c>
      <c r="B3570" t="s">
        <v>4195</v>
      </c>
      <c r="C3570" t="s">
        <v>11378</v>
      </c>
      <c r="D3570" t="s">
        <v>405</v>
      </c>
      <c r="E3570" s="2" t="s">
        <v>230</v>
      </c>
      <c r="F3570" t="s">
        <v>13607</v>
      </c>
      <c r="G3570" s="2" t="s">
        <v>7639</v>
      </c>
      <c r="H3570" t="s">
        <v>13553</v>
      </c>
    </row>
    <row r="3571" spans="1:8" x14ac:dyDescent="0.15">
      <c r="A3571">
        <v>3584</v>
      </c>
      <c r="B3571" t="s">
        <v>5031</v>
      </c>
      <c r="C3571" t="s">
        <v>11379</v>
      </c>
      <c r="D3571" t="s">
        <v>405</v>
      </c>
      <c r="E3571" s="2" t="s">
        <v>230</v>
      </c>
      <c r="F3571" t="s">
        <v>13607</v>
      </c>
      <c r="G3571" s="2" t="s">
        <v>6782</v>
      </c>
      <c r="H3571" t="s">
        <v>13553</v>
      </c>
    </row>
    <row r="3572" spans="1:8" x14ac:dyDescent="0.15">
      <c r="A3572">
        <v>3585</v>
      </c>
      <c r="B3572" t="s">
        <v>5032</v>
      </c>
      <c r="C3572" t="s">
        <v>11380</v>
      </c>
      <c r="D3572" t="s">
        <v>405</v>
      </c>
      <c r="E3572" s="2" t="s">
        <v>230</v>
      </c>
      <c r="F3572" t="s">
        <v>13607</v>
      </c>
      <c r="G3572" s="2" t="s">
        <v>6965</v>
      </c>
      <c r="H3572" t="s">
        <v>13553</v>
      </c>
    </row>
    <row r="3573" spans="1:8" x14ac:dyDescent="0.15">
      <c r="A3573">
        <v>3586</v>
      </c>
      <c r="B3573" t="s">
        <v>2133</v>
      </c>
      <c r="C3573" t="s">
        <v>11381</v>
      </c>
      <c r="D3573" t="s">
        <v>405</v>
      </c>
      <c r="E3573" s="2" t="s">
        <v>232</v>
      </c>
      <c r="F3573" t="s">
        <v>13607</v>
      </c>
      <c r="G3573" s="2" t="s">
        <v>6330</v>
      </c>
      <c r="H3573" t="s">
        <v>13553</v>
      </c>
    </row>
    <row r="3574" spans="1:8" x14ac:dyDescent="0.15">
      <c r="A3574">
        <v>3587</v>
      </c>
      <c r="B3574" t="s">
        <v>1469</v>
      </c>
      <c r="C3574" t="s">
        <v>11382</v>
      </c>
      <c r="D3574" t="s">
        <v>346</v>
      </c>
      <c r="E3574" s="2" t="s">
        <v>232</v>
      </c>
      <c r="F3574" t="s">
        <v>13617</v>
      </c>
      <c r="G3574" s="2" t="s">
        <v>6993</v>
      </c>
      <c r="H3574" t="s">
        <v>13553</v>
      </c>
    </row>
    <row r="3575" spans="1:8" x14ac:dyDescent="0.15">
      <c r="A3575">
        <v>3588</v>
      </c>
      <c r="B3575" t="s">
        <v>1468</v>
      </c>
      <c r="C3575" t="s">
        <v>11383</v>
      </c>
      <c r="D3575" t="s">
        <v>346</v>
      </c>
      <c r="E3575" s="2" t="s">
        <v>232</v>
      </c>
      <c r="F3575" t="s">
        <v>13607</v>
      </c>
      <c r="G3575" s="2" t="s">
        <v>7225</v>
      </c>
      <c r="H3575" t="s">
        <v>13553</v>
      </c>
    </row>
    <row r="3576" spans="1:8" x14ac:dyDescent="0.15">
      <c r="A3576">
        <v>3589</v>
      </c>
      <c r="B3576" t="s">
        <v>1467</v>
      </c>
      <c r="C3576" t="s">
        <v>11384</v>
      </c>
      <c r="D3576" t="s">
        <v>346</v>
      </c>
      <c r="E3576" s="2" t="s">
        <v>232</v>
      </c>
      <c r="F3576" t="s">
        <v>13607</v>
      </c>
      <c r="G3576" s="2" t="s">
        <v>7640</v>
      </c>
      <c r="H3576" t="s">
        <v>13553</v>
      </c>
    </row>
    <row r="3577" spans="1:8" x14ac:dyDescent="0.15">
      <c r="A3577">
        <v>3590</v>
      </c>
      <c r="B3577" t="s">
        <v>1465</v>
      </c>
      <c r="C3577" t="s">
        <v>11385</v>
      </c>
      <c r="D3577" t="s">
        <v>346</v>
      </c>
      <c r="E3577" s="2" t="s">
        <v>232</v>
      </c>
      <c r="F3577" t="s">
        <v>13606</v>
      </c>
      <c r="G3577" s="2" t="s">
        <v>7304</v>
      </c>
      <c r="H3577" t="s">
        <v>13553</v>
      </c>
    </row>
    <row r="3578" spans="1:8" x14ac:dyDescent="0.15">
      <c r="A3578">
        <v>3591</v>
      </c>
      <c r="B3578" t="s">
        <v>1464</v>
      </c>
      <c r="C3578" t="s">
        <v>11386</v>
      </c>
      <c r="D3578" t="s">
        <v>346</v>
      </c>
      <c r="E3578" s="2" t="s">
        <v>232</v>
      </c>
      <c r="F3578" t="s">
        <v>13607</v>
      </c>
      <c r="G3578" s="2" t="s">
        <v>7212</v>
      </c>
      <c r="H3578" t="s">
        <v>13553</v>
      </c>
    </row>
    <row r="3579" spans="1:8" x14ac:dyDescent="0.15">
      <c r="A3579">
        <v>3592</v>
      </c>
      <c r="B3579" t="s">
        <v>1463</v>
      </c>
      <c r="C3579" t="s">
        <v>11387</v>
      </c>
      <c r="D3579" t="s">
        <v>346</v>
      </c>
      <c r="E3579" s="2" t="s">
        <v>232</v>
      </c>
      <c r="F3579" t="s">
        <v>13607</v>
      </c>
      <c r="G3579" s="2" t="s">
        <v>7187</v>
      </c>
      <c r="H3579" t="s">
        <v>13553</v>
      </c>
    </row>
    <row r="3580" spans="1:8" x14ac:dyDescent="0.15">
      <c r="A3580">
        <v>3593</v>
      </c>
      <c r="B3580" t="s">
        <v>1466</v>
      </c>
      <c r="C3580" t="s">
        <v>11388</v>
      </c>
      <c r="D3580" t="s">
        <v>346</v>
      </c>
      <c r="E3580" s="2" t="s">
        <v>232</v>
      </c>
      <c r="F3580" t="s">
        <v>13617</v>
      </c>
      <c r="G3580" s="2" t="s">
        <v>6717</v>
      </c>
      <c r="H3580" t="s">
        <v>13553</v>
      </c>
    </row>
    <row r="3581" spans="1:8" x14ac:dyDescent="0.15">
      <c r="A3581">
        <v>3594</v>
      </c>
      <c r="B3581" t="s">
        <v>1470</v>
      </c>
      <c r="C3581" t="s">
        <v>11389</v>
      </c>
      <c r="D3581" t="s">
        <v>346</v>
      </c>
      <c r="E3581" s="2" t="s">
        <v>232</v>
      </c>
      <c r="F3581" t="s">
        <v>13607</v>
      </c>
      <c r="G3581" s="2" t="s">
        <v>7641</v>
      </c>
      <c r="H3581" t="s">
        <v>13553</v>
      </c>
    </row>
    <row r="3582" spans="1:8" x14ac:dyDescent="0.15">
      <c r="A3582">
        <v>3595</v>
      </c>
      <c r="B3582" t="s">
        <v>2589</v>
      </c>
      <c r="C3582" t="s">
        <v>11390</v>
      </c>
      <c r="D3582" t="s">
        <v>346</v>
      </c>
      <c r="E3582" s="2" t="s">
        <v>231</v>
      </c>
      <c r="F3582" t="s">
        <v>13634</v>
      </c>
      <c r="G3582" s="2" t="s">
        <v>6399</v>
      </c>
      <c r="H3582" t="s">
        <v>13553</v>
      </c>
    </row>
    <row r="3583" spans="1:8" x14ac:dyDescent="0.15">
      <c r="A3583">
        <v>3596</v>
      </c>
      <c r="B3583" t="s">
        <v>2588</v>
      </c>
      <c r="C3583" t="s">
        <v>10696</v>
      </c>
      <c r="D3583" t="s">
        <v>346</v>
      </c>
      <c r="E3583" s="2" t="s">
        <v>231</v>
      </c>
      <c r="F3583" t="s">
        <v>13617</v>
      </c>
      <c r="G3583" s="2" t="s">
        <v>7245</v>
      </c>
      <c r="H3583" t="s">
        <v>13553</v>
      </c>
    </row>
    <row r="3584" spans="1:8" x14ac:dyDescent="0.15">
      <c r="A3584">
        <v>3597</v>
      </c>
      <c r="B3584" t="s">
        <v>3217</v>
      </c>
      <c r="C3584" t="s">
        <v>11391</v>
      </c>
      <c r="D3584" t="s">
        <v>346</v>
      </c>
      <c r="E3584" s="2" t="s">
        <v>231</v>
      </c>
      <c r="F3584" t="s">
        <v>13607</v>
      </c>
      <c r="G3584" s="2" t="s">
        <v>6950</v>
      </c>
      <c r="H3584" t="s">
        <v>13553</v>
      </c>
    </row>
    <row r="3585" spans="1:8" x14ac:dyDescent="0.15">
      <c r="A3585">
        <v>3598</v>
      </c>
      <c r="B3585" t="s">
        <v>2587</v>
      </c>
      <c r="C3585" t="s">
        <v>11392</v>
      </c>
      <c r="D3585" t="s">
        <v>346</v>
      </c>
      <c r="E3585" s="2" t="s">
        <v>231</v>
      </c>
      <c r="F3585" t="s">
        <v>13610</v>
      </c>
      <c r="G3585" s="2" t="s">
        <v>7543</v>
      </c>
      <c r="H3585" t="s">
        <v>13553</v>
      </c>
    </row>
    <row r="3586" spans="1:8" x14ac:dyDescent="0.15">
      <c r="A3586">
        <v>3599</v>
      </c>
      <c r="B3586" t="s">
        <v>2591</v>
      </c>
      <c r="C3586" t="s">
        <v>11393</v>
      </c>
      <c r="D3586" t="s">
        <v>346</v>
      </c>
      <c r="E3586" s="2" t="s">
        <v>231</v>
      </c>
      <c r="F3586" t="s">
        <v>13634</v>
      </c>
      <c r="G3586" s="2" t="s">
        <v>7642</v>
      </c>
      <c r="H3586" t="s">
        <v>13553</v>
      </c>
    </row>
    <row r="3587" spans="1:8" x14ac:dyDescent="0.15">
      <c r="A3587">
        <v>3600</v>
      </c>
      <c r="B3587" t="s">
        <v>2590</v>
      </c>
      <c r="C3587" t="s">
        <v>11394</v>
      </c>
      <c r="D3587" t="s">
        <v>346</v>
      </c>
      <c r="E3587" s="2" t="s">
        <v>231</v>
      </c>
      <c r="F3587" t="s">
        <v>13607</v>
      </c>
      <c r="G3587" s="2" t="s">
        <v>6412</v>
      </c>
      <c r="H3587" t="s">
        <v>13553</v>
      </c>
    </row>
    <row r="3588" spans="1:8" x14ac:dyDescent="0.15">
      <c r="A3588">
        <v>3601</v>
      </c>
      <c r="B3588" t="s">
        <v>3218</v>
      </c>
      <c r="C3588" t="s">
        <v>11395</v>
      </c>
      <c r="D3588" t="s">
        <v>346</v>
      </c>
      <c r="E3588" s="2" t="s">
        <v>230</v>
      </c>
      <c r="F3588" t="s">
        <v>13607</v>
      </c>
      <c r="G3588" s="2" t="s">
        <v>7635</v>
      </c>
      <c r="H3588" t="s">
        <v>13553</v>
      </c>
    </row>
    <row r="3589" spans="1:8" x14ac:dyDescent="0.15">
      <c r="A3589">
        <v>3602</v>
      </c>
      <c r="B3589" t="s">
        <v>5033</v>
      </c>
      <c r="C3589" t="s">
        <v>11396</v>
      </c>
      <c r="D3589" t="s">
        <v>346</v>
      </c>
      <c r="E3589" s="2" t="s">
        <v>230</v>
      </c>
      <c r="F3589" t="s">
        <v>13617</v>
      </c>
      <c r="G3589" s="2" t="s">
        <v>6973</v>
      </c>
      <c r="H3589" t="s">
        <v>13553</v>
      </c>
    </row>
    <row r="3590" spans="1:8" x14ac:dyDescent="0.15">
      <c r="A3590">
        <v>3603</v>
      </c>
      <c r="B3590" t="s">
        <v>3219</v>
      </c>
      <c r="C3590" t="s">
        <v>11397</v>
      </c>
      <c r="D3590" t="s">
        <v>346</v>
      </c>
      <c r="E3590" s="2" t="s">
        <v>230</v>
      </c>
      <c r="F3590" t="s">
        <v>13607</v>
      </c>
      <c r="G3590" s="2" t="s">
        <v>6496</v>
      </c>
      <c r="H3590" t="s">
        <v>13553</v>
      </c>
    </row>
    <row r="3591" spans="1:8" x14ac:dyDescent="0.15">
      <c r="A3591">
        <v>3604</v>
      </c>
      <c r="B3591" t="s">
        <v>4027</v>
      </c>
      <c r="C3591" t="s">
        <v>11398</v>
      </c>
      <c r="D3591" t="s">
        <v>346</v>
      </c>
      <c r="E3591" s="2" t="s">
        <v>230</v>
      </c>
      <c r="F3591" t="s">
        <v>13606</v>
      </c>
      <c r="G3591" s="2" t="s">
        <v>7588</v>
      </c>
      <c r="H3591" t="s">
        <v>13553</v>
      </c>
    </row>
    <row r="3592" spans="1:8" x14ac:dyDescent="0.15">
      <c r="A3592">
        <v>3605</v>
      </c>
      <c r="B3592" t="s">
        <v>4028</v>
      </c>
      <c r="C3592" t="s">
        <v>11399</v>
      </c>
      <c r="D3592" t="s">
        <v>346</v>
      </c>
      <c r="E3592" s="2" t="s">
        <v>230</v>
      </c>
      <c r="F3592" t="s">
        <v>13630</v>
      </c>
      <c r="G3592" s="2" t="s">
        <v>6701</v>
      </c>
      <c r="H3592" t="s">
        <v>13553</v>
      </c>
    </row>
    <row r="3593" spans="1:8" x14ac:dyDescent="0.15">
      <c r="A3593">
        <v>3606</v>
      </c>
      <c r="B3593" t="s">
        <v>5034</v>
      </c>
      <c r="C3593" t="s">
        <v>11400</v>
      </c>
      <c r="D3593" t="s">
        <v>346</v>
      </c>
      <c r="E3593" s="2" t="s">
        <v>230</v>
      </c>
      <c r="F3593" t="s">
        <v>13627</v>
      </c>
      <c r="G3593" s="2" t="s">
        <v>6873</v>
      </c>
      <c r="H3593" t="s">
        <v>13553</v>
      </c>
    </row>
    <row r="3594" spans="1:8" x14ac:dyDescent="0.15">
      <c r="A3594">
        <v>3607</v>
      </c>
      <c r="B3594" t="s">
        <v>5035</v>
      </c>
      <c r="C3594" t="s">
        <v>11401</v>
      </c>
      <c r="D3594" t="s">
        <v>346</v>
      </c>
      <c r="E3594" s="2" t="s">
        <v>230</v>
      </c>
      <c r="F3594" t="s">
        <v>13617</v>
      </c>
      <c r="G3594" s="2" t="s">
        <v>7200</v>
      </c>
      <c r="H3594" t="s">
        <v>13553</v>
      </c>
    </row>
    <row r="3595" spans="1:8" x14ac:dyDescent="0.15">
      <c r="A3595">
        <v>3608</v>
      </c>
      <c r="B3595" t="s">
        <v>5036</v>
      </c>
      <c r="C3595" t="s">
        <v>11402</v>
      </c>
      <c r="D3595" t="s">
        <v>346</v>
      </c>
      <c r="E3595" s="2" t="s">
        <v>230</v>
      </c>
      <c r="F3595" t="s">
        <v>13606</v>
      </c>
      <c r="G3595" s="2" t="s">
        <v>6352</v>
      </c>
      <c r="H3595" t="s">
        <v>13553</v>
      </c>
    </row>
    <row r="3596" spans="1:8" x14ac:dyDescent="0.15">
      <c r="A3596">
        <v>3609</v>
      </c>
      <c r="B3596" t="s">
        <v>4029</v>
      </c>
      <c r="C3596" t="s">
        <v>11403</v>
      </c>
      <c r="D3596" t="s">
        <v>346</v>
      </c>
      <c r="E3596" s="2" t="s">
        <v>230</v>
      </c>
      <c r="F3596" t="s">
        <v>13606</v>
      </c>
      <c r="G3596" s="2" t="s">
        <v>7643</v>
      </c>
      <c r="H3596" t="s">
        <v>13553</v>
      </c>
    </row>
    <row r="3597" spans="1:8" x14ac:dyDescent="0.15">
      <c r="A3597">
        <v>3610</v>
      </c>
      <c r="B3597" t="s">
        <v>5037</v>
      </c>
      <c r="C3597" t="s">
        <v>11404</v>
      </c>
      <c r="D3597" t="s">
        <v>346</v>
      </c>
      <c r="E3597" s="2" t="s">
        <v>230</v>
      </c>
      <c r="F3597" t="s">
        <v>13617</v>
      </c>
      <c r="G3597" s="2" t="s">
        <v>6662</v>
      </c>
      <c r="H3597" t="s">
        <v>13553</v>
      </c>
    </row>
    <row r="3598" spans="1:8" x14ac:dyDescent="0.15">
      <c r="A3598">
        <v>3611</v>
      </c>
      <c r="B3598" t="s">
        <v>5038</v>
      </c>
      <c r="C3598" t="s">
        <v>11405</v>
      </c>
      <c r="D3598" t="s">
        <v>346</v>
      </c>
      <c r="E3598" s="2" t="s">
        <v>230</v>
      </c>
      <c r="F3598" t="s">
        <v>13607</v>
      </c>
      <c r="G3598" s="2" t="s">
        <v>6500</v>
      </c>
      <c r="H3598" t="s">
        <v>13553</v>
      </c>
    </row>
    <row r="3599" spans="1:8" x14ac:dyDescent="0.15">
      <c r="A3599">
        <v>3612</v>
      </c>
      <c r="B3599" t="s">
        <v>1152</v>
      </c>
      <c r="C3599" t="s">
        <v>11406</v>
      </c>
      <c r="D3599" t="s">
        <v>369</v>
      </c>
      <c r="E3599" s="2" t="s">
        <v>232</v>
      </c>
      <c r="F3599" t="s">
        <v>13617</v>
      </c>
      <c r="G3599" s="2" t="s">
        <v>7644</v>
      </c>
      <c r="H3599" t="s">
        <v>13553</v>
      </c>
    </row>
    <row r="3600" spans="1:8" x14ac:dyDescent="0.15">
      <c r="A3600">
        <v>3613</v>
      </c>
      <c r="B3600" t="s">
        <v>1153</v>
      </c>
      <c r="C3600" t="s">
        <v>11407</v>
      </c>
      <c r="D3600" t="s">
        <v>369</v>
      </c>
      <c r="E3600" s="2" t="s">
        <v>232</v>
      </c>
      <c r="F3600" t="s">
        <v>13610</v>
      </c>
      <c r="G3600" s="2" t="s">
        <v>7645</v>
      </c>
      <c r="H3600" t="s">
        <v>13553</v>
      </c>
    </row>
    <row r="3601" spans="1:8" x14ac:dyDescent="0.15">
      <c r="A3601">
        <v>3614</v>
      </c>
      <c r="B3601" t="s">
        <v>1154</v>
      </c>
      <c r="C3601" t="s">
        <v>11408</v>
      </c>
      <c r="D3601" t="s">
        <v>369</v>
      </c>
      <c r="E3601" s="2" t="s">
        <v>232</v>
      </c>
      <c r="F3601" t="s">
        <v>13607</v>
      </c>
      <c r="G3601" s="2" t="s">
        <v>6531</v>
      </c>
      <c r="H3601" t="s">
        <v>13553</v>
      </c>
    </row>
    <row r="3602" spans="1:8" x14ac:dyDescent="0.15">
      <c r="A3602">
        <v>3615</v>
      </c>
      <c r="B3602" t="s">
        <v>1155</v>
      </c>
      <c r="C3602" t="s">
        <v>11409</v>
      </c>
      <c r="D3602" t="s">
        <v>369</v>
      </c>
      <c r="E3602" s="2" t="s">
        <v>232</v>
      </c>
      <c r="F3602" t="s">
        <v>13607</v>
      </c>
      <c r="G3602" s="2" t="s">
        <v>7646</v>
      </c>
      <c r="H3602" t="s">
        <v>13553</v>
      </c>
    </row>
    <row r="3603" spans="1:8" x14ac:dyDescent="0.15">
      <c r="A3603">
        <v>3616</v>
      </c>
      <c r="B3603" t="s">
        <v>1156</v>
      </c>
      <c r="C3603" t="s">
        <v>11410</v>
      </c>
      <c r="D3603" t="s">
        <v>369</v>
      </c>
      <c r="E3603" s="2" t="s">
        <v>232</v>
      </c>
      <c r="F3603" t="s">
        <v>13617</v>
      </c>
      <c r="G3603" s="2" t="s">
        <v>7647</v>
      </c>
      <c r="H3603" t="s">
        <v>13553</v>
      </c>
    </row>
    <row r="3604" spans="1:8" x14ac:dyDescent="0.15">
      <c r="A3604">
        <v>3617</v>
      </c>
      <c r="B3604" t="s">
        <v>1157</v>
      </c>
      <c r="C3604" t="s">
        <v>11411</v>
      </c>
      <c r="D3604" t="s">
        <v>369</v>
      </c>
      <c r="E3604" s="2" t="s">
        <v>232</v>
      </c>
      <c r="F3604" t="s">
        <v>13617</v>
      </c>
      <c r="G3604" s="2" t="s">
        <v>7648</v>
      </c>
      <c r="H3604" t="s">
        <v>13553</v>
      </c>
    </row>
    <row r="3605" spans="1:8" x14ac:dyDescent="0.15">
      <c r="A3605">
        <v>3618</v>
      </c>
      <c r="B3605" t="s">
        <v>1158</v>
      </c>
      <c r="C3605" t="s">
        <v>11412</v>
      </c>
      <c r="D3605" t="s">
        <v>369</v>
      </c>
      <c r="E3605" s="2" t="s">
        <v>232</v>
      </c>
      <c r="F3605" t="s">
        <v>13607</v>
      </c>
      <c r="G3605" s="2" t="s">
        <v>6765</v>
      </c>
      <c r="H3605" t="s">
        <v>13553</v>
      </c>
    </row>
    <row r="3606" spans="1:8" x14ac:dyDescent="0.15">
      <c r="A3606">
        <v>3619</v>
      </c>
      <c r="B3606" t="s">
        <v>4161</v>
      </c>
      <c r="C3606" t="s">
        <v>11413</v>
      </c>
      <c r="D3606" t="s">
        <v>369</v>
      </c>
      <c r="E3606" s="2" t="s">
        <v>231</v>
      </c>
      <c r="F3606" t="s">
        <v>13610</v>
      </c>
      <c r="G3606" s="2" t="s">
        <v>6806</v>
      </c>
      <c r="H3606" t="s">
        <v>13553</v>
      </c>
    </row>
    <row r="3607" spans="1:8" x14ac:dyDescent="0.15">
      <c r="A3607">
        <v>3620</v>
      </c>
      <c r="B3607" t="s">
        <v>4162</v>
      </c>
      <c r="C3607" t="s">
        <v>11414</v>
      </c>
      <c r="D3607" t="s">
        <v>369</v>
      </c>
      <c r="E3607" s="2" t="s">
        <v>232</v>
      </c>
      <c r="F3607" t="s">
        <v>13617</v>
      </c>
      <c r="G3607" s="2" t="s">
        <v>7649</v>
      </c>
      <c r="H3607" t="s">
        <v>13553</v>
      </c>
    </row>
    <row r="3608" spans="1:8" x14ac:dyDescent="0.15">
      <c r="A3608">
        <v>3621</v>
      </c>
      <c r="B3608" t="s">
        <v>4163</v>
      </c>
      <c r="C3608" t="s">
        <v>11415</v>
      </c>
      <c r="D3608" t="s">
        <v>369</v>
      </c>
      <c r="E3608" s="2" t="s">
        <v>230</v>
      </c>
      <c r="F3608" t="s">
        <v>13617</v>
      </c>
      <c r="G3608" s="2" t="s">
        <v>7061</v>
      </c>
      <c r="H3608" t="s">
        <v>13553</v>
      </c>
    </row>
    <row r="3609" spans="1:8" x14ac:dyDescent="0.15">
      <c r="A3609">
        <v>3622</v>
      </c>
      <c r="B3609" t="s">
        <v>4164</v>
      </c>
      <c r="C3609" t="s">
        <v>11416</v>
      </c>
      <c r="D3609" t="s">
        <v>369</v>
      </c>
      <c r="E3609" s="2" t="s">
        <v>230</v>
      </c>
      <c r="F3609" t="s">
        <v>13607</v>
      </c>
      <c r="G3609" s="2" t="s">
        <v>7517</v>
      </c>
      <c r="H3609" t="s">
        <v>13553</v>
      </c>
    </row>
    <row r="3610" spans="1:8" x14ac:dyDescent="0.15">
      <c r="A3610">
        <v>3623</v>
      </c>
      <c r="B3610" t="s">
        <v>1805</v>
      </c>
      <c r="C3610" t="s">
        <v>11417</v>
      </c>
      <c r="D3610" t="s">
        <v>359</v>
      </c>
      <c r="E3610" s="2" t="s">
        <v>232</v>
      </c>
      <c r="F3610" t="s">
        <v>13628</v>
      </c>
      <c r="G3610" s="2" t="s">
        <v>7318</v>
      </c>
      <c r="H3610" t="s">
        <v>13553</v>
      </c>
    </row>
    <row r="3611" spans="1:8" x14ac:dyDescent="0.15">
      <c r="A3611">
        <v>3624</v>
      </c>
      <c r="B3611" t="s">
        <v>1806</v>
      </c>
      <c r="C3611" t="s">
        <v>11418</v>
      </c>
      <c r="D3611" t="s">
        <v>359</v>
      </c>
      <c r="E3611" s="2" t="s">
        <v>232</v>
      </c>
      <c r="F3611" t="s">
        <v>13607</v>
      </c>
      <c r="G3611" s="2" t="s">
        <v>7375</v>
      </c>
      <c r="H3611" t="s">
        <v>13553</v>
      </c>
    </row>
    <row r="3612" spans="1:8" x14ac:dyDescent="0.15">
      <c r="A3612">
        <v>3625</v>
      </c>
      <c r="B3612" t="s">
        <v>1807</v>
      </c>
      <c r="C3612" t="s">
        <v>11419</v>
      </c>
      <c r="D3612" t="s">
        <v>359</v>
      </c>
      <c r="E3612" s="2" t="s">
        <v>232</v>
      </c>
      <c r="F3612" t="s">
        <v>13621</v>
      </c>
      <c r="G3612" s="2" t="s">
        <v>7177</v>
      </c>
      <c r="H3612" t="s">
        <v>13553</v>
      </c>
    </row>
    <row r="3613" spans="1:8" x14ac:dyDescent="0.15">
      <c r="A3613">
        <v>3626</v>
      </c>
      <c r="B3613" t="s">
        <v>1808</v>
      </c>
      <c r="C3613" t="s">
        <v>11420</v>
      </c>
      <c r="D3613" t="s">
        <v>359</v>
      </c>
      <c r="E3613" s="2" t="s">
        <v>232</v>
      </c>
      <c r="F3613" t="s">
        <v>13619</v>
      </c>
      <c r="G3613" s="2" t="s">
        <v>7315</v>
      </c>
      <c r="H3613" t="s">
        <v>13553</v>
      </c>
    </row>
    <row r="3614" spans="1:8" x14ac:dyDescent="0.15">
      <c r="A3614">
        <v>3627</v>
      </c>
      <c r="B3614" t="s">
        <v>1810</v>
      </c>
      <c r="C3614" t="s">
        <v>11421</v>
      </c>
      <c r="D3614" t="s">
        <v>359</v>
      </c>
      <c r="E3614" s="2" t="s">
        <v>232</v>
      </c>
      <c r="F3614" t="s">
        <v>13607</v>
      </c>
      <c r="G3614" s="2" t="s">
        <v>6318</v>
      </c>
      <c r="H3614" t="s">
        <v>13553</v>
      </c>
    </row>
    <row r="3615" spans="1:8" x14ac:dyDescent="0.15">
      <c r="A3615">
        <v>3628</v>
      </c>
      <c r="B3615" t="s">
        <v>1811</v>
      </c>
      <c r="C3615" t="s">
        <v>11422</v>
      </c>
      <c r="D3615" t="s">
        <v>359</v>
      </c>
      <c r="E3615" s="2" t="s">
        <v>232</v>
      </c>
      <c r="F3615" t="s">
        <v>27</v>
      </c>
      <c r="G3615" s="2" t="s">
        <v>6986</v>
      </c>
      <c r="H3615" t="s">
        <v>13553</v>
      </c>
    </row>
    <row r="3616" spans="1:8" x14ac:dyDescent="0.15">
      <c r="A3616">
        <v>3629</v>
      </c>
      <c r="B3616" t="s">
        <v>1812</v>
      </c>
      <c r="C3616" t="s">
        <v>11423</v>
      </c>
      <c r="D3616" t="s">
        <v>359</v>
      </c>
      <c r="E3616" s="2" t="s">
        <v>232</v>
      </c>
      <c r="F3616" t="s">
        <v>13619</v>
      </c>
      <c r="G3616" s="2" t="s">
        <v>6380</v>
      </c>
      <c r="H3616" t="s">
        <v>13553</v>
      </c>
    </row>
    <row r="3617" spans="1:8" x14ac:dyDescent="0.15">
      <c r="A3617">
        <v>3630</v>
      </c>
      <c r="B3617" t="s">
        <v>1813</v>
      </c>
      <c r="C3617" t="s">
        <v>11424</v>
      </c>
      <c r="D3617" t="s">
        <v>359</v>
      </c>
      <c r="E3617" s="2" t="s">
        <v>232</v>
      </c>
      <c r="F3617" t="s">
        <v>13621</v>
      </c>
      <c r="G3617" s="2" t="s">
        <v>6714</v>
      </c>
      <c r="H3617" t="s">
        <v>13553</v>
      </c>
    </row>
    <row r="3618" spans="1:8" x14ac:dyDescent="0.15">
      <c r="A3618">
        <v>3631</v>
      </c>
      <c r="B3618" t="s">
        <v>1814</v>
      </c>
      <c r="C3618" t="s">
        <v>11425</v>
      </c>
      <c r="D3618" t="s">
        <v>359</v>
      </c>
      <c r="E3618" s="2" t="s">
        <v>231</v>
      </c>
      <c r="F3618" t="s">
        <v>13620</v>
      </c>
      <c r="G3618" s="2" t="s">
        <v>6339</v>
      </c>
      <c r="H3618" t="s">
        <v>13553</v>
      </c>
    </row>
    <row r="3619" spans="1:8" x14ac:dyDescent="0.15">
      <c r="A3619">
        <v>3632</v>
      </c>
      <c r="B3619" t="s">
        <v>1815</v>
      </c>
      <c r="C3619" t="s">
        <v>11426</v>
      </c>
      <c r="D3619" t="s">
        <v>359</v>
      </c>
      <c r="E3619" s="2" t="s">
        <v>231</v>
      </c>
      <c r="F3619" t="s">
        <v>13606</v>
      </c>
      <c r="G3619" s="2" t="s">
        <v>7091</v>
      </c>
      <c r="H3619" t="s">
        <v>13553</v>
      </c>
    </row>
    <row r="3620" spans="1:8" x14ac:dyDescent="0.15">
      <c r="A3620">
        <v>3633</v>
      </c>
      <c r="B3620" t="s">
        <v>1816</v>
      </c>
      <c r="C3620" t="s">
        <v>11427</v>
      </c>
      <c r="D3620" t="s">
        <v>359</v>
      </c>
      <c r="E3620" s="2" t="s">
        <v>231</v>
      </c>
      <c r="F3620" t="s">
        <v>13606</v>
      </c>
      <c r="G3620" s="2" t="s">
        <v>7004</v>
      </c>
      <c r="H3620" t="s">
        <v>13553</v>
      </c>
    </row>
    <row r="3621" spans="1:8" x14ac:dyDescent="0.15">
      <c r="A3621">
        <v>3634</v>
      </c>
      <c r="B3621" t="s">
        <v>1817</v>
      </c>
      <c r="C3621" t="s">
        <v>11428</v>
      </c>
      <c r="D3621" t="s">
        <v>359</v>
      </c>
      <c r="E3621" s="2" t="s">
        <v>231</v>
      </c>
      <c r="F3621" t="s">
        <v>13617</v>
      </c>
      <c r="G3621" s="2" t="s">
        <v>6721</v>
      </c>
      <c r="H3621" t="s">
        <v>13553</v>
      </c>
    </row>
    <row r="3622" spans="1:8" x14ac:dyDescent="0.15">
      <c r="A3622">
        <v>3635</v>
      </c>
      <c r="B3622" t="s">
        <v>1818</v>
      </c>
      <c r="C3622" t="s">
        <v>11429</v>
      </c>
      <c r="D3622" t="s">
        <v>359</v>
      </c>
      <c r="E3622" s="2" t="s">
        <v>231</v>
      </c>
      <c r="F3622" t="s">
        <v>13627</v>
      </c>
      <c r="G3622" s="2" t="s">
        <v>7117</v>
      </c>
      <c r="H3622" t="s">
        <v>13553</v>
      </c>
    </row>
    <row r="3623" spans="1:8" x14ac:dyDescent="0.15">
      <c r="A3623">
        <v>3636</v>
      </c>
      <c r="B3623" t="s">
        <v>314</v>
      </c>
      <c r="C3623" t="s">
        <v>9263</v>
      </c>
      <c r="D3623" t="s">
        <v>359</v>
      </c>
      <c r="E3623" s="2" t="s">
        <v>231</v>
      </c>
      <c r="F3623" t="s">
        <v>13617</v>
      </c>
      <c r="G3623" s="2" t="s">
        <v>7650</v>
      </c>
      <c r="H3623" t="s">
        <v>13553</v>
      </c>
    </row>
    <row r="3624" spans="1:8" x14ac:dyDescent="0.15">
      <c r="A3624">
        <v>3637</v>
      </c>
      <c r="B3624" t="s">
        <v>1820</v>
      </c>
      <c r="C3624" t="s">
        <v>11430</v>
      </c>
      <c r="D3624" t="s">
        <v>359</v>
      </c>
      <c r="E3624" s="2" t="s">
        <v>231</v>
      </c>
      <c r="F3624" t="s">
        <v>13617</v>
      </c>
      <c r="G3624" s="2" t="s">
        <v>6689</v>
      </c>
      <c r="H3624" t="s">
        <v>13553</v>
      </c>
    </row>
    <row r="3625" spans="1:8" x14ac:dyDescent="0.15">
      <c r="A3625">
        <v>3638</v>
      </c>
      <c r="B3625" t="s">
        <v>1821</v>
      </c>
      <c r="C3625" t="s">
        <v>11431</v>
      </c>
      <c r="D3625" t="s">
        <v>359</v>
      </c>
      <c r="E3625" s="2" t="s">
        <v>231</v>
      </c>
      <c r="F3625" t="s">
        <v>13627</v>
      </c>
      <c r="G3625" s="2" t="s">
        <v>6726</v>
      </c>
      <c r="H3625" t="s">
        <v>13553</v>
      </c>
    </row>
    <row r="3626" spans="1:8" x14ac:dyDescent="0.15">
      <c r="A3626">
        <v>3639</v>
      </c>
      <c r="B3626" t="s">
        <v>3178</v>
      </c>
      <c r="C3626" t="s">
        <v>11432</v>
      </c>
      <c r="D3626" t="s">
        <v>359</v>
      </c>
      <c r="E3626" s="2" t="s">
        <v>230</v>
      </c>
      <c r="F3626" t="s">
        <v>13619</v>
      </c>
      <c r="G3626" s="2" t="s">
        <v>7412</v>
      </c>
      <c r="H3626" t="s">
        <v>13553</v>
      </c>
    </row>
    <row r="3627" spans="1:8" x14ac:dyDescent="0.15">
      <c r="A3627">
        <v>3640</v>
      </c>
      <c r="B3627" t="s">
        <v>3179</v>
      </c>
      <c r="C3627" t="s">
        <v>11433</v>
      </c>
      <c r="D3627" t="s">
        <v>359</v>
      </c>
      <c r="E3627" s="2" t="s">
        <v>230</v>
      </c>
      <c r="F3627" t="s">
        <v>13632</v>
      </c>
      <c r="G3627" s="2" t="s">
        <v>7093</v>
      </c>
      <c r="H3627" t="s">
        <v>13553</v>
      </c>
    </row>
    <row r="3628" spans="1:8" x14ac:dyDescent="0.15">
      <c r="A3628">
        <v>3641</v>
      </c>
      <c r="B3628" t="s">
        <v>3180</v>
      </c>
      <c r="C3628" t="s">
        <v>11434</v>
      </c>
      <c r="D3628" t="s">
        <v>359</v>
      </c>
      <c r="E3628" s="2" t="s">
        <v>230</v>
      </c>
      <c r="F3628" t="s">
        <v>13648</v>
      </c>
      <c r="G3628" s="2" t="s">
        <v>7405</v>
      </c>
      <c r="H3628" t="s">
        <v>13553</v>
      </c>
    </row>
    <row r="3629" spans="1:8" x14ac:dyDescent="0.15">
      <c r="A3629">
        <v>3642</v>
      </c>
      <c r="B3629" t="s">
        <v>3181</v>
      </c>
      <c r="C3629" t="s">
        <v>11435</v>
      </c>
      <c r="D3629" t="s">
        <v>359</v>
      </c>
      <c r="E3629" s="2" t="s">
        <v>230</v>
      </c>
      <c r="F3629" t="s">
        <v>13619</v>
      </c>
      <c r="G3629" s="2" t="s">
        <v>7413</v>
      </c>
      <c r="H3629" t="s">
        <v>13553</v>
      </c>
    </row>
    <row r="3630" spans="1:8" x14ac:dyDescent="0.15">
      <c r="A3630">
        <v>3643</v>
      </c>
      <c r="B3630" t="s">
        <v>373</v>
      </c>
      <c r="C3630" t="s">
        <v>11436</v>
      </c>
      <c r="D3630" t="s">
        <v>359</v>
      </c>
      <c r="E3630" s="2" t="s">
        <v>230</v>
      </c>
      <c r="F3630" t="s">
        <v>13606</v>
      </c>
      <c r="G3630" s="2" t="s">
        <v>7063</v>
      </c>
      <c r="H3630" t="s">
        <v>13553</v>
      </c>
    </row>
    <row r="3631" spans="1:8" x14ac:dyDescent="0.15">
      <c r="A3631">
        <v>3644</v>
      </c>
      <c r="B3631" t="s">
        <v>3182</v>
      </c>
      <c r="C3631" t="s">
        <v>11437</v>
      </c>
      <c r="D3631" t="s">
        <v>359</v>
      </c>
      <c r="E3631" s="2" t="s">
        <v>230</v>
      </c>
      <c r="F3631" t="s">
        <v>13627</v>
      </c>
      <c r="G3631" s="2" t="s">
        <v>6473</v>
      </c>
      <c r="H3631" t="s">
        <v>13553</v>
      </c>
    </row>
    <row r="3632" spans="1:8" x14ac:dyDescent="0.15">
      <c r="A3632">
        <v>3645</v>
      </c>
      <c r="B3632" t="s">
        <v>3183</v>
      </c>
      <c r="C3632" t="s">
        <v>11438</v>
      </c>
      <c r="D3632" t="s">
        <v>359</v>
      </c>
      <c r="E3632" s="2" t="s">
        <v>230</v>
      </c>
      <c r="F3632" t="s">
        <v>13621</v>
      </c>
      <c r="G3632" s="2" t="s">
        <v>7248</v>
      </c>
      <c r="H3632" t="s">
        <v>13553</v>
      </c>
    </row>
    <row r="3633" spans="1:8" x14ac:dyDescent="0.15">
      <c r="A3633">
        <v>3646</v>
      </c>
      <c r="B3633" t="s">
        <v>3184</v>
      </c>
      <c r="C3633" t="s">
        <v>11439</v>
      </c>
      <c r="D3633" t="s">
        <v>359</v>
      </c>
      <c r="E3633" s="2" t="s">
        <v>230</v>
      </c>
      <c r="F3633" t="s">
        <v>13606</v>
      </c>
      <c r="G3633" s="2" t="s">
        <v>6696</v>
      </c>
      <c r="H3633" t="s">
        <v>13553</v>
      </c>
    </row>
    <row r="3634" spans="1:8" x14ac:dyDescent="0.15">
      <c r="A3634">
        <v>3647</v>
      </c>
      <c r="B3634" t="s">
        <v>451</v>
      </c>
      <c r="C3634" t="s">
        <v>11440</v>
      </c>
      <c r="D3634" t="s">
        <v>359</v>
      </c>
      <c r="E3634" s="2" t="s">
        <v>230</v>
      </c>
      <c r="F3634" t="s">
        <v>13629</v>
      </c>
      <c r="G3634" s="2" t="s">
        <v>7014</v>
      </c>
      <c r="H3634" t="s">
        <v>13553</v>
      </c>
    </row>
    <row r="3635" spans="1:8" x14ac:dyDescent="0.15">
      <c r="A3635">
        <v>3648</v>
      </c>
      <c r="B3635" t="s">
        <v>5039</v>
      </c>
      <c r="C3635" t="s">
        <v>11441</v>
      </c>
      <c r="D3635" t="s">
        <v>359</v>
      </c>
      <c r="E3635" s="2" t="s">
        <v>7855</v>
      </c>
      <c r="F3635" t="s">
        <v>13625</v>
      </c>
      <c r="G3635" s="2" t="s">
        <v>7521</v>
      </c>
      <c r="H3635" t="s">
        <v>13553</v>
      </c>
    </row>
    <row r="3636" spans="1:8" x14ac:dyDescent="0.15">
      <c r="A3636">
        <v>3649</v>
      </c>
      <c r="B3636" t="s">
        <v>5040</v>
      </c>
      <c r="C3636" t="s">
        <v>11442</v>
      </c>
      <c r="D3636" t="s">
        <v>359</v>
      </c>
      <c r="E3636" s="2" t="s">
        <v>7855</v>
      </c>
      <c r="F3636" t="s">
        <v>13619</v>
      </c>
      <c r="G3636" s="2" t="s">
        <v>6598</v>
      </c>
      <c r="H3636" t="s">
        <v>13553</v>
      </c>
    </row>
    <row r="3637" spans="1:8" x14ac:dyDescent="0.15">
      <c r="A3637">
        <v>3650</v>
      </c>
      <c r="B3637" t="s">
        <v>5041</v>
      </c>
      <c r="C3637" t="s">
        <v>11443</v>
      </c>
      <c r="D3637" t="s">
        <v>359</v>
      </c>
      <c r="E3637" s="2" t="s">
        <v>7855</v>
      </c>
      <c r="F3637" t="s">
        <v>13619</v>
      </c>
      <c r="G3637" s="2" t="s">
        <v>6795</v>
      </c>
      <c r="H3637" t="s">
        <v>13557</v>
      </c>
    </row>
    <row r="3638" spans="1:8" x14ac:dyDescent="0.15">
      <c r="A3638">
        <v>3651</v>
      </c>
      <c r="B3638" t="s">
        <v>5042</v>
      </c>
      <c r="C3638" t="s">
        <v>11444</v>
      </c>
      <c r="D3638" t="s">
        <v>359</v>
      </c>
      <c r="E3638" s="2" t="s">
        <v>7855</v>
      </c>
      <c r="F3638" t="s">
        <v>13635</v>
      </c>
      <c r="G3638" s="2" t="s">
        <v>6658</v>
      </c>
      <c r="H3638" t="s">
        <v>13553</v>
      </c>
    </row>
    <row r="3639" spans="1:8" x14ac:dyDescent="0.15">
      <c r="A3639">
        <v>3652</v>
      </c>
      <c r="B3639" t="s">
        <v>5043</v>
      </c>
      <c r="C3639" t="s">
        <v>11445</v>
      </c>
      <c r="D3639" t="s">
        <v>359</v>
      </c>
      <c r="E3639" s="2" t="s">
        <v>7855</v>
      </c>
      <c r="F3639" t="s">
        <v>13617</v>
      </c>
      <c r="G3639" s="2" t="s">
        <v>7416</v>
      </c>
      <c r="H3639" t="s">
        <v>13553</v>
      </c>
    </row>
    <row r="3640" spans="1:8" x14ac:dyDescent="0.15">
      <c r="A3640">
        <v>3653</v>
      </c>
      <c r="B3640" t="s">
        <v>5044</v>
      </c>
      <c r="C3640" t="s">
        <v>11446</v>
      </c>
      <c r="D3640" t="s">
        <v>359</v>
      </c>
      <c r="E3640" s="2" t="s">
        <v>7855</v>
      </c>
      <c r="F3640" t="s">
        <v>13606</v>
      </c>
      <c r="G3640" s="2" t="s">
        <v>7396</v>
      </c>
      <c r="H3640" t="s">
        <v>13553</v>
      </c>
    </row>
    <row r="3641" spans="1:8" x14ac:dyDescent="0.15">
      <c r="A3641">
        <v>3654</v>
      </c>
      <c r="B3641" t="s">
        <v>5045</v>
      </c>
      <c r="C3641" t="s">
        <v>11447</v>
      </c>
      <c r="D3641" t="s">
        <v>359</v>
      </c>
      <c r="E3641" s="2" t="s">
        <v>7855</v>
      </c>
      <c r="F3641" t="s">
        <v>13648</v>
      </c>
      <c r="G3641" s="2" t="s">
        <v>6517</v>
      </c>
      <c r="H3641" t="s">
        <v>13553</v>
      </c>
    </row>
    <row r="3642" spans="1:8" x14ac:dyDescent="0.15">
      <c r="A3642">
        <v>3655</v>
      </c>
      <c r="B3642" t="s">
        <v>5046</v>
      </c>
      <c r="C3642" t="s">
        <v>11448</v>
      </c>
      <c r="D3642" t="s">
        <v>359</v>
      </c>
      <c r="E3642" s="2" t="s">
        <v>7855</v>
      </c>
      <c r="F3642" t="s">
        <v>13619</v>
      </c>
      <c r="G3642" s="2" t="s">
        <v>6457</v>
      </c>
      <c r="H3642" t="s">
        <v>13553</v>
      </c>
    </row>
    <row r="3643" spans="1:8" x14ac:dyDescent="0.15">
      <c r="A3643">
        <v>3656</v>
      </c>
      <c r="B3643" t="s">
        <v>5047</v>
      </c>
      <c r="C3643" t="s">
        <v>11449</v>
      </c>
      <c r="D3643" t="s">
        <v>359</v>
      </c>
      <c r="E3643" s="2" t="s">
        <v>7855</v>
      </c>
      <c r="F3643" t="s">
        <v>13619</v>
      </c>
      <c r="G3643" s="2" t="s">
        <v>6447</v>
      </c>
      <c r="H3643" t="s">
        <v>13553</v>
      </c>
    </row>
    <row r="3644" spans="1:8" x14ac:dyDescent="0.15">
      <c r="A3644">
        <v>3657</v>
      </c>
      <c r="B3644" t="s">
        <v>5048</v>
      </c>
      <c r="C3644" t="s">
        <v>11450</v>
      </c>
      <c r="D3644" t="s">
        <v>359</v>
      </c>
      <c r="E3644" s="2" t="s">
        <v>7855</v>
      </c>
      <c r="F3644" t="s">
        <v>13606</v>
      </c>
      <c r="G3644" s="2" t="s">
        <v>6447</v>
      </c>
      <c r="H3644" t="s">
        <v>13553</v>
      </c>
    </row>
    <row r="3645" spans="1:8" x14ac:dyDescent="0.15">
      <c r="A3645">
        <v>3658</v>
      </c>
      <c r="B3645" t="s">
        <v>1809</v>
      </c>
      <c r="C3645" t="s">
        <v>11451</v>
      </c>
      <c r="D3645" t="s">
        <v>359</v>
      </c>
      <c r="E3645" s="2" t="s">
        <v>232</v>
      </c>
      <c r="F3645" t="s">
        <v>13619</v>
      </c>
      <c r="G3645" s="2" t="s">
        <v>6949</v>
      </c>
      <c r="H3645" t="s">
        <v>13553</v>
      </c>
    </row>
    <row r="3646" spans="1:8" x14ac:dyDescent="0.15">
      <c r="A3646">
        <v>3659</v>
      </c>
      <c r="B3646" t="s">
        <v>1819</v>
      </c>
      <c r="C3646" t="s">
        <v>11452</v>
      </c>
      <c r="D3646" t="s">
        <v>359</v>
      </c>
      <c r="E3646" s="2" t="s">
        <v>231</v>
      </c>
      <c r="F3646" t="s">
        <v>27</v>
      </c>
      <c r="G3646" s="2" t="s">
        <v>7651</v>
      </c>
      <c r="H3646" t="s">
        <v>13553</v>
      </c>
    </row>
    <row r="3647" spans="1:8" x14ac:dyDescent="0.15">
      <c r="A3647">
        <v>3660</v>
      </c>
      <c r="B3647" t="s">
        <v>5049</v>
      </c>
      <c r="C3647" t="s">
        <v>11453</v>
      </c>
      <c r="D3647" t="s">
        <v>359</v>
      </c>
      <c r="E3647" s="2" t="s">
        <v>7855</v>
      </c>
      <c r="F3647" t="s">
        <v>13619</v>
      </c>
      <c r="G3647" s="2" t="s">
        <v>7392</v>
      </c>
      <c r="H3647" t="s">
        <v>13553</v>
      </c>
    </row>
    <row r="3648" spans="1:8" x14ac:dyDescent="0.15">
      <c r="A3648">
        <v>3661</v>
      </c>
      <c r="B3648" t="s">
        <v>5050</v>
      </c>
      <c r="C3648" t="s">
        <v>11454</v>
      </c>
      <c r="D3648" t="s">
        <v>13579</v>
      </c>
      <c r="E3648" s="2" t="s">
        <v>70</v>
      </c>
      <c r="F3648" t="s">
        <v>13606</v>
      </c>
      <c r="G3648" s="2" t="s">
        <v>7652</v>
      </c>
      <c r="H3648" t="s">
        <v>13553</v>
      </c>
    </row>
    <row r="3649" spans="1:8" x14ac:dyDescent="0.15">
      <c r="A3649">
        <v>3662</v>
      </c>
      <c r="B3649" t="s">
        <v>1647</v>
      </c>
      <c r="C3649" t="s">
        <v>11455</v>
      </c>
      <c r="D3649" t="s">
        <v>421</v>
      </c>
      <c r="E3649" s="2" t="s">
        <v>233</v>
      </c>
      <c r="F3649" t="s">
        <v>13607</v>
      </c>
      <c r="G3649" s="2" t="s">
        <v>7377</v>
      </c>
      <c r="H3649" t="s">
        <v>13553</v>
      </c>
    </row>
    <row r="3650" spans="1:8" x14ac:dyDescent="0.15">
      <c r="A3650">
        <v>3663</v>
      </c>
      <c r="B3650" t="s">
        <v>1648</v>
      </c>
      <c r="C3650" t="s">
        <v>11456</v>
      </c>
      <c r="D3650" t="s">
        <v>421</v>
      </c>
      <c r="E3650" s="2" t="s">
        <v>232</v>
      </c>
      <c r="F3650" t="s">
        <v>13610</v>
      </c>
      <c r="G3650" s="2" t="s">
        <v>6536</v>
      </c>
      <c r="H3650" t="s">
        <v>13553</v>
      </c>
    </row>
    <row r="3651" spans="1:8" x14ac:dyDescent="0.15">
      <c r="A3651">
        <v>3664</v>
      </c>
      <c r="B3651" t="s">
        <v>1649</v>
      </c>
      <c r="C3651" t="s">
        <v>11457</v>
      </c>
      <c r="D3651" t="s">
        <v>421</v>
      </c>
      <c r="E3651" s="2" t="s">
        <v>232</v>
      </c>
      <c r="F3651" t="s">
        <v>13610</v>
      </c>
      <c r="G3651" s="2" t="s">
        <v>7046</v>
      </c>
      <c r="H3651" t="s">
        <v>13553</v>
      </c>
    </row>
    <row r="3652" spans="1:8" x14ac:dyDescent="0.15">
      <c r="A3652">
        <v>3665</v>
      </c>
      <c r="B3652" t="s">
        <v>1650</v>
      </c>
      <c r="C3652" t="s">
        <v>11458</v>
      </c>
      <c r="D3652" t="s">
        <v>421</v>
      </c>
      <c r="E3652" s="2" t="s">
        <v>232</v>
      </c>
      <c r="F3652" t="s">
        <v>13617</v>
      </c>
      <c r="G3652" s="2" t="s">
        <v>7653</v>
      </c>
      <c r="H3652" t="s">
        <v>13553</v>
      </c>
    </row>
    <row r="3653" spans="1:8" x14ac:dyDescent="0.15">
      <c r="A3653">
        <v>3666</v>
      </c>
      <c r="B3653" t="s">
        <v>1651</v>
      </c>
      <c r="C3653" t="s">
        <v>11459</v>
      </c>
      <c r="D3653" t="s">
        <v>421</v>
      </c>
      <c r="E3653" s="2" t="s">
        <v>232</v>
      </c>
      <c r="F3653" t="s">
        <v>13607</v>
      </c>
      <c r="G3653" s="2" t="s">
        <v>7654</v>
      </c>
      <c r="H3653" t="s">
        <v>13553</v>
      </c>
    </row>
    <row r="3654" spans="1:8" x14ac:dyDescent="0.15">
      <c r="A3654">
        <v>3667</v>
      </c>
      <c r="B3654" t="s">
        <v>1652</v>
      </c>
      <c r="C3654" t="s">
        <v>11460</v>
      </c>
      <c r="D3654" t="s">
        <v>421</v>
      </c>
      <c r="E3654" s="2" t="s">
        <v>232</v>
      </c>
      <c r="F3654" t="s">
        <v>13607</v>
      </c>
      <c r="G3654" s="2" t="s">
        <v>7592</v>
      </c>
      <c r="H3654" t="s">
        <v>13553</v>
      </c>
    </row>
    <row r="3655" spans="1:8" x14ac:dyDescent="0.15">
      <c r="A3655">
        <v>3668</v>
      </c>
      <c r="B3655" t="s">
        <v>1653</v>
      </c>
      <c r="C3655" t="s">
        <v>11461</v>
      </c>
      <c r="D3655" t="s">
        <v>421</v>
      </c>
      <c r="E3655" s="2" t="s">
        <v>232</v>
      </c>
      <c r="F3655" t="s">
        <v>13609</v>
      </c>
      <c r="G3655" s="2" t="s">
        <v>7281</v>
      </c>
      <c r="H3655" t="s">
        <v>13553</v>
      </c>
    </row>
    <row r="3656" spans="1:8" x14ac:dyDescent="0.15">
      <c r="A3656">
        <v>3669</v>
      </c>
      <c r="B3656" t="s">
        <v>5051</v>
      </c>
      <c r="C3656" t="s">
        <v>11462</v>
      </c>
      <c r="D3656" t="s">
        <v>421</v>
      </c>
      <c r="E3656" s="2" t="s">
        <v>232</v>
      </c>
      <c r="F3656" t="s">
        <v>13607</v>
      </c>
      <c r="G3656" s="2" t="s">
        <v>7015</v>
      </c>
      <c r="H3656" t="s">
        <v>13553</v>
      </c>
    </row>
    <row r="3657" spans="1:8" x14ac:dyDescent="0.15">
      <c r="A3657">
        <v>3670</v>
      </c>
      <c r="B3657" t="s">
        <v>3168</v>
      </c>
      <c r="C3657" t="s">
        <v>11463</v>
      </c>
      <c r="D3657" t="s">
        <v>421</v>
      </c>
      <c r="E3657" s="2" t="s">
        <v>231</v>
      </c>
      <c r="F3657" t="s">
        <v>13607</v>
      </c>
      <c r="G3657" s="2" t="s">
        <v>6730</v>
      </c>
      <c r="H3657" t="s">
        <v>13553</v>
      </c>
    </row>
    <row r="3658" spans="1:8" x14ac:dyDescent="0.15">
      <c r="A3658">
        <v>3671</v>
      </c>
      <c r="B3658" t="s">
        <v>3169</v>
      </c>
      <c r="C3658" t="s">
        <v>11464</v>
      </c>
      <c r="D3658" t="s">
        <v>421</v>
      </c>
      <c r="E3658" s="2" t="s">
        <v>231</v>
      </c>
      <c r="F3658" t="s">
        <v>13606</v>
      </c>
      <c r="G3658" s="2" t="s">
        <v>7276</v>
      </c>
      <c r="H3658" t="s">
        <v>13553</v>
      </c>
    </row>
    <row r="3659" spans="1:8" x14ac:dyDescent="0.15">
      <c r="A3659">
        <v>3672</v>
      </c>
      <c r="B3659" t="s">
        <v>3170</v>
      </c>
      <c r="C3659" t="s">
        <v>11465</v>
      </c>
      <c r="D3659" t="s">
        <v>421</v>
      </c>
      <c r="E3659" s="2" t="s">
        <v>231</v>
      </c>
      <c r="F3659" t="s">
        <v>13610</v>
      </c>
      <c r="G3659" s="2" t="s">
        <v>6400</v>
      </c>
      <c r="H3659" t="s">
        <v>13553</v>
      </c>
    </row>
    <row r="3660" spans="1:8" x14ac:dyDescent="0.15">
      <c r="A3660">
        <v>3673</v>
      </c>
      <c r="B3660" t="s">
        <v>3171</v>
      </c>
      <c r="C3660" t="s">
        <v>11466</v>
      </c>
      <c r="D3660" t="s">
        <v>421</v>
      </c>
      <c r="E3660" s="2" t="s">
        <v>231</v>
      </c>
      <c r="F3660" t="s">
        <v>13607</v>
      </c>
      <c r="G3660" s="2" t="s">
        <v>6388</v>
      </c>
      <c r="H3660" t="s">
        <v>13553</v>
      </c>
    </row>
    <row r="3661" spans="1:8" x14ac:dyDescent="0.15">
      <c r="A3661">
        <v>3674</v>
      </c>
      <c r="B3661" t="s">
        <v>3172</v>
      </c>
      <c r="C3661" t="s">
        <v>11467</v>
      </c>
      <c r="D3661" t="s">
        <v>421</v>
      </c>
      <c r="E3661" s="2" t="s">
        <v>231</v>
      </c>
      <c r="F3661" t="s">
        <v>13608</v>
      </c>
      <c r="G3661" s="2" t="s">
        <v>6272</v>
      </c>
      <c r="H3661" t="s">
        <v>13553</v>
      </c>
    </row>
    <row r="3662" spans="1:8" x14ac:dyDescent="0.15">
      <c r="A3662">
        <v>3675</v>
      </c>
      <c r="B3662" t="s">
        <v>3173</v>
      </c>
      <c r="C3662" t="s">
        <v>11468</v>
      </c>
      <c r="D3662" t="s">
        <v>421</v>
      </c>
      <c r="E3662" s="2" t="s">
        <v>231</v>
      </c>
      <c r="F3662" t="s">
        <v>13607</v>
      </c>
      <c r="G3662" s="2" t="s">
        <v>7655</v>
      </c>
      <c r="H3662" t="s">
        <v>13553</v>
      </c>
    </row>
    <row r="3663" spans="1:8" x14ac:dyDescent="0.15">
      <c r="A3663">
        <v>3676</v>
      </c>
      <c r="B3663" t="s">
        <v>3174</v>
      </c>
      <c r="C3663" t="s">
        <v>8357</v>
      </c>
      <c r="D3663" t="s">
        <v>421</v>
      </c>
      <c r="E3663" s="2" t="s">
        <v>231</v>
      </c>
      <c r="F3663" t="s">
        <v>13607</v>
      </c>
      <c r="G3663" s="2" t="s">
        <v>7246</v>
      </c>
      <c r="H3663" t="s">
        <v>13553</v>
      </c>
    </row>
    <row r="3664" spans="1:8" x14ac:dyDescent="0.15">
      <c r="A3664">
        <v>3677</v>
      </c>
      <c r="B3664" t="s">
        <v>5052</v>
      </c>
      <c r="C3664" t="s">
        <v>11469</v>
      </c>
      <c r="D3664" t="s">
        <v>421</v>
      </c>
      <c r="E3664" s="2" t="s">
        <v>231</v>
      </c>
      <c r="F3664" t="s">
        <v>13607</v>
      </c>
      <c r="G3664" s="2" t="s">
        <v>6331</v>
      </c>
      <c r="H3664" t="s">
        <v>13553</v>
      </c>
    </row>
    <row r="3665" spans="1:8" x14ac:dyDescent="0.15">
      <c r="A3665">
        <v>3678</v>
      </c>
      <c r="B3665" t="s">
        <v>3175</v>
      </c>
      <c r="C3665" t="s">
        <v>11470</v>
      </c>
      <c r="D3665" t="s">
        <v>421</v>
      </c>
      <c r="E3665" s="2" t="s">
        <v>231</v>
      </c>
      <c r="F3665" t="s">
        <v>13607</v>
      </c>
      <c r="G3665" s="2" t="s">
        <v>6675</v>
      </c>
      <c r="H3665" t="s">
        <v>13553</v>
      </c>
    </row>
    <row r="3666" spans="1:8" x14ac:dyDescent="0.15">
      <c r="A3666">
        <v>3679</v>
      </c>
      <c r="B3666" t="s">
        <v>5053</v>
      </c>
      <c r="C3666" t="s">
        <v>11471</v>
      </c>
      <c r="D3666" t="s">
        <v>421</v>
      </c>
      <c r="E3666" s="2" t="s">
        <v>7857</v>
      </c>
      <c r="F3666" t="s">
        <v>13606</v>
      </c>
      <c r="G3666" s="2" t="s">
        <v>6641</v>
      </c>
      <c r="H3666" t="s">
        <v>13553</v>
      </c>
    </row>
    <row r="3667" spans="1:8" x14ac:dyDescent="0.15">
      <c r="A3667">
        <v>3680</v>
      </c>
      <c r="B3667" t="s">
        <v>5054</v>
      </c>
      <c r="C3667" t="s">
        <v>11472</v>
      </c>
      <c r="D3667" t="s">
        <v>421</v>
      </c>
      <c r="E3667" s="2" t="s">
        <v>230</v>
      </c>
      <c r="F3667" t="s">
        <v>13607</v>
      </c>
      <c r="G3667" s="2" t="s">
        <v>6493</v>
      </c>
      <c r="H3667" t="s">
        <v>13553</v>
      </c>
    </row>
    <row r="3668" spans="1:8" x14ac:dyDescent="0.15">
      <c r="A3668">
        <v>3681</v>
      </c>
      <c r="B3668" t="s">
        <v>5055</v>
      </c>
      <c r="C3668" t="s">
        <v>11473</v>
      </c>
      <c r="D3668" t="s">
        <v>421</v>
      </c>
      <c r="E3668" s="2" t="s">
        <v>7857</v>
      </c>
      <c r="F3668" t="s">
        <v>13607</v>
      </c>
      <c r="G3668" s="2" t="s">
        <v>6422</v>
      </c>
      <c r="H3668" t="s">
        <v>13553</v>
      </c>
    </row>
    <row r="3669" spans="1:8" x14ac:dyDescent="0.15">
      <c r="A3669">
        <v>3682</v>
      </c>
      <c r="B3669" t="s">
        <v>5056</v>
      </c>
      <c r="C3669" t="s">
        <v>11474</v>
      </c>
      <c r="D3669" t="s">
        <v>421</v>
      </c>
      <c r="E3669" s="2" t="s">
        <v>7857</v>
      </c>
      <c r="F3669" t="s">
        <v>13606</v>
      </c>
      <c r="G3669" s="2" t="s">
        <v>6930</v>
      </c>
      <c r="H3669" t="s">
        <v>13553</v>
      </c>
    </row>
    <row r="3670" spans="1:8" x14ac:dyDescent="0.15">
      <c r="A3670">
        <v>3683</v>
      </c>
      <c r="B3670" t="s">
        <v>5057</v>
      </c>
      <c r="C3670" t="s">
        <v>11475</v>
      </c>
      <c r="D3670" t="s">
        <v>421</v>
      </c>
      <c r="E3670" s="2" t="s">
        <v>7857</v>
      </c>
      <c r="F3670" t="s">
        <v>13607</v>
      </c>
      <c r="G3670" s="2" t="s">
        <v>7413</v>
      </c>
      <c r="H3670" t="s">
        <v>13553</v>
      </c>
    </row>
    <row r="3671" spans="1:8" x14ac:dyDescent="0.15">
      <c r="A3671">
        <v>3684</v>
      </c>
      <c r="B3671" t="s">
        <v>5058</v>
      </c>
      <c r="C3671" t="s">
        <v>11476</v>
      </c>
      <c r="D3671" t="s">
        <v>421</v>
      </c>
      <c r="E3671" s="2" t="s">
        <v>233</v>
      </c>
      <c r="F3671" t="s">
        <v>13634</v>
      </c>
      <c r="G3671" s="2" t="s">
        <v>7134</v>
      </c>
      <c r="H3671" t="s">
        <v>13553</v>
      </c>
    </row>
    <row r="3672" spans="1:8" x14ac:dyDescent="0.15">
      <c r="A3672">
        <v>3685</v>
      </c>
      <c r="B3672" t="s">
        <v>4135</v>
      </c>
      <c r="C3672" t="s">
        <v>11477</v>
      </c>
      <c r="D3672" t="s">
        <v>2665</v>
      </c>
      <c r="E3672" s="2" t="s">
        <v>231</v>
      </c>
      <c r="F3672" t="s">
        <v>13610</v>
      </c>
      <c r="G3672" s="2" t="s">
        <v>7656</v>
      </c>
      <c r="H3672" t="s">
        <v>13553</v>
      </c>
    </row>
    <row r="3673" spans="1:8" x14ac:dyDescent="0.15">
      <c r="A3673">
        <v>3686</v>
      </c>
      <c r="B3673" t="s">
        <v>5059</v>
      </c>
      <c r="C3673" t="s">
        <v>11478</v>
      </c>
      <c r="D3673" t="s">
        <v>2665</v>
      </c>
      <c r="E3673" s="2" t="s">
        <v>230</v>
      </c>
      <c r="F3673" t="s">
        <v>13606</v>
      </c>
      <c r="G3673" s="2" t="s">
        <v>7657</v>
      </c>
      <c r="H3673" t="s">
        <v>13553</v>
      </c>
    </row>
    <row r="3674" spans="1:8" x14ac:dyDescent="0.15">
      <c r="A3674">
        <v>3687</v>
      </c>
      <c r="B3674" t="s">
        <v>2666</v>
      </c>
      <c r="C3674" t="s">
        <v>11479</v>
      </c>
      <c r="D3674" t="s">
        <v>2665</v>
      </c>
      <c r="E3674" s="2" t="s">
        <v>232</v>
      </c>
      <c r="F3674" t="s">
        <v>13634</v>
      </c>
      <c r="G3674" s="2" t="s">
        <v>7658</v>
      </c>
      <c r="H3674" t="s">
        <v>13553</v>
      </c>
    </row>
    <row r="3675" spans="1:8" x14ac:dyDescent="0.15">
      <c r="A3675">
        <v>3688</v>
      </c>
      <c r="B3675" t="s">
        <v>3586</v>
      </c>
      <c r="C3675" t="s">
        <v>11480</v>
      </c>
      <c r="D3675" t="s">
        <v>2006</v>
      </c>
      <c r="E3675" s="2" t="s">
        <v>230</v>
      </c>
      <c r="F3675" t="s">
        <v>13609</v>
      </c>
      <c r="G3675" s="2" t="s">
        <v>6308</v>
      </c>
      <c r="H3675" t="s">
        <v>13553</v>
      </c>
    </row>
    <row r="3676" spans="1:8" x14ac:dyDescent="0.15">
      <c r="A3676">
        <v>3689</v>
      </c>
      <c r="B3676" t="s">
        <v>3585</v>
      </c>
      <c r="C3676" t="s">
        <v>11481</v>
      </c>
      <c r="D3676" t="s">
        <v>2006</v>
      </c>
      <c r="E3676" s="2" t="s">
        <v>230</v>
      </c>
      <c r="F3676" t="s">
        <v>13617</v>
      </c>
      <c r="G3676" s="2" t="s">
        <v>7065</v>
      </c>
      <c r="H3676" t="s">
        <v>13553</v>
      </c>
    </row>
    <row r="3677" spans="1:8" x14ac:dyDescent="0.15">
      <c r="A3677">
        <v>3690</v>
      </c>
      <c r="B3677" t="s">
        <v>5060</v>
      </c>
      <c r="C3677" t="s">
        <v>11482</v>
      </c>
      <c r="D3677" t="s">
        <v>2006</v>
      </c>
      <c r="E3677" s="2" t="s">
        <v>7855</v>
      </c>
      <c r="F3677" t="s">
        <v>13617</v>
      </c>
      <c r="G3677" s="2" t="s">
        <v>6521</v>
      </c>
      <c r="H3677" t="s">
        <v>13553</v>
      </c>
    </row>
    <row r="3678" spans="1:8" x14ac:dyDescent="0.15">
      <c r="A3678">
        <v>3691</v>
      </c>
      <c r="B3678" t="s">
        <v>5061</v>
      </c>
      <c r="C3678" t="s">
        <v>11483</v>
      </c>
      <c r="D3678" t="s">
        <v>2006</v>
      </c>
      <c r="E3678" s="2" t="s">
        <v>7855</v>
      </c>
      <c r="F3678" t="s">
        <v>13617</v>
      </c>
      <c r="G3678" s="2" t="s">
        <v>7659</v>
      </c>
      <c r="H3678" t="s">
        <v>13553</v>
      </c>
    </row>
    <row r="3679" spans="1:8" x14ac:dyDescent="0.15">
      <c r="A3679">
        <v>3692</v>
      </c>
      <c r="B3679" t="s">
        <v>5062</v>
      </c>
      <c r="C3679" t="s">
        <v>11484</v>
      </c>
      <c r="D3679" t="s">
        <v>2006</v>
      </c>
      <c r="E3679" s="2" t="s">
        <v>7855</v>
      </c>
      <c r="F3679" t="s">
        <v>13617</v>
      </c>
      <c r="G3679" s="2" t="s">
        <v>6477</v>
      </c>
      <c r="H3679" t="s">
        <v>13553</v>
      </c>
    </row>
    <row r="3680" spans="1:8" x14ac:dyDescent="0.15">
      <c r="A3680">
        <v>3693</v>
      </c>
      <c r="B3680" t="s">
        <v>5063</v>
      </c>
      <c r="C3680" t="s">
        <v>11485</v>
      </c>
      <c r="D3680" t="s">
        <v>2006</v>
      </c>
      <c r="E3680" s="2" t="s">
        <v>7855</v>
      </c>
      <c r="F3680" t="s">
        <v>13617</v>
      </c>
      <c r="G3680" s="2" t="s">
        <v>6944</v>
      </c>
      <c r="H3680" t="s">
        <v>13553</v>
      </c>
    </row>
    <row r="3681" spans="1:8" x14ac:dyDescent="0.15">
      <c r="A3681">
        <v>3694</v>
      </c>
      <c r="B3681" t="s">
        <v>5064</v>
      </c>
      <c r="C3681" t="s">
        <v>11486</v>
      </c>
      <c r="D3681" t="s">
        <v>2006</v>
      </c>
      <c r="E3681" s="2" t="s">
        <v>7855</v>
      </c>
      <c r="F3681" t="s">
        <v>13617</v>
      </c>
      <c r="G3681" s="2" t="s">
        <v>6362</v>
      </c>
      <c r="H3681" t="s">
        <v>13553</v>
      </c>
    </row>
    <row r="3682" spans="1:8" x14ac:dyDescent="0.15">
      <c r="A3682">
        <v>3695</v>
      </c>
      <c r="B3682" t="s">
        <v>5065</v>
      </c>
      <c r="C3682" t="s">
        <v>11487</v>
      </c>
      <c r="D3682" t="s">
        <v>2006</v>
      </c>
      <c r="E3682" s="2" t="s">
        <v>7855</v>
      </c>
      <c r="F3682" t="s">
        <v>13617</v>
      </c>
      <c r="G3682" s="2" t="s">
        <v>7561</v>
      </c>
      <c r="H3682" t="s">
        <v>13553</v>
      </c>
    </row>
    <row r="3683" spans="1:8" x14ac:dyDescent="0.15">
      <c r="A3683">
        <v>3696</v>
      </c>
      <c r="B3683" t="s">
        <v>5066</v>
      </c>
      <c r="C3683" t="s">
        <v>11488</v>
      </c>
      <c r="D3683" t="s">
        <v>2006</v>
      </c>
      <c r="E3683" s="2" t="s">
        <v>7855</v>
      </c>
      <c r="F3683" t="s">
        <v>13617</v>
      </c>
      <c r="G3683" s="2" t="s">
        <v>6791</v>
      </c>
      <c r="H3683" t="s">
        <v>13553</v>
      </c>
    </row>
    <row r="3684" spans="1:8" x14ac:dyDescent="0.15">
      <c r="A3684">
        <v>3697</v>
      </c>
      <c r="B3684" t="s">
        <v>2659</v>
      </c>
      <c r="C3684" t="s">
        <v>11489</v>
      </c>
      <c r="D3684" t="s">
        <v>364</v>
      </c>
      <c r="E3684" s="2" t="s">
        <v>231</v>
      </c>
      <c r="F3684" t="s">
        <v>13607</v>
      </c>
      <c r="G3684" s="2" t="s">
        <v>7008</v>
      </c>
      <c r="H3684" t="s">
        <v>13553</v>
      </c>
    </row>
    <row r="3685" spans="1:8" x14ac:dyDescent="0.15">
      <c r="A3685">
        <v>3698</v>
      </c>
      <c r="B3685" t="s">
        <v>3543</v>
      </c>
      <c r="C3685" t="s">
        <v>11490</v>
      </c>
      <c r="D3685" t="s">
        <v>364</v>
      </c>
      <c r="E3685" s="2" t="s">
        <v>231</v>
      </c>
      <c r="F3685" t="s">
        <v>13607</v>
      </c>
      <c r="G3685" s="2" t="s">
        <v>7021</v>
      </c>
      <c r="H3685" t="s">
        <v>13553</v>
      </c>
    </row>
    <row r="3686" spans="1:8" x14ac:dyDescent="0.15">
      <c r="A3686">
        <v>3699</v>
      </c>
      <c r="B3686" t="s">
        <v>3532</v>
      </c>
      <c r="C3686" t="s">
        <v>11491</v>
      </c>
      <c r="D3686" t="s">
        <v>364</v>
      </c>
      <c r="E3686" s="2" t="s">
        <v>231</v>
      </c>
      <c r="F3686" t="s">
        <v>13607</v>
      </c>
      <c r="G3686" s="2" t="s">
        <v>7497</v>
      </c>
      <c r="H3686" t="s">
        <v>13553</v>
      </c>
    </row>
    <row r="3687" spans="1:8" x14ac:dyDescent="0.15">
      <c r="A3687">
        <v>3700</v>
      </c>
      <c r="B3687" t="s">
        <v>3536</v>
      </c>
      <c r="C3687" t="s">
        <v>11492</v>
      </c>
      <c r="D3687" t="s">
        <v>364</v>
      </c>
      <c r="E3687" s="2" t="s">
        <v>231</v>
      </c>
      <c r="F3687" t="s">
        <v>13607</v>
      </c>
      <c r="G3687" s="2" t="s">
        <v>6292</v>
      </c>
      <c r="H3687" t="s">
        <v>13553</v>
      </c>
    </row>
    <row r="3688" spans="1:8" x14ac:dyDescent="0.15">
      <c r="A3688">
        <v>3701</v>
      </c>
      <c r="B3688" t="s">
        <v>3533</v>
      </c>
      <c r="C3688" t="s">
        <v>11493</v>
      </c>
      <c r="D3688" t="s">
        <v>364</v>
      </c>
      <c r="E3688" s="2" t="s">
        <v>231</v>
      </c>
      <c r="F3688" t="s">
        <v>13620</v>
      </c>
      <c r="G3688" s="2" t="s">
        <v>7278</v>
      </c>
      <c r="H3688" t="s">
        <v>13553</v>
      </c>
    </row>
    <row r="3689" spans="1:8" x14ac:dyDescent="0.15">
      <c r="A3689">
        <v>3702</v>
      </c>
      <c r="B3689" t="s">
        <v>2040</v>
      </c>
      <c r="C3689" t="s">
        <v>11494</v>
      </c>
      <c r="D3689" t="s">
        <v>364</v>
      </c>
      <c r="E3689" s="2" t="s">
        <v>232</v>
      </c>
      <c r="F3689" t="s">
        <v>13607</v>
      </c>
      <c r="G3689" s="2" t="s">
        <v>6838</v>
      </c>
      <c r="H3689" t="s">
        <v>13553</v>
      </c>
    </row>
    <row r="3690" spans="1:8" x14ac:dyDescent="0.15">
      <c r="A3690">
        <v>3703</v>
      </c>
      <c r="B3690" t="s">
        <v>5067</v>
      </c>
      <c r="C3690" t="s">
        <v>11495</v>
      </c>
      <c r="D3690" t="s">
        <v>364</v>
      </c>
      <c r="E3690" s="2" t="s">
        <v>230</v>
      </c>
      <c r="F3690" t="s">
        <v>13610</v>
      </c>
      <c r="G3690" s="2" t="s">
        <v>6777</v>
      </c>
      <c r="H3690" t="s">
        <v>13553</v>
      </c>
    </row>
    <row r="3691" spans="1:8" x14ac:dyDescent="0.15">
      <c r="A3691">
        <v>3705</v>
      </c>
      <c r="B3691" t="s">
        <v>5068</v>
      </c>
      <c r="C3691" t="s">
        <v>11496</v>
      </c>
      <c r="D3691" t="s">
        <v>364</v>
      </c>
      <c r="E3691" s="2" t="s">
        <v>230</v>
      </c>
      <c r="F3691" t="s">
        <v>13606</v>
      </c>
      <c r="G3691" s="2" t="s">
        <v>7064</v>
      </c>
      <c r="H3691" t="s">
        <v>13553</v>
      </c>
    </row>
    <row r="3692" spans="1:8" x14ac:dyDescent="0.15">
      <c r="A3692">
        <v>3706</v>
      </c>
      <c r="B3692" t="s">
        <v>2035</v>
      </c>
      <c r="C3692" t="s">
        <v>11497</v>
      </c>
      <c r="D3692" t="s">
        <v>13580</v>
      </c>
      <c r="E3692" s="2" t="s">
        <v>67</v>
      </c>
      <c r="F3692" t="s">
        <v>13607</v>
      </c>
      <c r="G3692" s="2" t="s">
        <v>7660</v>
      </c>
      <c r="H3692" t="s">
        <v>13553</v>
      </c>
    </row>
    <row r="3693" spans="1:8" x14ac:dyDescent="0.15">
      <c r="A3693">
        <v>3707</v>
      </c>
      <c r="B3693" t="s">
        <v>3531</v>
      </c>
      <c r="C3693" t="s">
        <v>11498</v>
      </c>
      <c r="D3693" t="s">
        <v>364</v>
      </c>
      <c r="E3693" s="2" t="s">
        <v>231</v>
      </c>
      <c r="F3693" t="s">
        <v>13610</v>
      </c>
      <c r="G3693" s="2" t="s">
        <v>6860</v>
      </c>
      <c r="H3693" t="s">
        <v>13553</v>
      </c>
    </row>
    <row r="3694" spans="1:8" x14ac:dyDescent="0.15">
      <c r="A3694">
        <v>3708</v>
      </c>
      <c r="B3694" t="s">
        <v>5069</v>
      </c>
      <c r="C3694" t="s">
        <v>11499</v>
      </c>
      <c r="D3694" t="s">
        <v>364</v>
      </c>
      <c r="E3694" s="2" t="s">
        <v>230</v>
      </c>
      <c r="F3694" t="s">
        <v>13606</v>
      </c>
      <c r="G3694" s="2" t="s">
        <v>6504</v>
      </c>
      <c r="H3694" t="s">
        <v>13553</v>
      </c>
    </row>
    <row r="3695" spans="1:8" x14ac:dyDescent="0.15">
      <c r="A3695">
        <v>3709</v>
      </c>
      <c r="B3695" t="s">
        <v>5070</v>
      </c>
      <c r="C3695" t="s">
        <v>11500</v>
      </c>
      <c r="D3695" t="s">
        <v>364</v>
      </c>
      <c r="E3695" s="2" t="s">
        <v>230</v>
      </c>
      <c r="F3695" t="s">
        <v>13609</v>
      </c>
      <c r="G3695" s="2" t="s">
        <v>6932</v>
      </c>
      <c r="H3695" t="s">
        <v>13553</v>
      </c>
    </row>
    <row r="3696" spans="1:8" x14ac:dyDescent="0.15">
      <c r="A3696">
        <v>3710</v>
      </c>
      <c r="B3696" t="s">
        <v>2034</v>
      </c>
      <c r="C3696" t="s">
        <v>11501</v>
      </c>
      <c r="D3696" t="s">
        <v>364</v>
      </c>
      <c r="E3696" s="2" t="s">
        <v>232</v>
      </c>
      <c r="F3696" t="s">
        <v>13617</v>
      </c>
      <c r="G3696" s="2" t="s">
        <v>7661</v>
      </c>
      <c r="H3696" t="s">
        <v>13553</v>
      </c>
    </row>
    <row r="3697" spans="1:8" x14ac:dyDescent="0.15">
      <c r="A3697">
        <v>3711</v>
      </c>
      <c r="B3697" t="s">
        <v>2657</v>
      </c>
      <c r="C3697" t="s">
        <v>10252</v>
      </c>
      <c r="D3697" t="s">
        <v>364</v>
      </c>
      <c r="E3697" s="2" t="s">
        <v>231</v>
      </c>
      <c r="F3697" t="s">
        <v>13610</v>
      </c>
      <c r="G3697" s="2" t="s">
        <v>6924</v>
      </c>
      <c r="H3697" t="s">
        <v>13553</v>
      </c>
    </row>
    <row r="3698" spans="1:8" x14ac:dyDescent="0.15">
      <c r="A3698">
        <v>3712</v>
      </c>
      <c r="B3698" t="s">
        <v>3537</v>
      </c>
      <c r="C3698" t="s">
        <v>11502</v>
      </c>
      <c r="D3698" t="s">
        <v>364</v>
      </c>
      <c r="E3698" s="2" t="s">
        <v>231</v>
      </c>
      <c r="F3698" t="s">
        <v>13607</v>
      </c>
      <c r="G3698" s="2" t="s">
        <v>7109</v>
      </c>
      <c r="H3698" t="s">
        <v>13553</v>
      </c>
    </row>
    <row r="3699" spans="1:8" x14ac:dyDescent="0.15">
      <c r="A3699">
        <v>3713</v>
      </c>
      <c r="B3699" t="s">
        <v>5071</v>
      </c>
      <c r="C3699" t="s">
        <v>11503</v>
      </c>
      <c r="D3699" t="s">
        <v>364</v>
      </c>
      <c r="E3699" s="2" t="s">
        <v>230</v>
      </c>
      <c r="F3699" t="s">
        <v>13607</v>
      </c>
      <c r="G3699" s="2" t="s">
        <v>6414</v>
      </c>
      <c r="H3699" t="s">
        <v>13553</v>
      </c>
    </row>
    <row r="3700" spans="1:8" x14ac:dyDescent="0.15">
      <c r="A3700">
        <v>3714</v>
      </c>
      <c r="B3700" t="s">
        <v>3535</v>
      </c>
      <c r="C3700" t="s">
        <v>11504</v>
      </c>
      <c r="D3700" t="s">
        <v>364</v>
      </c>
      <c r="E3700" s="2" t="s">
        <v>231</v>
      </c>
      <c r="F3700" t="s">
        <v>13606</v>
      </c>
      <c r="G3700" s="2" t="s">
        <v>6926</v>
      </c>
      <c r="H3700" t="s">
        <v>13553</v>
      </c>
    </row>
    <row r="3701" spans="1:8" x14ac:dyDescent="0.15">
      <c r="A3701">
        <v>3715</v>
      </c>
      <c r="B3701" t="s">
        <v>2663</v>
      </c>
      <c r="C3701" t="s">
        <v>9227</v>
      </c>
      <c r="D3701" t="s">
        <v>364</v>
      </c>
      <c r="E3701" s="2" t="s">
        <v>231</v>
      </c>
      <c r="F3701" t="s">
        <v>13607</v>
      </c>
      <c r="G3701" s="2" t="s">
        <v>6550</v>
      </c>
      <c r="H3701" t="s">
        <v>13553</v>
      </c>
    </row>
    <row r="3702" spans="1:8" x14ac:dyDescent="0.15">
      <c r="A3702">
        <v>3716</v>
      </c>
      <c r="B3702" t="s">
        <v>1710</v>
      </c>
      <c r="C3702" t="s">
        <v>11505</v>
      </c>
      <c r="D3702" t="s">
        <v>364</v>
      </c>
      <c r="E3702" s="2" t="s">
        <v>231</v>
      </c>
      <c r="F3702" t="s">
        <v>13607</v>
      </c>
      <c r="G3702" s="2" t="s">
        <v>6582</v>
      </c>
      <c r="H3702" t="s">
        <v>13553</v>
      </c>
    </row>
    <row r="3703" spans="1:8" x14ac:dyDescent="0.15">
      <c r="A3703">
        <v>3717</v>
      </c>
      <c r="B3703" t="s">
        <v>4156</v>
      </c>
      <c r="C3703" t="s">
        <v>11506</v>
      </c>
      <c r="D3703" t="s">
        <v>364</v>
      </c>
      <c r="E3703" s="2" t="s">
        <v>230</v>
      </c>
      <c r="F3703" t="s">
        <v>13607</v>
      </c>
      <c r="G3703" s="2" t="s">
        <v>6355</v>
      </c>
      <c r="H3703" t="s">
        <v>13553</v>
      </c>
    </row>
    <row r="3704" spans="1:8" x14ac:dyDescent="0.15">
      <c r="A3704">
        <v>3718</v>
      </c>
      <c r="B3704" t="s">
        <v>4153</v>
      </c>
      <c r="C3704" t="s">
        <v>11507</v>
      </c>
      <c r="D3704" t="s">
        <v>364</v>
      </c>
      <c r="E3704" s="2" t="s">
        <v>230</v>
      </c>
      <c r="F3704" t="s">
        <v>13632</v>
      </c>
      <c r="G3704" s="2" t="s">
        <v>6884</v>
      </c>
      <c r="H3704" t="s">
        <v>13553</v>
      </c>
    </row>
    <row r="3705" spans="1:8" x14ac:dyDescent="0.15">
      <c r="A3705">
        <v>3719</v>
      </c>
      <c r="B3705" t="s">
        <v>2662</v>
      </c>
      <c r="C3705" t="s">
        <v>11508</v>
      </c>
      <c r="D3705" t="s">
        <v>364</v>
      </c>
      <c r="E3705" s="2" t="s">
        <v>231</v>
      </c>
      <c r="F3705" t="s">
        <v>13606</v>
      </c>
      <c r="G3705" s="2" t="s">
        <v>7296</v>
      </c>
      <c r="H3705" t="s">
        <v>13553</v>
      </c>
    </row>
    <row r="3706" spans="1:8" x14ac:dyDescent="0.15">
      <c r="A3706">
        <v>3720</v>
      </c>
      <c r="B3706" t="s">
        <v>2658</v>
      </c>
      <c r="C3706" t="s">
        <v>11509</v>
      </c>
      <c r="D3706" t="s">
        <v>364</v>
      </c>
      <c r="E3706" s="2" t="s">
        <v>231</v>
      </c>
      <c r="F3706" t="s">
        <v>13610</v>
      </c>
      <c r="G3706" s="2" t="s">
        <v>6285</v>
      </c>
      <c r="H3706" t="s">
        <v>13553</v>
      </c>
    </row>
    <row r="3707" spans="1:8" x14ac:dyDescent="0.15">
      <c r="A3707">
        <v>3721</v>
      </c>
      <c r="B3707" t="s">
        <v>4155</v>
      </c>
      <c r="C3707" t="s">
        <v>11510</v>
      </c>
      <c r="D3707" t="s">
        <v>364</v>
      </c>
      <c r="E3707" s="2" t="s">
        <v>230</v>
      </c>
      <c r="F3707" t="s">
        <v>13607</v>
      </c>
      <c r="G3707" s="2" t="s">
        <v>6613</v>
      </c>
      <c r="H3707" t="s">
        <v>13553</v>
      </c>
    </row>
    <row r="3708" spans="1:8" x14ac:dyDescent="0.15">
      <c r="A3708">
        <v>3722</v>
      </c>
      <c r="B3708" t="s">
        <v>3542</v>
      </c>
      <c r="C3708" t="s">
        <v>11511</v>
      </c>
      <c r="D3708" t="s">
        <v>364</v>
      </c>
      <c r="E3708" s="2" t="s">
        <v>231</v>
      </c>
      <c r="F3708" t="s">
        <v>13607</v>
      </c>
      <c r="G3708" s="2" t="s">
        <v>6924</v>
      </c>
      <c r="H3708" t="s">
        <v>13553</v>
      </c>
    </row>
    <row r="3709" spans="1:8" x14ac:dyDescent="0.15">
      <c r="A3709">
        <v>3723</v>
      </c>
      <c r="B3709" t="s">
        <v>5072</v>
      </c>
      <c r="C3709" t="s">
        <v>11512</v>
      </c>
      <c r="D3709" t="s">
        <v>13580</v>
      </c>
      <c r="E3709" s="2" t="s">
        <v>70</v>
      </c>
      <c r="F3709" t="s">
        <v>13610</v>
      </c>
      <c r="G3709" s="2" t="s">
        <v>7662</v>
      </c>
      <c r="H3709" t="s">
        <v>13553</v>
      </c>
    </row>
    <row r="3710" spans="1:8" x14ac:dyDescent="0.15">
      <c r="A3710">
        <v>3724</v>
      </c>
      <c r="B3710" t="s">
        <v>5073</v>
      </c>
      <c r="C3710" t="s">
        <v>11513</v>
      </c>
      <c r="D3710" t="s">
        <v>364</v>
      </c>
      <c r="E3710" s="2" t="s">
        <v>230</v>
      </c>
      <c r="F3710" t="s">
        <v>13607</v>
      </c>
      <c r="G3710" s="2" t="s">
        <v>7663</v>
      </c>
      <c r="H3710" t="s">
        <v>13553</v>
      </c>
    </row>
    <row r="3711" spans="1:8" x14ac:dyDescent="0.15">
      <c r="A3711">
        <v>3725</v>
      </c>
      <c r="B3711" t="s">
        <v>5074</v>
      </c>
      <c r="C3711" t="s">
        <v>11514</v>
      </c>
      <c r="D3711" t="s">
        <v>364</v>
      </c>
      <c r="E3711" s="2" t="s">
        <v>231</v>
      </c>
      <c r="F3711" t="s">
        <v>13610</v>
      </c>
      <c r="G3711" s="2" t="s">
        <v>6866</v>
      </c>
      <c r="H3711" t="s">
        <v>13553</v>
      </c>
    </row>
    <row r="3712" spans="1:8" x14ac:dyDescent="0.15">
      <c r="A3712">
        <v>3726</v>
      </c>
      <c r="B3712" t="s">
        <v>5075</v>
      </c>
      <c r="C3712" t="s">
        <v>11515</v>
      </c>
      <c r="D3712" t="s">
        <v>364</v>
      </c>
      <c r="E3712" s="2" t="s">
        <v>230</v>
      </c>
      <c r="F3712" t="s">
        <v>13607</v>
      </c>
      <c r="G3712" s="2" t="s">
        <v>6309</v>
      </c>
      <c r="H3712" t="s">
        <v>13553</v>
      </c>
    </row>
    <row r="3713" spans="1:8" x14ac:dyDescent="0.15">
      <c r="A3713">
        <v>3727</v>
      </c>
      <c r="B3713" t="s">
        <v>5076</v>
      </c>
      <c r="C3713" t="s">
        <v>11516</v>
      </c>
      <c r="D3713" t="s">
        <v>364</v>
      </c>
      <c r="E3713" s="2" t="s">
        <v>231</v>
      </c>
      <c r="F3713" t="s">
        <v>13607</v>
      </c>
      <c r="G3713" s="2" t="s">
        <v>6465</v>
      </c>
      <c r="H3713" t="s">
        <v>13553</v>
      </c>
    </row>
    <row r="3714" spans="1:8" x14ac:dyDescent="0.15">
      <c r="A3714">
        <v>3728</v>
      </c>
      <c r="B3714" t="s">
        <v>3544</v>
      </c>
      <c r="C3714" t="s">
        <v>11517</v>
      </c>
      <c r="D3714" t="s">
        <v>364</v>
      </c>
      <c r="E3714" s="2" t="s">
        <v>231</v>
      </c>
      <c r="F3714" t="s">
        <v>13606</v>
      </c>
      <c r="G3714" s="2" t="s">
        <v>6483</v>
      </c>
      <c r="H3714" t="s">
        <v>13553</v>
      </c>
    </row>
    <row r="3715" spans="1:8" x14ac:dyDescent="0.15">
      <c r="A3715">
        <v>3729</v>
      </c>
      <c r="B3715" t="s">
        <v>3534</v>
      </c>
      <c r="C3715" t="s">
        <v>11518</v>
      </c>
      <c r="D3715" t="s">
        <v>364</v>
      </c>
      <c r="E3715" s="2" t="s">
        <v>231</v>
      </c>
      <c r="F3715" t="s">
        <v>13607</v>
      </c>
      <c r="G3715" s="2" t="s">
        <v>6687</v>
      </c>
      <c r="H3715" t="s">
        <v>13553</v>
      </c>
    </row>
    <row r="3716" spans="1:8" x14ac:dyDescent="0.15">
      <c r="A3716">
        <v>3730</v>
      </c>
      <c r="B3716" t="s">
        <v>5077</v>
      </c>
      <c r="C3716" t="s">
        <v>11519</v>
      </c>
      <c r="D3716" t="s">
        <v>364</v>
      </c>
      <c r="E3716" s="2" t="s">
        <v>231</v>
      </c>
      <c r="F3716" t="s">
        <v>13621</v>
      </c>
      <c r="G3716" s="2" t="s">
        <v>7484</v>
      </c>
      <c r="H3716" t="s">
        <v>13553</v>
      </c>
    </row>
    <row r="3717" spans="1:8" x14ac:dyDescent="0.15">
      <c r="A3717">
        <v>3731</v>
      </c>
      <c r="B3717" t="s">
        <v>5078</v>
      </c>
      <c r="C3717" t="s">
        <v>11520</v>
      </c>
      <c r="D3717" t="s">
        <v>364</v>
      </c>
      <c r="E3717" s="2" t="s">
        <v>231</v>
      </c>
      <c r="F3717" t="s">
        <v>13606</v>
      </c>
      <c r="G3717" s="2" t="s">
        <v>7113</v>
      </c>
      <c r="H3717" t="s">
        <v>13553</v>
      </c>
    </row>
    <row r="3718" spans="1:8" x14ac:dyDescent="0.15">
      <c r="A3718">
        <v>3732</v>
      </c>
      <c r="B3718" t="s">
        <v>3541</v>
      </c>
      <c r="C3718" t="s">
        <v>11521</v>
      </c>
      <c r="D3718" t="s">
        <v>364</v>
      </c>
      <c r="E3718" s="2" t="s">
        <v>231</v>
      </c>
      <c r="F3718" t="s">
        <v>13610</v>
      </c>
      <c r="G3718" s="2" t="s">
        <v>6260</v>
      </c>
      <c r="H3718" t="s">
        <v>13553</v>
      </c>
    </row>
    <row r="3719" spans="1:8" x14ac:dyDescent="0.15">
      <c r="A3719">
        <v>3733</v>
      </c>
      <c r="B3719" t="s">
        <v>5079</v>
      </c>
      <c r="C3719" t="s">
        <v>11522</v>
      </c>
      <c r="D3719" t="s">
        <v>364</v>
      </c>
      <c r="E3719" s="2" t="s">
        <v>230</v>
      </c>
      <c r="F3719" t="s">
        <v>13612</v>
      </c>
      <c r="G3719" s="2" t="s">
        <v>6549</v>
      </c>
      <c r="H3719" t="s">
        <v>13553</v>
      </c>
    </row>
    <row r="3720" spans="1:8" x14ac:dyDescent="0.15">
      <c r="A3720">
        <v>3734</v>
      </c>
      <c r="B3720" t="s">
        <v>2660</v>
      </c>
      <c r="C3720" t="s">
        <v>11523</v>
      </c>
      <c r="D3720" t="s">
        <v>13580</v>
      </c>
      <c r="E3720" s="2" t="s">
        <v>67</v>
      </c>
      <c r="F3720" t="s">
        <v>13607</v>
      </c>
      <c r="G3720" s="2" t="s">
        <v>7347</v>
      </c>
      <c r="H3720" t="s">
        <v>13553</v>
      </c>
    </row>
    <row r="3721" spans="1:8" x14ac:dyDescent="0.15">
      <c r="A3721">
        <v>3735</v>
      </c>
      <c r="B3721" t="s">
        <v>3540</v>
      </c>
      <c r="C3721" t="s">
        <v>11524</v>
      </c>
      <c r="D3721" t="s">
        <v>364</v>
      </c>
      <c r="E3721" s="2" t="s">
        <v>231</v>
      </c>
      <c r="F3721" t="s">
        <v>13607</v>
      </c>
      <c r="G3721" s="2" t="s">
        <v>6664</v>
      </c>
      <c r="H3721" t="s">
        <v>13553</v>
      </c>
    </row>
    <row r="3722" spans="1:8" x14ac:dyDescent="0.15">
      <c r="A3722">
        <v>3736</v>
      </c>
      <c r="B3722" t="s">
        <v>2661</v>
      </c>
      <c r="C3722" t="s">
        <v>11525</v>
      </c>
      <c r="D3722" t="s">
        <v>364</v>
      </c>
      <c r="E3722" s="2" t="s">
        <v>231</v>
      </c>
      <c r="F3722" t="s">
        <v>13606</v>
      </c>
      <c r="G3722" s="2" t="s">
        <v>6779</v>
      </c>
      <c r="H3722" t="s">
        <v>13553</v>
      </c>
    </row>
    <row r="3723" spans="1:8" x14ac:dyDescent="0.15">
      <c r="A3723">
        <v>3737</v>
      </c>
      <c r="B3723" t="s">
        <v>5080</v>
      </c>
      <c r="C3723" t="s">
        <v>11526</v>
      </c>
      <c r="D3723" t="s">
        <v>364</v>
      </c>
      <c r="E3723" s="2" t="s">
        <v>230</v>
      </c>
      <c r="F3723" t="s">
        <v>13610</v>
      </c>
      <c r="G3723" s="2" t="s">
        <v>7153</v>
      </c>
      <c r="H3723" t="s">
        <v>13553</v>
      </c>
    </row>
    <row r="3724" spans="1:8" x14ac:dyDescent="0.15">
      <c r="A3724">
        <v>3738</v>
      </c>
      <c r="B3724" t="s">
        <v>3545</v>
      </c>
      <c r="C3724" t="s">
        <v>11527</v>
      </c>
      <c r="D3724" t="s">
        <v>364</v>
      </c>
      <c r="E3724" s="2" t="s">
        <v>231</v>
      </c>
      <c r="F3724" t="s">
        <v>13610</v>
      </c>
      <c r="G3724" s="2" t="s">
        <v>6281</v>
      </c>
      <c r="H3724" t="s">
        <v>13553</v>
      </c>
    </row>
    <row r="3725" spans="1:8" x14ac:dyDescent="0.15">
      <c r="A3725">
        <v>3739</v>
      </c>
      <c r="B3725" t="s">
        <v>3538</v>
      </c>
      <c r="C3725" t="s">
        <v>11528</v>
      </c>
      <c r="D3725" t="s">
        <v>364</v>
      </c>
      <c r="E3725" s="2" t="s">
        <v>231</v>
      </c>
      <c r="F3725" t="s">
        <v>13607</v>
      </c>
      <c r="G3725" s="2" t="s">
        <v>7436</v>
      </c>
      <c r="H3725" t="s">
        <v>13553</v>
      </c>
    </row>
    <row r="3726" spans="1:8" x14ac:dyDescent="0.15">
      <c r="A3726">
        <v>3740</v>
      </c>
      <c r="B3726" t="s">
        <v>3491</v>
      </c>
      <c r="C3726" t="s">
        <v>11288</v>
      </c>
      <c r="D3726" t="s">
        <v>364</v>
      </c>
      <c r="E3726" s="2" t="s">
        <v>231</v>
      </c>
      <c r="F3726" t="s">
        <v>13606</v>
      </c>
      <c r="G3726" s="2" t="s">
        <v>7035</v>
      </c>
      <c r="H3726" t="s">
        <v>13553</v>
      </c>
    </row>
    <row r="3727" spans="1:8" x14ac:dyDescent="0.15">
      <c r="A3727">
        <v>3741</v>
      </c>
      <c r="B3727" t="s">
        <v>2039</v>
      </c>
      <c r="C3727" t="s">
        <v>11529</v>
      </c>
      <c r="D3727" t="s">
        <v>13580</v>
      </c>
      <c r="E3727" s="2" t="s">
        <v>67</v>
      </c>
      <c r="F3727" t="s">
        <v>13607</v>
      </c>
      <c r="G3727" s="2" t="s">
        <v>7664</v>
      </c>
      <c r="H3727" t="s">
        <v>13553</v>
      </c>
    </row>
    <row r="3728" spans="1:8" x14ac:dyDescent="0.15">
      <c r="A3728">
        <v>3742</v>
      </c>
      <c r="B3728" t="s">
        <v>4152</v>
      </c>
      <c r="C3728" t="s">
        <v>11530</v>
      </c>
      <c r="D3728" t="s">
        <v>364</v>
      </c>
      <c r="E3728" s="2" t="s">
        <v>231</v>
      </c>
      <c r="F3728" t="s">
        <v>13607</v>
      </c>
      <c r="G3728" s="2" t="s">
        <v>7547</v>
      </c>
      <c r="H3728" t="s">
        <v>13553</v>
      </c>
    </row>
    <row r="3729" spans="1:8" x14ac:dyDescent="0.15">
      <c r="A3729">
        <v>3743</v>
      </c>
      <c r="B3729" t="s">
        <v>4157</v>
      </c>
      <c r="C3729" t="s">
        <v>11531</v>
      </c>
      <c r="D3729" t="s">
        <v>364</v>
      </c>
      <c r="E3729" s="2" t="s">
        <v>230</v>
      </c>
      <c r="F3729" t="s">
        <v>13608</v>
      </c>
      <c r="G3729" s="2" t="s">
        <v>6684</v>
      </c>
      <c r="H3729" t="s">
        <v>13553</v>
      </c>
    </row>
    <row r="3730" spans="1:8" x14ac:dyDescent="0.15">
      <c r="A3730">
        <v>3744</v>
      </c>
      <c r="B3730" t="s">
        <v>1951</v>
      </c>
      <c r="C3730" t="s">
        <v>11532</v>
      </c>
      <c r="D3730" t="s">
        <v>13580</v>
      </c>
      <c r="E3730" s="2" t="s">
        <v>67</v>
      </c>
      <c r="F3730" t="s">
        <v>13607</v>
      </c>
      <c r="G3730" s="2" t="s">
        <v>7665</v>
      </c>
      <c r="H3730" t="s">
        <v>13553</v>
      </c>
    </row>
    <row r="3731" spans="1:8" x14ac:dyDescent="0.15">
      <c r="A3731">
        <v>3745</v>
      </c>
      <c r="B3731" t="s">
        <v>5081</v>
      </c>
      <c r="C3731" t="s">
        <v>11533</v>
      </c>
      <c r="D3731" t="s">
        <v>364</v>
      </c>
      <c r="E3731" s="2" t="s">
        <v>230</v>
      </c>
      <c r="F3731" t="s">
        <v>13606</v>
      </c>
      <c r="G3731" s="2" t="s">
        <v>7005</v>
      </c>
      <c r="H3731" t="s">
        <v>13553</v>
      </c>
    </row>
    <row r="3732" spans="1:8" x14ac:dyDescent="0.15">
      <c r="A3732">
        <v>3746</v>
      </c>
      <c r="B3732" t="s">
        <v>2036</v>
      </c>
      <c r="C3732" t="s">
        <v>11534</v>
      </c>
      <c r="D3732" t="s">
        <v>364</v>
      </c>
      <c r="E3732" s="2" t="s">
        <v>232</v>
      </c>
      <c r="F3732" t="s">
        <v>13618</v>
      </c>
      <c r="G3732" s="2" t="s">
        <v>7666</v>
      </c>
      <c r="H3732" t="s">
        <v>13553</v>
      </c>
    </row>
    <row r="3733" spans="1:8" x14ac:dyDescent="0.15">
      <c r="A3733">
        <v>3747</v>
      </c>
      <c r="B3733" t="s">
        <v>5082</v>
      </c>
      <c r="C3733" t="s">
        <v>11535</v>
      </c>
      <c r="D3733" t="s">
        <v>364</v>
      </c>
      <c r="E3733" s="2" t="s">
        <v>230</v>
      </c>
      <c r="F3733" t="s">
        <v>13634</v>
      </c>
      <c r="G3733" s="2" t="s">
        <v>7405</v>
      </c>
      <c r="H3733" t="s">
        <v>13553</v>
      </c>
    </row>
    <row r="3734" spans="1:8" x14ac:dyDescent="0.15">
      <c r="A3734">
        <v>3748</v>
      </c>
      <c r="B3734" t="s">
        <v>5083</v>
      </c>
      <c r="C3734" t="s">
        <v>11536</v>
      </c>
      <c r="D3734" t="s">
        <v>13580</v>
      </c>
      <c r="E3734" s="2" t="s">
        <v>70</v>
      </c>
      <c r="F3734" t="s">
        <v>13607</v>
      </c>
      <c r="G3734" s="2" t="s">
        <v>7667</v>
      </c>
      <c r="H3734" t="s">
        <v>13553</v>
      </c>
    </row>
    <row r="3735" spans="1:8" x14ac:dyDescent="0.15">
      <c r="A3735">
        <v>3749</v>
      </c>
      <c r="B3735" t="s">
        <v>3499</v>
      </c>
      <c r="C3735" t="s">
        <v>11537</v>
      </c>
      <c r="D3735" t="s">
        <v>404</v>
      </c>
      <c r="E3735" s="2" t="s">
        <v>233</v>
      </c>
      <c r="F3735" t="s">
        <v>13607</v>
      </c>
      <c r="G3735" s="2" t="s">
        <v>7325</v>
      </c>
      <c r="H3735" t="s">
        <v>13553</v>
      </c>
    </row>
    <row r="3736" spans="1:8" x14ac:dyDescent="0.15">
      <c r="A3736">
        <v>3750</v>
      </c>
      <c r="B3736" t="s">
        <v>3500</v>
      </c>
      <c r="C3736" t="s">
        <v>11538</v>
      </c>
      <c r="D3736" t="s">
        <v>404</v>
      </c>
      <c r="E3736" s="2" t="s">
        <v>233</v>
      </c>
      <c r="F3736" t="s">
        <v>13607</v>
      </c>
      <c r="G3736" s="2" t="s">
        <v>7628</v>
      </c>
      <c r="H3736" t="s">
        <v>13553</v>
      </c>
    </row>
    <row r="3737" spans="1:8" x14ac:dyDescent="0.15">
      <c r="A3737">
        <v>3751</v>
      </c>
      <c r="B3737" t="s">
        <v>3501</v>
      </c>
      <c r="C3737" t="s">
        <v>11539</v>
      </c>
      <c r="D3737" t="s">
        <v>404</v>
      </c>
      <c r="E3737" s="2" t="s">
        <v>233</v>
      </c>
      <c r="F3737" t="s">
        <v>13607</v>
      </c>
      <c r="G3737" s="2" t="s">
        <v>6997</v>
      </c>
      <c r="H3737" t="s">
        <v>13553</v>
      </c>
    </row>
    <row r="3738" spans="1:8" x14ac:dyDescent="0.15">
      <c r="A3738">
        <v>3752</v>
      </c>
      <c r="B3738" t="s">
        <v>3502</v>
      </c>
      <c r="C3738" t="s">
        <v>11540</v>
      </c>
      <c r="D3738" t="s">
        <v>404</v>
      </c>
      <c r="E3738" s="2" t="s">
        <v>233</v>
      </c>
      <c r="F3738" t="s">
        <v>13607</v>
      </c>
      <c r="G3738" s="2" t="s">
        <v>7062</v>
      </c>
      <c r="H3738" t="s">
        <v>13553</v>
      </c>
    </row>
    <row r="3739" spans="1:8" x14ac:dyDescent="0.15">
      <c r="A3739">
        <v>3753</v>
      </c>
      <c r="B3739" t="s">
        <v>3503</v>
      </c>
      <c r="C3739" t="s">
        <v>11541</v>
      </c>
      <c r="D3739" t="s">
        <v>404</v>
      </c>
      <c r="E3739" s="2" t="s">
        <v>233</v>
      </c>
      <c r="F3739" t="s">
        <v>13607</v>
      </c>
      <c r="G3739" s="2" t="s">
        <v>6733</v>
      </c>
      <c r="H3739" t="s">
        <v>13553</v>
      </c>
    </row>
    <row r="3740" spans="1:8" x14ac:dyDescent="0.15">
      <c r="A3740">
        <v>3754</v>
      </c>
      <c r="B3740" t="s">
        <v>5084</v>
      </c>
      <c r="C3740" t="s">
        <v>11542</v>
      </c>
      <c r="D3740" t="s">
        <v>404</v>
      </c>
      <c r="E3740" s="2" t="s">
        <v>232</v>
      </c>
      <c r="F3740" t="s">
        <v>13607</v>
      </c>
      <c r="G3740" s="2" t="s">
        <v>6530</v>
      </c>
      <c r="H3740" t="s">
        <v>13553</v>
      </c>
    </row>
    <row r="3741" spans="1:8" x14ac:dyDescent="0.15">
      <c r="A3741">
        <v>3755</v>
      </c>
      <c r="B3741" t="s">
        <v>5085</v>
      </c>
      <c r="C3741" t="s">
        <v>11543</v>
      </c>
      <c r="D3741" t="s">
        <v>404</v>
      </c>
      <c r="E3741" s="2" t="s">
        <v>232</v>
      </c>
      <c r="F3741" t="s">
        <v>13607</v>
      </c>
      <c r="G3741" s="2" t="s">
        <v>7668</v>
      </c>
      <c r="H3741" t="s">
        <v>13553</v>
      </c>
    </row>
    <row r="3742" spans="1:8" x14ac:dyDescent="0.15">
      <c r="A3742">
        <v>3756</v>
      </c>
      <c r="B3742" t="s">
        <v>5086</v>
      </c>
      <c r="C3742" t="s">
        <v>11544</v>
      </c>
      <c r="D3742" t="s">
        <v>404</v>
      </c>
      <c r="E3742" s="2" t="s">
        <v>232</v>
      </c>
      <c r="F3742" t="s">
        <v>13607</v>
      </c>
      <c r="G3742" s="2" t="s">
        <v>6530</v>
      </c>
      <c r="H3742" t="s">
        <v>13553</v>
      </c>
    </row>
    <row r="3743" spans="1:8" x14ac:dyDescent="0.15">
      <c r="A3743">
        <v>3757</v>
      </c>
      <c r="B3743" t="s">
        <v>5087</v>
      </c>
      <c r="C3743" t="s">
        <v>11545</v>
      </c>
      <c r="D3743" t="s">
        <v>404</v>
      </c>
      <c r="E3743" s="2" t="s">
        <v>232</v>
      </c>
      <c r="F3743" t="s">
        <v>13607</v>
      </c>
      <c r="G3743" s="2" t="s">
        <v>7669</v>
      </c>
      <c r="H3743" t="s">
        <v>13553</v>
      </c>
    </row>
    <row r="3744" spans="1:8" x14ac:dyDescent="0.15">
      <c r="A3744">
        <v>3758</v>
      </c>
      <c r="B3744" t="s">
        <v>5088</v>
      </c>
      <c r="C3744" t="s">
        <v>11546</v>
      </c>
      <c r="D3744" t="s">
        <v>404</v>
      </c>
      <c r="E3744" s="2" t="s">
        <v>232</v>
      </c>
      <c r="F3744" t="s">
        <v>13607</v>
      </c>
      <c r="G3744" s="2" t="s">
        <v>7565</v>
      </c>
      <c r="H3744" t="s">
        <v>13553</v>
      </c>
    </row>
    <row r="3745" spans="1:8" x14ac:dyDescent="0.15">
      <c r="A3745">
        <v>3759</v>
      </c>
      <c r="B3745" t="s">
        <v>1961</v>
      </c>
      <c r="C3745" t="s">
        <v>11547</v>
      </c>
      <c r="D3745" t="s">
        <v>327</v>
      </c>
      <c r="E3745" s="2" t="s">
        <v>232</v>
      </c>
      <c r="F3745" t="s">
        <v>27</v>
      </c>
      <c r="G3745" s="2" t="s">
        <v>7471</v>
      </c>
      <c r="H3745" t="s">
        <v>13553</v>
      </c>
    </row>
    <row r="3746" spans="1:8" x14ac:dyDescent="0.15">
      <c r="A3746">
        <v>3760</v>
      </c>
      <c r="B3746" t="s">
        <v>1957</v>
      </c>
      <c r="C3746" t="s">
        <v>11548</v>
      </c>
      <c r="D3746" t="s">
        <v>327</v>
      </c>
      <c r="E3746" s="2" t="s">
        <v>232</v>
      </c>
      <c r="F3746" t="s">
        <v>13614</v>
      </c>
      <c r="G3746" s="2" t="s">
        <v>7670</v>
      </c>
      <c r="H3746" t="s">
        <v>13553</v>
      </c>
    </row>
    <row r="3747" spans="1:8" x14ac:dyDescent="0.15">
      <c r="A3747">
        <v>3761</v>
      </c>
      <c r="B3747" t="s">
        <v>1960</v>
      </c>
      <c r="C3747" t="s">
        <v>11549</v>
      </c>
      <c r="D3747" t="s">
        <v>327</v>
      </c>
      <c r="E3747" s="2" t="s">
        <v>232</v>
      </c>
      <c r="F3747" t="s">
        <v>13631</v>
      </c>
      <c r="G3747" s="2" t="s">
        <v>7671</v>
      </c>
      <c r="H3747" t="s">
        <v>13553</v>
      </c>
    </row>
    <row r="3748" spans="1:8" x14ac:dyDescent="0.15">
      <c r="A3748">
        <v>3762</v>
      </c>
      <c r="B3748" t="s">
        <v>1953</v>
      </c>
      <c r="C3748" t="s">
        <v>11550</v>
      </c>
      <c r="D3748" t="s">
        <v>327</v>
      </c>
      <c r="E3748" s="2" t="s">
        <v>232</v>
      </c>
      <c r="F3748" t="s">
        <v>13632</v>
      </c>
      <c r="G3748" s="2" t="s">
        <v>6247</v>
      </c>
      <c r="H3748" t="s">
        <v>13553</v>
      </c>
    </row>
    <row r="3749" spans="1:8" x14ac:dyDescent="0.15">
      <c r="A3749">
        <v>3763</v>
      </c>
      <c r="B3749" t="s">
        <v>1959</v>
      </c>
      <c r="C3749" t="s">
        <v>11551</v>
      </c>
      <c r="D3749" t="s">
        <v>327</v>
      </c>
      <c r="E3749" s="2" t="s">
        <v>232</v>
      </c>
      <c r="F3749" t="s">
        <v>13625</v>
      </c>
      <c r="G3749" s="2" t="s">
        <v>7178</v>
      </c>
      <c r="H3749" t="s">
        <v>13553</v>
      </c>
    </row>
    <row r="3750" spans="1:8" x14ac:dyDescent="0.15">
      <c r="A3750">
        <v>3764</v>
      </c>
      <c r="B3750" t="s">
        <v>1956</v>
      </c>
      <c r="C3750" t="s">
        <v>11552</v>
      </c>
      <c r="D3750" t="s">
        <v>327</v>
      </c>
      <c r="E3750" s="2" t="s">
        <v>232</v>
      </c>
      <c r="F3750" t="s">
        <v>13611</v>
      </c>
      <c r="G3750" s="2" t="s">
        <v>6710</v>
      </c>
      <c r="H3750" t="s">
        <v>13553</v>
      </c>
    </row>
    <row r="3751" spans="1:8" x14ac:dyDescent="0.15">
      <c r="A3751">
        <v>3765</v>
      </c>
      <c r="B3751" t="s">
        <v>1958</v>
      </c>
      <c r="C3751" t="s">
        <v>11553</v>
      </c>
      <c r="D3751" t="s">
        <v>327</v>
      </c>
      <c r="E3751" s="2" t="s">
        <v>232</v>
      </c>
      <c r="F3751" t="s">
        <v>13648</v>
      </c>
      <c r="G3751" s="2" t="s">
        <v>6388</v>
      </c>
      <c r="H3751" t="s">
        <v>13553</v>
      </c>
    </row>
    <row r="3752" spans="1:8" x14ac:dyDescent="0.15">
      <c r="A3752">
        <v>3766</v>
      </c>
      <c r="B3752" t="s">
        <v>1954</v>
      </c>
      <c r="C3752" t="s">
        <v>11554</v>
      </c>
      <c r="D3752" t="s">
        <v>327</v>
      </c>
      <c r="E3752" s="2" t="s">
        <v>232</v>
      </c>
      <c r="F3752" t="s">
        <v>13609</v>
      </c>
      <c r="G3752" s="2" t="s">
        <v>7365</v>
      </c>
      <c r="H3752" t="s">
        <v>13553</v>
      </c>
    </row>
    <row r="3753" spans="1:8" x14ac:dyDescent="0.15">
      <c r="A3753">
        <v>3767</v>
      </c>
      <c r="B3753" t="s">
        <v>1955</v>
      </c>
      <c r="C3753" t="s">
        <v>11555</v>
      </c>
      <c r="D3753" t="s">
        <v>327</v>
      </c>
      <c r="E3753" s="2" t="s">
        <v>232</v>
      </c>
      <c r="F3753" t="s">
        <v>13627</v>
      </c>
      <c r="G3753" s="2" t="s">
        <v>7580</v>
      </c>
      <c r="H3753" t="s">
        <v>13553</v>
      </c>
    </row>
    <row r="3754" spans="1:8" x14ac:dyDescent="0.15">
      <c r="A3754">
        <v>3768</v>
      </c>
      <c r="B3754" t="s">
        <v>1952</v>
      </c>
      <c r="C3754" t="s">
        <v>11556</v>
      </c>
      <c r="D3754" t="s">
        <v>327</v>
      </c>
      <c r="E3754" s="2" t="s">
        <v>232</v>
      </c>
      <c r="F3754" t="s">
        <v>13620</v>
      </c>
      <c r="G3754" s="2" t="s">
        <v>6378</v>
      </c>
      <c r="H3754" t="s">
        <v>13553</v>
      </c>
    </row>
    <row r="3755" spans="1:8" x14ac:dyDescent="0.15">
      <c r="A3755">
        <v>3769</v>
      </c>
      <c r="B3755" t="s">
        <v>1962</v>
      </c>
      <c r="C3755" t="s">
        <v>11557</v>
      </c>
      <c r="D3755" t="s">
        <v>327</v>
      </c>
      <c r="E3755" s="2" t="s">
        <v>232</v>
      </c>
      <c r="F3755" t="s">
        <v>13638</v>
      </c>
      <c r="G3755" s="2" t="s">
        <v>6236</v>
      </c>
      <c r="H3755" t="s">
        <v>13553</v>
      </c>
    </row>
    <row r="3756" spans="1:8" x14ac:dyDescent="0.15">
      <c r="A3756">
        <v>3770</v>
      </c>
      <c r="B3756" t="s">
        <v>3570</v>
      </c>
      <c r="C3756" t="s">
        <v>11558</v>
      </c>
      <c r="D3756" t="s">
        <v>327</v>
      </c>
      <c r="E3756" s="2" t="s">
        <v>231</v>
      </c>
      <c r="F3756" t="s">
        <v>13634</v>
      </c>
      <c r="G3756" s="2" t="s">
        <v>6280</v>
      </c>
      <c r="H3756" t="s">
        <v>13553</v>
      </c>
    </row>
    <row r="3757" spans="1:8" x14ac:dyDescent="0.15">
      <c r="A3757">
        <v>3771</v>
      </c>
      <c r="B3757" t="s">
        <v>3569</v>
      </c>
      <c r="C3757" t="s">
        <v>11559</v>
      </c>
      <c r="D3757" t="s">
        <v>327</v>
      </c>
      <c r="E3757" s="2" t="s">
        <v>231</v>
      </c>
      <c r="F3757" t="s">
        <v>13642</v>
      </c>
      <c r="G3757" s="2" t="s">
        <v>6406</v>
      </c>
      <c r="H3757" t="s">
        <v>13553</v>
      </c>
    </row>
    <row r="3758" spans="1:8" x14ac:dyDescent="0.15">
      <c r="A3758">
        <v>3772</v>
      </c>
      <c r="B3758" t="s">
        <v>3571</v>
      </c>
      <c r="C3758" t="s">
        <v>11560</v>
      </c>
      <c r="D3758" t="s">
        <v>327</v>
      </c>
      <c r="E3758" s="2" t="s">
        <v>231</v>
      </c>
      <c r="F3758" t="s">
        <v>13620</v>
      </c>
      <c r="G3758" s="2" t="s">
        <v>6930</v>
      </c>
      <c r="H3758" t="s">
        <v>13553</v>
      </c>
    </row>
    <row r="3759" spans="1:8" x14ac:dyDescent="0.15">
      <c r="A3759">
        <v>3773</v>
      </c>
      <c r="B3759" t="s">
        <v>3572</v>
      </c>
      <c r="C3759" t="s">
        <v>11561</v>
      </c>
      <c r="D3759" t="s">
        <v>327</v>
      </c>
      <c r="E3759" s="2" t="s">
        <v>231</v>
      </c>
      <c r="F3759" t="s">
        <v>13642</v>
      </c>
      <c r="G3759" s="2" t="s">
        <v>6580</v>
      </c>
      <c r="H3759" t="s">
        <v>13553</v>
      </c>
    </row>
    <row r="3760" spans="1:8" x14ac:dyDescent="0.15">
      <c r="A3760">
        <v>3774</v>
      </c>
      <c r="B3760" t="s">
        <v>2156</v>
      </c>
      <c r="C3760" t="s">
        <v>11562</v>
      </c>
      <c r="D3760" t="s">
        <v>327</v>
      </c>
      <c r="E3760" s="2" t="s">
        <v>231</v>
      </c>
      <c r="F3760" t="s">
        <v>13609</v>
      </c>
      <c r="G3760" s="2" t="s">
        <v>6626</v>
      </c>
      <c r="H3760" t="s">
        <v>13553</v>
      </c>
    </row>
    <row r="3761" spans="1:8" x14ac:dyDescent="0.15">
      <c r="A3761">
        <v>3775</v>
      </c>
      <c r="B3761" t="s">
        <v>4121</v>
      </c>
      <c r="C3761" t="s">
        <v>11563</v>
      </c>
      <c r="D3761" t="s">
        <v>327</v>
      </c>
      <c r="E3761" s="2" t="s">
        <v>230</v>
      </c>
      <c r="F3761" t="s">
        <v>13634</v>
      </c>
      <c r="G3761" s="2" t="s">
        <v>6562</v>
      </c>
      <c r="H3761" t="s">
        <v>13553</v>
      </c>
    </row>
    <row r="3762" spans="1:8" x14ac:dyDescent="0.15">
      <c r="A3762">
        <v>3776</v>
      </c>
      <c r="B3762" t="s">
        <v>4122</v>
      </c>
      <c r="C3762" t="s">
        <v>10116</v>
      </c>
      <c r="D3762" t="s">
        <v>327</v>
      </c>
      <c r="E3762" s="2" t="s">
        <v>230</v>
      </c>
      <c r="F3762" t="s">
        <v>13609</v>
      </c>
      <c r="G3762" s="2" t="s">
        <v>7056</v>
      </c>
      <c r="H3762" t="s">
        <v>13553</v>
      </c>
    </row>
    <row r="3763" spans="1:8" x14ac:dyDescent="0.15">
      <c r="A3763">
        <v>3777</v>
      </c>
      <c r="B3763" t="s">
        <v>4123</v>
      </c>
      <c r="C3763" t="s">
        <v>11564</v>
      </c>
      <c r="D3763" t="s">
        <v>327</v>
      </c>
      <c r="E3763" s="2" t="s">
        <v>230</v>
      </c>
      <c r="F3763" t="s">
        <v>13639</v>
      </c>
      <c r="G3763" s="2" t="s">
        <v>6268</v>
      </c>
      <c r="H3763" t="s">
        <v>13553</v>
      </c>
    </row>
    <row r="3764" spans="1:8" x14ac:dyDescent="0.15">
      <c r="A3764">
        <v>3778</v>
      </c>
      <c r="B3764" t="s">
        <v>5089</v>
      </c>
      <c r="C3764" t="s">
        <v>11565</v>
      </c>
      <c r="D3764" t="s">
        <v>327</v>
      </c>
      <c r="E3764" s="2" t="s">
        <v>230</v>
      </c>
      <c r="F3764" t="s">
        <v>13637</v>
      </c>
      <c r="G3764" s="2" t="s">
        <v>7672</v>
      </c>
      <c r="H3764" t="s">
        <v>13553</v>
      </c>
    </row>
    <row r="3765" spans="1:8" x14ac:dyDescent="0.15">
      <c r="A3765">
        <v>3779</v>
      </c>
      <c r="B3765" t="s">
        <v>5090</v>
      </c>
      <c r="C3765" t="s">
        <v>11566</v>
      </c>
      <c r="D3765" t="s">
        <v>327</v>
      </c>
      <c r="E3765" s="2" t="s">
        <v>230</v>
      </c>
      <c r="F3765" t="s">
        <v>13642</v>
      </c>
      <c r="G3765" s="2" t="s">
        <v>6672</v>
      </c>
      <c r="H3765" t="s">
        <v>13553</v>
      </c>
    </row>
    <row r="3766" spans="1:8" x14ac:dyDescent="0.15">
      <c r="A3766">
        <v>3780</v>
      </c>
      <c r="B3766" t="s">
        <v>5091</v>
      </c>
      <c r="C3766" t="s">
        <v>11567</v>
      </c>
      <c r="D3766" t="s">
        <v>327</v>
      </c>
      <c r="E3766" s="2" t="s">
        <v>230</v>
      </c>
      <c r="F3766" t="s">
        <v>13617</v>
      </c>
      <c r="G3766" s="2" t="s">
        <v>7573</v>
      </c>
      <c r="H3766" t="s">
        <v>13553</v>
      </c>
    </row>
    <row r="3767" spans="1:8" x14ac:dyDescent="0.15">
      <c r="A3767">
        <v>3781</v>
      </c>
      <c r="B3767" t="s">
        <v>5092</v>
      </c>
      <c r="C3767" t="s">
        <v>11568</v>
      </c>
      <c r="D3767" t="s">
        <v>327</v>
      </c>
      <c r="E3767" s="2" t="s">
        <v>230</v>
      </c>
      <c r="F3767" t="s">
        <v>13645</v>
      </c>
      <c r="G3767" s="2" t="s">
        <v>6435</v>
      </c>
      <c r="H3767" t="s">
        <v>13553</v>
      </c>
    </row>
    <row r="3768" spans="1:8" x14ac:dyDescent="0.15">
      <c r="A3768">
        <v>3782</v>
      </c>
      <c r="B3768" t="s">
        <v>5093</v>
      </c>
      <c r="C3768" t="s">
        <v>11569</v>
      </c>
      <c r="D3768" t="s">
        <v>327</v>
      </c>
      <c r="E3768" s="2" t="s">
        <v>230</v>
      </c>
      <c r="F3768" t="s">
        <v>13613</v>
      </c>
      <c r="G3768" s="2" t="s">
        <v>6785</v>
      </c>
      <c r="H3768" t="s">
        <v>13553</v>
      </c>
    </row>
    <row r="3769" spans="1:8" x14ac:dyDescent="0.15">
      <c r="A3769">
        <v>3783</v>
      </c>
      <c r="B3769" t="s">
        <v>5094</v>
      </c>
      <c r="C3769" t="s">
        <v>11570</v>
      </c>
      <c r="D3769" t="s">
        <v>327</v>
      </c>
      <c r="E3769" s="2" t="s">
        <v>230</v>
      </c>
      <c r="F3769" t="s">
        <v>13609</v>
      </c>
      <c r="G3769" s="2" t="s">
        <v>6327</v>
      </c>
      <c r="H3769" t="s">
        <v>13553</v>
      </c>
    </row>
    <row r="3770" spans="1:8" x14ac:dyDescent="0.15">
      <c r="A3770">
        <v>3784</v>
      </c>
      <c r="B3770" t="s">
        <v>5095</v>
      </c>
      <c r="C3770" t="s">
        <v>11571</v>
      </c>
      <c r="D3770" t="s">
        <v>327</v>
      </c>
      <c r="E3770" s="2" t="s">
        <v>230</v>
      </c>
      <c r="F3770" t="s">
        <v>13634</v>
      </c>
      <c r="G3770" s="2" t="s">
        <v>6423</v>
      </c>
      <c r="H3770" t="s">
        <v>13553</v>
      </c>
    </row>
    <row r="3771" spans="1:8" x14ac:dyDescent="0.15">
      <c r="A3771">
        <v>3785</v>
      </c>
      <c r="B3771" t="s">
        <v>5096</v>
      </c>
      <c r="C3771" t="s">
        <v>11572</v>
      </c>
      <c r="D3771" t="s">
        <v>327</v>
      </c>
      <c r="E3771" s="2" t="s">
        <v>230</v>
      </c>
      <c r="F3771" t="s">
        <v>13627</v>
      </c>
      <c r="G3771" s="2" t="s">
        <v>6695</v>
      </c>
      <c r="H3771" t="s">
        <v>13553</v>
      </c>
    </row>
    <row r="3772" spans="1:8" x14ac:dyDescent="0.15">
      <c r="A3772">
        <v>3786</v>
      </c>
      <c r="B3772" t="s">
        <v>3193</v>
      </c>
      <c r="C3772" t="s">
        <v>11573</v>
      </c>
      <c r="D3772" t="s">
        <v>409</v>
      </c>
      <c r="E3772" s="2" t="s">
        <v>231</v>
      </c>
      <c r="F3772" t="s">
        <v>13607</v>
      </c>
      <c r="G3772" s="2" t="s">
        <v>6777</v>
      </c>
      <c r="H3772" t="s">
        <v>13553</v>
      </c>
    </row>
    <row r="3773" spans="1:8" x14ac:dyDescent="0.15">
      <c r="A3773">
        <v>3787</v>
      </c>
      <c r="B3773" t="s">
        <v>3194</v>
      </c>
      <c r="C3773" t="s">
        <v>11574</v>
      </c>
      <c r="D3773" t="s">
        <v>409</v>
      </c>
      <c r="E3773" s="2" t="s">
        <v>231</v>
      </c>
      <c r="F3773" t="s">
        <v>13627</v>
      </c>
      <c r="G3773" s="2" t="s">
        <v>6272</v>
      </c>
      <c r="H3773" t="s">
        <v>13553</v>
      </c>
    </row>
    <row r="3774" spans="1:8" x14ac:dyDescent="0.15">
      <c r="A3774">
        <v>3788</v>
      </c>
      <c r="B3774" t="s">
        <v>3195</v>
      </c>
      <c r="C3774" t="s">
        <v>11575</v>
      </c>
      <c r="D3774" t="s">
        <v>409</v>
      </c>
      <c r="E3774" s="2" t="s">
        <v>231</v>
      </c>
      <c r="F3774" t="s">
        <v>13607</v>
      </c>
      <c r="G3774" s="2" t="s">
        <v>7029</v>
      </c>
      <c r="H3774" t="s">
        <v>13553</v>
      </c>
    </row>
    <row r="3775" spans="1:8" x14ac:dyDescent="0.15">
      <c r="A3775">
        <v>3789</v>
      </c>
      <c r="B3775" t="s">
        <v>3196</v>
      </c>
      <c r="C3775" t="s">
        <v>11576</v>
      </c>
      <c r="D3775" t="s">
        <v>409</v>
      </c>
      <c r="E3775" s="2" t="s">
        <v>231</v>
      </c>
      <c r="F3775" t="s">
        <v>13606</v>
      </c>
      <c r="G3775" s="2" t="s">
        <v>6528</v>
      </c>
      <c r="H3775" t="s">
        <v>13553</v>
      </c>
    </row>
    <row r="3776" spans="1:8" x14ac:dyDescent="0.15">
      <c r="A3776">
        <v>3790</v>
      </c>
      <c r="B3776" t="s">
        <v>3197</v>
      </c>
      <c r="C3776" t="s">
        <v>11577</v>
      </c>
      <c r="D3776" t="s">
        <v>409</v>
      </c>
      <c r="E3776" s="2" t="s">
        <v>231</v>
      </c>
      <c r="F3776" t="s">
        <v>13607</v>
      </c>
      <c r="G3776" s="2" t="s">
        <v>7230</v>
      </c>
      <c r="H3776" t="s">
        <v>13553</v>
      </c>
    </row>
    <row r="3777" spans="1:8" x14ac:dyDescent="0.15">
      <c r="A3777">
        <v>3791</v>
      </c>
      <c r="B3777" t="s">
        <v>2585</v>
      </c>
      <c r="C3777" t="s">
        <v>11578</v>
      </c>
      <c r="D3777" t="s">
        <v>409</v>
      </c>
      <c r="E3777" s="2" t="s">
        <v>231</v>
      </c>
      <c r="F3777" t="s">
        <v>13613</v>
      </c>
      <c r="G3777" s="2" t="s">
        <v>6546</v>
      </c>
      <c r="H3777" t="s">
        <v>13553</v>
      </c>
    </row>
    <row r="3778" spans="1:8" x14ac:dyDescent="0.15">
      <c r="A3778">
        <v>3792</v>
      </c>
      <c r="B3778" t="s">
        <v>3198</v>
      </c>
      <c r="C3778" t="s">
        <v>11579</v>
      </c>
      <c r="D3778" t="s">
        <v>409</v>
      </c>
      <c r="E3778" s="2" t="s">
        <v>231</v>
      </c>
      <c r="F3778" t="s">
        <v>13617</v>
      </c>
      <c r="G3778" s="2" t="s">
        <v>6716</v>
      </c>
      <c r="H3778" t="s">
        <v>13553</v>
      </c>
    </row>
    <row r="3779" spans="1:8" x14ac:dyDescent="0.15">
      <c r="A3779">
        <v>3793</v>
      </c>
      <c r="B3779" t="s">
        <v>3199</v>
      </c>
      <c r="C3779" t="s">
        <v>11580</v>
      </c>
      <c r="D3779" t="s">
        <v>409</v>
      </c>
      <c r="E3779" s="2" t="s">
        <v>231</v>
      </c>
      <c r="F3779" t="s">
        <v>13645</v>
      </c>
      <c r="G3779" s="2" t="s">
        <v>7280</v>
      </c>
      <c r="H3779" t="s">
        <v>13553</v>
      </c>
    </row>
    <row r="3780" spans="1:8" x14ac:dyDescent="0.15">
      <c r="A3780">
        <v>3794</v>
      </c>
      <c r="B3780" t="s">
        <v>3200</v>
      </c>
      <c r="C3780" t="s">
        <v>11581</v>
      </c>
      <c r="D3780" t="s">
        <v>409</v>
      </c>
      <c r="E3780" s="2" t="s">
        <v>231</v>
      </c>
      <c r="F3780" t="s">
        <v>13622</v>
      </c>
      <c r="G3780" s="2" t="s">
        <v>6994</v>
      </c>
      <c r="H3780" t="s">
        <v>13553</v>
      </c>
    </row>
    <row r="3781" spans="1:8" x14ac:dyDescent="0.15">
      <c r="A3781">
        <v>3795</v>
      </c>
      <c r="B3781" t="s">
        <v>3201</v>
      </c>
      <c r="C3781" t="s">
        <v>11582</v>
      </c>
      <c r="D3781" t="s">
        <v>409</v>
      </c>
      <c r="E3781" s="2" t="s">
        <v>231</v>
      </c>
      <c r="F3781" t="s">
        <v>13631</v>
      </c>
      <c r="G3781" s="2" t="s">
        <v>6683</v>
      </c>
      <c r="H3781" t="s">
        <v>13553</v>
      </c>
    </row>
    <row r="3782" spans="1:8" x14ac:dyDescent="0.15">
      <c r="A3782">
        <v>3796</v>
      </c>
      <c r="B3782" t="s">
        <v>3202</v>
      </c>
      <c r="C3782" t="s">
        <v>11583</v>
      </c>
      <c r="D3782" t="s">
        <v>409</v>
      </c>
      <c r="E3782" s="2" t="s">
        <v>231</v>
      </c>
      <c r="F3782" t="s">
        <v>13607</v>
      </c>
      <c r="G3782" s="2" t="s">
        <v>6586</v>
      </c>
      <c r="H3782" t="s">
        <v>13553</v>
      </c>
    </row>
    <row r="3783" spans="1:8" x14ac:dyDescent="0.15">
      <c r="A3783">
        <v>3797</v>
      </c>
      <c r="B3783" t="s">
        <v>3203</v>
      </c>
      <c r="C3783" t="s">
        <v>11584</v>
      </c>
      <c r="D3783" t="s">
        <v>409</v>
      </c>
      <c r="E3783" s="2" t="s">
        <v>231</v>
      </c>
      <c r="F3783" t="s">
        <v>13607</v>
      </c>
      <c r="G3783" s="2" t="s">
        <v>6586</v>
      </c>
      <c r="H3783" t="s">
        <v>13553</v>
      </c>
    </row>
    <row r="3784" spans="1:8" x14ac:dyDescent="0.15">
      <c r="A3784">
        <v>3798</v>
      </c>
      <c r="B3784" t="s">
        <v>3204</v>
      </c>
      <c r="C3784" t="s">
        <v>11585</v>
      </c>
      <c r="D3784" t="s">
        <v>409</v>
      </c>
      <c r="E3784" s="2" t="s">
        <v>231</v>
      </c>
      <c r="F3784" t="s">
        <v>13607</v>
      </c>
      <c r="G3784" s="2" t="s">
        <v>6599</v>
      </c>
      <c r="H3784" t="s">
        <v>13553</v>
      </c>
    </row>
    <row r="3785" spans="1:8" x14ac:dyDescent="0.15">
      <c r="A3785">
        <v>3799</v>
      </c>
      <c r="B3785" t="s">
        <v>3205</v>
      </c>
      <c r="C3785" t="s">
        <v>11586</v>
      </c>
      <c r="D3785" t="s">
        <v>409</v>
      </c>
      <c r="E3785" s="2" t="s">
        <v>231</v>
      </c>
      <c r="F3785" t="s">
        <v>13607</v>
      </c>
      <c r="G3785" s="2" t="s">
        <v>7192</v>
      </c>
      <c r="H3785" t="s">
        <v>13553</v>
      </c>
    </row>
    <row r="3786" spans="1:8" x14ac:dyDescent="0.15">
      <c r="A3786">
        <v>3800</v>
      </c>
      <c r="B3786" t="s">
        <v>3206</v>
      </c>
      <c r="C3786" t="s">
        <v>11587</v>
      </c>
      <c r="D3786" t="s">
        <v>409</v>
      </c>
      <c r="E3786" s="2" t="s">
        <v>231</v>
      </c>
      <c r="F3786" t="s">
        <v>13617</v>
      </c>
      <c r="G3786" s="2" t="s">
        <v>6529</v>
      </c>
      <c r="H3786" t="s">
        <v>13553</v>
      </c>
    </row>
    <row r="3787" spans="1:8" x14ac:dyDescent="0.15">
      <c r="A3787">
        <v>3801</v>
      </c>
      <c r="B3787" t="s">
        <v>3207</v>
      </c>
      <c r="C3787" t="s">
        <v>11588</v>
      </c>
      <c r="D3787" t="s">
        <v>409</v>
      </c>
      <c r="E3787" s="2" t="s">
        <v>231</v>
      </c>
      <c r="F3787" t="s">
        <v>13607</v>
      </c>
      <c r="G3787" s="2" t="s">
        <v>6383</v>
      </c>
      <c r="H3787" t="s">
        <v>13553</v>
      </c>
    </row>
    <row r="3788" spans="1:8" x14ac:dyDescent="0.15">
      <c r="A3788">
        <v>3802</v>
      </c>
      <c r="B3788" t="s">
        <v>3208</v>
      </c>
      <c r="C3788" t="s">
        <v>11589</v>
      </c>
      <c r="D3788" t="s">
        <v>409</v>
      </c>
      <c r="E3788" s="2" t="s">
        <v>231</v>
      </c>
      <c r="F3788" t="s">
        <v>13607</v>
      </c>
      <c r="G3788" s="2" t="s">
        <v>6376</v>
      </c>
      <c r="H3788" t="s">
        <v>13553</v>
      </c>
    </row>
    <row r="3789" spans="1:8" x14ac:dyDescent="0.15">
      <c r="A3789">
        <v>3803</v>
      </c>
      <c r="B3789" t="s">
        <v>3209</v>
      </c>
      <c r="C3789" t="s">
        <v>11590</v>
      </c>
      <c r="D3789" t="s">
        <v>409</v>
      </c>
      <c r="E3789" s="2" t="s">
        <v>231</v>
      </c>
      <c r="F3789" t="s">
        <v>13617</v>
      </c>
      <c r="G3789" s="2" t="s">
        <v>6385</v>
      </c>
      <c r="H3789" t="s">
        <v>13553</v>
      </c>
    </row>
    <row r="3790" spans="1:8" x14ac:dyDescent="0.15">
      <c r="A3790">
        <v>3804</v>
      </c>
      <c r="B3790" t="s">
        <v>3210</v>
      </c>
      <c r="C3790" t="s">
        <v>11591</v>
      </c>
      <c r="D3790" t="s">
        <v>409</v>
      </c>
      <c r="E3790" s="2" t="s">
        <v>231</v>
      </c>
      <c r="F3790" t="s">
        <v>13607</v>
      </c>
      <c r="G3790" s="2" t="s">
        <v>7509</v>
      </c>
      <c r="H3790" t="s">
        <v>13553</v>
      </c>
    </row>
    <row r="3791" spans="1:8" x14ac:dyDescent="0.15">
      <c r="A3791">
        <v>3805</v>
      </c>
      <c r="B3791" t="s">
        <v>3211</v>
      </c>
      <c r="C3791" t="s">
        <v>11592</v>
      </c>
      <c r="D3791" t="s">
        <v>409</v>
      </c>
      <c r="E3791" s="2" t="s">
        <v>231</v>
      </c>
      <c r="F3791" t="s">
        <v>13607</v>
      </c>
      <c r="G3791" s="2" t="s">
        <v>6686</v>
      </c>
      <c r="H3791" t="s">
        <v>13553</v>
      </c>
    </row>
    <row r="3792" spans="1:8" x14ac:dyDescent="0.15">
      <c r="A3792">
        <v>3806</v>
      </c>
      <c r="B3792" t="s">
        <v>3212</v>
      </c>
      <c r="C3792" t="s">
        <v>11593</v>
      </c>
      <c r="D3792" t="s">
        <v>409</v>
      </c>
      <c r="E3792" s="2" t="s">
        <v>231</v>
      </c>
      <c r="F3792" t="s">
        <v>13606</v>
      </c>
      <c r="G3792" s="2" t="s">
        <v>6919</v>
      </c>
      <c r="H3792" t="s">
        <v>13553</v>
      </c>
    </row>
    <row r="3793" spans="1:8" x14ac:dyDescent="0.15">
      <c r="A3793">
        <v>3807</v>
      </c>
      <c r="B3793" t="s">
        <v>3213</v>
      </c>
      <c r="C3793" t="s">
        <v>11594</v>
      </c>
      <c r="D3793" t="s">
        <v>409</v>
      </c>
      <c r="E3793" s="2" t="s">
        <v>231</v>
      </c>
      <c r="F3793" t="s">
        <v>13607</v>
      </c>
      <c r="G3793" s="2" t="s">
        <v>7297</v>
      </c>
      <c r="H3793" t="s">
        <v>13553</v>
      </c>
    </row>
    <row r="3794" spans="1:8" x14ac:dyDescent="0.15">
      <c r="A3794">
        <v>3808</v>
      </c>
      <c r="B3794" t="s">
        <v>3214</v>
      </c>
      <c r="C3794" t="s">
        <v>11595</v>
      </c>
      <c r="D3794" t="s">
        <v>409</v>
      </c>
      <c r="E3794" s="2" t="s">
        <v>231</v>
      </c>
      <c r="F3794" t="s">
        <v>13632</v>
      </c>
      <c r="G3794" s="2" t="s">
        <v>6685</v>
      </c>
      <c r="H3794" t="s">
        <v>13553</v>
      </c>
    </row>
    <row r="3795" spans="1:8" x14ac:dyDescent="0.15">
      <c r="A3795">
        <v>3809</v>
      </c>
      <c r="B3795" t="s">
        <v>3215</v>
      </c>
      <c r="C3795" t="s">
        <v>11596</v>
      </c>
      <c r="D3795" t="s">
        <v>409</v>
      </c>
      <c r="E3795" s="2" t="s">
        <v>231</v>
      </c>
      <c r="F3795" t="s">
        <v>13606</v>
      </c>
      <c r="G3795" s="2" t="s">
        <v>6546</v>
      </c>
      <c r="H3795" t="s">
        <v>13553</v>
      </c>
    </row>
    <row r="3796" spans="1:8" x14ac:dyDescent="0.15">
      <c r="A3796">
        <v>3810</v>
      </c>
      <c r="B3796" t="s">
        <v>2586</v>
      </c>
      <c r="C3796" t="s">
        <v>11597</v>
      </c>
      <c r="D3796" t="s">
        <v>409</v>
      </c>
      <c r="E3796" s="2" t="s">
        <v>231</v>
      </c>
      <c r="F3796" t="s">
        <v>13607</v>
      </c>
      <c r="G3796" s="2" t="s">
        <v>7111</v>
      </c>
      <c r="H3796" t="s">
        <v>13558</v>
      </c>
    </row>
    <row r="3797" spans="1:8" x14ac:dyDescent="0.15">
      <c r="A3797">
        <v>3811</v>
      </c>
      <c r="B3797" t="s">
        <v>3216</v>
      </c>
      <c r="C3797" t="s">
        <v>11598</v>
      </c>
      <c r="D3797" t="s">
        <v>409</v>
      </c>
      <c r="E3797" s="2" t="s">
        <v>231</v>
      </c>
      <c r="F3797" t="s">
        <v>13607</v>
      </c>
      <c r="G3797" s="2" t="s">
        <v>7509</v>
      </c>
      <c r="H3797" t="s">
        <v>13553</v>
      </c>
    </row>
    <row r="3798" spans="1:8" x14ac:dyDescent="0.15">
      <c r="A3798">
        <v>3812</v>
      </c>
      <c r="B3798" t="s">
        <v>5097</v>
      </c>
      <c r="C3798" t="s">
        <v>11599</v>
      </c>
      <c r="D3798" t="s">
        <v>409</v>
      </c>
      <c r="E3798" s="2" t="s">
        <v>230</v>
      </c>
      <c r="F3798" t="s">
        <v>13607</v>
      </c>
      <c r="G3798" s="2" t="s">
        <v>7351</v>
      </c>
      <c r="H3798" t="s">
        <v>13553</v>
      </c>
    </row>
    <row r="3799" spans="1:8" x14ac:dyDescent="0.15">
      <c r="A3799">
        <v>3813</v>
      </c>
      <c r="B3799" t="s">
        <v>5098</v>
      </c>
      <c r="C3799" t="s">
        <v>11600</v>
      </c>
      <c r="D3799" t="s">
        <v>409</v>
      </c>
      <c r="E3799" s="2" t="s">
        <v>230</v>
      </c>
      <c r="F3799" t="s">
        <v>13606</v>
      </c>
      <c r="G3799" s="2" t="s">
        <v>7199</v>
      </c>
      <c r="H3799" t="s">
        <v>13553</v>
      </c>
    </row>
    <row r="3800" spans="1:8" x14ac:dyDescent="0.15">
      <c r="A3800">
        <v>3814</v>
      </c>
      <c r="B3800" t="s">
        <v>5099</v>
      </c>
      <c r="C3800" t="s">
        <v>11601</v>
      </c>
      <c r="D3800" t="s">
        <v>409</v>
      </c>
      <c r="E3800" s="2" t="s">
        <v>230</v>
      </c>
      <c r="F3800" t="s">
        <v>13606</v>
      </c>
      <c r="G3800" s="2" t="s">
        <v>6501</v>
      </c>
      <c r="H3800" t="s">
        <v>13553</v>
      </c>
    </row>
    <row r="3801" spans="1:8" x14ac:dyDescent="0.15">
      <c r="A3801">
        <v>3815</v>
      </c>
      <c r="B3801" t="s">
        <v>4119</v>
      </c>
      <c r="C3801" t="s">
        <v>11602</v>
      </c>
      <c r="D3801" t="s">
        <v>409</v>
      </c>
      <c r="E3801" s="2" t="s">
        <v>230</v>
      </c>
      <c r="F3801" t="s">
        <v>13610</v>
      </c>
      <c r="G3801" s="2" t="s">
        <v>7233</v>
      </c>
      <c r="H3801" t="s">
        <v>13553</v>
      </c>
    </row>
    <row r="3802" spans="1:8" x14ac:dyDescent="0.15">
      <c r="A3802">
        <v>3816</v>
      </c>
      <c r="B3802" t="s">
        <v>5100</v>
      </c>
      <c r="C3802" t="s">
        <v>11603</v>
      </c>
      <c r="D3802" t="s">
        <v>409</v>
      </c>
      <c r="E3802" s="2" t="s">
        <v>230</v>
      </c>
      <c r="F3802" t="s">
        <v>13607</v>
      </c>
      <c r="G3802" s="2" t="s">
        <v>7019</v>
      </c>
      <c r="H3802" t="s">
        <v>13553</v>
      </c>
    </row>
    <row r="3803" spans="1:8" x14ac:dyDescent="0.15">
      <c r="A3803">
        <v>3817</v>
      </c>
      <c r="B3803" t="s">
        <v>5101</v>
      </c>
      <c r="C3803" t="s">
        <v>11604</v>
      </c>
      <c r="D3803" t="s">
        <v>409</v>
      </c>
      <c r="E3803" s="2" t="s">
        <v>230</v>
      </c>
      <c r="F3803" t="s">
        <v>13610</v>
      </c>
      <c r="G3803" s="2">
        <v>981017</v>
      </c>
      <c r="H3803" t="s">
        <v>13553</v>
      </c>
    </row>
    <row r="3804" spans="1:8" x14ac:dyDescent="0.15">
      <c r="A3804">
        <v>3818</v>
      </c>
      <c r="B3804" t="s">
        <v>4120</v>
      </c>
      <c r="C3804" t="s">
        <v>11605</v>
      </c>
      <c r="D3804" t="s">
        <v>409</v>
      </c>
      <c r="E3804" s="2" t="s">
        <v>230</v>
      </c>
      <c r="F3804" t="s">
        <v>13607</v>
      </c>
      <c r="G3804" s="2" t="s">
        <v>7452</v>
      </c>
      <c r="H3804" t="s">
        <v>13553</v>
      </c>
    </row>
    <row r="3805" spans="1:8" x14ac:dyDescent="0.15">
      <c r="A3805">
        <v>3819</v>
      </c>
      <c r="B3805" t="s">
        <v>5102</v>
      </c>
      <c r="C3805" t="s">
        <v>11606</v>
      </c>
      <c r="D3805" t="s">
        <v>409</v>
      </c>
      <c r="E3805" s="2" t="s">
        <v>230</v>
      </c>
      <c r="F3805" t="s">
        <v>13624</v>
      </c>
      <c r="G3805" s="2" t="s">
        <v>7673</v>
      </c>
      <c r="H3805" t="s">
        <v>13553</v>
      </c>
    </row>
    <row r="3806" spans="1:8" x14ac:dyDescent="0.15">
      <c r="A3806">
        <v>3820</v>
      </c>
      <c r="B3806" t="s">
        <v>5103</v>
      </c>
      <c r="C3806" t="s">
        <v>11607</v>
      </c>
      <c r="D3806" t="s">
        <v>409</v>
      </c>
      <c r="E3806" s="2" t="s">
        <v>230</v>
      </c>
      <c r="F3806" t="s">
        <v>13606</v>
      </c>
      <c r="G3806" s="2" t="s">
        <v>6783</v>
      </c>
      <c r="H3806" t="s">
        <v>13553</v>
      </c>
    </row>
    <row r="3807" spans="1:8" x14ac:dyDescent="0.15">
      <c r="A3807">
        <v>3821</v>
      </c>
      <c r="B3807" t="s">
        <v>5104</v>
      </c>
      <c r="C3807" t="s">
        <v>11608</v>
      </c>
      <c r="D3807" t="s">
        <v>409</v>
      </c>
      <c r="E3807" s="2" t="s">
        <v>230</v>
      </c>
      <c r="F3807" t="s">
        <v>13606</v>
      </c>
      <c r="G3807" s="2" t="s">
        <v>6491</v>
      </c>
      <c r="H3807" t="s">
        <v>13553</v>
      </c>
    </row>
    <row r="3808" spans="1:8" x14ac:dyDescent="0.15">
      <c r="A3808">
        <v>3822</v>
      </c>
      <c r="B3808" t="s">
        <v>5105</v>
      </c>
      <c r="C3808" t="s">
        <v>11609</v>
      </c>
      <c r="D3808" t="s">
        <v>409</v>
      </c>
      <c r="E3808" s="2" t="s">
        <v>230</v>
      </c>
      <c r="F3808" t="s">
        <v>13606</v>
      </c>
      <c r="G3808" s="2" t="s">
        <v>6474</v>
      </c>
      <c r="H3808" t="s">
        <v>13553</v>
      </c>
    </row>
    <row r="3809" spans="1:8" x14ac:dyDescent="0.15">
      <c r="A3809">
        <v>3823</v>
      </c>
      <c r="B3809" t="s">
        <v>5106</v>
      </c>
      <c r="C3809" t="s">
        <v>11610</v>
      </c>
      <c r="D3809" t="s">
        <v>409</v>
      </c>
      <c r="E3809" s="2" t="s">
        <v>230</v>
      </c>
      <c r="F3809" t="s">
        <v>13618</v>
      </c>
      <c r="G3809" s="2" t="s">
        <v>6342</v>
      </c>
      <c r="H3809" t="s">
        <v>13553</v>
      </c>
    </row>
    <row r="3810" spans="1:8" x14ac:dyDescent="0.15">
      <c r="A3810">
        <v>3824</v>
      </c>
      <c r="B3810" t="s">
        <v>5107</v>
      </c>
      <c r="C3810" t="s">
        <v>11611</v>
      </c>
      <c r="D3810" t="s">
        <v>409</v>
      </c>
      <c r="E3810" s="2" t="s">
        <v>230</v>
      </c>
      <c r="F3810" t="s">
        <v>13607</v>
      </c>
      <c r="G3810" s="2" t="s">
        <v>6732</v>
      </c>
      <c r="H3810" t="s">
        <v>13553</v>
      </c>
    </row>
    <row r="3811" spans="1:8" x14ac:dyDescent="0.15">
      <c r="A3811">
        <v>3825</v>
      </c>
      <c r="B3811" t="s">
        <v>5108</v>
      </c>
      <c r="C3811" t="s">
        <v>11612</v>
      </c>
      <c r="D3811" t="s">
        <v>409</v>
      </c>
      <c r="E3811" s="2" t="s">
        <v>230</v>
      </c>
      <c r="F3811" t="s">
        <v>13615</v>
      </c>
      <c r="G3811" s="2" t="s">
        <v>7674</v>
      </c>
      <c r="H3811" t="s">
        <v>13553</v>
      </c>
    </row>
    <row r="3812" spans="1:8" x14ac:dyDescent="0.15">
      <c r="A3812">
        <v>3826</v>
      </c>
      <c r="B3812" t="s">
        <v>1576</v>
      </c>
      <c r="C3812" t="s">
        <v>11613</v>
      </c>
      <c r="D3812" t="s">
        <v>409</v>
      </c>
      <c r="E3812" s="2" t="s">
        <v>232</v>
      </c>
      <c r="F3812" t="s">
        <v>13607</v>
      </c>
      <c r="G3812" s="2" t="s">
        <v>6575</v>
      </c>
      <c r="H3812" t="s">
        <v>13553</v>
      </c>
    </row>
    <row r="3813" spans="1:8" x14ac:dyDescent="0.15">
      <c r="A3813">
        <v>3827</v>
      </c>
      <c r="B3813" t="s">
        <v>1577</v>
      </c>
      <c r="C3813" t="s">
        <v>11614</v>
      </c>
      <c r="D3813" t="s">
        <v>409</v>
      </c>
      <c r="E3813" s="2" t="s">
        <v>232</v>
      </c>
      <c r="F3813" t="s">
        <v>13607</v>
      </c>
      <c r="G3813" s="2" t="s">
        <v>7675</v>
      </c>
      <c r="H3813" t="s">
        <v>13553</v>
      </c>
    </row>
    <row r="3814" spans="1:8" x14ac:dyDescent="0.15">
      <c r="A3814">
        <v>3828</v>
      </c>
      <c r="B3814" t="s">
        <v>1579</v>
      </c>
      <c r="C3814" t="s">
        <v>11615</v>
      </c>
      <c r="D3814" t="s">
        <v>409</v>
      </c>
      <c r="E3814" s="2" t="s">
        <v>232</v>
      </c>
      <c r="F3814" t="s">
        <v>13610</v>
      </c>
      <c r="G3814" s="2" t="s">
        <v>7676</v>
      </c>
      <c r="H3814" t="s">
        <v>13553</v>
      </c>
    </row>
    <row r="3815" spans="1:8" x14ac:dyDescent="0.15">
      <c r="A3815">
        <v>3829</v>
      </c>
      <c r="B3815" t="s">
        <v>1580</v>
      </c>
      <c r="C3815" t="s">
        <v>11616</v>
      </c>
      <c r="D3815" t="s">
        <v>409</v>
      </c>
      <c r="E3815" s="2" t="s">
        <v>232</v>
      </c>
      <c r="F3815" t="s">
        <v>13610</v>
      </c>
      <c r="G3815" s="2" t="s">
        <v>7313</v>
      </c>
      <c r="H3815" t="s">
        <v>13553</v>
      </c>
    </row>
    <row r="3816" spans="1:8" x14ac:dyDescent="0.15">
      <c r="A3816">
        <v>3830</v>
      </c>
      <c r="B3816" t="s">
        <v>1582</v>
      </c>
      <c r="C3816" t="s">
        <v>11617</v>
      </c>
      <c r="D3816" t="s">
        <v>409</v>
      </c>
      <c r="E3816" s="2" t="s">
        <v>232</v>
      </c>
      <c r="F3816" t="s">
        <v>13625</v>
      </c>
      <c r="G3816" s="2" t="s">
        <v>7646</v>
      </c>
      <c r="H3816" t="s">
        <v>13553</v>
      </c>
    </row>
    <row r="3817" spans="1:8" x14ac:dyDescent="0.15">
      <c r="A3817">
        <v>3831</v>
      </c>
      <c r="B3817" t="s">
        <v>1583</v>
      </c>
      <c r="C3817" t="s">
        <v>11618</v>
      </c>
      <c r="D3817" t="s">
        <v>409</v>
      </c>
      <c r="E3817" s="2" t="s">
        <v>232</v>
      </c>
      <c r="F3817" t="s">
        <v>13607</v>
      </c>
      <c r="G3817" s="2" t="s">
        <v>7506</v>
      </c>
      <c r="H3817" t="s">
        <v>13553</v>
      </c>
    </row>
    <row r="3818" spans="1:8" x14ac:dyDescent="0.15">
      <c r="A3818">
        <v>3832</v>
      </c>
      <c r="B3818" t="s">
        <v>1585</v>
      </c>
      <c r="C3818" t="s">
        <v>11619</v>
      </c>
      <c r="D3818" t="s">
        <v>409</v>
      </c>
      <c r="E3818" s="2" t="s">
        <v>232</v>
      </c>
      <c r="F3818" t="s">
        <v>13607</v>
      </c>
      <c r="G3818" s="2" t="s">
        <v>7218</v>
      </c>
      <c r="H3818" t="s">
        <v>13553</v>
      </c>
    </row>
    <row r="3819" spans="1:8" x14ac:dyDescent="0.15">
      <c r="A3819">
        <v>3833</v>
      </c>
      <c r="B3819" t="s">
        <v>1569</v>
      </c>
      <c r="C3819" t="s">
        <v>11620</v>
      </c>
      <c r="D3819" t="s">
        <v>13581</v>
      </c>
      <c r="E3819" s="2" t="s">
        <v>67</v>
      </c>
      <c r="F3819" t="s">
        <v>13607</v>
      </c>
      <c r="G3819" s="2" t="s">
        <v>7624</v>
      </c>
      <c r="H3819" t="s">
        <v>13553</v>
      </c>
    </row>
    <row r="3820" spans="1:8" x14ac:dyDescent="0.15">
      <c r="A3820">
        <v>3834</v>
      </c>
      <c r="B3820" t="s">
        <v>1568</v>
      </c>
      <c r="C3820" t="s">
        <v>11621</v>
      </c>
      <c r="D3820" t="s">
        <v>13581</v>
      </c>
      <c r="E3820" s="2" t="s">
        <v>67</v>
      </c>
      <c r="F3820" t="s">
        <v>13607</v>
      </c>
      <c r="G3820" s="2" t="s">
        <v>7677</v>
      </c>
      <c r="H3820" t="s">
        <v>13553</v>
      </c>
    </row>
    <row r="3821" spans="1:8" x14ac:dyDescent="0.15">
      <c r="A3821">
        <v>3835</v>
      </c>
      <c r="B3821" t="s">
        <v>1570</v>
      </c>
      <c r="C3821" t="s">
        <v>11622</v>
      </c>
      <c r="D3821" t="s">
        <v>13581</v>
      </c>
      <c r="E3821" s="2" t="s">
        <v>67</v>
      </c>
      <c r="F3821" t="s">
        <v>13607</v>
      </c>
      <c r="G3821" s="2" t="s">
        <v>7678</v>
      </c>
      <c r="H3821" t="s">
        <v>13553</v>
      </c>
    </row>
    <row r="3822" spans="1:8" x14ac:dyDescent="0.15">
      <c r="A3822">
        <v>3836</v>
      </c>
      <c r="B3822" t="s">
        <v>1572</v>
      </c>
      <c r="C3822" t="s">
        <v>11623</v>
      </c>
      <c r="D3822" t="s">
        <v>13581</v>
      </c>
      <c r="E3822" s="2" t="s">
        <v>67</v>
      </c>
      <c r="F3822" t="s">
        <v>13606</v>
      </c>
      <c r="G3822" s="2" t="s">
        <v>7679</v>
      </c>
      <c r="H3822" t="s">
        <v>13553</v>
      </c>
    </row>
    <row r="3823" spans="1:8" x14ac:dyDescent="0.15">
      <c r="A3823">
        <v>3837</v>
      </c>
      <c r="B3823" t="s">
        <v>1573</v>
      </c>
      <c r="C3823" t="s">
        <v>11624</v>
      </c>
      <c r="D3823" t="s">
        <v>13581</v>
      </c>
      <c r="E3823" s="2" t="s">
        <v>67</v>
      </c>
      <c r="F3823" t="s">
        <v>13606</v>
      </c>
      <c r="G3823" s="2" t="s">
        <v>7080</v>
      </c>
      <c r="H3823" t="s">
        <v>13553</v>
      </c>
    </row>
    <row r="3824" spans="1:8" x14ac:dyDescent="0.15">
      <c r="A3824">
        <v>3838</v>
      </c>
      <c r="B3824" t="s">
        <v>1581</v>
      </c>
      <c r="C3824" t="s">
        <v>11625</v>
      </c>
      <c r="D3824" t="s">
        <v>13581</v>
      </c>
      <c r="E3824" s="2" t="s">
        <v>67</v>
      </c>
      <c r="F3824" t="s">
        <v>13617</v>
      </c>
      <c r="G3824" s="2" t="s">
        <v>6621</v>
      </c>
      <c r="H3824" t="s">
        <v>13553</v>
      </c>
    </row>
    <row r="3825" spans="1:8" x14ac:dyDescent="0.15">
      <c r="A3825">
        <v>3839</v>
      </c>
      <c r="B3825" t="s">
        <v>2037</v>
      </c>
      <c r="C3825" t="s">
        <v>11626</v>
      </c>
      <c r="D3825" t="s">
        <v>13581</v>
      </c>
      <c r="E3825" s="2" t="s">
        <v>67</v>
      </c>
      <c r="F3825" t="s">
        <v>13610</v>
      </c>
      <c r="G3825" s="2" t="s">
        <v>7675</v>
      </c>
      <c r="H3825" t="s">
        <v>13553</v>
      </c>
    </row>
    <row r="3826" spans="1:8" x14ac:dyDescent="0.15">
      <c r="A3826">
        <v>3840</v>
      </c>
      <c r="B3826" t="s">
        <v>1575</v>
      </c>
      <c r="C3826" t="s">
        <v>11627</v>
      </c>
      <c r="D3826" t="s">
        <v>13581</v>
      </c>
      <c r="E3826" s="2" t="s">
        <v>67</v>
      </c>
      <c r="F3826" t="s">
        <v>13606</v>
      </c>
      <c r="G3826" s="2" t="s">
        <v>7680</v>
      </c>
      <c r="H3826" t="s">
        <v>13553</v>
      </c>
    </row>
    <row r="3827" spans="1:8" x14ac:dyDescent="0.15">
      <c r="A3827">
        <v>3841</v>
      </c>
      <c r="B3827" t="s">
        <v>5109</v>
      </c>
      <c r="C3827" t="s">
        <v>11628</v>
      </c>
      <c r="D3827" t="s">
        <v>13581</v>
      </c>
      <c r="E3827" s="2" t="s">
        <v>70</v>
      </c>
      <c r="F3827" t="s">
        <v>13622</v>
      </c>
      <c r="G3827" s="2" t="s">
        <v>7681</v>
      </c>
      <c r="H3827" t="s">
        <v>13553</v>
      </c>
    </row>
    <row r="3828" spans="1:8" x14ac:dyDescent="0.15">
      <c r="A3828">
        <v>3842</v>
      </c>
      <c r="B3828" t="s">
        <v>5110</v>
      </c>
      <c r="C3828" t="s">
        <v>11629</v>
      </c>
      <c r="D3828" t="s">
        <v>13581</v>
      </c>
      <c r="E3828" s="2" t="s">
        <v>70</v>
      </c>
      <c r="F3828" t="s">
        <v>13606</v>
      </c>
      <c r="G3828" s="2" t="s">
        <v>7682</v>
      </c>
      <c r="H3828" t="s">
        <v>13553</v>
      </c>
    </row>
    <row r="3829" spans="1:8" x14ac:dyDescent="0.15">
      <c r="A3829">
        <v>3843</v>
      </c>
      <c r="B3829" t="s">
        <v>5111</v>
      </c>
      <c r="C3829" t="s">
        <v>11630</v>
      </c>
      <c r="D3829" t="s">
        <v>13581</v>
      </c>
      <c r="E3829" s="2" t="s">
        <v>70</v>
      </c>
      <c r="F3829" t="s">
        <v>13617</v>
      </c>
      <c r="G3829" s="2" t="s">
        <v>7683</v>
      </c>
      <c r="H3829" t="s">
        <v>13553</v>
      </c>
    </row>
    <row r="3830" spans="1:8" x14ac:dyDescent="0.15">
      <c r="A3830">
        <v>3844</v>
      </c>
      <c r="B3830" t="s">
        <v>5112</v>
      </c>
      <c r="C3830" t="s">
        <v>11631</v>
      </c>
      <c r="D3830" t="s">
        <v>13581</v>
      </c>
      <c r="E3830" s="2" t="s">
        <v>70</v>
      </c>
      <c r="F3830" t="s">
        <v>13607</v>
      </c>
      <c r="G3830" s="2" t="s">
        <v>7684</v>
      </c>
      <c r="H3830" t="s">
        <v>13553</v>
      </c>
    </row>
    <row r="3831" spans="1:8" x14ac:dyDescent="0.15">
      <c r="A3831">
        <v>3845</v>
      </c>
      <c r="B3831" t="s">
        <v>5113</v>
      </c>
      <c r="C3831" t="s">
        <v>11632</v>
      </c>
      <c r="D3831" t="s">
        <v>13581</v>
      </c>
      <c r="E3831" s="2" t="s">
        <v>70</v>
      </c>
      <c r="F3831" t="s">
        <v>13606</v>
      </c>
      <c r="G3831" s="2" t="s">
        <v>7685</v>
      </c>
      <c r="H3831" t="s">
        <v>13553</v>
      </c>
    </row>
    <row r="3832" spans="1:8" x14ac:dyDescent="0.15">
      <c r="A3832">
        <v>3846</v>
      </c>
      <c r="B3832" t="s">
        <v>5114</v>
      </c>
      <c r="C3832" t="s">
        <v>11633</v>
      </c>
      <c r="D3832" t="s">
        <v>13581</v>
      </c>
      <c r="E3832" s="2" t="s">
        <v>70</v>
      </c>
      <c r="F3832" t="s">
        <v>13613</v>
      </c>
      <c r="G3832" s="2" t="s">
        <v>7686</v>
      </c>
      <c r="H3832" t="s">
        <v>13553</v>
      </c>
    </row>
    <row r="3833" spans="1:8" x14ac:dyDescent="0.15">
      <c r="A3833">
        <v>3847</v>
      </c>
      <c r="B3833" t="s">
        <v>5115</v>
      </c>
      <c r="C3833" t="s">
        <v>11634</v>
      </c>
      <c r="D3833" t="s">
        <v>13581</v>
      </c>
      <c r="E3833" s="2" t="s">
        <v>70</v>
      </c>
      <c r="F3833" t="s">
        <v>13606</v>
      </c>
      <c r="G3833" s="2" t="s">
        <v>7687</v>
      </c>
      <c r="H3833" t="s">
        <v>13553</v>
      </c>
    </row>
    <row r="3834" spans="1:8" x14ac:dyDescent="0.15">
      <c r="A3834">
        <v>3848</v>
      </c>
      <c r="B3834" t="s">
        <v>5116</v>
      </c>
      <c r="C3834" t="s">
        <v>11635</v>
      </c>
      <c r="D3834" t="s">
        <v>13581</v>
      </c>
      <c r="E3834" s="2" t="s">
        <v>70</v>
      </c>
      <c r="F3834" t="s">
        <v>13618</v>
      </c>
      <c r="G3834" s="2" t="s">
        <v>7688</v>
      </c>
      <c r="H3834" t="s">
        <v>13553</v>
      </c>
    </row>
    <row r="3835" spans="1:8" x14ac:dyDescent="0.15">
      <c r="A3835">
        <v>3849</v>
      </c>
      <c r="B3835" t="s">
        <v>5117</v>
      </c>
      <c r="C3835" t="s">
        <v>11636</v>
      </c>
      <c r="D3835" t="s">
        <v>13581</v>
      </c>
      <c r="E3835" s="2" t="s">
        <v>70</v>
      </c>
      <c r="F3835" t="s">
        <v>13607</v>
      </c>
      <c r="G3835" s="2" t="s">
        <v>7689</v>
      </c>
      <c r="H3835" t="s">
        <v>13553</v>
      </c>
    </row>
    <row r="3836" spans="1:8" x14ac:dyDescent="0.15">
      <c r="A3836">
        <v>3850</v>
      </c>
      <c r="B3836" t="s">
        <v>1800</v>
      </c>
      <c r="C3836" t="s">
        <v>11637</v>
      </c>
      <c r="D3836" t="s">
        <v>368</v>
      </c>
      <c r="E3836" s="2" t="s">
        <v>232</v>
      </c>
      <c r="F3836" t="s">
        <v>13610</v>
      </c>
      <c r="G3836" s="2" t="s">
        <v>7690</v>
      </c>
      <c r="H3836" t="s">
        <v>13553</v>
      </c>
    </row>
    <row r="3837" spans="1:8" x14ac:dyDescent="0.15">
      <c r="A3837">
        <v>3851</v>
      </c>
      <c r="B3837" t="s">
        <v>1801</v>
      </c>
      <c r="C3837" t="s">
        <v>11638</v>
      </c>
      <c r="D3837" t="s">
        <v>368</v>
      </c>
      <c r="E3837" s="2" t="s">
        <v>232</v>
      </c>
      <c r="F3837" t="s">
        <v>13607</v>
      </c>
      <c r="G3837" s="2" t="s">
        <v>7086</v>
      </c>
      <c r="H3837" t="s">
        <v>13553</v>
      </c>
    </row>
    <row r="3838" spans="1:8" x14ac:dyDescent="0.15">
      <c r="A3838">
        <v>3852</v>
      </c>
      <c r="B3838" t="s">
        <v>1802</v>
      </c>
      <c r="C3838" t="s">
        <v>11639</v>
      </c>
      <c r="D3838" t="s">
        <v>368</v>
      </c>
      <c r="E3838" s="2" t="s">
        <v>232</v>
      </c>
      <c r="F3838" t="s">
        <v>13606</v>
      </c>
      <c r="G3838" s="2" t="s">
        <v>6571</v>
      </c>
      <c r="H3838" t="s">
        <v>13553</v>
      </c>
    </row>
    <row r="3839" spans="1:8" x14ac:dyDescent="0.15">
      <c r="A3839">
        <v>3853</v>
      </c>
      <c r="B3839" t="s">
        <v>1803</v>
      </c>
      <c r="C3839" t="s">
        <v>11640</v>
      </c>
      <c r="D3839" t="s">
        <v>368</v>
      </c>
      <c r="E3839" s="2" t="s">
        <v>232</v>
      </c>
      <c r="F3839" t="s">
        <v>13606</v>
      </c>
      <c r="G3839" s="2" t="s">
        <v>7691</v>
      </c>
      <c r="H3839" t="s">
        <v>13553</v>
      </c>
    </row>
    <row r="3840" spans="1:8" x14ac:dyDescent="0.15">
      <c r="A3840">
        <v>3854</v>
      </c>
      <c r="B3840" t="s">
        <v>2615</v>
      </c>
      <c r="C3840" t="s">
        <v>11641</v>
      </c>
      <c r="D3840" t="s">
        <v>368</v>
      </c>
      <c r="E3840" s="2" t="s">
        <v>231</v>
      </c>
      <c r="F3840" t="s">
        <v>13606</v>
      </c>
      <c r="G3840" s="2" t="s">
        <v>7692</v>
      </c>
      <c r="H3840" t="s">
        <v>13553</v>
      </c>
    </row>
    <row r="3841" spans="1:8" x14ac:dyDescent="0.15">
      <c r="A3841">
        <v>3855</v>
      </c>
      <c r="B3841" t="s">
        <v>1804</v>
      </c>
      <c r="C3841" t="s">
        <v>11642</v>
      </c>
      <c r="D3841" t="s">
        <v>368</v>
      </c>
      <c r="E3841" s="2" t="s">
        <v>231</v>
      </c>
      <c r="F3841" t="s">
        <v>13606</v>
      </c>
      <c r="G3841" s="2" t="s">
        <v>7511</v>
      </c>
      <c r="H3841" t="s">
        <v>13553</v>
      </c>
    </row>
    <row r="3842" spans="1:8" x14ac:dyDescent="0.15">
      <c r="A3842">
        <v>3856</v>
      </c>
      <c r="B3842" t="s">
        <v>2613</v>
      </c>
      <c r="C3842" t="s">
        <v>11643</v>
      </c>
      <c r="D3842" t="s">
        <v>368</v>
      </c>
      <c r="E3842" s="2" t="s">
        <v>231</v>
      </c>
      <c r="F3842" t="s">
        <v>13606</v>
      </c>
      <c r="G3842" s="2" t="s">
        <v>7692</v>
      </c>
      <c r="H3842" t="s">
        <v>13553</v>
      </c>
    </row>
    <row r="3843" spans="1:8" x14ac:dyDescent="0.15">
      <c r="A3843">
        <v>3857</v>
      </c>
      <c r="B3843" t="s">
        <v>2614</v>
      </c>
      <c r="C3843" t="s">
        <v>11644</v>
      </c>
      <c r="D3843" t="s">
        <v>368</v>
      </c>
      <c r="E3843" s="2" t="s">
        <v>231</v>
      </c>
      <c r="F3843" t="s">
        <v>13606</v>
      </c>
      <c r="G3843" s="2" t="s">
        <v>7004</v>
      </c>
      <c r="H3843" t="s">
        <v>13553</v>
      </c>
    </row>
    <row r="3844" spans="1:8" x14ac:dyDescent="0.15">
      <c r="A3844">
        <v>3858</v>
      </c>
      <c r="B3844" t="s">
        <v>3176</v>
      </c>
      <c r="C3844" t="s">
        <v>11645</v>
      </c>
      <c r="D3844" t="s">
        <v>368</v>
      </c>
      <c r="E3844" s="2" t="s">
        <v>231</v>
      </c>
      <c r="F3844" t="s">
        <v>13606</v>
      </c>
      <c r="G3844" s="2" t="s">
        <v>6341</v>
      </c>
      <c r="H3844" t="s">
        <v>13553</v>
      </c>
    </row>
    <row r="3845" spans="1:8" x14ac:dyDescent="0.15">
      <c r="A3845">
        <v>3859</v>
      </c>
      <c r="B3845" t="s">
        <v>2612</v>
      </c>
      <c r="C3845" t="s">
        <v>11646</v>
      </c>
      <c r="D3845" t="s">
        <v>368</v>
      </c>
      <c r="E3845" s="2" t="s">
        <v>231</v>
      </c>
      <c r="F3845" t="s">
        <v>13606</v>
      </c>
      <c r="G3845" s="2" t="s">
        <v>6926</v>
      </c>
      <c r="H3845" t="s">
        <v>13553</v>
      </c>
    </row>
    <row r="3846" spans="1:8" x14ac:dyDescent="0.15">
      <c r="A3846">
        <v>3860</v>
      </c>
      <c r="B3846" t="s">
        <v>2616</v>
      </c>
      <c r="C3846" t="s">
        <v>11647</v>
      </c>
      <c r="D3846" t="s">
        <v>368</v>
      </c>
      <c r="E3846" s="2" t="s">
        <v>231</v>
      </c>
      <c r="F3846" t="s">
        <v>13606</v>
      </c>
      <c r="G3846" s="2" t="s">
        <v>7322</v>
      </c>
      <c r="H3846" t="s">
        <v>13553</v>
      </c>
    </row>
    <row r="3847" spans="1:8" x14ac:dyDescent="0.15">
      <c r="A3847">
        <v>3861</v>
      </c>
      <c r="B3847" t="s">
        <v>2611</v>
      </c>
      <c r="C3847" t="s">
        <v>11648</v>
      </c>
      <c r="D3847" t="s">
        <v>368</v>
      </c>
      <c r="E3847" s="2" t="s">
        <v>231</v>
      </c>
      <c r="F3847" t="s">
        <v>13606</v>
      </c>
      <c r="G3847" s="2" t="s">
        <v>7693</v>
      </c>
      <c r="H3847" t="s">
        <v>13553</v>
      </c>
    </row>
    <row r="3848" spans="1:8" x14ac:dyDescent="0.15">
      <c r="A3848">
        <v>3862</v>
      </c>
      <c r="B3848" t="s">
        <v>3177</v>
      </c>
      <c r="C3848" t="s">
        <v>11649</v>
      </c>
      <c r="D3848" t="s">
        <v>368</v>
      </c>
      <c r="E3848" s="2" t="s">
        <v>230</v>
      </c>
      <c r="F3848" t="s">
        <v>13606</v>
      </c>
      <c r="G3848" s="2" t="s">
        <v>6787</v>
      </c>
      <c r="H3848" t="s">
        <v>13553</v>
      </c>
    </row>
    <row r="3849" spans="1:8" x14ac:dyDescent="0.15">
      <c r="A3849">
        <v>3863</v>
      </c>
      <c r="B3849" t="s">
        <v>5118</v>
      </c>
      <c r="C3849" t="s">
        <v>11650</v>
      </c>
      <c r="D3849" t="s">
        <v>368</v>
      </c>
      <c r="E3849" s="2" t="s">
        <v>230</v>
      </c>
      <c r="F3849" t="s">
        <v>13606</v>
      </c>
      <c r="G3849" s="2" t="s">
        <v>6641</v>
      </c>
      <c r="H3849" t="s">
        <v>13553</v>
      </c>
    </row>
    <row r="3850" spans="1:8" x14ac:dyDescent="0.15">
      <c r="A3850">
        <v>3864</v>
      </c>
      <c r="B3850" t="s">
        <v>4011</v>
      </c>
      <c r="C3850" t="s">
        <v>11651</v>
      </c>
      <c r="D3850" t="s">
        <v>368</v>
      </c>
      <c r="E3850" s="2" t="s">
        <v>230</v>
      </c>
      <c r="F3850" t="s">
        <v>13606</v>
      </c>
      <c r="G3850" s="2" t="s">
        <v>6414</v>
      </c>
      <c r="H3850" t="s">
        <v>13553</v>
      </c>
    </row>
    <row r="3851" spans="1:8" x14ac:dyDescent="0.15">
      <c r="A3851">
        <v>3865</v>
      </c>
      <c r="B3851" t="s">
        <v>5119</v>
      </c>
      <c r="C3851" t="s">
        <v>11652</v>
      </c>
      <c r="D3851" t="s">
        <v>368</v>
      </c>
      <c r="E3851" s="2" t="s">
        <v>230</v>
      </c>
      <c r="F3851" t="s">
        <v>13606</v>
      </c>
      <c r="G3851" s="2" t="s">
        <v>7465</v>
      </c>
      <c r="H3851" t="s">
        <v>13553</v>
      </c>
    </row>
    <row r="3852" spans="1:8" x14ac:dyDescent="0.15">
      <c r="A3852">
        <v>3866</v>
      </c>
      <c r="B3852" t="s">
        <v>4012</v>
      </c>
      <c r="C3852" t="s">
        <v>11653</v>
      </c>
      <c r="D3852" t="s">
        <v>368</v>
      </c>
      <c r="E3852" s="2" t="s">
        <v>230</v>
      </c>
      <c r="F3852" t="s">
        <v>13606</v>
      </c>
      <c r="G3852" s="2" t="s">
        <v>6959</v>
      </c>
      <c r="H3852" t="s">
        <v>13553</v>
      </c>
    </row>
    <row r="3853" spans="1:8" x14ac:dyDescent="0.15">
      <c r="A3853">
        <v>3867</v>
      </c>
      <c r="B3853" t="s">
        <v>5120</v>
      </c>
      <c r="C3853" t="s">
        <v>11654</v>
      </c>
      <c r="D3853" t="s">
        <v>368</v>
      </c>
      <c r="E3853" s="2" t="s">
        <v>230</v>
      </c>
      <c r="F3853" t="s">
        <v>13606</v>
      </c>
      <c r="G3853" s="2" t="s">
        <v>6499</v>
      </c>
      <c r="H3853" t="s">
        <v>13553</v>
      </c>
    </row>
    <row r="3854" spans="1:8" x14ac:dyDescent="0.15">
      <c r="A3854">
        <v>3868</v>
      </c>
      <c r="B3854" t="s">
        <v>4013</v>
      </c>
      <c r="C3854" t="s">
        <v>11655</v>
      </c>
      <c r="D3854" t="s">
        <v>368</v>
      </c>
      <c r="E3854" s="2" t="s">
        <v>230</v>
      </c>
      <c r="F3854" t="s">
        <v>13606</v>
      </c>
      <c r="G3854" s="2" t="s">
        <v>7237</v>
      </c>
      <c r="H3854" t="s">
        <v>13553</v>
      </c>
    </row>
    <row r="3855" spans="1:8" x14ac:dyDescent="0.15">
      <c r="A3855">
        <v>3869</v>
      </c>
      <c r="B3855" t="s">
        <v>4014</v>
      </c>
      <c r="C3855" t="s">
        <v>11656</v>
      </c>
      <c r="D3855" t="s">
        <v>368</v>
      </c>
      <c r="E3855" s="2" t="s">
        <v>230</v>
      </c>
      <c r="F3855" t="s">
        <v>13606</v>
      </c>
      <c r="G3855" s="2" t="s">
        <v>7391</v>
      </c>
      <c r="H3855" t="s">
        <v>13553</v>
      </c>
    </row>
    <row r="3856" spans="1:8" x14ac:dyDescent="0.15">
      <c r="A3856">
        <v>3870</v>
      </c>
      <c r="B3856" t="s">
        <v>4015</v>
      </c>
      <c r="C3856" t="s">
        <v>11657</v>
      </c>
      <c r="D3856" t="s">
        <v>368</v>
      </c>
      <c r="E3856" s="2" t="s">
        <v>230</v>
      </c>
      <c r="F3856" t="s">
        <v>13606</v>
      </c>
      <c r="G3856" s="2" t="s">
        <v>6417</v>
      </c>
      <c r="H3856" t="s">
        <v>13553</v>
      </c>
    </row>
    <row r="3857" spans="1:8" x14ac:dyDescent="0.15">
      <c r="A3857">
        <v>3871</v>
      </c>
      <c r="B3857" t="s">
        <v>1641</v>
      </c>
      <c r="C3857" t="s">
        <v>11658</v>
      </c>
      <c r="D3857" t="s">
        <v>357</v>
      </c>
      <c r="E3857" s="2" t="s">
        <v>233</v>
      </c>
      <c r="F3857" t="s">
        <v>13617</v>
      </c>
      <c r="G3857" s="2" t="s">
        <v>7694</v>
      </c>
      <c r="H3857" t="s">
        <v>13553</v>
      </c>
    </row>
    <row r="3858" spans="1:8" x14ac:dyDescent="0.15">
      <c r="A3858">
        <v>3872</v>
      </c>
      <c r="B3858" t="s">
        <v>5121</v>
      </c>
      <c r="C3858" t="s">
        <v>11659</v>
      </c>
      <c r="D3858" t="s">
        <v>357</v>
      </c>
      <c r="E3858" s="2" t="s">
        <v>7855</v>
      </c>
      <c r="F3858" t="s">
        <v>13617</v>
      </c>
      <c r="G3858" s="2" t="s">
        <v>6973</v>
      </c>
      <c r="H3858" t="s">
        <v>13553</v>
      </c>
    </row>
    <row r="3859" spans="1:8" x14ac:dyDescent="0.15">
      <c r="A3859">
        <v>3873</v>
      </c>
      <c r="B3859" t="s">
        <v>5122</v>
      </c>
      <c r="C3859" t="s">
        <v>11660</v>
      </c>
      <c r="D3859" t="s">
        <v>357</v>
      </c>
      <c r="E3859" s="2" t="s">
        <v>230</v>
      </c>
      <c r="F3859" t="s">
        <v>13617</v>
      </c>
      <c r="G3859" s="2" t="s">
        <v>6612</v>
      </c>
      <c r="H3859" t="s">
        <v>13553</v>
      </c>
    </row>
    <row r="3860" spans="1:8" x14ac:dyDescent="0.15">
      <c r="A3860">
        <v>3874</v>
      </c>
      <c r="B3860" t="s">
        <v>1991</v>
      </c>
      <c r="C3860" t="s">
        <v>11661</v>
      </c>
      <c r="D3860" t="s">
        <v>378</v>
      </c>
      <c r="E3860" s="2" t="s">
        <v>232</v>
      </c>
      <c r="F3860" t="s">
        <v>13606</v>
      </c>
      <c r="G3860" s="2" t="s">
        <v>6283</v>
      </c>
      <c r="H3860" t="s">
        <v>13553</v>
      </c>
    </row>
    <row r="3861" spans="1:8" x14ac:dyDescent="0.15">
      <c r="A3861">
        <v>3875</v>
      </c>
      <c r="B3861" t="s">
        <v>1992</v>
      </c>
      <c r="C3861" t="s">
        <v>11662</v>
      </c>
      <c r="D3861" t="s">
        <v>378</v>
      </c>
      <c r="E3861" s="2" t="s">
        <v>232</v>
      </c>
      <c r="F3861" t="s">
        <v>13607</v>
      </c>
      <c r="G3861" s="2" t="s">
        <v>6902</v>
      </c>
      <c r="H3861" t="s">
        <v>13553</v>
      </c>
    </row>
    <row r="3862" spans="1:8" x14ac:dyDescent="0.15">
      <c r="A3862">
        <v>3876</v>
      </c>
      <c r="B3862" t="s">
        <v>1993</v>
      </c>
      <c r="C3862" t="s">
        <v>11663</v>
      </c>
      <c r="D3862" t="s">
        <v>378</v>
      </c>
      <c r="E3862" s="2" t="s">
        <v>232</v>
      </c>
      <c r="F3862" t="s">
        <v>13617</v>
      </c>
      <c r="G3862" s="2" t="s">
        <v>7547</v>
      </c>
      <c r="H3862" t="s">
        <v>13553</v>
      </c>
    </row>
    <row r="3863" spans="1:8" x14ac:dyDescent="0.15">
      <c r="A3863">
        <v>3877</v>
      </c>
      <c r="B3863" t="s">
        <v>1994</v>
      </c>
      <c r="C3863" t="s">
        <v>11664</v>
      </c>
      <c r="D3863" t="s">
        <v>378</v>
      </c>
      <c r="E3863" s="2" t="s">
        <v>232</v>
      </c>
      <c r="F3863" t="s">
        <v>13606</v>
      </c>
      <c r="G3863" s="2" t="s">
        <v>6525</v>
      </c>
      <c r="H3863" t="s">
        <v>13553</v>
      </c>
    </row>
    <row r="3864" spans="1:8" x14ac:dyDescent="0.15">
      <c r="A3864">
        <v>3878</v>
      </c>
      <c r="B3864" t="s">
        <v>2632</v>
      </c>
      <c r="C3864" t="s">
        <v>11665</v>
      </c>
      <c r="D3864" t="s">
        <v>378</v>
      </c>
      <c r="E3864" s="2" t="s">
        <v>231</v>
      </c>
      <c r="F3864" t="s">
        <v>13607</v>
      </c>
      <c r="G3864" s="2" t="s">
        <v>7150</v>
      </c>
      <c r="H3864" t="s">
        <v>13553</v>
      </c>
    </row>
    <row r="3865" spans="1:8" x14ac:dyDescent="0.15">
      <c r="A3865">
        <v>3879</v>
      </c>
      <c r="B3865" t="s">
        <v>2633</v>
      </c>
      <c r="C3865" t="s">
        <v>11666</v>
      </c>
      <c r="D3865" t="s">
        <v>378</v>
      </c>
      <c r="E3865" s="2" t="s">
        <v>231</v>
      </c>
      <c r="F3865" t="s">
        <v>13607</v>
      </c>
      <c r="G3865" s="2" t="s">
        <v>7147</v>
      </c>
      <c r="H3865" t="s">
        <v>13553</v>
      </c>
    </row>
    <row r="3866" spans="1:8" x14ac:dyDescent="0.15">
      <c r="A3866">
        <v>3880</v>
      </c>
      <c r="B3866" t="s">
        <v>3447</v>
      </c>
      <c r="C3866" t="s">
        <v>10151</v>
      </c>
      <c r="D3866" t="s">
        <v>378</v>
      </c>
      <c r="E3866" s="2" t="s">
        <v>232</v>
      </c>
      <c r="F3866" t="s">
        <v>13617</v>
      </c>
      <c r="G3866" s="2" t="s">
        <v>7695</v>
      </c>
      <c r="H3866" t="s">
        <v>13553</v>
      </c>
    </row>
    <row r="3867" spans="1:8" x14ac:dyDescent="0.15">
      <c r="A3867">
        <v>3881</v>
      </c>
      <c r="B3867" t="s">
        <v>3448</v>
      </c>
      <c r="C3867" t="s">
        <v>11667</v>
      </c>
      <c r="D3867" t="s">
        <v>378</v>
      </c>
      <c r="E3867" s="2" t="s">
        <v>231</v>
      </c>
      <c r="F3867" t="s">
        <v>13617</v>
      </c>
      <c r="G3867" s="2" t="s">
        <v>7193</v>
      </c>
      <c r="H3867" t="s">
        <v>13553</v>
      </c>
    </row>
    <row r="3868" spans="1:8" x14ac:dyDescent="0.15">
      <c r="A3868">
        <v>3882</v>
      </c>
      <c r="B3868" t="s">
        <v>3449</v>
      </c>
      <c r="C3868" t="s">
        <v>11668</v>
      </c>
      <c r="D3868" t="s">
        <v>378</v>
      </c>
      <c r="E3868" s="2" t="s">
        <v>231</v>
      </c>
      <c r="F3868" t="s">
        <v>13607</v>
      </c>
      <c r="G3868" s="2" t="s">
        <v>7140</v>
      </c>
      <c r="H3868" t="s">
        <v>13553</v>
      </c>
    </row>
    <row r="3869" spans="1:8" x14ac:dyDescent="0.15">
      <c r="A3869">
        <v>3883</v>
      </c>
      <c r="B3869" t="s">
        <v>4124</v>
      </c>
      <c r="C3869" t="s">
        <v>11669</v>
      </c>
      <c r="D3869" t="s">
        <v>378</v>
      </c>
      <c r="E3869" s="2" t="s">
        <v>230</v>
      </c>
      <c r="F3869" t="s">
        <v>13606</v>
      </c>
      <c r="G3869" s="2" t="s">
        <v>6884</v>
      </c>
      <c r="H3869" t="s">
        <v>13553</v>
      </c>
    </row>
    <row r="3870" spans="1:8" x14ac:dyDescent="0.15">
      <c r="A3870">
        <v>3884</v>
      </c>
      <c r="B3870" t="s">
        <v>4125</v>
      </c>
      <c r="C3870" t="s">
        <v>11670</v>
      </c>
      <c r="D3870" t="s">
        <v>378</v>
      </c>
      <c r="E3870" s="2" t="s">
        <v>230</v>
      </c>
      <c r="F3870" t="s">
        <v>13607</v>
      </c>
      <c r="G3870" s="2" t="s">
        <v>7696</v>
      </c>
      <c r="H3870" t="s">
        <v>13553</v>
      </c>
    </row>
    <row r="3871" spans="1:8" x14ac:dyDescent="0.15">
      <c r="A3871">
        <v>3885</v>
      </c>
      <c r="B3871" t="s">
        <v>4126</v>
      </c>
      <c r="C3871" t="s">
        <v>11671</v>
      </c>
      <c r="D3871" t="s">
        <v>378</v>
      </c>
      <c r="E3871" s="2" t="s">
        <v>230</v>
      </c>
      <c r="F3871" t="s">
        <v>13617</v>
      </c>
      <c r="G3871" s="2" t="s">
        <v>6500</v>
      </c>
      <c r="H3871" t="s">
        <v>13553</v>
      </c>
    </row>
    <row r="3872" spans="1:8" x14ac:dyDescent="0.15">
      <c r="A3872">
        <v>3886</v>
      </c>
      <c r="B3872" t="s">
        <v>4127</v>
      </c>
      <c r="C3872" t="s">
        <v>11672</v>
      </c>
      <c r="D3872" t="s">
        <v>378</v>
      </c>
      <c r="E3872" s="2" t="s">
        <v>230</v>
      </c>
      <c r="F3872" t="s">
        <v>13610</v>
      </c>
      <c r="G3872" s="2" t="s">
        <v>6787</v>
      </c>
      <c r="H3872" t="s">
        <v>13553</v>
      </c>
    </row>
    <row r="3873" spans="1:8" x14ac:dyDescent="0.15">
      <c r="A3873">
        <v>3887</v>
      </c>
      <c r="B3873" t="s">
        <v>4128</v>
      </c>
      <c r="C3873" t="s">
        <v>11673</v>
      </c>
      <c r="D3873" t="s">
        <v>378</v>
      </c>
      <c r="E3873" s="2" t="s">
        <v>230</v>
      </c>
      <c r="F3873" t="s">
        <v>13607</v>
      </c>
      <c r="G3873" s="2" t="s">
        <v>7180</v>
      </c>
      <c r="H3873" t="s">
        <v>13553</v>
      </c>
    </row>
    <row r="3874" spans="1:8" x14ac:dyDescent="0.15">
      <c r="A3874">
        <v>3888</v>
      </c>
      <c r="B3874" t="s">
        <v>3616</v>
      </c>
      <c r="C3874" t="s">
        <v>11674</v>
      </c>
      <c r="D3874" t="s">
        <v>378</v>
      </c>
      <c r="E3874" s="2" t="s">
        <v>230</v>
      </c>
      <c r="F3874" t="s">
        <v>13606</v>
      </c>
      <c r="G3874" s="2" t="s">
        <v>7697</v>
      </c>
      <c r="H3874" t="s">
        <v>13553</v>
      </c>
    </row>
    <row r="3875" spans="1:8" x14ac:dyDescent="0.15">
      <c r="A3875">
        <v>3889</v>
      </c>
      <c r="B3875" t="s">
        <v>3617</v>
      </c>
      <c r="C3875" t="s">
        <v>11675</v>
      </c>
      <c r="D3875" t="s">
        <v>378</v>
      </c>
      <c r="E3875" s="2" t="s">
        <v>230</v>
      </c>
      <c r="F3875" t="s">
        <v>13606</v>
      </c>
      <c r="G3875" s="2" t="s">
        <v>7093</v>
      </c>
      <c r="H3875" t="s">
        <v>13553</v>
      </c>
    </row>
    <row r="3876" spans="1:8" x14ac:dyDescent="0.15">
      <c r="A3876">
        <v>3890</v>
      </c>
      <c r="B3876" t="s">
        <v>5123</v>
      </c>
      <c r="C3876" t="s">
        <v>11676</v>
      </c>
      <c r="D3876" t="s">
        <v>378</v>
      </c>
      <c r="E3876" s="2" t="s">
        <v>230</v>
      </c>
      <c r="F3876" t="s">
        <v>13607</v>
      </c>
      <c r="G3876" s="2" t="s">
        <v>7411</v>
      </c>
      <c r="H3876" t="s">
        <v>13553</v>
      </c>
    </row>
    <row r="3877" spans="1:8" x14ac:dyDescent="0.15">
      <c r="A3877">
        <v>3891</v>
      </c>
      <c r="B3877" t="s">
        <v>5124</v>
      </c>
      <c r="C3877" t="s">
        <v>11677</v>
      </c>
      <c r="D3877" t="s">
        <v>378</v>
      </c>
      <c r="E3877" s="2" t="s">
        <v>230</v>
      </c>
      <c r="F3877" t="s">
        <v>13617</v>
      </c>
      <c r="G3877" s="2" t="s">
        <v>7594</v>
      </c>
      <c r="H3877" t="s">
        <v>13553</v>
      </c>
    </row>
    <row r="3878" spans="1:8" x14ac:dyDescent="0.15">
      <c r="A3878">
        <v>3892</v>
      </c>
      <c r="B3878" t="s">
        <v>4159</v>
      </c>
      <c r="C3878" t="s">
        <v>11678</v>
      </c>
      <c r="D3878" t="s">
        <v>4160</v>
      </c>
      <c r="E3878" s="2" t="s">
        <v>234</v>
      </c>
      <c r="F3878" t="s">
        <v>13607</v>
      </c>
      <c r="G3878" s="2" t="s">
        <v>7698</v>
      </c>
      <c r="H3878" t="s">
        <v>13557</v>
      </c>
    </row>
    <row r="3879" spans="1:8" x14ac:dyDescent="0.15">
      <c r="A3879">
        <v>3893</v>
      </c>
      <c r="B3879" t="s">
        <v>2125</v>
      </c>
      <c r="C3879" t="s">
        <v>11679</v>
      </c>
      <c r="D3879" t="s">
        <v>2126</v>
      </c>
      <c r="E3879" s="2" t="s">
        <v>232</v>
      </c>
      <c r="F3879" t="s">
        <v>13617</v>
      </c>
      <c r="G3879" s="2" t="s">
        <v>6719</v>
      </c>
      <c r="H3879" t="s">
        <v>13553</v>
      </c>
    </row>
    <row r="3880" spans="1:8" x14ac:dyDescent="0.15">
      <c r="A3880">
        <v>3894</v>
      </c>
      <c r="B3880" t="s">
        <v>2127</v>
      </c>
      <c r="C3880" t="s">
        <v>11680</v>
      </c>
      <c r="D3880" t="s">
        <v>2126</v>
      </c>
      <c r="E3880" s="2" t="s">
        <v>232</v>
      </c>
      <c r="F3880" t="s">
        <v>13624</v>
      </c>
      <c r="G3880" s="2" t="s">
        <v>6771</v>
      </c>
      <c r="H3880" t="s">
        <v>13553</v>
      </c>
    </row>
    <row r="3881" spans="1:8" x14ac:dyDescent="0.15">
      <c r="A3881">
        <v>3895</v>
      </c>
      <c r="B3881" t="s">
        <v>2128</v>
      </c>
      <c r="C3881" t="s">
        <v>11681</v>
      </c>
      <c r="D3881" t="s">
        <v>2126</v>
      </c>
      <c r="E3881" s="2" t="s">
        <v>232</v>
      </c>
      <c r="F3881" t="s">
        <v>13627</v>
      </c>
      <c r="G3881" s="2" t="s">
        <v>7047</v>
      </c>
      <c r="H3881" t="s">
        <v>13553</v>
      </c>
    </row>
    <row r="3882" spans="1:8" x14ac:dyDescent="0.15">
      <c r="A3882">
        <v>3896</v>
      </c>
      <c r="B3882" t="s">
        <v>3504</v>
      </c>
      <c r="C3882" t="s">
        <v>11682</v>
      </c>
      <c r="D3882" t="s">
        <v>2126</v>
      </c>
      <c r="E3882" s="2" t="s">
        <v>231</v>
      </c>
      <c r="F3882" t="s">
        <v>13607</v>
      </c>
      <c r="G3882" s="2" t="s">
        <v>6678</v>
      </c>
      <c r="H3882" t="s">
        <v>13553</v>
      </c>
    </row>
    <row r="3883" spans="1:8" x14ac:dyDescent="0.15">
      <c r="A3883">
        <v>3897</v>
      </c>
      <c r="B3883" t="s">
        <v>5125</v>
      </c>
      <c r="C3883" t="s">
        <v>11683</v>
      </c>
      <c r="D3883" t="s">
        <v>2126</v>
      </c>
      <c r="E3883" s="2" t="s">
        <v>230</v>
      </c>
      <c r="F3883" t="s">
        <v>13607</v>
      </c>
      <c r="G3883" s="2" t="s">
        <v>6639</v>
      </c>
      <c r="H3883" t="s">
        <v>13553</v>
      </c>
    </row>
    <row r="3884" spans="1:8" x14ac:dyDescent="0.15">
      <c r="A3884">
        <v>3898</v>
      </c>
      <c r="B3884" t="s">
        <v>5126</v>
      </c>
      <c r="C3884" t="s">
        <v>11684</v>
      </c>
      <c r="D3884" t="s">
        <v>2126</v>
      </c>
      <c r="E3884" s="2" t="s">
        <v>230</v>
      </c>
      <c r="F3884" t="s">
        <v>13617</v>
      </c>
      <c r="G3884" s="2" t="s">
        <v>6844</v>
      </c>
      <c r="H3884" t="s">
        <v>13553</v>
      </c>
    </row>
    <row r="3885" spans="1:8" x14ac:dyDescent="0.15">
      <c r="A3885">
        <v>3899</v>
      </c>
      <c r="B3885" t="s">
        <v>5127</v>
      </c>
      <c r="C3885" t="s">
        <v>11685</v>
      </c>
      <c r="D3885" t="s">
        <v>2126</v>
      </c>
      <c r="E3885" s="2" t="s">
        <v>230</v>
      </c>
      <c r="F3885" t="s">
        <v>13617</v>
      </c>
      <c r="G3885" s="2" t="s">
        <v>6559</v>
      </c>
      <c r="H3885" t="s">
        <v>13553</v>
      </c>
    </row>
    <row r="3886" spans="1:8" x14ac:dyDescent="0.15">
      <c r="A3886">
        <v>3900</v>
      </c>
      <c r="B3886" t="s">
        <v>1905</v>
      </c>
      <c r="C3886" t="s">
        <v>11686</v>
      </c>
      <c r="D3886" t="s">
        <v>420</v>
      </c>
      <c r="E3886" s="2" t="s">
        <v>232</v>
      </c>
      <c r="F3886" t="s">
        <v>13610</v>
      </c>
      <c r="G3886" s="2" t="s">
        <v>7212</v>
      </c>
      <c r="H3886" t="s">
        <v>13553</v>
      </c>
    </row>
    <row r="3887" spans="1:8" x14ac:dyDescent="0.15">
      <c r="A3887">
        <v>3901</v>
      </c>
      <c r="B3887" t="s">
        <v>1906</v>
      </c>
      <c r="C3887" t="s">
        <v>11687</v>
      </c>
      <c r="D3887" t="s">
        <v>420</v>
      </c>
      <c r="E3887" s="2" t="s">
        <v>232</v>
      </c>
      <c r="F3887" t="s">
        <v>13639</v>
      </c>
      <c r="G3887" s="2" t="s">
        <v>7206</v>
      </c>
      <c r="H3887" t="s">
        <v>13553</v>
      </c>
    </row>
    <row r="3888" spans="1:8" x14ac:dyDescent="0.15">
      <c r="A3888">
        <v>3902</v>
      </c>
      <c r="B3888" t="s">
        <v>1907</v>
      </c>
      <c r="C3888" t="s">
        <v>11688</v>
      </c>
      <c r="D3888" t="s">
        <v>420</v>
      </c>
      <c r="E3888" s="2" t="s">
        <v>232</v>
      </c>
      <c r="F3888" t="s">
        <v>13643</v>
      </c>
      <c r="G3888" s="2" t="s">
        <v>7003</v>
      </c>
      <c r="H3888" t="s">
        <v>13553</v>
      </c>
    </row>
    <row r="3889" spans="1:8" x14ac:dyDescent="0.15">
      <c r="A3889">
        <v>3903</v>
      </c>
      <c r="B3889" t="s">
        <v>1908</v>
      </c>
      <c r="C3889" t="s">
        <v>11689</v>
      </c>
      <c r="D3889" t="s">
        <v>420</v>
      </c>
      <c r="E3889" s="2" t="s">
        <v>232</v>
      </c>
      <c r="F3889" t="s">
        <v>13620</v>
      </c>
      <c r="G3889" s="2" t="s">
        <v>6253</v>
      </c>
      <c r="H3889" t="s">
        <v>13553</v>
      </c>
    </row>
    <row r="3890" spans="1:8" x14ac:dyDescent="0.15">
      <c r="A3890">
        <v>3904</v>
      </c>
      <c r="B3890" t="s">
        <v>1909</v>
      </c>
      <c r="C3890" t="s">
        <v>11690</v>
      </c>
      <c r="D3890" t="s">
        <v>420</v>
      </c>
      <c r="E3890" s="2" t="s">
        <v>232</v>
      </c>
      <c r="F3890" t="s">
        <v>13639</v>
      </c>
      <c r="G3890" s="2" t="s">
        <v>6663</v>
      </c>
      <c r="H3890" t="s">
        <v>13553</v>
      </c>
    </row>
    <row r="3891" spans="1:8" x14ac:dyDescent="0.15">
      <c r="A3891">
        <v>3905</v>
      </c>
      <c r="B3891" t="s">
        <v>1910</v>
      </c>
      <c r="C3891" t="s">
        <v>11691</v>
      </c>
      <c r="D3891" t="s">
        <v>420</v>
      </c>
      <c r="E3891" s="2" t="s">
        <v>232</v>
      </c>
      <c r="F3891" t="s">
        <v>13624</v>
      </c>
      <c r="G3891" s="2" t="s">
        <v>6481</v>
      </c>
      <c r="H3891" t="s">
        <v>13553</v>
      </c>
    </row>
    <row r="3892" spans="1:8" x14ac:dyDescent="0.15">
      <c r="A3892">
        <v>3906</v>
      </c>
      <c r="B3892" t="s">
        <v>1911</v>
      </c>
      <c r="C3892" t="s">
        <v>11692</v>
      </c>
      <c r="D3892" t="s">
        <v>420</v>
      </c>
      <c r="E3892" s="2" t="s">
        <v>232</v>
      </c>
      <c r="F3892" t="s">
        <v>13606</v>
      </c>
      <c r="G3892" s="2" t="s">
        <v>6765</v>
      </c>
      <c r="H3892" t="s">
        <v>13553</v>
      </c>
    </row>
    <row r="3893" spans="1:8" x14ac:dyDescent="0.15">
      <c r="A3893">
        <v>3907</v>
      </c>
      <c r="B3893" t="s">
        <v>1912</v>
      </c>
      <c r="C3893" t="s">
        <v>11693</v>
      </c>
      <c r="D3893" t="s">
        <v>420</v>
      </c>
      <c r="E3893" s="2" t="s">
        <v>232</v>
      </c>
      <c r="F3893" t="s">
        <v>13628</v>
      </c>
      <c r="G3893" s="2" t="s">
        <v>7355</v>
      </c>
      <c r="H3893" t="s">
        <v>13553</v>
      </c>
    </row>
    <row r="3894" spans="1:8" x14ac:dyDescent="0.15">
      <c r="A3894">
        <v>3908</v>
      </c>
      <c r="B3894" t="s">
        <v>1893</v>
      </c>
      <c r="C3894" t="s">
        <v>11694</v>
      </c>
      <c r="D3894" t="s">
        <v>420</v>
      </c>
      <c r="E3894" s="2" t="s">
        <v>231</v>
      </c>
      <c r="F3894" t="s">
        <v>13610</v>
      </c>
      <c r="G3894" s="2" t="s">
        <v>6926</v>
      </c>
      <c r="H3894" t="s">
        <v>13553</v>
      </c>
    </row>
    <row r="3895" spans="1:8" x14ac:dyDescent="0.15">
      <c r="A3895">
        <v>3909</v>
      </c>
      <c r="B3895" t="s">
        <v>1894</v>
      </c>
      <c r="C3895" t="s">
        <v>11695</v>
      </c>
      <c r="D3895" t="s">
        <v>420</v>
      </c>
      <c r="E3895" s="2" t="s">
        <v>231</v>
      </c>
      <c r="F3895" t="s">
        <v>13610</v>
      </c>
      <c r="G3895" s="2" t="s">
        <v>6403</v>
      </c>
      <c r="H3895" t="s">
        <v>13553</v>
      </c>
    </row>
    <row r="3896" spans="1:8" x14ac:dyDescent="0.15">
      <c r="A3896">
        <v>3910</v>
      </c>
      <c r="B3896" t="s">
        <v>1895</v>
      </c>
      <c r="C3896" t="s">
        <v>11696</v>
      </c>
      <c r="D3896" t="s">
        <v>420</v>
      </c>
      <c r="E3896" s="2" t="s">
        <v>231</v>
      </c>
      <c r="F3896" t="s">
        <v>13606</v>
      </c>
      <c r="G3896" s="2" t="s">
        <v>6269</v>
      </c>
      <c r="H3896" t="s">
        <v>13553</v>
      </c>
    </row>
    <row r="3897" spans="1:8" x14ac:dyDescent="0.15">
      <c r="A3897">
        <v>3911</v>
      </c>
      <c r="B3897" t="s">
        <v>1896</v>
      </c>
      <c r="C3897" t="s">
        <v>11697</v>
      </c>
      <c r="D3897" t="s">
        <v>420</v>
      </c>
      <c r="E3897" s="2" t="s">
        <v>231</v>
      </c>
      <c r="F3897" t="s">
        <v>13627</v>
      </c>
      <c r="G3897" s="2" t="s">
        <v>6397</v>
      </c>
      <c r="H3897" t="s">
        <v>13553</v>
      </c>
    </row>
    <row r="3898" spans="1:8" x14ac:dyDescent="0.15">
      <c r="A3898">
        <v>3912</v>
      </c>
      <c r="B3898" t="s">
        <v>1897</v>
      </c>
      <c r="C3898" t="s">
        <v>11698</v>
      </c>
      <c r="D3898" t="s">
        <v>420</v>
      </c>
      <c r="E3898" s="2" t="s">
        <v>231</v>
      </c>
      <c r="F3898" t="s">
        <v>13621</v>
      </c>
      <c r="G3898" s="2" t="s">
        <v>7146</v>
      </c>
      <c r="H3898" t="s">
        <v>13553</v>
      </c>
    </row>
    <row r="3899" spans="1:8" x14ac:dyDescent="0.15">
      <c r="A3899">
        <v>3913</v>
      </c>
      <c r="B3899" t="s">
        <v>1898</v>
      </c>
      <c r="C3899" t="s">
        <v>11699</v>
      </c>
      <c r="D3899" t="s">
        <v>420</v>
      </c>
      <c r="E3899" s="2" t="s">
        <v>231</v>
      </c>
      <c r="F3899" t="s">
        <v>13637</v>
      </c>
      <c r="G3899" s="2" t="s">
        <v>7433</v>
      </c>
      <c r="H3899" t="s">
        <v>13553</v>
      </c>
    </row>
    <row r="3900" spans="1:8" x14ac:dyDescent="0.15">
      <c r="A3900">
        <v>3914</v>
      </c>
      <c r="B3900" t="s">
        <v>1899</v>
      </c>
      <c r="C3900" t="s">
        <v>11700</v>
      </c>
      <c r="D3900" t="s">
        <v>420</v>
      </c>
      <c r="E3900" s="2" t="s">
        <v>231</v>
      </c>
      <c r="F3900" t="s">
        <v>13637</v>
      </c>
      <c r="G3900" s="2" t="s">
        <v>7433</v>
      </c>
      <c r="H3900" t="s">
        <v>13553</v>
      </c>
    </row>
    <row r="3901" spans="1:8" x14ac:dyDescent="0.15">
      <c r="A3901">
        <v>3915</v>
      </c>
      <c r="B3901" t="s">
        <v>1900</v>
      </c>
      <c r="C3901" t="s">
        <v>11701</v>
      </c>
      <c r="D3901" t="s">
        <v>420</v>
      </c>
      <c r="E3901" s="2" t="s">
        <v>231</v>
      </c>
      <c r="F3901" t="s">
        <v>13606</v>
      </c>
      <c r="G3901" s="2" t="s">
        <v>7437</v>
      </c>
      <c r="H3901" t="s">
        <v>13553</v>
      </c>
    </row>
    <row r="3902" spans="1:8" x14ac:dyDescent="0.15">
      <c r="A3902">
        <v>3916</v>
      </c>
      <c r="B3902" t="s">
        <v>1901</v>
      </c>
      <c r="C3902" t="s">
        <v>11702</v>
      </c>
      <c r="D3902" t="s">
        <v>420</v>
      </c>
      <c r="E3902" s="2" t="s">
        <v>231</v>
      </c>
      <c r="F3902" t="s">
        <v>13610</v>
      </c>
      <c r="G3902" s="2" t="s">
        <v>7585</v>
      </c>
      <c r="H3902" t="s">
        <v>13553</v>
      </c>
    </row>
    <row r="3903" spans="1:8" x14ac:dyDescent="0.15">
      <c r="A3903">
        <v>3917</v>
      </c>
      <c r="B3903" t="s">
        <v>1902</v>
      </c>
      <c r="C3903" t="s">
        <v>11703</v>
      </c>
      <c r="D3903" t="s">
        <v>420</v>
      </c>
      <c r="E3903" s="2" t="s">
        <v>231</v>
      </c>
      <c r="F3903" t="s">
        <v>13619</v>
      </c>
      <c r="G3903" s="2" t="s">
        <v>6780</v>
      </c>
      <c r="H3903" t="s">
        <v>13553</v>
      </c>
    </row>
    <row r="3904" spans="1:8" x14ac:dyDescent="0.15">
      <c r="A3904">
        <v>3918</v>
      </c>
      <c r="B3904" t="s">
        <v>1903</v>
      </c>
      <c r="C3904" t="s">
        <v>11704</v>
      </c>
      <c r="D3904" t="s">
        <v>420</v>
      </c>
      <c r="E3904" s="2" t="s">
        <v>231</v>
      </c>
      <c r="F3904" t="s">
        <v>13639</v>
      </c>
      <c r="G3904" s="2" t="s">
        <v>7615</v>
      </c>
      <c r="H3904" t="s">
        <v>13553</v>
      </c>
    </row>
    <row r="3905" spans="1:8" x14ac:dyDescent="0.15">
      <c r="A3905">
        <v>3919</v>
      </c>
      <c r="B3905" t="s">
        <v>1904</v>
      </c>
      <c r="C3905" t="s">
        <v>11705</v>
      </c>
      <c r="D3905" t="s">
        <v>420</v>
      </c>
      <c r="E3905" s="2" t="s">
        <v>231</v>
      </c>
      <c r="F3905" t="s">
        <v>13606</v>
      </c>
      <c r="G3905" s="2" t="s">
        <v>7541</v>
      </c>
      <c r="H3905" t="s">
        <v>13553</v>
      </c>
    </row>
    <row r="3906" spans="1:8" x14ac:dyDescent="0.15">
      <c r="A3906">
        <v>3920</v>
      </c>
      <c r="B3906" t="s">
        <v>3394</v>
      </c>
      <c r="C3906" t="s">
        <v>10027</v>
      </c>
      <c r="D3906" t="s">
        <v>420</v>
      </c>
      <c r="E3906" s="2" t="s">
        <v>230</v>
      </c>
      <c r="F3906" t="s">
        <v>13606</v>
      </c>
      <c r="G3906" s="2" t="s">
        <v>6940</v>
      </c>
      <c r="H3906" t="s">
        <v>13553</v>
      </c>
    </row>
    <row r="3907" spans="1:8" x14ac:dyDescent="0.15">
      <c r="A3907">
        <v>3921</v>
      </c>
      <c r="B3907" t="s">
        <v>3395</v>
      </c>
      <c r="C3907" t="s">
        <v>11706</v>
      </c>
      <c r="D3907" t="s">
        <v>420</v>
      </c>
      <c r="E3907" s="2" t="s">
        <v>230</v>
      </c>
      <c r="F3907" t="s">
        <v>13606</v>
      </c>
      <c r="G3907" s="2" t="s">
        <v>7699</v>
      </c>
      <c r="H3907" t="s">
        <v>13553</v>
      </c>
    </row>
    <row r="3908" spans="1:8" x14ac:dyDescent="0.15">
      <c r="A3908">
        <v>3922</v>
      </c>
      <c r="B3908" t="s">
        <v>3396</v>
      </c>
      <c r="C3908" t="s">
        <v>11707</v>
      </c>
      <c r="D3908" t="s">
        <v>420</v>
      </c>
      <c r="E3908" s="2" t="s">
        <v>230</v>
      </c>
      <c r="F3908" t="s">
        <v>13643</v>
      </c>
      <c r="G3908" s="2" t="s">
        <v>6874</v>
      </c>
      <c r="H3908" t="s">
        <v>13553</v>
      </c>
    </row>
    <row r="3909" spans="1:8" x14ac:dyDescent="0.15">
      <c r="A3909">
        <v>3923</v>
      </c>
      <c r="B3909" t="s">
        <v>3398</v>
      </c>
      <c r="C3909" t="s">
        <v>11708</v>
      </c>
      <c r="D3909" t="s">
        <v>420</v>
      </c>
      <c r="E3909" s="2" t="s">
        <v>230</v>
      </c>
      <c r="F3909" t="s">
        <v>13636</v>
      </c>
      <c r="G3909" s="2" t="s">
        <v>6298</v>
      </c>
      <c r="H3909" t="s">
        <v>13553</v>
      </c>
    </row>
    <row r="3910" spans="1:8" x14ac:dyDescent="0.15">
      <c r="A3910">
        <v>3924</v>
      </c>
      <c r="B3910" t="s">
        <v>3399</v>
      </c>
      <c r="C3910" t="s">
        <v>11709</v>
      </c>
      <c r="D3910" t="s">
        <v>420</v>
      </c>
      <c r="E3910" s="2" t="s">
        <v>230</v>
      </c>
      <c r="F3910" t="s">
        <v>13644</v>
      </c>
      <c r="G3910" s="2" t="s">
        <v>7606</v>
      </c>
      <c r="H3910" t="s">
        <v>13553</v>
      </c>
    </row>
    <row r="3911" spans="1:8" x14ac:dyDescent="0.15">
      <c r="A3911">
        <v>3925</v>
      </c>
      <c r="B3911" t="s">
        <v>3400</v>
      </c>
      <c r="C3911" t="s">
        <v>11710</v>
      </c>
      <c r="D3911" t="s">
        <v>420</v>
      </c>
      <c r="E3911" s="2" t="s">
        <v>230</v>
      </c>
      <c r="F3911" t="s">
        <v>13619</v>
      </c>
      <c r="G3911" s="2" t="s">
        <v>7700</v>
      </c>
      <c r="H3911" t="s">
        <v>13553</v>
      </c>
    </row>
    <row r="3912" spans="1:8" x14ac:dyDescent="0.15">
      <c r="A3912">
        <v>3926</v>
      </c>
      <c r="B3912" t="s">
        <v>3401</v>
      </c>
      <c r="C3912" t="s">
        <v>11711</v>
      </c>
      <c r="D3912" t="s">
        <v>420</v>
      </c>
      <c r="E3912" s="2" t="s">
        <v>230</v>
      </c>
      <c r="F3912" t="s">
        <v>13615</v>
      </c>
      <c r="G3912" s="2" t="s">
        <v>7152</v>
      </c>
      <c r="H3912" t="s">
        <v>13553</v>
      </c>
    </row>
    <row r="3913" spans="1:8" x14ac:dyDescent="0.15">
      <c r="A3913">
        <v>3927</v>
      </c>
      <c r="B3913" t="s">
        <v>3402</v>
      </c>
      <c r="C3913" t="s">
        <v>11712</v>
      </c>
      <c r="D3913" t="s">
        <v>420</v>
      </c>
      <c r="E3913" s="2" t="s">
        <v>230</v>
      </c>
      <c r="F3913" t="s">
        <v>13638</v>
      </c>
      <c r="G3913" s="2" t="s">
        <v>7010</v>
      </c>
      <c r="H3913" t="s">
        <v>13553</v>
      </c>
    </row>
    <row r="3914" spans="1:8" x14ac:dyDescent="0.15">
      <c r="A3914">
        <v>3928</v>
      </c>
      <c r="B3914" t="s">
        <v>3403</v>
      </c>
      <c r="C3914" t="s">
        <v>11713</v>
      </c>
      <c r="D3914" t="s">
        <v>420</v>
      </c>
      <c r="E3914" s="2" t="s">
        <v>230</v>
      </c>
      <c r="F3914" t="s">
        <v>13610</v>
      </c>
      <c r="G3914" s="2" t="s">
        <v>6591</v>
      </c>
      <c r="H3914" t="s">
        <v>13553</v>
      </c>
    </row>
    <row r="3915" spans="1:8" x14ac:dyDescent="0.15">
      <c r="A3915">
        <v>3929</v>
      </c>
      <c r="B3915" t="s">
        <v>3404</v>
      </c>
      <c r="C3915" t="s">
        <v>11714</v>
      </c>
      <c r="D3915" t="s">
        <v>420</v>
      </c>
      <c r="E3915" s="2" t="s">
        <v>230</v>
      </c>
      <c r="F3915" t="s">
        <v>13615</v>
      </c>
      <c r="G3915" s="2" t="s">
        <v>6940</v>
      </c>
      <c r="H3915" t="s">
        <v>13553</v>
      </c>
    </row>
    <row r="3916" spans="1:8" x14ac:dyDescent="0.15">
      <c r="A3916">
        <v>3930</v>
      </c>
      <c r="B3916" t="s">
        <v>3405</v>
      </c>
      <c r="C3916" t="s">
        <v>11715</v>
      </c>
      <c r="D3916" t="s">
        <v>420</v>
      </c>
      <c r="E3916" s="2" t="s">
        <v>230</v>
      </c>
      <c r="F3916" t="s">
        <v>13610</v>
      </c>
      <c r="G3916" s="2" t="s">
        <v>7012</v>
      </c>
      <c r="H3916" t="s">
        <v>13553</v>
      </c>
    </row>
    <row r="3917" spans="1:8" x14ac:dyDescent="0.15">
      <c r="A3917">
        <v>3931</v>
      </c>
      <c r="B3917" t="s">
        <v>3406</v>
      </c>
      <c r="C3917" t="s">
        <v>11716</v>
      </c>
      <c r="D3917" t="s">
        <v>420</v>
      </c>
      <c r="E3917" s="2" t="s">
        <v>230</v>
      </c>
      <c r="F3917" t="s">
        <v>13610</v>
      </c>
      <c r="G3917" s="2" t="s">
        <v>6966</v>
      </c>
      <c r="H3917" t="s">
        <v>13553</v>
      </c>
    </row>
    <row r="3918" spans="1:8" x14ac:dyDescent="0.15">
      <c r="A3918">
        <v>3932</v>
      </c>
      <c r="B3918" t="s">
        <v>3407</v>
      </c>
      <c r="C3918" t="s">
        <v>11717</v>
      </c>
      <c r="D3918" t="s">
        <v>420</v>
      </c>
      <c r="E3918" s="2" t="s">
        <v>230</v>
      </c>
      <c r="F3918" t="s">
        <v>13610</v>
      </c>
      <c r="G3918" s="2" t="s">
        <v>6428</v>
      </c>
      <c r="H3918" t="s">
        <v>13553</v>
      </c>
    </row>
    <row r="3919" spans="1:8" x14ac:dyDescent="0.15">
      <c r="A3919">
        <v>3933</v>
      </c>
      <c r="B3919" t="s">
        <v>3408</v>
      </c>
      <c r="C3919" t="s">
        <v>11718</v>
      </c>
      <c r="D3919" t="s">
        <v>420</v>
      </c>
      <c r="E3919" s="2" t="s">
        <v>230</v>
      </c>
      <c r="F3919" t="s">
        <v>13615</v>
      </c>
      <c r="G3919" s="2" t="s">
        <v>7121</v>
      </c>
      <c r="H3919" t="s">
        <v>13553</v>
      </c>
    </row>
    <row r="3920" spans="1:8" x14ac:dyDescent="0.15">
      <c r="A3920">
        <v>3934</v>
      </c>
      <c r="B3920" t="s">
        <v>5128</v>
      </c>
      <c r="C3920" t="s">
        <v>11719</v>
      </c>
      <c r="D3920" t="s">
        <v>420</v>
      </c>
      <c r="E3920" s="2" t="s">
        <v>7855</v>
      </c>
      <c r="F3920" t="s">
        <v>13606</v>
      </c>
      <c r="G3920" s="2" t="s">
        <v>7701</v>
      </c>
      <c r="H3920" t="s">
        <v>13553</v>
      </c>
    </row>
    <row r="3921" spans="1:8" x14ac:dyDescent="0.15">
      <c r="A3921">
        <v>3935</v>
      </c>
      <c r="B3921" t="s">
        <v>5129</v>
      </c>
      <c r="C3921" t="s">
        <v>11720</v>
      </c>
      <c r="D3921" t="s">
        <v>420</v>
      </c>
      <c r="E3921" s="2" t="s">
        <v>7855</v>
      </c>
      <c r="F3921" t="s">
        <v>13635</v>
      </c>
      <c r="G3921" s="2" t="s">
        <v>6601</v>
      </c>
      <c r="H3921" t="s">
        <v>13553</v>
      </c>
    </row>
    <row r="3922" spans="1:8" x14ac:dyDescent="0.15">
      <c r="A3922">
        <v>3936</v>
      </c>
      <c r="B3922" t="s">
        <v>5130</v>
      </c>
      <c r="C3922" t="s">
        <v>11721</v>
      </c>
      <c r="D3922" t="s">
        <v>420</v>
      </c>
      <c r="E3922" s="2" t="s">
        <v>7855</v>
      </c>
      <c r="F3922" t="s">
        <v>13642</v>
      </c>
      <c r="G3922" s="2" t="s">
        <v>7702</v>
      </c>
      <c r="H3922" t="s">
        <v>13553</v>
      </c>
    </row>
    <row r="3923" spans="1:8" x14ac:dyDescent="0.15">
      <c r="A3923">
        <v>3937</v>
      </c>
      <c r="B3923" t="s">
        <v>5131</v>
      </c>
      <c r="C3923" t="s">
        <v>11722</v>
      </c>
      <c r="D3923" t="s">
        <v>420</v>
      </c>
      <c r="E3923" s="2" t="s">
        <v>7855</v>
      </c>
      <c r="F3923" t="s">
        <v>13632</v>
      </c>
      <c r="G3923" s="2" t="s">
        <v>6364</v>
      </c>
      <c r="H3923" t="s">
        <v>13553</v>
      </c>
    </row>
    <row r="3924" spans="1:8" x14ac:dyDescent="0.15">
      <c r="A3924">
        <v>3938</v>
      </c>
      <c r="B3924" t="s">
        <v>5132</v>
      </c>
      <c r="C3924" t="s">
        <v>11723</v>
      </c>
      <c r="D3924" t="s">
        <v>420</v>
      </c>
      <c r="E3924" s="2" t="s">
        <v>7855</v>
      </c>
      <c r="F3924" t="s">
        <v>13642</v>
      </c>
      <c r="G3924" s="2" t="s">
        <v>7703</v>
      </c>
      <c r="H3924" t="s">
        <v>13553</v>
      </c>
    </row>
    <row r="3925" spans="1:8" x14ac:dyDescent="0.15">
      <c r="A3925">
        <v>3939</v>
      </c>
      <c r="B3925" t="s">
        <v>5133</v>
      </c>
      <c r="C3925" t="s">
        <v>11724</v>
      </c>
      <c r="D3925" t="s">
        <v>420</v>
      </c>
      <c r="E3925" s="2" t="s">
        <v>7855</v>
      </c>
      <c r="F3925" t="s">
        <v>13606</v>
      </c>
      <c r="G3925" s="2" t="s">
        <v>6991</v>
      </c>
      <c r="H3925" t="s">
        <v>13553</v>
      </c>
    </row>
    <row r="3926" spans="1:8" x14ac:dyDescent="0.15">
      <c r="A3926">
        <v>3940</v>
      </c>
      <c r="B3926" t="s">
        <v>5134</v>
      </c>
      <c r="C3926" t="s">
        <v>11725</v>
      </c>
      <c r="D3926" t="s">
        <v>420</v>
      </c>
      <c r="E3926" s="2" t="s">
        <v>7855</v>
      </c>
      <c r="F3926" t="s">
        <v>13636</v>
      </c>
      <c r="G3926" s="2" t="s">
        <v>6752</v>
      </c>
      <c r="H3926" t="s">
        <v>13553</v>
      </c>
    </row>
    <row r="3927" spans="1:8" x14ac:dyDescent="0.15">
      <c r="A3927">
        <v>3941</v>
      </c>
      <c r="B3927" t="s">
        <v>5135</v>
      </c>
      <c r="C3927" t="s">
        <v>11726</v>
      </c>
      <c r="D3927" t="s">
        <v>420</v>
      </c>
      <c r="E3927" s="2" t="s">
        <v>7855</v>
      </c>
      <c r="F3927" t="s">
        <v>13643</v>
      </c>
      <c r="G3927" s="2" t="s">
        <v>7704</v>
      </c>
      <c r="H3927" t="s">
        <v>13553</v>
      </c>
    </row>
    <row r="3928" spans="1:8" x14ac:dyDescent="0.15">
      <c r="A3928">
        <v>3942</v>
      </c>
      <c r="B3928" t="s">
        <v>5136</v>
      </c>
      <c r="C3928" t="s">
        <v>11727</v>
      </c>
      <c r="D3928" t="s">
        <v>420</v>
      </c>
      <c r="E3928" s="2" t="s">
        <v>7855</v>
      </c>
      <c r="F3928" t="s">
        <v>13640</v>
      </c>
      <c r="G3928" s="2" t="s">
        <v>7705</v>
      </c>
      <c r="H3928" t="s">
        <v>13553</v>
      </c>
    </row>
    <row r="3929" spans="1:8" x14ac:dyDescent="0.15">
      <c r="A3929">
        <v>3943</v>
      </c>
      <c r="B3929" t="s">
        <v>5137</v>
      </c>
      <c r="C3929" t="s">
        <v>11728</v>
      </c>
      <c r="D3929" t="s">
        <v>420</v>
      </c>
      <c r="E3929" s="2" t="s">
        <v>7855</v>
      </c>
      <c r="F3929" t="s">
        <v>13615</v>
      </c>
      <c r="G3929" s="2" t="s">
        <v>6362</v>
      </c>
      <c r="H3929" t="s">
        <v>13553</v>
      </c>
    </row>
    <row r="3930" spans="1:8" x14ac:dyDescent="0.15">
      <c r="A3930">
        <v>3944</v>
      </c>
      <c r="B3930" t="s">
        <v>5138</v>
      </c>
      <c r="C3930" t="s">
        <v>11729</v>
      </c>
      <c r="D3930" t="s">
        <v>420</v>
      </c>
      <c r="E3930" s="2" t="s">
        <v>7855</v>
      </c>
      <c r="F3930" t="s">
        <v>13611</v>
      </c>
      <c r="G3930" s="2" t="s">
        <v>6519</v>
      </c>
      <c r="H3930" t="s">
        <v>13553</v>
      </c>
    </row>
    <row r="3931" spans="1:8" x14ac:dyDescent="0.15">
      <c r="A3931">
        <v>3945</v>
      </c>
      <c r="B3931" t="s">
        <v>5139</v>
      </c>
      <c r="C3931" t="s">
        <v>11730</v>
      </c>
      <c r="D3931" t="s">
        <v>420</v>
      </c>
      <c r="E3931" s="2" t="s">
        <v>7855</v>
      </c>
      <c r="F3931" t="s">
        <v>13648</v>
      </c>
      <c r="G3931" s="2" t="s">
        <v>7706</v>
      </c>
      <c r="H3931" t="s">
        <v>13553</v>
      </c>
    </row>
    <row r="3932" spans="1:8" x14ac:dyDescent="0.15">
      <c r="A3932">
        <v>3946</v>
      </c>
      <c r="B3932" t="s">
        <v>5140</v>
      </c>
      <c r="C3932" t="s">
        <v>11731</v>
      </c>
      <c r="D3932" t="s">
        <v>420</v>
      </c>
      <c r="E3932" s="2" t="s">
        <v>7855</v>
      </c>
      <c r="F3932" t="s">
        <v>13606</v>
      </c>
      <c r="G3932" s="2" t="s">
        <v>6748</v>
      </c>
      <c r="H3932" t="s">
        <v>13553</v>
      </c>
    </row>
    <row r="3933" spans="1:8" x14ac:dyDescent="0.15">
      <c r="A3933">
        <v>3947</v>
      </c>
      <c r="B3933" t="s">
        <v>2617</v>
      </c>
      <c r="C3933" t="s">
        <v>11732</v>
      </c>
      <c r="D3933" t="s">
        <v>420</v>
      </c>
      <c r="E3933" s="2" t="s">
        <v>231</v>
      </c>
      <c r="F3933" t="s">
        <v>13607</v>
      </c>
      <c r="G3933" s="2" t="s">
        <v>7707</v>
      </c>
      <c r="H3933" t="s">
        <v>13553</v>
      </c>
    </row>
    <row r="3934" spans="1:8" x14ac:dyDescent="0.15">
      <c r="A3934">
        <v>3948</v>
      </c>
      <c r="B3934" t="s">
        <v>1884</v>
      </c>
      <c r="C3934" t="s">
        <v>11733</v>
      </c>
      <c r="D3934" t="s">
        <v>393</v>
      </c>
      <c r="E3934" s="2" t="s">
        <v>232</v>
      </c>
      <c r="F3934" t="s">
        <v>13607</v>
      </c>
      <c r="G3934" s="2" t="s">
        <v>6380</v>
      </c>
      <c r="H3934" t="s">
        <v>13553</v>
      </c>
    </row>
    <row r="3935" spans="1:8" x14ac:dyDescent="0.15">
      <c r="A3935">
        <v>3949</v>
      </c>
      <c r="B3935" t="s">
        <v>1885</v>
      </c>
      <c r="C3935" t="s">
        <v>11734</v>
      </c>
      <c r="D3935" t="s">
        <v>393</v>
      </c>
      <c r="E3935" s="2" t="s">
        <v>232</v>
      </c>
      <c r="F3935" t="s">
        <v>13613</v>
      </c>
      <c r="G3935" s="2" t="s">
        <v>6377</v>
      </c>
      <c r="H3935" t="s">
        <v>13553</v>
      </c>
    </row>
    <row r="3936" spans="1:8" x14ac:dyDescent="0.15">
      <c r="A3936">
        <v>3950</v>
      </c>
      <c r="B3936" t="s">
        <v>1886</v>
      </c>
      <c r="C3936" t="s">
        <v>11735</v>
      </c>
      <c r="D3936" t="s">
        <v>393</v>
      </c>
      <c r="E3936" s="2" t="s">
        <v>232</v>
      </c>
      <c r="F3936" t="s">
        <v>13642</v>
      </c>
      <c r="G3936" s="2" t="s">
        <v>7464</v>
      </c>
      <c r="H3936" t="s">
        <v>13553</v>
      </c>
    </row>
    <row r="3937" spans="1:8" x14ac:dyDescent="0.15">
      <c r="A3937">
        <v>3951</v>
      </c>
      <c r="B3937" t="s">
        <v>1887</v>
      </c>
      <c r="C3937" t="s">
        <v>11736</v>
      </c>
      <c r="D3937" t="s">
        <v>393</v>
      </c>
      <c r="E3937" s="2" t="s">
        <v>232</v>
      </c>
      <c r="F3937" t="s">
        <v>13607</v>
      </c>
      <c r="G3937" s="2" t="s">
        <v>7708</v>
      </c>
      <c r="H3937" t="s">
        <v>13553</v>
      </c>
    </row>
    <row r="3938" spans="1:8" x14ac:dyDescent="0.15">
      <c r="A3938">
        <v>3952</v>
      </c>
      <c r="B3938" t="s">
        <v>1888</v>
      </c>
      <c r="C3938" t="s">
        <v>11737</v>
      </c>
      <c r="D3938" t="s">
        <v>393</v>
      </c>
      <c r="E3938" s="2" t="s">
        <v>232</v>
      </c>
      <c r="F3938" t="s">
        <v>13607</v>
      </c>
      <c r="G3938" s="2" t="s">
        <v>6484</v>
      </c>
      <c r="H3938" t="s">
        <v>13553</v>
      </c>
    </row>
    <row r="3939" spans="1:8" x14ac:dyDescent="0.15">
      <c r="A3939">
        <v>3953</v>
      </c>
      <c r="B3939" t="s">
        <v>3589</v>
      </c>
      <c r="C3939" t="s">
        <v>11738</v>
      </c>
      <c r="D3939" t="s">
        <v>393</v>
      </c>
      <c r="E3939" s="2" t="s">
        <v>231</v>
      </c>
      <c r="F3939" t="s">
        <v>13606</v>
      </c>
      <c r="G3939" s="2" t="s">
        <v>7431</v>
      </c>
      <c r="H3939" t="s">
        <v>13553</v>
      </c>
    </row>
    <row r="3940" spans="1:8" x14ac:dyDescent="0.15">
      <c r="A3940">
        <v>3954</v>
      </c>
      <c r="B3940" t="s">
        <v>3590</v>
      </c>
      <c r="C3940" t="s">
        <v>11739</v>
      </c>
      <c r="D3940" t="s">
        <v>393</v>
      </c>
      <c r="E3940" s="2" t="s">
        <v>231</v>
      </c>
      <c r="F3940" t="s">
        <v>13606</v>
      </c>
      <c r="G3940" s="2" t="s">
        <v>6584</v>
      </c>
      <c r="H3940" t="s">
        <v>13553</v>
      </c>
    </row>
    <row r="3941" spans="1:8" x14ac:dyDescent="0.15">
      <c r="A3941">
        <v>3955</v>
      </c>
      <c r="B3941" t="s">
        <v>5141</v>
      </c>
      <c r="C3941" t="s">
        <v>11740</v>
      </c>
      <c r="D3941" t="s">
        <v>393</v>
      </c>
      <c r="E3941" s="2" t="s">
        <v>230</v>
      </c>
      <c r="F3941" t="s">
        <v>13607</v>
      </c>
      <c r="G3941" s="2" t="s">
        <v>6416</v>
      </c>
      <c r="H3941" t="s">
        <v>13553</v>
      </c>
    </row>
    <row r="3942" spans="1:8" x14ac:dyDescent="0.15">
      <c r="A3942">
        <v>3956</v>
      </c>
      <c r="B3942" t="s">
        <v>5142</v>
      </c>
      <c r="C3942" t="s">
        <v>11741</v>
      </c>
      <c r="D3942" t="s">
        <v>393</v>
      </c>
      <c r="E3942" s="2" t="s">
        <v>230</v>
      </c>
      <c r="F3942" t="s">
        <v>13622</v>
      </c>
      <c r="G3942" s="2" t="s">
        <v>7025</v>
      </c>
      <c r="H3942" t="s">
        <v>13553</v>
      </c>
    </row>
    <row r="3943" spans="1:8" x14ac:dyDescent="0.15">
      <c r="A3943">
        <v>3957</v>
      </c>
      <c r="B3943" t="s">
        <v>5143</v>
      </c>
      <c r="C3943" t="s">
        <v>11742</v>
      </c>
      <c r="D3943" t="s">
        <v>393</v>
      </c>
      <c r="E3943" s="2" t="s">
        <v>230</v>
      </c>
      <c r="F3943" t="s">
        <v>13606</v>
      </c>
      <c r="G3943" s="2" t="s">
        <v>6308</v>
      </c>
      <c r="H3943" t="s">
        <v>13553</v>
      </c>
    </row>
    <row r="3944" spans="1:8" x14ac:dyDescent="0.15">
      <c r="A3944">
        <v>3958</v>
      </c>
      <c r="B3944" t="s">
        <v>5144</v>
      </c>
      <c r="C3944" t="s">
        <v>11743</v>
      </c>
      <c r="D3944" t="s">
        <v>393</v>
      </c>
      <c r="E3944" s="2" t="s">
        <v>230</v>
      </c>
      <c r="F3944" t="s">
        <v>13606</v>
      </c>
      <c r="G3944" s="2" t="s">
        <v>6613</v>
      </c>
      <c r="H3944" t="s">
        <v>13553</v>
      </c>
    </row>
    <row r="3945" spans="1:8" x14ac:dyDescent="0.15">
      <c r="A3945">
        <v>3959</v>
      </c>
      <c r="B3945" t="s">
        <v>5145</v>
      </c>
      <c r="C3945" t="s">
        <v>11744</v>
      </c>
      <c r="D3945" t="s">
        <v>393</v>
      </c>
      <c r="E3945" s="2" t="s">
        <v>230</v>
      </c>
      <c r="F3945" t="s">
        <v>13606</v>
      </c>
      <c r="G3945" s="2" t="s">
        <v>7180</v>
      </c>
      <c r="H3945" t="s">
        <v>13553</v>
      </c>
    </row>
    <row r="3946" spans="1:8" x14ac:dyDescent="0.15">
      <c r="A3946">
        <v>3960</v>
      </c>
      <c r="B3946" t="s">
        <v>1868</v>
      </c>
      <c r="C3946" t="s">
        <v>11745</v>
      </c>
      <c r="D3946" t="s">
        <v>393</v>
      </c>
      <c r="E3946" s="2" t="s">
        <v>232</v>
      </c>
      <c r="F3946" t="s">
        <v>13627</v>
      </c>
      <c r="G3946" s="2" t="s">
        <v>7104</v>
      </c>
      <c r="H3946" t="s">
        <v>13553</v>
      </c>
    </row>
    <row r="3947" spans="1:8" x14ac:dyDescent="0.15">
      <c r="A3947">
        <v>3961</v>
      </c>
      <c r="B3947" t="s">
        <v>1869</v>
      </c>
      <c r="C3947" t="s">
        <v>11746</v>
      </c>
      <c r="D3947" t="s">
        <v>393</v>
      </c>
      <c r="E3947" s="2" t="s">
        <v>232</v>
      </c>
      <c r="F3947" t="s">
        <v>13636</v>
      </c>
      <c r="G3947" s="2" t="s">
        <v>7645</v>
      </c>
      <c r="H3947" t="s">
        <v>13553</v>
      </c>
    </row>
    <row r="3948" spans="1:8" x14ac:dyDescent="0.15">
      <c r="A3948">
        <v>3962</v>
      </c>
      <c r="B3948" t="s">
        <v>1872</v>
      </c>
      <c r="C3948" t="s">
        <v>11747</v>
      </c>
      <c r="D3948" t="s">
        <v>393</v>
      </c>
      <c r="E3948" s="2" t="s">
        <v>232</v>
      </c>
      <c r="F3948" t="s">
        <v>13609</v>
      </c>
      <c r="G3948" s="2" t="s">
        <v>7361</v>
      </c>
      <c r="H3948" t="s">
        <v>13553</v>
      </c>
    </row>
    <row r="3949" spans="1:8" x14ac:dyDescent="0.15">
      <c r="A3949">
        <v>3963</v>
      </c>
      <c r="B3949" t="s">
        <v>1870</v>
      </c>
      <c r="C3949" t="s">
        <v>11748</v>
      </c>
      <c r="D3949" t="s">
        <v>393</v>
      </c>
      <c r="E3949" s="2" t="s">
        <v>232</v>
      </c>
      <c r="F3949" t="s">
        <v>13622</v>
      </c>
      <c r="G3949" s="2" t="s">
        <v>6481</v>
      </c>
      <c r="H3949" t="s">
        <v>13553</v>
      </c>
    </row>
    <row r="3950" spans="1:8" x14ac:dyDescent="0.15">
      <c r="A3950">
        <v>3964</v>
      </c>
      <c r="B3950" t="s">
        <v>1871</v>
      </c>
      <c r="C3950" t="s">
        <v>11749</v>
      </c>
      <c r="D3950" t="s">
        <v>393</v>
      </c>
      <c r="E3950" s="2" t="s">
        <v>232</v>
      </c>
      <c r="F3950" t="s">
        <v>13628</v>
      </c>
      <c r="G3950" s="2" t="s">
        <v>7366</v>
      </c>
      <c r="H3950" t="s">
        <v>13553</v>
      </c>
    </row>
    <row r="3951" spans="1:8" x14ac:dyDescent="0.15">
      <c r="A3951">
        <v>3965</v>
      </c>
      <c r="B3951" t="s">
        <v>1873</v>
      </c>
      <c r="C3951" t="s">
        <v>11750</v>
      </c>
      <c r="D3951" t="s">
        <v>393</v>
      </c>
      <c r="E3951" s="2" t="s">
        <v>232</v>
      </c>
      <c r="F3951" t="s">
        <v>13634</v>
      </c>
      <c r="G3951" s="2" t="s">
        <v>7302</v>
      </c>
      <c r="H3951" t="s">
        <v>13553</v>
      </c>
    </row>
    <row r="3952" spans="1:8" x14ac:dyDescent="0.15">
      <c r="A3952">
        <v>3966</v>
      </c>
      <c r="B3952" t="s">
        <v>1874</v>
      </c>
      <c r="C3952" t="s">
        <v>11751</v>
      </c>
      <c r="D3952" t="s">
        <v>393</v>
      </c>
      <c r="E3952" s="2" t="s">
        <v>232</v>
      </c>
      <c r="F3952" t="s">
        <v>13607</v>
      </c>
      <c r="G3952" s="2" t="s">
        <v>6248</v>
      </c>
      <c r="H3952" t="s">
        <v>13553</v>
      </c>
    </row>
    <row r="3953" spans="1:8" x14ac:dyDescent="0.15">
      <c r="A3953">
        <v>3967</v>
      </c>
      <c r="B3953" t="s">
        <v>1875</v>
      </c>
      <c r="C3953" t="s">
        <v>11752</v>
      </c>
      <c r="D3953" t="s">
        <v>393</v>
      </c>
      <c r="E3953" s="2" t="s">
        <v>232</v>
      </c>
      <c r="F3953" t="s">
        <v>13633</v>
      </c>
      <c r="G3953" s="2" t="s">
        <v>7503</v>
      </c>
      <c r="H3953" t="s">
        <v>13553</v>
      </c>
    </row>
    <row r="3954" spans="1:8" x14ac:dyDescent="0.15">
      <c r="A3954">
        <v>3968</v>
      </c>
      <c r="B3954" t="s">
        <v>1876</v>
      </c>
      <c r="C3954" t="s">
        <v>11753</v>
      </c>
      <c r="D3954" t="s">
        <v>393</v>
      </c>
      <c r="E3954" s="2" t="s">
        <v>231</v>
      </c>
      <c r="F3954" t="s">
        <v>13609</v>
      </c>
      <c r="G3954" s="2" t="s">
        <v>7438</v>
      </c>
      <c r="H3954" t="s">
        <v>13553</v>
      </c>
    </row>
    <row r="3955" spans="1:8" x14ac:dyDescent="0.15">
      <c r="A3955">
        <v>3969</v>
      </c>
      <c r="B3955" t="s">
        <v>1877</v>
      </c>
      <c r="C3955" t="s">
        <v>11754</v>
      </c>
      <c r="D3955" t="s">
        <v>393</v>
      </c>
      <c r="E3955" s="2" t="s">
        <v>231</v>
      </c>
      <c r="F3955" t="s">
        <v>13607</v>
      </c>
      <c r="G3955" s="2" t="s">
        <v>7209</v>
      </c>
      <c r="H3955" t="s">
        <v>13553</v>
      </c>
    </row>
    <row r="3956" spans="1:8" x14ac:dyDescent="0.15">
      <c r="A3956">
        <v>3970</v>
      </c>
      <c r="B3956" t="s">
        <v>1878</v>
      </c>
      <c r="C3956" t="s">
        <v>11755</v>
      </c>
      <c r="D3956" t="s">
        <v>393</v>
      </c>
      <c r="E3956" s="2" t="s">
        <v>231</v>
      </c>
      <c r="F3956" t="s">
        <v>13642</v>
      </c>
      <c r="G3956" s="2" t="s">
        <v>7113</v>
      </c>
      <c r="H3956" t="s">
        <v>13553</v>
      </c>
    </row>
    <row r="3957" spans="1:8" x14ac:dyDescent="0.15">
      <c r="A3957">
        <v>3971</v>
      </c>
      <c r="B3957" t="s">
        <v>383</v>
      </c>
      <c r="C3957" t="s">
        <v>11756</v>
      </c>
      <c r="D3957" t="s">
        <v>393</v>
      </c>
      <c r="E3957" s="2" t="s">
        <v>231</v>
      </c>
      <c r="F3957" t="s">
        <v>13621</v>
      </c>
      <c r="G3957" s="2" t="s">
        <v>6810</v>
      </c>
      <c r="H3957" t="s">
        <v>13553</v>
      </c>
    </row>
    <row r="3958" spans="1:8" x14ac:dyDescent="0.15">
      <c r="A3958">
        <v>3972</v>
      </c>
      <c r="B3958" t="s">
        <v>1879</v>
      </c>
      <c r="C3958" t="s">
        <v>11757</v>
      </c>
      <c r="D3958" t="s">
        <v>393</v>
      </c>
      <c r="E3958" s="2" t="s">
        <v>231</v>
      </c>
      <c r="F3958" t="s">
        <v>13627</v>
      </c>
      <c r="G3958" s="2" t="s">
        <v>7193</v>
      </c>
      <c r="H3958" t="s">
        <v>13553</v>
      </c>
    </row>
    <row r="3959" spans="1:8" x14ac:dyDescent="0.15">
      <c r="A3959">
        <v>3973</v>
      </c>
      <c r="B3959" t="s">
        <v>1880</v>
      </c>
      <c r="C3959" t="s">
        <v>11758</v>
      </c>
      <c r="D3959" t="s">
        <v>393</v>
      </c>
      <c r="E3959" s="2" t="s">
        <v>231</v>
      </c>
      <c r="F3959" t="s">
        <v>13633</v>
      </c>
      <c r="G3959" s="2" t="s">
        <v>6895</v>
      </c>
      <c r="H3959" t="s">
        <v>13553</v>
      </c>
    </row>
    <row r="3960" spans="1:8" x14ac:dyDescent="0.15">
      <c r="A3960">
        <v>3974</v>
      </c>
      <c r="B3960" t="s">
        <v>1881</v>
      </c>
      <c r="C3960" t="s">
        <v>11759</v>
      </c>
      <c r="D3960" t="s">
        <v>393</v>
      </c>
      <c r="E3960" s="2" t="s">
        <v>231</v>
      </c>
      <c r="F3960" t="s">
        <v>13607</v>
      </c>
      <c r="G3960" s="2" t="s">
        <v>6887</v>
      </c>
      <c r="H3960" t="s">
        <v>13553</v>
      </c>
    </row>
    <row r="3961" spans="1:8" x14ac:dyDescent="0.15">
      <c r="A3961">
        <v>3975</v>
      </c>
      <c r="B3961" t="s">
        <v>1882</v>
      </c>
      <c r="C3961" t="s">
        <v>11760</v>
      </c>
      <c r="D3961" t="s">
        <v>393</v>
      </c>
      <c r="E3961" s="2" t="s">
        <v>231</v>
      </c>
      <c r="F3961" t="s">
        <v>13619</v>
      </c>
      <c r="G3961" s="2" t="s">
        <v>7308</v>
      </c>
      <c r="H3961" t="s">
        <v>13553</v>
      </c>
    </row>
    <row r="3962" spans="1:8" x14ac:dyDescent="0.15">
      <c r="A3962">
        <v>3976</v>
      </c>
      <c r="B3962" t="s">
        <v>1883</v>
      </c>
      <c r="C3962" t="s">
        <v>11761</v>
      </c>
      <c r="D3962" t="s">
        <v>393</v>
      </c>
      <c r="E3962" s="2" t="s">
        <v>231</v>
      </c>
      <c r="F3962" t="s">
        <v>13610</v>
      </c>
      <c r="G3962" s="2" t="s">
        <v>7709</v>
      </c>
      <c r="H3962" t="s">
        <v>13553</v>
      </c>
    </row>
    <row r="3963" spans="1:8" x14ac:dyDescent="0.15">
      <c r="A3963">
        <v>3977</v>
      </c>
      <c r="B3963" t="s">
        <v>2566</v>
      </c>
      <c r="C3963" t="s">
        <v>11762</v>
      </c>
      <c r="D3963" t="s">
        <v>393</v>
      </c>
      <c r="E3963" s="2" t="s">
        <v>231</v>
      </c>
      <c r="F3963" t="s">
        <v>13617</v>
      </c>
      <c r="G3963" s="2" t="s">
        <v>7513</v>
      </c>
      <c r="H3963" t="s">
        <v>13553</v>
      </c>
    </row>
    <row r="3964" spans="1:8" x14ac:dyDescent="0.15">
      <c r="A3964">
        <v>3978</v>
      </c>
      <c r="B3964" t="s">
        <v>4080</v>
      </c>
      <c r="C3964" t="s">
        <v>11763</v>
      </c>
      <c r="D3964" t="s">
        <v>393</v>
      </c>
      <c r="E3964" s="2" t="s">
        <v>230</v>
      </c>
      <c r="F3964" t="s">
        <v>13628</v>
      </c>
      <c r="G3964" s="2" t="s">
        <v>6745</v>
      </c>
      <c r="H3964" t="s">
        <v>13553</v>
      </c>
    </row>
    <row r="3965" spans="1:8" x14ac:dyDescent="0.15">
      <c r="A3965">
        <v>3979</v>
      </c>
      <c r="B3965" t="s">
        <v>5146</v>
      </c>
      <c r="C3965" t="s">
        <v>11764</v>
      </c>
      <c r="D3965" t="s">
        <v>393</v>
      </c>
      <c r="E3965" s="2" t="s">
        <v>230</v>
      </c>
      <c r="F3965" t="s">
        <v>13633</v>
      </c>
      <c r="G3965" s="2" t="s">
        <v>7215</v>
      </c>
      <c r="H3965" t="s">
        <v>13553</v>
      </c>
    </row>
    <row r="3966" spans="1:8" x14ac:dyDescent="0.15">
      <c r="A3966">
        <v>3980</v>
      </c>
      <c r="B3966" t="s">
        <v>5147</v>
      </c>
      <c r="C3966" t="s">
        <v>11765</v>
      </c>
      <c r="D3966" t="s">
        <v>393</v>
      </c>
      <c r="E3966" s="2" t="s">
        <v>230</v>
      </c>
      <c r="F3966" t="s">
        <v>13635</v>
      </c>
      <c r="G3966" s="2" t="s">
        <v>7462</v>
      </c>
      <c r="H3966" t="s">
        <v>13553</v>
      </c>
    </row>
    <row r="3967" spans="1:8" x14ac:dyDescent="0.15">
      <c r="A3967">
        <v>3981</v>
      </c>
      <c r="B3967" t="s">
        <v>4081</v>
      </c>
      <c r="C3967" t="s">
        <v>11766</v>
      </c>
      <c r="D3967" t="s">
        <v>393</v>
      </c>
      <c r="E3967" s="2" t="s">
        <v>230</v>
      </c>
      <c r="F3967" t="s">
        <v>13645</v>
      </c>
      <c r="G3967" s="2" t="s">
        <v>7153</v>
      </c>
      <c r="H3967" t="s">
        <v>13553</v>
      </c>
    </row>
    <row r="3968" spans="1:8" x14ac:dyDescent="0.15">
      <c r="A3968">
        <v>3982</v>
      </c>
      <c r="B3968" t="s">
        <v>4082</v>
      </c>
      <c r="C3968" t="s">
        <v>11767</v>
      </c>
      <c r="D3968" t="s">
        <v>393</v>
      </c>
      <c r="E3968" s="2" t="s">
        <v>230</v>
      </c>
      <c r="F3968" t="s">
        <v>13639</v>
      </c>
      <c r="G3968" s="2" t="s">
        <v>7696</v>
      </c>
      <c r="H3968" t="s">
        <v>13553</v>
      </c>
    </row>
    <row r="3969" spans="1:8" x14ac:dyDescent="0.15">
      <c r="A3969">
        <v>3983</v>
      </c>
      <c r="B3969" t="s">
        <v>4083</v>
      </c>
      <c r="C3969" t="s">
        <v>11768</v>
      </c>
      <c r="D3969" t="s">
        <v>393</v>
      </c>
      <c r="E3969" s="2" t="s">
        <v>230</v>
      </c>
      <c r="F3969" t="s">
        <v>13609</v>
      </c>
      <c r="G3969" s="2" t="s">
        <v>7010</v>
      </c>
      <c r="H3969" t="s">
        <v>13553</v>
      </c>
    </row>
    <row r="3970" spans="1:8" x14ac:dyDescent="0.15">
      <c r="A3970">
        <v>3984</v>
      </c>
      <c r="B3970" t="s">
        <v>5148</v>
      </c>
      <c r="C3970" t="s">
        <v>11769</v>
      </c>
      <c r="D3970" t="s">
        <v>393</v>
      </c>
      <c r="E3970" s="2" t="s">
        <v>230</v>
      </c>
      <c r="F3970" t="s">
        <v>13642</v>
      </c>
      <c r="G3970" s="2" t="s">
        <v>6883</v>
      </c>
      <c r="H3970" t="s">
        <v>13553</v>
      </c>
    </row>
    <row r="3971" spans="1:8" x14ac:dyDescent="0.15">
      <c r="A3971">
        <v>3985</v>
      </c>
      <c r="B3971" t="s">
        <v>4084</v>
      </c>
      <c r="C3971" t="s">
        <v>11770</v>
      </c>
      <c r="D3971" t="s">
        <v>393</v>
      </c>
      <c r="E3971" s="2" t="s">
        <v>230</v>
      </c>
      <c r="F3971" t="s">
        <v>27</v>
      </c>
      <c r="G3971" s="2" t="s">
        <v>7066</v>
      </c>
      <c r="H3971" t="s">
        <v>13553</v>
      </c>
    </row>
    <row r="3972" spans="1:8" x14ac:dyDescent="0.15">
      <c r="A3972">
        <v>3986</v>
      </c>
      <c r="B3972" t="s">
        <v>4085</v>
      </c>
      <c r="C3972" t="s">
        <v>11771</v>
      </c>
      <c r="D3972" t="s">
        <v>393</v>
      </c>
      <c r="E3972" s="2" t="s">
        <v>230</v>
      </c>
      <c r="F3972" t="s">
        <v>13630</v>
      </c>
      <c r="G3972" s="2" t="s">
        <v>6589</v>
      </c>
      <c r="H3972" t="s">
        <v>13553</v>
      </c>
    </row>
    <row r="3973" spans="1:8" x14ac:dyDescent="0.15">
      <c r="A3973">
        <v>3987</v>
      </c>
      <c r="B3973" t="s">
        <v>4086</v>
      </c>
      <c r="C3973" t="s">
        <v>11772</v>
      </c>
      <c r="D3973" t="s">
        <v>393</v>
      </c>
      <c r="E3973" s="2" t="s">
        <v>230</v>
      </c>
      <c r="F3973" t="s">
        <v>13628</v>
      </c>
      <c r="G3973" s="2" t="s">
        <v>7197</v>
      </c>
      <c r="H3973" t="s">
        <v>13553</v>
      </c>
    </row>
    <row r="3974" spans="1:8" x14ac:dyDescent="0.15">
      <c r="A3974">
        <v>3988</v>
      </c>
      <c r="B3974" t="s">
        <v>5149</v>
      </c>
      <c r="C3974" t="s">
        <v>11773</v>
      </c>
      <c r="D3974" t="s">
        <v>393</v>
      </c>
      <c r="E3974" s="2" t="s">
        <v>230</v>
      </c>
      <c r="F3974" t="s">
        <v>13607</v>
      </c>
      <c r="G3974" s="2" t="s">
        <v>7710</v>
      </c>
      <c r="H3974" t="s">
        <v>13554</v>
      </c>
    </row>
    <row r="3975" spans="1:8" x14ac:dyDescent="0.15">
      <c r="A3975">
        <v>3989</v>
      </c>
      <c r="B3975" t="s">
        <v>4087</v>
      </c>
      <c r="C3975" t="s">
        <v>11774</v>
      </c>
      <c r="D3975" t="s">
        <v>393</v>
      </c>
      <c r="E3975" s="2" t="s">
        <v>230</v>
      </c>
      <c r="F3975" t="s">
        <v>13625</v>
      </c>
      <c r="G3975" s="2" t="s">
        <v>6884</v>
      </c>
      <c r="H3975" t="s">
        <v>13553</v>
      </c>
    </row>
    <row r="3976" spans="1:8" x14ac:dyDescent="0.15">
      <c r="A3976">
        <v>3990</v>
      </c>
      <c r="B3976" t="s">
        <v>4088</v>
      </c>
      <c r="C3976" t="s">
        <v>11775</v>
      </c>
      <c r="D3976" t="s">
        <v>393</v>
      </c>
      <c r="E3976" s="2" t="s">
        <v>230</v>
      </c>
      <c r="F3976" t="s">
        <v>13606</v>
      </c>
      <c r="G3976" s="2" t="s">
        <v>7037</v>
      </c>
      <c r="H3976" t="s">
        <v>13553</v>
      </c>
    </row>
    <row r="3977" spans="1:8" x14ac:dyDescent="0.15">
      <c r="A3977">
        <v>3991</v>
      </c>
      <c r="B3977" t="s">
        <v>5150</v>
      </c>
      <c r="C3977" t="s">
        <v>11776</v>
      </c>
      <c r="D3977" t="s">
        <v>393</v>
      </c>
      <c r="E3977" s="2" t="s">
        <v>7855</v>
      </c>
      <c r="F3977" t="s">
        <v>13628</v>
      </c>
      <c r="G3977" s="2" t="s">
        <v>7711</v>
      </c>
      <c r="H3977" t="s">
        <v>13553</v>
      </c>
    </row>
    <row r="3978" spans="1:8" x14ac:dyDescent="0.15">
      <c r="A3978">
        <v>3992</v>
      </c>
      <c r="B3978" t="s">
        <v>5151</v>
      </c>
      <c r="C3978" t="s">
        <v>11777</v>
      </c>
      <c r="D3978" t="s">
        <v>393</v>
      </c>
      <c r="E3978" s="2" t="s">
        <v>7855</v>
      </c>
      <c r="F3978" t="s">
        <v>13646</v>
      </c>
      <c r="G3978" s="2" t="s">
        <v>6946</v>
      </c>
      <c r="H3978" t="s">
        <v>13553</v>
      </c>
    </row>
    <row r="3979" spans="1:8" x14ac:dyDescent="0.15">
      <c r="A3979">
        <v>3993</v>
      </c>
      <c r="B3979" t="s">
        <v>5152</v>
      </c>
      <c r="C3979" t="s">
        <v>11778</v>
      </c>
      <c r="D3979" t="s">
        <v>393</v>
      </c>
      <c r="E3979" s="2" t="s">
        <v>7855</v>
      </c>
      <c r="F3979" t="s">
        <v>13639</v>
      </c>
      <c r="G3979" s="2" t="s">
        <v>7712</v>
      </c>
      <c r="H3979" t="s">
        <v>13553</v>
      </c>
    </row>
    <row r="3980" spans="1:8" x14ac:dyDescent="0.15">
      <c r="A3980">
        <v>3994</v>
      </c>
      <c r="B3980" t="s">
        <v>5153</v>
      </c>
      <c r="C3980" t="s">
        <v>11779</v>
      </c>
      <c r="D3980" t="s">
        <v>393</v>
      </c>
      <c r="E3980" s="2" t="s">
        <v>7855</v>
      </c>
      <c r="F3980" t="s">
        <v>13644</v>
      </c>
      <c r="G3980" s="2" t="s">
        <v>7443</v>
      </c>
      <c r="H3980" t="s">
        <v>13553</v>
      </c>
    </row>
    <row r="3981" spans="1:8" x14ac:dyDescent="0.15">
      <c r="A3981">
        <v>3995</v>
      </c>
      <c r="B3981" t="s">
        <v>5154</v>
      </c>
      <c r="C3981" t="s">
        <v>11780</v>
      </c>
      <c r="D3981" t="s">
        <v>393</v>
      </c>
      <c r="E3981" s="2" t="s">
        <v>7855</v>
      </c>
      <c r="F3981" t="s">
        <v>13615</v>
      </c>
      <c r="G3981" s="2" t="s">
        <v>7713</v>
      </c>
      <c r="H3981" t="s">
        <v>13553</v>
      </c>
    </row>
    <row r="3982" spans="1:8" x14ac:dyDescent="0.15">
      <c r="A3982">
        <v>3996</v>
      </c>
      <c r="B3982" t="s">
        <v>5155</v>
      </c>
      <c r="C3982" t="s">
        <v>11781</v>
      </c>
      <c r="D3982" t="s">
        <v>393</v>
      </c>
      <c r="E3982" s="2" t="s">
        <v>7855</v>
      </c>
      <c r="F3982" t="s">
        <v>13634</v>
      </c>
      <c r="G3982" s="2" t="s">
        <v>7714</v>
      </c>
      <c r="H3982" t="s">
        <v>13553</v>
      </c>
    </row>
    <row r="3983" spans="1:8" x14ac:dyDescent="0.15">
      <c r="A3983">
        <v>3997</v>
      </c>
      <c r="B3983" t="s">
        <v>5156</v>
      </c>
      <c r="C3983" t="s">
        <v>11782</v>
      </c>
      <c r="D3983" t="s">
        <v>393</v>
      </c>
      <c r="E3983" s="2" t="s">
        <v>7855</v>
      </c>
      <c r="F3983" t="s">
        <v>13615</v>
      </c>
      <c r="G3983" s="2" t="s">
        <v>7715</v>
      </c>
      <c r="H3983" t="s">
        <v>13553</v>
      </c>
    </row>
    <row r="3984" spans="1:8" x14ac:dyDescent="0.15">
      <c r="A3984">
        <v>3998</v>
      </c>
      <c r="B3984" t="s">
        <v>5157</v>
      </c>
      <c r="C3984" t="s">
        <v>11783</v>
      </c>
      <c r="D3984" t="s">
        <v>393</v>
      </c>
      <c r="E3984" s="2" t="s">
        <v>7855</v>
      </c>
      <c r="F3984" t="s">
        <v>13609</v>
      </c>
      <c r="G3984" s="2" t="s">
        <v>6803</v>
      </c>
      <c r="H3984" t="s">
        <v>13553</v>
      </c>
    </row>
    <row r="3985" spans="1:8" x14ac:dyDescent="0.15">
      <c r="A3985">
        <v>3999</v>
      </c>
      <c r="B3985" t="s">
        <v>5158</v>
      </c>
      <c r="C3985" t="s">
        <v>9097</v>
      </c>
      <c r="D3985" t="s">
        <v>393</v>
      </c>
      <c r="E3985" s="2" t="s">
        <v>7855</v>
      </c>
      <c r="F3985" t="s">
        <v>13627</v>
      </c>
      <c r="G3985" s="2" t="s">
        <v>7716</v>
      </c>
      <c r="H3985" t="s">
        <v>13553</v>
      </c>
    </row>
    <row r="3986" spans="1:8" x14ac:dyDescent="0.15">
      <c r="A3986">
        <v>4000</v>
      </c>
      <c r="B3986" t="s">
        <v>5159</v>
      </c>
      <c r="C3986" t="s">
        <v>11784</v>
      </c>
      <c r="D3986" t="s">
        <v>393</v>
      </c>
      <c r="E3986" s="2" t="s">
        <v>7855</v>
      </c>
      <c r="F3986" t="s">
        <v>13606</v>
      </c>
      <c r="G3986" s="2" t="s">
        <v>7717</v>
      </c>
      <c r="H3986" t="s">
        <v>13553</v>
      </c>
    </row>
    <row r="3987" spans="1:8" x14ac:dyDescent="0.15">
      <c r="A3987">
        <v>4001</v>
      </c>
      <c r="B3987" t="s">
        <v>5160</v>
      </c>
      <c r="C3987" t="s">
        <v>11785</v>
      </c>
      <c r="D3987" t="s">
        <v>393</v>
      </c>
      <c r="E3987" s="2" t="s">
        <v>7855</v>
      </c>
      <c r="F3987" t="s">
        <v>13609</v>
      </c>
      <c r="G3987" s="2" t="s">
        <v>7388</v>
      </c>
      <c r="H3987" t="s">
        <v>13553</v>
      </c>
    </row>
    <row r="3988" spans="1:8" x14ac:dyDescent="0.15">
      <c r="A3988">
        <v>4002</v>
      </c>
      <c r="B3988" t="s">
        <v>5161</v>
      </c>
      <c r="C3988" t="s">
        <v>11786</v>
      </c>
      <c r="D3988" t="s">
        <v>393</v>
      </c>
      <c r="E3988" s="2" t="s">
        <v>7855</v>
      </c>
      <c r="F3988" t="s">
        <v>13606</v>
      </c>
      <c r="G3988" s="2" t="s">
        <v>7521</v>
      </c>
      <c r="H3988" t="s">
        <v>13553</v>
      </c>
    </row>
    <row r="3989" spans="1:8" x14ac:dyDescent="0.15">
      <c r="A3989">
        <v>4003</v>
      </c>
      <c r="B3989" t="s">
        <v>5162</v>
      </c>
      <c r="C3989" t="s">
        <v>11787</v>
      </c>
      <c r="D3989" t="s">
        <v>393</v>
      </c>
      <c r="E3989" s="2" t="s">
        <v>232</v>
      </c>
      <c r="F3989" t="s">
        <v>13607</v>
      </c>
      <c r="G3989" s="2" t="s">
        <v>6463</v>
      </c>
      <c r="H3989" t="s">
        <v>13554</v>
      </c>
    </row>
    <row r="3990" spans="1:8" x14ac:dyDescent="0.15">
      <c r="A3990">
        <v>4004</v>
      </c>
      <c r="B3990" t="s">
        <v>5163</v>
      </c>
      <c r="C3990" t="s">
        <v>11788</v>
      </c>
      <c r="D3990" t="s">
        <v>393</v>
      </c>
      <c r="E3990" s="2" t="s">
        <v>7855</v>
      </c>
      <c r="F3990" t="s">
        <v>13633</v>
      </c>
      <c r="G3990" s="2" t="s">
        <v>6983</v>
      </c>
      <c r="H3990" t="s">
        <v>13553</v>
      </c>
    </row>
    <row r="3991" spans="1:8" x14ac:dyDescent="0.15">
      <c r="A3991">
        <v>4005</v>
      </c>
      <c r="B3991" t="s">
        <v>5164</v>
      </c>
      <c r="C3991" t="s">
        <v>11789</v>
      </c>
      <c r="D3991" t="s">
        <v>360</v>
      </c>
      <c r="E3991" s="2" t="s">
        <v>7855</v>
      </c>
      <c r="F3991" t="s">
        <v>13607</v>
      </c>
      <c r="G3991" s="2" t="s">
        <v>7573</v>
      </c>
      <c r="H3991" t="s">
        <v>13553</v>
      </c>
    </row>
    <row r="3992" spans="1:8" x14ac:dyDescent="0.15">
      <c r="A3992">
        <v>4006</v>
      </c>
      <c r="B3992" t="s">
        <v>3486</v>
      </c>
      <c r="C3992" t="s">
        <v>11790</v>
      </c>
      <c r="D3992" t="s">
        <v>360</v>
      </c>
      <c r="E3992" s="2" t="s">
        <v>7855</v>
      </c>
      <c r="F3992" t="s">
        <v>13610</v>
      </c>
      <c r="G3992" s="2" t="s">
        <v>7535</v>
      </c>
      <c r="H3992" t="s">
        <v>13553</v>
      </c>
    </row>
    <row r="3993" spans="1:8" x14ac:dyDescent="0.15">
      <c r="A3993">
        <v>4007</v>
      </c>
      <c r="B3993" t="s">
        <v>5165</v>
      </c>
      <c r="C3993" t="s">
        <v>11791</v>
      </c>
      <c r="D3993" t="s">
        <v>360</v>
      </c>
      <c r="E3993" s="2" t="s">
        <v>7855</v>
      </c>
      <c r="F3993" t="s">
        <v>13607</v>
      </c>
      <c r="G3993" s="2" t="s">
        <v>7703</v>
      </c>
      <c r="H3993" t="s">
        <v>13553</v>
      </c>
    </row>
    <row r="3994" spans="1:8" x14ac:dyDescent="0.15">
      <c r="A3994">
        <v>4008</v>
      </c>
      <c r="B3994" t="s">
        <v>5166</v>
      </c>
      <c r="C3994" t="s">
        <v>11792</v>
      </c>
      <c r="D3994" t="s">
        <v>360</v>
      </c>
      <c r="E3994" s="2" t="s">
        <v>7855</v>
      </c>
      <c r="F3994" t="s">
        <v>13607</v>
      </c>
      <c r="G3994" s="2" t="s">
        <v>6603</v>
      </c>
      <c r="H3994" t="s">
        <v>13553</v>
      </c>
    </row>
    <row r="3995" spans="1:8" x14ac:dyDescent="0.15">
      <c r="A3995">
        <v>4009</v>
      </c>
      <c r="B3995" t="s">
        <v>5167</v>
      </c>
      <c r="C3995" t="s">
        <v>11793</v>
      </c>
      <c r="D3995" t="s">
        <v>360</v>
      </c>
      <c r="E3995" s="2" t="s">
        <v>7855</v>
      </c>
      <c r="F3995" t="s">
        <v>13607</v>
      </c>
      <c r="G3995" s="2" t="s">
        <v>7617</v>
      </c>
      <c r="H3995" t="s">
        <v>13553</v>
      </c>
    </row>
    <row r="3996" spans="1:8" x14ac:dyDescent="0.15">
      <c r="A3996">
        <v>4010</v>
      </c>
      <c r="B3996" t="s">
        <v>2023</v>
      </c>
      <c r="C3996" t="s">
        <v>11794</v>
      </c>
      <c r="D3996" t="s">
        <v>360</v>
      </c>
      <c r="E3996" s="2" t="s">
        <v>232</v>
      </c>
      <c r="F3996" t="s">
        <v>13607</v>
      </c>
      <c r="G3996" s="2" t="s">
        <v>6531</v>
      </c>
      <c r="H3996" t="s">
        <v>13553</v>
      </c>
    </row>
    <row r="3997" spans="1:8" x14ac:dyDescent="0.15">
      <c r="A3997">
        <v>4011</v>
      </c>
      <c r="B3997" t="s">
        <v>5168</v>
      </c>
      <c r="C3997" t="s">
        <v>10477</v>
      </c>
      <c r="D3997" t="s">
        <v>360</v>
      </c>
      <c r="E3997" s="2" t="s">
        <v>231</v>
      </c>
      <c r="F3997" t="s">
        <v>13614</v>
      </c>
      <c r="G3997" s="2" t="s">
        <v>6714</v>
      </c>
      <c r="H3997" t="s">
        <v>13553</v>
      </c>
    </row>
    <row r="3998" spans="1:8" x14ac:dyDescent="0.15">
      <c r="A3998">
        <v>4012</v>
      </c>
      <c r="B3998" t="s">
        <v>367</v>
      </c>
      <c r="C3998" t="s">
        <v>11795</v>
      </c>
      <c r="D3998" t="s">
        <v>360</v>
      </c>
      <c r="E3998" s="2" t="s">
        <v>231</v>
      </c>
      <c r="F3998" t="s">
        <v>13607</v>
      </c>
      <c r="G3998" s="2" t="s">
        <v>6919</v>
      </c>
      <c r="H3998" t="s">
        <v>13553</v>
      </c>
    </row>
    <row r="3999" spans="1:8" x14ac:dyDescent="0.15">
      <c r="A3999">
        <v>4013</v>
      </c>
      <c r="B3999" t="s">
        <v>3463</v>
      </c>
      <c r="C3999" t="s">
        <v>11796</v>
      </c>
      <c r="D3999" t="s">
        <v>360</v>
      </c>
      <c r="E3999" s="2" t="s">
        <v>230</v>
      </c>
      <c r="F3999" t="s">
        <v>13607</v>
      </c>
      <c r="G3999" s="2" t="s">
        <v>6644</v>
      </c>
      <c r="H3999" t="s">
        <v>13553</v>
      </c>
    </row>
    <row r="4000" spans="1:8" x14ac:dyDescent="0.15">
      <c r="A4000">
        <v>4014</v>
      </c>
      <c r="B4000" t="s">
        <v>5169</v>
      </c>
      <c r="C4000" t="s">
        <v>11797</v>
      </c>
      <c r="D4000" t="s">
        <v>360</v>
      </c>
      <c r="E4000" s="2" t="s">
        <v>230</v>
      </c>
      <c r="F4000" t="s">
        <v>13643</v>
      </c>
      <c r="G4000" s="2" t="s">
        <v>7699</v>
      </c>
      <c r="H4000" t="s">
        <v>13553</v>
      </c>
    </row>
    <row r="4001" spans="1:8" x14ac:dyDescent="0.15">
      <c r="A4001">
        <v>4015</v>
      </c>
      <c r="B4001" t="s">
        <v>3464</v>
      </c>
      <c r="C4001" t="s">
        <v>11798</v>
      </c>
      <c r="D4001" t="s">
        <v>360</v>
      </c>
      <c r="E4001" s="2" t="s">
        <v>230</v>
      </c>
      <c r="F4001" t="s">
        <v>13614</v>
      </c>
      <c r="G4001" s="2" t="s">
        <v>6306</v>
      </c>
      <c r="H4001" t="s">
        <v>13553</v>
      </c>
    </row>
    <row r="4002" spans="1:8" x14ac:dyDescent="0.15">
      <c r="A4002">
        <v>4016</v>
      </c>
      <c r="B4002" t="s">
        <v>3462</v>
      </c>
      <c r="C4002" t="s">
        <v>11799</v>
      </c>
      <c r="D4002" t="s">
        <v>360</v>
      </c>
      <c r="E4002" s="2" t="s">
        <v>230</v>
      </c>
      <c r="F4002" t="s">
        <v>13606</v>
      </c>
      <c r="G4002" s="2" t="s">
        <v>6425</v>
      </c>
      <c r="H4002" t="s">
        <v>13553</v>
      </c>
    </row>
    <row r="4003" spans="1:8" x14ac:dyDescent="0.15">
      <c r="A4003">
        <v>4017</v>
      </c>
      <c r="B4003" t="s">
        <v>3461</v>
      </c>
      <c r="C4003" t="s">
        <v>11800</v>
      </c>
      <c r="D4003" t="s">
        <v>360</v>
      </c>
      <c r="E4003" s="2" t="s">
        <v>230</v>
      </c>
      <c r="F4003" t="s">
        <v>13607</v>
      </c>
      <c r="G4003" s="2" t="s">
        <v>7413</v>
      </c>
      <c r="H4003" t="s">
        <v>13553</v>
      </c>
    </row>
    <row r="4004" spans="1:8" x14ac:dyDescent="0.15">
      <c r="A4004">
        <v>4018</v>
      </c>
      <c r="B4004" t="s">
        <v>3460</v>
      </c>
      <c r="C4004" t="s">
        <v>11801</v>
      </c>
      <c r="D4004" t="s">
        <v>360</v>
      </c>
      <c r="E4004" s="2" t="s">
        <v>230</v>
      </c>
      <c r="F4004" t="s">
        <v>13607</v>
      </c>
      <c r="G4004" s="2" t="s">
        <v>7413</v>
      </c>
      <c r="H4004" t="s">
        <v>13553</v>
      </c>
    </row>
    <row r="4005" spans="1:8" x14ac:dyDescent="0.15">
      <c r="A4005">
        <v>4019</v>
      </c>
      <c r="B4005" t="s">
        <v>5170</v>
      </c>
      <c r="C4005" t="s">
        <v>11802</v>
      </c>
      <c r="D4005" t="s">
        <v>360</v>
      </c>
      <c r="E4005" s="2" t="s">
        <v>7855</v>
      </c>
      <c r="F4005" t="s">
        <v>13607</v>
      </c>
      <c r="G4005" s="2" t="s">
        <v>7072</v>
      </c>
      <c r="H4005" t="s">
        <v>13553</v>
      </c>
    </row>
    <row r="4006" spans="1:8" x14ac:dyDescent="0.15">
      <c r="A4006">
        <v>4020</v>
      </c>
      <c r="B4006" t="s">
        <v>5171</v>
      </c>
      <c r="C4006" t="s">
        <v>11803</v>
      </c>
      <c r="D4006" t="s">
        <v>360</v>
      </c>
      <c r="E4006" s="2" t="s">
        <v>7855</v>
      </c>
      <c r="F4006" t="s">
        <v>13607</v>
      </c>
      <c r="G4006" s="2" t="s">
        <v>6566</v>
      </c>
      <c r="H4006" t="s">
        <v>13553</v>
      </c>
    </row>
    <row r="4007" spans="1:8" x14ac:dyDescent="0.15">
      <c r="A4007">
        <v>4021</v>
      </c>
      <c r="B4007" t="s">
        <v>5172</v>
      </c>
      <c r="C4007" t="s">
        <v>11804</v>
      </c>
      <c r="D4007" t="s">
        <v>360</v>
      </c>
      <c r="E4007" s="2" t="s">
        <v>7855</v>
      </c>
      <c r="F4007" t="s">
        <v>13607</v>
      </c>
      <c r="G4007" s="2" t="s">
        <v>7596</v>
      </c>
      <c r="H4007" t="s">
        <v>13553</v>
      </c>
    </row>
    <row r="4008" spans="1:8" x14ac:dyDescent="0.15">
      <c r="A4008">
        <v>4022</v>
      </c>
      <c r="B4008" t="s">
        <v>3498</v>
      </c>
      <c r="C4008" t="s">
        <v>11805</v>
      </c>
      <c r="D4008" t="s">
        <v>2669</v>
      </c>
      <c r="E4008" s="2" t="s">
        <v>230</v>
      </c>
      <c r="F4008" t="s">
        <v>13606</v>
      </c>
      <c r="G4008" s="2" t="s">
        <v>7458</v>
      </c>
      <c r="H4008" t="s">
        <v>13553</v>
      </c>
    </row>
    <row r="4009" spans="1:8" x14ac:dyDescent="0.15">
      <c r="A4009">
        <v>4023</v>
      </c>
      <c r="B4009" t="s">
        <v>2670</v>
      </c>
      <c r="C4009" t="s">
        <v>11806</v>
      </c>
      <c r="D4009" t="s">
        <v>2669</v>
      </c>
      <c r="E4009" s="2" t="s">
        <v>231</v>
      </c>
      <c r="F4009" t="s">
        <v>13606</v>
      </c>
      <c r="G4009" s="2" t="s">
        <v>6582</v>
      </c>
      <c r="H4009" t="s">
        <v>13553</v>
      </c>
    </row>
    <row r="4010" spans="1:8" x14ac:dyDescent="0.15">
      <c r="A4010">
        <v>4024</v>
      </c>
      <c r="B4010" t="s">
        <v>5173</v>
      </c>
      <c r="C4010" t="s">
        <v>11807</v>
      </c>
      <c r="D4010" t="s">
        <v>2669</v>
      </c>
      <c r="E4010" s="2" t="s">
        <v>231</v>
      </c>
      <c r="F4010" t="s">
        <v>13606</v>
      </c>
      <c r="G4010" s="2" t="s">
        <v>7117</v>
      </c>
      <c r="H4010" t="s">
        <v>13553</v>
      </c>
    </row>
    <row r="4011" spans="1:8" x14ac:dyDescent="0.15">
      <c r="A4011">
        <v>4025</v>
      </c>
      <c r="B4011" t="s">
        <v>2671</v>
      </c>
      <c r="C4011" t="s">
        <v>11808</v>
      </c>
      <c r="D4011" t="s">
        <v>2669</v>
      </c>
      <c r="E4011" s="2" t="s">
        <v>231</v>
      </c>
      <c r="F4011" t="s">
        <v>13606</v>
      </c>
      <c r="G4011" s="2" t="s">
        <v>6403</v>
      </c>
      <c r="H4011" t="s">
        <v>13553</v>
      </c>
    </row>
    <row r="4012" spans="1:8" x14ac:dyDescent="0.15">
      <c r="A4012">
        <v>4026</v>
      </c>
      <c r="B4012" t="s">
        <v>3497</v>
      </c>
      <c r="C4012" t="s">
        <v>11809</v>
      </c>
      <c r="D4012" t="s">
        <v>2669</v>
      </c>
      <c r="E4012" s="2" t="s">
        <v>230</v>
      </c>
      <c r="F4012" t="s">
        <v>13606</v>
      </c>
      <c r="G4012" s="2" t="s">
        <v>6828</v>
      </c>
      <c r="H4012" t="s">
        <v>13553</v>
      </c>
    </row>
    <row r="4013" spans="1:8" x14ac:dyDescent="0.15">
      <c r="A4013">
        <v>4027</v>
      </c>
      <c r="B4013" t="s">
        <v>2668</v>
      </c>
      <c r="C4013" t="s">
        <v>11810</v>
      </c>
      <c r="D4013" t="s">
        <v>2669</v>
      </c>
      <c r="E4013" s="2" t="s">
        <v>231</v>
      </c>
      <c r="F4013" t="s">
        <v>13606</v>
      </c>
      <c r="G4013" s="2" t="s">
        <v>6549</v>
      </c>
      <c r="H4013" t="s">
        <v>13553</v>
      </c>
    </row>
    <row r="4014" spans="1:8" x14ac:dyDescent="0.15">
      <c r="A4014">
        <v>4028</v>
      </c>
      <c r="B4014" t="s">
        <v>5174</v>
      </c>
      <c r="C4014" t="s">
        <v>11811</v>
      </c>
      <c r="D4014" t="s">
        <v>2669</v>
      </c>
      <c r="E4014" s="2" t="s">
        <v>7855</v>
      </c>
      <c r="F4014" t="s">
        <v>13606</v>
      </c>
      <c r="G4014" s="2" t="s">
        <v>6876</v>
      </c>
      <c r="H4014" t="s">
        <v>13553</v>
      </c>
    </row>
    <row r="4015" spans="1:8" x14ac:dyDescent="0.15">
      <c r="A4015">
        <v>4029</v>
      </c>
      <c r="B4015" t="s">
        <v>5175</v>
      </c>
      <c r="C4015" t="s">
        <v>11812</v>
      </c>
      <c r="D4015" t="s">
        <v>2669</v>
      </c>
      <c r="E4015" s="2" t="s">
        <v>7855</v>
      </c>
      <c r="F4015" t="s">
        <v>13609</v>
      </c>
      <c r="G4015" s="2" t="s">
        <v>7096</v>
      </c>
      <c r="H4015" t="s">
        <v>13553</v>
      </c>
    </row>
    <row r="4016" spans="1:8" x14ac:dyDescent="0.15">
      <c r="A4016">
        <v>4030</v>
      </c>
      <c r="B4016" t="s">
        <v>5176</v>
      </c>
      <c r="C4016" t="s">
        <v>11813</v>
      </c>
      <c r="D4016" t="s">
        <v>2669</v>
      </c>
      <c r="E4016" s="2" t="s">
        <v>7855</v>
      </c>
      <c r="F4016" t="s">
        <v>13606</v>
      </c>
      <c r="G4016" s="2" t="s">
        <v>6476</v>
      </c>
      <c r="H4016" t="s">
        <v>13553</v>
      </c>
    </row>
    <row r="4017" spans="1:8" x14ac:dyDescent="0.15">
      <c r="A4017">
        <v>4031</v>
      </c>
      <c r="B4017" t="s">
        <v>5177</v>
      </c>
      <c r="C4017" t="s">
        <v>11814</v>
      </c>
      <c r="D4017" t="s">
        <v>2669</v>
      </c>
      <c r="E4017" s="2" t="s">
        <v>7855</v>
      </c>
      <c r="F4017" t="s">
        <v>13631</v>
      </c>
      <c r="G4017" s="2" t="s">
        <v>6315</v>
      </c>
      <c r="H4017" t="s">
        <v>13553</v>
      </c>
    </row>
    <row r="4018" spans="1:8" x14ac:dyDescent="0.15">
      <c r="A4018">
        <v>4032</v>
      </c>
      <c r="B4018" t="s">
        <v>5178</v>
      </c>
      <c r="C4018" t="s">
        <v>11815</v>
      </c>
      <c r="D4018" t="s">
        <v>2669</v>
      </c>
      <c r="E4018" s="2" t="s">
        <v>7855</v>
      </c>
      <c r="F4018" t="s">
        <v>13606</v>
      </c>
      <c r="G4018" s="2" t="s">
        <v>7546</v>
      </c>
      <c r="H4018" t="s">
        <v>13553</v>
      </c>
    </row>
    <row r="4019" spans="1:8" x14ac:dyDescent="0.15">
      <c r="A4019">
        <v>4033</v>
      </c>
      <c r="B4019" t="s">
        <v>5179</v>
      </c>
      <c r="C4019" t="s">
        <v>11816</v>
      </c>
      <c r="D4019" t="s">
        <v>2669</v>
      </c>
      <c r="E4019" s="2" t="s">
        <v>7855</v>
      </c>
      <c r="F4019" t="s">
        <v>13606</v>
      </c>
      <c r="G4019" s="2" t="s">
        <v>7564</v>
      </c>
      <c r="H4019" t="s">
        <v>13553</v>
      </c>
    </row>
    <row r="4020" spans="1:8" x14ac:dyDescent="0.15">
      <c r="A4020">
        <v>4034</v>
      </c>
      <c r="B4020" t="s">
        <v>5180</v>
      </c>
      <c r="C4020" t="s">
        <v>11817</v>
      </c>
      <c r="D4020" t="s">
        <v>2669</v>
      </c>
      <c r="E4020" s="2" t="s">
        <v>7855</v>
      </c>
      <c r="F4020" t="s">
        <v>13631</v>
      </c>
      <c r="G4020" s="2" t="s">
        <v>7250</v>
      </c>
      <c r="H4020" t="s">
        <v>13553</v>
      </c>
    </row>
    <row r="4021" spans="1:8" x14ac:dyDescent="0.15">
      <c r="A4021">
        <v>4035</v>
      </c>
      <c r="B4021" t="s">
        <v>5181</v>
      </c>
      <c r="C4021" t="s">
        <v>11818</v>
      </c>
      <c r="D4021" t="s">
        <v>2669</v>
      </c>
      <c r="E4021" s="2" t="s">
        <v>7855</v>
      </c>
      <c r="F4021" t="s">
        <v>13606</v>
      </c>
      <c r="G4021" s="2" t="s">
        <v>7478</v>
      </c>
      <c r="H4021" t="s">
        <v>13553</v>
      </c>
    </row>
    <row r="4022" spans="1:8" x14ac:dyDescent="0.15">
      <c r="A4022">
        <v>4036</v>
      </c>
      <c r="B4022" t="s">
        <v>2693</v>
      </c>
      <c r="C4022" t="s">
        <v>11819</v>
      </c>
      <c r="D4022" t="s">
        <v>399</v>
      </c>
      <c r="E4022" s="2" t="s">
        <v>232</v>
      </c>
      <c r="F4022" t="s">
        <v>13649</v>
      </c>
      <c r="G4022" s="2" t="s">
        <v>7507</v>
      </c>
      <c r="H4022" t="s">
        <v>13553</v>
      </c>
    </row>
    <row r="4023" spans="1:8" x14ac:dyDescent="0.15">
      <c r="A4023">
        <v>4037</v>
      </c>
      <c r="B4023" t="s">
        <v>2692</v>
      </c>
      <c r="C4023" t="s">
        <v>11820</v>
      </c>
      <c r="D4023" t="s">
        <v>399</v>
      </c>
      <c r="E4023" s="2" t="s">
        <v>232</v>
      </c>
      <c r="F4023" t="s">
        <v>13649</v>
      </c>
      <c r="G4023" s="2" t="s">
        <v>6763</v>
      </c>
      <c r="H4023" t="s">
        <v>13553</v>
      </c>
    </row>
    <row r="4024" spans="1:8" x14ac:dyDescent="0.15">
      <c r="A4024">
        <v>4038</v>
      </c>
      <c r="B4024" t="s">
        <v>2725</v>
      </c>
      <c r="C4024" t="s">
        <v>11821</v>
      </c>
      <c r="D4024" t="s">
        <v>399</v>
      </c>
      <c r="E4024" s="2" t="s">
        <v>231</v>
      </c>
      <c r="F4024" t="s">
        <v>13649</v>
      </c>
      <c r="G4024" s="2" t="s">
        <v>6689</v>
      </c>
      <c r="H4024" t="s">
        <v>13553</v>
      </c>
    </row>
    <row r="4025" spans="1:8" x14ac:dyDescent="0.15">
      <c r="A4025">
        <v>4039</v>
      </c>
      <c r="B4025" t="s">
        <v>2724</v>
      </c>
      <c r="C4025" t="s">
        <v>11822</v>
      </c>
      <c r="D4025" t="s">
        <v>399</v>
      </c>
      <c r="E4025" s="2" t="s">
        <v>231</v>
      </c>
      <c r="F4025" t="s">
        <v>13649</v>
      </c>
      <c r="G4025" s="2" t="s">
        <v>6614</v>
      </c>
      <c r="H4025" t="s">
        <v>13553</v>
      </c>
    </row>
    <row r="4026" spans="1:8" x14ac:dyDescent="0.15">
      <c r="A4026">
        <v>4040</v>
      </c>
      <c r="B4026" t="s">
        <v>3509</v>
      </c>
      <c r="C4026" t="s">
        <v>11823</v>
      </c>
      <c r="D4026" t="s">
        <v>399</v>
      </c>
      <c r="E4026" s="2" t="s">
        <v>231</v>
      </c>
      <c r="F4026" t="s">
        <v>13649</v>
      </c>
      <c r="G4026" s="2" t="s">
        <v>7214</v>
      </c>
      <c r="H4026" t="s">
        <v>13553</v>
      </c>
    </row>
    <row r="4027" spans="1:8" x14ac:dyDescent="0.15">
      <c r="A4027">
        <v>4041</v>
      </c>
      <c r="B4027" t="s">
        <v>5182</v>
      </c>
      <c r="C4027" t="s">
        <v>11824</v>
      </c>
      <c r="D4027" t="s">
        <v>399</v>
      </c>
      <c r="E4027" s="2" t="s">
        <v>230</v>
      </c>
      <c r="F4027" t="s">
        <v>13649</v>
      </c>
      <c r="G4027" s="2" t="s">
        <v>7234</v>
      </c>
      <c r="H4027" t="s">
        <v>13553</v>
      </c>
    </row>
    <row r="4028" spans="1:8" x14ac:dyDescent="0.15">
      <c r="A4028">
        <v>4042</v>
      </c>
      <c r="B4028" t="s">
        <v>5183</v>
      </c>
      <c r="C4028" t="s">
        <v>11825</v>
      </c>
      <c r="D4028" t="s">
        <v>399</v>
      </c>
      <c r="E4028" s="2" t="s">
        <v>230</v>
      </c>
      <c r="F4028" t="s">
        <v>13649</v>
      </c>
      <c r="G4028" s="2" t="s">
        <v>6997</v>
      </c>
      <c r="H4028" t="s">
        <v>13553</v>
      </c>
    </row>
    <row r="4029" spans="1:8" x14ac:dyDescent="0.15">
      <c r="A4029">
        <v>4043</v>
      </c>
      <c r="B4029" t="s">
        <v>5184</v>
      </c>
      <c r="C4029" t="s">
        <v>11826</v>
      </c>
      <c r="D4029" t="s">
        <v>399</v>
      </c>
      <c r="E4029" s="2" t="s">
        <v>230</v>
      </c>
      <c r="F4029" t="s">
        <v>13649</v>
      </c>
      <c r="G4029" s="2" t="s">
        <v>6472</v>
      </c>
      <c r="H4029" t="s">
        <v>13553</v>
      </c>
    </row>
    <row r="4030" spans="1:8" x14ac:dyDescent="0.15">
      <c r="A4030">
        <v>4044</v>
      </c>
      <c r="B4030" t="s">
        <v>5185</v>
      </c>
      <c r="C4030" t="s">
        <v>11827</v>
      </c>
      <c r="D4030" t="s">
        <v>399</v>
      </c>
      <c r="E4030" s="2" t="s">
        <v>230</v>
      </c>
      <c r="F4030" t="s">
        <v>13649</v>
      </c>
      <c r="G4030" s="2" t="s">
        <v>6300</v>
      </c>
      <c r="H4030" t="s">
        <v>13553</v>
      </c>
    </row>
    <row r="4031" spans="1:8" x14ac:dyDescent="0.15">
      <c r="A4031">
        <v>4045</v>
      </c>
      <c r="B4031" t="s">
        <v>5186</v>
      </c>
      <c r="C4031" t="s">
        <v>11828</v>
      </c>
      <c r="D4031" t="s">
        <v>399</v>
      </c>
      <c r="E4031" s="2" t="s">
        <v>230</v>
      </c>
      <c r="F4031" t="s">
        <v>13649</v>
      </c>
      <c r="G4031" s="2" t="s">
        <v>6488</v>
      </c>
      <c r="H4031" t="s">
        <v>13553</v>
      </c>
    </row>
    <row r="4032" spans="1:8" x14ac:dyDescent="0.15">
      <c r="A4032">
        <v>4046</v>
      </c>
      <c r="B4032" t="s">
        <v>5187</v>
      </c>
      <c r="C4032" t="s">
        <v>11829</v>
      </c>
      <c r="D4032" t="s">
        <v>399</v>
      </c>
      <c r="E4032" s="2" t="s">
        <v>230</v>
      </c>
      <c r="F4032" t="s">
        <v>13649</v>
      </c>
      <c r="G4032" s="2" t="s">
        <v>6855</v>
      </c>
      <c r="H4032" t="s">
        <v>13553</v>
      </c>
    </row>
    <row r="4033" spans="1:8" x14ac:dyDescent="0.15">
      <c r="A4033">
        <v>4047</v>
      </c>
      <c r="B4033" t="s">
        <v>5188</v>
      </c>
      <c r="C4033" t="s">
        <v>11830</v>
      </c>
      <c r="D4033" t="s">
        <v>13582</v>
      </c>
      <c r="E4033" s="2" t="s">
        <v>70</v>
      </c>
      <c r="F4033" t="s">
        <v>13649</v>
      </c>
      <c r="G4033" s="2" t="s">
        <v>7718</v>
      </c>
      <c r="H4033" t="s">
        <v>13553</v>
      </c>
    </row>
    <row r="4034" spans="1:8" x14ac:dyDescent="0.15">
      <c r="A4034">
        <v>4048</v>
      </c>
      <c r="B4034" t="s">
        <v>5189</v>
      </c>
      <c r="C4034" t="s">
        <v>11831</v>
      </c>
      <c r="D4034" t="s">
        <v>13582</v>
      </c>
      <c r="E4034" s="2" t="s">
        <v>70</v>
      </c>
      <c r="F4034" t="s">
        <v>13649</v>
      </c>
      <c r="G4034" s="2" t="s">
        <v>7719</v>
      </c>
      <c r="H4034" t="s">
        <v>13553</v>
      </c>
    </row>
    <row r="4035" spans="1:8" x14ac:dyDescent="0.15">
      <c r="A4035">
        <v>4049</v>
      </c>
      <c r="B4035" t="s">
        <v>5190</v>
      </c>
      <c r="C4035" t="s">
        <v>11832</v>
      </c>
      <c r="D4035" t="s">
        <v>6222</v>
      </c>
      <c r="E4035" s="2" t="s">
        <v>7857</v>
      </c>
      <c r="F4035" t="s">
        <v>13610</v>
      </c>
      <c r="G4035" s="2" t="s">
        <v>6649</v>
      </c>
      <c r="H4035" t="s">
        <v>13553</v>
      </c>
    </row>
    <row r="4036" spans="1:8" x14ac:dyDescent="0.15">
      <c r="A4036">
        <v>4050</v>
      </c>
      <c r="B4036" t="s">
        <v>4097</v>
      </c>
      <c r="C4036" t="s">
        <v>11833</v>
      </c>
      <c r="D4036" t="s">
        <v>406</v>
      </c>
      <c r="E4036" s="2" t="s">
        <v>230</v>
      </c>
      <c r="F4036" t="s">
        <v>13610</v>
      </c>
      <c r="G4036" s="2" t="s">
        <v>6421</v>
      </c>
      <c r="H4036" t="s">
        <v>13553</v>
      </c>
    </row>
    <row r="4037" spans="1:8" x14ac:dyDescent="0.15">
      <c r="A4037">
        <v>4051</v>
      </c>
      <c r="B4037" t="s">
        <v>2687</v>
      </c>
      <c r="C4037" t="s">
        <v>11834</v>
      </c>
      <c r="D4037" t="s">
        <v>406</v>
      </c>
      <c r="E4037" s="2" t="s">
        <v>231</v>
      </c>
      <c r="F4037" t="s">
        <v>13617</v>
      </c>
      <c r="G4037" s="2" t="s">
        <v>6394</v>
      </c>
      <c r="H4037" t="s">
        <v>13553</v>
      </c>
    </row>
    <row r="4038" spans="1:8" x14ac:dyDescent="0.15">
      <c r="A4038">
        <v>4052</v>
      </c>
      <c r="B4038" t="s">
        <v>2688</v>
      </c>
      <c r="C4038" t="s">
        <v>11835</v>
      </c>
      <c r="D4038" t="s">
        <v>406</v>
      </c>
      <c r="E4038" s="2" t="s">
        <v>231</v>
      </c>
      <c r="F4038" t="s">
        <v>13617</v>
      </c>
      <c r="G4038" s="2" t="s">
        <v>6636</v>
      </c>
      <c r="H4038" t="s">
        <v>13553</v>
      </c>
    </row>
    <row r="4039" spans="1:8" x14ac:dyDescent="0.15">
      <c r="A4039">
        <v>4053</v>
      </c>
      <c r="B4039" t="s">
        <v>4098</v>
      </c>
      <c r="C4039" t="s">
        <v>11836</v>
      </c>
      <c r="D4039" t="s">
        <v>406</v>
      </c>
      <c r="E4039" s="2" t="s">
        <v>230</v>
      </c>
      <c r="F4039" t="s">
        <v>13617</v>
      </c>
      <c r="G4039" s="2" t="s">
        <v>7012</v>
      </c>
      <c r="H4039" t="s">
        <v>13553</v>
      </c>
    </row>
    <row r="4040" spans="1:8" x14ac:dyDescent="0.15">
      <c r="A4040">
        <v>4054</v>
      </c>
      <c r="B4040" t="s">
        <v>4099</v>
      </c>
      <c r="C4040" t="s">
        <v>11837</v>
      </c>
      <c r="D4040" t="s">
        <v>406</v>
      </c>
      <c r="E4040" s="2" t="s">
        <v>230</v>
      </c>
      <c r="F4040" t="s">
        <v>13617</v>
      </c>
      <c r="G4040" s="2" t="s">
        <v>6428</v>
      </c>
      <c r="H4040" t="s">
        <v>13553</v>
      </c>
    </row>
    <row r="4041" spans="1:8" x14ac:dyDescent="0.15">
      <c r="A4041">
        <v>4055</v>
      </c>
      <c r="B4041" t="s">
        <v>4096</v>
      </c>
      <c r="C4041" t="s">
        <v>11838</v>
      </c>
      <c r="D4041" t="s">
        <v>406</v>
      </c>
      <c r="E4041" s="2" t="s">
        <v>230</v>
      </c>
      <c r="F4041" t="s">
        <v>13617</v>
      </c>
      <c r="G4041" s="2" t="s">
        <v>7691</v>
      </c>
      <c r="H4041" t="s">
        <v>13553</v>
      </c>
    </row>
    <row r="4042" spans="1:8" x14ac:dyDescent="0.15">
      <c r="A4042">
        <v>4056</v>
      </c>
      <c r="B4042" t="s">
        <v>4095</v>
      </c>
      <c r="C4042" t="s">
        <v>11839</v>
      </c>
      <c r="D4042" t="s">
        <v>406</v>
      </c>
      <c r="E4042" s="2" t="s">
        <v>230</v>
      </c>
      <c r="F4042" t="s">
        <v>13607</v>
      </c>
      <c r="G4042" s="2" t="s">
        <v>6561</v>
      </c>
      <c r="H4042" t="s">
        <v>13553</v>
      </c>
    </row>
    <row r="4043" spans="1:8" x14ac:dyDescent="0.15">
      <c r="A4043">
        <v>4057</v>
      </c>
      <c r="B4043" t="s">
        <v>4093</v>
      </c>
      <c r="C4043" t="s">
        <v>11840</v>
      </c>
      <c r="D4043" t="s">
        <v>406</v>
      </c>
      <c r="E4043" s="2" t="s">
        <v>230</v>
      </c>
      <c r="F4043" t="s">
        <v>13610</v>
      </c>
      <c r="G4043" s="2" t="s">
        <v>6704</v>
      </c>
      <c r="H4043" t="s">
        <v>13553</v>
      </c>
    </row>
    <row r="4044" spans="1:8" x14ac:dyDescent="0.15">
      <c r="A4044">
        <v>4058</v>
      </c>
      <c r="B4044" t="s">
        <v>2689</v>
      </c>
      <c r="C4044" t="s">
        <v>11841</v>
      </c>
      <c r="D4044" t="s">
        <v>406</v>
      </c>
      <c r="E4044" s="2" t="s">
        <v>231</v>
      </c>
      <c r="F4044" t="s">
        <v>13607</v>
      </c>
      <c r="G4044" s="2" t="s">
        <v>6383</v>
      </c>
      <c r="H4044" t="s">
        <v>13553</v>
      </c>
    </row>
    <row r="4045" spans="1:8" x14ac:dyDescent="0.15">
      <c r="A4045">
        <v>4059</v>
      </c>
      <c r="B4045" t="s">
        <v>2032</v>
      </c>
      <c r="C4045" t="s">
        <v>11842</v>
      </c>
      <c r="D4045" t="s">
        <v>406</v>
      </c>
      <c r="E4045" s="2" t="s">
        <v>232</v>
      </c>
      <c r="F4045" t="s">
        <v>13617</v>
      </c>
      <c r="G4045" s="2" t="s">
        <v>6568</v>
      </c>
      <c r="H4045" t="s">
        <v>13553</v>
      </c>
    </row>
    <row r="4046" spans="1:8" x14ac:dyDescent="0.15">
      <c r="A4046">
        <v>4060</v>
      </c>
      <c r="B4046" t="s">
        <v>4094</v>
      </c>
      <c r="C4046" t="s">
        <v>11843</v>
      </c>
      <c r="D4046" t="s">
        <v>406</v>
      </c>
      <c r="E4046" s="2" t="s">
        <v>230</v>
      </c>
      <c r="F4046" t="s">
        <v>13610</v>
      </c>
      <c r="G4046" s="2" t="s">
        <v>6678</v>
      </c>
      <c r="H4046" t="s">
        <v>13553</v>
      </c>
    </row>
    <row r="4047" spans="1:8" x14ac:dyDescent="0.15">
      <c r="A4047">
        <v>4061</v>
      </c>
      <c r="B4047" t="s">
        <v>2033</v>
      </c>
      <c r="C4047" t="s">
        <v>11844</v>
      </c>
      <c r="D4047" t="s">
        <v>406</v>
      </c>
      <c r="E4047" s="2" t="s">
        <v>232</v>
      </c>
      <c r="F4047" t="s">
        <v>13617</v>
      </c>
      <c r="G4047" s="2" t="s">
        <v>6992</v>
      </c>
      <c r="H4047" t="s">
        <v>13553</v>
      </c>
    </row>
    <row r="4048" spans="1:8" x14ac:dyDescent="0.15">
      <c r="A4048">
        <v>4062</v>
      </c>
      <c r="B4048" t="s">
        <v>3886</v>
      </c>
      <c r="C4048" t="s">
        <v>11845</v>
      </c>
      <c r="D4048" t="s">
        <v>3887</v>
      </c>
      <c r="E4048" s="2" t="s">
        <v>231</v>
      </c>
      <c r="F4048" t="s">
        <v>13642</v>
      </c>
      <c r="G4048" s="2" t="s">
        <v>6406</v>
      </c>
      <c r="H4048" t="s">
        <v>13553</v>
      </c>
    </row>
    <row r="4049" spans="1:8" x14ac:dyDescent="0.15">
      <c r="A4049">
        <v>4063</v>
      </c>
      <c r="B4049" t="s">
        <v>3889</v>
      </c>
      <c r="C4049" t="s">
        <v>11846</v>
      </c>
      <c r="D4049" t="s">
        <v>3887</v>
      </c>
      <c r="E4049" s="2" t="s">
        <v>231</v>
      </c>
      <c r="F4049" t="s">
        <v>13634</v>
      </c>
      <c r="G4049" s="2" t="s">
        <v>7554</v>
      </c>
      <c r="H4049" t="s">
        <v>13553</v>
      </c>
    </row>
    <row r="4050" spans="1:8" x14ac:dyDescent="0.15">
      <c r="A4050">
        <v>4064</v>
      </c>
      <c r="B4050" t="s">
        <v>3890</v>
      </c>
      <c r="C4050" t="s">
        <v>11847</v>
      </c>
      <c r="D4050" t="s">
        <v>3887</v>
      </c>
      <c r="E4050" s="2" t="s">
        <v>231</v>
      </c>
      <c r="F4050" t="s">
        <v>13609</v>
      </c>
      <c r="G4050" s="2" t="s">
        <v>7528</v>
      </c>
      <c r="H4050" t="s">
        <v>13553</v>
      </c>
    </row>
    <row r="4051" spans="1:8" x14ac:dyDescent="0.15">
      <c r="A4051">
        <v>4065</v>
      </c>
      <c r="B4051" t="s">
        <v>5191</v>
      </c>
      <c r="C4051" t="s">
        <v>11848</v>
      </c>
      <c r="D4051" t="s">
        <v>3887</v>
      </c>
      <c r="E4051" s="2" t="s">
        <v>231</v>
      </c>
      <c r="F4051" t="s">
        <v>13627</v>
      </c>
      <c r="G4051" s="2" t="s">
        <v>7642</v>
      </c>
      <c r="H4051" t="s">
        <v>13553</v>
      </c>
    </row>
    <row r="4052" spans="1:8" x14ac:dyDescent="0.15">
      <c r="A4052">
        <v>4066</v>
      </c>
      <c r="B4052" t="s">
        <v>3891</v>
      </c>
      <c r="C4052" t="s">
        <v>11849</v>
      </c>
      <c r="D4052" t="s">
        <v>3887</v>
      </c>
      <c r="E4052" s="2" t="s">
        <v>231</v>
      </c>
      <c r="F4052" t="s">
        <v>13632</v>
      </c>
      <c r="G4052" s="2" t="s">
        <v>6494</v>
      </c>
      <c r="H4052" t="s">
        <v>13553</v>
      </c>
    </row>
    <row r="4053" spans="1:8" x14ac:dyDescent="0.15">
      <c r="A4053">
        <v>4067</v>
      </c>
      <c r="B4053" t="s">
        <v>3892</v>
      </c>
      <c r="C4053" t="s">
        <v>11850</v>
      </c>
      <c r="D4053" t="s">
        <v>3887</v>
      </c>
      <c r="E4053" s="2" t="s">
        <v>230</v>
      </c>
      <c r="F4053" t="s">
        <v>13642</v>
      </c>
      <c r="G4053" s="2" t="s">
        <v>7488</v>
      </c>
      <c r="H4053" t="s">
        <v>13553</v>
      </c>
    </row>
    <row r="4054" spans="1:8" x14ac:dyDescent="0.15">
      <c r="A4054">
        <v>4068</v>
      </c>
      <c r="B4054" t="s">
        <v>5192</v>
      </c>
      <c r="C4054" t="s">
        <v>11851</v>
      </c>
      <c r="D4054" t="s">
        <v>3887</v>
      </c>
      <c r="E4054" s="2" t="s">
        <v>230</v>
      </c>
      <c r="F4054" t="s">
        <v>13624</v>
      </c>
      <c r="G4054" s="2" t="s">
        <v>6350</v>
      </c>
      <c r="H4054" t="s">
        <v>13553</v>
      </c>
    </row>
    <row r="4055" spans="1:8" x14ac:dyDescent="0.15">
      <c r="A4055">
        <v>4069</v>
      </c>
      <c r="B4055" t="s">
        <v>5193</v>
      </c>
      <c r="C4055" t="s">
        <v>11852</v>
      </c>
      <c r="D4055" t="s">
        <v>3887</v>
      </c>
      <c r="E4055" s="2" t="s">
        <v>230</v>
      </c>
      <c r="F4055" t="s">
        <v>13610</v>
      </c>
      <c r="G4055" s="2" t="s">
        <v>7290</v>
      </c>
      <c r="H4055" t="s">
        <v>13557</v>
      </c>
    </row>
    <row r="4056" spans="1:8" x14ac:dyDescent="0.15">
      <c r="A4056">
        <v>4070</v>
      </c>
      <c r="B4056" t="s">
        <v>5194</v>
      </c>
      <c r="C4056" t="s">
        <v>11853</v>
      </c>
      <c r="D4056" t="s">
        <v>3887</v>
      </c>
      <c r="E4056" s="2" t="s">
        <v>7855</v>
      </c>
      <c r="F4056" t="s">
        <v>13617</v>
      </c>
      <c r="G4056" s="2" t="s">
        <v>6978</v>
      </c>
      <c r="H4056" t="s">
        <v>13553</v>
      </c>
    </row>
    <row r="4057" spans="1:8" x14ac:dyDescent="0.15">
      <c r="A4057">
        <v>4071</v>
      </c>
      <c r="B4057" t="s">
        <v>3888</v>
      </c>
      <c r="C4057" t="s">
        <v>11854</v>
      </c>
      <c r="D4057" t="s">
        <v>3887</v>
      </c>
      <c r="E4057" s="2" t="s">
        <v>231</v>
      </c>
      <c r="F4057" t="s">
        <v>13617</v>
      </c>
      <c r="G4057" s="2" t="s">
        <v>7277</v>
      </c>
      <c r="H4057" t="s">
        <v>13553</v>
      </c>
    </row>
    <row r="4058" spans="1:8" x14ac:dyDescent="0.15">
      <c r="A4058">
        <v>4072</v>
      </c>
      <c r="B4058" t="s">
        <v>5195</v>
      </c>
      <c r="C4058" t="s">
        <v>11855</v>
      </c>
      <c r="D4058" t="s">
        <v>3887</v>
      </c>
      <c r="E4058" s="2" t="s">
        <v>230</v>
      </c>
      <c r="F4058" t="s">
        <v>13631</v>
      </c>
      <c r="G4058" s="2" t="s">
        <v>7440</v>
      </c>
      <c r="H4058" t="s">
        <v>13553</v>
      </c>
    </row>
    <row r="4059" spans="1:8" x14ac:dyDescent="0.15">
      <c r="A4059">
        <v>4073</v>
      </c>
      <c r="B4059" t="s">
        <v>1948</v>
      </c>
      <c r="C4059" t="s">
        <v>11856</v>
      </c>
      <c r="D4059" t="s">
        <v>418</v>
      </c>
      <c r="E4059" s="2" t="s">
        <v>232</v>
      </c>
      <c r="F4059" t="s">
        <v>13607</v>
      </c>
      <c r="G4059" s="2" t="s">
        <v>7336</v>
      </c>
      <c r="H4059" t="s">
        <v>13553</v>
      </c>
    </row>
    <row r="4060" spans="1:8" x14ac:dyDescent="0.15">
      <c r="A4060">
        <v>4074</v>
      </c>
      <c r="B4060" t="s">
        <v>5196</v>
      </c>
      <c r="C4060" t="s">
        <v>11857</v>
      </c>
      <c r="D4060" t="s">
        <v>418</v>
      </c>
      <c r="E4060" s="2" t="s">
        <v>231</v>
      </c>
      <c r="F4060" t="s">
        <v>13617</v>
      </c>
      <c r="G4060" s="2" t="s">
        <v>7438</v>
      </c>
      <c r="H4060" t="s">
        <v>13553</v>
      </c>
    </row>
    <row r="4061" spans="1:8" x14ac:dyDescent="0.15">
      <c r="A4061">
        <v>4075</v>
      </c>
      <c r="B4061" t="s">
        <v>2656</v>
      </c>
      <c r="C4061" t="s">
        <v>11858</v>
      </c>
      <c r="D4061" t="s">
        <v>418</v>
      </c>
      <c r="E4061" s="2" t="s">
        <v>231</v>
      </c>
      <c r="F4061" t="s">
        <v>13607</v>
      </c>
      <c r="G4061" s="2" t="s">
        <v>7142</v>
      </c>
      <c r="H4061" t="s">
        <v>13553</v>
      </c>
    </row>
    <row r="4062" spans="1:8" x14ac:dyDescent="0.15">
      <c r="A4062">
        <v>4076</v>
      </c>
      <c r="B4062" t="s">
        <v>3505</v>
      </c>
      <c r="C4062" t="s">
        <v>11859</v>
      </c>
      <c r="D4062" t="s">
        <v>418</v>
      </c>
      <c r="E4062" s="2" t="s">
        <v>231</v>
      </c>
      <c r="F4062" t="s">
        <v>13606</v>
      </c>
      <c r="G4062" s="2" t="s">
        <v>7692</v>
      </c>
      <c r="H4062" t="s">
        <v>13553</v>
      </c>
    </row>
    <row r="4063" spans="1:8" x14ac:dyDescent="0.15">
      <c r="A4063">
        <v>4077</v>
      </c>
      <c r="B4063" t="s">
        <v>3506</v>
      </c>
      <c r="C4063" t="s">
        <v>11860</v>
      </c>
      <c r="D4063" t="s">
        <v>418</v>
      </c>
      <c r="E4063" s="2" t="s">
        <v>231</v>
      </c>
      <c r="F4063" t="s">
        <v>13606</v>
      </c>
      <c r="G4063" s="2" t="s">
        <v>7720</v>
      </c>
      <c r="H4063" t="s">
        <v>13553</v>
      </c>
    </row>
    <row r="4064" spans="1:8" x14ac:dyDescent="0.15">
      <c r="A4064">
        <v>4078</v>
      </c>
      <c r="B4064" t="s">
        <v>2655</v>
      </c>
      <c r="C4064" t="s">
        <v>11861</v>
      </c>
      <c r="D4064" t="s">
        <v>418</v>
      </c>
      <c r="E4064" s="2" t="s">
        <v>231</v>
      </c>
      <c r="F4064" t="s">
        <v>13610</v>
      </c>
      <c r="G4064" s="2" t="s">
        <v>6895</v>
      </c>
      <c r="H4064" t="s">
        <v>13553</v>
      </c>
    </row>
    <row r="4065" spans="1:8" x14ac:dyDescent="0.15">
      <c r="A4065">
        <v>4079</v>
      </c>
      <c r="B4065" t="s">
        <v>5197</v>
      </c>
      <c r="C4065" t="s">
        <v>11862</v>
      </c>
      <c r="D4065" t="s">
        <v>418</v>
      </c>
      <c r="E4065" s="2" t="s">
        <v>230</v>
      </c>
      <c r="F4065" t="s">
        <v>13606</v>
      </c>
      <c r="G4065" s="2" t="s">
        <v>7721</v>
      </c>
      <c r="H4065" t="s">
        <v>13553</v>
      </c>
    </row>
    <row r="4066" spans="1:8" x14ac:dyDescent="0.15">
      <c r="A4066">
        <v>4080</v>
      </c>
      <c r="B4066" t="s">
        <v>5198</v>
      </c>
      <c r="C4066" t="s">
        <v>11863</v>
      </c>
      <c r="D4066" t="s">
        <v>418</v>
      </c>
      <c r="E4066" s="2" t="s">
        <v>230</v>
      </c>
      <c r="F4066" t="s">
        <v>13617</v>
      </c>
      <c r="G4066" s="2" t="s">
        <v>7407</v>
      </c>
      <c r="H4066" t="s">
        <v>13553</v>
      </c>
    </row>
    <row r="4067" spans="1:8" x14ac:dyDescent="0.15">
      <c r="A4067">
        <v>4081</v>
      </c>
      <c r="B4067" t="s">
        <v>5199</v>
      </c>
      <c r="C4067" t="s">
        <v>11864</v>
      </c>
      <c r="D4067" t="s">
        <v>418</v>
      </c>
      <c r="E4067" s="2" t="s">
        <v>230</v>
      </c>
      <c r="F4067" t="s">
        <v>13617</v>
      </c>
      <c r="G4067" s="2" t="s">
        <v>7088</v>
      </c>
      <c r="H4067" t="s">
        <v>13553</v>
      </c>
    </row>
    <row r="4068" spans="1:8" x14ac:dyDescent="0.15">
      <c r="A4068">
        <v>4082</v>
      </c>
      <c r="B4068" t="s">
        <v>5200</v>
      </c>
      <c r="C4068" t="s">
        <v>11865</v>
      </c>
      <c r="D4068" t="s">
        <v>418</v>
      </c>
      <c r="E4068" s="2" t="s">
        <v>230</v>
      </c>
      <c r="F4068" t="s">
        <v>13606</v>
      </c>
      <c r="G4068" s="2" t="s">
        <v>7722</v>
      </c>
      <c r="H4068" t="s">
        <v>13553</v>
      </c>
    </row>
    <row r="4069" spans="1:8" x14ac:dyDescent="0.15">
      <c r="A4069">
        <v>4083</v>
      </c>
      <c r="B4069" t="s">
        <v>1528</v>
      </c>
      <c r="C4069" t="s">
        <v>11866</v>
      </c>
      <c r="D4069" t="s">
        <v>418</v>
      </c>
      <c r="E4069" s="2" t="s">
        <v>230</v>
      </c>
      <c r="F4069" t="s">
        <v>13607</v>
      </c>
      <c r="G4069" s="2" t="s">
        <v>7628</v>
      </c>
      <c r="H4069" t="s">
        <v>13553</v>
      </c>
    </row>
    <row r="4070" spans="1:8" x14ac:dyDescent="0.15">
      <c r="A4070">
        <v>4084</v>
      </c>
      <c r="B4070" t="s">
        <v>4137</v>
      </c>
      <c r="C4070" t="s">
        <v>11867</v>
      </c>
      <c r="D4070" t="s">
        <v>418</v>
      </c>
      <c r="E4070" s="2" t="s">
        <v>230</v>
      </c>
      <c r="F4070" t="s">
        <v>13606</v>
      </c>
      <c r="G4070" s="2" t="s">
        <v>6326</v>
      </c>
      <c r="H4070" t="s">
        <v>13553</v>
      </c>
    </row>
    <row r="4071" spans="1:8" x14ac:dyDescent="0.15">
      <c r="A4071">
        <v>4085</v>
      </c>
      <c r="B4071" t="s">
        <v>5201</v>
      </c>
      <c r="C4071" t="s">
        <v>11868</v>
      </c>
      <c r="D4071" t="s">
        <v>418</v>
      </c>
      <c r="E4071" s="2" t="s">
        <v>230</v>
      </c>
      <c r="F4071" t="s">
        <v>13606</v>
      </c>
      <c r="G4071" s="2" t="s">
        <v>6742</v>
      </c>
      <c r="H4071" t="s">
        <v>13553</v>
      </c>
    </row>
    <row r="4072" spans="1:8" x14ac:dyDescent="0.15">
      <c r="A4072">
        <v>4086</v>
      </c>
      <c r="B4072" t="s">
        <v>4138</v>
      </c>
      <c r="C4072" t="s">
        <v>11869</v>
      </c>
      <c r="D4072" t="s">
        <v>418</v>
      </c>
      <c r="E4072" s="2" t="s">
        <v>230</v>
      </c>
      <c r="F4072" t="s">
        <v>13610</v>
      </c>
      <c r="G4072" s="2" t="s">
        <v>6594</v>
      </c>
      <c r="H4072" t="s">
        <v>13553</v>
      </c>
    </row>
    <row r="4073" spans="1:8" x14ac:dyDescent="0.15">
      <c r="A4073">
        <v>4087</v>
      </c>
      <c r="B4073" t="s">
        <v>4139</v>
      </c>
      <c r="C4073" t="s">
        <v>11870</v>
      </c>
      <c r="D4073" t="s">
        <v>418</v>
      </c>
      <c r="E4073" s="2" t="s">
        <v>230</v>
      </c>
      <c r="F4073" t="s">
        <v>13617</v>
      </c>
      <c r="G4073" s="2" t="s">
        <v>7452</v>
      </c>
      <c r="H4073" t="s">
        <v>13553</v>
      </c>
    </row>
    <row r="4074" spans="1:8" x14ac:dyDescent="0.15">
      <c r="A4074">
        <v>4088</v>
      </c>
      <c r="B4074" t="s">
        <v>5202</v>
      </c>
      <c r="C4074" t="s">
        <v>11871</v>
      </c>
      <c r="D4074" t="s">
        <v>418</v>
      </c>
      <c r="E4074" s="2" t="s">
        <v>7855</v>
      </c>
      <c r="F4074" t="s">
        <v>13617</v>
      </c>
      <c r="G4074" s="2" t="s">
        <v>6458</v>
      </c>
      <c r="H4074" t="s">
        <v>13553</v>
      </c>
    </row>
    <row r="4075" spans="1:8" x14ac:dyDescent="0.15">
      <c r="A4075">
        <v>4089</v>
      </c>
      <c r="B4075" t="s">
        <v>5203</v>
      </c>
      <c r="C4075" t="s">
        <v>11872</v>
      </c>
      <c r="D4075" t="s">
        <v>418</v>
      </c>
      <c r="E4075" s="2" t="s">
        <v>7855</v>
      </c>
      <c r="F4075" t="s">
        <v>13621</v>
      </c>
      <c r="G4075" s="2" t="s">
        <v>7715</v>
      </c>
      <c r="H4075" t="s">
        <v>13553</v>
      </c>
    </row>
    <row r="4076" spans="1:8" x14ac:dyDescent="0.15">
      <c r="A4076">
        <v>4090</v>
      </c>
      <c r="B4076" t="s">
        <v>5204</v>
      </c>
      <c r="C4076" t="s">
        <v>11873</v>
      </c>
      <c r="D4076" t="s">
        <v>418</v>
      </c>
      <c r="E4076" s="2" t="s">
        <v>7855</v>
      </c>
      <c r="F4076" t="s">
        <v>13610</v>
      </c>
      <c r="G4076" s="2" t="s">
        <v>7595</v>
      </c>
      <c r="H4076" t="s">
        <v>13553</v>
      </c>
    </row>
    <row r="4077" spans="1:8" x14ac:dyDescent="0.15">
      <c r="A4077">
        <v>4091</v>
      </c>
      <c r="B4077" t="s">
        <v>5205</v>
      </c>
      <c r="C4077" t="s">
        <v>11874</v>
      </c>
      <c r="D4077" t="s">
        <v>418</v>
      </c>
      <c r="E4077" s="2" t="s">
        <v>7855</v>
      </c>
      <c r="F4077" t="s">
        <v>13646</v>
      </c>
      <c r="G4077" s="2" t="s">
        <v>6985</v>
      </c>
      <c r="H4077" t="s">
        <v>13553</v>
      </c>
    </row>
    <row r="4078" spans="1:8" x14ac:dyDescent="0.15">
      <c r="A4078">
        <v>4092</v>
      </c>
      <c r="B4078" t="s">
        <v>5206</v>
      </c>
      <c r="C4078" t="s">
        <v>11875</v>
      </c>
      <c r="D4078" t="s">
        <v>418</v>
      </c>
      <c r="E4078" s="2" t="s">
        <v>7858</v>
      </c>
      <c r="F4078" t="s">
        <v>13606</v>
      </c>
      <c r="G4078" s="2" t="s">
        <v>7415</v>
      </c>
      <c r="H4078" t="s">
        <v>13553</v>
      </c>
    </row>
    <row r="4079" spans="1:8" x14ac:dyDescent="0.15">
      <c r="A4079">
        <v>4093</v>
      </c>
      <c r="B4079" t="s">
        <v>5207</v>
      </c>
      <c r="C4079" t="s">
        <v>11876</v>
      </c>
      <c r="D4079" t="s">
        <v>418</v>
      </c>
      <c r="E4079" s="2" t="s">
        <v>7855</v>
      </c>
      <c r="F4079" t="s">
        <v>13607</v>
      </c>
      <c r="G4079" s="2" t="s">
        <v>7723</v>
      </c>
      <c r="H4079" t="s">
        <v>13553</v>
      </c>
    </row>
    <row r="4080" spans="1:8" x14ac:dyDescent="0.15">
      <c r="A4080">
        <v>4094</v>
      </c>
      <c r="B4080" t="s">
        <v>5208</v>
      </c>
      <c r="C4080" t="s">
        <v>11877</v>
      </c>
      <c r="D4080" t="s">
        <v>418</v>
      </c>
      <c r="E4080" s="2" t="s">
        <v>7855</v>
      </c>
      <c r="F4080" t="s">
        <v>13625</v>
      </c>
      <c r="G4080" s="2" t="s">
        <v>7333</v>
      </c>
      <c r="H4080" t="s">
        <v>13553</v>
      </c>
    </row>
    <row r="4081" spans="1:8" x14ac:dyDescent="0.15">
      <c r="A4081">
        <v>4095</v>
      </c>
      <c r="B4081" t="s">
        <v>5209</v>
      </c>
      <c r="C4081" t="s">
        <v>11878</v>
      </c>
      <c r="D4081" t="s">
        <v>418</v>
      </c>
      <c r="E4081" s="2" t="s">
        <v>7855</v>
      </c>
      <c r="F4081" t="s">
        <v>13606</v>
      </c>
      <c r="G4081" s="2" t="s">
        <v>7384</v>
      </c>
      <c r="H4081" t="s">
        <v>13553</v>
      </c>
    </row>
    <row r="4082" spans="1:8" x14ac:dyDescent="0.15">
      <c r="A4082">
        <v>4096</v>
      </c>
      <c r="B4082" t="s">
        <v>5210</v>
      </c>
      <c r="C4082" t="s">
        <v>11879</v>
      </c>
      <c r="D4082" t="s">
        <v>418</v>
      </c>
      <c r="E4082" s="2" t="s">
        <v>7855</v>
      </c>
      <c r="F4082" t="s">
        <v>13633</v>
      </c>
      <c r="G4082" s="2" t="s">
        <v>6367</v>
      </c>
      <c r="H4082" t="s">
        <v>13553</v>
      </c>
    </row>
    <row r="4083" spans="1:8" x14ac:dyDescent="0.15">
      <c r="A4083">
        <v>4097</v>
      </c>
      <c r="B4083" t="s">
        <v>5211</v>
      </c>
      <c r="C4083" t="s">
        <v>11880</v>
      </c>
      <c r="D4083" t="s">
        <v>418</v>
      </c>
      <c r="E4083" s="2" t="s">
        <v>7855</v>
      </c>
      <c r="F4083" t="s">
        <v>13610</v>
      </c>
      <c r="G4083" s="2" t="s">
        <v>7724</v>
      </c>
      <c r="H4083" t="s">
        <v>13553</v>
      </c>
    </row>
    <row r="4084" spans="1:8" x14ac:dyDescent="0.15">
      <c r="A4084">
        <v>4098</v>
      </c>
      <c r="B4084" t="s">
        <v>5212</v>
      </c>
      <c r="C4084" t="s">
        <v>11881</v>
      </c>
      <c r="D4084" t="s">
        <v>418</v>
      </c>
      <c r="E4084" s="2" t="s">
        <v>7855</v>
      </c>
      <c r="F4084" t="s">
        <v>13611</v>
      </c>
      <c r="G4084" s="2" t="s">
        <v>7251</v>
      </c>
      <c r="H4084" t="s">
        <v>13553</v>
      </c>
    </row>
    <row r="4085" spans="1:8" x14ac:dyDescent="0.15">
      <c r="A4085">
        <v>4099</v>
      </c>
      <c r="B4085" t="s">
        <v>5213</v>
      </c>
      <c r="C4085" t="s">
        <v>11882</v>
      </c>
      <c r="D4085" t="s">
        <v>418</v>
      </c>
      <c r="E4085" s="2" t="s">
        <v>7855</v>
      </c>
      <c r="F4085" t="s">
        <v>13639</v>
      </c>
      <c r="G4085" s="2" t="s">
        <v>6510</v>
      </c>
      <c r="H4085" t="s">
        <v>13553</v>
      </c>
    </row>
    <row r="4086" spans="1:8" x14ac:dyDescent="0.15">
      <c r="A4086">
        <v>4100</v>
      </c>
      <c r="B4086" t="s">
        <v>5214</v>
      </c>
      <c r="C4086" t="s">
        <v>11883</v>
      </c>
      <c r="D4086" t="s">
        <v>418</v>
      </c>
      <c r="E4086" s="2" t="s">
        <v>230</v>
      </c>
      <c r="F4086" t="s">
        <v>13607</v>
      </c>
      <c r="G4086" s="2" t="s">
        <v>7282</v>
      </c>
      <c r="H4086" t="s">
        <v>13553</v>
      </c>
    </row>
    <row r="4087" spans="1:8" x14ac:dyDescent="0.15">
      <c r="A4087">
        <v>4101</v>
      </c>
      <c r="B4087" t="s">
        <v>5215</v>
      </c>
      <c r="C4087" t="s">
        <v>11884</v>
      </c>
      <c r="D4087" t="s">
        <v>418</v>
      </c>
      <c r="E4087" s="2" t="s">
        <v>7861</v>
      </c>
      <c r="F4087" t="s">
        <v>13617</v>
      </c>
      <c r="G4087" s="2" t="s">
        <v>7725</v>
      </c>
      <c r="H4087" t="s">
        <v>13553</v>
      </c>
    </row>
    <row r="4088" spans="1:8" x14ac:dyDescent="0.15">
      <c r="A4088">
        <v>4102</v>
      </c>
      <c r="B4088" t="s">
        <v>2653</v>
      </c>
      <c r="C4088" t="s">
        <v>11885</v>
      </c>
      <c r="D4088" t="s">
        <v>394</v>
      </c>
      <c r="E4088" s="2" t="s">
        <v>231</v>
      </c>
      <c r="F4088" t="s">
        <v>13607</v>
      </c>
      <c r="G4088" s="2" t="s">
        <v>7116</v>
      </c>
      <c r="H4088" t="s">
        <v>13553</v>
      </c>
    </row>
    <row r="4089" spans="1:8" x14ac:dyDescent="0.15">
      <c r="A4089">
        <v>4103</v>
      </c>
      <c r="B4089" t="s">
        <v>5216</v>
      </c>
      <c r="C4089" t="s">
        <v>11886</v>
      </c>
      <c r="D4089" t="s">
        <v>394</v>
      </c>
      <c r="E4089" s="2" t="s">
        <v>230</v>
      </c>
      <c r="F4089" t="s">
        <v>13607</v>
      </c>
      <c r="G4089" s="2" t="s">
        <v>6474</v>
      </c>
      <c r="H4089" t="s">
        <v>13553</v>
      </c>
    </row>
    <row r="4090" spans="1:8" x14ac:dyDescent="0.15">
      <c r="A4090">
        <v>4104</v>
      </c>
      <c r="B4090" t="s">
        <v>5217</v>
      </c>
      <c r="C4090" t="s">
        <v>11887</v>
      </c>
      <c r="D4090" t="s">
        <v>394</v>
      </c>
      <c r="E4090" s="2" t="s">
        <v>231</v>
      </c>
      <c r="F4090" t="s">
        <v>13607</v>
      </c>
      <c r="G4090" s="2" t="s">
        <v>6470</v>
      </c>
      <c r="H4090" t="s">
        <v>13553</v>
      </c>
    </row>
    <row r="4091" spans="1:8" x14ac:dyDescent="0.15">
      <c r="A4091">
        <v>4105</v>
      </c>
      <c r="B4091" t="s">
        <v>5218</v>
      </c>
      <c r="C4091" t="s">
        <v>11888</v>
      </c>
      <c r="D4091" t="s">
        <v>394</v>
      </c>
      <c r="E4091" s="2" t="s">
        <v>230</v>
      </c>
      <c r="F4091" t="s">
        <v>13610</v>
      </c>
      <c r="G4091" s="2" t="s">
        <v>6423</v>
      </c>
      <c r="H4091" t="s">
        <v>13553</v>
      </c>
    </row>
    <row r="4092" spans="1:8" x14ac:dyDescent="0.15">
      <c r="A4092">
        <v>4106</v>
      </c>
      <c r="B4092" t="s">
        <v>5219</v>
      </c>
      <c r="C4092" t="s">
        <v>11889</v>
      </c>
      <c r="D4092" t="s">
        <v>394</v>
      </c>
      <c r="E4092" s="2" t="s">
        <v>230</v>
      </c>
      <c r="F4092" t="s">
        <v>13607</v>
      </c>
      <c r="G4092" s="2" t="s">
        <v>7063</v>
      </c>
      <c r="H4092" t="s">
        <v>13553</v>
      </c>
    </row>
    <row r="4093" spans="1:8" x14ac:dyDescent="0.15">
      <c r="A4093">
        <v>4107</v>
      </c>
      <c r="B4093" t="s">
        <v>5220</v>
      </c>
      <c r="C4093" t="s">
        <v>11890</v>
      </c>
      <c r="D4093" t="s">
        <v>394</v>
      </c>
      <c r="E4093" s="2" t="s">
        <v>230</v>
      </c>
      <c r="F4093" t="s">
        <v>13642</v>
      </c>
      <c r="G4093" s="2" t="s">
        <v>7053</v>
      </c>
      <c r="H4093" t="s">
        <v>13553</v>
      </c>
    </row>
    <row r="4094" spans="1:8" x14ac:dyDescent="0.15">
      <c r="A4094">
        <v>4108</v>
      </c>
      <c r="B4094" t="s">
        <v>5221</v>
      </c>
      <c r="C4094" t="s">
        <v>11891</v>
      </c>
      <c r="D4094" t="s">
        <v>370</v>
      </c>
      <c r="E4094" s="2" t="s">
        <v>231</v>
      </c>
      <c r="F4094" t="s">
        <v>13606</v>
      </c>
      <c r="G4094" s="2" t="s">
        <v>6928</v>
      </c>
      <c r="H4094" t="s">
        <v>13553</v>
      </c>
    </row>
    <row r="4095" spans="1:8" x14ac:dyDescent="0.15">
      <c r="A4095">
        <v>4109</v>
      </c>
      <c r="B4095" t="s">
        <v>5222</v>
      </c>
      <c r="C4095" t="s">
        <v>11892</v>
      </c>
      <c r="D4095" t="s">
        <v>370</v>
      </c>
      <c r="E4095" s="2" t="s">
        <v>230</v>
      </c>
      <c r="F4095" t="s">
        <v>13606</v>
      </c>
      <c r="G4095" s="2" t="s">
        <v>7590</v>
      </c>
      <c r="H4095" t="s">
        <v>13553</v>
      </c>
    </row>
    <row r="4096" spans="1:8" x14ac:dyDescent="0.15">
      <c r="A4096">
        <v>4110</v>
      </c>
      <c r="B4096" t="s">
        <v>5223</v>
      </c>
      <c r="C4096" t="s">
        <v>11893</v>
      </c>
      <c r="D4096" t="s">
        <v>370</v>
      </c>
      <c r="E4096" s="2" t="s">
        <v>230</v>
      </c>
      <c r="F4096" t="s">
        <v>13606</v>
      </c>
      <c r="G4096" s="2" t="s">
        <v>6870</v>
      </c>
      <c r="H4096" t="s">
        <v>13553</v>
      </c>
    </row>
    <row r="4097" spans="1:8" x14ac:dyDescent="0.15">
      <c r="A4097">
        <v>4111</v>
      </c>
      <c r="B4097" t="s">
        <v>5224</v>
      </c>
      <c r="C4097" t="s">
        <v>11894</v>
      </c>
      <c r="D4097" t="s">
        <v>370</v>
      </c>
      <c r="E4097" s="2" t="s">
        <v>230</v>
      </c>
      <c r="F4097" t="s">
        <v>13606</v>
      </c>
      <c r="G4097" s="2" t="s">
        <v>6344</v>
      </c>
      <c r="H4097" t="s">
        <v>13553</v>
      </c>
    </row>
    <row r="4098" spans="1:8" x14ac:dyDescent="0.15">
      <c r="A4098">
        <v>4112</v>
      </c>
      <c r="B4098" t="s">
        <v>5225</v>
      </c>
      <c r="C4098" t="s">
        <v>11895</v>
      </c>
      <c r="D4098" t="s">
        <v>370</v>
      </c>
      <c r="E4098" s="2" t="s">
        <v>230</v>
      </c>
      <c r="F4098" t="s">
        <v>13606</v>
      </c>
      <c r="G4098" s="2" t="s">
        <v>6732</v>
      </c>
      <c r="H4098" t="s">
        <v>13553</v>
      </c>
    </row>
    <row r="4099" spans="1:8" x14ac:dyDescent="0.15">
      <c r="A4099">
        <v>4113</v>
      </c>
      <c r="B4099" t="s">
        <v>5226</v>
      </c>
      <c r="C4099" t="s">
        <v>11896</v>
      </c>
      <c r="D4099" t="s">
        <v>370</v>
      </c>
      <c r="E4099" s="2" t="s">
        <v>230</v>
      </c>
      <c r="F4099" t="s">
        <v>13606</v>
      </c>
      <c r="G4099" s="2" t="s">
        <v>7726</v>
      </c>
      <c r="H4099" t="s">
        <v>13553</v>
      </c>
    </row>
    <row r="4100" spans="1:8" x14ac:dyDescent="0.15">
      <c r="A4100">
        <v>4114</v>
      </c>
      <c r="B4100" t="s">
        <v>5227</v>
      </c>
      <c r="C4100" t="s">
        <v>11897</v>
      </c>
      <c r="D4100" t="s">
        <v>370</v>
      </c>
      <c r="E4100" s="2" t="s">
        <v>230</v>
      </c>
      <c r="F4100" t="s">
        <v>13606</v>
      </c>
      <c r="G4100" s="2" t="s">
        <v>6557</v>
      </c>
      <c r="H4100" t="s">
        <v>13553</v>
      </c>
    </row>
    <row r="4101" spans="1:8" x14ac:dyDescent="0.15">
      <c r="A4101">
        <v>4115</v>
      </c>
      <c r="B4101" t="s">
        <v>5228</v>
      </c>
      <c r="C4101" t="s">
        <v>11898</v>
      </c>
      <c r="D4101" t="s">
        <v>370</v>
      </c>
      <c r="E4101" s="2" t="s">
        <v>230</v>
      </c>
      <c r="F4101" t="s">
        <v>13606</v>
      </c>
      <c r="G4101" s="2" t="s">
        <v>6282</v>
      </c>
      <c r="H4101" t="s">
        <v>13553</v>
      </c>
    </row>
    <row r="4102" spans="1:8" x14ac:dyDescent="0.15">
      <c r="A4102">
        <v>4116</v>
      </c>
      <c r="B4102" t="s">
        <v>5229</v>
      </c>
      <c r="C4102" t="s">
        <v>11899</v>
      </c>
      <c r="D4102" t="s">
        <v>370</v>
      </c>
      <c r="E4102" s="2" t="s">
        <v>230</v>
      </c>
      <c r="F4102" t="s">
        <v>13606</v>
      </c>
      <c r="G4102" s="2" t="s">
        <v>6416</v>
      </c>
      <c r="H4102" t="s">
        <v>13553</v>
      </c>
    </row>
    <row r="4103" spans="1:8" x14ac:dyDescent="0.15">
      <c r="A4103">
        <v>4117</v>
      </c>
      <c r="B4103" t="s">
        <v>5230</v>
      </c>
      <c r="C4103" t="s">
        <v>11900</v>
      </c>
      <c r="D4103" t="s">
        <v>370</v>
      </c>
      <c r="E4103" s="2" t="s">
        <v>230</v>
      </c>
      <c r="F4103" t="s">
        <v>13606</v>
      </c>
      <c r="G4103" s="2" t="s">
        <v>7000</v>
      </c>
      <c r="H4103" t="s">
        <v>13553</v>
      </c>
    </row>
    <row r="4104" spans="1:8" x14ac:dyDescent="0.15">
      <c r="A4104">
        <v>4118</v>
      </c>
      <c r="B4104" t="s">
        <v>5231</v>
      </c>
      <c r="C4104" t="s">
        <v>11901</v>
      </c>
      <c r="D4104" t="s">
        <v>370</v>
      </c>
      <c r="E4104" s="2" t="s">
        <v>230</v>
      </c>
      <c r="F4104" t="s">
        <v>13606</v>
      </c>
      <c r="G4104" s="2" t="s">
        <v>6642</v>
      </c>
      <c r="H4104" t="s">
        <v>13553</v>
      </c>
    </row>
    <row r="4105" spans="1:8" x14ac:dyDescent="0.15">
      <c r="A4105">
        <v>4119</v>
      </c>
      <c r="B4105" t="s">
        <v>5232</v>
      </c>
      <c r="C4105" t="s">
        <v>11902</v>
      </c>
      <c r="D4105" t="s">
        <v>370</v>
      </c>
      <c r="E4105" s="2" t="s">
        <v>230</v>
      </c>
      <c r="F4105" t="s">
        <v>13606</v>
      </c>
      <c r="G4105" s="2" t="s">
        <v>7614</v>
      </c>
      <c r="H4105" t="s">
        <v>13553</v>
      </c>
    </row>
    <row r="4106" spans="1:8" x14ac:dyDescent="0.15">
      <c r="A4106">
        <v>4120</v>
      </c>
      <c r="B4106" t="s">
        <v>5233</v>
      </c>
      <c r="C4106" t="s">
        <v>11903</v>
      </c>
      <c r="D4106" t="s">
        <v>370</v>
      </c>
      <c r="E4106" s="2" t="s">
        <v>230</v>
      </c>
      <c r="F4106" t="s">
        <v>13606</v>
      </c>
      <c r="G4106" s="2" t="s">
        <v>6899</v>
      </c>
      <c r="H4106" t="s">
        <v>13553</v>
      </c>
    </row>
    <row r="4107" spans="1:8" x14ac:dyDescent="0.15">
      <c r="A4107">
        <v>4121</v>
      </c>
      <c r="B4107" t="s">
        <v>5234</v>
      </c>
      <c r="C4107" t="s">
        <v>11904</v>
      </c>
      <c r="D4107" t="s">
        <v>370</v>
      </c>
      <c r="E4107" s="2" t="s">
        <v>230</v>
      </c>
      <c r="F4107" t="s">
        <v>13606</v>
      </c>
      <c r="G4107" s="2" t="s">
        <v>7014</v>
      </c>
      <c r="H4107" t="s">
        <v>13553</v>
      </c>
    </row>
    <row r="4108" spans="1:8" x14ac:dyDescent="0.15">
      <c r="A4108">
        <v>4122</v>
      </c>
      <c r="B4108" t="s">
        <v>5235</v>
      </c>
      <c r="C4108" t="s">
        <v>11905</v>
      </c>
      <c r="D4108" t="s">
        <v>370</v>
      </c>
      <c r="E4108" s="2" t="s">
        <v>230</v>
      </c>
      <c r="F4108" t="s">
        <v>13606</v>
      </c>
      <c r="G4108" s="2" t="s">
        <v>6596</v>
      </c>
      <c r="H4108" t="s">
        <v>13553</v>
      </c>
    </row>
    <row r="4109" spans="1:8" x14ac:dyDescent="0.15">
      <c r="A4109">
        <v>4123</v>
      </c>
      <c r="B4109" t="s">
        <v>5236</v>
      </c>
      <c r="C4109" t="s">
        <v>11906</v>
      </c>
      <c r="D4109" t="s">
        <v>370</v>
      </c>
      <c r="E4109" s="2" t="s">
        <v>230</v>
      </c>
      <c r="F4109" t="s">
        <v>13606</v>
      </c>
      <c r="G4109" s="2" t="s">
        <v>6607</v>
      </c>
      <c r="H4109" t="s">
        <v>13553</v>
      </c>
    </row>
    <row r="4110" spans="1:8" x14ac:dyDescent="0.15">
      <c r="A4110">
        <v>4124</v>
      </c>
      <c r="B4110" t="s">
        <v>5237</v>
      </c>
      <c r="C4110" t="s">
        <v>11907</v>
      </c>
      <c r="D4110" t="s">
        <v>370</v>
      </c>
      <c r="E4110" s="2" t="s">
        <v>230</v>
      </c>
      <c r="F4110" t="s">
        <v>13606</v>
      </c>
      <c r="G4110" s="2" t="s">
        <v>7363</v>
      </c>
      <c r="H4110" t="s">
        <v>13553</v>
      </c>
    </row>
    <row r="4111" spans="1:8" x14ac:dyDescent="0.15">
      <c r="A4111">
        <v>4125</v>
      </c>
      <c r="B4111" t="s">
        <v>5238</v>
      </c>
      <c r="C4111" t="s">
        <v>11908</v>
      </c>
      <c r="D4111" t="s">
        <v>370</v>
      </c>
      <c r="E4111" s="2" t="s">
        <v>230</v>
      </c>
      <c r="F4111" t="s">
        <v>13606</v>
      </c>
      <c r="G4111" s="2" t="s">
        <v>7235</v>
      </c>
      <c r="H4111" t="s">
        <v>13553</v>
      </c>
    </row>
    <row r="4112" spans="1:8" x14ac:dyDescent="0.15">
      <c r="A4112">
        <v>4126</v>
      </c>
      <c r="B4112" t="s">
        <v>5239</v>
      </c>
      <c r="C4112" t="s">
        <v>11909</v>
      </c>
      <c r="D4112" t="s">
        <v>370</v>
      </c>
      <c r="E4112" s="2" t="s">
        <v>230</v>
      </c>
      <c r="F4112" t="s">
        <v>13606</v>
      </c>
      <c r="G4112" s="2" t="s">
        <v>7018</v>
      </c>
      <c r="H4112" t="s">
        <v>13553</v>
      </c>
    </row>
    <row r="4113" spans="1:8" x14ac:dyDescent="0.15">
      <c r="A4113">
        <v>4127</v>
      </c>
      <c r="B4113" t="s">
        <v>5240</v>
      </c>
      <c r="C4113" t="s">
        <v>11910</v>
      </c>
      <c r="D4113" t="s">
        <v>370</v>
      </c>
      <c r="E4113" s="2" t="s">
        <v>230</v>
      </c>
      <c r="F4113" t="s">
        <v>13606</v>
      </c>
      <c r="G4113" s="2" t="s">
        <v>7727</v>
      </c>
      <c r="H4113" t="s">
        <v>13553</v>
      </c>
    </row>
    <row r="4114" spans="1:8" x14ac:dyDescent="0.15">
      <c r="A4114">
        <v>4128</v>
      </c>
      <c r="B4114" t="s">
        <v>2090</v>
      </c>
      <c r="C4114" t="s">
        <v>11911</v>
      </c>
      <c r="D4114" t="s">
        <v>370</v>
      </c>
      <c r="E4114" s="2" t="s">
        <v>232</v>
      </c>
      <c r="F4114" t="s">
        <v>13619</v>
      </c>
      <c r="G4114" s="2" t="s">
        <v>7583</v>
      </c>
      <c r="H4114" t="s">
        <v>13553</v>
      </c>
    </row>
    <row r="4115" spans="1:8" x14ac:dyDescent="0.15">
      <c r="A4115">
        <v>4129</v>
      </c>
      <c r="B4115" t="s">
        <v>3443</v>
      </c>
      <c r="C4115" t="s">
        <v>11912</v>
      </c>
      <c r="D4115" t="s">
        <v>370</v>
      </c>
      <c r="E4115" s="2" t="s">
        <v>231</v>
      </c>
      <c r="F4115" t="s">
        <v>13606</v>
      </c>
      <c r="G4115" s="2" t="s">
        <v>6774</v>
      </c>
      <c r="H4115" t="s">
        <v>13553</v>
      </c>
    </row>
    <row r="4116" spans="1:8" x14ac:dyDescent="0.15">
      <c r="A4116">
        <v>4130</v>
      </c>
      <c r="B4116" t="s">
        <v>3444</v>
      </c>
      <c r="C4116" t="s">
        <v>11913</v>
      </c>
      <c r="D4116" t="s">
        <v>370</v>
      </c>
      <c r="E4116" s="2" t="s">
        <v>231</v>
      </c>
      <c r="F4116" t="s">
        <v>13606</v>
      </c>
      <c r="G4116" s="2" t="s">
        <v>6399</v>
      </c>
      <c r="H4116" t="s">
        <v>13553</v>
      </c>
    </row>
    <row r="4117" spans="1:8" x14ac:dyDescent="0.15">
      <c r="A4117">
        <v>4131</v>
      </c>
      <c r="B4117" t="s">
        <v>2089</v>
      </c>
      <c r="C4117" t="s">
        <v>11914</v>
      </c>
      <c r="D4117" t="s">
        <v>370</v>
      </c>
      <c r="E4117" s="2" t="s">
        <v>232</v>
      </c>
      <c r="F4117" t="s">
        <v>13606</v>
      </c>
      <c r="G4117" s="2" t="s">
        <v>7728</v>
      </c>
      <c r="H4117" t="s">
        <v>13553</v>
      </c>
    </row>
    <row r="4118" spans="1:8" x14ac:dyDescent="0.15">
      <c r="A4118">
        <v>4132</v>
      </c>
      <c r="B4118" t="s">
        <v>5241</v>
      </c>
      <c r="C4118" t="s">
        <v>5241</v>
      </c>
      <c r="D4118" t="s">
        <v>370</v>
      </c>
      <c r="E4118" s="2" t="s">
        <v>231</v>
      </c>
      <c r="F4118" t="s">
        <v>13606</v>
      </c>
      <c r="G4118" s="2" t="s">
        <v>7729</v>
      </c>
      <c r="H4118" t="s">
        <v>13559</v>
      </c>
    </row>
    <row r="4119" spans="1:8" x14ac:dyDescent="0.15">
      <c r="A4119">
        <v>4133</v>
      </c>
      <c r="B4119" t="s">
        <v>2094</v>
      </c>
      <c r="C4119" t="s">
        <v>11915</v>
      </c>
      <c r="D4119" t="s">
        <v>370</v>
      </c>
      <c r="E4119" s="2" t="s">
        <v>232</v>
      </c>
      <c r="F4119" t="s">
        <v>13606</v>
      </c>
      <c r="G4119" s="2" t="s">
        <v>6664</v>
      </c>
      <c r="H4119" t="s">
        <v>13553</v>
      </c>
    </row>
    <row r="4120" spans="1:8" x14ac:dyDescent="0.15">
      <c r="A4120">
        <v>4134</v>
      </c>
      <c r="B4120" t="s">
        <v>3445</v>
      </c>
      <c r="C4120" t="s">
        <v>11916</v>
      </c>
      <c r="D4120" t="s">
        <v>370</v>
      </c>
      <c r="E4120" s="2" t="s">
        <v>231</v>
      </c>
      <c r="F4120" t="s">
        <v>13606</v>
      </c>
      <c r="G4120" s="2" t="s">
        <v>6468</v>
      </c>
      <c r="H4120" t="s">
        <v>13553</v>
      </c>
    </row>
    <row r="4121" spans="1:8" x14ac:dyDescent="0.15">
      <c r="A4121">
        <v>4135</v>
      </c>
      <c r="B4121" t="s">
        <v>3446</v>
      </c>
      <c r="C4121" t="s">
        <v>11917</v>
      </c>
      <c r="D4121" t="s">
        <v>370</v>
      </c>
      <c r="E4121" s="2" t="s">
        <v>232</v>
      </c>
      <c r="F4121" t="s">
        <v>13606</v>
      </c>
      <c r="G4121" s="2" t="s">
        <v>7730</v>
      </c>
      <c r="H4121" t="s">
        <v>13553</v>
      </c>
    </row>
    <row r="4122" spans="1:8" x14ac:dyDescent="0.15">
      <c r="A4122">
        <v>4136</v>
      </c>
      <c r="B4122" t="s">
        <v>2565</v>
      </c>
      <c r="C4122" t="s">
        <v>11918</v>
      </c>
      <c r="D4122" t="s">
        <v>370</v>
      </c>
      <c r="E4122" s="2" t="s">
        <v>232</v>
      </c>
      <c r="F4122" t="s">
        <v>13606</v>
      </c>
      <c r="G4122" s="2" t="s">
        <v>7731</v>
      </c>
      <c r="H4122" t="s">
        <v>13553</v>
      </c>
    </row>
    <row r="4123" spans="1:8" x14ac:dyDescent="0.15">
      <c r="A4123">
        <v>4137</v>
      </c>
      <c r="B4123" t="s">
        <v>3427</v>
      </c>
      <c r="C4123" t="s">
        <v>11919</v>
      </c>
      <c r="D4123" t="s">
        <v>370</v>
      </c>
      <c r="E4123" s="2" t="s">
        <v>231</v>
      </c>
      <c r="F4123" t="s">
        <v>13606</v>
      </c>
      <c r="G4123" s="2" t="s">
        <v>6827</v>
      </c>
      <c r="H4123" t="s">
        <v>13553</v>
      </c>
    </row>
    <row r="4124" spans="1:8" x14ac:dyDescent="0.15">
      <c r="A4124">
        <v>4138</v>
      </c>
      <c r="B4124" t="s">
        <v>3428</v>
      </c>
      <c r="C4124" t="s">
        <v>11920</v>
      </c>
      <c r="D4124" t="s">
        <v>370</v>
      </c>
      <c r="E4124" s="2" t="s">
        <v>231</v>
      </c>
      <c r="F4124" t="s">
        <v>13606</v>
      </c>
      <c r="G4124" s="2" t="s">
        <v>6551</v>
      </c>
      <c r="H4124" t="s">
        <v>13553</v>
      </c>
    </row>
    <row r="4125" spans="1:8" x14ac:dyDescent="0.15">
      <c r="A4125">
        <v>4139</v>
      </c>
      <c r="B4125" t="s">
        <v>2564</v>
      </c>
      <c r="C4125" t="s">
        <v>11921</v>
      </c>
      <c r="D4125" t="s">
        <v>370</v>
      </c>
      <c r="E4125" s="2" t="s">
        <v>232</v>
      </c>
      <c r="F4125" t="s">
        <v>13606</v>
      </c>
      <c r="G4125" s="2" t="s">
        <v>6372</v>
      </c>
      <c r="H4125" t="s">
        <v>13553</v>
      </c>
    </row>
    <row r="4126" spans="1:8" x14ac:dyDescent="0.15">
      <c r="A4126">
        <v>4140</v>
      </c>
      <c r="B4126" t="s">
        <v>3429</v>
      </c>
      <c r="C4126" t="s">
        <v>11922</v>
      </c>
      <c r="D4126" t="s">
        <v>370</v>
      </c>
      <c r="E4126" s="2" t="s">
        <v>232</v>
      </c>
      <c r="F4126" t="s">
        <v>13606</v>
      </c>
      <c r="G4126" s="2" t="s">
        <v>6264</v>
      </c>
      <c r="H4126" t="s">
        <v>13553</v>
      </c>
    </row>
    <row r="4127" spans="1:8" x14ac:dyDescent="0.15">
      <c r="A4127">
        <v>4141</v>
      </c>
      <c r="B4127" t="s">
        <v>2096</v>
      </c>
      <c r="C4127" t="s">
        <v>11923</v>
      </c>
      <c r="D4127" t="s">
        <v>370</v>
      </c>
      <c r="E4127" s="2" t="s">
        <v>232</v>
      </c>
      <c r="F4127" t="s">
        <v>13606</v>
      </c>
      <c r="G4127" s="2" t="s">
        <v>7490</v>
      </c>
      <c r="H4127" t="s">
        <v>13553</v>
      </c>
    </row>
    <row r="4128" spans="1:8" x14ac:dyDescent="0.15">
      <c r="A4128">
        <v>4142</v>
      </c>
      <c r="B4128" t="s">
        <v>2095</v>
      </c>
      <c r="C4128" t="s">
        <v>11924</v>
      </c>
      <c r="D4128" t="s">
        <v>370</v>
      </c>
      <c r="E4128" s="2" t="s">
        <v>232</v>
      </c>
      <c r="F4128" t="s">
        <v>13606</v>
      </c>
      <c r="G4128" s="2" t="s">
        <v>6245</v>
      </c>
      <c r="H4128" t="s">
        <v>13553</v>
      </c>
    </row>
    <row r="4129" spans="1:8" x14ac:dyDescent="0.15">
      <c r="A4129">
        <v>4143</v>
      </c>
      <c r="B4129" t="s">
        <v>2091</v>
      </c>
      <c r="C4129" t="s">
        <v>11925</v>
      </c>
      <c r="D4129" t="s">
        <v>370</v>
      </c>
      <c r="E4129" s="2" t="s">
        <v>232</v>
      </c>
      <c r="F4129" t="s">
        <v>13606</v>
      </c>
      <c r="G4129" s="2" t="s">
        <v>7732</v>
      </c>
      <c r="H4129" t="s">
        <v>13553</v>
      </c>
    </row>
    <row r="4130" spans="1:8" x14ac:dyDescent="0.15">
      <c r="A4130">
        <v>4144</v>
      </c>
      <c r="B4130" t="s">
        <v>2098</v>
      </c>
      <c r="C4130" t="s">
        <v>11926</v>
      </c>
      <c r="D4130" t="s">
        <v>370</v>
      </c>
      <c r="E4130" s="2" t="s">
        <v>231</v>
      </c>
      <c r="F4130" t="s">
        <v>13606</v>
      </c>
      <c r="G4130" s="2" t="s">
        <v>7733</v>
      </c>
      <c r="H4130" t="s">
        <v>13553</v>
      </c>
    </row>
    <row r="4131" spans="1:8" x14ac:dyDescent="0.15">
      <c r="A4131">
        <v>4145</v>
      </c>
      <c r="B4131" t="s">
        <v>3430</v>
      </c>
      <c r="C4131" t="s">
        <v>11927</v>
      </c>
      <c r="D4131" t="s">
        <v>370</v>
      </c>
      <c r="E4131" s="2" t="s">
        <v>231</v>
      </c>
      <c r="F4131" t="s">
        <v>13606</v>
      </c>
      <c r="G4131" s="2" t="s">
        <v>6671</v>
      </c>
      <c r="H4131" t="s">
        <v>13553</v>
      </c>
    </row>
    <row r="4132" spans="1:8" x14ac:dyDescent="0.15">
      <c r="A4132">
        <v>4146</v>
      </c>
      <c r="B4132" t="s">
        <v>3431</v>
      </c>
      <c r="C4132" t="s">
        <v>11928</v>
      </c>
      <c r="D4132" t="s">
        <v>370</v>
      </c>
      <c r="E4132" s="2" t="s">
        <v>231</v>
      </c>
      <c r="F4132" t="s">
        <v>13606</v>
      </c>
      <c r="G4132" s="2" t="s">
        <v>6637</v>
      </c>
      <c r="H4132" t="s">
        <v>13553</v>
      </c>
    </row>
    <row r="4133" spans="1:8" x14ac:dyDescent="0.15">
      <c r="A4133">
        <v>4147</v>
      </c>
      <c r="B4133" t="s">
        <v>5242</v>
      </c>
      <c r="C4133" t="s">
        <v>11929</v>
      </c>
      <c r="D4133" t="s">
        <v>370</v>
      </c>
      <c r="E4133" s="2" t="s">
        <v>232</v>
      </c>
      <c r="F4133" t="s">
        <v>13606</v>
      </c>
      <c r="G4133" s="2" t="s">
        <v>7734</v>
      </c>
      <c r="H4133" t="s">
        <v>13553</v>
      </c>
    </row>
    <row r="4134" spans="1:8" x14ac:dyDescent="0.15">
      <c r="A4134">
        <v>4148</v>
      </c>
      <c r="B4134" t="s">
        <v>3432</v>
      </c>
      <c r="C4134" t="s">
        <v>11930</v>
      </c>
      <c r="D4134" t="s">
        <v>370</v>
      </c>
      <c r="E4134" s="2" t="s">
        <v>231</v>
      </c>
      <c r="F4134" t="s">
        <v>13606</v>
      </c>
      <c r="G4134" s="2" t="s">
        <v>6865</v>
      </c>
      <c r="H4134" t="s">
        <v>13553</v>
      </c>
    </row>
    <row r="4135" spans="1:8" x14ac:dyDescent="0.15">
      <c r="A4135">
        <v>4149</v>
      </c>
      <c r="B4135" t="s">
        <v>5243</v>
      </c>
      <c r="C4135" t="s">
        <v>11931</v>
      </c>
      <c r="D4135" t="s">
        <v>370</v>
      </c>
      <c r="E4135" s="2" t="s">
        <v>232</v>
      </c>
      <c r="F4135" t="s">
        <v>13606</v>
      </c>
      <c r="G4135" s="2" t="s">
        <v>6382</v>
      </c>
      <c r="H4135" t="s">
        <v>13553</v>
      </c>
    </row>
    <row r="4136" spans="1:8" x14ac:dyDescent="0.15">
      <c r="A4136">
        <v>4150</v>
      </c>
      <c r="B4136" t="s">
        <v>2092</v>
      </c>
      <c r="C4136" t="s">
        <v>11932</v>
      </c>
      <c r="D4136" t="s">
        <v>370</v>
      </c>
      <c r="E4136" s="2" t="s">
        <v>232</v>
      </c>
      <c r="F4136" t="s">
        <v>13606</v>
      </c>
      <c r="G4136" s="2" t="s">
        <v>6535</v>
      </c>
      <c r="H4136" t="s">
        <v>13553</v>
      </c>
    </row>
    <row r="4137" spans="1:8" x14ac:dyDescent="0.15">
      <c r="A4137">
        <v>4151</v>
      </c>
      <c r="B4137" t="s">
        <v>2097</v>
      </c>
      <c r="C4137" t="s">
        <v>11933</v>
      </c>
      <c r="D4137" t="s">
        <v>370</v>
      </c>
      <c r="E4137" s="2" t="s">
        <v>232</v>
      </c>
      <c r="F4137" t="s">
        <v>13606</v>
      </c>
      <c r="G4137" s="2" t="s">
        <v>7375</v>
      </c>
      <c r="H4137" t="s">
        <v>13553</v>
      </c>
    </row>
    <row r="4138" spans="1:8" x14ac:dyDescent="0.15">
      <c r="A4138">
        <v>4152</v>
      </c>
      <c r="B4138" t="s">
        <v>3433</v>
      </c>
      <c r="C4138" t="s">
        <v>11934</v>
      </c>
      <c r="D4138" t="s">
        <v>370</v>
      </c>
      <c r="E4138" s="2" t="s">
        <v>231</v>
      </c>
      <c r="F4138" t="s">
        <v>13606</v>
      </c>
      <c r="G4138" s="2" t="s">
        <v>6587</v>
      </c>
      <c r="H4138" t="s">
        <v>13553</v>
      </c>
    </row>
    <row r="4139" spans="1:8" x14ac:dyDescent="0.15">
      <c r="A4139">
        <v>4153</v>
      </c>
      <c r="B4139" t="s">
        <v>3434</v>
      </c>
      <c r="C4139" t="s">
        <v>11935</v>
      </c>
      <c r="D4139" t="s">
        <v>370</v>
      </c>
      <c r="E4139" s="2" t="s">
        <v>231</v>
      </c>
      <c r="F4139" t="s">
        <v>13606</v>
      </c>
      <c r="G4139" s="2" t="s">
        <v>7209</v>
      </c>
      <c r="H4139" t="s">
        <v>13553</v>
      </c>
    </row>
    <row r="4140" spans="1:8" x14ac:dyDescent="0.15">
      <c r="A4140">
        <v>4154</v>
      </c>
      <c r="B4140" t="s">
        <v>3435</v>
      </c>
      <c r="C4140" t="s">
        <v>11936</v>
      </c>
      <c r="D4140" t="s">
        <v>370</v>
      </c>
      <c r="E4140" s="2" t="s">
        <v>231</v>
      </c>
      <c r="F4140" t="s">
        <v>13606</v>
      </c>
      <c r="G4140" s="2" t="s">
        <v>6260</v>
      </c>
      <c r="H4140" t="s">
        <v>13553</v>
      </c>
    </row>
    <row r="4141" spans="1:8" x14ac:dyDescent="0.15">
      <c r="A4141">
        <v>4155</v>
      </c>
      <c r="B4141" t="s">
        <v>3436</v>
      </c>
      <c r="C4141" t="s">
        <v>11937</v>
      </c>
      <c r="D4141" t="s">
        <v>370</v>
      </c>
      <c r="E4141" s="2" t="s">
        <v>232</v>
      </c>
      <c r="F4141" t="s">
        <v>13606</v>
      </c>
      <c r="G4141" s="2" t="s">
        <v>7107</v>
      </c>
      <c r="H4141" t="s">
        <v>13553</v>
      </c>
    </row>
    <row r="4142" spans="1:8" x14ac:dyDescent="0.15">
      <c r="A4142">
        <v>4156</v>
      </c>
      <c r="B4142" t="s">
        <v>3437</v>
      </c>
      <c r="C4142" t="s">
        <v>11938</v>
      </c>
      <c r="D4142" t="s">
        <v>370</v>
      </c>
      <c r="E4142" s="2" t="s">
        <v>231</v>
      </c>
      <c r="F4142" t="s">
        <v>13606</v>
      </c>
      <c r="G4142" s="2" t="s">
        <v>7043</v>
      </c>
      <c r="H4142" t="s">
        <v>13553</v>
      </c>
    </row>
    <row r="4143" spans="1:8" x14ac:dyDescent="0.15">
      <c r="A4143">
        <v>4157</v>
      </c>
      <c r="B4143" t="s">
        <v>3438</v>
      </c>
      <c r="C4143" t="s">
        <v>11939</v>
      </c>
      <c r="D4143" t="s">
        <v>370</v>
      </c>
      <c r="E4143" s="2" t="s">
        <v>231</v>
      </c>
      <c r="F4143" t="s">
        <v>13606</v>
      </c>
      <c r="G4143" s="2" t="s">
        <v>6873</v>
      </c>
      <c r="H4143" t="s">
        <v>13553</v>
      </c>
    </row>
    <row r="4144" spans="1:8" x14ac:dyDescent="0.15">
      <c r="A4144">
        <v>4158</v>
      </c>
      <c r="B4144" t="s">
        <v>3439</v>
      </c>
      <c r="C4144" t="s">
        <v>11940</v>
      </c>
      <c r="D4144" t="s">
        <v>370</v>
      </c>
      <c r="E4144" s="2" t="s">
        <v>231</v>
      </c>
      <c r="F4144" t="s">
        <v>13606</v>
      </c>
      <c r="G4144" s="2" t="s">
        <v>6529</v>
      </c>
      <c r="H4144" t="s">
        <v>13553</v>
      </c>
    </row>
    <row r="4145" spans="1:8" x14ac:dyDescent="0.15">
      <c r="A4145">
        <v>4159</v>
      </c>
      <c r="B4145" t="s">
        <v>2101</v>
      </c>
      <c r="C4145" t="s">
        <v>11941</v>
      </c>
      <c r="D4145" t="s">
        <v>370</v>
      </c>
      <c r="E4145" s="2" t="s">
        <v>232</v>
      </c>
      <c r="F4145" t="s">
        <v>13606</v>
      </c>
      <c r="G4145" s="2" t="s">
        <v>7735</v>
      </c>
      <c r="H4145" t="s">
        <v>13553</v>
      </c>
    </row>
    <row r="4146" spans="1:8" x14ac:dyDescent="0.15">
      <c r="A4146">
        <v>4160</v>
      </c>
      <c r="B4146" t="s">
        <v>3440</v>
      </c>
      <c r="C4146" t="s">
        <v>11942</v>
      </c>
      <c r="D4146" t="s">
        <v>370</v>
      </c>
      <c r="E4146" s="2" t="s">
        <v>231</v>
      </c>
      <c r="F4146" t="s">
        <v>13606</v>
      </c>
      <c r="G4146" s="2" t="s">
        <v>7020</v>
      </c>
      <c r="H4146" t="s">
        <v>13553</v>
      </c>
    </row>
    <row r="4147" spans="1:8" x14ac:dyDescent="0.15">
      <c r="A4147">
        <v>4161</v>
      </c>
      <c r="B4147" t="s">
        <v>2099</v>
      </c>
      <c r="C4147" t="s">
        <v>11943</v>
      </c>
      <c r="D4147" t="s">
        <v>370</v>
      </c>
      <c r="E4147" s="2" t="s">
        <v>232</v>
      </c>
      <c r="F4147" t="s">
        <v>13606</v>
      </c>
      <c r="G4147" s="2" t="s">
        <v>7736</v>
      </c>
      <c r="H4147" t="s">
        <v>13553</v>
      </c>
    </row>
    <row r="4148" spans="1:8" x14ac:dyDescent="0.15">
      <c r="A4148">
        <v>4162</v>
      </c>
      <c r="B4148" t="s">
        <v>3441</v>
      </c>
      <c r="C4148" t="s">
        <v>8054</v>
      </c>
      <c r="D4148" t="s">
        <v>370</v>
      </c>
      <c r="E4148" s="2" t="s">
        <v>231</v>
      </c>
      <c r="F4148" t="s">
        <v>13606</v>
      </c>
      <c r="G4148" s="2" t="s">
        <v>6771</v>
      </c>
      <c r="H4148" t="s">
        <v>13553</v>
      </c>
    </row>
    <row r="4149" spans="1:8" x14ac:dyDescent="0.15">
      <c r="A4149">
        <v>4163</v>
      </c>
      <c r="B4149" t="s">
        <v>3442</v>
      </c>
      <c r="C4149" t="s">
        <v>11944</v>
      </c>
      <c r="D4149" t="s">
        <v>370</v>
      </c>
      <c r="E4149" s="2" t="s">
        <v>231</v>
      </c>
      <c r="F4149" t="s">
        <v>13606</v>
      </c>
      <c r="G4149" s="2" t="s">
        <v>6494</v>
      </c>
      <c r="H4149" t="s">
        <v>13553</v>
      </c>
    </row>
    <row r="4150" spans="1:8" x14ac:dyDescent="0.15">
      <c r="A4150">
        <v>4164</v>
      </c>
      <c r="B4150" t="s">
        <v>2093</v>
      </c>
      <c r="C4150" t="s">
        <v>11945</v>
      </c>
      <c r="D4150" t="s">
        <v>370</v>
      </c>
      <c r="E4150" s="2" t="s">
        <v>232</v>
      </c>
      <c r="F4150" t="s">
        <v>13606</v>
      </c>
      <c r="G4150" s="2" t="s">
        <v>6578</v>
      </c>
      <c r="H4150" t="s">
        <v>13553</v>
      </c>
    </row>
    <row r="4151" spans="1:8" x14ac:dyDescent="0.15">
      <c r="A4151">
        <v>4165</v>
      </c>
      <c r="B4151" t="s">
        <v>2100</v>
      </c>
      <c r="C4151" t="s">
        <v>11946</v>
      </c>
      <c r="D4151" t="s">
        <v>370</v>
      </c>
      <c r="E4151" s="2" t="s">
        <v>232</v>
      </c>
      <c r="F4151" t="s">
        <v>13606</v>
      </c>
      <c r="G4151" s="2" t="s">
        <v>7737</v>
      </c>
      <c r="H4151" t="s">
        <v>13553</v>
      </c>
    </row>
    <row r="4152" spans="1:8" x14ac:dyDescent="0.15">
      <c r="A4152">
        <v>4166</v>
      </c>
      <c r="B4152" t="s">
        <v>4069</v>
      </c>
      <c r="C4152" t="s">
        <v>11947</v>
      </c>
      <c r="D4152" t="s">
        <v>370</v>
      </c>
      <c r="E4152" s="2" t="s">
        <v>232</v>
      </c>
      <c r="F4152" t="s">
        <v>13606</v>
      </c>
      <c r="G4152" s="2" t="s">
        <v>7355</v>
      </c>
      <c r="H4152" t="s">
        <v>13553</v>
      </c>
    </row>
    <row r="4153" spans="1:8" x14ac:dyDescent="0.15">
      <c r="A4153">
        <v>4167</v>
      </c>
      <c r="B4153" t="s">
        <v>4070</v>
      </c>
      <c r="C4153" t="s">
        <v>11948</v>
      </c>
      <c r="D4153" t="s">
        <v>370</v>
      </c>
      <c r="E4153" s="2" t="s">
        <v>230</v>
      </c>
      <c r="F4153" t="s">
        <v>13606</v>
      </c>
      <c r="G4153" s="2" t="s">
        <v>6833</v>
      </c>
      <c r="H4153" t="s">
        <v>13553</v>
      </c>
    </row>
    <row r="4154" spans="1:8" x14ac:dyDescent="0.15">
      <c r="A4154">
        <v>4168</v>
      </c>
      <c r="B4154" t="s">
        <v>4071</v>
      </c>
      <c r="C4154" t="s">
        <v>11949</v>
      </c>
      <c r="D4154" t="s">
        <v>370</v>
      </c>
      <c r="E4154" s="2" t="s">
        <v>230</v>
      </c>
      <c r="F4154" t="s">
        <v>13606</v>
      </c>
      <c r="G4154" s="2" t="s">
        <v>6741</v>
      </c>
      <c r="H4154" t="s">
        <v>13553</v>
      </c>
    </row>
    <row r="4155" spans="1:8" x14ac:dyDescent="0.15">
      <c r="A4155">
        <v>4169</v>
      </c>
      <c r="B4155" t="s">
        <v>4072</v>
      </c>
      <c r="C4155" t="s">
        <v>11950</v>
      </c>
      <c r="D4155" t="s">
        <v>370</v>
      </c>
      <c r="E4155" s="2" t="s">
        <v>230</v>
      </c>
      <c r="F4155" t="s">
        <v>13606</v>
      </c>
      <c r="G4155" s="2" t="s">
        <v>6345</v>
      </c>
      <c r="H4155" t="s">
        <v>13553</v>
      </c>
    </row>
    <row r="4156" spans="1:8" x14ac:dyDescent="0.15">
      <c r="A4156">
        <v>4170</v>
      </c>
      <c r="B4156" t="s">
        <v>5244</v>
      </c>
      <c r="C4156" t="s">
        <v>11951</v>
      </c>
      <c r="D4156" t="s">
        <v>370</v>
      </c>
      <c r="E4156" s="2" t="s">
        <v>230</v>
      </c>
      <c r="F4156" t="s">
        <v>13606</v>
      </c>
      <c r="G4156" s="2" t="s">
        <v>6492</v>
      </c>
      <c r="H4156" t="s">
        <v>13553</v>
      </c>
    </row>
    <row r="4157" spans="1:8" x14ac:dyDescent="0.15">
      <c r="A4157">
        <v>4171</v>
      </c>
      <c r="B4157" t="s">
        <v>5245</v>
      </c>
      <c r="C4157" t="s">
        <v>11952</v>
      </c>
      <c r="D4157" t="s">
        <v>370</v>
      </c>
      <c r="E4157" s="2" t="s">
        <v>230</v>
      </c>
      <c r="F4157" t="s">
        <v>13606</v>
      </c>
      <c r="G4157" s="2" t="s">
        <v>7738</v>
      </c>
      <c r="H4157" t="s">
        <v>13553</v>
      </c>
    </row>
    <row r="4158" spans="1:8" x14ac:dyDescent="0.15">
      <c r="A4158">
        <v>4172</v>
      </c>
      <c r="B4158" t="s">
        <v>5246</v>
      </c>
      <c r="C4158" t="s">
        <v>11953</v>
      </c>
      <c r="D4158" t="s">
        <v>370</v>
      </c>
      <c r="E4158" s="2" t="s">
        <v>231</v>
      </c>
      <c r="F4158" t="s">
        <v>13606</v>
      </c>
      <c r="G4158" s="2" t="s">
        <v>6370</v>
      </c>
      <c r="H4158" t="s">
        <v>13553</v>
      </c>
    </row>
    <row r="4159" spans="1:8" x14ac:dyDescent="0.15">
      <c r="A4159">
        <v>4173</v>
      </c>
      <c r="B4159" t="s">
        <v>5247</v>
      </c>
      <c r="C4159" t="s">
        <v>11954</v>
      </c>
      <c r="D4159" t="s">
        <v>370</v>
      </c>
      <c r="E4159" s="2" t="s">
        <v>232</v>
      </c>
      <c r="F4159" t="s">
        <v>13606</v>
      </c>
      <c r="G4159" s="2" t="s">
        <v>7349</v>
      </c>
      <c r="H4159" t="s">
        <v>13553</v>
      </c>
    </row>
    <row r="4160" spans="1:8" x14ac:dyDescent="0.15">
      <c r="A4160">
        <v>4174</v>
      </c>
      <c r="B4160" t="s">
        <v>5248</v>
      </c>
      <c r="C4160" t="s">
        <v>11955</v>
      </c>
      <c r="D4160" t="s">
        <v>370</v>
      </c>
      <c r="E4160" s="2" t="s">
        <v>231</v>
      </c>
      <c r="F4160" t="s">
        <v>13606</v>
      </c>
      <c r="G4160" s="2" t="s">
        <v>6764</v>
      </c>
      <c r="H4160" t="s">
        <v>13553</v>
      </c>
    </row>
    <row r="4161" spans="1:8" x14ac:dyDescent="0.15">
      <c r="A4161">
        <v>4175</v>
      </c>
      <c r="B4161" t="s">
        <v>5249</v>
      </c>
      <c r="C4161" t="s">
        <v>11956</v>
      </c>
      <c r="D4161" t="s">
        <v>370</v>
      </c>
      <c r="E4161" s="2" t="s">
        <v>230</v>
      </c>
      <c r="F4161" t="s">
        <v>13606</v>
      </c>
      <c r="G4161" s="2" t="s">
        <v>6561</v>
      </c>
      <c r="H4161" t="s">
        <v>13553</v>
      </c>
    </row>
    <row r="4162" spans="1:8" x14ac:dyDescent="0.15">
      <c r="A4162">
        <v>4176</v>
      </c>
      <c r="B4162" t="s">
        <v>5250</v>
      </c>
      <c r="C4162" t="s">
        <v>11957</v>
      </c>
      <c r="D4162" t="s">
        <v>370</v>
      </c>
      <c r="E4162" s="2" t="s">
        <v>232</v>
      </c>
      <c r="F4162" t="s">
        <v>13606</v>
      </c>
      <c r="G4162" s="2" t="s">
        <v>7436</v>
      </c>
      <c r="H4162" t="s">
        <v>13553</v>
      </c>
    </row>
    <row r="4163" spans="1:8" x14ac:dyDescent="0.15">
      <c r="A4163">
        <v>4177</v>
      </c>
      <c r="B4163" t="s">
        <v>5251</v>
      </c>
      <c r="C4163" t="s">
        <v>11958</v>
      </c>
      <c r="D4163" t="s">
        <v>370</v>
      </c>
      <c r="E4163" s="2" t="s">
        <v>231</v>
      </c>
      <c r="F4163" t="s">
        <v>13606</v>
      </c>
      <c r="G4163" s="2" t="s">
        <v>7581</v>
      </c>
      <c r="H4163" t="s">
        <v>13553</v>
      </c>
    </row>
    <row r="4164" spans="1:8" x14ac:dyDescent="0.15">
      <c r="A4164">
        <v>4178</v>
      </c>
      <c r="B4164" t="s">
        <v>5252</v>
      </c>
      <c r="C4164" t="s">
        <v>11959</v>
      </c>
      <c r="D4164" t="s">
        <v>370</v>
      </c>
      <c r="E4164" s="2" t="s">
        <v>231</v>
      </c>
      <c r="F4164" t="s">
        <v>13606</v>
      </c>
      <c r="G4164" s="2" t="s">
        <v>6669</v>
      </c>
      <c r="H4164" t="s">
        <v>13553</v>
      </c>
    </row>
    <row r="4165" spans="1:8" x14ac:dyDescent="0.15">
      <c r="A4165">
        <v>4179</v>
      </c>
      <c r="B4165" t="s">
        <v>5253</v>
      </c>
      <c r="C4165" t="s">
        <v>11960</v>
      </c>
      <c r="D4165" t="s">
        <v>433</v>
      </c>
      <c r="E4165" s="2" t="s">
        <v>230</v>
      </c>
      <c r="F4165" t="s">
        <v>13621</v>
      </c>
      <c r="G4165" s="2" t="s">
        <v>7380</v>
      </c>
      <c r="H4165" t="s">
        <v>13553</v>
      </c>
    </row>
    <row r="4166" spans="1:8" x14ac:dyDescent="0.15">
      <c r="A4166">
        <v>4180</v>
      </c>
      <c r="B4166" t="s">
        <v>5254</v>
      </c>
      <c r="C4166" t="s">
        <v>11961</v>
      </c>
      <c r="D4166" t="s">
        <v>13583</v>
      </c>
      <c r="E4166" s="2" t="s">
        <v>70</v>
      </c>
      <c r="F4166" t="s">
        <v>13606</v>
      </c>
      <c r="G4166" s="2" t="s">
        <v>6565</v>
      </c>
      <c r="H4166" t="s">
        <v>13553</v>
      </c>
    </row>
    <row r="4167" spans="1:8" x14ac:dyDescent="0.15">
      <c r="A4167">
        <v>4181</v>
      </c>
      <c r="B4167" t="s">
        <v>3575</v>
      </c>
      <c r="C4167" t="s">
        <v>11962</v>
      </c>
      <c r="D4167" t="s">
        <v>433</v>
      </c>
      <c r="E4167" s="2" t="s">
        <v>231</v>
      </c>
      <c r="F4167" t="s">
        <v>13617</v>
      </c>
      <c r="G4167" s="2" t="s">
        <v>6860</v>
      </c>
      <c r="H4167" t="s">
        <v>13553</v>
      </c>
    </row>
    <row r="4168" spans="1:8" x14ac:dyDescent="0.15">
      <c r="A4168">
        <v>4182</v>
      </c>
      <c r="B4168" t="s">
        <v>4173</v>
      </c>
      <c r="C4168" t="s">
        <v>11963</v>
      </c>
      <c r="D4168" t="s">
        <v>433</v>
      </c>
      <c r="E4168" s="2" t="s">
        <v>230</v>
      </c>
      <c r="F4168" t="s">
        <v>13606</v>
      </c>
      <c r="G4168" s="2" t="s">
        <v>7093</v>
      </c>
      <c r="H4168" t="s">
        <v>13553</v>
      </c>
    </row>
    <row r="4169" spans="1:8" x14ac:dyDescent="0.15">
      <c r="A4169">
        <v>4183</v>
      </c>
      <c r="B4169" t="s">
        <v>3574</v>
      </c>
      <c r="C4169" t="s">
        <v>11964</v>
      </c>
      <c r="D4169" t="s">
        <v>433</v>
      </c>
      <c r="E4169" s="2" t="s">
        <v>231</v>
      </c>
      <c r="F4169" t="s">
        <v>13607</v>
      </c>
      <c r="G4169" s="2" t="s">
        <v>6619</v>
      </c>
      <c r="H4169" t="s">
        <v>13553</v>
      </c>
    </row>
    <row r="4170" spans="1:8" x14ac:dyDescent="0.15">
      <c r="A4170">
        <v>4184</v>
      </c>
      <c r="B4170" t="s">
        <v>4175</v>
      </c>
      <c r="C4170" t="s">
        <v>11965</v>
      </c>
      <c r="D4170" t="s">
        <v>433</v>
      </c>
      <c r="E4170" s="2" t="s">
        <v>230</v>
      </c>
      <c r="F4170" t="s">
        <v>13642</v>
      </c>
      <c r="G4170" s="2" t="s">
        <v>7235</v>
      </c>
      <c r="H4170" t="s">
        <v>13553</v>
      </c>
    </row>
    <row r="4171" spans="1:8" x14ac:dyDescent="0.15">
      <c r="A4171">
        <v>4185</v>
      </c>
      <c r="B4171" t="s">
        <v>3576</v>
      </c>
      <c r="C4171" t="s">
        <v>11966</v>
      </c>
      <c r="D4171" t="s">
        <v>433</v>
      </c>
      <c r="E4171" s="2" t="s">
        <v>231</v>
      </c>
      <c r="F4171" t="s">
        <v>13610</v>
      </c>
      <c r="G4171" s="2" t="s">
        <v>7196</v>
      </c>
      <c r="H4171" t="s">
        <v>13553</v>
      </c>
    </row>
    <row r="4172" spans="1:8" x14ac:dyDescent="0.15">
      <c r="A4172">
        <v>4186</v>
      </c>
      <c r="B4172" t="s">
        <v>4174</v>
      </c>
      <c r="C4172" t="s">
        <v>11967</v>
      </c>
      <c r="D4172" t="s">
        <v>433</v>
      </c>
      <c r="E4172" s="2" t="s">
        <v>230</v>
      </c>
      <c r="F4172" t="s">
        <v>13606</v>
      </c>
      <c r="G4172" s="2" t="s">
        <v>7025</v>
      </c>
      <c r="H4172" t="s">
        <v>13553</v>
      </c>
    </row>
    <row r="4173" spans="1:8" x14ac:dyDescent="0.15">
      <c r="A4173">
        <v>4187</v>
      </c>
      <c r="B4173" t="s">
        <v>5255</v>
      </c>
      <c r="C4173" t="s">
        <v>11968</v>
      </c>
      <c r="D4173" t="s">
        <v>433</v>
      </c>
      <c r="E4173" s="2" t="s">
        <v>230</v>
      </c>
      <c r="F4173" t="s">
        <v>13606</v>
      </c>
      <c r="G4173" s="2" t="s">
        <v>7182</v>
      </c>
      <c r="H4173" t="s">
        <v>13553</v>
      </c>
    </row>
    <row r="4174" spans="1:8" x14ac:dyDescent="0.15">
      <c r="A4174">
        <v>4188</v>
      </c>
      <c r="B4174" t="s">
        <v>1471</v>
      </c>
      <c r="C4174" t="s">
        <v>11969</v>
      </c>
      <c r="D4174" t="s">
        <v>403</v>
      </c>
      <c r="E4174" s="2" t="s">
        <v>231</v>
      </c>
      <c r="F4174" t="s">
        <v>13617</v>
      </c>
      <c r="G4174" s="2" t="s">
        <v>7401</v>
      </c>
      <c r="H4174" t="s">
        <v>13553</v>
      </c>
    </row>
    <row r="4175" spans="1:8" x14ac:dyDescent="0.15">
      <c r="A4175">
        <v>4189</v>
      </c>
      <c r="B4175" t="s">
        <v>1472</v>
      </c>
      <c r="C4175" t="s">
        <v>11970</v>
      </c>
      <c r="D4175" t="s">
        <v>403</v>
      </c>
      <c r="E4175" s="2" t="s">
        <v>231</v>
      </c>
      <c r="F4175" t="s">
        <v>13617</v>
      </c>
      <c r="G4175" s="2" t="s">
        <v>7368</v>
      </c>
      <c r="H4175" t="s">
        <v>13553</v>
      </c>
    </row>
    <row r="4176" spans="1:8" x14ac:dyDescent="0.15">
      <c r="A4176">
        <v>4190</v>
      </c>
      <c r="B4176" t="s">
        <v>1473</v>
      </c>
      <c r="C4176" t="s">
        <v>11971</v>
      </c>
      <c r="D4176" t="s">
        <v>403</v>
      </c>
      <c r="E4176" s="2" t="s">
        <v>231</v>
      </c>
      <c r="F4176" t="s">
        <v>13617</v>
      </c>
      <c r="G4176" s="2" t="s">
        <v>6463</v>
      </c>
      <c r="H4176" t="s">
        <v>13553</v>
      </c>
    </row>
    <row r="4177" spans="1:8" x14ac:dyDescent="0.15">
      <c r="A4177">
        <v>4191</v>
      </c>
      <c r="B4177" t="s">
        <v>1474</v>
      </c>
      <c r="C4177" t="s">
        <v>11972</v>
      </c>
      <c r="D4177" t="s">
        <v>403</v>
      </c>
      <c r="E4177" s="2" t="s">
        <v>231</v>
      </c>
      <c r="F4177" t="s">
        <v>13617</v>
      </c>
      <c r="G4177" s="2" t="s">
        <v>6465</v>
      </c>
      <c r="H4177" t="s">
        <v>13553</v>
      </c>
    </row>
    <row r="4178" spans="1:8" x14ac:dyDescent="0.15">
      <c r="A4178">
        <v>4192</v>
      </c>
      <c r="B4178" t="s">
        <v>3136</v>
      </c>
      <c r="C4178" t="s">
        <v>11973</v>
      </c>
      <c r="D4178" t="s">
        <v>403</v>
      </c>
      <c r="E4178" s="2" t="s">
        <v>230</v>
      </c>
      <c r="F4178" t="s">
        <v>13617</v>
      </c>
      <c r="G4178" s="2" t="s">
        <v>7693</v>
      </c>
      <c r="H4178" t="s">
        <v>13553</v>
      </c>
    </row>
    <row r="4179" spans="1:8" x14ac:dyDescent="0.15">
      <c r="A4179">
        <v>4193</v>
      </c>
      <c r="B4179" t="s">
        <v>3137</v>
      </c>
      <c r="C4179" t="s">
        <v>11974</v>
      </c>
      <c r="D4179" t="s">
        <v>403</v>
      </c>
      <c r="E4179" s="2" t="s">
        <v>230</v>
      </c>
      <c r="F4179" t="s">
        <v>13617</v>
      </c>
      <c r="G4179" s="2" t="s">
        <v>7020</v>
      </c>
      <c r="H4179" t="s">
        <v>13553</v>
      </c>
    </row>
    <row r="4180" spans="1:8" x14ac:dyDescent="0.15">
      <c r="A4180">
        <v>4194</v>
      </c>
      <c r="B4180" t="s">
        <v>5256</v>
      </c>
      <c r="C4180" t="s">
        <v>11975</v>
      </c>
      <c r="D4180" t="s">
        <v>403</v>
      </c>
      <c r="E4180" s="2" t="s">
        <v>7855</v>
      </c>
      <c r="F4180" t="s">
        <v>13617</v>
      </c>
      <c r="G4180" s="2" t="s">
        <v>6967</v>
      </c>
      <c r="H4180" t="s">
        <v>13553</v>
      </c>
    </row>
    <row r="4181" spans="1:8" x14ac:dyDescent="0.15">
      <c r="A4181">
        <v>4195</v>
      </c>
      <c r="B4181" t="s">
        <v>5257</v>
      </c>
      <c r="C4181" t="s">
        <v>11976</v>
      </c>
      <c r="D4181" t="s">
        <v>403</v>
      </c>
      <c r="E4181" s="2" t="s">
        <v>7855</v>
      </c>
      <c r="F4181" t="s">
        <v>13617</v>
      </c>
      <c r="G4181" s="2" t="s">
        <v>6973</v>
      </c>
      <c r="H4181" t="s">
        <v>13553</v>
      </c>
    </row>
    <row r="4182" spans="1:8" x14ac:dyDescent="0.15">
      <c r="A4182">
        <v>4196</v>
      </c>
      <c r="B4182" t="s">
        <v>5258</v>
      </c>
      <c r="C4182" t="s">
        <v>11977</v>
      </c>
      <c r="D4182" t="s">
        <v>403</v>
      </c>
      <c r="E4182" s="2" t="s">
        <v>7855</v>
      </c>
      <c r="F4182" t="s">
        <v>13617</v>
      </c>
      <c r="G4182" s="2" t="s">
        <v>7291</v>
      </c>
      <c r="H4182" t="s">
        <v>13553</v>
      </c>
    </row>
    <row r="4183" spans="1:8" x14ac:dyDescent="0.15">
      <c r="A4183">
        <v>4197</v>
      </c>
      <c r="B4183" t="s">
        <v>5259</v>
      </c>
      <c r="C4183" t="s">
        <v>11978</v>
      </c>
      <c r="D4183" t="s">
        <v>403</v>
      </c>
      <c r="E4183" s="2" t="s">
        <v>7855</v>
      </c>
      <c r="F4183" t="s">
        <v>13617</v>
      </c>
      <c r="G4183" s="2" t="s">
        <v>7012</v>
      </c>
      <c r="H4183" t="s">
        <v>13553</v>
      </c>
    </row>
    <row r="4184" spans="1:8" x14ac:dyDescent="0.15">
      <c r="A4184">
        <v>4198</v>
      </c>
      <c r="B4184" t="s">
        <v>5260</v>
      </c>
      <c r="C4184" t="s">
        <v>11979</v>
      </c>
      <c r="D4184" t="s">
        <v>403</v>
      </c>
      <c r="E4184" s="2" t="s">
        <v>7855</v>
      </c>
      <c r="F4184" t="s">
        <v>13617</v>
      </c>
      <c r="G4184" s="2" t="s">
        <v>6426</v>
      </c>
      <c r="H4184" t="s">
        <v>13553</v>
      </c>
    </row>
    <row r="4185" spans="1:8" x14ac:dyDescent="0.15">
      <c r="A4185">
        <v>4199</v>
      </c>
      <c r="B4185" t="s">
        <v>5261</v>
      </c>
      <c r="C4185" t="s">
        <v>11980</v>
      </c>
      <c r="D4185" t="s">
        <v>13584</v>
      </c>
      <c r="E4185" s="2" t="s">
        <v>70</v>
      </c>
      <c r="F4185" t="s">
        <v>13609</v>
      </c>
      <c r="G4185" s="2" t="s">
        <v>7739</v>
      </c>
      <c r="H4185" t="s">
        <v>13553</v>
      </c>
    </row>
    <row r="4186" spans="1:8" x14ac:dyDescent="0.15">
      <c r="A4186">
        <v>4200</v>
      </c>
      <c r="B4186" t="s">
        <v>5262</v>
      </c>
      <c r="C4186" t="s">
        <v>11981</v>
      </c>
      <c r="D4186" t="s">
        <v>13584</v>
      </c>
      <c r="E4186" s="2" t="s">
        <v>70</v>
      </c>
      <c r="F4186" t="s">
        <v>13609</v>
      </c>
      <c r="G4186" s="2" t="s">
        <v>7740</v>
      </c>
      <c r="H4186" t="s">
        <v>13553</v>
      </c>
    </row>
    <row r="4187" spans="1:8" x14ac:dyDescent="0.15">
      <c r="A4187">
        <v>4201</v>
      </c>
      <c r="B4187" t="s">
        <v>1744</v>
      </c>
      <c r="C4187" t="s">
        <v>11982</v>
      </c>
      <c r="D4187" t="s">
        <v>358</v>
      </c>
      <c r="E4187" s="2" t="s">
        <v>232</v>
      </c>
      <c r="F4187" t="s">
        <v>13609</v>
      </c>
      <c r="G4187" s="2" t="s">
        <v>7644</v>
      </c>
      <c r="H4187" t="s">
        <v>13553</v>
      </c>
    </row>
    <row r="4188" spans="1:8" x14ac:dyDescent="0.15">
      <c r="A4188">
        <v>4202</v>
      </c>
      <c r="B4188" t="s">
        <v>1745</v>
      </c>
      <c r="C4188" t="s">
        <v>11983</v>
      </c>
      <c r="D4188" t="s">
        <v>358</v>
      </c>
      <c r="E4188" s="2" t="s">
        <v>232</v>
      </c>
      <c r="F4188" t="s">
        <v>13609</v>
      </c>
      <c r="G4188" s="2" t="s">
        <v>7402</v>
      </c>
      <c r="H4188" t="s">
        <v>13553</v>
      </c>
    </row>
    <row r="4189" spans="1:8" x14ac:dyDescent="0.15">
      <c r="A4189">
        <v>4203</v>
      </c>
      <c r="B4189" t="s">
        <v>1746</v>
      </c>
      <c r="C4189" t="s">
        <v>11984</v>
      </c>
      <c r="D4189" t="s">
        <v>358</v>
      </c>
      <c r="E4189" s="2" t="s">
        <v>232</v>
      </c>
      <c r="F4189" t="s">
        <v>13609</v>
      </c>
      <c r="G4189" s="2" t="s">
        <v>6283</v>
      </c>
      <c r="H4189" t="s">
        <v>13553</v>
      </c>
    </row>
    <row r="4190" spans="1:8" x14ac:dyDescent="0.15">
      <c r="A4190">
        <v>4204</v>
      </c>
      <c r="B4190" t="s">
        <v>3114</v>
      </c>
      <c r="C4190" t="s">
        <v>11985</v>
      </c>
      <c r="D4190" t="s">
        <v>358</v>
      </c>
      <c r="E4190" s="2" t="s">
        <v>232</v>
      </c>
      <c r="F4190" t="s">
        <v>13609</v>
      </c>
      <c r="G4190" s="2" t="s">
        <v>7378</v>
      </c>
      <c r="H4190" t="s">
        <v>13553</v>
      </c>
    </row>
    <row r="4191" spans="1:8" x14ac:dyDescent="0.15">
      <c r="A4191">
        <v>4205</v>
      </c>
      <c r="B4191" t="s">
        <v>2545</v>
      </c>
      <c r="C4191" t="s">
        <v>11986</v>
      </c>
      <c r="D4191" t="s">
        <v>358</v>
      </c>
      <c r="E4191" s="2" t="s">
        <v>231</v>
      </c>
      <c r="F4191" t="s">
        <v>13627</v>
      </c>
      <c r="G4191" s="2" t="s">
        <v>7321</v>
      </c>
      <c r="H4191" t="s">
        <v>13553</v>
      </c>
    </row>
    <row r="4192" spans="1:8" x14ac:dyDescent="0.15">
      <c r="A4192">
        <v>4206</v>
      </c>
      <c r="B4192" t="s">
        <v>2546</v>
      </c>
      <c r="C4192" t="s">
        <v>11987</v>
      </c>
      <c r="D4192" t="s">
        <v>358</v>
      </c>
      <c r="E4192" s="2" t="s">
        <v>231</v>
      </c>
      <c r="F4192" t="s">
        <v>13609</v>
      </c>
      <c r="G4192" s="2" t="s">
        <v>6587</v>
      </c>
      <c r="H4192" t="s">
        <v>13553</v>
      </c>
    </row>
    <row r="4193" spans="1:8" x14ac:dyDescent="0.15">
      <c r="A4193">
        <v>4207</v>
      </c>
      <c r="B4193" t="s">
        <v>2547</v>
      </c>
      <c r="C4193" t="s">
        <v>11988</v>
      </c>
      <c r="D4193" t="s">
        <v>358</v>
      </c>
      <c r="E4193" s="2" t="s">
        <v>231</v>
      </c>
      <c r="F4193" t="s">
        <v>13609</v>
      </c>
      <c r="G4193" s="2" t="s">
        <v>7360</v>
      </c>
      <c r="H4193" t="s">
        <v>13553</v>
      </c>
    </row>
    <row r="4194" spans="1:8" x14ac:dyDescent="0.15">
      <c r="A4194">
        <v>4208</v>
      </c>
      <c r="B4194" t="s">
        <v>3115</v>
      </c>
      <c r="C4194" t="s">
        <v>11989</v>
      </c>
      <c r="D4194" t="s">
        <v>358</v>
      </c>
      <c r="E4194" s="2" t="s">
        <v>231</v>
      </c>
      <c r="F4194" t="s">
        <v>13609</v>
      </c>
      <c r="G4194" s="2" t="s">
        <v>6725</v>
      </c>
      <c r="H4194" t="s">
        <v>13553</v>
      </c>
    </row>
    <row r="4195" spans="1:8" x14ac:dyDescent="0.15">
      <c r="A4195">
        <v>4209</v>
      </c>
      <c r="B4195" t="s">
        <v>3116</v>
      </c>
      <c r="C4195" t="s">
        <v>11990</v>
      </c>
      <c r="D4195" t="s">
        <v>358</v>
      </c>
      <c r="E4195" s="2" t="s">
        <v>231</v>
      </c>
      <c r="F4195" t="s">
        <v>13609</v>
      </c>
      <c r="G4195" s="2" t="s">
        <v>7741</v>
      </c>
      <c r="H4195" t="s">
        <v>13553</v>
      </c>
    </row>
    <row r="4196" spans="1:8" x14ac:dyDescent="0.15">
      <c r="A4196">
        <v>4210</v>
      </c>
      <c r="B4196" t="s">
        <v>4021</v>
      </c>
      <c r="C4196" t="s">
        <v>11991</v>
      </c>
      <c r="D4196" t="s">
        <v>358</v>
      </c>
      <c r="E4196" s="2" t="s">
        <v>230</v>
      </c>
      <c r="F4196" t="s">
        <v>13609</v>
      </c>
      <c r="G4196" s="2" t="s">
        <v>7238</v>
      </c>
      <c r="H4196" t="s">
        <v>13553</v>
      </c>
    </row>
    <row r="4197" spans="1:8" x14ac:dyDescent="0.15">
      <c r="A4197">
        <v>4211</v>
      </c>
      <c r="B4197" t="s">
        <v>4022</v>
      </c>
      <c r="C4197" t="s">
        <v>11992</v>
      </c>
      <c r="D4197" t="s">
        <v>358</v>
      </c>
      <c r="E4197" s="2" t="s">
        <v>230</v>
      </c>
      <c r="F4197" t="s">
        <v>13640</v>
      </c>
      <c r="G4197" s="2" t="s">
        <v>7121</v>
      </c>
      <c r="H4197" t="s">
        <v>13553</v>
      </c>
    </row>
    <row r="4198" spans="1:8" x14ac:dyDescent="0.15">
      <c r="A4198">
        <v>4212</v>
      </c>
      <c r="B4198" t="s">
        <v>4023</v>
      </c>
      <c r="C4198" t="s">
        <v>7963</v>
      </c>
      <c r="D4198" t="s">
        <v>358</v>
      </c>
      <c r="E4198" s="2" t="s">
        <v>230</v>
      </c>
      <c r="F4198" t="s">
        <v>13609</v>
      </c>
      <c r="G4198" s="2" t="s">
        <v>6648</v>
      </c>
      <c r="H4198" t="s">
        <v>13553</v>
      </c>
    </row>
    <row r="4199" spans="1:8" x14ac:dyDescent="0.15">
      <c r="A4199">
        <v>4213</v>
      </c>
      <c r="B4199" t="s">
        <v>4024</v>
      </c>
      <c r="C4199" t="s">
        <v>11993</v>
      </c>
      <c r="D4199" t="s">
        <v>358</v>
      </c>
      <c r="E4199" s="2" t="s">
        <v>230</v>
      </c>
      <c r="F4199" t="s">
        <v>13609</v>
      </c>
      <c r="G4199" s="2" t="s">
        <v>7742</v>
      </c>
      <c r="H4199" t="s">
        <v>13553</v>
      </c>
    </row>
    <row r="4200" spans="1:8" x14ac:dyDescent="0.15">
      <c r="A4200">
        <v>4214</v>
      </c>
      <c r="B4200" t="s">
        <v>5263</v>
      </c>
      <c r="C4200" t="s">
        <v>11994</v>
      </c>
      <c r="D4200" t="s">
        <v>358</v>
      </c>
      <c r="E4200" s="2" t="s">
        <v>230</v>
      </c>
      <c r="F4200" t="s">
        <v>13609</v>
      </c>
      <c r="G4200" s="2" t="s">
        <v>7152</v>
      </c>
      <c r="H4200" t="s">
        <v>13553</v>
      </c>
    </row>
    <row r="4201" spans="1:8" x14ac:dyDescent="0.15">
      <c r="A4201">
        <v>4215</v>
      </c>
      <c r="B4201" t="s">
        <v>5264</v>
      </c>
      <c r="C4201" t="s">
        <v>11995</v>
      </c>
      <c r="D4201" t="s">
        <v>358</v>
      </c>
      <c r="E4201" s="2" t="s">
        <v>230</v>
      </c>
      <c r="F4201" t="s">
        <v>13609</v>
      </c>
      <c r="G4201" s="2" t="s">
        <v>7458</v>
      </c>
      <c r="H4201" t="s">
        <v>13553</v>
      </c>
    </row>
    <row r="4202" spans="1:8" x14ac:dyDescent="0.15">
      <c r="A4202">
        <v>4216</v>
      </c>
      <c r="B4202" t="s">
        <v>1747</v>
      </c>
      <c r="C4202" t="s">
        <v>11996</v>
      </c>
      <c r="D4202" t="s">
        <v>358</v>
      </c>
      <c r="E4202" s="2">
        <v>6</v>
      </c>
      <c r="F4202" t="s">
        <v>13609</v>
      </c>
      <c r="G4202" s="2">
        <v>960221</v>
      </c>
      <c r="H4202" t="s">
        <v>13553</v>
      </c>
    </row>
    <row r="4203" spans="1:8" x14ac:dyDescent="0.15">
      <c r="A4203">
        <v>4217</v>
      </c>
      <c r="B4203" t="s">
        <v>1748</v>
      </c>
      <c r="C4203" t="s">
        <v>11997</v>
      </c>
      <c r="D4203" t="s">
        <v>358</v>
      </c>
      <c r="E4203" s="2">
        <v>6</v>
      </c>
      <c r="F4203" t="s">
        <v>13609</v>
      </c>
      <c r="G4203" s="2">
        <v>830104</v>
      </c>
      <c r="H4203" t="s">
        <v>13553</v>
      </c>
    </row>
    <row r="4204" spans="1:8" x14ac:dyDescent="0.15">
      <c r="A4204">
        <v>4218</v>
      </c>
      <c r="B4204" t="s">
        <v>1749</v>
      </c>
      <c r="C4204" t="s">
        <v>11998</v>
      </c>
      <c r="D4204" t="s">
        <v>358</v>
      </c>
      <c r="E4204" s="2">
        <v>6</v>
      </c>
      <c r="F4204" t="s">
        <v>13609</v>
      </c>
      <c r="G4204" s="2">
        <v>951127</v>
      </c>
      <c r="H4204" t="s">
        <v>13553</v>
      </c>
    </row>
    <row r="4205" spans="1:8" x14ac:dyDescent="0.15">
      <c r="A4205">
        <v>4219</v>
      </c>
      <c r="B4205" t="s">
        <v>1750</v>
      </c>
      <c r="C4205" t="s">
        <v>11999</v>
      </c>
      <c r="D4205" t="s">
        <v>358</v>
      </c>
      <c r="E4205" s="2">
        <v>6</v>
      </c>
      <c r="F4205" t="s">
        <v>13609</v>
      </c>
      <c r="G4205" s="2">
        <v>930619</v>
      </c>
      <c r="H4205" t="s">
        <v>13553</v>
      </c>
    </row>
    <row r="4206" spans="1:8" x14ac:dyDescent="0.15">
      <c r="A4206">
        <v>4220</v>
      </c>
      <c r="B4206" t="s">
        <v>1751</v>
      </c>
      <c r="C4206" t="s">
        <v>12000</v>
      </c>
      <c r="D4206" t="s">
        <v>358</v>
      </c>
      <c r="E4206" s="2">
        <v>5</v>
      </c>
      <c r="F4206" t="s">
        <v>13609</v>
      </c>
      <c r="G4206" s="2">
        <v>970807</v>
      </c>
      <c r="H4206" t="s">
        <v>13553</v>
      </c>
    </row>
    <row r="4207" spans="1:8" x14ac:dyDescent="0.15">
      <c r="A4207">
        <v>4221</v>
      </c>
      <c r="B4207" t="s">
        <v>1752</v>
      </c>
      <c r="C4207" t="s">
        <v>12001</v>
      </c>
      <c r="D4207" t="s">
        <v>358</v>
      </c>
      <c r="E4207" s="2">
        <v>5</v>
      </c>
      <c r="F4207" t="s">
        <v>13609</v>
      </c>
      <c r="G4207" s="2">
        <v>980113</v>
      </c>
      <c r="H4207" t="s">
        <v>13553</v>
      </c>
    </row>
    <row r="4208" spans="1:8" x14ac:dyDescent="0.15">
      <c r="A4208">
        <v>4222</v>
      </c>
      <c r="B4208" t="s">
        <v>3117</v>
      </c>
      <c r="C4208" t="s">
        <v>12002</v>
      </c>
      <c r="D4208" t="s">
        <v>358</v>
      </c>
      <c r="E4208" s="2">
        <v>4</v>
      </c>
      <c r="F4208" t="s">
        <v>13609</v>
      </c>
      <c r="G4208" s="2">
        <v>970224</v>
      </c>
      <c r="H4208" t="s">
        <v>13553</v>
      </c>
    </row>
    <row r="4209" spans="1:8" x14ac:dyDescent="0.15">
      <c r="A4209">
        <v>4223</v>
      </c>
      <c r="B4209" t="s">
        <v>1753</v>
      </c>
      <c r="C4209" t="s">
        <v>12003</v>
      </c>
      <c r="D4209" t="s">
        <v>358</v>
      </c>
      <c r="E4209" s="2">
        <v>4</v>
      </c>
      <c r="F4209" t="s">
        <v>13609</v>
      </c>
      <c r="G4209" s="2">
        <v>961122</v>
      </c>
      <c r="H4209" t="s">
        <v>13553</v>
      </c>
    </row>
    <row r="4210" spans="1:8" x14ac:dyDescent="0.15">
      <c r="A4210">
        <v>4224</v>
      </c>
      <c r="B4210" t="s">
        <v>2548</v>
      </c>
      <c r="C4210" t="s">
        <v>12004</v>
      </c>
      <c r="D4210" t="s">
        <v>358</v>
      </c>
      <c r="E4210" s="2">
        <v>2</v>
      </c>
      <c r="F4210" t="s">
        <v>13609</v>
      </c>
      <c r="G4210" s="2" t="s">
        <v>7743</v>
      </c>
      <c r="H4210" t="s">
        <v>13553</v>
      </c>
    </row>
    <row r="4211" spans="1:8" x14ac:dyDescent="0.15">
      <c r="A4211">
        <v>4225</v>
      </c>
      <c r="B4211" t="s">
        <v>2549</v>
      </c>
      <c r="C4211" t="s">
        <v>12005</v>
      </c>
      <c r="D4211" t="s">
        <v>358</v>
      </c>
      <c r="E4211" s="2">
        <v>3</v>
      </c>
      <c r="F4211" t="s">
        <v>13609</v>
      </c>
      <c r="G4211" s="2" t="s">
        <v>7654</v>
      </c>
      <c r="H4211" t="s">
        <v>13553</v>
      </c>
    </row>
    <row r="4212" spans="1:8" x14ac:dyDescent="0.15">
      <c r="A4212">
        <v>4226</v>
      </c>
      <c r="B4212" t="s">
        <v>2550</v>
      </c>
      <c r="C4212" t="s">
        <v>12006</v>
      </c>
      <c r="D4212" t="s">
        <v>358</v>
      </c>
      <c r="E4212" s="2">
        <v>3</v>
      </c>
      <c r="F4212" t="s">
        <v>13609</v>
      </c>
      <c r="G4212" s="2" t="s">
        <v>6821</v>
      </c>
      <c r="H4212" t="s">
        <v>13553</v>
      </c>
    </row>
    <row r="4213" spans="1:8" x14ac:dyDescent="0.15">
      <c r="A4213">
        <v>4227</v>
      </c>
      <c r="B4213" t="s">
        <v>2551</v>
      </c>
      <c r="C4213" t="s">
        <v>12007</v>
      </c>
      <c r="D4213" t="s">
        <v>358</v>
      </c>
      <c r="E4213" s="2">
        <v>3</v>
      </c>
      <c r="F4213" t="s">
        <v>13609</v>
      </c>
      <c r="G4213" s="2" t="s">
        <v>6335</v>
      </c>
      <c r="H4213" t="s">
        <v>13553</v>
      </c>
    </row>
    <row r="4214" spans="1:8" x14ac:dyDescent="0.15">
      <c r="A4214">
        <v>4228</v>
      </c>
      <c r="B4214" t="s">
        <v>3118</v>
      </c>
      <c r="C4214" t="s">
        <v>12008</v>
      </c>
      <c r="D4214" t="s">
        <v>358</v>
      </c>
      <c r="E4214" s="2">
        <v>3</v>
      </c>
      <c r="F4214" t="s">
        <v>13609</v>
      </c>
      <c r="G4214" s="2" t="s">
        <v>7031</v>
      </c>
      <c r="H4214" t="s">
        <v>13553</v>
      </c>
    </row>
    <row r="4215" spans="1:8" x14ac:dyDescent="0.15">
      <c r="A4215">
        <v>4229</v>
      </c>
      <c r="B4215" t="s">
        <v>3119</v>
      </c>
      <c r="C4215" t="s">
        <v>12009</v>
      </c>
      <c r="D4215" t="s">
        <v>358</v>
      </c>
      <c r="E4215" s="2">
        <v>3</v>
      </c>
      <c r="F4215" t="s">
        <v>13609</v>
      </c>
      <c r="G4215" s="2" t="s">
        <v>6527</v>
      </c>
      <c r="H4215" t="s">
        <v>13553</v>
      </c>
    </row>
    <row r="4216" spans="1:8" x14ac:dyDescent="0.15">
      <c r="A4216">
        <v>4230</v>
      </c>
      <c r="B4216" t="s">
        <v>5265</v>
      </c>
      <c r="C4216" t="s">
        <v>12010</v>
      </c>
      <c r="D4216" t="s">
        <v>358</v>
      </c>
      <c r="E4216" s="2">
        <v>3</v>
      </c>
      <c r="F4216" t="s">
        <v>13609</v>
      </c>
      <c r="G4216" s="2">
        <v>930209</v>
      </c>
      <c r="H4216" t="s">
        <v>13553</v>
      </c>
    </row>
    <row r="4217" spans="1:8" x14ac:dyDescent="0.15">
      <c r="A4217">
        <v>4231</v>
      </c>
      <c r="B4217" t="s">
        <v>5266</v>
      </c>
      <c r="C4217" t="s">
        <v>12011</v>
      </c>
      <c r="D4217" t="s">
        <v>358</v>
      </c>
      <c r="E4217" s="2">
        <v>3</v>
      </c>
      <c r="F4217" t="s">
        <v>13609</v>
      </c>
      <c r="G4217" s="2">
        <v>881225</v>
      </c>
      <c r="H4217" t="s">
        <v>13553</v>
      </c>
    </row>
    <row r="4218" spans="1:8" x14ac:dyDescent="0.15">
      <c r="A4218">
        <v>4232</v>
      </c>
      <c r="B4218" t="s">
        <v>4025</v>
      </c>
      <c r="C4218" t="s">
        <v>12012</v>
      </c>
      <c r="D4218" t="s">
        <v>358</v>
      </c>
      <c r="E4218" s="2">
        <v>2</v>
      </c>
      <c r="F4218" t="s">
        <v>13609</v>
      </c>
      <c r="G4218" s="2" t="s">
        <v>6305</v>
      </c>
      <c r="H4218" t="s">
        <v>13553</v>
      </c>
    </row>
    <row r="4219" spans="1:8" x14ac:dyDescent="0.15">
      <c r="A4219">
        <v>4233</v>
      </c>
      <c r="B4219" t="s">
        <v>4026</v>
      </c>
      <c r="C4219" t="s">
        <v>12013</v>
      </c>
      <c r="D4219" t="s">
        <v>358</v>
      </c>
      <c r="E4219" s="2">
        <v>2</v>
      </c>
      <c r="F4219" t="s">
        <v>13609</v>
      </c>
      <c r="G4219" s="2" t="s">
        <v>6353</v>
      </c>
      <c r="H4219" t="s">
        <v>13553</v>
      </c>
    </row>
    <row r="4220" spans="1:8" x14ac:dyDescent="0.15">
      <c r="A4220">
        <v>4234</v>
      </c>
      <c r="B4220" t="s">
        <v>5267</v>
      </c>
      <c r="C4220" t="s">
        <v>12014</v>
      </c>
      <c r="D4220" t="s">
        <v>358</v>
      </c>
      <c r="E4220" s="2">
        <v>2</v>
      </c>
      <c r="F4220" t="s">
        <v>13609</v>
      </c>
      <c r="G4220" s="2" t="s">
        <v>7744</v>
      </c>
      <c r="H4220" t="s">
        <v>13553</v>
      </c>
    </row>
    <row r="4221" spans="1:8" x14ac:dyDescent="0.15">
      <c r="A4221">
        <v>4235</v>
      </c>
      <c r="B4221" t="s">
        <v>5268</v>
      </c>
      <c r="C4221" t="s">
        <v>12015</v>
      </c>
      <c r="D4221" t="s">
        <v>358</v>
      </c>
      <c r="E4221" s="2">
        <v>2</v>
      </c>
      <c r="F4221" t="s">
        <v>13609</v>
      </c>
      <c r="G4221" s="2" t="s">
        <v>6353</v>
      </c>
      <c r="H4221" t="s">
        <v>13553</v>
      </c>
    </row>
    <row r="4222" spans="1:8" x14ac:dyDescent="0.15">
      <c r="A4222">
        <v>4236</v>
      </c>
      <c r="B4222" t="s">
        <v>2685</v>
      </c>
      <c r="C4222" t="s">
        <v>12016</v>
      </c>
      <c r="D4222" t="s">
        <v>2686</v>
      </c>
      <c r="E4222" s="2" t="s">
        <v>234</v>
      </c>
      <c r="F4222" t="s">
        <v>13607</v>
      </c>
      <c r="G4222" s="2" t="s">
        <v>7745</v>
      </c>
      <c r="H4222" t="s">
        <v>13553</v>
      </c>
    </row>
    <row r="4223" spans="1:8" x14ac:dyDescent="0.15">
      <c r="A4223">
        <v>4237</v>
      </c>
      <c r="B4223" t="s">
        <v>4136</v>
      </c>
      <c r="C4223" t="s">
        <v>12017</v>
      </c>
      <c r="D4223" t="s">
        <v>2686</v>
      </c>
      <c r="E4223" s="2" t="s">
        <v>234</v>
      </c>
      <c r="F4223" t="s">
        <v>13649</v>
      </c>
      <c r="G4223" s="2" t="s">
        <v>7746</v>
      </c>
      <c r="H4223" t="s">
        <v>13553</v>
      </c>
    </row>
    <row r="4224" spans="1:8" x14ac:dyDescent="0.15">
      <c r="A4224">
        <v>4238</v>
      </c>
      <c r="B4224" t="s">
        <v>2702</v>
      </c>
      <c r="C4224" t="s">
        <v>12018</v>
      </c>
      <c r="D4224" t="s">
        <v>398</v>
      </c>
      <c r="E4224" s="2" t="s">
        <v>232</v>
      </c>
      <c r="F4224" t="s">
        <v>13610</v>
      </c>
      <c r="G4224" s="2" t="s">
        <v>7747</v>
      </c>
      <c r="H4224" t="s">
        <v>13553</v>
      </c>
    </row>
    <row r="4225" spans="1:8" x14ac:dyDescent="0.15">
      <c r="A4225">
        <v>4239</v>
      </c>
      <c r="B4225" t="s">
        <v>2697</v>
      </c>
      <c r="C4225" t="s">
        <v>12019</v>
      </c>
      <c r="D4225" t="s">
        <v>398</v>
      </c>
      <c r="E4225" s="2" t="s">
        <v>232</v>
      </c>
      <c r="F4225" t="s">
        <v>13607</v>
      </c>
      <c r="G4225" s="2" t="s">
        <v>6577</v>
      </c>
      <c r="H4225" t="s">
        <v>13553</v>
      </c>
    </row>
    <row r="4226" spans="1:8" x14ac:dyDescent="0.15">
      <c r="A4226">
        <v>4240</v>
      </c>
      <c r="B4226" t="s">
        <v>2698</v>
      </c>
      <c r="C4226" t="s">
        <v>12020</v>
      </c>
      <c r="D4226" t="s">
        <v>398</v>
      </c>
      <c r="E4226" s="2" t="s">
        <v>232</v>
      </c>
      <c r="F4226" t="s">
        <v>13607</v>
      </c>
      <c r="G4226" s="2" t="s">
        <v>6479</v>
      </c>
      <c r="H4226" t="s">
        <v>13553</v>
      </c>
    </row>
    <row r="4227" spans="1:8" x14ac:dyDescent="0.15">
      <c r="A4227">
        <v>4241</v>
      </c>
      <c r="B4227" t="s">
        <v>2700</v>
      </c>
      <c r="C4227" t="s">
        <v>12021</v>
      </c>
      <c r="D4227" t="s">
        <v>398</v>
      </c>
      <c r="E4227" s="2" t="s">
        <v>232</v>
      </c>
      <c r="F4227" t="s">
        <v>13624</v>
      </c>
      <c r="G4227" s="2" t="s">
        <v>7293</v>
      </c>
      <c r="H4227" t="s">
        <v>13553</v>
      </c>
    </row>
    <row r="4228" spans="1:8" x14ac:dyDescent="0.15">
      <c r="A4228">
        <v>4242</v>
      </c>
      <c r="B4228" t="s">
        <v>2701</v>
      </c>
      <c r="C4228" t="s">
        <v>12022</v>
      </c>
      <c r="D4228" t="s">
        <v>398</v>
      </c>
      <c r="E4228" s="2" t="s">
        <v>232</v>
      </c>
      <c r="F4228" t="s">
        <v>13607</v>
      </c>
      <c r="G4228" s="2" t="s">
        <v>7579</v>
      </c>
      <c r="H4228" t="s">
        <v>13553</v>
      </c>
    </row>
    <row r="4229" spans="1:8" x14ac:dyDescent="0.15">
      <c r="A4229">
        <v>4243</v>
      </c>
      <c r="B4229" t="s">
        <v>4168</v>
      </c>
      <c r="C4229" t="s">
        <v>12023</v>
      </c>
      <c r="D4229" t="s">
        <v>398</v>
      </c>
      <c r="E4229" s="2" t="s">
        <v>232</v>
      </c>
      <c r="F4229" t="s">
        <v>13617</v>
      </c>
      <c r="G4229" s="2" t="s">
        <v>6768</v>
      </c>
      <c r="H4229" t="s">
        <v>13553</v>
      </c>
    </row>
    <row r="4230" spans="1:8" x14ac:dyDescent="0.15">
      <c r="A4230">
        <v>4244</v>
      </c>
      <c r="B4230" t="s">
        <v>2699</v>
      </c>
      <c r="C4230" t="s">
        <v>12024</v>
      </c>
      <c r="D4230" t="s">
        <v>398</v>
      </c>
      <c r="E4230" s="2" t="s">
        <v>231</v>
      </c>
      <c r="F4230" t="s">
        <v>13607</v>
      </c>
      <c r="G4230" s="2" t="s">
        <v>6382</v>
      </c>
      <c r="H4230" t="s">
        <v>13553</v>
      </c>
    </row>
    <row r="4231" spans="1:8" x14ac:dyDescent="0.15">
      <c r="A4231">
        <v>4245</v>
      </c>
      <c r="B4231" t="s">
        <v>3465</v>
      </c>
      <c r="C4231" t="s">
        <v>12025</v>
      </c>
      <c r="D4231" t="s">
        <v>398</v>
      </c>
      <c r="E4231" s="2" t="s">
        <v>231</v>
      </c>
      <c r="F4231" t="s">
        <v>13607</v>
      </c>
      <c r="G4231" s="2" t="s">
        <v>6585</v>
      </c>
      <c r="H4231" t="s">
        <v>13553</v>
      </c>
    </row>
    <row r="4232" spans="1:8" x14ac:dyDescent="0.15">
      <c r="A4232">
        <v>4246</v>
      </c>
      <c r="B4232" t="s">
        <v>3466</v>
      </c>
      <c r="C4232" t="s">
        <v>12026</v>
      </c>
      <c r="D4232" t="s">
        <v>398</v>
      </c>
      <c r="E4232" s="2" t="s">
        <v>231</v>
      </c>
      <c r="F4232" t="s">
        <v>13607</v>
      </c>
      <c r="G4232" s="2" t="s">
        <v>6393</v>
      </c>
      <c r="H4232" t="s">
        <v>13553</v>
      </c>
    </row>
    <row r="4233" spans="1:8" x14ac:dyDescent="0.15">
      <c r="A4233">
        <v>4247</v>
      </c>
      <c r="B4233" t="s">
        <v>4167</v>
      </c>
      <c r="C4233" t="s">
        <v>12027</v>
      </c>
      <c r="D4233" t="s">
        <v>398</v>
      </c>
      <c r="E4233" s="2" t="s">
        <v>230</v>
      </c>
      <c r="F4233" t="s">
        <v>13607</v>
      </c>
      <c r="G4233" s="2" t="s">
        <v>6474</v>
      </c>
      <c r="H4233" t="s">
        <v>13553</v>
      </c>
    </row>
    <row r="4234" spans="1:8" x14ac:dyDescent="0.15">
      <c r="A4234">
        <v>4248</v>
      </c>
      <c r="B4234" t="s">
        <v>4166</v>
      </c>
      <c r="C4234" t="s">
        <v>12028</v>
      </c>
      <c r="D4234" t="s">
        <v>398</v>
      </c>
      <c r="E4234" s="2" t="s">
        <v>230</v>
      </c>
      <c r="F4234" t="s">
        <v>13623</v>
      </c>
      <c r="G4234" s="2" t="s">
        <v>7285</v>
      </c>
      <c r="H4234" t="s">
        <v>13553</v>
      </c>
    </row>
    <row r="4235" spans="1:8" x14ac:dyDescent="0.15">
      <c r="A4235">
        <v>4249</v>
      </c>
      <c r="B4235" t="s">
        <v>4165</v>
      </c>
      <c r="C4235" t="s">
        <v>12029</v>
      </c>
      <c r="D4235" t="s">
        <v>398</v>
      </c>
      <c r="E4235" s="2" t="s">
        <v>230</v>
      </c>
      <c r="F4235" t="s">
        <v>13610</v>
      </c>
      <c r="G4235" s="2" t="s">
        <v>6404</v>
      </c>
      <c r="H4235" t="s">
        <v>13553</v>
      </c>
    </row>
    <row r="4236" spans="1:8" x14ac:dyDescent="0.15">
      <c r="A4236">
        <v>4250</v>
      </c>
      <c r="B4236" t="s">
        <v>5269</v>
      </c>
      <c r="C4236" t="s">
        <v>12030</v>
      </c>
      <c r="D4236" t="s">
        <v>13585</v>
      </c>
      <c r="E4236" s="2" t="s">
        <v>70</v>
      </c>
      <c r="F4236" t="s">
        <v>13632</v>
      </c>
      <c r="G4236" s="2" t="s">
        <v>7748</v>
      </c>
      <c r="H4236" t="s">
        <v>13553</v>
      </c>
    </row>
    <row r="4237" spans="1:8" x14ac:dyDescent="0.15">
      <c r="A4237">
        <v>4251</v>
      </c>
      <c r="B4237" t="s">
        <v>2694</v>
      </c>
      <c r="C4237" t="s">
        <v>12031</v>
      </c>
      <c r="D4237" t="s">
        <v>13585</v>
      </c>
      <c r="E4237" s="2" t="s">
        <v>67</v>
      </c>
      <c r="F4237" t="s">
        <v>13607</v>
      </c>
      <c r="G4237" s="2" t="s">
        <v>7467</v>
      </c>
      <c r="H4237" t="s">
        <v>13553</v>
      </c>
    </row>
    <row r="4238" spans="1:8" x14ac:dyDescent="0.15">
      <c r="A4238">
        <v>4252</v>
      </c>
      <c r="B4238" t="s">
        <v>2695</v>
      </c>
      <c r="C4238" t="s">
        <v>12032</v>
      </c>
      <c r="D4238" t="s">
        <v>13585</v>
      </c>
      <c r="E4238" s="2" t="s">
        <v>67</v>
      </c>
      <c r="F4238" t="s">
        <v>13607</v>
      </c>
      <c r="G4238" s="2" t="s">
        <v>7749</v>
      </c>
      <c r="H4238" t="s">
        <v>13553</v>
      </c>
    </row>
    <row r="4239" spans="1:8" x14ac:dyDescent="0.15">
      <c r="A4239">
        <v>4253</v>
      </c>
      <c r="B4239" t="s">
        <v>2696</v>
      </c>
      <c r="C4239" t="s">
        <v>12033</v>
      </c>
      <c r="D4239" t="s">
        <v>13585</v>
      </c>
      <c r="E4239" s="2" t="s">
        <v>67</v>
      </c>
      <c r="F4239" t="s">
        <v>13630</v>
      </c>
      <c r="G4239" s="2" t="s">
        <v>7227</v>
      </c>
      <c r="H4239" t="s">
        <v>13553</v>
      </c>
    </row>
    <row r="4240" spans="1:8" x14ac:dyDescent="0.15">
      <c r="A4240">
        <v>4254</v>
      </c>
      <c r="B4240" t="s">
        <v>4158</v>
      </c>
      <c r="C4240" t="s">
        <v>12034</v>
      </c>
      <c r="D4240" t="s">
        <v>408</v>
      </c>
      <c r="E4240" s="2" t="s">
        <v>230</v>
      </c>
      <c r="F4240" t="s">
        <v>13633</v>
      </c>
      <c r="G4240" s="2" t="s">
        <v>6412</v>
      </c>
      <c r="H4240" t="s">
        <v>13553</v>
      </c>
    </row>
    <row r="4241" spans="1:8" x14ac:dyDescent="0.15">
      <c r="A4241">
        <v>4255</v>
      </c>
      <c r="B4241" t="s">
        <v>5270</v>
      </c>
      <c r="C4241" t="s">
        <v>12035</v>
      </c>
      <c r="D4241" t="s">
        <v>408</v>
      </c>
      <c r="E4241" s="2" t="s">
        <v>230</v>
      </c>
      <c r="F4241" t="s">
        <v>13607</v>
      </c>
      <c r="G4241" s="2" t="s">
        <v>6856</v>
      </c>
      <c r="H4241" t="s">
        <v>13553</v>
      </c>
    </row>
    <row r="4242" spans="1:8" x14ac:dyDescent="0.15">
      <c r="A4242">
        <v>4256</v>
      </c>
      <c r="B4242" t="s">
        <v>5271</v>
      </c>
      <c r="C4242" t="s">
        <v>12036</v>
      </c>
      <c r="D4242" t="s">
        <v>408</v>
      </c>
      <c r="E4242" s="2" t="s">
        <v>230</v>
      </c>
      <c r="F4242" t="s">
        <v>13617</v>
      </c>
      <c r="G4242" s="2" t="s">
        <v>6326</v>
      </c>
      <c r="H4242" t="s">
        <v>13553</v>
      </c>
    </row>
    <row r="4243" spans="1:8" x14ac:dyDescent="0.15">
      <c r="A4243">
        <v>4257</v>
      </c>
      <c r="B4243" t="s">
        <v>5272</v>
      </c>
      <c r="C4243" t="s">
        <v>12037</v>
      </c>
      <c r="D4243" t="s">
        <v>13586</v>
      </c>
      <c r="E4243" s="2" t="s">
        <v>70</v>
      </c>
      <c r="F4243" t="s">
        <v>13642</v>
      </c>
      <c r="G4243" s="2" t="s">
        <v>7160</v>
      </c>
      <c r="H4243" t="s">
        <v>13553</v>
      </c>
    </row>
    <row r="4244" spans="1:8" x14ac:dyDescent="0.15">
      <c r="A4244">
        <v>4258</v>
      </c>
      <c r="B4244" t="s">
        <v>5273</v>
      </c>
      <c r="C4244" t="s">
        <v>12038</v>
      </c>
      <c r="D4244" t="s">
        <v>13586</v>
      </c>
      <c r="E4244" s="2" t="s">
        <v>70</v>
      </c>
      <c r="F4244" t="s">
        <v>13617</v>
      </c>
      <c r="G4244" s="2" t="s">
        <v>7084</v>
      </c>
      <c r="H4244" t="s">
        <v>13553</v>
      </c>
    </row>
    <row r="4245" spans="1:8" x14ac:dyDescent="0.15">
      <c r="A4245">
        <v>4259</v>
      </c>
      <c r="B4245" t="s">
        <v>5274</v>
      </c>
      <c r="C4245" t="s">
        <v>12039</v>
      </c>
      <c r="D4245" t="s">
        <v>13586</v>
      </c>
      <c r="E4245" s="2" t="s">
        <v>67</v>
      </c>
      <c r="F4245" t="s">
        <v>13607</v>
      </c>
      <c r="G4245" s="2" t="s">
        <v>7349</v>
      </c>
      <c r="H4245" t="s">
        <v>13553</v>
      </c>
    </row>
    <row r="4246" spans="1:8" x14ac:dyDescent="0.15">
      <c r="A4246">
        <v>4260</v>
      </c>
      <c r="B4246" t="s">
        <v>1889</v>
      </c>
      <c r="C4246" t="s">
        <v>12040</v>
      </c>
      <c r="D4246" t="s">
        <v>13586</v>
      </c>
      <c r="E4246" s="2" t="s">
        <v>67</v>
      </c>
      <c r="F4246" t="s">
        <v>13607</v>
      </c>
      <c r="G4246" s="2" t="s">
        <v>7750</v>
      </c>
      <c r="H4246" t="s">
        <v>13553</v>
      </c>
    </row>
    <row r="4247" spans="1:8" x14ac:dyDescent="0.15">
      <c r="A4247">
        <v>4261</v>
      </c>
      <c r="B4247" t="s">
        <v>5275</v>
      </c>
      <c r="C4247" t="s">
        <v>12041</v>
      </c>
      <c r="D4247" t="s">
        <v>13586</v>
      </c>
      <c r="E4247" s="2" t="s">
        <v>67</v>
      </c>
      <c r="F4247" t="s">
        <v>13621</v>
      </c>
      <c r="G4247" s="2" t="s">
        <v>7751</v>
      </c>
      <c r="H4247" t="s">
        <v>13553</v>
      </c>
    </row>
    <row r="4248" spans="1:8" x14ac:dyDescent="0.15">
      <c r="A4248">
        <v>4262</v>
      </c>
      <c r="B4248" t="s">
        <v>5276</v>
      </c>
      <c r="C4248" t="s">
        <v>12042</v>
      </c>
      <c r="D4248" t="s">
        <v>13586</v>
      </c>
      <c r="E4248" s="2" t="s">
        <v>67</v>
      </c>
      <c r="F4248" t="s">
        <v>13606</v>
      </c>
      <c r="G4248" s="2" t="s">
        <v>7752</v>
      </c>
      <c r="H4248" t="s">
        <v>13553</v>
      </c>
    </row>
    <row r="4249" spans="1:8" x14ac:dyDescent="0.15">
      <c r="A4249">
        <v>4263</v>
      </c>
      <c r="B4249" t="s">
        <v>5277</v>
      </c>
      <c r="C4249" t="s">
        <v>12043</v>
      </c>
      <c r="D4249" t="s">
        <v>6223</v>
      </c>
      <c r="E4249" s="2" t="s">
        <v>232</v>
      </c>
      <c r="F4249" t="s">
        <v>13607</v>
      </c>
      <c r="G4249" s="2" t="s">
        <v>6577</v>
      </c>
      <c r="H4249" t="s">
        <v>13553</v>
      </c>
    </row>
    <row r="4250" spans="1:8" x14ac:dyDescent="0.15">
      <c r="A4250">
        <v>4264</v>
      </c>
      <c r="B4250" t="s">
        <v>1891</v>
      </c>
      <c r="C4250" t="s">
        <v>12044</v>
      </c>
      <c r="D4250" t="s">
        <v>6223</v>
      </c>
      <c r="E4250" s="2" t="s">
        <v>232</v>
      </c>
      <c r="F4250" t="s">
        <v>13607</v>
      </c>
      <c r="G4250" s="2" t="s">
        <v>6483</v>
      </c>
      <c r="H4250" t="s">
        <v>13553</v>
      </c>
    </row>
    <row r="4251" spans="1:8" x14ac:dyDescent="0.15">
      <c r="A4251">
        <v>4265</v>
      </c>
      <c r="B4251" t="s">
        <v>5278</v>
      </c>
      <c r="C4251" t="s">
        <v>12045</v>
      </c>
      <c r="D4251" t="s">
        <v>6223</v>
      </c>
      <c r="E4251" s="2" t="s">
        <v>232</v>
      </c>
      <c r="F4251" t="s">
        <v>13620</v>
      </c>
      <c r="G4251" s="2" t="s">
        <v>7753</v>
      </c>
      <c r="H4251" t="s">
        <v>13553</v>
      </c>
    </row>
    <row r="4252" spans="1:8" x14ac:dyDescent="0.15">
      <c r="A4252">
        <v>4266</v>
      </c>
      <c r="B4252" t="s">
        <v>1890</v>
      </c>
      <c r="C4252" t="s">
        <v>12046</v>
      </c>
      <c r="D4252" t="s">
        <v>6223</v>
      </c>
      <c r="E4252" s="2" t="s">
        <v>232</v>
      </c>
      <c r="F4252" t="s">
        <v>13607</v>
      </c>
      <c r="G4252" s="2" t="s">
        <v>7108</v>
      </c>
      <c r="H4252" t="s">
        <v>13553</v>
      </c>
    </row>
    <row r="4253" spans="1:8" x14ac:dyDescent="0.15">
      <c r="A4253">
        <v>4267</v>
      </c>
      <c r="B4253" t="s">
        <v>1892</v>
      </c>
      <c r="C4253" t="s">
        <v>12047</v>
      </c>
      <c r="D4253" t="s">
        <v>6223</v>
      </c>
      <c r="E4253" s="2" t="s">
        <v>232</v>
      </c>
      <c r="F4253" t="s">
        <v>13606</v>
      </c>
      <c r="G4253" s="2" t="s">
        <v>7320</v>
      </c>
      <c r="H4253" t="s">
        <v>13553</v>
      </c>
    </row>
    <row r="4254" spans="1:8" x14ac:dyDescent="0.15">
      <c r="A4254">
        <v>4268</v>
      </c>
      <c r="B4254" t="s">
        <v>5279</v>
      </c>
      <c r="C4254" t="s">
        <v>12048</v>
      </c>
      <c r="D4254" t="s">
        <v>6223</v>
      </c>
      <c r="E4254" s="2" t="s">
        <v>232</v>
      </c>
      <c r="F4254" t="s">
        <v>27</v>
      </c>
      <c r="G4254" s="2" t="s">
        <v>7623</v>
      </c>
      <c r="H4254" t="s">
        <v>13553</v>
      </c>
    </row>
    <row r="4255" spans="1:8" x14ac:dyDescent="0.15">
      <c r="A4255">
        <v>4269</v>
      </c>
      <c r="B4255" t="s">
        <v>3265</v>
      </c>
      <c r="C4255" t="s">
        <v>8792</v>
      </c>
      <c r="D4255" t="s">
        <v>6223</v>
      </c>
      <c r="E4255" s="2" t="s">
        <v>231</v>
      </c>
      <c r="F4255" t="s">
        <v>13607</v>
      </c>
      <c r="G4255" s="2" t="s">
        <v>6685</v>
      </c>
      <c r="H4255" t="s">
        <v>13553</v>
      </c>
    </row>
    <row r="4256" spans="1:8" x14ac:dyDescent="0.15">
      <c r="A4256">
        <v>4270</v>
      </c>
      <c r="B4256" t="s">
        <v>3267</v>
      </c>
      <c r="C4256" t="s">
        <v>12049</v>
      </c>
      <c r="D4256" t="s">
        <v>6223</v>
      </c>
      <c r="E4256" s="2" t="s">
        <v>231</v>
      </c>
      <c r="F4256" t="s">
        <v>13607</v>
      </c>
      <c r="G4256" s="2" t="s">
        <v>6854</v>
      </c>
      <c r="H4256" t="s">
        <v>13553</v>
      </c>
    </row>
    <row r="4257" spans="1:8" x14ac:dyDescent="0.15">
      <c r="A4257">
        <v>4271</v>
      </c>
      <c r="B4257" t="s">
        <v>5280</v>
      </c>
      <c r="C4257" t="s">
        <v>12050</v>
      </c>
      <c r="D4257" t="s">
        <v>6223</v>
      </c>
      <c r="E4257" s="2" t="s">
        <v>231</v>
      </c>
      <c r="F4257" t="s">
        <v>13609</v>
      </c>
      <c r="G4257" s="2" t="s">
        <v>6901</v>
      </c>
      <c r="H4257" t="s">
        <v>13553</v>
      </c>
    </row>
    <row r="4258" spans="1:8" x14ac:dyDescent="0.15">
      <c r="A4258">
        <v>4272</v>
      </c>
      <c r="B4258" t="s">
        <v>3268</v>
      </c>
      <c r="C4258" t="s">
        <v>12051</v>
      </c>
      <c r="D4258" t="s">
        <v>6223</v>
      </c>
      <c r="E4258" s="2" t="s">
        <v>231</v>
      </c>
      <c r="F4258" t="s">
        <v>13607</v>
      </c>
      <c r="G4258" s="2" t="s">
        <v>6822</v>
      </c>
      <c r="H4258" t="s">
        <v>13553</v>
      </c>
    </row>
    <row r="4259" spans="1:8" x14ac:dyDescent="0.15">
      <c r="A4259">
        <v>4273</v>
      </c>
      <c r="B4259" t="s">
        <v>5281</v>
      </c>
      <c r="C4259" t="s">
        <v>12052</v>
      </c>
      <c r="D4259" t="s">
        <v>6223</v>
      </c>
      <c r="E4259" s="2" t="s">
        <v>231</v>
      </c>
      <c r="F4259" t="s">
        <v>13608</v>
      </c>
      <c r="G4259" s="2" t="s">
        <v>7363</v>
      </c>
      <c r="H4259" t="s">
        <v>13553</v>
      </c>
    </row>
    <row r="4260" spans="1:8" x14ac:dyDescent="0.15">
      <c r="A4260">
        <v>4274</v>
      </c>
      <c r="B4260" t="s">
        <v>5282</v>
      </c>
      <c r="C4260" t="s">
        <v>12053</v>
      </c>
      <c r="D4260" t="s">
        <v>6223</v>
      </c>
      <c r="E4260" s="2" t="s">
        <v>231</v>
      </c>
      <c r="F4260" t="s">
        <v>13607</v>
      </c>
      <c r="G4260" s="2" t="s">
        <v>6684</v>
      </c>
      <c r="H4260" t="s">
        <v>13553</v>
      </c>
    </row>
    <row r="4261" spans="1:8" x14ac:dyDescent="0.15">
      <c r="A4261">
        <v>4275</v>
      </c>
      <c r="B4261" t="s">
        <v>5283</v>
      </c>
      <c r="C4261" t="s">
        <v>12054</v>
      </c>
      <c r="D4261" t="s">
        <v>6223</v>
      </c>
      <c r="E4261" s="2" t="s">
        <v>231</v>
      </c>
      <c r="F4261" t="s">
        <v>13606</v>
      </c>
      <c r="G4261" s="2" t="s">
        <v>6731</v>
      </c>
      <c r="H4261" t="s">
        <v>13553</v>
      </c>
    </row>
    <row r="4262" spans="1:8" x14ac:dyDescent="0.15">
      <c r="A4262">
        <v>4276</v>
      </c>
      <c r="B4262" t="s">
        <v>3266</v>
      </c>
      <c r="C4262" t="s">
        <v>12055</v>
      </c>
      <c r="D4262" t="s">
        <v>6223</v>
      </c>
      <c r="E4262" s="2" t="s">
        <v>231</v>
      </c>
      <c r="F4262" t="s">
        <v>13634</v>
      </c>
      <c r="G4262" s="2" t="s">
        <v>7663</v>
      </c>
      <c r="H4262" t="s">
        <v>13553</v>
      </c>
    </row>
    <row r="4263" spans="1:8" x14ac:dyDescent="0.15">
      <c r="A4263">
        <v>4277</v>
      </c>
      <c r="B4263" t="s">
        <v>5284</v>
      </c>
      <c r="C4263" t="s">
        <v>12056</v>
      </c>
      <c r="D4263" t="s">
        <v>6223</v>
      </c>
      <c r="E4263" s="2" t="s">
        <v>231</v>
      </c>
      <c r="F4263" t="s">
        <v>13607</v>
      </c>
      <c r="G4263" s="2" t="s">
        <v>6491</v>
      </c>
      <c r="H4263" t="s">
        <v>13553</v>
      </c>
    </row>
    <row r="4264" spans="1:8" x14ac:dyDescent="0.15">
      <c r="A4264">
        <v>4278</v>
      </c>
      <c r="B4264" t="s">
        <v>3270</v>
      </c>
      <c r="C4264" t="s">
        <v>12057</v>
      </c>
      <c r="D4264" t="s">
        <v>6223</v>
      </c>
      <c r="E4264" s="2" t="s">
        <v>231</v>
      </c>
      <c r="F4264" t="s">
        <v>13607</v>
      </c>
      <c r="G4264" s="2" t="s">
        <v>7754</v>
      </c>
      <c r="H4264" t="s">
        <v>13553</v>
      </c>
    </row>
    <row r="4265" spans="1:8" x14ac:dyDescent="0.15">
      <c r="A4265">
        <v>4279</v>
      </c>
      <c r="B4265" t="s">
        <v>5285</v>
      </c>
      <c r="C4265" t="s">
        <v>12058</v>
      </c>
      <c r="D4265" t="s">
        <v>6223</v>
      </c>
      <c r="E4265" s="2" t="s">
        <v>231</v>
      </c>
      <c r="F4265" t="s">
        <v>13623</v>
      </c>
      <c r="G4265" s="2" t="s">
        <v>7755</v>
      </c>
      <c r="H4265" t="s">
        <v>13553</v>
      </c>
    </row>
    <row r="4266" spans="1:8" x14ac:dyDescent="0.15">
      <c r="A4266">
        <v>4280</v>
      </c>
      <c r="B4266" t="s">
        <v>3269</v>
      </c>
      <c r="C4266" t="s">
        <v>12059</v>
      </c>
      <c r="D4266" t="s">
        <v>6223</v>
      </c>
      <c r="E4266" s="2" t="s">
        <v>231</v>
      </c>
      <c r="F4266" t="s">
        <v>13606</v>
      </c>
      <c r="G4266" s="2" t="s">
        <v>6636</v>
      </c>
      <c r="H4266" t="s">
        <v>13553</v>
      </c>
    </row>
    <row r="4267" spans="1:8" x14ac:dyDescent="0.15">
      <c r="A4267">
        <v>4281</v>
      </c>
      <c r="B4267" t="s">
        <v>5286</v>
      </c>
      <c r="C4267" t="s">
        <v>12060</v>
      </c>
      <c r="D4267" t="s">
        <v>6223</v>
      </c>
      <c r="E4267" s="2" t="s">
        <v>230</v>
      </c>
      <c r="F4267" t="s">
        <v>13606</v>
      </c>
      <c r="G4267" s="2" t="s">
        <v>6396</v>
      </c>
      <c r="H4267" t="s">
        <v>13553</v>
      </c>
    </row>
    <row r="4268" spans="1:8" x14ac:dyDescent="0.15">
      <c r="A4268">
        <v>4282</v>
      </c>
      <c r="B4268" t="s">
        <v>5287</v>
      </c>
      <c r="C4268" t="s">
        <v>12061</v>
      </c>
      <c r="D4268" t="s">
        <v>6223</v>
      </c>
      <c r="E4268" s="2" t="s">
        <v>230</v>
      </c>
      <c r="F4268" t="s">
        <v>13614</v>
      </c>
      <c r="G4268" s="2" t="s">
        <v>6352</v>
      </c>
      <c r="H4268" t="s">
        <v>13553</v>
      </c>
    </row>
    <row r="4269" spans="1:8" x14ac:dyDescent="0.15">
      <c r="A4269">
        <v>4283</v>
      </c>
      <c r="B4269" t="s">
        <v>5288</v>
      </c>
      <c r="C4269" t="s">
        <v>12062</v>
      </c>
      <c r="D4269" t="s">
        <v>6223</v>
      </c>
      <c r="E4269" s="2" t="s">
        <v>230</v>
      </c>
      <c r="F4269" t="s">
        <v>13607</v>
      </c>
      <c r="G4269" s="2" t="s">
        <v>7060</v>
      </c>
      <c r="H4269" t="s">
        <v>13553</v>
      </c>
    </row>
    <row r="4270" spans="1:8" x14ac:dyDescent="0.15">
      <c r="A4270">
        <v>4284</v>
      </c>
      <c r="B4270" t="s">
        <v>5289</v>
      </c>
      <c r="C4270" t="s">
        <v>12063</v>
      </c>
      <c r="D4270" t="s">
        <v>6223</v>
      </c>
      <c r="E4270" s="2" t="s">
        <v>230</v>
      </c>
      <c r="F4270" t="s">
        <v>13607</v>
      </c>
      <c r="G4270" s="2" t="s">
        <v>6594</v>
      </c>
      <c r="H4270" t="s">
        <v>13553</v>
      </c>
    </row>
    <row r="4271" spans="1:8" x14ac:dyDescent="0.15">
      <c r="A4271">
        <v>4285</v>
      </c>
      <c r="B4271" t="s">
        <v>5290</v>
      </c>
      <c r="C4271" t="s">
        <v>12064</v>
      </c>
      <c r="D4271" t="s">
        <v>6223</v>
      </c>
      <c r="E4271" s="2" t="s">
        <v>230</v>
      </c>
      <c r="F4271" t="s">
        <v>13606</v>
      </c>
      <c r="G4271" s="2" t="s">
        <v>7756</v>
      </c>
      <c r="H4271" t="s">
        <v>13553</v>
      </c>
    </row>
    <row r="4272" spans="1:8" x14ac:dyDescent="0.15">
      <c r="A4272">
        <v>4286</v>
      </c>
      <c r="B4272" t="s">
        <v>5291</v>
      </c>
      <c r="C4272" t="s">
        <v>12065</v>
      </c>
      <c r="D4272" t="s">
        <v>6223</v>
      </c>
      <c r="E4272" s="2" t="s">
        <v>230</v>
      </c>
      <c r="F4272" t="s">
        <v>13606</v>
      </c>
      <c r="G4272" s="2" t="s">
        <v>6418</v>
      </c>
      <c r="H4272" t="s">
        <v>13553</v>
      </c>
    </row>
    <row r="4273" spans="1:8" x14ac:dyDescent="0.15">
      <c r="A4273">
        <v>4287</v>
      </c>
      <c r="B4273" t="s">
        <v>5292</v>
      </c>
      <c r="C4273" t="s">
        <v>12066</v>
      </c>
      <c r="D4273" t="s">
        <v>6223</v>
      </c>
      <c r="E4273" s="2" t="s">
        <v>230</v>
      </c>
      <c r="F4273" t="s">
        <v>13606</v>
      </c>
      <c r="G4273" s="2" t="s">
        <v>6352</v>
      </c>
      <c r="H4273" t="s">
        <v>13553</v>
      </c>
    </row>
    <row r="4274" spans="1:8" x14ac:dyDescent="0.15">
      <c r="A4274">
        <v>4288</v>
      </c>
      <c r="B4274" t="s">
        <v>5293</v>
      </c>
      <c r="C4274" t="s">
        <v>12067</v>
      </c>
      <c r="D4274" t="s">
        <v>6223</v>
      </c>
      <c r="E4274" s="2" t="s">
        <v>230</v>
      </c>
      <c r="F4274" t="s">
        <v>13607</v>
      </c>
      <c r="G4274" s="2" t="s">
        <v>6734</v>
      </c>
      <c r="H4274" t="s">
        <v>13553</v>
      </c>
    </row>
    <row r="4275" spans="1:8" x14ac:dyDescent="0.15">
      <c r="A4275">
        <v>4289</v>
      </c>
      <c r="B4275" t="s">
        <v>5294</v>
      </c>
      <c r="C4275" t="s">
        <v>12068</v>
      </c>
      <c r="D4275" t="s">
        <v>6223</v>
      </c>
      <c r="E4275" s="2" t="s">
        <v>230</v>
      </c>
      <c r="F4275" t="s">
        <v>13606</v>
      </c>
      <c r="G4275" s="2" t="s">
        <v>6867</v>
      </c>
      <c r="H4275" t="s">
        <v>13553</v>
      </c>
    </row>
    <row r="4276" spans="1:8" x14ac:dyDescent="0.15">
      <c r="A4276">
        <v>4290</v>
      </c>
      <c r="B4276" t="s">
        <v>5295</v>
      </c>
      <c r="C4276" t="s">
        <v>12069</v>
      </c>
      <c r="D4276" t="s">
        <v>6223</v>
      </c>
      <c r="E4276" s="2" t="s">
        <v>230</v>
      </c>
      <c r="F4276" t="s">
        <v>13607</v>
      </c>
      <c r="G4276" s="2" t="s">
        <v>7373</v>
      </c>
      <c r="H4276" t="s">
        <v>13553</v>
      </c>
    </row>
    <row r="4277" spans="1:8" x14ac:dyDescent="0.15">
      <c r="A4277">
        <v>4291</v>
      </c>
      <c r="B4277" t="s">
        <v>5296</v>
      </c>
      <c r="C4277" t="s">
        <v>12070</v>
      </c>
      <c r="D4277" t="s">
        <v>6223</v>
      </c>
      <c r="E4277" s="2" t="s">
        <v>230</v>
      </c>
      <c r="F4277" t="s">
        <v>13606</v>
      </c>
      <c r="G4277" s="2" t="s">
        <v>6596</v>
      </c>
      <c r="H4277" t="s">
        <v>13553</v>
      </c>
    </row>
    <row r="4278" spans="1:8" x14ac:dyDescent="0.15">
      <c r="A4278">
        <v>4292</v>
      </c>
      <c r="B4278" t="s">
        <v>5297</v>
      </c>
      <c r="C4278" t="s">
        <v>12071</v>
      </c>
      <c r="D4278" t="s">
        <v>6223</v>
      </c>
      <c r="E4278" s="2" t="s">
        <v>230</v>
      </c>
      <c r="F4278" t="s">
        <v>13612</v>
      </c>
      <c r="G4278" s="2" t="s">
        <v>6292</v>
      </c>
      <c r="H4278" t="s">
        <v>13553</v>
      </c>
    </row>
    <row r="4279" spans="1:8" x14ac:dyDescent="0.15">
      <c r="A4279">
        <v>4293</v>
      </c>
      <c r="B4279" t="s">
        <v>5298</v>
      </c>
      <c r="C4279" t="s">
        <v>12072</v>
      </c>
      <c r="D4279" t="s">
        <v>6223</v>
      </c>
      <c r="E4279" s="2" t="s">
        <v>230</v>
      </c>
      <c r="F4279" t="s">
        <v>13649</v>
      </c>
      <c r="G4279" s="2" t="s">
        <v>7153</v>
      </c>
      <c r="H4279" t="s">
        <v>13553</v>
      </c>
    </row>
    <row r="4280" spans="1:8" x14ac:dyDescent="0.15">
      <c r="A4280">
        <v>4294</v>
      </c>
      <c r="B4280" t="s">
        <v>5299</v>
      </c>
      <c r="C4280" t="s">
        <v>12073</v>
      </c>
      <c r="D4280" t="s">
        <v>6223</v>
      </c>
      <c r="E4280" s="2" t="s">
        <v>230</v>
      </c>
      <c r="F4280" t="s">
        <v>13607</v>
      </c>
      <c r="G4280" s="2" t="s">
        <v>6588</v>
      </c>
      <c r="H4280" t="s">
        <v>13553</v>
      </c>
    </row>
    <row r="4281" spans="1:8" x14ac:dyDescent="0.15">
      <c r="A4281">
        <v>4295</v>
      </c>
      <c r="B4281" t="s">
        <v>3486</v>
      </c>
      <c r="C4281" t="s">
        <v>11790</v>
      </c>
      <c r="D4281" t="s">
        <v>377</v>
      </c>
      <c r="E4281" s="2" t="s">
        <v>231</v>
      </c>
      <c r="F4281" t="s">
        <v>13622</v>
      </c>
      <c r="G4281" s="2" t="s">
        <v>6636</v>
      </c>
      <c r="H4281" t="s">
        <v>13553</v>
      </c>
    </row>
    <row r="4282" spans="1:8" x14ac:dyDescent="0.15">
      <c r="A4282">
        <v>4296</v>
      </c>
      <c r="B4282" t="s">
        <v>1357</v>
      </c>
      <c r="C4282" t="s">
        <v>12074</v>
      </c>
      <c r="D4282" t="s">
        <v>377</v>
      </c>
      <c r="E4282" s="2" t="s">
        <v>232</v>
      </c>
      <c r="F4282" t="s">
        <v>13606</v>
      </c>
      <c r="G4282" s="2" t="s">
        <v>7630</v>
      </c>
      <c r="H4282" t="s">
        <v>13553</v>
      </c>
    </row>
    <row r="4283" spans="1:8" x14ac:dyDescent="0.15">
      <c r="A4283">
        <v>4297</v>
      </c>
      <c r="B4283" t="s">
        <v>1916</v>
      </c>
      <c r="C4283" t="s">
        <v>12075</v>
      </c>
      <c r="D4283" t="s">
        <v>376</v>
      </c>
      <c r="E4283" s="2" t="s">
        <v>232</v>
      </c>
      <c r="F4283" t="s">
        <v>13606</v>
      </c>
      <c r="G4283" s="2" t="s">
        <v>6464</v>
      </c>
      <c r="H4283" t="s">
        <v>13553</v>
      </c>
    </row>
    <row r="4284" spans="1:8" x14ac:dyDescent="0.15">
      <c r="A4284">
        <v>4298</v>
      </c>
      <c r="B4284" t="s">
        <v>1917</v>
      </c>
      <c r="C4284" t="s">
        <v>12076</v>
      </c>
      <c r="D4284" t="s">
        <v>376</v>
      </c>
      <c r="E4284" s="2" t="s">
        <v>232</v>
      </c>
      <c r="F4284" t="s">
        <v>13606</v>
      </c>
      <c r="G4284" s="2" t="s">
        <v>6540</v>
      </c>
      <c r="H4284" t="s">
        <v>13553</v>
      </c>
    </row>
    <row r="4285" spans="1:8" x14ac:dyDescent="0.15">
      <c r="A4285">
        <v>4299</v>
      </c>
      <c r="B4285" t="s">
        <v>1918</v>
      </c>
      <c r="C4285" t="s">
        <v>12077</v>
      </c>
      <c r="D4285" t="s">
        <v>376</v>
      </c>
      <c r="E4285" s="2" t="s">
        <v>232</v>
      </c>
      <c r="F4285" t="s">
        <v>13606</v>
      </c>
      <c r="G4285" s="2" t="s">
        <v>6770</v>
      </c>
      <c r="H4285" t="s">
        <v>13553</v>
      </c>
    </row>
    <row r="4286" spans="1:8" x14ac:dyDescent="0.15">
      <c r="A4286">
        <v>4300</v>
      </c>
      <c r="B4286" t="s">
        <v>1919</v>
      </c>
      <c r="C4286" t="s">
        <v>12078</v>
      </c>
      <c r="D4286" t="s">
        <v>376</v>
      </c>
      <c r="E4286" s="2" t="s">
        <v>232</v>
      </c>
      <c r="F4286" t="s">
        <v>13606</v>
      </c>
      <c r="G4286" s="2" t="s">
        <v>7492</v>
      </c>
      <c r="H4286" t="s">
        <v>13553</v>
      </c>
    </row>
    <row r="4287" spans="1:8" x14ac:dyDescent="0.15">
      <c r="A4287">
        <v>4301</v>
      </c>
      <c r="B4287" t="s">
        <v>1920</v>
      </c>
      <c r="C4287" t="s">
        <v>12079</v>
      </c>
      <c r="D4287" t="s">
        <v>376</v>
      </c>
      <c r="E4287" s="2" t="s">
        <v>232</v>
      </c>
      <c r="F4287" t="s">
        <v>13610</v>
      </c>
      <c r="G4287" s="2" t="s">
        <v>6718</v>
      </c>
      <c r="H4287" t="s">
        <v>13553</v>
      </c>
    </row>
    <row r="4288" spans="1:8" x14ac:dyDescent="0.15">
      <c r="A4288">
        <v>4302</v>
      </c>
      <c r="B4288" t="s">
        <v>1921</v>
      </c>
      <c r="C4288" t="s">
        <v>12080</v>
      </c>
      <c r="D4288" t="s">
        <v>376</v>
      </c>
      <c r="E4288" s="2" t="s">
        <v>232</v>
      </c>
      <c r="F4288" t="s">
        <v>13607</v>
      </c>
      <c r="G4288" s="2" t="s">
        <v>6820</v>
      </c>
      <c r="H4288" t="s">
        <v>13553</v>
      </c>
    </row>
    <row r="4289" spans="1:8" x14ac:dyDescent="0.15">
      <c r="A4289">
        <v>4303</v>
      </c>
      <c r="B4289" t="s">
        <v>1922</v>
      </c>
      <c r="C4289" t="s">
        <v>12081</v>
      </c>
      <c r="D4289" t="s">
        <v>376</v>
      </c>
      <c r="E4289" s="2" t="s">
        <v>232</v>
      </c>
      <c r="F4289" t="s">
        <v>13634</v>
      </c>
      <c r="G4289" s="2" t="s">
        <v>7274</v>
      </c>
      <c r="H4289" t="s">
        <v>13553</v>
      </c>
    </row>
    <row r="4290" spans="1:8" x14ac:dyDescent="0.15">
      <c r="A4290">
        <v>4304</v>
      </c>
      <c r="B4290" t="s">
        <v>1923</v>
      </c>
      <c r="C4290" t="s">
        <v>12082</v>
      </c>
      <c r="D4290" t="s">
        <v>376</v>
      </c>
      <c r="E4290" s="2" t="s">
        <v>232</v>
      </c>
      <c r="F4290" t="s">
        <v>13642</v>
      </c>
      <c r="G4290" s="2" t="s">
        <v>6714</v>
      </c>
      <c r="H4290" t="s">
        <v>13553</v>
      </c>
    </row>
    <row r="4291" spans="1:8" x14ac:dyDescent="0.15">
      <c r="A4291">
        <v>4305</v>
      </c>
      <c r="B4291" t="s">
        <v>1924</v>
      </c>
      <c r="C4291" t="s">
        <v>12083</v>
      </c>
      <c r="D4291" t="s">
        <v>376</v>
      </c>
      <c r="E4291" s="2" t="s">
        <v>232</v>
      </c>
      <c r="F4291" t="s">
        <v>13617</v>
      </c>
      <c r="G4291" s="2" t="s">
        <v>6711</v>
      </c>
      <c r="H4291" t="s">
        <v>13553</v>
      </c>
    </row>
    <row r="4292" spans="1:8" x14ac:dyDescent="0.15">
      <c r="A4292">
        <v>4306</v>
      </c>
      <c r="B4292" t="s">
        <v>3552</v>
      </c>
      <c r="C4292" t="s">
        <v>12084</v>
      </c>
      <c r="D4292" t="s">
        <v>376</v>
      </c>
      <c r="E4292" s="2" t="s">
        <v>232</v>
      </c>
      <c r="F4292" t="s">
        <v>13606</v>
      </c>
      <c r="G4292" s="2" t="s">
        <v>7470</v>
      </c>
      <c r="H4292" t="s">
        <v>13553</v>
      </c>
    </row>
    <row r="4293" spans="1:8" x14ac:dyDescent="0.15">
      <c r="A4293">
        <v>4307</v>
      </c>
      <c r="B4293" t="s">
        <v>2643</v>
      </c>
      <c r="C4293" t="s">
        <v>12085</v>
      </c>
      <c r="D4293" t="s">
        <v>376</v>
      </c>
      <c r="E4293" s="2" t="s">
        <v>231</v>
      </c>
      <c r="F4293" t="s">
        <v>13617</v>
      </c>
      <c r="G4293" s="2" t="s">
        <v>7674</v>
      </c>
      <c r="H4293" t="s">
        <v>13553</v>
      </c>
    </row>
    <row r="4294" spans="1:8" x14ac:dyDescent="0.15">
      <c r="A4294">
        <v>4308</v>
      </c>
      <c r="B4294" t="s">
        <v>2644</v>
      </c>
      <c r="C4294" t="s">
        <v>12086</v>
      </c>
      <c r="D4294" t="s">
        <v>376</v>
      </c>
      <c r="E4294" s="2" t="s">
        <v>231</v>
      </c>
      <c r="F4294" t="s">
        <v>13634</v>
      </c>
      <c r="G4294" s="2" t="s">
        <v>6399</v>
      </c>
      <c r="H4294" t="s">
        <v>13553</v>
      </c>
    </row>
    <row r="4295" spans="1:8" x14ac:dyDescent="0.15">
      <c r="A4295">
        <v>4309</v>
      </c>
      <c r="B4295" t="s">
        <v>2645</v>
      </c>
      <c r="C4295" t="s">
        <v>12087</v>
      </c>
      <c r="D4295" t="s">
        <v>376</v>
      </c>
      <c r="E4295" s="2" t="s">
        <v>231</v>
      </c>
      <c r="F4295" t="s">
        <v>13617</v>
      </c>
      <c r="G4295" s="2" t="s">
        <v>6584</v>
      </c>
      <c r="H4295" t="s">
        <v>13553</v>
      </c>
    </row>
    <row r="4296" spans="1:8" x14ac:dyDescent="0.15">
      <c r="A4296">
        <v>4310</v>
      </c>
      <c r="B4296" t="s">
        <v>2646</v>
      </c>
      <c r="C4296" t="s">
        <v>12088</v>
      </c>
      <c r="D4296" t="s">
        <v>376</v>
      </c>
      <c r="E4296" s="2" t="s">
        <v>231</v>
      </c>
      <c r="F4296" t="s">
        <v>13632</v>
      </c>
      <c r="G4296" s="2" t="s">
        <v>6408</v>
      </c>
      <c r="H4296" t="s">
        <v>13553</v>
      </c>
    </row>
    <row r="4297" spans="1:8" x14ac:dyDescent="0.15">
      <c r="A4297">
        <v>4311</v>
      </c>
      <c r="B4297" t="s">
        <v>2647</v>
      </c>
      <c r="C4297" t="s">
        <v>12089</v>
      </c>
      <c r="D4297" t="s">
        <v>376</v>
      </c>
      <c r="E4297" s="2" t="s">
        <v>231</v>
      </c>
      <c r="F4297" t="s">
        <v>13606</v>
      </c>
      <c r="G4297" s="2" t="s">
        <v>7323</v>
      </c>
      <c r="H4297" t="s">
        <v>13553</v>
      </c>
    </row>
    <row r="4298" spans="1:8" x14ac:dyDescent="0.15">
      <c r="A4298">
        <v>4312</v>
      </c>
      <c r="B4298" t="s">
        <v>2648</v>
      </c>
      <c r="C4298" t="s">
        <v>12090</v>
      </c>
      <c r="D4298" t="s">
        <v>376</v>
      </c>
      <c r="E4298" s="2" t="s">
        <v>231</v>
      </c>
      <c r="F4298" t="s">
        <v>13610</v>
      </c>
      <c r="G4298" s="2" t="s">
        <v>6934</v>
      </c>
      <c r="H4298" t="s">
        <v>13553</v>
      </c>
    </row>
    <row r="4299" spans="1:8" x14ac:dyDescent="0.15">
      <c r="A4299">
        <v>4313</v>
      </c>
      <c r="B4299" t="s">
        <v>2299</v>
      </c>
      <c r="C4299" t="s">
        <v>9443</v>
      </c>
      <c r="D4299" t="s">
        <v>376</v>
      </c>
      <c r="E4299" s="2" t="s">
        <v>231</v>
      </c>
      <c r="F4299" t="s">
        <v>13610</v>
      </c>
      <c r="G4299" s="2" t="s">
        <v>7757</v>
      </c>
      <c r="H4299" t="s">
        <v>13553</v>
      </c>
    </row>
    <row r="4300" spans="1:8" x14ac:dyDescent="0.15">
      <c r="A4300">
        <v>4314</v>
      </c>
      <c r="B4300" t="s">
        <v>3553</v>
      </c>
      <c r="C4300" t="s">
        <v>12091</v>
      </c>
      <c r="D4300" t="s">
        <v>376</v>
      </c>
      <c r="E4300" s="2" t="s">
        <v>231</v>
      </c>
      <c r="F4300" t="s">
        <v>13610</v>
      </c>
      <c r="G4300" s="2" t="s">
        <v>7024</v>
      </c>
      <c r="H4300" t="s">
        <v>13553</v>
      </c>
    </row>
    <row r="4301" spans="1:8" x14ac:dyDescent="0.15">
      <c r="A4301">
        <v>4315</v>
      </c>
      <c r="B4301" t="s">
        <v>4110</v>
      </c>
      <c r="C4301" t="s">
        <v>12092</v>
      </c>
      <c r="D4301" t="s">
        <v>376</v>
      </c>
      <c r="E4301" s="2" t="s">
        <v>230</v>
      </c>
      <c r="F4301" t="s">
        <v>13610</v>
      </c>
      <c r="G4301" s="2" t="s">
        <v>6969</v>
      </c>
      <c r="H4301" t="s">
        <v>13553</v>
      </c>
    </row>
    <row r="4302" spans="1:8" x14ac:dyDescent="0.15">
      <c r="A4302">
        <v>4316</v>
      </c>
      <c r="B4302" t="s">
        <v>4115</v>
      </c>
      <c r="C4302" t="s">
        <v>12093</v>
      </c>
      <c r="D4302" t="s">
        <v>376</v>
      </c>
      <c r="E4302" s="2" t="s">
        <v>230</v>
      </c>
      <c r="F4302" t="s">
        <v>13617</v>
      </c>
      <c r="G4302" s="2" t="s">
        <v>7122</v>
      </c>
      <c r="H4302" t="s">
        <v>13553</v>
      </c>
    </row>
    <row r="4303" spans="1:8" x14ac:dyDescent="0.15">
      <c r="A4303">
        <v>4317</v>
      </c>
      <c r="B4303" t="s">
        <v>4111</v>
      </c>
      <c r="C4303" t="s">
        <v>12094</v>
      </c>
      <c r="D4303" t="s">
        <v>376</v>
      </c>
      <c r="E4303" s="2" t="s">
        <v>230</v>
      </c>
      <c r="F4303" t="s">
        <v>13632</v>
      </c>
      <c r="G4303" s="2" t="s">
        <v>6435</v>
      </c>
      <c r="H4303" t="s">
        <v>13553</v>
      </c>
    </row>
    <row r="4304" spans="1:8" x14ac:dyDescent="0.15">
      <c r="A4304">
        <v>4318</v>
      </c>
      <c r="B4304" t="s">
        <v>4112</v>
      </c>
      <c r="C4304" t="s">
        <v>12095</v>
      </c>
      <c r="D4304" t="s">
        <v>376</v>
      </c>
      <c r="E4304" s="2" t="s">
        <v>230</v>
      </c>
      <c r="F4304" t="s">
        <v>13607</v>
      </c>
      <c r="G4304" s="2" t="s">
        <v>6967</v>
      </c>
      <c r="H4304" t="s">
        <v>13553</v>
      </c>
    </row>
    <row r="4305" spans="1:8" x14ac:dyDescent="0.15">
      <c r="A4305">
        <v>4319</v>
      </c>
      <c r="B4305" t="s">
        <v>4113</v>
      </c>
      <c r="C4305" t="s">
        <v>12096</v>
      </c>
      <c r="D4305" t="s">
        <v>376</v>
      </c>
      <c r="E4305" s="2" t="s">
        <v>230</v>
      </c>
      <c r="F4305" t="s">
        <v>13610</v>
      </c>
      <c r="G4305" s="2" t="s">
        <v>6561</v>
      </c>
      <c r="H4305" t="s">
        <v>13553</v>
      </c>
    </row>
    <row r="4306" spans="1:8" x14ac:dyDescent="0.15">
      <c r="A4306">
        <v>4320</v>
      </c>
      <c r="B4306" t="s">
        <v>4114</v>
      </c>
      <c r="C4306" t="s">
        <v>12097</v>
      </c>
      <c r="D4306" t="s">
        <v>376</v>
      </c>
      <c r="E4306" s="2" t="s">
        <v>230</v>
      </c>
      <c r="F4306" t="s">
        <v>13607</v>
      </c>
      <c r="G4306" s="2" t="s">
        <v>6697</v>
      </c>
      <c r="H4306" t="s">
        <v>13553</v>
      </c>
    </row>
    <row r="4307" spans="1:8" x14ac:dyDescent="0.15">
      <c r="A4307">
        <v>4321</v>
      </c>
      <c r="B4307" t="s">
        <v>5300</v>
      </c>
      <c r="C4307" t="s">
        <v>12098</v>
      </c>
      <c r="D4307" t="s">
        <v>376</v>
      </c>
      <c r="E4307" s="2" t="s">
        <v>7855</v>
      </c>
      <c r="F4307" t="s">
        <v>13606</v>
      </c>
      <c r="G4307" s="2" t="s">
        <v>6758</v>
      </c>
      <c r="H4307" t="s">
        <v>13553</v>
      </c>
    </row>
    <row r="4308" spans="1:8" x14ac:dyDescent="0.15">
      <c r="A4308">
        <v>4322</v>
      </c>
      <c r="B4308" t="s">
        <v>5301</v>
      </c>
      <c r="C4308" t="s">
        <v>12099</v>
      </c>
      <c r="D4308" t="s">
        <v>376</v>
      </c>
      <c r="E4308" s="2" t="s">
        <v>7855</v>
      </c>
      <c r="F4308" t="s">
        <v>13606</v>
      </c>
      <c r="G4308" s="2" t="s">
        <v>6943</v>
      </c>
      <c r="H4308" t="s">
        <v>13553</v>
      </c>
    </row>
    <row r="4309" spans="1:8" x14ac:dyDescent="0.15">
      <c r="A4309">
        <v>4323</v>
      </c>
      <c r="B4309" t="s">
        <v>5302</v>
      </c>
      <c r="C4309" t="s">
        <v>12100</v>
      </c>
      <c r="D4309" t="s">
        <v>376</v>
      </c>
      <c r="E4309" s="2" t="s">
        <v>7855</v>
      </c>
      <c r="F4309" t="s">
        <v>13606</v>
      </c>
      <c r="G4309" s="2" t="s">
        <v>6653</v>
      </c>
      <c r="H4309" t="s">
        <v>13553</v>
      </c>
    </row>
    <row r="4310" spans="1:8" x14ac:dyDescent="0.15">
      <c r="A4310">
        <v>4324</v>
      </c>
      <c r="B4310" t="s">
        <v>5303</v>
      </c>
      <c r="C4310" t="s">
        <v>12101</v>
      </c>
      <c r="D4310" t="s">
        <v>376</v>
      </c>
      <c r="E4310" s="2" t="s">
        <v>7855</v>
      </c>
      <c r="F4310" t="s">
        <v>13610</v>
      </c>
      <c r="G4310" s="2" t="s">
        <v>6451</v>
      </c>
      <c r="H4310" t="s">
        <v>13553</v>
      </c>
    </row>
    <row r="4311" spans="1:8" x14ac:dyDescent="0.15">
      <c r="A4311">
        <v>4325</v>
      </c>
      <c r="B4311" t="s">
        <v>5304</v>
      </c>
      <c r="C4311" t="s">
        <v>12102</v>
      </c>
      <c r="D4311" t="s">
        <v>376</v>
      </c>
      <c r="E4311" s="2" t="s">
        <v>7855</v>
      </c>
      <c r="F4311" t="s">
        <v>13606</v>
      </c>
      <c r="G4311" s="2" t="s">
        <v>7077</v>
      </c>
      <c r="H4311" t="s">
        <v>13553</v>
      </c>
    </row>
    <row r="4312" spans="1:8" x14ac:dyDescent="0.15">
      <c r="A4312">
        <v>4326</v>
      </c>
      <c r="B4312" t="s">
        <v>5305</v>
      </c>
      <c r="C4312" t="s">
        <v>12103</v>
      </c>
      <c r="D4312" t="s">
        <v>376</v>
      </c>
      <c r="E4312" s="2" t="s">
        <v>7855</v>
      </c>
      <c r="F4312" t="s">
        <v>13610</v>
      </c>
      <c r="G4312" s="2" t="s">
        <v>6604</v>
      </c>
      <c r="H4312" t="s">
        <v>13553</v>
      </c>
    </row>
    <row r="4313" spans="1:8" x14ac:dyDescent="0.15">
      <c r="A4313">
        <v>4327</v>
      </c>
      <c r="B4313" t="s">
        <v>5306</v>
      </c>
      <c r="C4313" t="s">
        <v>12104</v>
      </c>
      <c r="D4313" t="s">
        <v>376</v>
      </c>
      <c r="E4313" s="2" t="s">
        <v>7855</v>
      </c>
      <c r="F4313" t="s">
        <v>13622</v>
      </c>
      <c r="G4313" s="2" t="s">
        <v>6980</v>
      </c>
      <c r="H4313" t="s">
        <v>13553</v>
      </c>
    </row>
    <row r="4314" spans="1:8" x14ac:dyDescent="0.15">
      <c r="A4314">
        <v>4328</v>
      </c>
      <c r="B4314" t="s">
        <v>2642</v>
      </c>
      <c r="C4314" t="s">
        <v>12105</v>
      </c>
      <c r="D4314" t="s">
        <v>376</v>
      </c>
      <c r="E4314" s="2" t="s">
        <v>232</v>
      </c>
      <c r="F4314" t="s">
        <v>13606</v>
      </c>
      <c r="G4314" s="2" t="s">
        <v>7272</v>
      </c>
      <c r="H4314" t="s">
        <v>13553</v>
      </c>
    </row>
    <row r="4315" spans="1:8" x14ac:dyDescent="0.15">
      <c r="A4315">
        <v>4329</v>
      </c>
      <c r="B4315" t="s">
        <v>1927</v>
      </c>
      <c r="C4315" t="s">
        <v>12106</v>
      </c>
      <c r="D4315" t="s">
        <v>376</v>
      </c>
      <c r="E4315" s="2" t="s">
        <v>232</v>
      </c>
      <c r="F4315" t="s">
        <v>13617</v>
      </c>
      <c r="G4315" s="2" t="s">
        <v>7623</v>
      </c>
      <c r="H4315" t="s">
        <v>13553</v>
      </c>
    </row>
    <row r="4316" spans="1:8" x14ac:dyDescent="0.15">
      <c r="A4316">
        <v>4330</v>
      </c>
      <c r="B4316" t="s">
        <v>1925</v>
      </c>
      <c r="C4316" t="s">
        <v>12107</v>
      </c>
      <c r="D4316" t="s">
        <v>376</v>
      </c>
      <c r="E4316" s="2" t="s">
        <v>232</v>
      </c>
      <c r="F4316" t="s">
        <v>13631</v>
      </c>
      <c r="G4316" s="2" t="s">
        <v>6669</v>
      </c>
      <c r="H4316" t="s">
        <v>13553</v>
      </c>
    </row>
    <row r="4317" spans="1:8" x14ac:dyDescent="0.15">
      <c r="A4317">
        <v>4331</v>
      </c>
      <c r="B4317" t="s">
        <v>1926</v>
      </c>
      <c r="C4317" t="s">
        <v>12108</v>
      </c>
      <c r="D4317" t="s">
        <v>376</v>
      </c>
      <c r="E4317" s="2" t="s">
        <v>232</v>
      </c>
      <c r="F4317" t="s">
        <v>13621</v>
      </c>
      <c r="G4317" s="2" t="s">
        <v>6375</v>
      </c>
      <c r="H4317" t="s">
        <v>13553</v>
      </c>
    </row>
    <row r="4318" spans="1:8" x14ac:dyDescent="0.15">
      <c r="A4318">
        <v>4332</v>
      </c>
      <c r="B4318" t="s">
        <v>2637</v>
      </c>
      <c r="C4318" t="s">
        <v>12109</v>
      </c>
      <c r="D4318" t="s">
        <v>376</v>
      </c>
      <c r="E4318" s="2" t="s">
        <v>231</v>
      </c>
      <c r="F4318" t="s">
        <v>13606</v>
      </c>
      <c r="G4318" s="2" t="s">
        <v>6491</v>
      </c>
      <c r="H4318" t="s">
        <v>13553</v>
      </c>
    </row>
    <row r="4319" spans="1:8" x14ac:dyDescent="0.15">
      <c r="A4319">
        <v>4333</v>
      </c>
      <c r="B4319" t="s">
        <v>2638</v>
      </c>
      <c r="C4319" t="s">
        <v>12110</v>
      </c>
      <c r="D4319" t="s">
        <v>376</v>
      </c>
      <c r="E4319" s="2" t="s">
        <v>231</v>
      </c>
      <c r="F4319" t="s">
        <v>13606</v>
      </c>
      <c r="G4319" s="2" t="s">
        <v>7297</v>
      </c>
      <c r="H4319" t="s">
        <v>13553</v>
      </c>
    </row>
    <row r="4320" spans="1:8" x14ac:dyDescent="0.15">
      <c r="A4320">
        <v>4334</v>
      </c>
      <c r="B4320" t="s">
        <v>2639</v>
      </c>
      <c r="C4320" t="s">
        <v>12111</v>
      </c>
      <c r="D4320" t="s">
        <v>376</v>
      </c>
      <c r="E4320" s="2" t="s">
        <v>231</v>
      </c>
      <c r="F4320" t="s">
        <v>13606</v>
      </c>
      <c r="G4320" s="2" t="s">
        <v>6411</v>
      </c>
      <c r="H4320" t="s">
        <v>13553</v>
      </c>
    </row>
    <row r="4321" spans="1:8" x14ac:dyDescent="0.15">
      <c r="A4321">
        <v>4335</v>
      </c>
      <c r="B4321" t="s">
        <v>338</v>
      </c>
      <c r="C4321" t="s">
        <v>9406</v>
      </c>
      <c r="D4321" t="s">
        <v>376</v>
      </c>
      <c r="E4321" s="2" t="s">
        <v>231</v>
      </c>
      <c r="F4321" t="s">
        <v>13606</v>
      </c>
      <c r="G4321" s="2" t="s">
        <v>6856</v>
      </c>
      <c r="H4321" t="s">
        <v>13553</v>
      </c>
    </row>
    <row r="4322" spans="1:8" x14ac:dyDescent="0.15">
      <c r="A4322">
        <v>4336</v>
      </c>
      <c r="B4322" t="s">
        <v>2640</v>
      </c>
      <c r="C4322" t="s">
        <v>12112</v>
      </c>
      <c r="D4322" t="s">
        <v>376</v>
      </c>
      <c r="E4322" s="2" t="s">
        <v>231</v>
      </c>
      <c r="F4322" t="s">
        <v>13606</v>
      </c>
      <c r="G4322" s="2" t="s">
        <v>6629</v>
      </c>
      <c r="H4322" t="s">
        <v>13553</v>
      </c>
    </row>
    <row r="4323" spans="1:8" x14ac:dyDescent="0.15">
      <c r="A4323">
        <v>4337</v>
      </c>
      <c r="B4323" t="s">
        <v>2641</v>
      </c>
      <c r="C4323" t="s">
        <v>12113</v>
      </c>
      <c r="D4323" t="s">
        <v>376</v>
      </c>
      <c r="E4323" s="2" t="s">
        <v>231</v>
      </c>
      <c r="F4323" t="s">
        <v>13606</v>
      </c>
      <c r="G4323" s="2" t="s">
        <v>6493</v>
      </c>
      <c r="H4323" t="s">
        <v>13553</v>
      </c>
    </row>
    <row r="4324" spans="1:8" x14ac:dyDescent="0.15">
      <c r="A4324">
        <v>4338</v>
      </c>
      <c r="B4324" t="s">
        <v>3550</v>
      </c>
      <c r="C4324" t="s">
        <v>12114</v>
      </c>
      <c r="D4324" t="s">
        <v>376</v>
      </c>
      <c r="E4324" s="2" t="s">
        <v>231</v>
      </c>
      <c r="F4324" t="s">
        <v>13607</v>
      </c>
      <c r="G4324" s="2" t="s">
        <v>6400</v>
      </c>
      <c r="H4324" t="s">
        <v>13553</v>
      </c>
    </row>
    <row r="4325" spans="1:8" x14ac:dyDescent="0.15">
      <c r="A4325">
        <v>4339</v>
      </c>
      <c r="B4325" t="s">
        <v>3551</v>
      </c>
      <c r="C4325" t="s">
        <v>12115</v>
      </c>
      <c r="D4325" t="s">
        <v>376</v>
      </c>
      <c r="E4325" s="2" t="s">
        <v>231</v>
      </c>
      <c r="F4325" t="s">
        <v>13610</v>
      </c>
      <c r="G4325" s="2" t="s">
        <v>7115</v>
      </c>
      <c r="H4325" t="s">
        <v>13553</v>
      </c>
    </row>
    <row r="4326" spans="1:8" x14ac:dyDescent="0.15">
      <c r="A4326">
        <v>4340</v>
      </c>
      <c r="B4326" t="s">
        <v>5307</v>
      </c>
      <c r="C4326" t="s">
        <v>12116</v>
      </c>
      <c r="D4326" t="s">
        <v>376</v>
      </c>
      <c r="E4326" s="2" t="s">
        <v>230</v>
      </c>
      <c r="F4326" t="s">
        <v>13607</v>
      </c>
      <c r="G4326" s="2" t="s">
        <v>7248</v>
      </c>
      <c r="H4326" t="s">
        <v>13553</v>
      </c>
    </row>
    <row r="4327" spans="1:8" x14ac:dyDescent="0.15">
      <c r="A4327">
        <v>4341</v>
      </c>
      <c r="B4327" t="s">
        <v>4116</v>
      </c>
      <c r="C4327" t="s">
        <v>12117</v>
      </c>
      <c r="D4327" t="s">
        <v>376</v>
      </c>
      <c r="E4327" s="2" t="s">
        <v>230</v>
      </c>
      <c r="F4327" t="s">
        <v>13606</v>
      </c>
      <c r="G4327" s="2" t="s">
        <v>6349</v>
      </c>
      <c r="H4327" t="s">
        <v>13553</v>
      </c>
    </row>
    <row r="4328" spans="1:8" x14ac:dyDescent="0.15">
      <c r="A4328">
        <v>4342</v>
      </c>
      <c r="B4328" t="s">
        <v>4117</v>
      </c>
      <c r="C4328" t="s">
        <v>12118</v>
      </c>
      <c r="D4328" t="s">
        <v>376</v>
      </c>
      <c r="E4328" s="2" t="s">
        <v>230</v>
      </c>
      <c r="F4328" t="s">
        <v>13617</v>
      </c>
      <c r="G4328" s="2" t="s">
        <v>6557</v>
      </c>
      <c r="H4328" t="s">
        <v>13553</v>
      </c>
    </row>
    <row r="4329" spans="1:8" x14ac:dyDescent="0.15">
      <c r="A4329">
        <v>4343</v>
      </c>
      <c r="B4329" t="s">
        <v>5308</v>
      </c>
      <c r="C4329" t="s">
        <v>12119</v>
      </c>
      <c r="D4329" t="s">
        <v>376</v>
      </c>
      <c r="E4329" s="2" t="s">
        <v>230</v>
      </c>
      <c r="F4329" t="s">
        <v>13606</v>
      </c>
      <c r="G4329" s="2" t="s">
        <v>6352</v>
      </c>
      <c r="H4329" t="s">
        <v>13553</v>
      </c>
    </row>
    <row r="4330" spans="1:8" x14ac:dyDescent="0.15">
      <c r="A4330">
        <v>4344</v>
      </c>
      <c r="B4330" t="s">
        <v>322</v>
      </c>
      <c r="C4330" t="s">
        <v>12120</v>
      </c>
      <c r="D4330" t="s">
        <v>419</v>
      </c>
      <c r="E4330" s="2" t="s">
        <v>232</v>
      </c>
      <c r="F4330" t="s">
        <v>13634</v>
      </c>
      <c r="G4330" s="2" t="s">
        <v>6987</v>
      </c>
      <c r="H4330" t="s">
        <v>13553</v>
      </c>
    </row>
    <row r="4331" spans="1:8" x14ac:dyDescent="0.15">
      <c r="A4331">
        <v>4345</v>
      </c>
      <c r="B4331" t="s">
        <v>1985</v>
      </c>
      <c r="C4331" t="s">
        <v>12121</v>
      </c>
      <c r="D4331" t="s">
        <v>419</v>
      </c>
      <c r="E4331" s="2" t="s">
        <v>232</v>
      </c>
      <c r="F4331" t="s">
        <v>13607</v>
      </c>
      <c r="G4331" s="2" t="s">
        <v>6712</v>
      </c>
      <c r="H4331" t="s">
        <v>13553</v>
      </c>
    </row>
    <row r="4332" spans="1:8" x14ac:dyDescent="0.15">
      <c r="A4332">
        <v>4346</v>
      </c>
      <c r="B4332" t="s">
        <v>1986</v>
      </c>
      <c r="C4332" t="s">
        <v>12122</v>
      </c>
      <c r="D4332" t="s">
        <v>419</v>
      </c>
      <c r="E4332" s="2" t="s">
        <v>232</v>
      </c>
      <c r="F4332" t="s">
        <v>13617</v>
      </c>
      <c r="G4332" s="2" t="s">
        <v>6542</v>
      </c>
      <c r="H4332" t="s">
        <v>13553</v>
      </c>
    </row>
    <row r="4333" spans="1:8" x14ac:dyDescent="0.15">
      <c r="A4333">
        <v>4347</v>
      </c>
      <c r="B4333" t="s">
        <v>1987</v>
      </c>
      <c r="C4333" t="s">
        <v>12123</v>
      </c>
      <c r="D4333" t="s">
        <v>419</v>
      </c>
      <c r="E4333" s="2" t="s">
        <v>232</v>
      </c>
      <c r="F4333" t="s">
        <v>13648</v>
      </c>
      <c r="G4333" s="2" t="s">
        <v>7203</v>
      </c>
      <c r="H4333" t="s">
        <v>13553</v>
      </c>
    </row>
    <row r="4334" spans="1:8" x14ac:dyDescent="0.15">
      <c r="A4334">
        <v>4348</v>
      </c>
      <c r="B4334" t="s">
        <v>2634</v>
      </c>
      <c r="C4334" t="s">
        <v>12124</v>
      </c>
      <c r="D4334" t="s">
        <v>419</v>
      </c>
      <c r="E4334" s="2" t="s">
        <v>231</v>
      </c>
      <c r="F4334" t="s">
        <v>13621</v>
      </c>
      <c r="G4334" s="2" t="s">
        <v>6489</v>
      </c>
      <c r="H4334" t="s">
        <v>13553</v>
      </c>
    </row>
    <row r="4335" spans="1:8" x14ac:dyDescent="0.15">
      <c r="A4335">
        <v>4349</v>
      </c>
      <c r="B4335" t="s">
        <v>2635</v>
      </c>
      <c r="C4335" t="s">
        <v>12125</v>
      </c>
      <c r="D4335" t="s">
        <v>419</v>
      </c>
      <c r="E4335" s="2" t="s">
        <v>231</v>
      </c>
      <c r="F4335" t="s">
        <v>13607</v>
      </c>
      <c r="G4335" s="2" t="s">
        <v>6633</v>
      </c>
      <c r="H4335" t="s">
        <v>13553</v>
      </c>
    </row>
    <row r="4336" spans="1:8" x14ac:dyDescent="0.15">
      <c r="A4336">
        <v>4350</v>
      </c>
      <c r="B4336" t="s">
        <v>2636</v>
      </c>
      <c r="C4336" t="s">
        <v>12126</v>
      </c>
      <c r="D4336" t="s">
        <v>419</v>
      </c>
      <c r="E4336" s="2" t="s">
        <v>231</v>
      </c>
      <c r="F4336" t="s">
        <v>13618</v>
      </c>
      <c r="G4336" s="2" t="s">
        <v>6266</v>
      </c>
      <c r="H4336" t="s">
        <v>13553</v>
      </c>
    </row>
    <row r="4337" spans="1:8" x14ac:dyDescent="0.15">
      <c r="A4337">
        <v>4351</v>
      </c>
      <c r="B4337" t="s">
        <v>3529</v>
      </c>
      <c r="C4337" t="s">
        <v>12127</v>
      </c>
      <c r="D4337" t="s">
        <v>419</v>
      </c>
      <c r="E4337" s="2" t="s">
        <v>231</v>
      </c>
      <c r="F4337" t="s">
        <v>13627</v>
      </c>
      <c r="G4337" s="2" t="s">
        <v>6996</v>
      </c>
      <c r="H4337" t="s">
        <v>13553</v>
      </c>
    </row>
    <row r="4338" spans="1:8" x14ac:dyDescent="0.15">
      <c r="A4338">
        <v>4352</v>
      </c>
      <c r="B4338" t="s">
        <v>5309</v>
      </c>
      <c r="C4338" t="s">
        <v>12128</v>
      </c>
      <c r="D4338" t="s">
        <v>419</v>
      </c>
      <c r="E4338" s="2" t="s">
        <v>230</v>
      </c>
      <c r="F4338" t="s">
        <v>13609</v>
      </c>
      <c r="G4338" s="2" t="s">
        <v>7309</v>
      </c>
      <c r="H4338" t="s">
        <v>13553</v>
      </c>
    </row>
    <row r="4339" spans="1:8" x14ac:dyDescent="0.15">
      <c r="A4339">
        <v>4353</v>
      </c>
      <c r="B4339" t="s">
        <v>4140</v>
      </c>
      <c r="C4339" t="s">
        <v>12129</v>
      </c>
      <c r="D4339" t="s">
        <v>419</v>
      </c>
      <c r="E4339" s="2" t="s">
        <v>230</v>
      </c>
      <c r="F4339" t="s">
        <v>13610</v>
      </c>
      <c r="G4339" s="2" t="s">
        <v>6641</v>
      </c>
      <c r="H4339" t="s">
        <v>13553</v>
      </c>
    </row>
    <row r="4340" spans="1:8" x14ac:dyDescent="0.15">
      <c r="A4340">
        <v>4354</v>
      </c>
      <c r="B4340" t="s">
        <v>4141</v>
      </c>
      <c r="C4340" t="s">
        <v>12130</v>
      </c>
      <c r="D4340" t="s">
        <v>419</v>
      </c>
      <c r="E4340" s="2" t="s">
        <v>230</v>
      </c>
      <c r="F4340" t="s">
        <v>13610</v>
      </c>
      <c r="G4340" s="2" t="s">
        <v>6700</v>
      </c>
      <c r="H4340" t="s">
        <v>13553</v>
      </c>
    </row>
    <row r="4341" spans="1:8" x14ac:dyDescent="0.15">
      <c r="A4341">
        <v>4355</v>
      </c>
      <c r="B4341" t="s">
        <v>4142</v>
      </c>
      <c r="C4341" t="s">
        <v>12131</v>
      </c>
      <c r="D4341" t="s">
        <v>419</v>
      </c>
      <c r="E4341" s="2" t="s">
        <v>230</v>
      </c>
      <c r="F4341" t="s">
        <v>13642</v>
      </c>
      <c r="G4341" s="2" t="s">
        <v>7120</v>
      </c>
      <c r="H4341" t="s">
        <v>13553</v>
      </c>
    </row>
    <row r="4342" spans="1:8" x14ac:dyDescent="0.15">
      <c r="A4342">
        <v>4357</v>
      </c>
      <c r="B4342" t="s">
        <v>4143</v>
      </c>
      <c r="C4342" t="s">
        <v>12132</v>
      </c>
      <c r="D4342" t="s">
        <v>419</v>
      </c>
      <c r="E4342" s="2" t="s">
        <v>230</v>
      </c>
      <c r="F4342" t="s">
        <v>13625</v>
      </c>
      <c r="G4342" s="2" t="s">
        <v>7586</v>
      </c>
      <c r="H4342" t="s">
        <v>13553</v>
      </c>
    </row>
    <row r="4343" spans="1:8" x14ac:dyDescent="0.15">
      <c r="A4343">
        <v>4359</v>
      </c>
      <c r="B4343" t="s">
        <v>4144</v>
      </c>
      <c r="C4343" t="s">
        <v>12133</v>
      </c>
      <c r="D4343" t="s">
        <v>419</v>
      </c>
      <c r="E4343" s="2" t="s">
        <v>230</v>
      </c>
      <c r="F4343" t="s">
        <v>13610</v>
      </c>
      <c r="G4343" s="2" t="s">
        <v>7234</v>
      </c>
      <c r="H4343" t="s">
        <v>13553</v>
      </c>
    </row>
    <row r="4344" spans="1:8" x14ac:dyDescent="0.15">
      <c r="A4344">
        <v>4360</v>
      </c>
      <c r="B4344" t="s">
        <v>5310</v>
      </c>
      <c r="C4344" t="s">
        <v>12134</v>
      </c>
      <c r="D4344" t="s">
        <v>419</v>
      </c>
      <c r="E4344" s="2" t="s">
        <v>230</v>
      </c>
      <c r="F4344" t="s">
        <v>13621</v>
      </c>
      <c r="G4344" s="2" t="s">
        <v>7758</v>
      </c>
      <c r="H4344" t="s">
        <v>13553</v>
      </c>
    </row>
    <row r="4345" spans="1:8" x14ac:dyDescent="0.15">
      <c r="A4345">
        <v>4361</v>
      </c>
      <c r="B4345" t="s">
        <v>4145</v>
      </c>
      <c r="C4345" t="s">
        <v>12135</v>
      </c>
      <c r="D4345" t="s">
        <v>419</v>
      </c>
      <c r="E4345" s="2" t="s">
        <v>230</v>
      </c>
      <c r="F4345" t="s">
        <v>13617</v>
      </c>
      <c r="G4345" s="2" t="s">
        <v>7066</v>
      </c>
      <c r="H4345" t="s">
        <v>13553</v>
      </c>
    </row>
    <row r="4346" spans="1:8" x14ac:dyDescent="0.15">
      <c r="A4346">
        <v>4362</v>
      </c>
      <c r="B4346" t="s">
        <v>4146</v>
      </c>
      <c r="C4346" t="s">
        <v>12136</v>
      </c>
      <c r="D4346" t="s">
        <v>419</v>
      </c>
      <c r="E4346" s="2" t="s">
        <v>230</v>
      </c>
      <c r="F4346" t="s">
        <v>13627</v>
      </c>
      <c r="G4346" s="2" t="s">
        <v>6936</v>
      </c>
      <c r="H4346" t="s">
        <v>13553</v>
      </c>
    </row>
    <row r="4347" spans="1:8" x14ac:dyDescent="0.15">
      <c r="A4347">
        <v>4363</v>
      </c>
      <c r="B4347" t="s">
        <v>4147</v>
      </c>
      <c r="C4347" t="s">
        <v>12137</v>
      </c>
      <c r="D4347" t="s">
        <v>419</v>
      </c>
      <c r="E4347" s="2" t="s">
        <v>230</v>
      </c>
      <c r="F4347" t="s">
        <v>13642</v>
      </c>
      <c r="G4347" s="2" t="s">
        <v>6789</v>
      </c>
      <c r="H4347" t="s">
        <v>13553</v>
      </c>
    </row>
    <row r="4348" spans="1:8" x14ac:dyDescent="0.15">
      <c r="A4348">
        <v>4365</v>
      </c>
      <c r="B4348" t="s">
        <v>1988</v>
      </c>
      <c r="C4348" t="s">
        <v>12138</v>
      </c>
      <c r="D4348" t="s">
        <v>419</v>
      </c>
      <c r="E4348" s="2" t="s">
        <v>232</v>
      </c>
      <c r="F4348" t="s">
        <v>13634</v>
      </c>
      <c r="G4348" s="2" t="s">
        <v>7087</v>
      </c>
      <c r="H4348" t="s">
        <v>13553</v>
      </c>
    </row>
    <row r="4349" spans="1:8" x14ac:dyDescent="0.15">
      <c r="A4349">
        <v>4366</v>
      </c>
      <c r="B4349" t="s">
        <v>1989</v>
      </c>
      <c r="C4349" t="s">
        <v>8500</v>
      </c>
      <c r="D4349" t="s">
        <v>419</v>
      </c>
      <c r="E4349" s="2" t="s">
        <v>232</v>
      </c>
      <c r="F4349" t="s">
        <v>13610</v>
      </c>
      <c r="G4349" s="2" t="s">
        <v>6623</v>
      </c>
      <c r="H4349" t="s">
        <v>13553</v>
      </c>
    </row>
    <row r="4350" spans="1:8" x14ac:dyDescent="0.15">
      <c r="A4350">
        <v>4370</v>
      </c>
      <c r="B4350" t="s">
        <v>3530</v>
      </c>
      <c r="C4350" t="s">
        <v>12139</v>
      </c>
      <c r="D4350" t="s">
        <v>419</v>
      </c>
      <c r="E4350" s="2" t="s">
        <v>231</v>
      </c>
      <c r="F4350" t="s">
        <v>13610</v>
      </c>
      <c r="G4350" s="2" t="s">
        <v>7439</v>
      </c>
      <c r="H4350" t="s">
        <v>13553</v>
      </c>
    </row>
    <row r="4351" spans="1:8" x14ac:dyDescent="0.15">
      <c r="A4351">
        <v>4371</v>
      </c>
      <c r="B4351" t="s">
        <v>5311</v>
      </c>
      <c r="C4351" t="s">
        <v>12140</v>
      </c>
      <c r="D4351" t="s">
        <v>419</v>
      </c>
      <c r="E4351" s="2" t="s">
        <v>230</v>
      </c>
      <c r="F4351" t="s">
        <v>13610</v>
      </c>
      <c r="G4351" s="2" t="s">
        <v>7488</v>
      </c>
      <c r="H4351" t="s">
        <v>13553</v>
      </c>
    </row>
    <row r="4352" spans="1:8" x14ac:dyDescent="0.15">
      <c r="A4352">
        <v>4372</v>
      </c>
      <c r="B4352" t="s">
        <v>5312</v>
      </c>
      <c r="C4352" t="s">
        <v>12141</v>
      </c>
      <c r="D4352" t="s">
        <v>419</v>
      </c>
      <c r="E4352" s="2" t="s">
        <v>230</v>
      </c>
      <c r="F4352" t="s">
        <v>13627</v>
      </c>
      <c r="G4352" s="2" t="s">
        <v>6302</v>
      </c>
      <c r="H4352" t="s">
        <v>13553</v>
      </c>
    </row>
    <row r="4353" spans="1:8" x14ac:dyDescent="0.15">
      <c r="A4353">
        <v>4373</v>
      </c>
      <c r="B4353" t="s">
        <v>5313</v>
      </c>
      <c r="C4353" t="s">
        <v>12142</v>
      </c>
      <c r="D4353" t="s">
        <v>419</v>
      </c>
      <c r="E4353" s="2" t="s">
        <v>230</v>
      </c>
      <c r="F4353" t="s">
        <v>13607</v>
      </c>
      <c r="G4353" s="2" t="s">
        <v>7060</v>
      </c>
      <c r="H4353" t="s">
        <v>13553</v>
      </c>
    </row>
    <row r="4354" spans="1:8" x14ac:dyDescent="0.15">
      <c r="A4354">
        <v>4377</v>
      </c>
      <c r="B4354" t="s">
        <v>1367</v>
      </c>
      <c r="C4354" t="s">
        <v>12143</v>
      </c>
      <c r="D4354" t="s">
        <v>375</v>
      </c>
      <c r="E4354" s="2" t="s">
        <v>232</v>
      </c>
      <c r="F4354" t="s">
        <v>13613</v>
      </c>
      <c r="G4354" s="2" t="s">
        <v>6246</v>
      </c>
      <c r="H4354" t="s">
        <v>13553</v>
      </c>
    </row>
    <row r="4355" spans="1:8" x14ac:dyDescent="0.15">
      <c r="A4355">
        <v>4378</v>
      </c>
      <c r="B4355" t="s">
        <v>1368</v>
      </c>
      <c r="C4355" t="s">
        <v>12144</v>
      </c>
      <c r="D4355" t="s">
        <v>375</v>
      </c>
      <c r="E4355" s="2" t="s">
        <v>232</v>
      </c>
      <c r="F4355" t="s">
        <v>13621</v>
      </c>
      <c r="G4355" s="2" t="s">
        <v>6705</v>
      </c>
      <c r="H4355" t="s">
        <v>13553</v>
      </c>
    </row>
    <row r="4356" spans="1:8" x14ac:dyDescent="0.15">
      <c r="A4356">
        <v>4379</v>
      </c>
      <c r="B4356" t="s">
        <v>1369</v>
      </c>
      <c r="C4356" t="s">
        <v>12145</v>
      </c>
      <c r="D4356" t="s">
        <v>375</v>
      </c>
      <c r="E4356" s="2" t="s">
        <v>232</v>
      </c>
      <c r="F4356" t="s">
        <v>13615</v>
      </c>
      <c r="G4356" s="2" t="s">
        <v>7759</v>
      </c>
      <c r="H4356" t="s">
        <v>13553</v>
      </c>
    </row>
    <row r="4357" spans="1:8" x14ac:dyDescent="0.15">
      <c r="A4357">
        <v>4380</v>
      </c>
      <c r="B4357" t="s">
        <v>1370</v>
      </c>
      <c r="C4357" t="s">
        <v>12146</v>
      </c>
      <c r="D4357" t="s">
        <v>375</v>
      </c>
      <c r="E4357" s="2" t="s">
        <v>232</v>
      </c>
      <c r="F4357" t="s">
        <v>13621</v>
      </c>
      <c r="G4357" s="2" t="s">
        <v>6331</v>
      </c>
      <c r="H4357" t="s">
        <v>13553</v>
      </c>
    </row>
    <row r="4358" spans="1:8" x14ac:dyDescent="0.15">
      <c r="A4358">
        <v>4381</v>
      </c>
      <c r="B4358" t="s">
        <v>1371</v>
      </c>
      <c r="C4358" t="s">
        <v>12147</v>
      </c>
      <c r="D4358" t="s">
        <v>375</v>
      </c>
      <c r="E4358" s="2" t="s">
        <v>232</v>
      </c>
      <c r="F4358" t="s">
        <v>13643</v>
      </c>
      <c r="G4358" s="2" t="s">
        <v>6821</v>
      </c>
      <c r="H4358" t="s">
        <v>13553</v>
      </c>
    </row>
    <row r="4359" spans="1:8" x14ac:dyDescent="0.15">
      <c r="A4359">
        <v>4382</v>
      </c>
      <c r="B4359" t="s">
        <v>1372</v>
      </c>
      <c r="C4359" t="s">
        <v>12148</v>
      </c>
      <c r="D4359" t="s">
        <v>375</v>
      </c>
      <c r="E4359" s="2" t="s">
        <v>232</v>
      </c>
      <c r="F4359" t="s">
        <v>13610</v>
      </c>
      <c r="G4359" s="2" t="s">
        <v>6389</v>
      </c>
      <c r="H4359" t="s">
        <v>13553</v>
      </c>
    </row>
    <row r="4360" spans="1:8" x14ac:dyDescent="0.15">
      <c r="A4360">
        <v>4383</v>
      </c>
      <c r="B4360" t="s">
        <v>1373</v>
      </c>
      <c r="C4360" t="s">
        <v>12149</v>
      </c>
      <c r="D4360" t="s">
        <v>375</v>
      </c>
      <c r="E4360" s="2" t="s">
        <v>232</v>
      </c>
      <c r="F4360" t="s">
        <v>27</v>
      </c>
      <c r="G4360" s="2" t="s">
        <v>7043</v>
      </c>
      <c r="H4360" t="s">
        <v>13553</v>
      </c>
    </row>
    <row r="4361" spans="1:8" x14ac:dyDescent="0.15">
      <c r="A4361">
        <v>4384</v>
      </c>
      <c r="B4361" t="s">
        <v>1374</v>
      </c>
      <c r="C4361" t="s">
        <v>12150</v>
      </c>
      <c r="D4361" t="s">
        <v>375</v>
      </c>
      <c r="E4361" s="2" t="s">
        <v>232</v>
      </c>
      <c r="F4361" t="s">
        <v>13609</v>
      </c>
      <c r="G4361" s="2" t="s">
        <v>6369</v>
      </c>
      <c r="H4361" t="s">
        <v>13553</v>
      </c>
    </row>
    <row r="4362" spans="1:8" x14ac:dyDescent="0.15">
      <c r="A4362">
        <v>4385</v>
      </c>
      <c r="B4362" t="s">
        <v>1375</v>
      </c>
      <c r="C4362" t="s">
        <v>12151</v>
      </c>
      <c r="D4362" t="s">
        <v>375</v>
      </c>
      <c r="E4362" s="2" t="s">
        <v>232</v>
      </c>
      <c r="F4362" t="s">
        <v>13617</v>
      </c>
      <c r="G4362" s="2" t="s">
        <v>7206</v>
      </c>
      <c r="H4362" t="s">
        <v>13553</v>
      </c>
    </row>
    <row r="4363" spans="1:8" x14ac:dyDescent="0.15">
      <c r="A4363">
        <v>4386</v>
      </c>
      <c r="B4363" t="s">
        <v>1376</v>
      </c>
      <c r="C4363" t="s">
        <v>12152</v>
      </c>
      <c r="D4363" t="s">
        <v>375</v>
      </c>
      <c r="E4363" s="2" t="s">
        <v>232</v>
      </c>
      <c r="F4363" t="s">
        <v>13618</v>
      </c>
      <c r="G4363" s="2" t="s">
        <v>6987</v>
      </c>
      <c r="H4363" t="s">
        <v>13553</v>
      </c>
    </row>
    <row r="4364" spans="1:8" x14ac:dyDescent="0.15">
      <c r="A4364">
        <v>4387</v>
      </c>
      <c r="B4364" t="s">
        <v>1377</v>
      </c>
      <c r="C4364" t="s">
        <v>12153</v>
      </c>
      <c r="D4364" t="s">
        <v>375</v>
      </c>
      <c r="E4364" s="2" t="s">
        <v>232</v>
      </c>
      <c r="F4364" t="s">
        <v>13630</v>
      </c>
      <c r="G4364" s="2" t="s">
        <v>6464</v>
      </c>
      <c r="H4364" t="s">
        <v>13553</v>
      </c>
    </row>
    <row r="4365" spans="1:8" x14ac:dyDescent="0.15">
      <c r="A4365">
        <v>4388</v>
      </c>
      <c r="B4365" t="s">
        <v>1378</v>
      </c>
      <c r="C4365" t="s">
        <v>12154</v>
      </c>
      <c r="D4365" t="s">
        <v>375</v>
      </c>
      <c r="E4365" s="2" t="s">
        <v>232</v>
      </c>
      <c r="F4365" t="s">
        <v>13647</v>
      </c>
      <c r="G4365" s="2" t="s">
        <v>7760</v>
      </c>
      <c r="H4365" t="s">
        <v>13553</v>
      </c>
    </row>
    <row r="4366" spans="1:8" x14ac:dyDescent="0.15">
      <c r="A4366">
        <v>4389</v>
      </c>
      <c r="B4366" t="s">
        <v>1379</v>
      </c>
      <c r="C4366" t="s">
        <v>12155</v>
      </c>
      <c r="D4366" t="s">
        <v>375</v>
      </c>
      <c r="E4366" s="2" t="s">
        <v>232</v>
      </c>
      <c r="F4366" t="s">
        <v>13644</v>
      </c>
      <c r="G4366" s="2" t="s">
        <v>6372</v>
      </c>
      <c r="H4366" t="s">
        <v>13553</v>
      </c>
    </row>
    <row r="4367" spans="1:8" x14ac:dyDescent="0.15">
      <c r="A4367">
        <v>4390</v>
      </c>
      <c r="B4367" t="s">
        <v>1380</v>
      </c>
      <c r="C4367" t="s">
        <v>12156</v>
      </c>
      <c r="D4367" t="s">
        <v>375</v>
      </c>
      <c r="E4367" s="2" t="s">
        <v>231</v>
      </c>
      <c r="F4367" t="s">
        <v>13633</v>
      </c>
      <c r="G4367" s="2" t="s">
        <v>6489</v>
      </c>
      <c r="H4367" t="s">
        <v>13553</v>
      </c>
    </row>
    <row r="4368" spans="1:8" x14ac:dyDescent="0.15">
      <c r="A4368">
        <v>4391</v>
      </c>
      <c r="B4368" t="s">
        <v>1381</v>
      </c>
      <c r="C4368" t="s">
        <v>12157</v>
      </c>
      <c r="D4368" t="s">
        <v>375</v>
      </c>
      <c r="E4368" s="2" t="s">
        <v>231</v>
      </c>
      <c r="F4368" t="s">
        <v>13618</v>
      </c>
      <c r="G4368" s="2" t="s">
        <v>7295</v>
      </c>
      <c r="H4368" t="s">
        <v>13553</v>
      </c>
    </row>
    <row r="4369" spans="1:8" x14ac:dyDescent="0.15">
      <c r="A4369">
        <v>4392</v>
      </c>
      <c r="B4369" t="s">
        <v>1382</v>
      </c>
      <c r="C4369" t="s">
        <v>12158</v>
      </c>
      <c r="D4369" t="s">
        <v>375</v>
      </c>
      <c r="E4369" s="2" t="s">
        <v>231</v>
      </c>
      <c r="F4369" t="s">
        <v>13639</v>
      </c>
      <c r="G4369" s="2" t="s">
        <v>7297</v>
      </c>
      <c r="H4369" t="s">
        <v>13553</v>
      </c>
    </row>
    <row r="4370" spans="1:8" x14ac:dyDescent="0.15">
      <c r="A4370">
        <v>4393</v>
      </c>
      <c r="B4370" t="s">
        <v>1383</v>
      </c>
      <c r="C4370" t="s">
        <v>12159</v>
      </c>
      <c r="D4370" t="s">
        <v>375</v>
      </c>
      <c r="E4370" s="2" t="s">
        <v>231</v>
      </c>
      <c r="F4370" t="s">
        <v>13633</v>
      </c>
      <c r="G4370" s="2" t="s">
        <v>6626</v>
      </c>
      <c r="H4370" t="s">
        <v>13553</v>
      </c>
    </row>
    <row r="4371" spans="1:8" x14ac:dyDescent="0.15">
      <c r="A4371">
        <v>4394</v>
      </c>
      <c r="B4371" t="s">
        <v>1384</v>
      </c>
      <c r="C4371" t="s">
        <v>12160</v>
      </c>
      <c r="D4371" t="s">
        <v>375</v>
      </c>
      <c r="E4371" s="2" t="s">
        <v>231</v>
      </c>
      <c r="F4371" t="s">
        <v>13624</v>
      </c>
      <c r="G4371" s="2" t="s">
        <v>6411</v>
      </c>
      <c r="H4371" t="s">
        <v>13553</v>
      </c>
    </row>
    <row r="4372" spans="1:8" x14ac:dyDescent="0.15">
      <c r="A4372">
        <v>4395</v>
      </c>
      <c r="B4372" t="s">
        <v>1385</v>
      </c>
      <c r="C4372" t="s">
        <v>12161</v>
      </c>
      <c r="D4372" t="s">
        <v>375</v>
      </c>
      <c r="E4372" s="2" t="s">
        <v>231</v>
      </c>
      <c r="F4372" t="s">
        <v>13609</v>
      </c>
      <c r="G4372" s="2" t="s">
        <v>7258</v>
      </c>
      <c r="H4372" t="s">
        <v>13553</v>
      </c>
    </row>
    <row r="4373" spans="1:8" x14ac:dyDescent="0.15">
      <c r="A4373">
        <v>4396</v>
      </c>
      <c r="B4373" t="s">
        <v>1386</v>
      </c>
      <c r="C4373" t="s">
        <v>12162</v>
      </c>
      <c r="D4373" t="s">
        <v>375</v>
      </c>
      <c r="E4373" s="2" t="s">
        <v>231</v>
      </c>
      <c r="F4373" t="s">
        <v>13646</v>
      </c>
      <c r="G4373" s="2" t="s">
        <v>6471</v>
      </c>
      <c r="H4373" t="s">
        <v>13553</v>
      </c>
    </row>
    <row r="4374" spans="1:8" x14ac:dyDescent="0.15">
      <c r="A4374">
        <v>4397</v>
      </c>
      <c r="B4374" t="s">
        <v>1387</v>
      </c>
      <c r="C4374" t="s">
        <v>12163</v>
      </c>
      <c r="D4374" t="s">
        <v>375</v>
      </c>
      <c r="E4374" s="2" t="s">
        <v>231</v>
      </c>
      <c r="F4374" t="s">
        <v>13651</v>
      </c>
      <c r="G4374" s="2" t="s">
        <v>6925</v>
      </c>
      <c r="H4374" t="s">
        <v>13553</v>
      </c>
    </row>
    <row r="4375" spans="1:8" x14ac:dyDescent="0.15">
      <c r="A4375">
        <v>4398</v>
      </c>
      <c r="B4375" t="s">
        <v>1388</v>
      </c>
      <c r="C4375" t="s">
        <v>12164</v>
      </c>
      <c r="D4375" t="s">
        <v>375</v>
      </c>
      <c r="E4375" s="2" t="s">
        <v>231</v>
      </c>
      <c r="F4375" t="s">
        <v>13644</v>
      </c>
      <c r="G4375" s="2" t="s">
        <v>7613</v>
      </c>
      <c r="H4375" t="s">
        <v>13553</v>
      </c>
    </row>
    <row r="4376" spans="1:8" x14ac:dyDescent="0.15">
      <c r="A4376">
        <v>4399</v>
      </c>
      <c r="B4376" t="s">
        <v>1389</v>
      </c>
      <c r="C4376" t="s">
        <v>12165</v>
      </c>
      <c r="D4376" t="s">
        <v>375</v>
      </c>
      <c r="E4376" s="2" t="s">
        <v>231</v>
      </c>
      <c r="F4376" t="s">
        <v>13618</v>
      </c>
      <c r="G4376" s="2" t="s">
        <v>7306</v>
      </c>
      <c r="H4376" t="s">
        <v>13553</v>
      </c>
    </row>
    <row r="4377" spans="1:8" x14ac:dyDescent="0.15">
      <c r="A4377">
        <v>4400</v>
      </c>
      <c r="B4377" t="s">
        <v>1390</v>
      </c>
      <c r="C4377" t="s">
        <v>12166</v>
      </c>
      <c r="D4377" t="s">
        <v>375</v>
      </c>
      <c r="E4377" s="2" t="s">
        <v>231</v>
      </c>
      <c r="F4377" t="s">
        <v>13644</v>
      </c>
      <c r="G4377" s="2" t="s">
        <v>6926</v>
      </c>
      <c r="H4377" t="s">
        <v>13553</v>
      </c>
    </row>
    <row r="4378" spans="1:8" x14ac:dyDescent="0.15">
      <c r="A4378">
        <v>4401</v>
      </c>
      <c r="B4378" t="s">
        <v>1391</v>
      </c>
      <c r="C4378" t="s">
        <v>12167</v>
      </c>
      <c r="D4378" t="s">
        <v>375</v>
      </c>
      <c r="E4378" s="2" t="s">
        <v>231</v>
      </c>
      <c r="F4378" t="s">
        <v>13609</v>
      </c>
      <c r="G4378" s="2" t="s">
        <v>7615</v>
      </c>
      <c r="H4378" t="s">
        <v>13553</v>
      </c>
    </row>
    <row r="4379" spans="1:8" x14ac:dyDescent="0.15">
      <c r="A4379">
        <v>4402</v>
      </c>
      <c r="B4379" t="s">
        <v>1392</v>
      </c>
      <c r="C4379" t="s">
        <v>12168</v>
      </c>
      <c r="D4379" t="s">
        <v>375</v>
      </c>
      <c r="E4379" s="2" t="s">
        <v>231</v>
      </c>
      <c r="F4379" t="s">
        <v>13643</v>
      </c>
      <c r="G4379" s="2" t="s">
        <v>6882</v>
      </c>
      <c r="H4379" t="s">
        <v>13553</v>
      </c>
    </row>
    <row r="4380" spans="1:8" x14ac:dyDescent="0.15">
      <c r="A4380">
        <v>4403</v>
      </c>
      <c r="B4380" t="s">
        <v>1393</v>
      </c>
      <c r="C4380" t="s">
        <v>12169</v>
      </c>
      <c r="D4380" t="s">
        <v>375</v>
      </c>
      <c r="E4380" s="2" t="s">
        <v>231</v>
      </c>
      <c r="F4380" t="s">
        <v>13612</v>
      </c>
      <c r="G4380" s="2" t="s">
        <v>6549</v>
      </c>
      <c r="H4380" t="s">
        <v>13553</v>
      </c>
    </row>
    <row r="4381" spans="1:8" x14ac:dyDescent="0.15">
      <c r="A4381">
        <v>4404</v>
      </c>
      <c r="B4381" t="s">
        <v>3271</v>
      </c>
      <c r="C4381" t="s">
        <v>12170</v>
      </c>
      <c r="D4381" t="s">
        <v>375</v>
      </c>
      <c r="E4381" s="2" t="s">
        <v>230</v>
      </c>
      <c r="F4381" t="s">
        <v>13609</v>
      </c>
      <c r="G4381" s="2" t="s">
        <v>7057</v>
      </c>
      <c r="H4381" t="s">
        <v>13553</v>
      </c>
    </row>
    <row r="4382" spans="1:8" x14ac:dyDescent="0.15">
      <c r="A4382">
        <v>4405</v>
      </c>
      <c r="B4382" t="s">
        <v>3272</v>
      </c>
      <c r="C4382" t="s">
        <v>12171</v>
      </c>
      <c r="D4382" t="s">
        <v>375</v>
      </c>
      <c r="E4382" s="2" t="s">
        <v>230</v>
      </c>
      <c r="F4382" t="s">
        <v>13651</v>
      </c>
      <c r="G4382" s="2" t="s">
        <v>7761</v>
      </c>
      <c r="H4382" t="s">
        <v>13553</v>
      </c>
    </row>
    <row r="4383" spans="1:8" x14ac:dyDescent="0.15">
      <c r="A4383">
        <v>4406</v>
      </c>
      <c r="B4383" t="s">
        <v>3273</v>
      </c>
      <c r="C4383" t="s">
        <v>12172</v>
      </c>
      <c r="D4383" t="s">
        <v>375</v>
      </c>
      <c r="E4383" s="2" t="s">
        <v>230</v>
      </c>
      <c r="F4383" t="s">
        <v>13624</v>
      </c>
      <c r="G4383" s="2" t="s">
        <v>6422</v>
      </c>
      <c r="H4383" t="s">
        <v>13553</v>
      </c>
    </row>
    <row r="4384" spans="1:8" x14ac:dyDescent="0.15">
      <c r="A4384">
        <v>4407</v>
      </c>
      <c r="B4384" t="s">
        <v>3274</v>
      </c>
      <c r="C4384" t="s">
        <v>12173</v>
      </c>
      <c r="D4384" t="s">
        <v>375</v>
      </c>
      <c r="E4384" s="2" t="s">
        <v>230</v>
      </c>
      <c r="F4384" t="s">
        <v>13642</v>
      </c>
      <c r="G4384" s="2" t="s">
        <v>6420</v>
      </c>
      <c r="H4384" t="s">
        <v>13553</v>
      </c>
    </row>
    <row r="4385" spans="1:8" x14ac:dyDescent="0.15">
      <c r="A4385">
        <v>4408</v>
      </c>
      <c r="B4385" t="s">
        <v>3275</v>
      </c>
      <c r="C4385" t="s">
        <v>12174</v>
      </c>
      <c r="D4385" t="s">
        <v>375</v>
      </c>
      <c r="E4385" s="2" t="s">
        <v>230</v>
      </c>
      <c r="F4385" t="s">
        <v>13615</v>
      </c>
      <c r="G4385" s="2" t="s">
        <v>7594</v>
      </c>
      <c r="H4385" t="s">
        <v>13553</v>
      </c>
    </row>
    <row r="4386" spans="1:8" x14ac:dyDescent="0.15">
      <c r="A4386">
        <v>4409</v>
      </c>
      <c r="B4386" t="s">
        <v>3276</v>
      </c>
      <c r="C4386" t="s">
        <v>12175</v>
      </c>
      <c r="D4386" t="s">
        <v>375</v>
      </c>
      <c r="E4386" s="2" t="s">
        <v>230</v>
      </c>
      <c r="F4386" t="s">
        <v>13633</v>
      </c>
      <c r="G4386" s="2" t="s">
        <v>7762</v>
      </c>
      <c r="H4386" t="s">
        <v>13553</v>
      </c>
    </row>
    <row r="4387" spans="1:8" x14ac:dyDescent="0.15">
      <c r="A4387">
        <v>4410</v>
      </c>
      <c r="B4387" t="s">
        <v>3277</v>
      </c>
      <c r="C4387" t="s">
        <v>12176</v>
      </c>
      <c r="D4387" t="s">
        <v>375</v>
      </c>
      <c r="E4387" s="2" t="s">
        <v>230</v>
      </c>
      <c r="F4387" t="s">
        <v>13621</v>
      </c>
      <c r="G4387" s="2" t="s">
        <v>6590</v>
      </c>
      <c r="H4387" t="s">
        <v>13553</v>
      </c>
    </row>
    <row r="4388" spans="1:8" x14ac:dyDescent="0.15">
      <c r="A4388">
        <v>4411</v>
      </c>
      <c r="B4388" t="s">
        <v>3278</v>
      </c>
      <c r="C4388" t="s">
        <v>9406</v>
      </c>
      <c r="D4388" t="s">
        <v>375</v>
      </c>
      <c r="E4388" s="2" t="s">
        <v>230</v>
      </c>
      <c r="F4388" t="s">
        <v>13617</v>
      </c>
      <c r="G4388" s="2" t="s">
        <v>6704</v>
      </c>
      <c r="H4388" t="s">
        <v>13553</v>
      </c>
    </row>
    <row r="4389" spans="1:8" x14ac:dyDescent="0.15">
      <c r="A4389">
        <v>4412</v>
      </c>
      <c r="B4389" t="s">
        <v>3279</v>
      </c>
      <c r="C4389" t="s">
        <v>12177</v>
      </c>
      <c r="D4389" t="s">
        <v>375</v>
      </c>
      <c r="E4389" s="2" t="s">
        <v>230</v>
      </c>
      <c r="F4389" t="s">
        <v>13607</v>
      </c>
      <c r="G4389" s="2" t="s">
        <v>6558</v>
      </c>
      <c r="H4389" t="s">
        <v>13553</v>
      </c>
    </row>
    <row r="4390" spans="1:8" x14ac:dyDescent="0.15">
      <c r="A4390">
        <v>4413</v>
      </c>
      <c r="B4390" t="s">
        <v>3280</v>
      </c>
      <c r="C4390" t="s">
        <v>12178</v>
      </c>
      <c r="D4390" t="s">
        <v>375</v>
      </c>
      <c r="E4390" s="2" t="s">
        <v>230</v>
      </c>
      <c r="F4390" t="s">
        <v>13648</v>
      </c>
      <c r="G4390" s="2" t="s">
        <v>6961</v>
      </c>
      <c r="H4390" t="s">
        <v>13553</v>
      </c>
    </row>
    <row r="4391" spans="1:8" x14ac:dyDescent="0.15">
      <c r="A4391">
        <v>4414</v>
      </c>
      <c r="B4391" t="s">
        <v>3281</v>
      </c>
      <c r="C4391" t="s">
        <v>12179</v>
      </c>
      <c r="D4391" t="s">
        <v>375</v>
      </c>
      <c r="E4391" s="2" t="s">
        <v>230</v>
      </c>
      <c r="F4391" t="s">
        <v>13608</v>
      </c>
      <c r="G4391" s="2" t="s">
        <v>6591</v>
      </c>
      <c r="H4391" t="s">
        <v>13553</v>
      </c>
    </row>
    <row r="4392" spans="1:8" x14ac:dyDescent="0.15">
      <c r="A4392">
        <v>4415</v>
      </c>
      <c r="B4392" t="s">
        <v>3282</v>
      </c>
      <c r="C4392" t="s">
        <v>12180</v>
      </c>
      <c r="D4392" t="s">
        <v>375</v>
      </c>
      <c r="E4392" s="2" t="s">
        <v>230</v>
      </c>
      <c r="F4392" t="s">
        <v>13606</v>
      </c>
      <c r="G4392" s="2" t="s">
        <v>7590</v>
      </c>
      <c r="H4392" t="s">
        <v>13553</v>
      </c>
    </row>
    <row r="4393" spans="1:8" x14ac:dyDescent="0.15">
      <c r="A4393">
        <v>4416</v>
      </c>
      <c r="B4393" t="s">
        <v>3283</v>
      </c>
      <c r="C4393" t="s">
        <v>12181</v>
      </c>
      <c r="D4393" t="s">
        <v>375</v>
      </c>
      <c r="E4393" s="2" t="s">
        <v>230</v>
      </c>
      <c r="F4393" t="s">
        <v>13610</v>
      </c>
      <c r="G4393" s="2" t="s">
        <v>7514</v>
      </c>
      <c r="H4393" t="s">
        <v>13553</v>
      </c>
    </row>
    <row r="4394" spans="1:8" x14ac:dyDescent="0.15">
      <c r="A4394">
        <v>4417</v>
      </c>
      <c r="B4394" t="s">
        <v>3284</v>
      </c>
      <c r="C4394" t="s">
        <v>12182</v>
      </c>
      <c r="D4394" t="s">
        <v>375</v>
      </c>
      <c r="E4394" s="2" t="s">
        <v>230</v>
      </c>
      <c r="F4394" t="s">
        <v>13643</v>
      </c>
      <c r="G4394" s="2" t="s">
        <v>6505</v>
      </c>
      <c r="H4394" t="s">
        <v>13553</v>
      </c>
    </row>
    <row r="4395" spans="1:8" x14ac:dyDescent="0.15">
      <c r="A4395">
        <v>4418</v>
      </c>
      <c r="B4395" t="s">
        <v>3285</v>
      </c>
      <c r="C4395" t="s">
        <v>12183</v>
      </c>
      <c r="D4395" t="s">
        <v>375</v>
      </c>
      <c r="E4395" s="2" t="s">
        <v>230</v>
      </c>
      <c r="F4395" t="s">
        <v>13619</v>
      </c>
      <c r="G4395" s="2" t="s">
        <v>7594</v>
      </c>
      <c r="H4395" t="s">
        <v>13553</v>
      </c>
    </row>
    <row r="4396" spans="1:8" x14ac:dyDescent="0.15">
      <c r="A4396">
        <v>4419</v>
      </c>
      <c r="B4396" t="s">
        <v>3286</v>
      </c>
      <c r="C4396" t="s">
        <v>12184</v>
      </c>
      <c r="D4396" t="s">
        <v>375</v>
      </c>
      <c r="E4396" s="2" t="s">
        <v>230</v>
      </c>
      <c r="F4396" t="s">
        <v>13610</v>
      </c>
      <c r="G4396" s="2" t="s">
        <v>6941</v>
      </c>
      <c r="H4396" t="s">
        <v>13553</v>
      </c>
    </row>
    <row r="4397" spans="1:8" x14ac:dyDescent="0.15">
      <c r="A4397">
        <v>4420</v>
      </c>
      <c r="B4397" t="s">
        <v>3287</v>
      </c>
      <c r="C4397" t="s">
        <v>8583</v>
      </c>
      <c r="D4397" t="s">
        <v>375</v>
      </c>
      <c r="E4397" s="2" t="s">
        <v>230</v>
      </c>
      <c r="F4397" t="s">
        <v>13636</v>
      </c>
      <c r="G4397" s="2" t="s">
        <v>7465</v>
      </c>
      <c r="H4397" t="s">
        <v>13553</v>
      </c>
    </row>
    <row r="4398" spans="1:8" x14ac:dyDescent="0.15">
      <c r="A4398">
        <v>4421</v>
      </c>
      <c r="B4398" t="s">
        <v>3288</v>
      </c>
      <c r="C4398" t="s">
        <v>12185</v>
      </c>
      <c r="D4398" t="s">
        <v>375</v>
      </c>
      <c r="E4398" s="2" t="s">
        <v>230</v>
      </c>
      <c r="F4398" t="s">
        <v>13644</v>
      </c>
      <c r="G4398" s="2" t="s">
        <v>7234</v>
      </c>
      <c r="H4398" t="s">
        <v>13553</v>
      </c>
    </row>
    <row r="4399" spans="1:8" x14ac:dyDescent="0.15">
      <c r="A4399">
        <v>4422</v>
      </c>
      <c r="B4399" t="s">
        <v>5314</v>
      </c>
      <c r="C4399" t="s">
        <v>12186</v>
      </c>
      <c r="D4399" t="s">
        <v>375</v>
      </c>
      <c r="E4399" s="2" t="s">
        <v>7855</v>
      </c>
      <c r="F4399" t="s">
        <v>13622</v>
      </c>
      <c r="G4399" s="2" t="s">
        <v>7521</v>
      </c>
      <c r="H4399" t="s">
        <v>13553</v>
      </c>
    </row>
    <row r="4400" spans="1:8" x14ac:dyDescent="0.15">
      <c r="A4400">
        <v>4423</v>
      </c>
      <c r="B4400" t="s">
        <v>5315</v>
      </c>
      <c r="C4400" t="s">
        <v>12187</v>
      </c>
      <c r="D4400" t="s">
        <v>375</v>
      </c>
      <c r="E4400" s="2" t="s">
        <v>7855</v>
      </c>
      <c r="F4400" t="s">
        <v>13634</v>
      </c>
      <c r="G4400" s="2" t="s">
        <v>7388</v>
      </c>
      <c r="H4400" t="s">
        <v>13553</v>
      </c>
    </row>
    <row r="4401" spans="1:8" x14ac:dyDescent="0.15">
      <c r="A4401">
        <v>4424</v>
      </c>
      <c r="B4401" t="s">
        <v>5316</v>
      </c>
      <c r="C4401" t="s">
        <v>12188</v>
      </c>
      <c r="D4401" t="s">
        <v>375</v>
      </c>
      <c r="E4401" s="2" t="s">
        <v>7855</v>
      </c>
      <c r="F4401" t="s">
        <v>13615</v>
      </c>
      <c r="G4401" s="2" t="s">
        <v>7763</v>
      </c>
      <c r="H4401" t="s">
        <v>13553</v>
      </c>
    </row>
    <row r="4402" spans="1:8" x14ac:dyDescent="0.15">
      <c r="A4402">
        <v>4425</v>
      </c>
      <c r="B4402" t="s">
        <v>5317</v>
      </c>
      <c r="C4402" t="s">
        <v>12189</v>
      </c>
      <c r="D4402" t="s">
        <v>375</v>
      </c>
      <c r="E4402" s="2" t="s">
        <v>7855</v>
      </c>
      <c r="F4402" t="s">
        <v>13610</v>
      </c>
      <c r="G4402" s="2" t="s">
        <v>6368</v>
      </c>
      <c r="H4402" t="s">
        <v>13553</v>
      </c>
    </row>
    <row r="4403" spans="1:8" x14ac:dyDescent="0.15">
      <c r="A4403">
        <v>4426</v>
      </c>
      <c r="B4403" t="s">
        <v>5318</v>
      </c>
      <c r="C4403" t="s">
        <v>12190</v>
      </c>
      <c r="D4403" t="s">
        <v>375</v>
      </c>
      <c r="E4403" s="2" t="s">
        <v>7855</v>
      </c>
      <c r="F4403" t="s">
        <v>27</v>
      </c>
      <c r="G4403" s="2" t="s">
        <v>6603</v>
      </c>
      <c r="H4403" t="s">
        <v>13553</v>
      </c>
    </row>
    <row r="4404" spans="1:8" x14ac:dyDescent="0.15">
      <c r="A4404">
        <v>4427</v>
      </c>
      <c r="B4404" t="s">
        <v>5319</v>
      </c>
      <c r="C4404" t="s">
        <v>12191</v>
      </c>
      <c r="D4404" t="s">
        <v>375</v>
      </c>
      <c r="E4404" s="2" t="s">
        <v>7855</v>
      </c>
      <c r="F4404" t="s">
        <v>13622</v>
      </c>
      <c r="G4404" s="2" t="s">
        <v>7395</v>
      </c>
      <c r="H4404" t="s">
        <v>13553</v>
      </c>
    </row>
    <row r="4405" spans="1:8" x14ac:dyDescent="0.15">
      <c r="A4405">
        <v>4428</v>
      </c>
      <c r="B4405" t="s">
        <v>5320</v>
      </c>
      <c r="C4405" t="s">
        <v>12192</v>
      </c>
      <c r="D4405" t="s">
        <v>375</v>
      </c>
      <c r="E4405" s="2" t="s">
        <v>7855</v>
      </c>
      <c r="F4405" t="s">
        <v>13633</v>
      </c>
      <c r="G4405" s="2" t="s">
        <v>7620</v>
      </c>
      <c r="H4405" t="s">
        <v>13553</v>
      </c>
    </row>
    <row r="4406" spans="1:8" x14ac:dyDescent="0.15">
      <c r="A4406">
        <v>4429</v>
      </c>
      <c r="B4406" t="s">
        <v>5321</v>
      </c>
      <c r="C4406" t="s">
        <v>12193</v>
      </c>
      <c r="D4406" t="s">
        <v>375</v>
      </c>
      <c r="E4406" s="2" t="s">
        <v>7855</v>
      </c>
      <c r="F4406" t="s">
        <v>13636</v>
      </c>
      <c r="G4406" s="2" t="s">
        <v>6523</v>
      </c>
      <c r="H4406" t="s">
        <v>13553</v>
      </c>
    </row>
    <row r="4407" spans="1:8" x14ac:dyDescent="0.15">
      <c r="A4407">
        <v>4430</v>
      </c>
      <c r="B4407" t="s">
        <v>5322</v>
      </c>
      <c r="C4407" t="s">
        <v>12194</v>
      </c>
      <c r="D4407" t="s">
        <v>375</v>
      </c>
      <c r="E4407" s="2" t="s">
        <v>7855</v>
      </c>
      <c r="F4407" t="s">
        <v>13622</v>
      </c>
      <c r="G4407" s="2" t="s">
        <v>7424</v>
      </c>
      <c r="H4407" t="s">
        <v>13553</v>
      </c>
    </row>
    <row r="4408" spans="1:8" x14ac:dyDescent="0.15">
      <c r="A4408">
        <v>4431</v>
      </c>
      <c r="B4408" t="s">
        <v>5323</v>
      </c>
      <c r="C4408" t="s">
        <v>12195</v>
      </c>
      <c r="D4408" t="s">
        <v>375</v>
      </c>
      <c r="E4408" s="2" t="s">
        <v>7855</v>
      </c>
      <c r="F4408" t="s">
        <v>13621</v>
      </c>
      <c r="G4408" s="2" t="s">
        <v>6877</v>
      </c>
      <c r="H4408" t="s">
        <v>13553</v>
      </c>
    </row>
    <row r="4409" spans="1:8" x14ac:dyDescent="0.15">
      <c r="A4409">
        <v>4432</v>
      </c>
      <c r="B4409" t="s">
        <v>5324</v>
      </c>
      <c r="C4409" t="s">
        <v>12196</v>
      </c>
      <c r="D4409" t="s">
        <v>375</v>
      </c>
      <c r="E4409" s="2" t="s">
        <v>7855</v>
      </c>
      <c r="F4409" t="s">
        <v>13627</v>
      </c>
      <c r="G4409" s="2" t="s">
        <v>7764</v>
      </c>
      <c r="H4409" t="s">
        <v>13553</v>
      </c>
    </row>
    <row r="4410" spans="1:8" x14ac:dyDescent="0.15">
      <c r="A4410">
        <v>4433</v>
      </c>
      <c r="B4410" t="s">
        <v>5325</v>
      </c>
      <c r="C4410" t="s">
        <v>12197</v>
      </c>
      <c r="D4410" t="s">
        <v>375</v>
      </c>
      <c r="E4410" s="2" t="s">
        <v>7855</v>
      </c>
      <c r="F4410" t="s">
        <v>13618</v>
      </c>
      <c r="G4410" s="2" t="s">
        <v>7268</v>
      </c>
      <c r="H4410" t="s">
        <v>13553</v>
      </c>
    </row>
    <row r="4411" spans="1:8" x14ac:dyDescent="0.15">
      <c r="A4411">
        <v>4434</v>
      </c>
      <c r="B4411" t="s">
        <v>5326</v>
      </c>
      <c r="C4411" t="s">
        <v>12198</v>
      </c>
      <c r="D4411" t="s">
        <v>375</v>
      </c>
      <c r="E4411" s="2" t="s">
        <v>7855</v>
      </c>
      <c r="F4411" t="s">
        <v>13613</v>
      </c>
      <c r="G4411" s="2" t="s">
        <v>7266</v>
      </c>
      <c r="H4411" t="s">
        <v>13553</v>
      </c>
    </row>
    <row r="4412" spans="1:8" x14ac:dyDescent="0.15">
      <c r="A4412">
        <v>4435</v>
      </c>
      <c r="B4412" t="s">
        <v>5327</v>
      </c>
      <c r="C4412" t="s">
        <v>12199</v>
      </c>
      <c r="D4412" t="s">
        <v>375</v>
      </c>
      <c r="E4412" s="2" t="s">
        <v>7855</v>
      </c>
      <c r="F4412" t="s">
        <v>13629</v>
      </c>
      <c r="G4412" s="2" t="s">
        <v>6357</v>
      </c>
      <c r="H4412" t="s">
        <v>13553</v>
      </c>
    </row>
    <row r="4413" spans="1:8" x14ac:dyDescent="0.15">
      <c r="A4413">
        <v>4436</v>
      </c>
      <c r="B4413" t="s">
        <v>5328</v>
      </c>
      <c r="C4413" t="s">
        <v>12200</v>
      </c>
      <c r="D4413" t="s">
        <v>375</v>
      </c>
      <c r="E4413" s="2" t="s">
        <v>7855</v>
      </c>
      <c r="F4413" t="s">
        <v>13627</v>
      </c>
      <c r="G4413" s="2" t="s">
        <v>6452</v>
      </c>
      <c r="H4413" t="s">
        <v>13553</v>
      </c>
    </row>
    <row r="4414" spans="1:8" x14ac:dyDescent="0.15">
      <c r="A4414">
        <v>4437</v>
      </c>
      <c r="B4414" t="s">
        <v>5329</v>
      </c>
      <c r="C4414" t="s">
        <v>12201</v>
      </c>
      <c r="D4414" t="s">
        <v>375</v>
      </c>
      <c r="E4414" s="2" t="s">
        <v>7855</v>
      </c>
      <c r="F4414" t="s">
        <v>13634</v>
      </c>
      <c r="G4414" s="2" t="s">
        <v>7627</v>
      </c>
      <c r="H4414" t="s">
        <v>13553</v>
      </c>
    </row>
    <row r="4415" spans="1:8" x14ac:dyDescent="0.15">
      <c r="A4415">
        <v>4438</v>
      </c>
      <c r="B4415" t="s">
        <v>5330</v>
      </c>
      <c r="C4415" t="s">
        <v>12202</v>
      </c>
      <c r="D4415" t="s">
        <v>375</v>
      </c>
      <c r="E4415" s="2" t="s">
        <v>7855</v>
      </c>
      <c r="F4415" t="s">
        <v>13651</v>
      </c>
      <c r="G4415" s="2" t="s">
        <v>7764</v>
      </c>
      <c r="H4415" t="s">
        <v>13553</v>
      </c>
    </row>
    <row r="4416" spans="1:8" x14ac:dyDescent="0.15">
      <c r="A4416">
        <v>4439</v>
      </c>
      <c r="B4416" t="s">
        <v>5331</v>
      </c>
      <c r="C4416" t="s">
        <v>12203</v>
      </c>
      <c r="D4416" t="s">
        <v>375</v>
      </c>
      <c r="E4416" s="2" t="s">
        <v>7855</v>
      </c>
      <c r="F4416" t="s">
        <v>13627</v>
      </c>
      <c r="G4416" s="2" t="s">
        <v>6837</v>
      </c>
      <c r="H4416" t="s">
        <v>13553</v>
      </c>
    </row>
    <row r="4417" spans="1:8" x14ac:dyDescent="0.15">
      <c r="A4417">
        <v>4440</v>
      </c>
      <c r="B4417" t="s">
        <v>5332</v>
      </c>
      <c r="C4417" t="s">
        <v>12204</v>
      </c>
      <c r="D4417" t="s">
        <v>375</v>
      </c>
      <c r="E4417" s="2" t="s">
        <v>230</v>
      </c>
      <c r="F4417" t="s">
        <v>13607</v>
      </c>
      <c r="G4417" s="2" t="s">
        <v>7603</v>
      </c>
      <c r="H4417" t="s">
        <v>13553</v>
      </c>
    </row>
    <row r="4418" spans="1:8" x14ac:dyDescent="0.15">
      <c r="A4418">
        <v>4441</v>
      </c>
      <c r="B4418" t="s">
        <v>5333</v>
      </c>
      <c r="C4418" t="s">
        <v>12205</v>
      </c>
      <c r="D4418" t="s">
        <v>375</v>
      </c>
      <c r="E4418" s="2" t="s">
        <v>230</v>
      </c>
      <c r="F4418" t="s">
        <v>13617</v>
      </c>
      <c r="G4418" s="2" t="s">
        <v>7542</v>
      </c>
      <c r="H4418" t="s">
        <v>13553</v>
      </c>
    </row>
    <row r="4419" spans="1:8" x14ac:dyDescent="0.15">
      <c r="A4419">
        <v>4442</v>
      </c>
      <c r="B4419" t="s">
        <v>5334</v>
      </c>
      <c r="C4419" t="s">
        <v>12206</v>
      </c>
      <c r="D4419" t="s">
        <v>375</v>
      </c>
      <c r="E4419" s="2" t="s">
        <v>230</v>
      </c>
      <c r="F4419" t="s">
        <v>13626</v>
      </c>
      <c r="G4419" s="2" t="s">
        <v>6639</v>
      </c>
      <c r="H4419" t="s">
        <v>13553</v>
      </c>
    </row>
    <row r="4420" spans="1:8" x14ac:dyDescent="0.15">
      <c r="A4420">
        <v>4443</v>
      </c>
      <c r="B4420" t="s">
        <v>5335</v>
      </c>
      <c r="C4420" t="s">
        <v>12207</v>
      </c>
      <c r="D4420" t="s">
        <v>375</v>
      </c>
      <c r="E4420" s="2" t="s">
        <v>230</v>
      </c>
      <c r="F4420" t="s">
        <v>13606</v>
      </c>
      <c r="G4420" s="2" t="s">
        <v>6831</v>
      </c>
      <c r="H4420" t="s">
        <v>13553</v>
      </c>
    </row>
    <row r="4421" spans="1:8" x14ac:dyDescent="0.15">
      <c r="A4421">
        <v>4444</v>
      </c>
      <c r="B4421" t="s">
        <v>5336</v>
      </c>
      <c r="C4421" t="s">
        <v>12208</v>
      </c>
      <c r="D4421" t="s">
        <v>375</v>
      </c>
      <c r="E4421" s="2" t="s">
        <v>230</v>
      </c>
      <c r="F4421" t="s">
        <v>13617</v>
      </c>
      <c r="G4421" s="2" t="s">
        <v>6844</v>
      </c>
      <c r="H4421" t="s">
        <v>13553</v>
      </c>
    </row>
    <row r="4422" spans="1:8" x14ac:dyDescent="0.15">
      <c r="A4422">
        <v>4445</v>
      </c>
      <c r="B4422" t="s">
        <v>5337</v>
      </c>
      <c r="C4422" t="s">
        <v>12209</v>
      </c>
      <c r="D4422" t="s">
        <v>375</v>
      </c>
      <c r="E4422" s="2" t="s">
        <v>230</v>
      </c>
      <c r="F4422" t="s">
        <v>13606</v>
      </c>
      <c r="G4422" s="2" t="s">
        <v>6299</v>
      </c>
      <c r="H4422" t="s">
        <v>13553</v>
      </c>
    </row>
    <row r="4423" spans="1:8" x14ac:dyDescent="0.15">
      <c r="A4423">
        <v>4446</v>
      </c>
      <c r="B4423" t="s">
        <v>5338</v>
      </c>
      <c r="C4423" t="s">
        <v>12210</v>
      </c>
      <c r="D4423" t="s">
        <v>375</v>
      </c>
      <c r="E4423" s="2" t="s">
        <v>230</v>
      </c>
      <c r="F4423" t="s">
        <v>13617</v>
      </c>
      <c r="G4423" s="2" t="s">
        <v>7199</v>
      </c>
      <c r="H4423" t="s">
        <v>13553</v>
      </c>
    </row>
    <row r="4424" spans="1:8" x14ac:dyDescent="0.15">
      <c r="A4424">
        <v>4447</v>
      </c>
      <c r="B4424" t="s">
        <v>5339</v>
      </c>
      <c r="C4424" t="s">
        <v>12211</v>
      </c>
      <c r="D4424" t="s">
        <v>375</v>
      </c>
      <c r="E4424" s="2" t="s">
        <v>230</v>
      </c>
      <c r="F4424" t="s">
        <v>13607</v>
      </c>
      <c r="G4424" s="2" t="s">
        <v>6348</v>
      </c>
      <c r="H4424" t="s">
        <v>13553</v>
      </c>
    </row>
    <row r="4425" spans="1:8" x14ac:dyDescent="0.15">
      <c r="A4425">
        <v>4448</v>
      </c>
      <c r="B4425" t="s">
        <v>5340</v>
      </c>
      <c r="C4425" t="s">
        <v>12212</v>
      </c>
      <c r="D4425" t="s">
        <v>375</v>
      </c>
      <c r="E4425" s="2" t="s">
        <v>230</v>
      </c>
      <c r="F4425" t="s">
        <v>13642</v>
      </c>
      <c r="G4425" s="2" t="s">
        <v>6416</v>
      </c>
      <c r="H4425" t="s">
        <v>13553</v>
      </c>
    </row>
    <row r="4426" spans="1:8" x14ac:dyDescent="0.15">
      <c r="A4426">
        <v>4449</v>
      </c>
      <c r="B4426" t="s">
        <v>5341</v>
      </c>
      <c r="C4426" t="s">
        <v>12213</v>
      </c>
      <c r="D4426" t="s">
        <v>375</v>
      </c>
      <c r="E4426" s="2" t="s">
        <v>230</v>
      </c>
      <c r="F4426" t="s">
        <v>13607</v>
      </c>
      <c r="G4426" s="2" t="s">
        <v>7232</v>
      </c>
      <c r="H4426" t="s">
        <v>13553</v>
      </c>
    </row>
    <row r="4427" spans="1:8" x14ac:dyDescent="0.15">
      <c r="A4427">
        <v>4450</v>
      </c>
      <c r="B4427" t="s">
        <v>5342</v>
      </c>
      <c r="C4427" t="s">
        <v>12214</v>
      </c>
      <c r="D4427" t="s">
        <v>375</v>
      </c>
      <c r="E4427" s="2" t="s">
        <v>230</v>
      </c>
      <c r="F4427" t="s">
        <v>13606</v>
      </c>
      <c r="G4427" s="2" t="s">
        <v>7587</v>
      </c>
      <c r="H4427" t="s">
        <v>13553</v>
      </c>
    </row>
    <row r="4428" spans="1:8" x14ac:dyDescent="0.15">
      <c r="A4428">
        <v>4451</v>
      </c>
      <c r="B4428" t="s">
        <v>5343</v>
      </c>
      <c r="C4428" t="s">
        <v>12215</v>
      </c>
      <c r="D4428" t="s">
        <v>375</v>
      </c>
      <c r="E4428" s="2" t="s">
        <v>230</v>
      </c>
      <c r="F4428" t="s">
        <v>13607</v>
      </c>
      <c r="G4428" s="2" t="s">
        <v>7219</v>
      </c>
      <c r="H4428" t="s">
        <v>13553</v>
      </c>
    </row>
    <row r="4429" spans="1:8" x14ac:dyDescent="0.15">
      <c r="A4429">
        <v>4452</v>
      </c>
      <c r="B4429" t="s">
        <v>5344</v>
      </c>
      <c r="C4429" t="s">
        <v>12216</v>
      </c>
      <c r="D4429" t="s">
        <v>375</v>
      </c>
      <c r="E4429" s="2" t="s">
        <v>230</v>
      </c>
      <c r="F4429" t="s">
        <v>13606</v>
      </c>
      <c r="G4429" s="2" t="s">
        <v>7765</v>
      </c>
      <c r="H4429" t="s">
        <v>13553</v>
      </c>
    </row>
    <row r="4430" spans="1:8" x14ac:dyDescent="0.15">
      <c r="A4430">
        <v>4453</v>
      </c>
      <c r="B4430" t="s">
        <v>5345</v>
      </c>
      <c r="C4430" t="s">
        <v>12217</v>
      </c>
      <c r="D4430" t="s">
        <v>375</v>
      </c>
      <c r="E4430" s="2" t="s">
        <v>230</v>
      </c>
      <c r="F4430" t="s">
        <v>13631</v>
      </c>
      <c r="G4430" s="2" t="s">
        <v>7372</v>
      </c>
      <c r="H4430" t="s">
        <v>13553</v>
      </c>
    </row>
    <row r="4431" spans="1:8" x14ac:dyDescent="0.15">
      <c r="A4431">
        <v>4454</v>
      </c>
      <c r="B4431" t="s">
        <v>5346</v>
      </c>
      <c r="C4431" t="s">
        <v>12218</v>
      </c>
      <c r="D4431" t="s">
        <v>375</v>
      </c>
      <c r="E4431" s="2" t="s">
        <v>230</v>
      </c>
      <c r="F4431" t="s">
        <v>13607</v>
      </c>
      <c r="G4431" s="2" t="s">
        <v>7290</v>
      </c>
      <c r="H4431" t="s">
        <v>13553</v>
      </c>
    </row>
    <row r="4432" spans="1:8" x14ac:dyDescent="0.15">
      <c r="A4432">
        <v>4455</v>
      </c>
      <c r="B4432" t="s">
        <v>5347</v>
      </c>
      <c r="C4432" t="s">
        <v>12219</v>
      </c>
      <c r="D4432" t="s">
        <v>375</v>
      </c>
      <c r="E4432" s="2" t="s">
        <v>230</v>
      </c>
      <c r="F4432" t="s">
        <v>13607</v>
      </c>
      <c r="G4432" s="2" t="s">
        <v>7055</v>
      </c>
      <c r="H4432" t="s">
        <v>13553</v>
      </c>
    </row>
    <row r="4433" spans="1:8" x14ac:dyDescent="0.15">
      <c r="A4433">
        <v>4456</v>
      </c>
      <c r="B4433" t="s">
        <v>5348</v>
      </c>
      <c r="C4433" t="s">
        <v>12220</v>
      </c>
      <c r="D4433" t="s">
        <v>375</v>
      </c>
      <c r="E4433" s="2" t="s">
        <v>230</v>
      </c>
      <c r="F4433" t="s">
        <v>13610</v>
      </c>
      <c r="G4433" s="2" t="s">
        <v>6348</v>
      </c>
      <c r="H4433" t="s">
        <v>13553</v>
      </c>
    </row>
    <row r="4434" spans="1:8" x14ac:dyDescent="0.15">
      <c r="A4434">
        <v>4457</v>
      </c>
      <c r="B4434" t="s">
        <v>5349</v>
      </c>
      <c r="C4434" t="s">
        <v>12221</v>
      </c>
      <c r="D4434" t="s">
        <v>375</v>
      </c>
      <c r="E4434" s="2" t="s">
        <v>230</v>
      </c>
      <c r="F4434" t="s">
        <v>13607</v>
      </c>
      <c r="G4434" s="2" t="s">
        <v>7542</v>
      </c>
      <c r="H4434" t="s">
        <v>13553</v>
      </c>
    </row>
    <row r="4435" spans="1:8" x14ac:dyDescent="0.15">
      <c r="A4435">
        <v>4458</v>
      </c>
      <c r="B4435" t="s">
        <v>1396</v>
      </c>
      <c r="C4435" t="s">
        <v>12222</v>
      </c>
      <c r="D4435" t="s">
        <v>375</v>
      </c>
      <c r="E4435" s="2" t="s">
        <v>232</v>
      </c>
      <c r="F4435" t="s">
        <v>13617</v>
      </c>
      <c r="G4435" s="2" t="s">
        <v>7302</v>
      </c>
      <c r="H4435" t="s">
        <v>13553</v>
      </c>
    </row>
    <row r="4436" spans="1:8" x14ac:dyDescent="0.15">
      <c r="A4436">
        <v>4459</v>
      </c>
      <c r="B4436" t="s">
        <v>3293</v>
      </c>
      <c r="C4436" t="s">
        <v>12223</v>
      </c>
      <c r="D4436" t="s">
        <v>375</v>
      </c>
      <c r="E4436" s="2" t="s">
        <v>231</v>
      </c>
      <c r="F4436" t="s">
        <v>13607</v>
      </c>
      <c r="G4436" s="2" t="s">
        <v>6919</v>
      </c>
      <c r="H4436" t="s">
        <v>13553</v>
      </c>
    </row>
    <row r="4437" spans="1:8" x14ac:dyDescent="0.15">
      <c r="A4437">
        <v>4460</v>
      </c>
      <c r="B4437" t="s">
        <v>1401</v>
      </c>
      <c r="C4437" t="s">
        <v>12224</v>
      </c>
      <c r="D4437" t="s">
        <v>375</v>
      </c>
      <c r="E4437" s="2" t="s">
        <v>232</v>
      </c>
      <c r="F4437" t="s">
        <v>13606</v>
      </c>
      <c r="G4437" s="2" t="s">
        <v>7766</v>
      </c>
      <c r="H4437" t="s">
        <v>13553</v>
      </c>
    </row>
    <row r="4438" spans="1:8" x14ac:dyDescent="0.15">
      <c r="A4438">
        <v>4461</v>
      </c>
      <c r="B4438" t="s">
        <v>1394</v>
      </c>
      <c r="C4438" t="s">
        <v>12225</v>
      </c>
      <c r="D4438" t="s">
        <v>375</v>
      </c>
      <c r="E4438" s="2" t="s">
        <v>231</v>
      </c>
      <c r="F4438" t="s">
        <v>13621</v>
      </c>
      <c r="G4438" s="2" t="s">
        <v>6882</v>
      </c>
      <c r="H4438" t="s">
        <v>13553</v>
      </c>
    </row>
    <row r="4439" spans="1:8" x14ac:dyDescent="0.15">
      <c r="A4439">
        <v>4462</v>
      </c>
      <c r="B4439" t="s">
        <v>1397</v>
      </c>
      <c r="C4439" t="s">
        <v>12226</v>
      </c>
      <c r="D4439" t="s">
        <v>375</v>
      </c>
      <c r="E4439" s="2" t="s">
        <v>232</v>
      </c>
      <c r="F4439" t="s">
        <v>13631</v>
      </c>
      <c r="G4439" s="2" t="s">
        <v>6769</v>
      </c>
      <c r="H4439" t="s">
        <v>13553</v>
      </c>
    </row>
    <row r="4440" spans="1:8" x14ac:dyDescent="0.15">
      <c r="A4440">
        <v>4463</v>
      </c>
      <c r="B4440" t="s">
        <v>4033</v>
      </c>
      <c r="C4440" t="s">
        <v>12227</v>
      </c>
      <c r="D4440" t="s">
        <v>375</v>
      </c>
      <c r="E4440" s="2" t="s">
        <v>231</v>
      </c>
      <c r="F4440" t="s">
        <v>13624</v>
      </c>
      <c r="G4440" s="2" t="s">
        <v>7512</v>
      </c>
      <c r="H4440" t="s">
        <v>13553</v>
      </c>
    </row>
    <row r="4441" spans="1:8" x14ac:dyDescent="0.15">
      <c r="A4441">
        <v>4464</v>
      </c>
      <c r="B4441" t="s">
        <v>2543</v>
      </c>
      <c r="C4441" t="s">
        <v>12228</v>
      </c>
      <c r="D4441" t="s">
        <v>375</v>
      </c>
      <c r="E4441" s="2" t="s">
        <v>231</v>
      </c>
      <c r="F4441" t="s">
        <v>13607</v>
      </c>
      <c r="G4441" s="2" t="s">
        <v>6320</v>
      </c>
      <c r="H4441" t="s">
        <v>13553</v>
      </c>
    </row>
    <row r="4442" spans="1:8" x14ac:dyDescent="0.15">
      <c r="A4442">
        <v>4465</v>
      </c>
      <c r="B4442" t="s">
        <v>2544</v>
      </c>
      <c r="C4442" t="s">
        <v>12229</v>
      </c>
      <c r="D4442" t="s">
        <v>375</v>
      </c>
      <c r="E4442" s="2" t="s">
        <v>231</v>
      </c>
      <c r="F4442" t="s">
        <v>13607</v>
      </c>
      <c r="G4442" s="2" t="s">
        <v>6320</v>
      </c>
      <c r="H4442" t="s">
        <v>13553</v>
      </c>
    </row>
    <row r="4443" spans="1:8" x14ac:dyDescent="0.15">
      <c r="A4443">
        <v>4466</v>
      </c>
      <c r="B4443" t="s">
        <v>3297</v>
      </c>
      <c r="C4443" t="s">
        <v>12230</v>
      </c>
      <c r="D4443" t="s">
        <v>375</v>
      </c>
      <c r="E4443" s="2" t="s">
        <v>232</v>
      </c>
      <c r="F4443" t="s">
        <v>13642</v>
      </c>
      <c r="G4443" s="2" t="s">
        <v>6463</v>
      </c>
      <c r="H4443" t="s">
        <v>13553</v>
      </c>
    </row>
    <row r="4444" spans="1:8" x14ac:dyDescent="0.15">
      <c r="A4444">
        <v>4467</v>
      </c>
      <c r="B4444" t="s">
        <v>1398</v>
      </c>
      <c r="C4444" t="s">
        <v>12231</v>
      </c>
      <c r="D4444" t="s">
        <v>375</v>
      </c>
      <c r="E4444" s="2" t="s">
        <v>232</v>
      </c>
      <c r="F4444" t="s">
        <v>13606</v>
      </c>
      <c r="G4444" s="2" t="s">
        <v>6706</v>
      </c>
      <c r="H4444" t="s">
        <v>13553</v>
      </c>
    </row>
    <row r="4445" spans="1:8" x14ac:dyDescent="0.15">
      <c r="A4445">
        <v>4468</v>
      </c>
      <c r="B4445" t="s">
        <v>1399</v>
      </c>
      <c r="C4445" t="s">
        <v>12232</v>
      </c>
      <c r="D4445" t="s">
        <v>375</v>
      </c>
      <c r="E4445" s="2" t="s">
        <v>232</v>
      </c>
      <c r="F4445" t="s">
        <v>13607</v>
      </c>
      <c r="G4445" s="2" t="s">
        <v>6526</v>
      </c>
      <c r="H4445" t="s">
        <v>13553</v>
      </c>
    </row>
    <row r="4446" spans="1:8" x14ac:dyDescent="0.15">
      <c r="A4446">
        <v>4469</v>
      </c>
      <c r="B4446" t="s">
        <v>2542</v>
      </c>
      <c r="C4446" t="s">
        <v>12233</v>
      </c>
      <c r="D4446" t="s">
        <v>375</v>
      </c>
      <c r="E4446" s="2" t="s">
        <v>231</v>
      </c>
      <c r="F4446" t="s">
        <v>13610</v>
      </c>
      <c r="G4446" s="2" t="s">
        <v>6319</v>
      </c>
      <c r="H4446" t="s">
        <v>13553</v>
      </c>
    </row>
    <row r="4447" spans="1:8" x14ac:dyDescent="0.15">
      <c r="A4447">
        <v>4470</v>
      </c>
      <c r="B4447" t="s">
        <v>4034</v>
      </c>
      <c r="C4447" t="s">
        <v>12234</v>
      </c>
      <c r="D4447" t="s">
        <v>375</v>
      </c>
      <c r="E4447" s="2" t="s">
        <v>231</v>
      </c>
      <c r="F4447" t="s">
        <v>13633</v>
      </c>
      <c r="G4447" s="2" t="s">
        <v>7767</v>
      </c>
      <c r="H4447" t="s">
        <v>13553</v>
      </c>
    </row>
    <row r="4448" spans="1:8" x14ac:dyDescent="0.15">
      <c r="A4448">
        <v>4471</v>
      </c>
      <c r="B4448" t="s">
        <v>3294</v>
      </c>
      <c r="C4448" t="s">
        <v>12235</v>
      </c>
      <c r="D4448" t="s">
        <v>375</v>
      </c>
      <c r="E4448" s="2" t="s">
        <v>231</v>
      </c>
      <c r="F4448" t="s">
        <v>13607</v>
      </c>
      <c r="G4448" s="2" t="s">
        <v>6550</v>
      </c>
      <c r="H4448" t="s">
        <v>13553</v>
      </c>
    </row>
    <row r="4449" spans="1:8" x14ac:dyDescent="0.15">
      <c r="A4449">
        <v>4472</v>
      </c>
      <c r="B4449" t="s">
        <v>1400</v>
      </c>
      <c r="C4449" t="s">
        <v>12236</v>
      </c>
      <c r="D4449" t="s">
        <v>375</v>
      </c>
      <c r="E4449" s="2" t="s">
        <v>232</v>
      </c>
      <c r="F4449" t="s">
        <v>13627</v>
      </c>
      <c r="G4449" s="2" t="s">
        <v>7768</v>
      </c>
      <c r="H4449" t="s">
        <v>13553</v>
      </c>
    </row>
    <row r="4450" spans="1:8" x14ac:dyDescent="0.15">
      <c r="A4450">
        <v>4473</v>
      </c>
      <c r="B4450" t="s">
        <v>3299</v>
      </c>
      <c r="C4450" t="s">
        <v>12237</v>
      </c>
      <c r="D4450" t="s">
        <v>375</v>
      </c>
      <c r="E4450" s="2" t="s">
        <v>231</v>
      </c>
      <c r="F4450" t="s">
        <v>13607</v>
      </c>
      <c r="G4450" s="2" t="s">
        <v>7297</v>
      </c>
      <c r="H4450" t="s">
        <v>13553</v>
      </c>
    </row>
    <row r="4451" spans="1:8" x14ac:dyDescent="0.15">
      <c r="A4451">
        <v>4474</v>
      </c>
      <c r="B4451" t="s">
        <v>3290</v>
      </c>
      <c r="C4451" t="s">
        <v>12238</v>
      </c>
      <c r="D4451" t="s">
        <v>375</v>
      </c>
      <c r="E4451" s="2" t="s">
        <v>231</v>
      </c>
      <c r="F4451" t="s">
        <v>13610</v>
      </c>
      <c r="G4451" s="2" t="s">
        <v>7289</v>
      </c>
      <c r="H4451" t="s">
        <v>13553</v>
      </c>
    </row>
    <row r="4452" spans="1:8" x14ac:dyDescent="0.15">
      <c r="A4452">
        <v>4475</v>
      </c>
      <c r="B4452" t="s">
        <v>1402</v>
      </c>
      <c r="C4452" t="s">
        <v>12239</v>
      </c>
      <c r="D4452" t="s">
        <v>375</v>
      </c>
      <c r="E4452" s="2" t="s">
        <v>232</v>
      </c>
      <c r="F4452" t="s">
        <v>13607</v>
      </c>
      <c r="G4452" s="2" t="s">
        <v>7229</v>
      </c>
      <c r="H4452" t="s">
        <v>13553</v>
      </c>
    </row>
    <row r="4453" spans="1:8" x14ac:dyDescent="0.15">
      <c r="A4453">
        <v>4476</v>
      </c>
      <c r="B4453" t="s">
        <v>3292</v>
      </c>
      <c r="C4453" t="s">
        <v>12240</v>
      </c>
      <c r="D4453" t="s">
        <v>375</v>
      </c>
      <c r="E4453" s="2" t="s">
        <v>231</v>
      </c>
      <c r="F4453" t="s">
        <v>13617</v>
      </c>
      <c r="G4453" s="2" t="s">
        <v>6873</v>
      </c>
      <c r="H4453" t="s">
        <v>13553</v>
      </c>
    </row>
    <row r="4454" spans="1:8" x14ac:dyDescent="0.15">
      <c r="A4454">
        <v>4477</v>
      </c>
      <c r="B4454" t="s">
        <v>1404</v>
      </c>
      <c r="C4454" t="s">
        <v>12241</v>
      </c>
      <c r="D4454" t="s">
        <v>375</v>
      </c>
      <c r="E4454" s="2" t="s">
        <v>232</v>
      </c>
      <c r="F4454" t="s">
        <v>13607</v>
      </c>
      <c r="G4454" s="2" t="s">
        <v>6663</v>
      </c>
      <c r="H4454" t="s">
        <v>13553</v>
      </c>
    </row>
    <row r="4455" spans="1:8" x14ac:dyDescent="0.15">
      <c r="A4455">
        <v>4478</v>
      </c>
      <c r="B4455" t="s">
        <v>1405</v>
      </c>
      <c r="C4455" t="s">
        <v>12242</v>
      </c>
      <c r="D4455" t="s">
        <v>375</v>
      </c>
      <c r="E4455" s="2" t="s">
        <v>232</v>
      </c>
      <c r="F4455" t="s">
        <v>13624</v>
      </c>
      <c r="G4455" s="2" t="s">
        <v>7204</v>
      </c>
      <c r="H4455" t="s">
        <v>13553</v>
      </c>
    </row>
    <row r="4456" spans="1:8" x14ac:dyDescent="0.15">
      <c r="A4456">
        <v>4479</v>
      </c>
      <c r="B4456" t="s">
        <v>3289</v>
      </c>
      <c r="C4456" t="s">
        <v>12243</v>
      </c>
      <c r="D4456" t="s">
        <v>375</v>
      </c>
      <c r="E4456" s="2" t="s">
        <v>231</v>
      </c>
      <c r="F4456" t="s">
        <v>13606</v>
      </c>
      <c r="G4456" s="2" t="s">
        <v>6629</v>
      </c>
      <c r="H4456" t="s">
        <v>13553</v>
      </c>
    </row>
    <row r="4457" spans="1:8" x14ac:dyDescent="0.15">
      <c r="A4457">
        <v>4480</v>
      </c>
      <c r="B4457" t="s">
        <v>3295</v>
      </c>
      <c r="C4457" t="s">
        <v>8271</v>
      </c>
      <c r="D4457" t="s">
        <v>375</v>
      </c>
      <c r="E4457" s="2" t="s">
        <v>231</v>
      </c>
      <c r="F4457" t="s">
        <v>13617</v>
      </c>
      <c r="G4457" s="2" t="s">
        <v>7360</v>
      </c>
      <c r="H4457" t="s">
        <v>13553</v>
      </c>
    </row>
    <row r="4458" spans="1:8" x14ac:dyDescent="0.15">
      <c r="A4458">
        <v>4481</v>
      </c>
      <c r="B4458" t="s">
        <v>1403</v>
      </c>
      <c r="C4458" t="s">
        <v>12073</v>
      </c>
      <c r="D4458" t="s">
        <v>375</v>
      </c>
      <c r="E4458" s="2" t="s">
        <v>232</v>
      </c>
      <c r="F4458" t="s">
        <v>13607</v>
      </c>
      <c r="G4458" s="2" t="s">
        <v>7601</v>
      </c>
      <c r="H4458" t="s">
        <v>13553</v>
      </c>
    </row>
    <row r="4459" spans="1:8" x14ac:dyDescent="0.15">
      <c r="A4459">
        <v>4482</v>
      </c>
      <c r="B4459" t="s">
        <v>3291</v>
      </c>
      <c r="C4459" t="s">
        <v>12244</v>
      </c>
      <c r="D4459" t="s">
        <v>375</v>
      </c>
      <c r="E4459" s="2" t="s">
        <v>231</v>
      </c>
      <c r="F4459" t="s">
        <v>13610</v>
      </c>
      <c r="G4459" s="2" t="s">
        <v>6260</v>
      </c>
      <c r="H4459" t="s">
        <v>13553</v>
      </c>
    </row>
    <row r="4460" spans="1:8" x14ac:dyDescent="0.15">
      <c r="A4460">
        <v>4483</v>
      </c>
      <c r="B4460" t="s">
        <v>3298</v>
      </c>
      <c r="C4460" t="s">
        <v>12245</v>
      </c>
      <c r="D4460" t="s">
        <v>375</v>
      </c>
      <c r="E4460" s="2" t="s">
        <v>231</v>
      </c>
      <c r="F4460" t="s">
        <v>13607</v>
      </c>
      <c r="G4460" s="2" t="s">
        <v>6338</v>
      </c>
      <c r="H4460" t="s">
        <v>13553</v>
      </c>
    </row>
    <row r="4461" spans="1:8" x14ac:dyDescent="0.15">
      <c r="A4461">
        <v>4484</v>
      </c>
      <c r="B4461" t="s">
        <v>1395</v>
      </c>
      <c r="C4461" t="s">
        <v>12246</v>
      </c>
      <c r="D4461" t="s">
        <v>375</v>
      </c>
      <c r="E4461" s="2" t="s">
        <v>232</v>
      </c>
      <c r="F4461" t="s">
        <v>13627</v>
      </c>
      <c r="G4461" s="2" t="s">
        <v>6815</v>
      </c>
      <c r="H4461" t="s">
        <v>13553</v>
      </c>
    </row>
    <row r="4462" spans="1:8" x14ac:dyDescent="0.15">
      <c r="A4462">
        <v>4485</v>
      </c>
      <c r="B4462" t="s">
        <v>3296</v>
      </c>
      <c r="C4462" t="s">
        <v>12247</v>
      </c>
      <c r="D4462" t="s">
        <v>375</v>
      </c>
      <c r="E4462" s="2" t="s">
        <v>231</v>
      </c>
      <c r="F4462" t="s">
        <v>13607</v>
      </c>
      <c r="G4462" s="2" t="s">
        <v>7769</v>
      </c>
      <c r="H4462" t="s">
        <v>13553</v>
      </c>
    </row>
    <row r="4463" spans="1:8" x14ac:dyDescent="0.15">
      <c r="A4463">
        <v>4486</v>
      </c>
      <c r="B4463" t="s">
        <v>5350</v>
      </c>
      <c r="C4463" t="s">
        <v>12248</v>
      </c>
      <c r="D4463" t="s">
        <v>375</v>
      </c>
      <c r="E4463" s="2" t="s">
        <v>230</v>
      </c>
      <c r="F4463" t="s">
        <v>13638</v>
      </c>
      <c r="G4463" s="2" t="s">
        <v>7327</v>
      </c>
      <c r="H4463" t="s">
        <v>13553</v>
      </c>
    </row>
    <row r="4464" spans="1:8" x14ac:dyDescent="0.15">
      <c r="A4464">
        <v>4487</v>
      </c>
      <c r="B4464" t="s">
        <v>5351</v>
      </c>
      <c r="C4464" t="s">
        <v>12249</v>
      </c>
      <c r="D4464" t="s">
        <v>422</v>
      </c>
      <c r="E4464" s="2" t="s">
        <v>230</v>
      </c>
      <c r="F4464" t="s">
        <v>13606</v>
      </c>
      <c r="G4464" s="2" t="s">
        <v>6583</v>
      </c>
      <c r="H4464" t="s">
        <v>13553</v>
      </c>
    </row>
    <row r="4465" spans="1:8" x14ac:dyDescent="0.15">
      <c r="A4465">
        <v>4488</v>
      </c>
      <c r="B4465" t="s">
        <v>3477</v>
      </c>
      <c r="C4465" t="s">
        <v>12250</v>
      </c>
      <c r="D4465" t="s">
        <v>422</v>
      </c>
      <c r="E4465" s="2" t="s">
        <v>231</v>
      </c>
      <c r="F4465" t="s">
        <v>13606</v>
      </c>
      <c r="G4465" s="2" t="s">
        <v>6996</v>
      </c>
      <c r="H4465" t="s">
        <v>13553</v>
      </c>
    </row>
    <row r="4466" spans="1:8" x14ac:dyDescent="0.15">
      <c r="A4466">
        <v>4489</v>
      </c>
      <c r="B4466" t="s">
        <v>3478</v>
      </c>
      <c r="C4466" t="s">
        <v>12251</v>
      </c>
      <c r="D4466" t="s">
        <v>422</v>
      </c>
      <c r="E4466" s="2" t="s">
        <v>231</v>
      </c>
      <c r="F4466" t="s">
        <v>13606</v>
      </c>
      <c r="G4466" s="2" t="s">
        <v>7207</v>
      </c>
      <c r="H4466" t="s">
        <v>13553</v>
      </c>
    </row>
    <row r="4467" spans="1:8" x14ac:dyDescent="0.15">
      <c r="A4467">
        <v>4490</v>
      </c>
      <c r="B4467" t="s">
        <v>3479</v>
      </c>
      <c r="C4467" t="s">
        <v>12252</v>
      </c>
      <c r="D4467" t="s">
        <v>422</v>
      </c>
      <c r="E4467" s="2" t="s">
        <v>231</v>
      </c>
      <c r="F4467" t="s">
        <v>13607</v>
      </c>
      <c r="G4467" s="2" t="s">
        <v>6587</v>
      </c>
      <c r="H4467" t="s">
        <v>13553</v>
      </c>
    </row>
    <row r="4468" spans="1:8" x14ac:dyDescent="0.15">
      <c r="A4468">
        <v>4491</v>
      </c>
      <c r="B4468" t="s">
        <v>3480</v>
      </c>
      <c r="C4468" t="s">
        <v>12253</v>
      </c>
      <c r="D4468" t="s">
        <v>422</v>
      </c>
      <c r="E4468" s="2" t="s">
        <v>231</v>
      </c>
      <c r="F4468" t="s">
        <v>13606</v>
      </c>
      <c r="G4468" s="2" t="s">
        <v>7193</v>
      </c>
      <c r="H4468" t="s">
        <v>13553</v>
      </c>
    </row>
    <row r="4469" spans="1:8" x14ac:dyDescent="0.15">
      <c r="A4469">
        <v>4492</v>
      </c>
      <c r="B4469" t="s">
        <v>1915</v>
      </c>
      <c r="C4469" t="s">
        <v>12254</v>
      </c>
      <c r="D4469" t="s">
        <v>422</v>
      </c>
      <c r="E4469" s="2" t="s">
        <v>232</v>
      </c>
      <c r="F4469" t="s">
        <v>13606</v>
      </c>
      <c r="G4469" s="2" t="s">
        <v>7770</v>
      </c>
      <c r="H4469" t="s">
        <v>13553</v>
      </c>
    </row>
    <row r="4470" spans="1:8" x14ac:dyDescent="0.15">
      <c r="A4470">
        <v>4493</v>
      </c>
      <c r="B4470" t="s">
        <v>5352</v>
      </c>
      <c r="C4470" t="s">
        <v>12255</v>
      </c>
      <c r="D4470" t="s">
        <v>422</v>
      </c>
      <c r="E4470" s="2" t="s">
        <v>230</v>
      </c>
      <c r="F4470" t="s">
        <v>13606</v>
      </c>
      <c r="G4470" s="2" t="s">
        <v>6834</v>
      </c>
      <c r="H4470" t="s">
        <v>13553</v>
      </c>
    </row>
    <row r="4471" spans="1:8" x14ac:dyDescent="0.15">
      <c r="A4471">
        <v>4494</v>
      </c>
      <c r="B4471" t="s">
        <v>5353</v>
      </c>
      <c r="C4471" t="s">
        <v>12256</v>
      </c>
      <c r="D4471" t="s">
        <v>422</v>
      </c>
      <c r="E4471" s="2" t="s">
        <v>230</v>
      </c>
      <c r="F4471" t="s">
        <v>13606</v>
      </c>
      <c r="G4471" s="2" t="s">
        <v>6393</v>
      </c>
      <c r="H4471" t="s">
        <v>13553</v>
      </c>
    </row>
    <row r="4472" spans="1:8" x14ac:dyDescent="0.15">
      <c r="A4472">
        <v>4495</v>
      </c>
      <c r="B4472" t="s">
        <v>5354</v>
      </c>
      <c r="C4472" t="s">
        <v>8270</v>
      </c>
      <c r="D4472" t="s">
        <v>422</v>
      </c>
      <c r="E4472" s="2" t="s">
        <v>230</v>
      </c>
      <c r="F4472" t="s">
        <v>13610</v>
      </c>
      <c r="G4472" s="2" t="s">
        <v>6560</v>
      </c>
      <c r="H4472" t="s">
        <v>13553</v>
      </c>
    </row>
    <row r="4473" spans="1:8" x14ac:dyDescent="0.15">
      <c r="A4473">
        <v>4496</v>
      </c>
      <c r="B4473" t="s">
        <v>1913</v>
      </c>
      <c r="C4473" t="s">
        <v>12257</v>
      </c>
      <c r="D4473" t="s">
        <v>422</v>
      </c>
      <c r="E4473" s="2" t="s">
        <v>232</v>
      </c>
      <c r="F4473" t="s">
        <v>13606</v>
      </c>
      <c r="G4473" s="2" t="s">
        <v>7186</v>
      </c>
      <c r="H4473" t="s">
        <v>13553</v>
      </c>
    </row>
    <row r="4474" spans="1:8" x14ac:dyDescent="0.15">
      <c r="A4474">
        <v>4497</v>
      </c>
      <c r="B4474" t="s">
        <v>1914</v>
      </c>
      <c r="C4474" t="s">
        <v>12258</v>
      </c>
      <c r="D4474" t="s">
        <v>422</v>
      </c>
      <c r="E4474" s="2" t="s">
        <v>232</v>
      </c>
      <c r="F4474" t="s">
        <v>13606</v>
      </c>
      <c r="G4474" s="2" t="s">
        <v>6620</v>
      </c>
      <c r="H4474" t="s">
        <v>13553</v>
      </c>
    </row>
    <row r="4475" spans="1:8" x14ac:dyDescent="0.15">
      <c r="A4475">
        <v>4498</v>
      </c>
      <c r="B4475" t="s">
        <v>5355</v>
      </c>
      <c r="C4475" t="s">
        <v>12259</v>
      </c>
      <c r="D4475" t="s">
        <v>422</v>
      </c>
      <c r="E4475" s="2" t="s">
        <v>230</v>
      </c>
      <c r="F4475" t="s">
        <v>13606</v>
      </c>
      <c r="G4475" s="2" t="s">
        <v>6936</v>
      </c>
      <c r="H4475" t="s">
        <v>13553</v>
      </c>
    </row>
    <row r="4476" spans="1:8" x14ac:dyDescent="0.15">
      <c r="A4476">
        <v>4499</v>
      </c>
      <c r="B4476" t="s">
        <v>5356</v>
      </c>
      <c r="C4476" t="s">
        <v>12260</v>
      </c>
      <c r="D4476" t="s">
        <v>422</v>
      </c>
      <c r="E4476" s="2" t="s">
        <v>230</v>
      </c>
      <c r="F4476" t="s">
        <v>13606</v>
      </c>
      <c r="G4476" s="2" t="s">
        <v>6671</v>
      </c>
      <c r="H4476" t="s">
        <v>13553</v>
      </c>
    </row>
    <row r="4477" spans="1:8" x14ac:dyDescent="0.15">
      <c r="A4477">
        <v>4500</v>
      </c>
      <c r="B4477" t="s">
        <v>5357</v>
      </c>
      <c r="C4477" t="s">
        <v>12261</v>
      </c>
      <c r="D4477" t="s">
        <v>422</v>
      </c>
      <c r="E4477" s="2" t="s">
        <v>231</v>
      </c>
      <c r="F4477" t="s">
        <v>13618</v>
      </c>
      <c r="G4477" s="2" t="s">
        <v>6373</v>
      </c>
      <c r="H4477" t="s">
        <v>13553</v>
      </c>
    </row>
    <row r="4478" spans="1:8" x14ac:dyDescent="0.15">
      <c r="A4478">
        <v>4501</v>
      </c>
      <c r="B4478" t="s">
        <v>5358</v>
      </c>
      <c r="C4478" t="s">
        <v>12262</v>
      </c>
      <c r="D4478" t="s">
        <v>422</v>
      </c>
      <c r="E4478" s="2" t="s">
        <v>230</v>
      </c>
      <c r="F4478" t="s">
        <v>13606</v>
      </c>
      <c r="G4478" s="2" t="s">
        <v>6812</v>
      </c>
      <c r="H4478" t="s">
        <v>13553</v>
      </c>
    </row>
    <row r="4479" spans="1:8" x14ac:dyDescent="0.15">
      <c r="A4479">
        <v>4502</v>
      </c>
      <c r="B4479" t="s">
        <v>5359</v>
      </c>
      <c r="C4479" t="s">
        <v>12263</v>
      </c>
      <c r="D4479" t="s">
        <v>422</v>
      </c>
      <c r="E4479" s="2" t="s">
        <v>230</v>
      </c>
      <c r="F4479" t="s">
        <v>13606</v>
      </c>
      <c r="G4479" s="2" t="s">
        <v>6874</v>
      </c>
      <c r="H4479" t="s">
        <v>13553</v>
      </c>
    </row>
    <row r="4480" spans="1:8" x14ac:dyDescent="0.15">
      <c r="A4480">
        <v>4503</v>
      </c>
      <c r="B4480" t="s">
        <v>5360</v>
      </c>
      <c r="C4480" t="s">
        <v>12264</v>
      </c>
      <c r="D4480" t="s">
        <v>422</v>
      </c>
      <c r="E4480" s="2" t="s">
        <v>230</v>
      </c>
      <c r="F4480" t="s">
        <v>13606</v>
      </c>
      <c r="G4480" s="2" t="s">
        <v>7211</v>
      </c>
      <c r="H4480" t="s">
        <v>13553</v>
      </c>
    </row>
    <row r="4481" spans="1:8" x14ac:dyDescent="0.15">
      <c r="A4481">
        <v>4504</v>
      </c>
      <c r="B4481" t="s">
        <v>1548</v>
      </c>
      <c r="C4481" t="s">
        <v>12265</v>
      </c>
      <c r="D4481" t="s">
        <v>386</v>
      </c>
      <c r="E4481" s="2" t="s">
        <v>232</v>
      </c>
      <c r="F4481" t="s">
        <v>13617</v>
      </c>
      <c r="G4481" s="2" t="s">
        <v>6994</v>
      </c>
      <c r="H4481" t="s">
        <v>13553</v>
      </c>
    </row>
    <row r="4482" spans="1:8" x14ac:dyDescent="0.15">
      <c r="A4482">
        <v>4505</v>
      </c>
      <c r="B4482" t="s">
        <v>3450</v>
      </c>
      <c r="C4482" t="s">
        <v>12266</v>
      </c>
      <c r="D4482" t="s">
        <v>386</v>
      </c>
      <c r="E4482" s="2" t="s">
        <v>232</v>
      </c>
      <c r="F4482" t="s">
        <v>13617</v>
      </c>
      <c r="G4482" s="2" t="s">
        <v>6891</v>
      </c>
      <c r="H4482" t="s">
        <v>13553</v>
      </c>
    </row>
    <row r="4483" spans="1:8" x14ac:dyDescent="0.15">
      <c r="A4483">
        <v>4506</v>
      </c>
      <c r="B4483" t="s">
        <v>1547</v>
      </c>
      <c r="C4483" t="s">
        <v>12267</v>
      </c>
      <c r="D4483" t="s">
        <v>386</v>
      </c>
      <c r="E4483" s="2" t="s">
        <v>232</v>
      </c>
      <c r="F4483" t="s">
        <v>13617</v>
      </c>
      <c r="G4483" s="2" t="s">
        <v>6321</v>
      </c>
      <c r="H4483" t="s">
        <v>13553</v>
      </c>
    </row>
    <row r="4484" spans="1:8" x14ac:dyDescent="0.15">
      <c r="A4484">
        <v>4507</v>
      </c>
      <c r="B4484" t="s">
        <v>1546</v>
      </c>
      <c r="C4484" t="s">
        <v>12268</v>
      </c>
      <c r="D4484" t="s">
        <v>386</v>
      </c>
      <c r="E4484" s="2" t="s">
        <v>232</v>
      </c>
      <c r="F4484" t="s">
        <v>13617</v>
      </c>
      <c r="G4484" s="2" t="s">
        <v>7771</v>
      </c>
      <c r="H4484" t="s">
        <v>13553</v>
      </c>
    </row>
    <row r="4485" spans="1:8" x14ac:dyDescent="0.15">
      <c r="A4485">
        <v>4508</v>
      </c>
      <c r="B4485" t="s">
        <v>1545</v>
      </c>
      <c r="C4485" t="s">
        <v>12269</v>
      </c>
      <c r="D4485" t="s">
        <v>386</v>
      </c>
      <c r="E4485" s="2" t="s">
        <v>232</v>
      </c>
      <c r="F4485" t="s">
        <v>13621</v>
      </c>
      <c r="G4485" s="2" t="s">
        <v>6481</v>
      </c>
      <c r="H4485" t="s">
        <v>13553</v>
      </c>
    </row>
    <row r="4486" spans="1:8" x14ac:dyDescent="0.15">
      <c r="A4486">
        <v>4509</v>
      </c>
      <c r="B4486" t="s">
        <v>1549</v>
      </c>
      <c r="C4486" t="s">
        <v>12270</v>
      </c>
      <c r="D4486" t="s">
        <v>386</v>
      </c>
      <c r="E4486" s="2" t="s">
        <v>232</v>
      </c>
      <c r="F4486" t="s">
        <v>13617</v>
      </c>
      <c r="G4486" s="2" t="s">
        <v>7772</v>
      </c>
      <c r="H4486" t="s">
        <v>13553</v>
      </c>
    </row>
    <row r="4487" spans="1:8" x14ac:dyDescent="0.15">
      <c r="A4487">
        <v>4510</v>
      </c>
      <c r="B4487" t="s">
        <v>2592</v>
      </c>
      <c r="C4487" t="s">
        <v>12271</v>
      </c>
      <c r="D4487" t="s">
        <v>386</v>
      </c>
      <c r="E4487" s="2" t="s">
        <v>231</v>
      </c>
      <c r="F4487" t="s">
        <v>13617</v>
      </c>
      <c r="G4487" s="2" t="s">
        <v>6928</v>
      </c>
      <c r="H4487" t="s">
        <v>13553</v>
      </c>
    </row>
    <row r="4488" spans="1:8" x14ac:dyDescent="0.15">
      <c r="A4488">
        <v>4511</v>
      </c>
      <c r="B4488" t="s">
        <v>3451</v>
      </c>
      <c r="C4488" t="s">
        <v>12272</v>
      </c>
      <c r="D4488" t="s">
        <v>386</v>
      </c>
      <c r="E4488" s="2" t="s">
        <v>231</v>
      </c>
      <c r="F4488" t="s">
        <v>13617</v>
      </c>
      <c r="G4488" s="2" t="s">
        <v>6280</v>
      </c>
      <c r="H4488" t="s">
        <v>13553</v>
      </c>
    </row>
    <row r="4489" spans="1:8" x14ac:dyDescent="0.15">
      <c r="A4489">
        <v>4512</v>
      </c>
      <c r="B4489" t="s">
        <v>5361</v>
      </c>
      <c r="C4489" t="s">
        <v>12273</v>
      </c>
      <c r="D4489" t="s">
        <v>386</v>
      </c>
      <c r="E4489" s="2" t="s">
        <v>231</v>
      </c>
      <c r="F4489" t="s">
        <v>13617</v>
      </c>
      <c r="G4489" s="2" t="s">
        <v>7760</v>
      </c>
      <c r="H4489" t="s">
        <v>13553</v>
      </c>
    </row>
    <row r="4490" spans="1:8" x14ac:dyDescent="0.15">
      <c r="A4490">
        <v>4513</v>
      </c>
      <c r="B4490" t="s">
        <v>4105</v>
      </c>
      <c r="C4490" t="s">
        <v>12274</v>
      </c>
      <c r="D4490" t="s">
        <v>386</v>
      </c>
      <c r="E4490" s="2" t="s">
        <v>230</v>
      </c>
      <c r="F4490" t="s">
        <v>13617</v>
      </c>
      <c r="G4490" s="2" t="s">
        <v>6646</v>
      </c>
      <c r="H4490" t="s">
        <v>13553</v>
      </c>
    </row>
    <row r="4491" spans="1:8" x14ac:dyDescent="0.15">
      <c r="A4491">
        <v>4514</v>
      </c>
      <c r="B4491" t="s">
        <v>4106</v>
      </c>
      <c r="C4491" t="s">
        <v>12275</v>
      </c>
      <c r="D4491" t="s">
        <v>386</v>
      </c>
      <c r="E4491" s="2" t="s">
        <v>230</v>
      </c>
      <c r="F4491" t="s">
        <v>13609</v>
      </c>
      <c r="G4491" s="2" t="s">
        <v>7298</v>
      </c>
      <c r="H4491" t="s">
        <v>13553</v>
      </c>
    </row>
    <row r="4492" spans="1:8" x14ac:dyDescent="0.15">
      <c r="A4492">
        <v>4515</v>
      </c>
      <c r="B4492" t="s">
        <v>5362</v>
      </c>
      <c r="C4492" t="s">
        <v>12276</v>
      </c>
      <c r="D4492" t="s">
        <v>386</v>
      </c>
      <c r="E4492" s="2" t="s">
        <v>230</v>
      </c>
      <c r="F4492" t="s">
        <v>13637</v>
      </c>
      <c r="G4492" s="2" t="s">
        <v>6498</v>
      </c>
      <c r="H4492" t="s">
        <v>13553</v>
      </c>
    </row>
    <row r="4493" spans="1:8" x14ac:dyDescent="0.15">
      <c r="A4493">
        <v>4516</v>
      </c>
      <c r="B4493" t="s">
        <v>4107</v>
      </c>
      <c r="C4493" t="s">
        <v>12277</v>
      </c>
      <c r="D4493" t="s">
        <v>386</v>
      </c>
      <c r="E4493" s="2" t="s">
        <v>230</v>
      </c>
      <c r="F4493" t="s">
        <v>13618</v>
      </c>
      <c r="G4493" s="2" t="s">
        <v>6294</v>
      </c>
      <c r="H4493" t="s">
        <v>13553</v>
      </c>
    </row>
    <row r="4494" spans="1:8" x14ac:dyDescent="0.15">
      <c r="A4494">
        <v>4517</v>
      </c>
      <c r="B4494" t="s">
        <v>4108</v>
      </c>
      <c r="C4494" t="s">
        <v>12278</v>
      </c>
      <c r="D4494" t="s">
        <v>386</v>
      </c>
      <c r="E4494" s="2" t="s">
        <v>230</v>
      </c>
      <c r="F4494" t="s">
        <v>13631</v>
      </c>
      <c r="G4494" s="2" t="s">
        <v>6416</v>
      </c>
      <c r="H4494" t="s">
        <v>13553</v>
      </c>
    </row>
    <row r="4495" spans="1:8" x14ac:dyDescent="0.15">
      <c r="A4495">
        <v>4518</v>
      </c>
      <c r="B4495" t="s">
        <v>4109</v>
      </c>
      <c r="C4495" t="s">
        <v>12279</v>
      </c>
      <c r="D4495" t="s">
        <v>386</v>
      </c>
      <c r="E4495" s="2" t="s">
        <v>230</v>
      </c>
      <c r="F4495" t="s">
        <v>13637</v>
      </c>
      <c r="G4495" s="2" t="s">
        <v>7572</v>
      </c>
      <c r="H4495" t="s">
        <v>13553</v>
      </c>
    </row>
    <row r="4496" spans="1:8" x14ac:dyDescent="0.15">
      <c r="A4496">
        <v>4519</v>
      </c>
      <c r="B4496" t="s">
        <v>5363</v>
      </c>
      <c r="C4496" t="s">
        <v>12280</v>
      </c>
      <c r="D4496" t="s">
        <v>386</v>
      </c>
      <c r="E4496" s="2" t="s">
        <v>230</v>
      </c>
      <c r="F4496" t="s">
        <v>13617</v>
      </c>
      <c r="G4496" s="2" t="s">
        <v>6830</v>
      </c>
      <c r="H4496" t="s">
        <v>13553</v>
      </c>
    </row>
    <row r="4497" spans="1:8" x14ac:dyDescent="0.15">
      <c r="A4497">
        <v>4520</v>
      </c>
      <c r="B4497" t="s">
        <v>5364</v>
      </c>
      <c r="C4497" t="s">
        <v>12281</v>
      </c>
      <c r="D4497" t="s">
        <v>386</v>
      </c>
      <c r="E4497" s="2" t="s">
        <v>230</v>
      </c>
      <c r="F4497" t="s">
        <v>13617</v>
      </c>
      <c r="G4497" s="2" t="s">
        <v>6414</v>
      </c>
      <c r="H4497" t="s">
        <v>13553</v>
      </c>
    </row>
    <row r="4498" spans="1:8" x14ac:dyDescent="0.15">
      <c r="A4498">
        <v>4521</v>
      </c>
      <c r="B4498" t="s">
        <v>5365</v>
      </c>
      <c r="C4498" t="s">
        <v>12282</v>
      </c>
      <c r="D4498" t="s">
        <v>386</v>
      </c>
      <c r="E4498" s="2" t="s">
        <v>230</v>
      </c>
      <c r="F4498" t="s">
        <v>13617</v>
      </c>
      <c r="G4498" s="2" t="s">
        <v>7152</v>
      </c>
      <c r="H4498" t="s">
        <v>13553</v>
      </c>
    </row>
    <row r="4499" spans="1:8" x14ac:dyDescent="0.15">
      <c r="A4499">
        <v>4522</v>
      </c>
      <c r="B4499" t="s">
        <v>5366</v>
      </c>
      <c r="C4499" t="s">
        <v>12283</v>
      </c>
      <c r="D4499" t="s">
        <v>386</v>
      </c>
      <c r="E4499" s="2" t="s">
        <v>7855</v>
      </c>
      <c r="F4499" t="s">
        <v>13617</v>
      </c>
      <c r="G4499" s="2" t="s">
        <v>7533</v>
      </c>
      <c r="H4499" t="s">
        <v>13553</v>
      </c>
    </row>
    <row r="4500" spans="1:8" x14ac:dyDescent="0.15">
      <c r="A4500">
        <v>4523</v>
      </c>
      <c r="B4500" t="s">
        <v>5367</v>
      </c>
      <c r="C4500" t="s">
        <v>12284</v>
      </c>
      <c r="D4500" t="s">
        <v>386</v>
      </c>
      <c r="E4500" s="2" t="s">
        <v>7855</v>
      </c>
      <c r="F4500" t="s">
        <v>13610</v>
      </c>
      <c r="G4500" s="2" t="s">
        <v>6454</v>
      </c>
      <c r="H4500" t="s">
        <v>13553</v>
      </c>
    </row>
    <row r="4501" spans="1:8" x14ac:dyDescent="0.15">
      <c r="A4501">
        <v>4524</v>
      </c>
      <c r="B4501" t="s">
        <v>5368</v>
      </c>
      <c r="C4501" t="s">
        <v>12285</v>
      </c>
      <c r="D4501" t="s">
        <v>386</v>
      </c>
      <c r="E4501" s="2" t="s">
        <v>7855</v>
      </c>
      <c r="F4501" t="s">
        <v>13607</v>
      </c>
      <c r="G4501" s="2" t="s">
        <v>7773</v>
      </c>
      <c r="H4501" t="s">
        <v>13553</v>
      </c>
    </row>
    <row r="4502" spans="1:8" x14ac:dyDescent="0.15">
      <c r="A4502">
        <v>4525</v>
      </c>
      <c r="B4502" t="s">
        <v>5369</v>
      </c>
      <c r="C4502" t="s">
        <v>9336</v>
      </c>
      <c r="D4502" t="s">
        <v>386</v>
      </c>
      <c r="E4502" s="2" t="s">
        <v>7855</v>
      </c>
      <c r="F4502" t="s">
        <v>13618</v>
      </c>
      <c r="G4502" s="2" t="s">
        <v>7774</v>
      </c>
      <c r="H4502" t="s">
        <v>13553</v>
      </c>
    </row>
    <row r="4503" spans="1:8" x14ac:dyDescent="0.15">
      <c r="A4503">
        <v>4526</v>
      </c>
      <c r="B4503" t="s">
        <v>5370</v>
      </c>
      <c r="C4503" t="s">
        <v>12286</v>
      </c>
      <c r="D4503" t="s">
        <v>386</v>
      </c>
      <c r="E4503" s="2" t="s">
        <v>7855</v>
      </c>
      <c r="F4503" t="s">
        <v>13617</v>
      </c>
      <c r="G4503" s="2" t="s">
        <v>7532</v>
      </c>
      <c r="H4503" t="s">
        <v>13553</v>
      </c>
    </row>
    <row r="4504" spans="1:8" x14ac:dyDescent="0.15">
      <c r="A4504">
        <v>4527</v>
      </c>
      <c r="B4504" t="s">
        <v>5371</v>
      </c>
      <c r="C4504" t="s">
        <v>12287</v>
      </c>
      <c r="D4504" t="s">
        <v>386</v>
      </c>
      <c r="E4504" s="2" t="s">
        <v>7855</v>
      </c>
      <c r="F4504" t="s">
        <v>13622</v>
      </c>
      <c r="G4504" s="2" t="s">
        <v>7239</v>
      </c>
      <c r="H4504" t="s">
        <v>13553</v>
      </c>
    </row>
    <row r="4505" spans="1:8" x14ac:dyDescent="0.15">
      <c r="A4505">
        <v>4528</v>
      </c>
      <c r="B4505" t="s">
        <v>5372</v>
      </c>
      <c r="C4505" t="s">
        <v>12288</v>
      </c>
      <c r="D4505" t="s">
        <v>386</v>
      </c>
      <c r="E4505" s="2" t="s">
        <v>7855</v>
      </c>
      <c r="F4505" t="s">
        <v>13628</v>
      </c>
      <c r="G4505" s="2" t="s">
        <v>6439</v>
      </c>
      <c r="H4505" t="s">
        <v>13553</v>
      </c>
    </row>
    <row r="4506" spans="1:8" x14ac:dyDescent="0.15">
      <c r="A4506">
        <v>4529</v>
      </c>
      <c r="B4506" t="s">
        <v>5373</v>
      </c>
      <c r="C4506" t="s">
        <v>12289</v>
      </c>
      <c r="D4506" t="s">
        <v>386</v>
      </c>
      <c r="E4506" s="2" t="s">
        <v>7855</v>
      </c>
      <c r="F4506" t="s">
        <v>13617</v>
      </c>
      <c r="G4506" s="2" t="s">
        <v>7328</v>
      </c>
      <c r="H4506" t="s">
        <v>13553</v>
      </c>
    </row>
    <row r="4507" spans="1:8" x14ac:dyDescent="0.15">
      <c r="A4507">
        <v>4530</v>
      </c>
      <c r="B4507" t="s">
        <v>5374</v>
      </c>
      <c r="C4507" t="s">
        <v>12290</v>
      </c>
      <c r="D4507" t="s">
        <v>386</v>
      </c>
      <c r="E4507" s="2" t="s">
        <v>7855</v>
      </c>
      <c r="F4507" t="s">
        <v>13627</v>
      </c>
      <c r="G4507" s="2" t="s">
        <v>7382</v>
      </c>
      <c r="H4507" t="s">
        <v>13553</v>
      </c>
    </row>
    <row r="4508" spans="1:8" x14ac:dyDescent="0.15">
      <c r="A4508">
        <v>4531</v>
      </c>
      <c r="B4508" t="s">
        <v>5375</v>
      </c>
      <c r="C4508" t="s">
        <v>12291</v>
      </c>
      <c r="D4508" t="s">
        <v>386</v>
      </c>
      <c r="E4508" s="2" t="s">
        <v>7855</v>
      </c>
      <c r="F4508" t="s">
        <v>13621</v>
      </c>
      <c r="G4508" s="2" t="s">
        <v>6446</v>
      </c>
      <c r="H4508" t="s">
        <v>13553</v>
      </c>
    </row>
    <row r="4509" spans="1:8" x14ac:dyDescent="0.15">
      <c r="A4509">
        <v>4532</v>
      </c>
      <c r="B4509" t="s">
        <v>1551</v>
      </c>
      <c r="C4509" t="s">
        <v>12292</v>
      </c>
      <c r="D4509" t="s">
        <v>386</v>
      </c>
      <c r="E4509" s="2" t="s">
        <v>232</v>
      </c>
      <c r="F4509" t="s">
        <v>13610</v>
      </c>
      <c r="G4509" s="2" t="s">
        <v>7775</v>
      </c>
      <c r="H4509" t="s">
        <v>13553</v>
      </c>
    </row>
    <row r="4510" spans="1:8" x14ac:dyDescent="0.15">
      <c r="A4510">
        <v>4533</v>
      </c>
      <c r="B4510" t="s">
        <v>1550</v>
      </c>
      <c r="C4510" t="s">
        <v>12293</v>
      </c>
      <c r="D4510" t="s">
        <v>386</v>
      </c>
      <c r="E4510" s="2" t="s">
        <v>232</v>
      </c>
      <c r="F4510" t="s">
        <v>13609</v>
      </c>
      <c r="G4510" s="2" t="s">
        <v>6818</v>
      </c>
      <c r="H4510" t="s">
        <v>13553</v>
      </c>
    </row>
    <row r="4511" spans="1:8" x14ac:dyDescent="0.15">
      <c r="A4511">
        <v>4534</v>
      </c>
      <c r="B4511" t="s">
        <v>3452</v>
      </c>
      <c r="C4511" t="s">
        <v>12294</v>
      </c>
      <c r="D4511" t="s">
        <v>386</v>
      </c>
      <c r="E4511" s="2" t="s">
        <v>231</v>
      </c>
      <c r="F4511" t="s">
        <v>13617</v>
      </c>
      <c r="G4511" s="2" t="s">
        <v>6934</v>
      </c>
      <c r="H4511" t="s">
        <v>13553</v>
      </c>
    </row>
    <row r="4512" spans="1:8" x14ac:dyDescent="0.15">
      <c r="A4512">
        <v>4535</v>
      </c>
      <c r="B4512" t="s">
        <v>3453</v>
      </c>
      <c r="C4512" t="s">
        <v>12295</v>
      </c>
      <c r="D4512" t="s">
        <v>386</v>
      </c>
      <c r="E4512" s="2" t="s">
        <v>231</v>
      </c>
      <c r="F4512" t="s">
        <v>13617</v>
      </c>
      <c r="G4512" s="2" t="s">
        <v>7674</v>
      </c>
      <c r="H4512" t="s">
        <v>13553</v>
      </c>
    </row>
    <row r="4513" spans="1:8" x14ac:dyDescent="0.15">
      <c r="A4513">
        <v>4536</v>
      </c>
      <c r="B4513" t="s">
        <v>3454</v>
      </c>
      <c r="C4513" t="s">
        <v>12296</v>
      </c>
      <c r="D4513" t="s">
        <v>386</v>
      </c>
      <c r="E4513" s="2" t="s">
        <v>231</v>
      </c>
      <c r="F4513" t="s">
        <v>13617</v>
      </c>
      <c r="G4513" s="2" t="s">
        <v>7114</v>
      </c>
      <c r="H4513" t="s">
        <v>13553</v>
      </c>
    </row>
    <row r="4514" spans="1:8" x14ac:dyDescent="0.15">
      <c r="A4514">
        <v>4537</v>
      </c>
      <c r="B4514" t="s">
        <v>3455</v>
      </c>
      <c r="C4514" t="s">
        <v>12297</v>
      </c>
      <c r="D4514" t="s">
        <v>386</v>
      </c>
      <c r="E4514" s="2" t="s">
        <v>231</v>
      </c>
      <c r="F4514" t="s">
        <v>13617</v>
      </c>
      <c r="G4514" s="2" t="s">
        <v>6599</v>
      </c>
      <c r="H4514" t="s">
        <v>13553</v>
      </c>
    </row>
    <row r="4515" spans="1:8" x14ac:dyDescent="0.15">
      <c r="A4515">
        <v>4538</v>
      </c>
      <c r="B4515" t="s">
        <v>5376</v>
      </c>
      <c r="C4515" t="s">
        <v>12298</v>
      </c>
      <c r="D4515" t="s">
        <v>386</v>
      </c>
      <c r="E4515" s="2" t="s">
        <v>230</v>
      </c>
      <c r="F4515" t="s">
        <v>13617</v>
      </c>
      <c r="G4515" s="2" t="s">
        <v>6609</v>
      </c>
      <c r="H4515" t="s">
        <v>13553</v>
      </c>
    </row>
    <row r="4516" spans="1:8" x14ac:dyDescent="0.15">
      <c r="A4516">
        <v>4539</v>
      </c>
      <c r="B4516" t="s">
        <v>5377</v>
      </c>
      <c r="C4516" t="s">
        <v>12299</v>
      </c>
      <c r="D4516" t="s">
        <v>386</v>
      </c>
      <c r="E4516" s="2" t="s">
        <v>230</v>
      </c>
      <c r="F4516" t="s">
        <v>13617</v>
      </c>
      <c r="G4516" s="2" t="s">
        <v>6613</v>
      </c>
      <c r="H4516" t="s">
        <v>13553</v>
      </c>
    </row>
    <row r="4517" spans="1:8" x14ac:dyDescent="0.15">
      <c r="A4517">
        <v>4540</v>
      </c>
      <c r="B4517" t="s">
        <v>5378</v>
      </c>
      <c r="C4517" t="s">
        <v>12300</v>
      </c>
      <c r="D4517" t="s">
        <v>386</v>
      </c>
      <c r="E4517" s="2" t="s">
        <v>230</v>
      </c>
      <c r="F4517" t="s">
        <v>13617</v>
      </c>
      <c r="G4517" s="2" t="s">
        <v>7663</v>
      </c>
      <c r="H4517" t="s">
        <v>13553</v>
      </c>
    </row>
    <row r="4518" spans="1:8" x14ac:dyDescent="0.15">
      <c r="A4518">
        <v>4541</v>
      </c>
      <c r="B4518" t="s">
        <v>5379</v>
      </c>
      <c r="C4518" t="s">
        <v>12301</v>
      </c>
      <c r="D4518" t="s">
        <v>386</v>
      </c>
      <c r="E4518" s="2" t="s">
        <v>230</v>
      </c>
      <c r="F4518" t="s">
        <v>13617</v>
      </c>
      <c r="G4518" s="2" t="s">
        <v>6640</v>
      </c>
      <c r="H4518" t="s">
        <v>13553</v>
      </c>
    </row>
    <row r="4519" spans="1:8" x14ac:dyDescent="0.15">
      <c r="A4519">
        <v>4542</v>
      </c>
      <c r="B4519" t="s">
        <v>5380</v>
      </c>
      <c r="C4519" t="s">
        <v>12302</v>
      </c>
      <c r="D4519" t="s">
        <v>386</v>
      </c>
      <c r="E4519" s="2" t="s">
        <v>230</v>
      </c>
      <c r="F4519" t="s">
        <v>13621</v>
      </c>
      <c r="G4519" s="2" t="s">
        <v>6435</v>
      </c>
      <c r="H4519" t="s">
        <v>13553</v>
      </c>
    </row>
    <row r="4520" spans="1:8" x14ac:dyDescent="0.15">
      <c r="A4520">
        <v>4543</v>
      </c>
      <c r="B4520" t="s">
        <v>5381</v>
      </c>
      <c r="C4520" t="s">
        <v>12303</v>
      </c>
      <c r="D4520" t="s">
        <v>386</v>
      </c>
      <c r="E4520" s="2" t="s">
        <v>230</v>
      </c>
      <c r="F4520" t="s">
        <v>13606</v>
      </c>
      <c r="G4520" s="2" t="s">
        <v>7307</v>
      </c>
      <c r="H4520" t="s">
        <v>13553</v>
      </c>
    </row>
    <row r="4521" spans="1:8" x14ac:dyDescent="0.15">
      <c r="A4521">
        <v>4544</v>
      </c>
      <c r="B4521" t="s">
        <v>5382</v>
      </c>
      <c r="C4521" t="s">
        <v>12042</v>
      </c>
      <c r="D4521" t="s">
        <v>386</v>
      </c>
      <c r="E4521" s="2" t="s">
        <v>230</v>
      </c>
      <c r="F4521" t="s">
        <v>13609</v>
      </c>
      <c r="G4521" s="2" t="s">
        <v>6308</v>
      </c>
      <c r="H4521" t="s">
        <v>13553</v>
      </c>
    </row>
    <row r="4522" spans="1:8" x14ac:dyDescent="0.15">
      <c r="A4522">
        <v>4545</v>
      </c>
      <c r="B4522" t="s">
        <v>5383</v>
      </c>
      <c r="C4522" t="s">
        <v>12304</v>
      </c>
      <c r="D4522" t="s">
        <v>386</v>
      </c>
      <c r="E4522" s="2" t="s">
        <v>230</v>
      </c>
      <c r="F4522" t="s">
        <v>13617</v>
      </c>
      <c r="G4522" s="2" t="s">
        <v>6643</v>
      </c>
      <c r="H4522" t="s">
        <v>13553</v>
      </c>
    </row>
    <row r="4523" spans="1:8" x14ac:dyDescent="0.15">
      <c r="A4523">
        <v>4546</v>
      </c>
      <c r="B4523" t="s">
        <v>5384</v>
      </c>
      <c r="C4523" t="s">
        <v>12305</v>
      </c>
      <c r="D4523" t="s">
        <v>6224</v>
      </c>
      <c r="E4523" s="2" t="s">
        <v>232</v>
      </c>
      <c r="F4523" t="s">
        <v>13627</v>
      </c>
      <c r="G4523" s="2" t="s">
        <v>7772</v>
      </c>
      <c r="H4523" t="s">
        <v>13553</v>
      </c>
    </row>
    <row r="4524" spans="1:8" x14ac:dyDescent="0.15">
      <c r="A4524">
        <v>4547</v>
      </c>
      <c r="B4524" t="s">
        <v>1996</v>
      </c>
      <c r="C4524" t="s">
        <v>12306</v>
      </c>
      <c r="D4524" t="s">
        <v>1995</v>
      </c>
      <c r="E4524" s="2" t="s">
        <v>234</v>
      </c>
      <c r="F4524" t="s">
        <v>13617</v>
      </c>
      <c r="G4524" s="2" t="s">
        <v>7776</v>
      </c>
      <c r="H4524" t="s">
        <v>13553</v>
      </c>
    </row>
    <row r="4525" spans="1:8" x14ac:dyDescent="0.15">
      <c r="A4525">
        <v>4548</v>
      </c>
      <c r="B4525" t="s">
        <v>5385</v>
      </c>
      <c r="C4525" t="s">
        <v>12307</v>
      </c>
      <c r="D4525" t="s">
        <v>1995</v>
      </c>
      <c r="E4525" s="2" t="s">
        <v>232</v>
      </c>
      <c r="F4525" t="s">
        <v>13617</v>
      </c>
      <c r="G4525" s="2" t="s">
        <v>7751</v>
      </c>
      <c r="H4525" t="s">
        <v>13553</v>
      </c>
    </row>
    <row r="4526" spans="1:8" x14ac:dyDescent="0.15">
      <c r="A4526">
        <v>4549</v>
      </c>
      <c r="B4526" t="s">
        <v>1931</v>
      </c>
      <c r="C4526" t="s">
        <v>12308</v>
      </c>
      <c r="D4526" t="s">
        <v>391</v>
      </c>
      <c r="E4526" s="2" t="s">
        <v>232</v>
      </c>
      <c r="F4526" t="s">
        <v>13615</v>
      </c>
      <c r="G4526" s="2" t="s">
        <v>6257</v>
      </c>
      <c r="H4526" t="s">
        <v>13553</v>
      </c>
    </row>
    <row r="4527" spans="1:8" x14ac:dyDescent="0.15">
      <c r="A4527">
        <v>4550</v>
      </c>
      <c r="B4527" t="s">
        <v>1930</v>
      </c>
      <c r="C4527" t="s">
        <v>12309</v>
      </c>
      <c r="D4527" t="s">
        <v>391</v>
      </c>
      <c r="E4527" s="2" t="s">
        <v>232</v>
      </c>
      <c r="F4527" t="s">
        <v>13642</v>
      </c>
      <c r="G4527" s="2" t="s">
        <v>6916</v>
      </c>
      <c r="H4527" t="s">
        <v>13553</v>
      </c>
    </row>
    <row r="4528" spans="1:8" x14ac:dyDescent="0.15">
      <c r="A4528">
        <v>4551</v>
      </c>
      <c r="B4528" t="s">
        <v>1932</v>
      </c>
      <c r="C4528" t="s">
        <v>12310</v>
      </c>
      <c r="D4528" t="s">
        <v>391</v>
      </c>
      <c r="E4528" s="2" t="s">
        <v>232</v>
      </c>
      <c r="F4528" t="s">
        <v>13638</v>
      </c>
      <c r="G4528" s="2" t="s">
        <v>6318</v>
      </c>
      <c r="H4528" t="s">
        <v>13553</v>
      </c>
    </row>
    <row r="4529" spans="1:8" x14ac:dyDescent="0.15">
      <c r="A4529">
        <v>4552</v>
      </c>
      <c r="B4529" t="s">
        <v>1933</v>
      </c>
      <c r="C4529" t="s">
        <v>12311</v>
      </c>
      <c r="D4529" t="s">
        <v>391</v>
      </c>
      <c r="E4529" s="2" t="s">
        <v>232</v>
      </c>
      <c r="F4529" t="s">
        <v>13638</v>
      </c>
      <c r="G4529" s="2" t="s">
        <v>6573</v>
      </c>
      <c r="H4529" t="s">
        <v>13553</v>
      </c>
    </row>
    <row r="4530" spans="1:8" x14ac:dyDescent="0.15">
      <c r="A4530">
        <v>4553</v>
      </c>
      <c r="B4530" t="s">
        <v>1934</v>
      </c>
      <c r="C4530" t="s">
        <v>10477</v>
      </c>
      <c r="D4530" t="s">
        <v>391</v>
      </c>
      <c r="E4530" s="2" t="s">
        <v>232</v>
      </c>
      <c r="F4530" t="s">
        <v>13638</v>
      </c>
      <c r="G4530" s="2" t="s">
        <v>6769</v>
      </c>
      <c r="H4530" t="s">
        <v>13553</v>
      </c>
    </row>
    <row r="4531" spans="1:8" x14ac:dyDescent="0.15">
      <c r="A4531">
        <v>4554</v>
      </c>
      <c r="B4531" t="s">
        <v>1935</v>
      </c>
      <c r="C4531" t="s">
        <v>12312</v>
      </c>
      <c r="D4531" t="s">
        <v>391</v>
      </c>
      <c r="E4531" s="2" t="s">
        <v>232</v>
      </c>
      <c r="F4531" t="s">
        <v>13609</v>
      </c>
      <c r="G4531" s="2" t="s">
        <v>7490</v>
      </c>
      <c r="H4531" t="s">
        <v>13553</v>
      </c>
    </row>
    <row r="4532" spans="1:8" x14ac:dyDescent="0.15">
      <c r="A4532">
        <v>4555</v>
      </c>
      <c r="B4532" t="s">
        <v>1936</v>
      </c>
      <c r="C4532" t="s">
        <v>12313</v>
      </c>
      <c r="D4532" t="s">
        <v>391</v>
      </c>
      <c r="E4532" s="2" t="s">
        <v>232</v>
      </c>
      <c r="F4532" t="s">
        <v>13609</v>
      </c>
      <c r="G4532" s="2" t="s">
        <v>7777</v>
      </c>
      <c r="H4532" t="s">
        <v>13553</v>
      </c>
    </row>
    <row r="4533" spans="1:8" x14ac:dyDescent="0.15">
      <c r="A4533">
        <v>4556</v>
      </c>
      <c r="B4533" t="s">
        <v>1937</v>
      </c>
      <c r="C4533" t="s">
        <v>12314</v>
      </c>
      <c r="D4533" t="s">
        <v>391</v>
      </c>
      <c r="E4533" s="2" t="s">
        <v>232</v>
      </c>
      <c r="F4533" t="s">
        <v>13615</v>
      </c>
      <c r="G4533" s="2" t="s">
        <v>7041</v>
      </c>
      <c r="H4533" t="s">
        <v>13553</v>
      </c>
    </row>
    <row r="4534" spans="1:8" x14ac:dyDescent="0.15">
      <c r="A4534">
        <v>4557</v>
      </c>
      <c r="B4534" t="s">
        <v>1938</v>
      </c>
      <c r="C4534" t="s">
        <v>12315</v>
      </c>
      <c r="D4534" t="s">
        <v>391</v>
      </c>
      <c r="E4534" s="2" t="s">
        <v>232</v>
      </c>
      <c r="F4534" t="s">
        <v>13627</v>
      </c>
      <c r="G4534" s="2" t="s">
        <v>6334</v>
      </c>
      <c r="H4534" t="s">
        <v>13553</v>
      </c>
    </row>
    <row r="4535" spans="1:8" x14ac:dyDescent="0.15">
      <c r="A4535">
        <v>4558</v>
      </c>
      <c r="B4535" t="s">
        <v>1929</v>
      </c>
      <c r="C4535" t="s">
        <v>12316</v>
      </c>
      <c r="D4535" t="s">
        <v>391</v>
      </c>
      <c r="E4535" s="2" t="s">
        <v>232</v>
      </c>
      <c r="F4535" t="s">
        <v>13634</v>
      </c>
      <c r="G4535" s="2" t="s">
        <v>7357</v>
      </c>
      <c r="H4535" t="s">
        <v>13553</v>
      </c>
    </row>
    <row r="4536" spans="1:8" x14ac:dyDescent="0.15">
      <c r="A4536">
        <v>4559</v>
      </c>
      <c r="B4536" t="s">
        <v>1942</v>
      </c>
      <c r="C4536" t="s">
        <v>12317</v>
      </c>
      <c r="D4536" t="s">
        <v>391</v>
      </c>
      <c r="E4536" s="2" t="s">
        <v>231</v>
      </c>
      <c r="F4536" t="s">
        <v>13623</v>
      </c>
      <c r="G4536" s="2" t="s">
        <v>6403</v>
      </c>
      <c r="H4536" t="s">
        <v>13553</v>
      </c>
    </row>
    <row r="4537" spans="1:8" x14ac:dyDescent="0.15">
      <c r="A4537">
        <v>4560</v>
      </c>
      <c r="B4537" t="s">
        <v>1940</v>
      </c>
      <c r="C4537" t="s">
        <v>12318</v>
      </c>
      <c r="D4537" t="s">
        <v>391</v>
      </c>
      <c r="E4537" s="2" t="s">
        <v>231</v>
      </c>
      <c r="F4537" t="s">
        <v>13623</v>
      </c>
      <c r="G4537" s="2" t="s">
        <v>7289</v>
      </c>
      <c r="H4537" t="s">
        <v>13553</v>
      </c>
    </row>
    <row r="4538" spans="1:8" x14ac:dyDescent="0.15">
      <c r="A4538">
        <v>4561</v>
      </c>
      <c r="B4538" t="s">
        <v>1941</v>
      </c>
      <c r="C4538" t="s">
        <v>12319</v>
      </c>
      <c r="D4538" t="s">
        <v>391</v>
      </c>
      <c r="E4538" s="2" t="s">
        <v>231</v>
      </c>
      <c r="F4538" t="s">
        <v>13634</v>
      </c>
      <c r="G4538" s="2" t="s">
        <v>7610</v>
      </c>
      <c r="H4538" t="s">
        <v>13553</v>
      </c>
    </row>
    <row r="4539" spans="1:8" x14ac:dyDescent="0.15">
      <c r="A4539">
        <v>4562</v>
      </c>
      <c r="B4539" t="s">
        <v>1943</v>
      </c>
      <c r="C4539" t="s">
        <v>11523</v>
      </c>
      <c r="D4539" t="s">
        <v>391</v>
      </c>
      <c r="E4539" s="2" t="s">
        <v>231</v>
      </c>
      <c r="F4539" t="s">
        <v>13621</v>
      </c>
      <c r="G4539" s="2" t="s">
        <v>7140</v>
      </c>
      <c r="H4539" t="s">
        <v>13553</v>
      </c>
    </row>
    <row r="4540" spans="1:8" x14ac:dyDescent="0.15">
      <c r="A4540">
        <v>4563</v>
      </c>
      <c r="B4540" t="s">
        <v>1944</v>
      </c>
      <c r="C4540" t="s">
        <v>12320</v>
      </c>
      <c r="D4540" t="s">
        <v>391</v>
      </c>
      <c r="E4540" s="2" t="s">
        <v>231</v>
      </c>
      <c r="F4540" t="s">
        <v>13615</v>
      </c>
      <c r="G4540" s="2" t="s">
        <v>6670</v>
      </c>
      <c r="H4540" t="s">
        <v>13553</v>
      </c>
    </row>
    <row r="4541" spans="1:8" x14ac:dyDescent="0.15">
      <c r="A4541">
        <v>4564</v>
      </c>
      <c r="B4541" t="s">
        <v>1945</v>
      </c>
      <c r="C4541" t="s">
        <v>12321</v>
      </c>
      <c r="D4541" t="s">
        <v>391</v>
      </c>
      <c r="E4541" s="2" t="s">
        <v>231</v>
      </c>
      <c r="F4541" t="s">
        <v>13631</v>
      </c>
      <c r="G4541" s="2" t="s">
        <v>6928</v>
      </c>
      <c r="H4541" t="s">
        <v>13553</v>
      </c>
    </row>
    <row r="4542" spans="1:8" x14ac:dyDescent="0.15">
      <c r="A4542">
        <v>4565</v>
      </c>
      <c r="B4542" t="s">
        <v>1946</v>
      </c>
      <c r="C4542" t="s">
        <v>12322</v>
      </c>
      <c r="D4542" t="s">
        <v>391</v>
      </c>
      <c r="E4542" s="2" t="s">
        <v>231</v>
      </c>
      <c r="F4542" t="s">
        <v>13638</v>
      </c>
      <c r="G4542" s="2" t="s">
        <v>6259</v>
      </c>
      <c r="H4542" t="s">
        <v>13553</v>
      </c>
    </row>
    <row r="4543" spans="1:8" x14ac:dyDescent="0.15">
      <c r="A4543">
        <v>4566</v>
      </c>
      <c r="B4543" t="s">
        <v>1947</v>
      </c>
      <c r="C4543" t="s">
        <v>12323</v>
      </c>
      <c r="D4543" t="s">
        <v>391</v>
      </c>
      <c r="E4543" s="2" t="s">
        <v>231</v>
      </c>
      <c r="F4543" t="s">
        <v>13620</v>
      </c>
      <c r="G4543" s="2" t="s">
        <v>6688</v>
      </c>
      <c r="H4543" t="s">
        <v>13553</v>
      </c>
    </row>
    <row r="4544" spans="1:8" x14ac:dyDescent="0.15">
      <c r="A4544">
        <v>4567</v>
      </c>
      <c r="B4544" t="s">
        <v>2654</v>
      </c>
      <c r="C4544" t="s">
        <v>12324</v>
      </c>
      <c r="D4544" t="s">
        <v>391</v>
      </c>
      <c r="E4544" s="2" t="s">
        <v>231</v>
      </c>
      <c r="F4544" t="s">
        <v>13614</v>
      </c>
      <c r="G4544" s="2" t="s">
        <v>6527</v>
      </c>
      <c r="H4544" t="s">
        <v>13553</v>
      </c>
    </row>
    <row r="4545" spans="1:8" x14ac:dyDescent="0.15">
      <c r="A4545">
        <v>4568</v>
      </c>
      <c r="B4545" t="s">
        <v>3492</v>
      </c>
      <c r="C4545" t="s">
        <v>12325</v>
      </c>
      <c r="D4545" t="s">
        <v>391</v>
      </c>
      <c r="E4545" s="2" t="s">
        <v>230</v>
      </c>
      <c r="F4545" t="s">
        <v>13642</v>
      </c>
      <c r="G4545" s="2" t="s">
        <v>7120</v>
      </c>
      <c r="H4545" t="s">
        <v>13553</v>
      </c>
    </row>
    <row r="4546" spans="1:8" x14ac:dyDescent="0.15">
      <c r="A4546">
        <v>4569</v>
      </c>
      <c r="B4546" t="s">
        <v>3493</v>
      </c>
      <c r="C4546" t="s">
        <v>12326</v>
      </c>
      <c r="D4546" t="s">
        <v>391</v>
      </c>
      <c r="E4546" s="2" t="s">
        <v>230</v>
      </c>
      <c r="F4546" t="s">
        <v>13614</v>
      </c>
      <c r="G4546" s="2" t="s">
        <v>7488</v>
      </c>
      <c r="H4546" t="s">
        <v>13553</v>
      </c>
    </row>
    <row r="4547" spans="1:8" x14ac:dyDescent="0.15">
      <c r="A4547">
        <v>4570</v>
      </c>
      <c r="B4547" t="s">
        <v>3494</v>
      </c>
      <c r="C4547" t="s">
        <v>12327</v>
      </c>
      <c r="D4547" t="s">
        <v>391</v>
      </c>
      <c r="E4547" s="2" t="s">
        <v>230</v>
      </c>
      <c r="F4547" t="s">
        <v>13638</v>
      </c>
      <c r="G4547" s="2" t="s">
        <v>6307</v>
      </c>
      <c r="H4547" t="s">
        <v>13553</v>
      </c>
    </row>
    <row r="4548" spans="1:8" x14ac:dyDescent="0.15">
      <c r="A4548">
        <v>4571</v>
      </c>
      <c r="B4548" t="s">
        <v>3495</v>
      </c>
      <c r="C4548" t="s">
        <v>12328</v>
      </c>
      <c r="D4548" t="s">
        <v>391</v>
      </c>
      <c r="E4548" s="2" t="s">
        <v>230</v>
      </c>
      <c r="F4548" t="s">
        <v>13609</v>
      </c>
      <c r="G4548" s="2" t="s">
        <v>6500</v>
      </c>
      <c r="H4548" t="s">
        <v>13553</v>
      </c>
    </row>
    <row r="4549" spans="1:8" x14ac:dyDescent="0.15">
      <c r="A4549">
        <v>4572</v>
      </c>
      <c r="B4549" t="s">
        <v>3496</v>
      </c>
      <c r="C4549" t="s">
        <v>12329</v>
      </c>
      <c r="D4549" t="s">
        <v>391</v>
      </c>
      <c r="E4549" s="2" t="s">
        <v>230</v>
      </c>
      <c r="F4549" t="s">
        <v>13631</v>
      </c>
      <c r="G4549" s="2" t="s">
        <v>6812</v>
      </c>
      <c r="H4549" t="s">
        <v>13553</v>
      </c>
    </row>
    <row r="4550" spans="1:8" x14ac:dyDescent="0.15">
      <c r="A4550">
        <v>4573</v>
      </c>
      <c r="B4550" t="s">
        <v>5386</v>
      </c>
      <c r="C4550" t="s">
        <v>12330</v>
      </c>
      <c r="D4550" t="s">
        <v>391</v>
      </c>
      <c r="E4550" s="2" t="s">
        <v>231</v>
      </c>
      <c r="F4550" t="s">
        <v>13634</v>
      </c>
      <c r="G4550" s="2" t="s">
        <v>7778</v>
      </c>
      <c r="H4550" t="s">
        <v>13553</v>
      </c>
    </row>
    <row r="4551" spans="1:8" x14ac:dyDescent="0.15">
      <c r="A4551">
        <v>4574</v>
      </c>
      <c r="B4551" t="s">
        <v>5387</v>
      </c>
      <c r="C4551" t="s">
        <v>12331</v>
      </c>
      <c r="D4551" t="s">
        <v>391</v>
      </c>
      <c r="E4551" s="2" t="s">
        <v>7855</v>
      </c>
      <c r="F4551" t="s">
        <v>13638</v>
      </c>
      <c r="G4551" s="2" t="s">
        <v>7779</v>
      </c>
      <c r="H4551" t="s">
        <v>13553</v>
      </c>
    </row>
    <row r="4552" spans="1:8" x14ac:dyDescent="0.15">
      <c r="A4552">
        <v>4575</v>
      </c>
      <c r="B4552" t="s">
        <v>5388</v>
      </c>
      <c r="C4552" t="s">
        <v>12332</v>
      </c>
      <c r="D4552" t="s">
        <v>391</v>
      </c>
      <c r="E4552" s="2" t="s">
        <v>7855</v>
      </c>
      <c r="F4552" t="s">
        <v>13614</v>
      </c>
      <c r="G4552" s="2" t="s">
        <v>6364</v>
      </c>
      <c r="H4552" t="s">
        <v>13553</v>
      </c>
    </row>
    <row r="4553" spans="1:8" x14ac:dyDescent="0.15">
      <c r="A4553">
        <v>4576</v>
      </c>
      <c r="B4553" t="s">
        <v>5389</v>
      </c>
      <c r="C4553" t="s">
        <v>12333</v>
      </c>
      <c r="D4553" t="s">
        <v>391</v>
      </c>
      <c r="E4553" s="2" t="s">
        <v>7855</v>
      </c>
      <c r="F4553" t="s">
        <v>13617</v>
      </c>
      <c r="G4553" s="2" t="s">
        <v>6889</v>
      </c>
      <c r="H4553" t="s">
        <v>13553</v>
      </c>
    </row>
    <row r="4554" spans="1:8" x14ac:dyDescent="0.15">
      <c r="A4554">
        <v>4577</v>
      </c>
      <c r="B4554" t="s">
        <v>5390</v>
      </c>
      <c r="C4554" t="s">
        <v>12334</v>
      </c>
      <c r="D4554" t="s">
        <v>391</v>
      </c>
      <c r="E4554" s="2" t="s">
        <v>7855</v>
      </c>
      <c r="F4554" t="s">
        <v>13638</v>
      </c>
      <c r="G4554" s="2" t="s">
        <v>7101</v>
      </c>
      <c r="H4554" t="s">
        <v>13553</v>
      </c>
    </row>
    <row r="4555" spans="1:8" x14ac:dyDescent="0.15">
      <c r="A4555">
        <v>4578</v>
      </c>
      <c r="B4555" t="s">
        <v>5391</v>
      </c>
      <c r="C4555" t="s">
        <v>12335</v>
      </c>
      <c r="D4555" t="s">
        <v>391</v>
      </c>
      <c r="E4555" s="2" t="s">
        <v>7855</v>
      </c>
      <c r="F4555" t="s">
        <v>13638</v>
      </c>
      <c r="G4555" s="2" t="s">
        <v>6517</v>
      </c>
      <c r="H4555" t="s">
        <v>13553</v>
      </c>
    </row>
    <row r="4556" spans="1:8" x14ac:dyDescent="0.15">
      <c r="A4556">
        <v>4579</v>
      </c>
      <c r="B4556" t="s">
        <v>1939</v>
      </c>
      <c r="C4556" t="s">
        <v>12336</v>
      </c>
      <c r="D4556" t="s">
        <v>391</v>
      </c>
      <c r="E4556" s="2" t="s">
        <v>232</v>
      </c>
      <c r="F4556" t="s">
        <v>27</v>
      </c>
      <c r="G4556" s="2" t="s">
        <v>7203</v>
      </c>
      <c r="H4556" t="s">
        <v>13553</v>
      </c>
    </row>
    <row r="4557" spans="1:8" x14ac:dyDescent="0.15">
      <c r="A4557">
        <v>4580</v>
      </c>
      <c r="B4557" t="s">
        <v>1928</v>
      </c>
      <c r="C4557" t="s">
        <v>12337</v>
      </c>
      <c r="D4557" t="s">
        <v>391</v>
      </c>
      <c r="E4557" s="2" t="s">
        <v>232</v>
      </c>
      <c r="F4557" t="s">
        <v>13642</v>
      </c>
      <c r="G4557" s="2" t="s">
        <v>6951</v>
      </c>
      <c r="H4557" t="s">
        <v>13553</v>
      </c>
    </row>
    <row r="4558" spans="1:8" x14ac:dyDescent="0.15">
      <c r="A4558">
        <v>4581</v>
      </c>
      <c r="B4558" t="s">
        <v>2952</v>
      </c>
      <c r="C4558" t="s">
        <v>12338</v>
      </c>
      <c r="D4558" t="s">
        <v>341</v>
      </c>
      <c r="E4558" s="2" t="s">
        <v>231</v>
      </c>
      <c r="F4558" t="s">
        <v>13627</v>
      </c>
      <c r="G4558" s="2" t="s">
        <v>7593</v>
      </c>
      <c r="H4558" t="s">
        <v>13553</v>
      </c>
    </row>
    <row r="4559" spans="1:8" x14ac:dyDescent="0.15">
      <c r="A4559">
        <v>4582</v>
      </c>
      <c r="B4559" t="s">
        <v>2604</v>
      </c>
      <c r="C4559" t="s">
        <v>12339</v>
      </c>
      <c r="D4559" t="s">
        <v>341</v>
      </c>
      <c r="E4559" s="2" t="s">
        <v>231</v>
      </c>
      <c r="F4559" t="s">
        <v>13627</v>
      </c>
      <c r="G4559" s="2" t="s">
        <v>6282</v>
      </c>
      <c r="H4559" t="s">
        <v>13553</v>
      </c>
    </row>
    <row r="4560" spans="1:8" x14ac:dyDescent="0.15">
      <c r="A4560">
        <v>4583</v>
      </c>
      <c r="B4560" t="s">
        <v>2605</v>
      </c>
      <c r="C4560" t="s">
        <v>12340</v>
      </c>
      <c r="D4560" t="s">
        <v>341</v>
      </c>
      <c r="E4560" s="2" t="s">
        <v>231</v>
      </c>
      <c r="F4560" t="s">
        <v>13627</v>
      </c>
      <c r="G4560" s="2" t="s">
        <v>7088</v>
      </c>
      <c r="H4560" t="s">
        <v>13553</v>
      </c>
    </row>
    <row r="4561" spans="1:8" x14ac:dyDescent="0.15">
      <c r="A4561">
        <v>4584</v>
      </c>
      <c r="B4561" t="s">
        <v>2607</v>
      </c>
      <c r="C4561" t="s">
        <v>12341</v>
      </c>
      <c r="D4561" t="s">
        <v>341</v>
      </c>
      <c r="E4561" s="2" t="s">
        <v>231</v>
      </c>
      <c r="F4561" t="s">
        <v>13627</v>
      </c>
      <c r="G4561" s="2" t="s">
        <v>6930</v>
      </c>
      <c r="H4561" t="s">
        <v>13553</v>
      </c>
    </row>
    <row r="4562" spans="1:8" x14ac:dyDescent="0.15">
      <c r="A4562">
        <v>4585</v>
      </c>
      <c r="B4562" t="s">
        <v>2606</v>
      </c>
      <c r="C4562" t="s">
        <v>12342</v>
      </c>
      <c r="D4562" t="s">
        <v>341</v>
      </c>
      <c r="E4562" s="2" t="s">
        <v>231</v>
      </c>
      <c r="F4562" t="s">
        <v>13627</v>
      </c>
      <c r="G4562" s="2" t="s">
        <v>7757</v>
      </c>
      <c r="H4562" t="s">
        <v>13553</v>
      </c>
    </row>
    <row r="4563" spans="1:8" x14ac:dyDescent="0.15">
      <c r="A4563">
        <v>4586</v>
      </c>
      <c r="B4563" t="s">
        <v>2608</v>
      </c>
      <c r="C4563" t="s">
        <v>12343</v>
      </c>
      <c r="D4563" t="s">
        <v>341</v>
      </c>
      <c r="E4563" s="2" t="s">
        <v>231</v>
      </c>
      <c r="F4563" t="s">
        <v>13627</v>
      </c>
      <c r="G4563" s="2" t="s">
        <v>7196</v>
      </c>
      <c r="H4563" t="s">
        <v>13553</v>
      </c>
    </row>
    <row r="4564" spans="1:8" x14ac:dyDescent="0.15">
      <c r="A4564">
        <v>4587</v>
      </c>
      <c r="B4564" t="s">
        <v>2609</v>
      </c>
      <c r="C4564" t="s">
        <v>12344</v>
      </c>
      <c r="D4564" t="s">
        <v>341</v>
      </c>
      <c r="E4564" s="2" t="s">
        <v>231</v>
      </c>
      <c r="F4564" t="s">
        <v>13627</v>
      </c>
      <c r="G4564" s="2" t="s">
        <v>6671</v>
      </c>
      <c r="H4564" t="s">
        <v>13553</v>
      </c>
    </row>
    <row r="4565" spans="1:8" x14ac:dyDescent="0.15">
      <c r="A4565">
        <v>4588</v>
      </c>
      <c r="B4565" t="s">
        <v>2610</v>
      </c>
      <c r="C4565" t="s">
        <v>12345</v>
      </c>
      <c r="D4565" t="s">
        <v>341</v>
      </c>
      <c r="E4565" s="2" t="s">
        <v>231</v>
      </c>
      <c r="F4565" t="s">
        <v>13627</v>
      </c>
      <c r="G4565" s="2" t="s">
        <v>6930</v>
      </c>
      <c r="H4565" t="s">
        <v>13553</v>
      </c>
    </row>
    <row r="4566" spans="1:8" x14ac:dyDescent="0.15">
      <c r="A4566">
        <v>4589</v>
      </c>
      <c r="B4566" t="s">
        <v>4030</v>
      </c>
      <c r="C4566" t="s">
        <v>12346</v>
      </c>
      <c r="D4566" t="s">
        <v>341</v>
      </c>
      <c r="E4566" s="2" t="s">
        <v>230</v>
      </c>
      <c r="F4566" t="s">
        <v>13627</v>
      </c>
      <c r="G4566" s="2" t="s">
        <v>7761</v>
      </c>
      <c r="H4566" t="s">
        <v>13553</v>
      </c>
    </row>
    <row r="4567" spans="1:8" x14ac:dyDescent="0.15">
      <c r="A4567">
        <v>4590</v>
      </c>
      <c r="B4567" t="s">
        <v>4031</v>
      </c>
      <c r="C4567" t="s">
        <v>12347</v>
      </c>
      <c r="D4567" t="s">
        <v>341</v>
      </c>
      <c r="E4567" s="2" t="s">
        <v>230</v>
      </c>
      <c r="F4567" t="s">
        <v>13627</v>
      </c>
      <c r="G4567" s="2" t="s">
        <v>7516</v>
      </c>
      <c r="H4567" t="s">
        <v>13553</v>
      </c>
    </row>
    <row r="4568" spans="1:8" x14ac:dyDescent="0.15">
      <c r="A4568">
        <v>4591</v>
      </c>
      <c r="B4568" t="s">
        <v>4032</v>
      </c>
      <c r="C4568" t="s">
        <v>12348</v>
      </c>
      <c r="D4568" t="s">
        <v>341</v>
      </c>
      <c r="E4568" s="2" t="s">
        <v>230</v>
      </c>
      <c r="F4568" t="s">
        <v>13627</v>
      </c>
      <c r="G4568" s="2" t="s">
        <v>6649</v>
      </c>
      <c r="H4568" t="s">
        <v>13553</v>
      </c>
    </row>
    <row r="4569" spans="1:8" x14ac:dyDescent="0.15">
      <c r="A4569">
        <v>4592</v>
      </c>
      <c r="B4569" t="s">
        <v>1542</v>
      </c>
      <c r="C4569" t="s">
        <v>12349</v>
      </c>
      <c r="D4569" t="s">
        <v>341</v>
      </c>
      <c r="E4569" s="2" t="s">
        <v>232</v>
      </c>
      <c r="F4569" t="s">
        <v>13627</v>
      </c>
      <c r="G4569" s="2" t="s">
        <v>6706</v>
      </c>
      <c r="H4569" t="s">
        <v>13553</v>
      </c>
    </row>
    <row r="4570" spans="1:8" x14ac:dyDescent="0.15">
      <c r="A4570">
        <v>4593</v>
      </c>
      <c r="B4570" t="s">
        <v>5392</v>
      </c>
      <c r="C4570" t="s">
        <v>12350</v>
      </c>
      <c r="D4570" t="s">
        <v>341</v>
      </c>
      <c r="E4570" s="2" t="s">
        <v>230</v>
      </c>
      <c r="F4570" t="s">
        <v>13627</v>
      </c>
      <c r="G4570" s="2" t="s">
        <v>6744</v>
      </c>
      <c r="H4570" t="s">
        <v>13553</v>
      </c>
    </row>
    <row r="4571" spans="1:8" x14ac:dyDescent="0.15">
      <c r="A4571">
        <v>4594</v>
      </c>
      <c r="B4571" t="s">
        <v>1541</v>
      </c>
      <c r="C4571" t="s">
        <v>12351</v>
      </c>
      <c r="D4571" t="s">
        <v>341</v>
      </c>
      <c r="E4571" s="2" t="s">
        <v>232</v>
      </c>
      <c r="F4571" t="s">
        <v>13627</v>
      </c>
      <c r="G4571" s="2" t="s">
        <v>7506</v>
      </c>
      <c r="H4571" t="s">
        <v>13553</v>
      </c>
    </row>
    <row r="4572" spans="1:8" x14ac:dyDescent="0.15">
      <c r="A4572">
        <v>4595</v>
      </c>
      <c r="B4572" t="s">
        <v>1540</v>
      </c>
      <c r="C4572" t="s">
        <v>12352</v>
      </c>
      <c r="D4572" t="s">
        <v>341</v>
      </c>
      <c r="E4572" s="2" t="s">
        <v>232</v>
      </c>
      <c r="F4572" t="s">
        <v>13627</v>
      </c>
      <c r="G4572" s="2" t="s">
        <v>7780</v>
      </c>
      <c r="H4572" t="s">
        <v>13553</v>
      </c>
    </row>
    <row r="4573" spans="1:8" x14ac:dyDescent="0.15">
      <c r="A4573">
        <v>4596</v>
      </c>
      <c r="B4573" t="s">
        <v>1543</v>
      </c>
      <c r="C4573" t="s">
        <v>12353</v>
      </c>
      <c r="D4573" t="s">
        <v>341</v>
      </c>
      <c r="E4573" s="2" t="s">
        <v>232</v>
      </c>
      <c r="F4573" t="s">
        <v>13627</v>
      </c>
      <c r="G4573" s="2" t="s">
        <v>7218</v>
      </c>
      <c r="H4573" t="s">
        <v>13553</v>
      </c>
    </row>
    <row r="4574" spans="1:8" x14ac:dyDescent="0.15">
      <c r="A4574">
        <v>4597</v>
      </c>
      <c r="B4574" t="s">
        <v>1544</v>
      </c>
      <c r="C4574" t="s">
        <v>12354</v>
      </c>
      <c r="D4574" t="s">
        <v>341</v>
      </c>
      <c r="E4574" s="2" t="s">
        <v>232</v>
      </c>
      <c r="F4574" t="s">
        <v>13627</v>
      </c>
      <c r="G4574" s="2" t="s">
        <v>6773</v>
      </c>
      <c r="H4574" t="s">
        <v>13553</v>
      </c>
    </row>
    <row r="4575" spans="1:8" x14ac:dyDescent="0.15">
      <c r="A4575">
        <v>4598</v>
      </c>
      <c r="B4575" t="s">
        <v>2951</v>
      </c>
      <c r="C4575" t="s">
        <v>12355</v>
      </c>
      <c r="D4575" t="s">
        <v>341</v>
      </c>
      <c r="E4575" s="2" t="s">
        <v>232</v>
      </c>
      <c r="F4575" t="s">
        <v>13627</v>
      </c>
      <c r="G4575" s="2" t="s">
        <v>6764</v>
      </c>
      <c r="H4575" t="s">
        <v>13553</v>
      </c>
    </row>
    <row r="4576" spans="1:8" x14ac:dyDescent="0.15">
      <c r="A4576">
        <v>4599</v>
      </c>
      <c r="B4576" t="s">
        <v>5393</v>
      </c>
      <c r="C4576" t="s">
        <v>12356</v>
      </c>
      <c r="D4576" t="s">
        <v>341</v>
      </c>
      <c r="E4576" s="2" t="s">
        <v>230</v>
      </c>
      <c r="F4576" t="s">
        <v>13627</v>
      </c>
      <c r="G4576" s="2" t="s">
        <v>6499</v>
      </c>
      <c r="H4576" t="s">
        <v>13553</v>
      </c>
    </row>
    <row r="4577" spans="1:8" x14ac:dyDescent="0.15">
      <c r="A4577">
        <v>4600</v>
      </c>
      <c r="B4577" t="s">
        <v>5394</v>
      </c>
      <c r="C4577" t="s">
        <v>12357</v>
      </c>
      <c r="D4577" t="s">
        <v>6225</v>
      </c>
      <c r="E4577" s="2" t="s">
        <v>7855</v>
      </c>
      <c r="F4577" t="s">
        <v>13606</v>
      </c>
      <c r="G4577" s="2" t="s">
        <v>6674</v>
      </c>
      <c r="H4577" t="s">
        <v>13560</v>
      </c>
    </row>
    <row r="4578" spans="1:8" x14ac:dyDescent="0.15">
      <c r="A4578">
        <v>4601</v>
      </c>
      <c r="B4578" t="s">
        <v>5395</v>
      </c>
      <c r="C4578" t="s">
        <v>12358</v>
      </c>
      <c r="D4578" t="s">
        <v>6225</v>
      </c>
      <c r="E4578" s="2" t="s">
        <v>7855</v>
      </c>
      <c r="F4578" t="s">
        <v>13606</v>
      </c>
      <c r="G4578" s="2" t="s">
        <v>6409</v>
      </c>
      <c r="H4578" t="s">
        <v>13561</v>
      </c>
    </row>
    <row r="4579" spans="1:8" x14ac:dyDescent="0.15">
      <c r="A4579">
        <v>4602</v>
      </c>
      <c r="B4579" t="s">
        <v>5396</v>
      </c>
      <c r="C4579" t="s">
        <v>12359</v>
      </c>
      <c r="D4579" t="s">
        <v>6226</v>
      </c>
      <c r="E4579" s="2" t="s">
        <v>231</v>
      </c>
      <c r="F4579" t="s">
        <v>13610</v>
      </c>
      <c r="G4579" s="2" t="s">
        <v>7584</v>
      </c>
      <c r="H4579" t="s">
        <v>13553</v>
      </c>
    </row>
    <row r="4580" spans="1:8" x14ac:dyDescent="0.15">
      <c r="A4580">
        <v>4603</v>
      </c>
      <c r="B4580" t="s">
        <v>5397</v>
      </c>
      <c r="C4580" t="s">
        <v>12360</v>
      </c>
      <c r="D4580" t="s">
        <v>6226</v>
      </c>
      <c r="E4580" s="2" t="s">
        <v>231</v>
      </c>
      <c r="F4580" t="s">
        <v>13610</v>
      </c>
      <c r="G4580" s="2" t="s">
        <v>7599</v>
      </c>
      <c r="H4580" t="s">
        <v>13553</v>
      </c>
    </row>
    <row r="4581" spans="1:8" x14ac:dyDescent="0.15">
      <c r="A4581">
        <v>4604</v>
      </c>
      <c r="B4581" t="s">
        <v>5398</v>
      </c>
      <c r="C4581" t="s">
        <v>12361</v>
      </c>
      <c r="D4581" t="s">
        <v>6226</v>
      </c>
      <c r="E4581" s="2" t="s">
        <v>231</v>
      </c>
      <c r="F4581" t="s">
        <v>13610</v>
      </c>
      <c r="G4581" s="2" t="s">
        <v>6538</v>
      </c>
      <c r="H4581" t="s">
        <v>13553</v>
      </c>
    </row>
    <row r="4582" spans="1:8" x14ac:dyDescent="0.15">
      <c r="A4582">
        <v>4605</v>
      </c>
      <c r="B4582" t="s">
        <v>5399</v>
      </c>
      <c r="C4582" t="s">
        <v>12362</v>
      </c>
      <c r="D4582" t="s">
        <v>6226</v>
      </c>
      <c r="E4582" s="2" t="s">
        <v>231</v>
      </c>
      <c r="F4582" t="s">
        <v>13610</v>
      </c>
      <c r="G4582" s="2" t="s">
        <v>7781</v>
      </c>
      <c r="H4582" t="s">
        <v>13553</v>
      </c>
    </row>
    <row r="4583" spans="1:8" x14ac:dyDescent="0.15">
      <c r="A4583">
        <v>4606</v>
      </c>
      <c r="B4583" t="s">
        <v>5400</v>
      </c>
      <c r="C4583" t="s">
        <v>12363</v>
      </c>
      <c r="D4583" t="s">
        <v>6226</v>
      </c>
      <c r="E4583" s="2" t="s">
        <v>230</v>
      </c>
      <c r="F4583" t="s">
        <v>13610</v>
      </c>
      <c r="G4583" s="2" t="s">
        <v>6930</v>
      </c>
      <c r="H4583" t="s">
        <v>13553</v>
      </c>
    </row>
    <row r="4584" spans="1:8" x14ac:dyDescent="0.15">
      <c r="A4584">
        <v>4607</v>
      </c>
      <c r="B4584" t="s">
        <v>5401</v>
      </c>
      <c r="C4584" t="s">
        <v>12364</v>
      </c>
      <c r="D4584" t="s">
        <v>6226</v>
      </c>
      <c r="E4584" s="2" t="s">
        <v>230</v>
      </c>
      <c r="F4584" t="s">
        <v>13610</v>
      </c>
      <c r="G4584" s="2" t="s">
        <v>7700</v>
      </c>
      <c r="H4584" t="s">
        <v>13553</v>
      </c>
    </row>
    <row r="4585" spans="1:8" x14ac:dyDescent="0.15">
      <c r="A4585">
        <v>4608</v>
      </c>
      <c r="B4585" t="s">
        <v>5402</v>
      </c>
      <c r="C4585" t="s">
        <v>12365</v>
      </c>
      <c r="D4585" t="s">
        <v>6226</v>
      </c>
      <c r="E4585" s="2" t="s">
        <v>230</v>
      </c>
      <c r="F4585" t="s">
        <v>13610</v>
      </c>
      <c r="G4585" s="2" t="s">
        <v>7625</v>
      </c>
      <c r="H4585" t="s">
        <v>13553</v>
      </c>
    </row>
    <row r="4586" spans="1:8" x14ac:dyDescent="0.15">
      <c r="A4586">
        <v>4609</v>
      </c>
      <c r="B4586" t="s">
        <v>5403</v>
      </c>
      <c r="C4586" t="s">
        <v>12366</v>
      </c>
      <c r="D4586" t="s">
        <v>6226</v>
      </c>
      <c r="E4586" s="2" t="s">
        <v>230</v>
      </c>
      <c r="F4586" t="s">
        <v>13610</v>
      </c>
      <c r="G4586" s="2" t="s">
        <v>6732</v>
      </c>
      <c r="H4586" t="s">
        <v>13553</v>
      </c>
    </row>
    <row r="4587" spans="1:8" x14ac:dyDescent="0.15">
      <c r="A4587">
        <v>4610</v>
      </c>
      <c r="B4587" t="s">
        <v>5404</v>
      </c>
      <c r="C4587" t="s">
        <v>12367</v>
      </c>
      <c r="D4587" t="s">
        <v>6226</v>
      </c>
      <c r="E4587" s="2" t="s">
        <v>230</v>
      </c>
      <c r="F4587" t="s">
        <v>13610</v>
      </c>
      <c r="G4587" s="2" t="s">
        <v>6433</v>
      </c>
      <c r="H4587" t="s">
        <v>13553</v>
      </c>
    </row>
    <row r="4588" spans="1:8" x14ac:dyDescent="0.15">
      <c r="A4588">
        <v>4611</v>
      </c>
      <c r="B4588" t="s">
        <v>5405</v>
      </c>
      <c r="C4588" t="s">
        <v>12368</v>
      </c>
      <c r="D4588" t="s">
        <v>6226</v>
      </c>
      <c r="E4588" s="2" t="s">
        <v>230</v>
      </c>
      <c r="F4588" t="s">
        <v>13610</v>
      </c>
      <c r="G4588" s="2" t="s">
        <v>6679</v>
      </c>
      <c r="H4588" t="s">
        <v>13553</v>
      </c>
    </row>
    <row r="4589" spans="1:8" x14ac:dyDescent="0.15">
      <c r="A4589">
        <v>4612</v>
      </c>
      <c r="B4589" t="s">
        <v>5406</v>
      </c>
      <c r="C4589" t="s">
        <v>12369</v>
      </c>
      <c r="D4589" t="s">
        <v>6226</v>
      </c>
      <c r="E4589" s="2" t="s">
        <v>230</v>
      </c>
      <c r="F4589" t="s">
        <v>13610</v>
      </c>
      <c r="G4589" s="2" t="s">
        <v>6872</v>
      </c>
      <c r="H4589" t="s">
        <v>13553</v>
      </c>
    </row>
    <row r="4590" spans="1:8" x14ac:dyDescent="0.15">
      <c r="A4590">
        <v>4613</v>
      </c>
      <c r="B4590" t="s">
        <v>5407</v>
      </c>
      <c r="C4590" t="s">
        <v>12370</v>
      </c>
      <c r="D4590" t="s">
        <v>6226</v>
      </c>
      <c r="E4590" s="2" t="s">
        <v>230</v>
      </c>
      <c r="F4590" t="s">
        <v>13610</v>
      </c>
      <c r="G4590" s="2" t="s">
        <v>7182</v>
      </c>
      <c r="H4590" t="s">
        <v>13553</v>
      </c>
    </row>
    <row r="4591" spans="1:8" x14ac:dyDescent="0.15">
      <c r="A4591">
        <v>4614</v>
      </c>
      <c r="B4591" t="s">
        <v>5408</v>
      </c>
      <c r="C4591" t="s">
        <v>12371</v>
      </c>
      <c r="D4591" t="s">
        <v>6226</v>
      </c>
      <c r="E4591" s="2" t="s">
        <v>230</v>
      </c>
      <c r="F4591" t="s">
        <v>13610</v>
      </c>
      <c r="G4591" s="2" t="s">
        <v>7284</v>
      </c>
      <c r="H4591" t="s">
        <v>13553</v>
      </c>
    </row>
    <row r="4592" spans="1:8" x14ac:dyDescent="0.15">
      <c r="A4592">
        <v>4615</v>
      </c>
      <c r="B4592" t="s">
        <v>5409</v>
      </c>
      <c r="C4592" t="s">
        <v>12372</v>
      </c>
      <c r="D4592" t="s">
        <v>6226</v>
      </c>
      <c r="E4592" s="2" t="s">
        <v>230</v>
      </c>
      <c r="F4592" t="s">
        <v>13610</v>
      </c>
      <c r="G4592" s="2" t="s">
        <v>7484</v>
      </c>
      <c r="H4592" t="s">
        <v>13553</v>
      </c>
    </row>
    <row r="4593" spans="1:8" x14ac:dyDescent="0.15">
      <c r="A4593">
        <v>4616</v>
      </c>
      <c r="B4593" t="s">
        <v>2060</v>
      </c>
      <c r="C4593" t="s">
        <v>12373</v>
      </c>
      <c r="D4593" t="s">
        <v>328</v>
      </c>
      <c r="E4593" s="2" t="s">
        <v>232</v>
      </c>
      <c r="F4593" t="s">
        <v>13639</v>
      </c>
      <c r="G4593" s="2" t="s">
        <v>6808</v>
      </c>
      <c r="H4593" t="s">
        <v>13553</v>
      </c>
    </row>
    <row r="4594" spans="1:8" x14ac:dyDescent="0.15">
      <c r="A4594">
        <v>4617</v>
      </c>
      <c r="B4594" t="s">
        <v>2061</v>
      </c>
      <c r="C4594" t="s">
        <v>12374</v>
      </c>
      <c r="D4594" t="s">
        <v>328</v>
      </c>
      <c r="E4594" s="2" t="s">
        <v>232</v>
      </c>
      <c r="F4594" t="s">
        <v>13621</v>
      </c>
      <c r="G4594" s="2" t="s">
        <v>7040</v>
      </c>
      <c r="H4594" t="s">
        <v>13553</v>
      </c>
    </row>
    <row r="4595" spans="1:8" x14ac:dyDescent="0.15">
      <c r="A4595">
        <v>4618</v>
      </c>
      <c r="B4595" t="s">
        <v>2062</v>
      </c>
      <c r="C4595" t="s">
        <v>12375</v>
      </c>
      <c r="D4595" t="s">
        <v>328</v>
      </c>
      <c r="E4595" s="2" t="s">
        <v>232</v>
      </c>
      <c r="F4595" t="s">
        <v>13632</v>
      </c>
      <c r="G4595" s="2" t="s">
        <v>7046</v>
      </c>
      <c r="H4595" t="s">
        <v>13553</v>
      </c>
    </row>
    <row r="4596" spans="1:8" x14ac:dyDescent="0.15">
      <c r="A4596">
        <v>4619</v>
      </c>
      <c r="B4596" t="s">
        <v>2063</v>
      </c>
      <c r="C4596" t="s">
        <v>12376</v>
      </c>
      <c r="D4596" t="s">
        <v>328</v>
      </c>
      <c r="E4596" s="2" t="s">
        <v>232</v>
      </c>
      <c r="F4596" t="s">
        <v>13611</v>
      </c>
      <c r="G4596" s="2" t="s">
        <v>7581</v>
      </c>
      <c r="H4596" t="s">
        <v>13553</v>
      </c>
    </row>
    <row r="4597" spans="1:8" x14ac:dyDescent="0.15">
      <c r="A4597">
        <v>4620</v>
      </c>
      <c r="B4597" t="s">
        <v>2064</v>
      </c>
      <c r="C4597" t="s">
        <v>9832</v>
      </c>
      <c r="D4597" t="s">
        <v>328</v>
      </c>
      <c r="E4597" s="2" t="s">
        <v>232</v>
      </c>
      <c r="F4597" t="s">
        <v>13638</v>
      </c>
      <c r="G4597" s="2" t="s">
        <v>7336</v>
      </c>
      <c r="H4597" t="s">
        <v>13553</v>
      </c>
    </row>
    <row r="4598" spans="1:8" x14ac:dyDescent="0.15">
      <c r="A4598">
        <v>4621</v>
      </c>
      <c r="B4598" t="s">
        <v>2065</v>
      </c>
      <c r="C4598" t="s">
        <v>12377</v>
      </c>
      <c r="D4598" t="s">
        <v>328</v>
      </c>
      <c r="E4598" s="2" t="s">
        <v>232</v>
      </c>
      <c r="F4598" t="s">
        <v>13606</v>
      </c>
      <c r="G4598" s="2" t="s">
        <v>7287</v>
      </c>
      <c r="H4598" t="s">
        <v>13553</v>
      </c>
    </row>
    <row r="4599" spans="1:8" x14ac:dyDescent="0.15">
      <c r="A4599">
        <v>4622</v>
      </c>
      <c r="B4599" t="s">
        <v>3120</v>
      </c>
      <c r="C4599" t="s">
        <v>12378</v>
      </c>
      <c r="D4599" t="s">
        <v>328</v>
      </c>
      <c r="E4599" s="2" t="s">
        <v>232</v>
      </c>
      <c r="F4599" t="s">
        <v>13610</v>
      </c>
      <c r="G4599" s="2" t="s">
        <v>7782</v>
      </c>
      <c r="H4599" t="s">
        <v>13553</v>
      </c>
    </row>
    <row r="4600" spans="1:8" x14ac:dyDescent="0.15">
      <c r="A4600">
        <v>4623</v>
      </c>
      <c r="B4600" t="s">
        <v>3121</v>
      </c>
      <c r="C4600" t="s">
        <v>12379</v>
      </c>
      <c r="D4600" t="s">
        <v>328</v>
      </c>
      <c r="E4600" s="2" t="s">
        <v>232</v>
      </c>
      <c r="F4600" t="s">
        <v>13607</v>
      </c>
      <c r="G4600" s="2" t="s">
        <v>7001</v>
      </c>
      <c r="H4600" t="s">
        <v>13553</v>
      </c>
    </row>
    <row r="4601" spans="1:8" x14ac:dyDescent="0.15">
      <c r="A4601">
        <v>4624</v>
      </c>
      <c r="B4601" t="s">
        <v>2066</v>
      </c>
      <c r="C4601" t="s">
        <v>12380</v>
      </c>
      <c r="D4601" t="s">
        <v>328</v>
      </c>
      <c r="E4601" s="2" t="s">
        <v>232</v>
      </c>
      <c r="F4601" t="s">
        <v>13611</v>
      </c>
      <c r="G4601" s="2" t="s">
        <v>6483</v>
      </c>
      <c r="H4601" t="s">
        <v>13553</v>
      </c>
    </row>
    <row r="4602" spans="1:8" x14ac:dyDescent="0.15">
      <c r="A4602">
        <v>4625</v>
      </c>
      <c r="B4602" t="s">
        <v>2067</v>
      </c>
      <c r="C4602" t="s">
        <v>11545</v>
      </c>
      <c r="D4602" t="s">
        <v>328</v>
      </c>
      <c r="E4602" s="2" t="s">
        <v>232</v>
      </c>
      <c r="F4602" t="s">
        <v>13650</v>
      </c>
      <c r="G4602" s="2" t="s">
        <v>6379</v>
      </c>
      <c r="H4602" t="s">
        <v>13553</v>
      </c>
    </row>
    <row r="4603" spans="1:8" x14ac:dyDescent="0.15">
      <c r="A4603">
        <v>4626</v>
      </c>
      <c r="B4603" t="s">
        <v>2068</v>
      </c>
      <c r="C4603" t="s">
        <v>12381</v>
      </c>
      <c r="D4603" t="s">
        <v>328</v>
      </c>
      <c r="E4603" s="2" t="s">
        <v>232</v>
      </c>
      <c r="F4603" t="s">
        <v>13644</v>
      </c>
      <c r="G4603" s="2" t="s">
        <v>6332</v>
      </c>
      <c r="H4603" t="s">
        <v>13553</v>
      </c>
    </row>
    <row r="4604" spans="1:8" x14ac:dyDescent="0.15">
      <c r="A4604">
        <v>4627</v>
      </c>
      <c r="B4604" t="s">
        <v>2069</v>
      </c>
      <c r="C4604" t="s">
        <v>12382</v>
      </c>
      <c r="D4604" t="s">
        <v>328</v>
      </c>
      <c r="E4604" s="2" t="s">
        <v>232</v>
      </c>
      <c r="F4604" t="s">
        <v>13633</v>
      </c>
      <c r="G4604" s="2" t="s">
        <v>7037</v>
      </c>
      <c r="H4604" t="s">
        <v>13553</v>
      </c>
    </row>
    <row r="4605" spans="1:8" x14ac:dyDescent="0.15">
      <c r="A4605">
        <v>4628</v>
      </c>
      <c r="B4605" t="s">
        <v>2070</v>
      </c>
      <c r="C4605" t="s">
        <v>12383</v>
      </c>
      <c r="D4605" t="s">
        <v>328</v>
      </c>
      <c r="E4605" s="2" t="s">
        <v>231</v>
      </c>
      <c r="F4605" t="s">
        <v>13629</v>
      </c>
      <c r="G4605" s="2" t="s">
        <v>6882</v>
      </c>
      <c r="H4605" t="s">
        <v>13553</v>
      </c>
    </row>
    <row r="4606" spans="1:8" x14ac:dyDescent="0.15">
      <c r="A4606">
        <v>4629</v>
      </c>
      <c r="B4606" t="s">
        <v>2071</v>
      </c>
      <c r="C4606" t="s">
        <v>12384</v>
      </c>
      <c r="D4606" t="s">
        <v>328</v>
      </c>
      <c r="E4606" s="2" t="s">
        <v>231</v>
      </c>
      <c r="F4606" t="s">
        <v>13617</v>
      </c>
      <c r="G4606" s="2" t="s">
        <v>6778</v>
      </c>
      <c r="H4606" t="s">
        <v>13553</v>
      </c>
    </row>
    <row r="4607" spans="1:8" x14ac:dyDescent="0.15">
      <c r="A4607">
        <v>4631</v>
      </c>
      <c r="B4607" t="s">
        <v>2072</v>
      </c>
      <c r="C4607" t="s">
        <v>12385</v>
      </c>
      <c r="D4607" t="s">
        <v>328</v>
      </c>
      <c r="E4607" s="2" t="s">
        <v>231</v>
      </c>
      <c r="F4607" t="s">
        <v>13606</v>
      </c>
      <c r="G4607" s="2" t="s">
        <v>7571</v>
      </c>
      <c r="H4607" t="s">
        <v>13553</v>
      </c>
    </row>
    <row r="4608" spans="1:8" x14ac:dyDescent="0.15">
      <c r="A4608">
        <v>4632</v>
      </c>
      <c r="B4608" t="s">
        <v>2073</v>
      </c>
      <c r="C4608" t="s">
        <v>12386</v>
      </c>
      <c r="D4608" t="s">
        <v>328</v>
      </c>
      <c r="E4608" s="2" t="s">
        <v>231</v>
      </c>
      <c r="F4608" t="s">
        <v>13639</v>
      </c>
      <c r="G4608" s="2" t="s">
        <v>7279</v>
      </c>
      <c r="H4608" t="s">
        <v>13553</v>
      </c>
    </row>
    <row r="4609" spans="1:8" x14ac:dyDescent="0.15">
      <c r="A4609">
        <v>4633</v>
      </c>
      <c r="B4609" t="s">
        <v>2074</v>
      </c>
      <c r="C4609" t="s">
        <v>12387</v>
      </c>
      <c r="D4609" t="s">
        <v>328</v>
      </c>
      <c r="E4609" s="2" t="s">
        <v>231</v>
      </c>
      <c r="F4609" t="s">
        <v>13623</v>
      </c>
      <c r="G4609" s="2" t="s">
        <v>7140</v>
      </c>
      <c r="H4609" t="s">
        <v>13553</v>
      </c>
    </row>
    <row r="4610" spans="1:8" x14ac:dyDescent="0.15">
      <c r="A4610">
        <v>4634</v>
      </c>
      <c r="B4610" t="s">
        <v>3122</v>
      </c>
      <c r="C4610" t="s">
        <v>12388</v>
      </c>
      <c r="D4610" t="s">
        <v>328</v>
      </c>
      <c r="E4610" s="2" t="s">
        <v>231</v>
      </c>
      <c r="F4610" t="s">
        <v>13626</v>
      </c>
      <c r="G4610" s="2" t="s">
        <v>6406</v>
      </c>
      <c r="H4610" t="s">
        <v>13553</v>
      </c>
    </row>
    <row r="4611" spans="1:8" x14ac:dyDescent="0.15">
      <c r="A4611">
        <v>4635</v>
      </c>
      <c r="B4611" t="s">
        <v>2075</v>
      </c>
      <c r="C4611" t="s">
        <v>12389</v>
      </c>
      <c r="D4611" t="s">
        <v>328</v>
      </c>
      <c r="E4611" s="2" t="s">
        <v>231</v>
      </c>
      <c r="F4611" t="s">
        <v>13611</v>
      </c>
      <c r="G4611" s="2" t="s">
        <v>7484</v>
      </c>
      <c r="H4611" t="s">
        <v>13553</v>
      </c>
    </row>
    <row r="4612" spans="1:8" x14ac:dyDescent="0.15">
      <c r="A4612">
        <v>4636</v>
      </c>
      <c r="B4612" t="s">
        <v>3123</v>
      </c>
      <c r="C4612" t="s">
        <v>12390</v>
      </c>
      <c r="D4612" t="s">
        <v>328</v>
      </c>
      <c r="E4612" s="2" t="s">
        <v>230</v>
      </c>
      <c r="F4612" t="s">
        <v>13622</v>
      </c>
      <c r="G4612" s="2" t="s">
        <v>6884</v>
      </c>
      <c r="H4612" t="s">
        <v>13553</v>
      </c>
    </row>
    <row r="4613" spans="1:8" x14ac:dyDescent="0.15">
      <c r="A4613">
        <v>4637</v>
      </c>
      <c r="B4613" t="s">
        <v>3124</v>
      </c>
      <c r="C4613" t="s">
        <v>12391</v>
      </c>
      <c r="D4613" t="s">
        <v>328</v>
      </c>
      <c r="E4613" s="2" t="s">
        <v>230</v>
      </c>
      <c r="F4613" t="s">
        <v>13633</v>
      </c>
      <c r="G4613" s="2" t="s">
        <v>7180</v>
      </c>
      <c r="H4613" t="s">
        <v>13553</v>
      </c>
    </row>
    <row r="4614" spans="1:8" x14ac:dyDescent="0.15">
      <c r="A4614">
        <v>4638</v>
      </c>
      <c r="B4614" t="s">
        <v>3125</v>
      </c>
      <c r="C4614" t="s">
        <v>12392</v>
      </c>
      <c r="D4614" t="s">
        <v>328</v>
      </c>
      <c r="E4614" s="2" t="s">
        <v>230</v>
      </c>
      <c r="F4614" t="s">
        <v>13635</v>
      </c>
      <c r="G4614" s="2" t="s">
        <v>7095</v>
      </c>
      <c r="H4614" t="s">
        <v>13553</v>
      </c>
    </row>
    <row r="4615" spans="1:8" x14ac:dyDescent="0.15">
      <c r="A4615">
        <v>4639</v>
      </c>
      <c r="B4615" t="s">
        <v>3126</v>
      </c>
      <c r="C4615" t="s">
        <v>12393</v>
      </c>
      <c r="D4615" t="s">
        <v>328</v>
      </c>
      <c r="E4615" s="2" t="s">
        <v>230</v>
      </c>
      <c r="F4615" t="s">
        <v>13612</v>
      </c>
      <c r="G4615" s="2" t="s">
        <v>7298</v>
      </c>
      <c r="H4615" t="s">
        <v>13553</v>
      </c>
    </row>
    <row r="4616" spans="1:8" x14ac:dyDescent="0.15">
      <c r="A4616">
        <v>4640</v>
      </c>
      <c r="B4616" t="s">
        <v>3127</v>
      </c>
      <c r="C4616" t="s">
        <v>12394</v>
      </c>
      <c r="D4616" t="s">
        <v>328</v>
      </c>
      <c r="E4616" s="2" t="s">
        <v>230</v>
      </c>
      <c r="F4616" t="s">
        <v>13612</v>
      </c>
      <c r="G4616" s="2" t="s">
        <v>6739</v>
      </c>
      <c r="H4616" t="s">
        <v>13553</v>
      </c>
    </row>
    <row r="4617" spans="1:8" x14ac:dyDescent="0.15">
      <c r="A4617">
        <v>4641</v>
      </c>
      <c r="B4617" t="s">
        <v>3128</v>
      </c>
      <c r="C4617" t="s">
        <v>12395</v>
      </c>
      <c r="D4617" t="s">
        <v>328</v>
      </c>
      <c r="E4617" s="2" t="s">
        <v>230</v>
      </c>
      <c r="F4617" t="s">
        <v>13612</v>
      </c>
      <c r="G4617" s="2" t="s">
        <v>7567</v>
      </c>
      <c r="H4617" t="s">
        <v>13553</v>
      </c>
    </row>
    <row r="4618" spans="1:8" x14ac:dyDescent="0.15">
      <c r="A4618">
        <v>4642</v>
      </c>
      <c r="B4618" t="s">
        <v>3129</v>
      </c>
      <c r="C4618" t="s">
        <v>12396</v>
      </c>
      <c r="D4618" t="s">
        <v>328</v>
      </c>
      <c r="E4618" s="2" t="s">
        <v>230</v>
      </c>
      <c r="F4618" t="s">
        <v>13632</v>
      </c>
      <c r="G4618" s="2" t="s">
        <v>6651</v>
      </c>
      <c r="H4618" t="s">
        <v>13553</v>
      </c>
    </row>
    <row r="4619" spans="1:8" x14ac:dyDescent="0.15">
      <c r="A4619">
        <v>4643</v>
      </c>
      <c r="B4619" t="s">
        <v>3130</v>
      </c>
      <c r="C4619" t="s">
        <v>12397</v>
      </c>
      <c r="D4619" t="s">
        <v>328</v>
      </c>
      <c r="E4619" s="2" t="s">
        <v>230</v>
      </c>
      <c r="F4619" t="s">
        <v>13612</v>
      </c>
      <c r="G4619" s="2" t="s">
        <v>6886</v>
      </c>
      <c r="H4619" t="s">
        <v>13553</v>
      </c>
    </row>
    <row r="4620" spans="1:8" x14ac:dyDescent="0.15">
      <c r="A4620">
        <v>4644</v>
      </c>
      <c r="B4620" t="s">
        <v>3131</v>
      </c>
      <c r="C4620" t="s">
        <v>12398</v>
      </c>
      <c r="D4620" t="s">
        <v>328</v>
      </c>
      <c r="E4620" s="2" t="s">
        <v>230</v>
      </c>
      <c r="F4620" t="s">
        <v>13644</v>
      </c>
      <c r="G4620" s="2" t="s">
        <v>7182</v>
      </c>
      <c r="H4620" t="s">
        <v>13553</v>
      </c>
    </row>
    <row r="4621" spans="1:8" x14ac:dyDescent="0.15">
      <c r="A4621">
        <v>4645</v>
      </c>
      <c r="B4621" t="s">
        <v>3132</v>
      </c>
      <c r="C4621" t="s">
        <v>12399</v>
      </c>
      <c r="D4621" t="s">
        <v>328</v>
      </c>
      <c r="E4621" s="2" t="s">
        <v>230</v>
      </c>
      <c r="F4621" t="s">
        <v>13646</v>
      </c>
      <c r="G4621" s="2" t="s">
        <v>6428</v>
      </c>
      <c r="H4621" t="s">
        <v>13553</v>
      </c>
    </row>
    <row r="4622" spans="1:8" x14ac:dyDescent="0.15">
      <c r="A4622">
        <v>4646</v>
      </c>
      <c r="B4622" t="s">
        <v>3133</v>
      </c>
      <c r="C4622" t="s">
        <v>12400</v>
      </c>
      <c r="D4622" t="s">
        <v>328</v>
      </c>
      <c r="E4622" s="2" t="s">
        <v>230</v>
      </c>
      <c r="F4622" t="s">
        <v>13633</v>
      </c>
      <c r="G4622" s="2" t="s">
        <v>6596</v>
      </c>
      <c r="H4622" t="s">
        <v>13553</v>
      </c>
    </row>
    <row r="4623" spans="1:8" x14ac:dyDescent="0.15">
      <c r="A4623">
        <v>4647</v>
      </c>
      <c r="B4623" t="s">
        <v>3134</v>
      </c>
      <c r="C4623" t="s">
        <v>12401</v>
      </c>
      <c r="D4623" t="s">
        <v>328</v>
      </c>
      <c r="E4623" s="2" t="s">
        <v>230</v>
      </c>
      <c r="F4623" t="s">
        <v>13621</v>
      </c>
      <c r="G4623" s="2" t="s">
        <v>7699</v>
      </c>
      <c r="H4623" t="s">
        <v>13553</v>
      </c>
    </row>
    <row r="4624" spans="1:8" x14ac:dyDescent="0.15">
      <c r="A4624">
        <v>4648</v>
      </c>
      <c r="B4624" t="s">
        <v>5410</v>
      </c>
      <c r="C4624" t="s">
        <v>12402</v>
      </c>
      <c r="D4624" t="s">
        <v>328</v>
      </c>
      <c r="E4624" s="2" t="s">
        <v>230</v>
      </c>
      <c r="F4624" t="s">
        <v>13607</v>
      </c>
      <c r="G4624" s="2" t="s">
        <v>7783</v>
      </c>
      <c r="H4624" t="s">
        <v>13554</v>
      </c>
    </row>
    <row r="4625" spans="1:8" x14ac:dyDescent="0.15">
      <c r="A4625">
        <v>4649</v>
      </c>
      <c r="B4625" t="s">
        <v>5411</v>
      </c>
      <c r="C4625" t="s">
        <v>12403</v>
      </c>
      <c r="D4625" t="s">
        <v>328</v>
      </c>
      <c r="E4625" s="2" t="s">
        <v>7855</v>
      </c>
      <c r="F4625" t="s">
        <v>13612</v>
      </c>
      <c r="G4625" s="2" t="s">
        <v>6510</v>
      </c>
      <c r="H4625" t="s">
        <v>13553</v>
      </c>
    </row>
    <row r="4626" spans="1:8" x14ac:dyDescent="0.15">
      <c r="A4626">
        <v>4650</v>
      </c>
      <c r="B4626" t="s">
        <v>5412</v>
      </c>
      <c r="C4626" t="s">
        <v>11407</v>
      </c>
      <c r="D4626" t="s">
        <v>328</v>
      </c>
      <c r="E4626" s="2" t="s">
        <v>7855</v>
      </c>
      <c r="F4626" t="s">
        <v>13620</v>
      </c>
      <c r="G4626" s="2" t="s">
        <v>7784</v>
      </c>
      <c r="H4626" t="s">
        <v>13553</v>
      </c>
    </row>
    <row r="4627" spans="1:8" x14ac:dyDescent="0.15">
      <c r="A4627">
        <v>4651</v>
      </c>
      <c r="B4627" t="s">
        <v>5413</v>
      </c>
      <c r="C4627" t="s">
        <v>12404</v>
      </c>
      <c r="D4627" t="s">
        <v>328</v>
      </c>
      <c r="E4627" s="2" t="s">
        <v>7855</v>
      </c>
      <c r="F4627" t="s">
        <v>13607</v>
      </c>
      <c r="G4627" s="2" t="s">
        <v>7704</v>
      </c>
      <c r="H4627" t="s">
        <v>13553</v>
      </c>
    </row>
    <row r="4628" spans="1:8" x14ac:dyDescent="0.15">
      <c r="A4628">
        <v>4652</v>
      </c>
      <c r="B4628" t="s">
        <v>5414</v>
      </c>
      <c r="C4628" t="s">
        <v>12405</v>
      </c>
      <c r="D4628" t="s">
        <v>328</v>
      </c>
      <c r="E4628" s="2" t="s">
        <v>7855</v>
      </c>
      <c r="F4628" t="s">
        <v>13650</v>
      </c>
      <c r="G4628" s="2" t="s">
        <v>7102</v>
      </c>
      <c r="H4628" t="s">
        <v>13553</v>
      </c>
    </row>
    <row r="4629" spans="1:8" x14ac:dyDescent="0.15">
      <c r="A4629">
        <v>4653</v>
      </c>
      <c r="B4629" t="s">
        <v>5415</v>
      </c>
      <c r="C4629" t="s">
        <v>12406</v>
      </c>
      <c r="D4629" t="s">
        <v>328</v>
      </c>
      <c r="E4629" s="2" t="s">
        <v>7855</v>
      </c>
      <c r="F4629" t="s">
        <v>13612</v>
      </c>
      <c r="G4629" s="2" t="s">
        <v>7774</v>
      </c>
      <c r="H4629" t="s">
        <v>13553</v>
      </c>
    </row>
    <row r="4630" spans="1:8" x14ac:dyDescent="0.15">
      <c r="A4630">
        <v>4654</v>
      </c>
      <c r="B4630" t="s">
        <v>5416</v>
      </c>
      <c r="C4630" t="s">
        <v>12407</v>
      </c>
      <c r="D4630" t="s">
        <v>328</v>
      </c>
      <c r="E4630" s="2" t="s">
        <v>7855</v>
      </c>
      <c r="F4630" t="s">
        <v>13633</v>
      </c>
      <c r="G4630" s="2" t="s">
        <v>7785</v>
      </c>
      <c r="H4630" t="s">
        <v>13553</v>
      </c>
    </row>
    <row r="4631" spans="1:8" x14ac:dyDescent="0.15">
      <c r="A4631">
        <v>4655</v>
      </c>
      <c r="B4631" t="s">
        <v>5417</v>
      </c>
      <c r="C4631" t="s">
        <v>12408</v>
      </c>
      <c r="D4631" t="s">
        <v>328</v>
      </c>
      <c r="E4631" s="2" t="s">
        <v>7855</v>
      </c>
      <c r="F4631" t="s">
        <v>13607</v>
      </c>
      <c r="G4631" s="2" t="s">
        <v>7454</v>
      </c>
      <c r="H4631" t="s">
        <v>13553</v>
      </c>
    </row>
    <row r="4632" spans="1:8" x14ac:dyDescent="0.15">
      <c r="A4632">
        <v>4656</v>
      </c>
      <c r="B4632" t="s">
        <v>5418</v>
      </c>
      <c r="C4632" t="s">
        <v>12409</v>
      </c>
      <c r="D4632" t="s">
        <v>328</v>
      </c>
      <c r="E4632" s="2" t="s">
        <v>7855</v>
      </c>
      <c r="F4632" t="s">
        <v>13619</v>
      </c>
      <c r="G4632" s="2" t="s">
        <v>7521</v>
      </c>
      <c r="H4632" t="s">
        <v>13553</v>
      </c>
    </row>
    <row r="4633" spans="1:8" x14ac:dyDescent="0.15">
      <c r="A4633">
        <v>4657</v>
      </c>
      <c r="B4633" t="s">
        <v>5419</v>
      </c>
      <c r="C4633" t="s">
        <v>12410</v>
      </c>
      <c r="D4633" t="s">
        <v>328</v>
      </c>
      <c r="E4633" s="2" t="s">
        <v>7855</v>
      </c>
      <c r="F4633" t="s">
        <v>13611</v>
      </c>
      <c r="G4633" s="2" t="s">
        <v>7417</v>
      </c>
      <c r="H4633" t="s">
        <v>13553</v>
      </c>
    </row>
    <row r="4634" spans="1:8" x14ac:dyDescent="0.15">
      <c r="A4634">
        <v>4658</v>
      </c>
      <c r="B4634" t="s">
        <v>5420</v>
      </c>
      <c r="C4634" t="s">
        <v>12411</v>
      </c>
      <c r="D4634" t="s">
        <v>328</v>
      </c>
      <c r="E4634" s="2" t="s">
        <v>7855</v>
      </c>
      <c r="F4634" t="s">
        <v>13621</v>
      </c>
      <c r="G4634" s="2" t="s">
        <v>6440</v>
      </c>
      <c r="H4634" t="s">
        <v>13553</v>
      </c>
    </row>
    <row r="4635" spans="1:8" x14ac:dyDescent="0.15">
      <c r="A4635">
        <v>4659</v>
      </c>
      <c r="B4635" t="s">
        <v>5421</v>
      </c>
      <c r="C4635" t="s">
        <v>12412</v>
      </c>
      <c r="D4635" t="s">
        <v>328</v>
      </c>
      <c r="E4635" s="2" t="s">
        <v>7855</v>
      </c>
      <c r="F4635" t="s">
        <v>13639</v>
      </c>
      <c r="G4635" s="2" t="s">
        <v>6517</v>
      </c>
      <c r="H4635" t="s">
        <v>13553</v>
      </c>
    </row>
    <row r="4636" spans="1:8" x14ac:dyDescent="0.15">
      <c r="A4636">
        <v>4660</v>
      </c>
      <c r="B4636" t="s">
        <v>5422</v>
      </c>
      <c r="C4636" t="s">
        <v>12413</v>
      </c>
      <c r="D4636" t="s">
        <v>328</v>
      </c>
      <c r="E4636" s="2" t="s">
        <v>7855</v>
      </c>
      <c r="F4636" t="s">
        <v>13640</v>
      </c>
      <c r="G4636" s="2" t="s">
        <v>7786</v>
      </c>
      <c r="H4636" t="s">
        <v>13553</v>
      </c>
    </row>
    <row r="4637" spans="1:8" x14ac:dyDescent="0.15">
      <c r="A4637">
        <v>4661</v>
      </c>
      <c r="B4637" t="s">
        <v>5423</v>
      </c>
      <c r="C4637" t="s">
        <v>12414</v>
      </c>
      <c r="D4637" t="s">
        <v>328</v>
      </c>
      <c r="E4637" s="2" t="s">
        <v>7855</v>
      </c>
      <c r="F4637" t="s">
        <v>13628</v>
      </c>
      <c r="G4637" s="2" t="s">
        <v>7787</v>
      </c>
      <c r="H4637" t="s">
        <v>13553</v>
      </c>
    </row>
    <row r="4638" spans="1:8" x14ac:dyDescent="0.15">
      <c r="A4638">
        <v>4662</v>
      </c>
      <c r="B4638" t="s">
        <v>5424</v>
      </c>
      <c r="C4638" t="s">
        <v>12415</v>
      </c>
      <c r="D4638" t="s">
        <v>328</v>
      </c>
      <c r="E4638" s="2" t="s">
        <v>7855</v>
      </c>
      <c r="F4638" t="s">
        <v>13618</v>
      </c>
      <c r="G4638" s="2" t="s">
        <v>6802</v>
      </c>
      <c r="H4638" t="s">
        <v>13553</v>
      </c>
    </row>
    <row r="4639" spans="1:8" x14ac:dyDescent="0.15">
      <c r="A4639">
        <v>4663</v>
      </c>
      <c r="B4639" t="s">
        <v>5425</v>
      </c>
      <c r="C4639" t="s">
        <v>12416</v>
      </c>
      <c r="D4639" t="s">
        <v>328</v>
      </c>
      <c r="E4639" s="2" t="s">
        <v>231</v>
      </c>
      <c r="F4639" t="s">
        <v>13612</v>
      </c>
      <c r="G4639" s="2" t="s">
        <v>6728</v>
      </c>
      <c r="H4639" t="s">
        <v>13553</v>
      </c>
    </row>
    <row r="4640" spans="1:8" x14ac:dyDescent="0.15">
      <c r="A4640">
        <v>4664</v>
      </c>
      <c r="B4640" t="s">
        <v>2602</v>
      </c>
      <c r="C4640" t="s">
        <v>12417</v>
      </c>
      <c r="D4640" t="s">
        <v>328</v>
      </c>
      <c r="E4640" s="2" t="s">
        <v>231</v>
      </c>
      <c r="F4640" t="s">
        <v>13607</v>
      </c>
      <c r="G4640" s="2" t="s">
        <v>7306</v>
      </c>
      <c r="H4640" t="s">
        <v>13553</v>
      </c>
    </row>
    <row r="4641" spans="1:8" x14ac:dyDescent="0.15">
      <c r="A4641">
        <v>4665</v>
      </c>
      <c r="B4641" t="s">
        <v>2603</v>
      </c>
      <c r="C4641" t="s">
        <v>12418</v>
      </c>
      <c r="D4641" t="s">
        <v>328</v>
      </c>
      <c r="E4641" s="2" t="s">
        <v>231</v>
      </c>
      <c r="F4641" t="s">
        <v>13612</v>
      </c>
      <c r="G4641" s="2" t="s">
        <v>7297</v>
      </c>
      <c r="H4641" t="s">
        <v>13553</v>
      </c>
    </row>
    <row r="4642" spans="1:8" x14ac:dyDescent="0.15">
      <c r="A4642">
        <v>4666</v>
      </c>
      <c r="B4642" t="s">
        <v>2076</v>
      </c>
      <c r="C4642" t="s">
        <v>12419</v>
      </c>
      <c r="D4642" t="s">
        <v>328</v>
      </c>
      <c r="E4642" s="2" t="s">
        <v>232</v>
      </c>
      <c r="F4642" t="s">
        <v>13607</v>
      </c>
      <c r="G4642" s="2" t="s">
        <v>6462</v>
      </c>
      <c r="H4642" t="s">
        <v>13553</v>
      </c>
    </row>
    <row r="4643" spans="1:8" x14ac:dyDescent="0.15">
      <c r="A4643">
        <v>4667</v>
      </c>
      <c r="B4643" t="s">
        <v>4035</v>
      </c>
      <c r="C4643" t="s">
        <v>12420</v>
      </c>
      <c r="D4643" t="s">
        <v>328</v>
      </c>
      <c r="E4643" s="2" t="s">
        <v>230</v>
      </c>
      <c r="F4643" t="s">
        <v>13619</v>
      </c>
      <c r="G4643" s="2" t="s">
        <v>7625</v>
      </c>
      <c r="H4643" t="s">
        <v>13553</v>
      </c>
    </row>
    <row r="4644" spans="1:8" x14ac:dyDescent="0.15">
      <c r="A4644">
        <v>4668</v>
      </c>
      <c r="B4644" t="s">
        <v>4036</v>
      </c>
      <c r="C4644" t="s">
        <v>12421</v>
      </c>
      <c r="D4644" t="s">
        <v>328</v>
      </c>
      <c r="E4644" s="2" t="s">
        <v>230</v>
      </c>
      <c r="F4644" t="s">
        <v>13618</v>
      </c>
      <c r="G4644" s="2" t="s">
        <v>6527</v>
      </c>
      <c r="H4644" t="s">
        <v>13553</v>
      </c>
    </row>
    <row r="4645" spans="1:8" x14ac:dyDescent="0.15">
      <c r="A4645">
        <v>4669</v>
      </c>
      <c r="B4645" t="s">
        <v>5426</v>
      </c>
      <c r="C4645" t="s">
        <v>12422</v>
      </c>
      <c r="D4645" t="s">
        <v>328</v>
      </c>
      <c r="E4645" s="2" t="s">
        <v>7855</v>
      </c>
      <c r="F4645" t="s">
        <v>13617</v>
      </c>
      <c r="G4645" s="2" t="s">
        <v>7423</v>
      </c>
      <c r="H4645" t="s">
        <v>13553</v>
      </c>
    </row>
    <row r="4646" spans="1:8" x14ac:dyDescent="0.15">
      <c r="A4646">
        <v>4670</v>
      </c>
      <c r="B4646" t="s">
        <v>5427</v>
      </c>
      <c r="C4646" t="s">
        <v>12423</v>
      </c>
      <c r="D4646" t="s">
        <v>328</v>
      </c>
      <c r="E4646" s="2" t="s">
        <v>7855</v>
      </c>
      <c r="F4646" t="s">
        <v>13612</v>
      </c>
      <c r="G4646" s="2" t="s">
        <v>6364</v>
      </c>
      <c r="H4646" t="s">
        <v>13553</v>
      </c>
    </row>
    <row r="4647" spans="1:8" x14ac:dyDescent="0.15">
      <c r="A4647">
        <v>4671</v>
      </c>
      <c r="B4647" t="s">
        <v>5428</v>
      </c>
      <c r="C4647" t="s">
        <v>12424</v>
      </c>
      <c r="D4647" t="s">
        <v>385</v>
      </c>
      <c r="E4647" s="2" t="s">
        <v>230</v>
      </c>
      <c r="F4647" t="s">
        <v>13610</v>
      </c>
      <c r="G4647" s="2" t="s">
        <v>7441</v>
      </c>
      <c r="H4647" t="s">
        <v>13553</v>
      </c>
    </row>
    <row r="4648" spans="1:8" x14ac:dyDescent="0.15">
      <c r="A4648">
        <v>4672</v>
      </c>
      <c r="B4648" t="s">
        <v>5429</v>
      </c>
      <c r="C4648" t="s">
        <v>12425</v>
      </c>
      <c r="D4648" t="s">
        <v>385</v>
      </c>
      <c r="E4648" s="2" t="s">
        <v>230</v>
      </c>
      <c r="F4648" t="s">
        <v>13610</v>
      </c>
      <c r="G4648" s="2" t="s">
        <v>6649</v>
      </c>
      <c r="H4648" t="s">
        <v>13553</v>
      </c>
    </row>
    <row r="4649" spans="1:8" x14ac:dyDescent="0.15">
      <c r="A4649">
        <v>4673</v>
      </c>
      <c r="B4649" t="s">
        <v>4181</v>
      </c>
      <c r="C4649" t="s">
        <v>12426</v>
      </c>
      <c r="D4649" t="s">
        <v>415</v>
      </c>
      <c r="E4649" s="2" t="s">
        <v>230</v>
      </c>
      <c r="F4649" t="s">
        <v>13610</v>
      </c>
      <c r="G4649" s="2" t="s">
        <v>6308</v>
      </c>
      <c r="H4649" t="s">
        <v>13553</v>
      </c>
    </row>
    <row r="4650" spans="1:8" x14ac:dyDescent="0.15">
      <c r="A4650">
        <v>4674</v>
      </c>
      <c r="B4650" t="s">
        <v>2029</v>
      </c>
      <c r="C4650" t="s">
        <v>12427</v>
      </c>
      <c r="D4650" t="s">
        <v>415</v>
      </c>
      <c r="E4650" s="2" t="s">
        <v>232</v>
      </c>
      <c r="F4650" t="s">
        <v>13610</v>
      </c>
      <c r="G4650" s="2" t="s">
        <v>6572</v>
      </c>
      <c r="H4650" t="s">
        <v>13553</v>
      </c>
    </row>
    <row r="4651" spans="1:8" x14ac:dyDescent="0.15">
      <c r="A4651">
        <v>4675</v>
      </c>
      <c r="B4651" t="s">
        <v>4178</v>
      </c>
      <c r="C4651" t="s">
        <v>12428</v>
      </c>
      <c r="D4651" t="s">
        <v>415</v>
      </c>
      <c r="E4651" s="2" t="s">
        <v>230</v>
      </c>
      <c r="F4651" t="s">
        <v>13647</v>
      </c>
      <c r="G4651" s="2" t="s">
        <v>6969</v>
      </c>
      <c r="H4651" t="s">
        <v>13553</v>
      </c>
    </row>
    <row r="4652" spans="1:8" x14ac:dyDescent="0.15">
      <c r="A4652">
        <v>4676</v>
      </c>
      <c r="B4652" t="s">
        <v>2028</v>
      </c>
      <c r="C4652" t="s">
        <v>12429</v>
      </c>
      <c r="D4652" t="s">
        <v>415</v>
      </c>
      <c r="E4652" s="2" t="s">
        <v>232</v>
      </c>
      <c r="F4652" t="s">
        <v>13610</v>
      </c>
      <c r="G4652" s="2" t="s">
        <v>6839</v>
      </c>
      <c r="H4652" t="s">
        <v>13553</v>
      </c>
    </row>
    <row r="4653" spans="1:8" x14ac:dyDescent="0.15">
      <c r="A4653">
        <v>4677</v>
      </c>
      <c r="B4653" t="s">
        <v>2705</v>
      </c>
      <c r="C4653" t="s">
        <v>12430</v>
      </c>
      <c r="D4653" t="s">
        <v>415</v>
      </c>
      <c r="E4653" s="2" t="s">
        <v>231</v>
      </c>
      <c r="F4653" t="s">
        <v>13610</v>
      </c>
      <c r="G4653" s="2" t="s">
        <v>7233</v>
      </c>
      <c r="H4653" t="s">
        <v>13553</v>
      </c>
    </row>
    <row r="4654" spans="1:8" x14ac:dyDescent="0.15">
      <c r="A4654">
        <v>4678</v>
      </c>
      <c r="B4654" t="s">
        <v>2704</v>
      </c>
      <c r="C4654" t="s">
        <v>12431</v>
      </c>
      <c r="D4654" t="s">
        <v>415</v>
      </c>
      <c r="E4654" s="2" t="s">
        <v>231</v>
      </c>
      <c r="F4654" t="s">
        <v>13610</v>
      </c>
      <c r="G4654" s="2" t="s">
        <v>7091</v>
      </c>
      <c r="H4654" t="s">
        <v>13553</v>
      </c>
    </row>
    <row r="4655" spans="1:8" x14ac:dyDescent="0.15">
      <c r="A4655">
        <v>4679</v>
      </c>
      <c r="B4655" t="s">
        <v>2030</v>
      </c>
      <c r="C4655" t="s">
        <v>12432</v>
      </c>
      <c r="D4655" t="s">
        <v>415</v>
      </c>
      <c r="E4655" s="2" t="s">
        <v>232</v>
      </c>
      <c r="F4655" t="s">
        <v>13610</v>
      </c>
      <c r="G4655" s="2" t="s">
        <v>7359</v>
      </c>
      <c r="H4655" t="s">
        <v>13553</v>
      </c>
    </row>
    <row r="4656" spans="1:8" x14ac:dyDescent="0.15">
      <c r="A4656">
        <v>4680</v>
      </c>
      <c r="B4656" t="s">
        <v>2031</v>
      </c>
      <c r="C4656" t="s">
        <v>12433</v>
      </c>
      <c r="D4656" t="s">
        <v>415</v>
      </c>
      <c r="E4656" s="2" t="s">
        <v>232</v>
      </c>
      <c r="F4656" t="s">
        <v>13610</v>
      </c>
      <c r="G4656" s="2" t="s">
        <v>6378</v>
      </c>
      <c r="H4656" t="s">
        <v>13553</v>
      </c>
    </row>
    <row r="4657" spans="1:8" x14ac:dyDescent="0.15">
      <c r="A4657">
        <v>4681</v>
      </c>
      <c r="B4657" t="s">
        <v>4179</v>
      </c>
      <c r="C4657" t="s">
        <v>12434</v>
      </c>
      <c r="D4657" t="s">
        <v>415</v>
      </c>
      <c r="E4657" s="2" t="s">
        <v>230</v>
      </c>
      <c r="F4657" t="s">
        <v>13610</v>
      </c>
      <c r="G4657" s="2" t="s">
        <v>6691</v>
      </c>
      <c r="H4657" t="s">
        <v>13553</v>
      </c>
    </row>
    <row r="4658" spans="1:8" x14ac:dyDescent="0.15">
      <c r="A4658">
        <v>4682</v>
      </c>
      <c r="B4658" t="s">
        <v>4180</v>
      </c>
      <c r="C4658" t="s">
        <v>12435</v>
      </c>
      <c r="D4658" t="s">
        <v>415</v>
      </c>
      <c r="E4658" s="2" t="s">
        <v>230</v>
      </c>
      <c r="F4658" t="s">
        <v>13610</v>
      </c>
      <c r="G4658" s="2" t="s">
        <v>6646</v>
      </c>
      <c r="H4658" t="s">
        <v>13553</v>
      </c>
    </row>
    <row r="4659" spans="1:8" x14ac:dyDescent="0.15">
      <c r="A4659">
        <v>4683</v>
      </c>
      <c r="B4659" t="s">
        <v>2027</v>
      </c>
      <c r="C4659" t="s">
        <v>12436</v>
      </c>
      <c r="D4659" t="s">
        <v>415</v>
      </c>
      <c r="E4659" s="2" t="s">
        <v>232</v>
      </c>
      <c r="F4659" t="s">
        <v>13610</v>
      </c>
      <c r="G4659" s="2" t="s">
        <v>6711</v>
      </c>
      <c r="H4659" t="s">
        <v>13553</v>
      </c>
    </row>
    <row r="4660" spans="1:8" x14ac:dyDescent="0.15">
      <c r="A4660">
        <v>4684</v>
      </c>
      <c r="B4660" t="s">
        <v>2706</v>
      </c>
      <c r="C4660" t="s">
        <v>12437</v>
      </c>
      <c r="D4660" t="s">
        <v>415</v>
      </c>
      <c r="E4660" s="2" t="s">
        <v>231</v>
      </c>
      <c r="F4660" t="s">
        <v>13610</v>
      </c>
      <c r="G4660" s="2" t="s">
        <v>7193</v>
      </c>
      <c r="H4660" t="s">
        <v>13553</v>
      </c>
    </row>
    <row r="4661" spans="1:8" x14ac:dyDescent="0.15">
      <c r="A4661">
        <v>4685</v>
      </c>
      <c r="B4661" t="s">
        <v>5430</v>
      </c>
      <c r="C4661" t="s">
        <v>12438</v>
      </c>
      <c r="D4661" t="s">
        <v>415</v>
      </c>
      <c r="E4661" s="2" t="s">
        <v>230</v>
      </c>
      <c r="F4661" t="s">
        <v>13610</v>
      </c>
      <c r="G4661" s="2" t="s">
        <v>7285</v>
      </c>
      <c r="H4661" t="s">
        <v>13553</v>
      </c>
    </row>
    <row r="4662" spans="1:8" x14ac:dyDescent="0.15">
      <c r="A4662">
        <v>4686</v>
      </c>
      <c r="B4662" t="s">
        <v>4182</v>
      </c>
      <c r="C4662" t="s">
        <v>12439</v>
      </c>
      <c r="D4662" t="s">
        <v>415</v>
      </c>
      <c r="E4662" s="2" t="s">
        <v>230</v>
      </c>
      <c r="F4662" t="s">
        <v>13610</v>
      </c>
      <c r="G4662" s="2" t="s">
        <v>7055</v>
      </c>
      <c r="H4662" t="s">
        <v>13553</v>
      </c>
    </row>
    <row r="4663" spans="1:8" x14ac:dyDescent="0.15">
      <c r="A4663">
        <v>4687</v>
      </c>
      <c r="B4663" t="s">
        <v>4183</v>
      </c>
      <c r="C4663" t="s">
        <v>12440</v>
      </c>
      <c r="D4663" t="s">
        <v>415</v>
      </c>
      <c r="E4663" s="2" t="s">
        <v>230</v>
      </c>
      <c r="F4663" t="s">
        <v>13610</v>
      </c>
      <c r="G4663" s="2" t="s">
        <v>6298</v>
      </c>
      <c r="H4663" t="s">
        <v>13553</v>
      </c>
    </row>
    <row r="4664" spans="1:8" x14ac:dyDescent="0.15">
      <c r="A4664">
        <v>4688</v>
      </c>
      <c r="B4664" t="s">
        <v>2707</v>
      </c>
      <c r="C4664" t="s">
        <v>12441</v>
      </c>
      <c r="D4664" t="s">
        <v>415</v>
      </c>
      <c r="E4664" s="2" t="s">
        <v>231</v>
      </c>
      <c r="F4664" t="s">
        <v>13610</v>
      </c>
      <c r="G4664" s="2" t="s">
        <v>6725</v>
      </c>
      <c r="H4664" t="s">
        <v>13553</v>
      </c>
    </row>
    <row r="4665" spans="1:8" x14ac:dyDescent="0.15">
      <c r="A4665">
        <v>4689</v>
      </c>
      <c r="B4665" t="s">
        <v>1001</v>
      </c>
      <c r="C4665" t="s">
        <v>12442</v>
      </c>
      <c r="D4665" t="s">
        <v>317</v>
      </c>
      <c r="E4665" s="2" t="s">
        <v>232</v>
      </c>
      <c r="F4665" t="s">
        <v>13625</v>
      </c>
      <c r="G4665" s="2" t="s">
        <v>7788</v>
      </c>
      <c r="H4665" t="s">
        <v>13553</v>
      </c>
    </row>
    <row r="4666" spans="1:8" x14ac:dyDescent="0.15">
      <c r="A4666">
        <v>4690</v>
      </c>
      <c r="B4666" t="s">
        <v>1418</v>
      </c>
      <c r="C4666" t="s">
        <v>12443</v>
      </c>
      <c r="D4666" t="s">
        <v>361</v>
      </c>
      <c r="E4666" s="2" t="s">
        <v>232</v>
      </c>
      <c r="F4666" t="s">
        <v>13627</v>
      </c>
      <c r="G4666" s="2" t="s">
        <v>6248</v>
      </c>
      <c r="H4666" t="s">
        <v>13553</v>
      </c>
    </row>
    <row r="4667" spans="1:8" x14ac:dyDescent="0.15">
      <c r="A4667">
        <v>4691</v>
      </c>
      <c r="B4667" t="s">
        <v>1417</v>
      </c>
      <c r="C4667" t="s">
        <v>12444</v>
      </c>
      <c r="D4667" t="s">
        <v>361</v>
      </c>
      <c r="E4667" s="2" t="s">
        <v>232</v>
      </c>
      <c r="F4667" t="s">
        <v>13627</v>
      </c>
      <c r="G4667" s="2" t="s">
        <v>6764</v>
      </c>
      <c r="H4667" t="s">
        <v>13553</v>
      </c>
    </row>
    <row r="4668" spans="1:8" x14ac:dyDescent="0.15">
      <c r="A4668">
        <v>4692</v>
      </c>
      <c r="B4668" t="s">
        <v>1419</v>
      </c>
      <c r="C4668" t="s">
        <v>12445</v>
      </c>
      <c r="D4668" t="s">
        <v>361</v>
      </c>
      <c r="E4668" s="2" t="s">
        <v>232</v>
      </c>
      <c r="F4668" t="s">
        <v>13634</v>
      </c>
      <c r="G4668" s="2" t="s">
        <v>6531</v>
      </c>
      <c r="H4668" t="s">
        <v>13553</v>
      </c>
    </row>
    <row r="4669" spans="1:8" x14ac:dyDescent="0.15">
      <c r="A4669">
        <v>4693</v>
      </c>
      <c r="B4669" t="s">
        <v>1416</v>
      </c>
      <c r="C4669" t="s">
        <v>12446</v>
      </c>
      <c r="D4669" t="s">
        <v>361</v>
      </c>
      <c r="E4669" s="2" t="s">
        <v>232</v>
      </c>
      <c r="F4669" t="s">
        <v>13627</v>
      </c>
      <c r="G4669" s="2" t="s">
        <v>7288</v>
      </c>
      <c r="H4669" t="s">
        <v>13553</v>
      </c>
    </row>
    <row r="4670" spans="1:8" x14ac:dyDescent="0.15">
      <c r="A4670">
        <v>4694</v>
      </c>
      <c r="B4670" t="s">
        <v>1420</v>
      </c>
      <c r="C4670" t="s">
        <v>12447</v>
      </c>
      <c r="D4670" t="s">
        <v>361</v>
      </c>
      <c r="E4670" s="2" t="s">
        <v>232</v>
      </c>
      <c r="F4670" t="s">
        <v>13627</v>
      </c>
      <c r="G4670" s="2" t="s">
        <v>7106</v>
      </c>
      <c r="H4670" t="s">
        <v>13553</v>
      </c>
    </row>
    <row r="4671" spans="1:8" x14ac:dyDescent="0.15">
      <c r="A4671">
        <v>4695</v>
      </c>
      <c r="B4671" t="s">
        <v>5431</v>
      </c>
      <c r="C4671" t="s">
        <v>12448</v>
      </c>
      <c r="D4671" t="s">
        <v>361</v>
      </c>
      <c r="E4671" s="2" t="s">
        <v>232</v>
      </c>
      <c r="F4671" t="s">
        <v>13627</v>
      </c>
      <c r="G4671" s="2" t="s">
        <v>6818</v>
      </c>
      <c r="H4671" t="s">
        <v>13553</v>
      </c>
    </row>
    <row r="4672" spans="1:8" x14ac:dyDescent="0.15">
      <c r="A4672">
        <v>4696</v>
      </c>
      <c r="B4672" t="s">
        <v>1421</v>
      </c>
      <c r="C4672" t="s">
        <v>12449</v>
      </c>
      <c r="D4672" t="s">
        <v>361</v>
      </c>
      <c r="E4672" s="2" t="s">
        <v>232</v>
      </c>
      <c r="F4672" t="s">
        <v>13627</v>
      </c>
      <c r="G4672" s="2" t="s">
        <v>6375</v>
      </c>
      <c r="H4672" t="s">
        <v>13553</v>
      </c>
    </row>
    <row r="4673" spans="1:8" x14ac:dyDescent="0.15">
      <c r="A4673">
        <v>4697</v>
      </c>
      <c r="B4673" t="s">
        <v>1422</v>
      </c>
      <c r="C4673" t="s">
        <v>12450</v>
      </c>
      <c r="D4673" t="s">
        <v>361</v>
      </c>
      <c r="E4673" s="2" t="s">
        <v>232</v>
      </c>
      <c r="F4673" t="s">
        <v>13627</v>
      </c>
      <c r="G4673" s="2" t="s">
        <v>7592</v>
      </c>
      <c r="H4673" t="s">
        <v>13553</v>
      </c>
    </row>
    <row r="4674" spans="1:8" x14ac:dyDescent="0.15">
      <c r="A4674">
        <v>4698</v>
      </c>
      <c r="B4674" t="s">
        <v>5432</v>
      </c>
      <c r="C4674" t="s">
        <v>12451</v>
      </c>
      <c r="D4674" t="s">
        <v>361</v>
      </c>
      <c r="E4674" s="2" t="s">
        <v>232</v>
      </c>
      <c r="F4674" t="s">
        <v>13627</v>
      </c>
      <c r="G4674" s="2" t="s">
        <v>7470</v>
      </c>
      <c r="H4674" t="s">
        <v>13553</v>
      </c>
    </row>
    <row r="4675" spans="1:8" x14ac:dyDescent="0.15">
      <c r="A4675">
        <v>4699</v>
      </c>
      <c r="B4675" t="s">
        <v>1412</v>
      </c>
      <c r="C4675" t="s">
        <v>12452</v>
      </c>
      <c r="D4675" t="s">
        <v>361</v>
      </c>
      <c r="E4675" s="2" t="s">
        <v>231</v>
      </c>
      <c r="F4675" t="s">
        <v>13627</v>
      </c>
      <c r="G4675" s="2" t="s">
        <v>6335</v>
      </c>
      <c r="H4675" t="s">
        <v>13553</v>
      </c>
    </row>
    <row r="4676" spans="1:8" x14ac:dyDescent="0.15">
      <c r="A4676">
        <v>4700</v>
      </c>
      <c r="B4676" t="s">
        <v>1408</v>
      </c>
      <c r="C4676" t="s">
        <v>12453</v>
      </c>
      <c r="D4676" t="s">
        <v>361</v>
      </c>
      <c r="E4676" s="2" t="s">
        <v>231</v>
      </c>
      <c r="F4676" t="s">
        <v>13627</v>
      </c>
      <c r="G4676" s="2" t="s">
        <v>6266</v>
      </c>
      <c r="H4676" t="s">
        <v>13553</v>
      </c>
    </row>
    <row r="4677" spans="1:8" x14ac:dyDescent="0.15">
      <c r="A4677">
        <v>4701</v>
      </c>
      <c r="B4677" t="s">
        <v>1407</v>
      </c>
      <c r="C4677" t="s">
        <v>12454</v>
      </c>
      <c r="D4677" t="s">
        <v>361</v>
      </c>
      <c r="E4677" s="2" t="s">
        <v>231</v>
      </c>
      <c r="F4677" t="s">
        <v>13627</v>
      </c>
      <c r="G4677" s="2" t="s">
        <v>7258</v>
      </c>
      <c r="H4677" t="s">
        <v>13553</v>
      </c>
    </row>
    <row r="4678" spans="1:8" x14ac:dyDescent="0.15">
      <c r="A4678">
        <v>4702</v>
      </c>
      <c r="B4678" t="s">
        <v>1409</v>
      </c>
      <c r="C4678" t="s">
        <v>12455</v>
      </c>
      <c r="D4678" t="s">
        <v>361</v>
      </c>
      <c r="E4678" s="2" t="s">
        <v>231</v>
      </c>
      <c r="F4678" t="s">
        <v>13627</v>
      </c>
      <c r="G4678" s="2" t="s">
        <v>6271</v>
      </c>
      <c r="H4678" t="s">
        <v>13553</v>
      </c>
    </row>
    <row r="4679" spans="1:8" x14ac:dyDescent="0.15">
      <c r="A4679">
        <v>4703</v>
      </c>
      <c r="B4679" t="s">
        <v>1410</v>
      </c>
      <c r="C4679" t="s">
        <v>12456</v>
      </c>
      <c r="D4679" t="s">
        <v>361</v>
      </c>
      <c r="E4679" s="2" t="s">
        <v>231</v>
      </c>
      <c r="F4679" t="s">
        <v>13627</v>
      </c>
      <c r="G4679" s="2" t="s">
        <v>6293</v>
      </c>
      <c r="H4679" t="s">
        <v>13553</v>
      </c>
    </row>
    <row r="4680" spans="1:8" x14ac:dyDescent="0.15">
      <c r="A4680">
        <v>4704</v>
      </c>
      <c r="B4680" t="s">
        <v>1411</v>
      </c>
      <c r="C4680" t="s">
        <v>12457</v>
      </c>
      <c r="D4680" t="s">
        <v>361</v>
      </c>
      <c r="E4680" s="2" t="s">
        <v>231</v>
      </c>
      <c r="F4680" t="s">
        <v>13610</v>
      </c>
      <c r="G4680" s="2" t="s">
        <v>7244</v>
      </c>
      <c r="H4680" t="s">
        <v>13553</v>
      </c>
    </row>
    <row r="4681" spans="1:8" x14ac:dyDescent="0.15">
      <c r="A4681">
        <v>4705</v>
      </c>
      <c r="B4681" t="s">
        <v>1413</v>
      </c>
      <c r="C4681" t="s">
        <v>12458</v>
      </c>
      <c r="D4681" t="s">
        <v>361</v>
      </c>
      <c r="E4681" s="2" t="s">
        <v>231</v>
      </c>
      <c r="F4681" t="s">
        <v>13627</v>
      </c>
      <c r="G4681" s="2" t="s">
        <v>7497</v>
      </c>
      <c r="H4681" t="s">
        <v>13553</v>
      </c>
    </row>
    <row r="4682" spans="1:8" x14ac:dyDescent="0.15">
      <c r="A4682">
        <v>4706</v>
      </c>
      <c r="B4682" t="s">
        <v>1414</v>
      </c>
      <c r="C4682" t="s">
        <v>12459</v>
      </c>
      <c r="D4682" t="s">
        <v>361</v>
      </c>
      <c r="E4682" s="2" t="s">
        <v>231</v>
      </c>
      <c r="F4682" t="s">
        <v>13627</v>
      </c>
      <c r="G4682" s="2" t="s">
        <v>6626</v>
      </c>
      <c r="H4682" t="s">
        <v>13553</v>
      </c>
    </row>
    <row r="4683" spans="1:8" x14ac:dyDescent="0.15">
      <c r="A4683">
        <v>4707</v>
      </c>
      <c r="B4683" t="s">
        <v>1415</v>
      </c>
      <c r="C4683" t="s">
        <v>12460</v>
      </c>
      <c r="D4683" t="s">
        <v>361</v>
      </c>
      <c r="E4683" s="2" t="s">
        <v>231</v>
      </c>
      <c r="F4683" t="s">
        <v>13627</v>
      </c>
      <c r="G4683" s="2" t="s">
        <v>6492</v>
      </c>
      <c r="H4683" t="s">
        <v>13553</v>
      </c>
    </row>
    <row r="4684" spans="1:8" x14ac:dyDescent="0.15">
      <c r="A4684">
        <v>4708</v>
      </c>
      <c r="B4684" t="s">
        <v>3518</v>
      </c>
      <c r="C4684" t="s">
        <v>12461</v>
      </c>
      <c r="D4684" t="s">
        <v>361</v>
      </c>
      <c r="E4684" s="2" t="s">
        <v>230</v>
      </c>
      <c r="F4684" t="s">
        <v>13627</v>
      </c>
      <c r="G4684" s="2" t="s">
        <v>6504</v>
      </c>
      <c r="H4684" t="s">
        <v>13553</v>
      </c>
    </row>
    <row r="4685" spans="1:8" x14ac:dyDescent="0.15">
      <c r="A4685">
        <v>4709</v>
      </c>
      <c r="B4685" t="s">
        <v>3519</v>
      </c>
      <c r="C4685" t="s">
        <v>12462</v>
      </c>
      <c r="D4685" t="s">
        <v>361</v>
      </c>
      <c r="E4685" s="2" t="s">
        <v>230</v>
      </c>
      <c r="F4685" t="s">
        <v>13634</v>
      </c>
      <c r="G4685" s="2" t="s">
        <v>7700</v>
      </c>
      <c r="H4685" t="s">
        <v>13553</v>
      </c>
    </row>
    <row r="4686" spans="1:8" x14ac:dyDescent="0.15">
      <c r="A4686">
        <v>4710</v>
      </c>
      <c r="B4686" t="s">
        <v>3520</v>
      </c>
      <c r="C4686" t="s">
        <v>12463</v>
      </c>
      <c r="D4686" t="s">
        <v>361</v>
      </c>
      <c r="E4686" s="2" t="s">
        <v>230</v>
      </c>
      <c r="F4686" t="s">
        <v>13627</v>
      </c>
      <c r="G4686" s="2" t="s">
        <v>6886</v>
      </c>
      <c r="H4686" t="s">
        <v>13553</v>
      </c>
    </row>
    <row r="4687" spans="1:8" x14ac:dyDescent="0.15">
      <c r="A4687">
        <v>4711</v>
      </c>
      <c r="B4687" t="s">
        <v>3521</v>
      </c>
      <c r="C4687" t="s">
        <v>12464</v>
      </c>
      <c r="D4687" t="s">
        <v>361</v>
      </c>
      <c r="E4687" s="2" t="s">
        <v>230</v>
      </c>
      <c r="F4687" t="s">
        <v>13627</v>
      </c>
      <c r="G4687" s="2" t="s">
        <v>6613</v>
      </c>
      <c r="H4687" t="s">
        <v>13553</v>
      </c>
    </row>
    <row r="4688" spans="1:8" x14ac:dyDescent="0.15">
      <c r="A4688">
        <v>4712</v>
      </c>
      <c r="B4688" t="s">
        <v>3522</v>
      </c>
      <c r="C4688" t="s">
        <v>12465</v>
      </c>
      <c r="D4688" t="s">
        <v>361</v>
      </c>
      <c r="E4688" s="2" t="s">
        <v>230</v>
      </c>
      <c r="F4688" t="s">
        <v>13634</v>
      </c>
      <c r="G4688" s="2" t="s">
        <v>6788</v>
      </c>
      <c r="H4688" t="s">
        <v>13553</v>
      </c>
    </row>
    <row r="4689" spans="1:8" x14ac:dyDescent="0.15">
      <c r="A4689">
        <v>4713</v>
      </c>
      <c r="B4689" t="s">
        <v>3523</v>
      </c>
      <c r="C4689" t="s">
        <v>12466</v>
      </c>
      <c r="D4689" t="s">
        <v>361</v>
      </c>
      <c r="E4689" s="2" t="s">
        <v>230</v>
      </c>
      <c r="F4689" t="s">
        <v>13634</v>
      </c>
      <c r="G4689" s="2" t="s">
        <v>6744</v>
      </c>
      <c r="H4689" t="s">
        <v>13553</v>
      </c>
    </row>
    <row r="4690" spans="1:8" x14ac:dyDescent="0.15">
      <c r="A4690">
        <v>4714</v>
      </c>
      <c r="B4690" t="s">
        <v>3524</v>
      </c>
      <c r="C4690" t="s">
        <v>12467</v>
      </c>
      <c r="D4690" t="s">
        <v>361</v>
      </c>
      <c r="E4690" s="2" t="s">
        <v>230</v>
      </c>
      <c r="F4690" t="s">
        <v>13627</v>
      </c>
      <c r="G4690" s="2" t="s">
        <v>6434</v>
      </c>
      <c r="H4690" t="s">
        <v>13553</v>
      </c>
    </row>
    <row r="4691" spans="1:8" x14ac:dyDescent="0.15">
      <c r="A4691">
        <v>4715</v>
      </c>
      <c r="B4691" t="s">
        <v>3525</v>
      </c>
      <c r="C4691" t="s">
        <v>12468</v>
      </c>
      <c r="D4691" t="s">
        <v>361</v>
      </c>
      <c r="E4691" s="2" t="s">
        <v>230</v>
      </c>
      <c r="F4691" t="s">
        <v>13642</v>
      </c>
      <c r="G4691" s="2" t="s">
        <v>6345</v>
      </c>
      <c r="H4691" t="s">
        <v>13553</v>
      </c>
    </row>
    <row r="4692" spans="1:8" x14ac:dyDescent="0.15">
      <c r="A4692">
        <v>4716</v>
      </c>
      <c r="B4692" t="s">
        <v>5433</v>
      </c>
      <c r="C4692" t="s">
        <v>12469</v>
      </c>
      <c r="D4692" t="s">
        <v>361</v>
      </c>
      <c r="E4692" s="2" t="s">
        <v>230</v>
      </c>
      <c r="F4692" t="s">
        <v>13642</v>
      </c>
      <c r="G4692" s="2" t="s">
        <v>6505</v>
      </c>
      <c r="H4692" t="s">
        <v>13553</v>
      </c>
    </row>
    <row r="4693" spans="1:8" x14ac:dyDescent="0.15">
      <c r="A4693">
        <v>4717</v>
      </c>
      <c r="B4693" t="s">
        <v>5434</v>
      </c>
      <c r="C4693" t="s">
        <v>12470</v>
      </c>
      <c r="D4693" t="s">
        <v>361</v>
      </c>
      <c r="E4693" s="2" t="s">
        <v>230</v>
      </c>
      <c r="F4693" t="s">
        <v>13627</v>
      </c>
      <c r="G4693" s="2" t="s">
        <v>6301</v>
      </c>
      <c r="H4693" t="s">
        <v>13553</v>
      </c>
    </row>
    <row r="4694" spans="1:8" x14ac:dyDescent="0.15">
      <c r="A4694">
        <v>4718</v>
      </c>
      <c r="B4694" t="s">
        <v>5435</v>
      </c>
      <c r="C4694" t="s">
        <v>12471</v>
      </c>
      <c r="D4694" t="s">
        <v>361</v>
      </c>
      <c r="E4694" s="2" t="s">
        <v>230</v>
      </c>
      <c r="F4694" t="s">
        <v>13627</v>
      </c>
      <c r="G4694" s="2" t="s">
        <v>6639</v>
      </c>
      <c r="H4694" t="s">
        <v>13553</v>
      </c>
    </row>
    <row r="4695" spans="1:8" x14ac:dyDescent="0.15">
      <c r="A4695">
        <v>4719</v>
      </c>
      <c r="B4695" t="s">
        <v>5436</v>
      </c>
      <c r="C4695" t="s">
        <v>12472</v>
      </c>
      <c r="D4695" t="s">
        <v>361</v>
      </c>
      <c r="E4695" s="2" t="s">
        <v>7855</v>
      </c>
      <c r="F4695" t="s">
        <v>13627</v>
      </c>
      <c r="G4695" s="2" t="s">
        <v>7072</v>
      </c>
      <c r="H4695" t="s">
        <v>13553</v>
      </c>
    </row>
    <row r="4696" spans="1:8" x14ac:dyDescent="0.15">
      <c r="A4696">
        <v>4720</v>
      </c>
      <c r="B4696" t="s">
        <v>5437</v>
      </c>
      <c r="C4696" t="s">
        <v>12473</v>
      </c>
      <c r="D4696" t="s">
        <v>361</v>
      </c>
      <c r="E4696" s="2" t="s">
        <v>7855</v>
      </c>
      <c r="F4696" t="s">
        <v>13627</v>
      </c>
      <c r="G4696" s="2" t="s">
        <v>7538</v>
      </c>
      <c r="H4696" t="s">
        <v>13553</v>
      </c>
    </row>
    <row r="4697" spans="1:8" x14ac:dyDescent="0.15">
      <c r="A4697">
        <v>4721</v>
      </c>
      <c r="B4697" t="s">
        <v>5438</v>
      </c>
      <c r="C4697" t="s">
        <v>12474</v>
      </c>
      <c r="D4697" t="s">
        <v>361</v>
      </c>
      <c r="E4697" s="2" t="s">
        <v>7855</v>
      </c>
      <c r="F4697" t="s">
        <v>13634</v>
      </c>
      <c r="G4697" s="2" t="s">
        <v>7425</v>
      </c>
      <c r="H4697" t="s">
        <v>13553</v>
      </c>
    </row>
    <row r="4698" spans="1:8" x14ac:dyDescent="0.15">
      <c r="A4698">
        <v>4722</v>
      </c>
      <c r="B4698" t="s">
        <v>5439</v>
      </c>
      <c r="C4698" t="s">
        <v>12475</v>
      </c>
      <c r="D4698" t="s">
        <v>361</v>
      </c>
      <c r="E4698" s="2" t="s">
        <v>7855</v>
      </c>
      <c r="F4698" t="s">
        <v>13634</v>
      </c>
      <c r="G4698" s="2" t="s">
        <v>7789</v>
      </c>
      <c r="H4698" t="s">
        <v>13553</v>
      </c>
    </row>
    <row r="4699" spans="1:8" x14ac:dyDescent="0.15">
      <c r="A4699">
        <v>4723</v>
      </c>
      <c r="B4699" t="s">
        <v>5440</v>
      </c>
      <c r="C4699" t="s">
        <v>12476</v>
      </c>
      <c r="D4699" t="s">
        <v>361</v>
      </c>
      <c r="E4699" s="2" t="s">
        <v>7855</v>
      </c>
      <c r="F4699" t="s">
        <v>13627</v>
      </c>
      <c r="G4699" s="2" t="s">
        <v>6845</v>
      </c>
      <c r="H4699" t="s">
        <v>13553</v>
      </c>
    </row>
    <row r="4700" spans="1:8" x14ac:dyDescent="0.15">
      <c r="A4700">
        <v>4724</v>
      </c>
      <c r="B4700" t="s">
        <v>5441</v>
      </c>
      <c r="C4700" t="s">
        <v>12477</v>
      </c>
      <c r="D4700" t="s">
        <v>361</v>
      </c>
      <c r="E4700" s="2" t="s">
        <v>7855</v>
      </c>
      <c r="F4700" t="s">
        <v>13627</v>
      </c>
      <c r="G4700" s="2" t="s">
        <v>7790</v>
      </c>
      <c r="H4700" t="s">
        <v>13553</v>
      </c>
    </row>
    <row r="4701" spans="1:8" x14ac:dyDescent="0.15">
      <c r="A4701">
        <v>4725</v>
      </c>
      <c r="B4701" t="s">
        <v>5442</v>
      </c>
      <c r="C4701" t="s">
        <v>12478</v>
      </c>
      <c r="D4701" t="s">
        <v>361</v>
      </c>
      <c r="E4701" s="2" t="s">
        <v>7855</v>
      </c>
      <c r="F4701" t="s">
        <v>13627</v>
      </c>
      <c r="G4701" s="2" t="s">
        <v>6758</v>
      </c>
      <c r="H4701" t="s">
        <v>13553</v>
      </c>
    </row>
    <row r="4702" spans="1:8" x14ac:dyDescent="0.15">
      <c r="A4702">
        <v>4726</v>
      </c>
      <c r="B4702" t="s">
        <v>5443</v>
      </c>
      <c r="C4702" t="s">
        <v>12479</v>
      </c>
      <c r="D4702" t="s">
        <v>361</v>
      </c>
      <c r="E4702" s="2" t="s">
        <v>7855</v>
      </c>
      <c r="F4702" t="s">
        <v>13634</v>
      </c>
      <c r="G4702" s="2" t="s">
        <v>6980</v>
      </c>
      <c r="H4702" t="s">
        <v>13553</v>
      </c>
    </row>
    <row r="4703" spans="1:8" x14ac:dyDescent="0.15">
      <c r="A4703">
        <v>4727</v>
      </c>
      <c r="B4703" t="s">
        <v>5444</v>
      </c>
      <c r="C4703" t="s">
        <v>12207</v>
      </c>
      <c r="D4703" t="s">
        <v>361</v>
      </c>
      <c r="E4703" s="2" t="s">
        <v>7855</v>
      </c>
      <c r="F4703" t="s">
        <v>13627</v>
      </c>
      <c r="G4703" s="2" t="s">
        <v>7791</v>
      </c>
      <c r="H4703" t="s">
        <v>13553</v>
      </c>
    </row>
    <row r="4704" spans="1:8" x14ac:dyDescent="0.15">
      <c r="A4704">
        <v>4728</v>
      </c>
      <c r="B4704" t="s">
        <v>5445</v>
      </c>
      <c r="C4704" t="s">
        <v>12480</v>
      </c>
      <c r="D4704" t="s">
        <v>361</v>
      </c>
      <c r="E4704" s="2" t="s">
        <v>7855</v>
      </c>
      <c r="F4704" t="s">
        <v>13634</v>
      </c>
      <c r="G4704" s="2" t="s">
        <v>7715</v>
      </c>
      <c r="H4704" t="s">
        <v>13553</v>
      </c>
    </row>
    <row r="4705" spans="1:8" x14ac:dyDescent="0.15">
      <c r="A4705">
        <v>4729</v>
      </c>
      <c r="B4705" t="s">
        <v>5446</v>
      </c>
      <c r="C4705" t="s">
        <v>12481</v>
      </c>
      <c r="D4705" t="s">
        <v>391</v>
      </c>
      <c r="E4705" s="2" t="s">
        <v>7855</v>
      </c>
      <c r="F4705" t="s">
        <v>13617</v>
      </c>
      <c r="G4705" s="2" t="s">
        <v>7792</v>
      </c>
      <c r="H4705" t="s">
        <v>13554</v>
      </c>
    </row>
    <row r="4706" spans="1:8" x14ac:dyDescent="0.15">
      <c r="A4706">
        <v>4730</v>
      </c>
      <c r="B4706" t="s">
        <v>2677</v>
      </c>
      <c r="C4706" t="s">
        <v>12482</v>
      </c>
      <c r="D4706" t="s">
        <v>389</v>
      </c>
      <c r="E4706" s="2" t="s">
        <v>231</v>
      </c>
      <c r="F4706" t="s">
        <v>13610</v>
      </c>
      <c r="G4706" s="2" t="s">
        <v>6586</v>
      </c>
      <c r="H4706" t="s">
        <v>13553</v>
      </c>
    </row>
    <row r="4707" spans="1:8" x14ac:dyDescent="0.15">
      <c r="A4707">
        <v>4731</v>
      </c>
      <c r="B4707" t="s">
        <v>2676</v>
      </c>
      <c r="C4707" t="s">
        <v>12483</v>
      </c>
      <c r="D4707" t="s">
        <v>389</v>
      </c>
      <c r="E4707" s="2" t="s">
        <v>231</v>
      </c>
      <c r="F4707" t="s">
        <v>13618</v>
      </c>
      <c r="G4707" s="2" t="s">
        <v>7091</v>
      </c>
      <c r="H4707" t="s">
        <v>13553</v>
      </c>
    </row>
    <row r="4708" spans="1:8" x14ac:dyDescent="0.15">
      <c r="A4708">
        <v>4732</v>
      </c>
      <c r="B4708" t="s">
        <v>2675</v>
      </c>
      <c r="C4708" t="s">
        <v>12484</v>
      </c>
      <c r="D4708" t="s">
        <v>389</v>
      </c>
      <c r="E4708" s="2" t="s">
        <v>231</v>
      </c>
      <c r="F4708" t="s">
        <v>13609</v>
      </c>
      <c r="G4708" s="2" t="s">
        <v>6854</v>
      </c>
      <c r="H4708" t="s">
        <v>13553</v>
      </c>
    </row>
    <row r="4709" spans="1:8" x14ac:dyDescent="0.15">
      <c r="A4709">
        <v>4733</v>
      </c>
      <c r="B4709" t="s">
        <v>2673</v>
      </c>
      <c r="C4709" t="s">
        <v>12485</v>
      </c>
      <c r="D4709" t="s">
        <v>389</v>
      </c>
      <c r="E4709" s="2" t="s">
        <v>231</v>
      </c>
      <c r="F4709" t="s">
        <v>13617</v>
      </c>
      <c r="G4709" s="2" t="s">
        <v>6684</v>
      </c>
      <c r="H4709" t="s">
        <v>13553</v>
      </c>
    </row>
    <row r="4710" spans="1:8" x14ac:dyDescent="0.15">
      <c r="A4710">
        <v>4734</v>
      </c>
      <c r="B4710" t="s">
        <v>2674</v>
      </c>
      <c r="C4710" t="s">
        <v>12486</v>
      </c>
      <c r="D4710" t="s">
        <v>389</v>
      </c>
      <c r="E4710" s="2" t="s">
        <v>231</v>
      </c>
      <c r="F4710" t="s">
        <v>13627</v>
      </c>
      <c r="G4710" s="2" t="s">
        <v>6293</v>
      </c>
      <c r="H4710" t="s">
        <v>13553</v>
      </c>
    </row>
    <row r="4711" spans="1:8" x14ac:dyDescent="0.15">
      <c r="A4711">
        <v>4735</v>
      </c>
      <c r="B4711" t="s">
        <v>3952</v>
      </c>
      <c r="C4711" t="s">
        <v>10158</v>
      </c>
      <c r="D4711" t="s">
        <v>389</v>
      </c>
      <c r="E4711" s="2" t="s">
        <v>230</v>
      </c>
      <c r="F4711" t="s">
        <v>13610</v>
      </c>
      <c r="G4711" s="2" t="s">
        <v>6435</v>
      </c>
      <c r="H4711" t="s">
        <v>13553</v>
      </c>
    </row>
    <row r="4712" spans="1:8" x14ac:dyDescent="0.15">
      <c r="A4712">
        <v>4736</v>
      </c>
      <c r="B4712" t="s">
        <v>5447</v>
      </c>
      <c r="C4712" t="s">
        <v>12487</v>
      </c>
      <c r="D4712" t="s">
        <v>389</v>
      </c>
      <c r="E4712" s="2" t="s">
        <v>230</v>
      </c>
      <c r="F4712" t="s">
        <v>13610</v>
      </c>
      <c r="G4712" s="2" t="s">
        <v>7793</v>
      </c>
      <c r="H4712" t="s">
        <v>13553</v>
      </c>
    </row>
    <row r="4713" spans="1:8" x14ac:dyDescent="0.15">
      <c r="A4713">
        <v>4737</v>
      </c>
      <c r="B4713" t="s">
        <v>3949</v>
      </c>
      <c r="C4713" t="s">
        <v>12488</v>
      </c>
      <c r="D4713" t="s">
        <v>389</v>
      </c>
      <c r="E4713" s="2" t="s">
        <v>230</v>
      </c>
      <c r="F4713" t="s">
        <v>13617</v>
      </c>
      <c r="G4713" s="2" t="s">
        <v>6970</v>
      </c>
      <c r="H4713" t="s">
        <v>13553</v>
      </c>
    </row>
    <row r="4714" spans="1:8" x14ac:dyDescent="0.15">
      <c r="A4714">
        <v>4738</v>
      </c>
      <c r="B4714" t="s">
        <v>5448</v>
      </c>
      <c r="C4714" t="s">
        <v>12489</v>
      </c>
      <c r="D4714" t="s">
        <v>389</v>
      </c>
      <c r="E4714" s="2" t="s">
        <v>230</v>
      </c>
      <c r="F4714" t="s">
        <v>13617</v>
      </c>
      <c r="G4714" s="2" t="s">
        <v>7572</v>
      </c>
      <c r="H4714" t="s">
        <v>13553</v>
      </c>
    </row>
    <row r="4715" spans="1:8" x14ac:dyDescent="0.15">
      <c r="A4715">
        <v>4739</v>
      </c>
      <c r="B4715" t="s">
        <v>3951</v>
      </c>
      <c r="C4715" t="s">
        <v>12490</v>
      </c>
      <c r="D4715" t="s">
        <v>389</v>
      </c>
      <c r="E4715" s="2" t="s">
        <v>230</v>
      </c>
      <c r="F4715" t="s">
        <v>13607</v>
      </c>
      <c r="G4715" s="2" t="s">
        <v>6967</v>
      </c>
      <c r="H4715" t="s">
        <v>13553</v>
      </c>
    </row>
    <row r="4716" spans="1:8" x14ac:dyDescent="0.15">
      <c r="A4716">
        <v>4740</v>
      </c>
      <c r="B4716" t="s">
        <v>3950</v>
      </c>
      <c r="C4716" t="s">
        <v>12491</v>
      </c>
      <c r="D4716" t="s">
        <v>389</v>
      </c>
      <c r="E4716" s="2" t="s">
        <v>230</v>
      </c>
      <c r="F4716" t="s">
        <v>13642</v>
      </c>
      <c r="G4716" s="2" t="s">
        <v>7012</v>
      </c>
      <c r="H4716" t="s">
        <v>13553</v>
      </c>
    </row>
    <row r="4717" spans="1:8" x14ac:dyDescent="0.15">
      <c r="A4717">
        <v>4741</v>
      </c>
      <c r="B4717" t="s">
        <v>5449</v>
      </c>
      <c r="C4717" t="s">
        <v>12492</v>
      </c>
      <c r="D4717" t="s">
        <v>389</v>
      </c>
      <c r="E4717" s="2" t="s">
        <v>230</v>
      </c>
      <c r="F4717" t="s">
        <v>13606</v>
      </c>
      <c r="G4717" s="2" t="s">
        <v>6430</v>
      </c>
      <c r="H4717" t="s">
        <v>13553</v>
      </c>
    </row>
    <row r="4718" spans="1:8" x14ac:dyDescent="0.15">
      <c r="A4718">
        <v>4742</v>
      </c>
      <c r="B4718" t="s">
        <v>2085</v>
      </c>
      <c r="C4718" t="s">
        <v>12493</v>
      </c>
      <c r="D4718" t="s">
        <v>356</v>
      </c>
      <c r="E4718" s="2" t="s">
        <v>233</v>
      </c>
      <c r="F4718" t="s">
        <v>13614</v>
      </c>
      <c r="G4718" s="2" t="s">
        <v>7469</v>
      </c>
      <c r="H4718" t="s">
        <v>13553</v>
      </c>
    </row>
    <row r="4719" spans="1:8" x14ac:dyDescent="0.15">
      <c r="A4719">
        <v>4743</v>
      </c>
      <c r="B4719" t="s">
        <v>4090</v>
      </c>
      <c r="C4719" t="s">
        <v>12494</v>
      </c>
      <c r="D4719" t="s">
        <v>356</v>
      </c>
      <c r="E4719" s="2" t="s">
        <v>230</v>
      </c>
      <c r="F4719" t="s">
        <v>13606</v>
      </c>
      <c r="G4719" s="2" t="s">
        <v>6252</v>
      </c>
      <c r="H4719" t="s">
        <v>13553</v>
      </c>
    </row>
    <row r="4720" spans="1:8" x14ac:dyDescent="0.15">
      <c r="A4720">
        <v>4744</v>
      </c>
      <c r="B4720" t="s">
        <v>2084</v>
      </c>
      <c r="C4720" t="s">
        <v>10027</v>
      </c>
      <c r="D4720" t="s">
        <v>356</v>
      </c>
      <c r="E4720" s="2" t="s">
        <v>232</v>
      </c>
      <c r="F4720" t="s">
        <v>13631</v>
      </c>
      <c r="G4720" s="2" t="s">
        <v>7794</v>
      </c>
      <c r="H4720" t="s">
        <v>13553</v>
      </c>
    </row>
    <row r="4721" spans="1:8" x14ac:dyDescent="0.15">
      <c r="A4721">
        <v>4745</v>
      </c>
      <c r="B4721" t="s">
        <v>5450</v>
      </c>
      <c r="C4721" t="s">
        <v>12495</v>
      </c>
      <c r="D4721" t="s">
        <v>356</v>
      </c>
      <c r="E4721" s="2" t="s">
        <v>231</v>
      </c>
      <c r="F4721" t="s">
        <v>13631</v>
      </c>
      <c r="G4721" s="2" t="s">
        <v>6370</v>
      </c>
      <c r="H4721" t="s">
        <v>13553</v>
      </c>
    </row>
    <row r="4722" spans="1:8" x14ac:dyDescent="0.15">
      <c r="A4722">
        <v>4746</v>
      </c>
      <c r="B4722" t="s">
        <v>4089</v>
      </c>
      <c r="C4722" t="s">
        <v>12496</v>
      </c>
      <c r="D4722" t="s">
        <v>356</v>
      </c>
      <c r="E4722" s="2" t="s">
        <v>230</v>
      </c>
      <c r="F4722" t="s">
        <v>13606</v>
      </c>
      <c r="G4722" s="2" t="s">
        <v>7010</v>
      </c>
      <c r="H4722" t="s">
        <v>13553</v>
      </c>
    </row>
    <row r="4723" spans="1:8" x14ac:dyDescent="0.15">
      <c r="A4723">
        <v>4747</v>
      </c>
      <c r="B4723" t="s">
        <v>4091</v>
      </c>
      <c r="C4723" t="s">
        <v>12497</v>
      </c>
      <c r="D4723" t="s">
        <v>356</v>
      </c>
      <c r="E4723" s="2" t="s">
        <v>230</v>
      </c>
      <c r="F4723" t="s">
        <v>13606</v>
      </c>
      <c r="G4723" s="2" t="s">
        <v>6467</v>
      </c>
      <c r="H4723" t="s">
        <v>13553</v>
      </c>
    </row>
    <row r="4724" spans="1:8" x14ac:dyDescent="0.15">
      <c r="A4724">
        <v>4748</v>
      </c>
      <c r="B4724" t="s">
        <v>3425</v>
      </c>
      <c r="C4724" t="s">
        <v>12498</v>
      </c>
      <c r="D4724" t="s">
        <v>356</v>
      </c>
      <c r="E4724" s="2" t="s">
        <v>231</v>
      </c>
      <c r="F4724" t="s">
        <v>13607</v>
      </c>
      <c r="G4724" s="2" t="s">
        <v>7034</v>
      </c>
      <c r="H4724" t="s">
        <v>13553</v>
      </c>
    </row>
    <row r="4725" spans="1:8" x14ac:dyDescent="0.15">
      <c r="A4725">
        <v>4749</v>
      </c>
      <c r="B4725" t="s">
        <v>5451</v>
      </c>
      <c r="C4725" t="s">
        <v>12499</v>
      </c>
      <c r="D4725" t="s">
        <v>356</v>
      </c>
      <c r="E4725" s="2" t="s">
        <v>231</v>
      </c>
      <c r="F4725" t="s">
        <v>13607</v>
      </c>
      <c r="G4725" s="2" t="s">
        <v>6492</v>
      </c>
      <c r="H4725" t="s">
        <v>13553</v>
      </c>
    </row>
    <row r="4726" spans="1:8" x14ac:dyDescent="0.15">
      <c r="A4726">
        <v>4750</v>
      </c>
      <c r="B4726" t="s">
        <v>5452</v>
      </c>
      <c r="C4726" t="s">
        <v>12500</v>
      </c>
      <c r="D4726" t="s">
        <v>356</v>
      </c>
      <c r="E4726" s="2" t="s">
        <v>231</v>
      </c>
      <c r="F4726" t="s">
        <v>13631</v>
      </c>
      <c r="G4726" s="2" t="s">
        <v>6862</v>
      </c>
      <c r="H4726" t="s">
        <v>13553</v>
      </c>
    </row>
    <row r="4727" spans="1:8" x14ac:dyDescent="0.15">
      <c r="A4727">
        <v>4751</v>
      </c>
      <c r="B4727" t="s">
        <v>3426</v>
      </c>
      <c r="C4727" t="s">
        <v>12501</v>
      </c>
      <c r="D4727" t="s">
        <v>356</v>
      </c>
      <c r="E4727" s="2" t="s">
        <v>231</v>
      </c>
      <c r="F4727" t="s">
        <v>13606</v>
      </c>
      <c r="G4727" s="2" t="s">
        <v>7755</v>
      </c>
      <c r="H4727" t="s">
        <v>13553</v>
      </c>
    </row>
    <row r="4728" spans="1:8" x14ac:dyDescent="0.15">
      <c r="A4728">
        <v>4752</v>
      </c>
      <c r="B4728" t="s">
        <v>2086</v>
      </c>
      <c r="C4728" t="s">
        <v>12502</v>
      </c>
      <c r="D4728" t="s">
        <v>356</v>
      </c>
      <c r="E4728" s="2" t="s">
        <v>231</v>
      </c>
      <c r="F4728" t="s">
        <v>13607</v>
      </c>
      <c r="G4728" s="2" t="s">
        <v>7795</v>
      </c>
      <c r="H4728" t="s">
        <v>13553</v>
      </c>
    </row>
    <row r="4729" spans="1:8" x14ac:dyDescent="0.15">
      <c r="A4729">
        <v>4753</v>
      </c>
      <c r="B4729" t="s">
        <v>5453</v>
      </c>
      <c r="C4729" t="s">
        <v>12503</v>
      </c>
      <c r="D4729" t="s">
        <v>356</v>
      </c>
      <c r="E4729" s="2" t="s">
        <v>230</v>
      </c>
      <c r="F4729" t="s">
        <v>13607</v>
      </c>
      <c r="G4729" s="2" t="s">
        <v>7650</v>
      </c>
      <c r="H4729" t="s">
        <v>13553</v>
      </c>
    </row>
    <row r="4730" spans="1:8" x14ac:dyDescent="0.15">
      <c r="A4730">
        <v>4754</v>
      </c>
      <c r="B4730" t="s">
        <v>5454</v>
      </c>
      <c r="C4730" t="s">
        <v>12504</v>
      </c>
      <c r="D4730" t="s">
        <v>356</v>
      </c>
      <c r="E4730" s="2" t="s">
        <v>230</v>
      </c>
      <c r="F4730" t="s">
        <v>13606</v>
      </c>
      <c r="G4730" s="2" t="s">
        <v>6645</v>
      </c>
      <c r="H4730" t="s">
        <v>13553</v>
      </c>
    </row>
    <row r="4731" spans="1:8" x14ac:dyDescent="0.15">
      <c r="A4731">
        <v>4755</v>
      </c>
      <c r="B4731" t="s">
        <v>5455</v>
      </c>
      <c r="C4731" t="s">
        <v>12505</v>
      </c>
      <c r="D4731" t="s">
        <v>356</v>
      </c>
      <c r="E4731" s="2" t="s">
        <v>230</v>
      </c>
      <c r="F4731" t="s">
        <v>13610</v>
      </c>
      <c r="G4731" s="2" t="s">
        <v>6415</v>
      </c>
      <c r="H4731" t="s">
        <v>13553</v>
      </c>
    </row>
    <row r="4732" spans="1:8" x14ac:dyDescent="0.15">
      <c r="A4732">
        <v>4756</v>
      </c>
      <c r="B4732" t="s">
        <v>2087</v>
      </c>
      <c r="C4732" t="s">
        <v>12506</v>
      </c>
      <c r="D4732" t="s">
        <v>356</v>
      </c>
      <c r="E4732" s="2" t="s">
        <v>232</v>
      </c>
      <c r="F4732" t="s">
        <v>13610</v>
      </c>
      <c r="G4732" s="2" t="s">
        <v>7189</v>
      </c>
      <c r="H4732" t="s">
        <v>13553</v>
      </c>
    </row>
    <row r="4733" spans="1:8" x14ac:dyDescent="0.15">
      <c r="A4733">
        <v>4757</v>
      </c>
      <c r="B4733" t="s">
        <v>2088</v>
      </c>
      <c r="C4733" t="s">
        <v>12507</v>
      </c>
      <c r="D4733" t="s">
        <v>356</v>
      </c>
      <c r="E4733" s="2" t="s">
        <v>232</v>
      </c>
      <c r="F4733" t="s">
        <v>13606</v>
      </c>
      <c r="G4733" s="2" t="s">
        <v>6236</v>
      </c>
      <c r="H4733" t="s">
        <v>13553</v>
      </c>
    </row>
    <row r="4734" spans="1:8" x14ac:dyDescent="0.15">
      <c r="A4734">
        <v>4758</v>
      </c>
      <c r="B4734" t="s">
        <v>3546</v>
      </c>
      <c r="C4734" t="s">
        <v>12508</v>
      </c>
      <c r="D4734" t="s">
        <v>400</v>
      </c>
      <c r="E4734" s="2" t="s">
        <v>231</v>
      </c>
      <c r="F4734" t="s">
        <v>13610</v>
      </c>
      <c r="G4734" s="2" t="s">
        <v>7433</v>
      </c>
      <c r="H4734" t="s">
        <v>13553</v>
      </c>
    </row>
    <row r="4735" spans="1:8" x14ac:dyDescent="0.15">
      <c r="A4735">
        <v>4759</v>
      </c>
      <c r="B4735" t="s">
        <v>2024</v>
      </c>
      <c r="C4735" t="s">
        <v>12509</v>
      </c>
      <c r="D4735" t="s">
        <v>400</v>
      </c>
      <c r="E4735" s="2" t="s">
        <v>231</v>
      </c>
      <c r="F4735" t="s">
        <v>13610</v>
      </c>
      <c r="G4735" s="2" t="s">
        <v>7640</v>
      </c>
      <c r="H4735" t="s">
        <v>13553</v>
      </c>
    </row>
    <row r="4736" spans="1:8" x14ac:dyDescent="0.15">
      <c r="A4736">
        <v>4760</v>
      </c>
      <c r="B4736" t="s">
        <v>2025</v>
      </c>
      <c r="C4736" t="s">
        <v>12510</v>
      </c>
      <c r="D4736" t="s">
        <v>400</v>
      </c>
      <c r="E4736" s="2" t="s">
        <v>7857</v>
      </c>
      <c r="F4736" t="s">
        <v>13610</v>
      </c>
      <c r="G4736" s="2" t="s">
        <v>7472</v>
      </c>
      <c r="H4736" t="s">
        <v>13553</v>
      </c>
    </row>
    <row r="4737" spans="1:8" x14ac:dyDescent="0.15">
      <c r="A4737">
        <v>4761</v>
      </c>
      <c r="B4737" t="s">
        <v>2026</v>
      </c>
      <c r="C4737" t="s">
        <v>12511</v>
      </c>
      <c r="D4737" t="s">
        <v>400</v>
      </c>
      <c r="E4737" s="2" t="s">
        <v>7857</v>
      </c>
      <c r="F4737" t="s">
        <v>13624</v>
      </c>
      <c r="G4737" s="2" t="s">
        <v>6887</v>
      </c>
      <c r="H4737" t="s">
        <v>13553</v>
      </c>
    </row>
    <row r="4738" spans="1:8" x14ac:dyDescent="0.15">
      <c r="A4738">
        <v>4762</v>
      </c>
      <c r="B4738" t="s">
        <v>3547</v>
      </c>
      <c r="C4738" t="s">
        <v>11000</v>
      </c>
      <c r="D4738" t="s">
        <v>400</v>
      </c>
      <c r="E4738" s="2" t="s">
        <v>7858</v>
      </c>
      <c r="F4738" t="s">
        <v>13627</v>
      </c>
      <c r="G4738" s="2" t="s">
        <v>6972</v>
      </c>
      <c r="H4738" t="s">
        <v>13553</v>
      </c>
    </row>
    <row r="4739" spans="1:8" x14ac:dyDescent="0.15">
      <c r="A4739">
        <v>4763</v>
      </c>
      <c r="B4739" t="s">
        <v>3548</v>
      </c>
      <c r="C4739" t="s">
        <v>12512</v>
      </c>
      <c r="D4739" t="s">
        <v>400</v>
      </c>
      <c r="E4739" s="2" t="s">
        <v>7858</v>
      </c>
      <c r="F4739" t="s">
        <v>13610</v>
      </c>
      <c r="G4739" s="2" t="s">
        <v>7573</v>
      </c>
      <c r="H4739" t="s">
        <v>13553</v>
      </c>
    </row>
    <row r="4740" spans="1:8" x14ac:dyDescent="0.15">
      <c r="A4740">
        <v>4764</v>
      </c>
      <c r="B4740" t="s">
        <v>3549</v>
      </c>
      <c r="C4740" t="s">
        <v>12513</v>
      </c>
      <c r="D4740" t="s">
        <v>400</v>
      </c>
      <c r="E4740" s="2" t="s">
        <v>7858</v>
      </c>
      <c r="F4740" t="s">
        <v>13610</v>
      </c>
      <c r="G4740" s="2" t="s">
        <v>6435</v>
      </c>
      <c r="H4740" t="s">
        <v>13553</v>
      </c>
    </row>
    <row r="4741" spans="1:8" x14ac:dyDescent="0.15">
      <c r="A4741">
        <v>4765</v>
      </c>
      <c r="B4741" t="s">
        <v>1366</v>
      </c>
      <c r="C4741" t="s">
        <v>12514</v>
      </c>
      <c r="D4741" t="s">
        <v>352</v>
      </c>
      <c r="E4741" s="2" t="s">
        <v>232</v>
      </c>
      <c r="F4741" t="s">
        <v>13606</v>
      </c>
      <c r="G4741" s="2" t="s">
        <v>7015</v>
      </c>
      <c r="H4741" t="s">
        <v>13553</v>
      </c>
    </row>
    <row r="4742" spans="1:8" x14ac:dyDescent="0.15">
      <c r="A4742">
        <v>4766</v>
      </c>
      <c r="B4742" t="s">
        <v>1365</v>
      </c>
      <c r="C4742" t="s">
        <v>12515</v>
      </c>
      <c r="D4742" t="s">
        <v>352</v>
      </c>
      <c r="E4742" s="2" t="s">
        <v>232</v>
      </c>
      <c r="F4742" t="s">
        <v>13606</v>
      </c>
      <c r="G4742" s="2" t="s">
        <v>6711</v>
      </c>
      <c r="H4742" t="s">
        <v>13558</v>
      </c>
    </row>
    <row r="4743" spans="1:8" x14ac:dyDescent="0.15">
      <c r="A4743">
        <v>4767</v>
      </c>
      <c r="B4743" t="s">
        <v>3924</v>
      </c>
      <c r="C4743" t="s">
        <v>12516</v>
      </c>
      <c r="D4743" t="s">
        <v>352</v>
      </c>
      <c r="E4743" s="2" t="s">
        <v>230</v>
      </c>
      <c r="F4743" t="s">
        <v>13606</v>
      </c>
      <c r="G4743" s="2" t="s">
        <v>6939</v>
      </c>
      <c r="H4743" t="s">
        <v>13553</v>
      </c>
    </row>
    <row r="4744" spans="1:8" x14ac:dyDescent="0.15">
      <c r="A4744">
        <v>4768</v>
      </c>
      <c r="B4744" t="s">
        <v>3925</v>
      </c>
      <c r="C4744" t="s">
        <v>12517</v>
      </c>
      <c r="D4744" t="s">
        <v>352</v>
      </c>
      <c r="E4744" s="2" t="s">
        <v>230</v>
      </c>
      <c r="F4744" t="s">
        <v>13606</v>
      </c>
      <c r="G4744" s="2" t="s">
        <v>6871</v>
      </c>
      <c r="H4744" t="s">
        <v>13553</v>
      </c>
    </row>
    <row r="4745" spans="1:8" x14ac:dyDescent="0.15">
      <c r="A4745">
        <v>4769</v>
      </c>
      <c r="B4745" t="s">
        <v>3927</v>
      </c>
      <c r="C4745" t="s">
        <v>12518</v>
      </c>
      <c r="D4745" t="s">
        <v>352</v>
      </c>
      <c r="E4745" s="2" t="s">
        <v>230</v>
      </c>
      <c r="F4745" t="s">
        <v>13606</v>
      </c>
      <c r="G4745" s="2" t="s">
        <v>6421</v>
      </c>
      <c r="H4745" t="s">
        <v>13553</v>
      </c>
    </row>
    <row r="4746" spans="1:8" x14ac:dyDescent="0.15">
      <c r="A4746">
        <v>4770</v>
      </c>
      <c r="B4746" t="s">
        <v>3926</v>
      </c>
      <c r="C4746" t="s">
        <v>12519</v>
      </c>
      <c r="D4746" t="s">
        <v>352</v>
      </c>
      <c r="E4746" s="2" t="s">
        <v>230</v>
      </c>
      <c r="F4746" t="s">
        <v>13606</v>
      </c>
      <c r="G4746" s="2" t="s">
        <v>6491</v>
      </c>
      <c r="H4746" t="s">
        <v>13553</v>
      </c>
    </row>
    <row r="4747" spans="1:8" x14ac:dyDescent="0.15">
      <c r="A4747">
        <v>4771</v>
      </c>
      <c r="B4747" t="s">
        <v>2041</v>
      </c>
      <c r="C4747" t="s">
        <v>12520</v>
      </c>
      <c r="D4747" t="s">
        <v>416</v>
      </c>
      <c r="E4747" s="2" t="s">
        <v>232</v>
      </c>
      <c r="F4747" t="s">
        <v>13622</v>
      </c>
      <c r="G4747" s="2" t="s">
        <v>7583</v>
      </c>
      <c r="H4747" t="s">
        <v>13553</v>
      </c>
    </row>
    <row r="4748" spans="1:8" x14ac:dyDescent="0.15">
      <c r="A4748">
        <v>4772</v>
      </c>
      <c r="B4748" t="s">
        <v>2042</v>
      </c>
      <c r="C4748" t="s">
        <v>12521</v>
      </c>
      <c r="D4748" t="s">
        <v>416</v>
      </c>
      <c r="E4748" s="2" t="s">
        <v>232</v>
      </c>
      <c r="F4748" t="s">
        <v>13622</v>
      </c>
      <c r="G4748" s="2" t="s">
        <v>6464</v>
      </c>
      <c r="H4748" t="s">
        <v>13553</v>
      </c>
    </row>
    <row r="4749" spans="1:8" x14ac:dyDescent="0.15">
      <c r="A4749">
        <v>4773</v>
      </c>
      <c r="B4749" t="s">
        <v>2043</v>
      </c>
      <c r="C4749" t="s">
        <v>12522</v>
      </c>
      <c r="D4749" t="s">
        <v>416</v>
      </c>
      <c r="E4749" s="2" t="s">
        <v>232</v>
      </c>
      <c r="F4749" t="s">
        <v>13629</v>
      </c>
      <c r="G4749" s="2" t="s">
        <v>7796</v>
      </c>
      <c r="H4749" t="s">
        <v>13553</v>
      </c>
    </row>
    <row r="4750" spans="1:8" x14ac:dyDescent="0.15">
      <c r="A4750">
        <v>4774</v>
      </c>
      <c r="B4750" t="s">
        <v>2044</v>
      </c>
      <c r="C4750" t="s">
        <v>12523</v>
      </c>
      <c r="D4750" t="s">
        <v>416</v>
      </c>
      <c r="E4750" s="2" t="s">
        <v>232</v>
      </c>
      <c r="F4750" t="s">
        <v>13622</v>
      </c>
      <c r="G4750" s="2" t="s">
        <v>6767</v>
      </c>
      <c r="H4750" t="s">
        <v>13553</v>
      </c>
    </row>
    <row r="4751" spans="1:8" x14ac:dyDescent="0.15">
      <c r="A4751">
        <v>4775</v>
      </c>
      <c r="B4751" t="s">
        <v>2045</v>
      </c>
      <c r="C4751" t="s">
        <v>12524</v>
      </c>
      <c r="D4751" t="s">
        <v>416</v>
      </c>
      <c r="E4751" s="2" t="s">
        <v>232</v>
      </c>
      <c r="F4751" t="s">
        <v>13621</v>
      </c>
      <c r="G4751" s="2" t="s">
        <v>6716</v>
      </c>
      <c r="H4751" t="s">
        <v>13553</v>
      </c>
    </row>
    <row r="4752" spans="1:8" x14ac:dyDescent="0.15">
      <c r="A4752">
        <v>4776</v>
      </c>
      <c r="B4752" t="s">
        <v>2046</v>
      </c>
      <c r="C4752" t="s">
        <v>12525</v>
      </c>
      <c r="D4752" t="s">
        <v>416</v>
      </c>
      <c r="E4752" s="2" t="s">
        <v>232</v>
      </c>
      <c r="F4752" t="s">
        <v>13622</v>
      </c>
      <c r="G4752" s="2" t="s">
        <v>7315</v>
      </c>
      <c r="H4752" t="s">
        <v>13553</v>
      </c>
    </row>
    <row r="4753" spans="1:8" x14ac:dyDescent="0.15">
      <c r="A4753">
        <v>4777</v>
      </c>
      <c r="B4753" t="s">
        <v>2047</v>
      </c>
      <c r="C4753" t="s">
        <v>12526</v>
      </c>
      <c r="D4753" t="s">
        <v>416</v>
      </c>
      <c r="E4753" s="2" t="s">
        <v>232</v>
      </c>
      <c r="F4753" t="s">
        <v>13640</v>
      </c>
      <c r="G4753" s="2" t="s">
        <v>7286</v>
      </c>
      <c r="H4753" t="s">
        <v>13553</v>
      </c>
    </row>
    <row r="4754" spans="1:8" x14ac:dyDescent="0.15">
      <c r="A4754">
        <v>4778</v>
      </c>
      <c r="B4754" t="s">
        <v>2048</v>
      </c>
      <c r="C4754" t="s">
        <v>12527</v>
      </c>
      <c r="D4754" t="s">
        <v>416</v>
      </c>
      <c r="E4754" s="2" t="s">
        <v>232</v>
      </c>
      <c r="F4754" t="s">
        <v>13634</v>
      </c>
      <c r="G4754" s="2" t="s">
        <v>6379</v>
      </c>
      <c r="H4754" t="s">
        <v>13553</v>
      </c>
    </row>
    <row r="4755" spans="1:8" x14ac:dyDescent="0.15">
      <c r="A4755">
        <v>4779</v>
      </c>
      <c r="B4755" t="s">
        <v>2049</v>
      </c>
      <c r="C4755" t="s">
        <v>12528</v>
      </c>
      <c r="D4755" t="s">
        <v>416</v>
      </c>
      <c r="E4755" s="2" t="s">
        <v>232</v>
      </c>
      <c r="F4755" t="s">
        <v>13622</v>
      </c>
      <c r="G4755" s="2" t="s">
        <v>7483</v>
      </c>
      <c r="H4755" t="s">
        <v>13553</v>
      </c>
    </row>
    <row r="4756" spans="1:8" x14ac:dyDescent="0.15">
      <c r="A4756">
        <v>4780</v>
      </c>
      <c r="B4756" t="s">
        <v>2050</v>
      </c>
      <c r="C4756" t="s">
        <v>12529</v>
      </c>
      <c r="D4756" t="s">
        <v>416</v>
      </c>
      <c r="E4756" s="2" t="s">
        <v>232</v>
      </c>
      <c r="F4756" t="s">
        <v>13622</v>
      </c>
      <c r="G4756" s="2" t="s">
        <v>7242</v>
      </c>
      <c r="H4756" t="s">
        <v>13553</v>
      </c>
    </row>
    <row r="4757" spans="1:8" x14ac:dyDescent="0.15">
      <c r="A4757">
        <v>4781</v>
      </c>
      <c r="B4757" t="s">
        <v>2051</v>
      </c>
      <c r="C4757" t="s">
        <v>12530</v>
      </c>
      <c r="D4757" t="s">
        <v>416</v>
      </c>
      <c r="E4757" s="2" t="s">
        <v>232</v>
      </c>
      <c r="F4757" t="s">
        <v>13610</v>
      </c>
      <c r="G4757" s="2" t="s">
        <v>7797</v>
      </c>
      <c r="H4757" t="s">
        <v>13553</v>
      </c>
    </row>
    <row r="4758" spans="1:8" x14ac:dyDescent="0.15">
      <c r="A4758">
        <v>4782</v>
      </c>
      <c r="B4758" t="s">
        <v>2052</v>
      </c>
      <c r="C4758" t="s">
        <v>12531</v>
      </c>
      <c r="D4758" t="s">
        <v>416</v>
      </c>
      <c r="E4758" s="2" t="s">
        <v>231</v>
      </c>
      <c r="F4758" t="s">
        <v>13622</v>
      </c>
      <c r="G4758" s="2" t="s">
        <v>6822</v>
      </c>
      <c r="H4758" t="s">
        <v>13553</v>
      </c>
    </row>
    <row r="4759" spans="1:8" x14ac:dyDescent="0.15">
      <c r="A4759">
        <v>4783</v>
      </c>
      <c r="B4759" t="s">
        <v>1832</v>
      </c>
      <c r="C4759" t="s">
        <v>12532</v>
      </c>
      <c r="D4759" t="s">
        <v>416</v>
      </c>
      <c r="E4759" s="2" t="s">
        <v>231</v>
      </c>
      <c r="F4759" t="s">
        <v>13636</v>
      </c>
      <c r="G4759" s="2" t="s">
        <v>7513</v>
      </c>
      <c r="H4759" t="s">
        <v>13553</v>
      </c>
    </row>
    <row r="4760" spans="1:8" x14ac:dyDescent="0.15">
      <c r="A4760">
        <v>4784</v>
      </c>
      <c r="B4760" t="s">
        <v>2053</v>
      </c>
      <c r="C4760" t="s">
        <v>12533</v>
      </c>
      <c r="D4760" t="s">
        <v>416</v>
      </c>
      <c r="E4760" s="2" t="s">
        <v>231</v>
      </c>
      <c r="F4760" t="s">
        <v>13628</v>
      </c>
      <c r="G4760" s="2" t="s">
        <v>6634</v>
      </c>
      <c r="H4760" t="s">
        <v>13553</v>
      </c>
    </row>
    <row r="4761" spans="1:8" x14ac:dyDescent="0.15">
      <c r="A4761">
        <v>4785</v>
      </c>
      <c r="B4761" t="s">
        <v>2054</v>
      </c>
      <c r="C4761" t="s">
        <v>12534</v>
      </c>
      <c r="D4761" t="s">
        <v>416</v>
      </c>
      <c r="E4761" s="2" t="s">
        <v>231</v>
      </c>
      <c r="F4761" t="s">
        <v>13622</v>
      </c>
      <c r="G4761" s="2" t="s">
        <v>6676</v>
      </c>
      <c r="H4761" t="s">
        <v>13553</v>
      </c>
    </row>
    <row r="4762" spans="1:8" x14ac:dyDescent="0.15">
      <c r="A4762">
        <v>4786</v>
      </c>
      <c r="B4762" t="s">
        <v>2055</v>
      </c>
      <c r="C4762" t="s">
        <v>12535</v>
      </c>
      <c r="D4762" t="s">
        <v>416</v>
      </c>
      <c r="E4762" s="2" t="s">
        <v>231</v>
      </c>
      <c r="F4762" t="s">
        <v>13619</v>
      </c>
      <c r="G4762" s="2" t="s">
        <v>7308</v>
      </c>
      <c r="H4762" t="s">
        <v>13553</v>
      </c>
    </row>
    <row r="4763" spans="1:8" x14ac:dyDescent="0.15">
      <c r="A4763">
        <v>4787</v>
      </c>
      <c r="B4763" t="s">
        <v>2056</v>
      </c>
      <c r="C4763" t="s">
        <v>12536</v>
      </c>
      <c r="D4763" t="s">
        <v>416</v>
      </c>
      <c r="E4763" s="2" t="s">
        <v>231</v>
      </c>
      <c r="F4763" t="s">
        <v>13640</v>
      </c>
      <c r="G4763" s="2" t="s">
        <v>6261</v>
      </c>
      <c r="H4763" t="s">
        <v>13553</v>
      </c>
    </row>
    <row r="4764" spans="1:8" x14ac:dyDescent="0.15">
      <c r="A4764">
        <v>4788</v>
      </c>
      <c r="B4764" t="s">
        <v>2057</v>
      </c>
      <c r="C4764" t="s">
        <v>12537</v>
      </c>
      <c r="D4764" t="s">
        <v>416</v>
      </c>
      <c r="E4764" s="2" t="s">
        <v>231</v>
      </c>
      <c r="F4764" t="s">
        <v>13619</v>
      </c>
      <c r="G4764" s="2" t="s">
        <v>7798</v>
      </c>
      <c r="H4764" t="s">
        <v>13553</v>
      </c>
    </row>
    <row r="4765" spans="1:8" x14ac:dyDescent="0.15">
      <c r="A4765">
        <v>4789</v>
      </c>
      <c r="B4765" t="s">
        <v>2058</v>
      </c>
      <c r="C4765" t="s">
        <v>12538</v>
      </c>
      <c r="D4765" t="s">
        <v>416</v>
      </c>
      <c r="E4765" s="2" t="s">
        <v>231</v>
      </c>
      <c r="F4765" t="s">
        <v>13624</v>
      </c>
      <c r="G4765" s="2" t="s">
        <v>6395</v>
      </c>
      <c r="H4765" t="s">
        <v>13553</v>
      </c>
    </row>
    <row r="4766" spans="1:8" x14ac:dyDescent="0.15">
      <c r="A4766">
        <v>4790</v>
      </c>
      <c r="B4766" t="s">
        <v>2059</v>
      </c>
      <c r="C4766" t="s">
        <v>12539</v>
      </c>
      <c r="D4766" t="s">
        <v>416</v>
      </c>
      <c r="E4766" s="2" t="s">
        <v>231</v>
      </c>
      <c r="F4766" t="s">
        <v>13624</v>
      </c>
      <c r="G4766" s="2" t="s">
        <v>6268</v>
      </c>
      <c r="H4766" t="s">
        <v>13553</v>
      </c>
    </row>
    <row r="4767" spans="1:8" x14ac:dyDescent="0.15">
      <c r="A4767">
        <v>4791</v>
      </c>
      <c r="B4767" t="s">
        <v>3560</v>
      </c>
      <c r="C4767" t="s">
        <v>12540</v>
      </c>
      <c r="D4767" t="s">
        <v>416</v>
      </c>
      <c r="E4767" s="2" t="s">
        <v>230</v>
      </c>
      <c r="F4767" t="s">
        <v>13622</v>
      </c>
      <c r="G4767" s="2" t="s">
        <v>6311</v>
      </c>
      <c r="H4767" t="s">
        <v>13553</v>
      </c>
    </row>
    <row r="4768" spans="1:8" x14ac:dyDescent="0.15">
      <c r="A4768">
        <v>4792</v>
      </c>
      <c r="B4768" t="s">
        <v>3561</v>
      </c>
      <c r="C4768" t="s">
        <v>12541</v>
      </c>
      <c r="D4768" t="s">
        <v>416</v>
      </c>
      <c r="E4768" s="2" t="s">
        <v>230</v>
      </c>
      <c r="F4768" t="s">
        <v>13622</v>
      </c>
      <c r="G4768" s="2" t="s">
        <v>7054</v>
      </c>
      <c r="H4768" t="s">
        <v>13553</v>
      </c>
    </row>
    <row r="4769" spans="1:8" x14ac:dyDescent="0.15">
      <c r="A4769">
        <v>4793</v>
      </c>
      <c r="B4769" t="s">
        <v>3562</v>
      </c>
      <c r="C4769" t="s">
        <v>12542</v>
      </c>
      <c r="D4769" t="s">
        <v>416</v>
      </c>
      <c r="E4769" s="2" t="s">
        <v>230</v>
      </c>
      <c r="F4769" t="s">
        <v>13629</v>
      </c>
      <c r="G4769" s="2" t="s">
        <v>7053</v>
      </c>
      <c r="H4769" t="s">
        <v>13553</v>
      </c>
    </row>
    <row r="4770" spans="1:8" x14ac:dyDescent="0.15">
      <c r="A4770">
        <v>4794</v>
      </c>
      <c r="B4770" t="s">
        <v>3563</v>
      </c>
      <c r="C4770" t="s">
        <v>12543</v>
      </c>
      <c r="D4770" t="s">
        <v>416</v>
      </c>
      <c r="E4770" s="2" t="s">
        <v>230</v>
      </c>
      <c r="F4770" t="s">
        <v>13620</v>
      </c>
      <c r="G4770" s="2" t="s">
        <v>6308</v>
      </c>
      <c r="H4770" t="s">
        <v>13553</v>
      </c>
    </row>
    <row r="4771" spans="1:8" x14ac:dyDescent="0.15">
      <c r="A4771">
        <v>4795</v>
      </c>
      <c r="B4771" t="s">
        <v>3564</v>
      </c>
      <c r="C4771" t="s">
        <v>12544</v>
      </c>
      <c r="D4771" t="s">
        <v>416</v>
      </c>
      <c r="E4771" s="2" t="s">
        <v>230</v>
      </c>
      <c r="F4771" t="s">
        <v>13622</v>
      </c>
      <c r="G4771" s="2" t="s">
        <v>7465</v>
      </c>
      <c r="H4771" t="s">
        <v>13553</v>
      </c>
    </row>
    <row r="4772" spans="1:8" x14ac:dyDescent="0.15">
      <c r="A4772">
        <v>4796</v>
      </c>
      <c r="B4772" t="s">
        <v>3565</v>
      </c>
      <c r="C4772" t="s">
        <v>12545</v>
      </c>
      <c r="D4772" t="s">
        <v>416</v>
      </c>
      <c r="E4772" s="2" t="s">
        <v>230</v>
      </c>
      <c r="F4772" t="s">
        <v>13622</v>
      </c>
      <c r="G4772" s="2" t="s">
        <v>7589</v>
      </c>
      <c r="H4772" t="s">
        <v>13553</v>
      </c>
    </row>
    <row r="4773" spans="1:8" x14ac:dyDescent="0.15">
      <c r="A4773">
        <v>4797</v>
      </c>
      <c r="B4773" t="s">
        <v>3566</v>
      </c>
      <c r="C4773" t="s">
        <v>12546</v>
      </c>
      <c r="D4773" t="s">
        <v>416</v>
      </c>
      <c r="E4773" s="2" t="s">
        <v>230</v>
      </c>
      <c r="F4773" t="s">
        <v>13622</v>
      </c>
      <c r="G4773" s="2" t="s">
        <v>7514</v>
      </c>
      <c r="H4773" t="s">
        <v>13553</v>
      </c>
    </row>
    <row r="4774" spans="1:8" x14ac:dyDescent="0.15">
      <c r="A4774">
        <v>4798</v>
      </c>
      <c r="B4774" t="s">
        <v>3567</v>
      </c>
      <c r="C4774" t="s">
        <v>12547</v>
      </c>
      <c r="D4774" t="s">
        <v>416</v>
      </c>
      <c r="E4774" s="2" t="s">
        <v>230</v>
      </c>
      <c r="F4774" t="s">
        <v>13639</v>
      </c>
      <c r="G4774" s="2" t="s">
        <v>6695</v>
      </c>
      <c r="H4774" t="s">
        <v>13553</v>
      </c>
    </row>
    <row r="4775" spans="1:8" x14ac:dyDescent="0.15">
      <c r="A4775">
        <v>4799</v>
      </c>
      <c r="B4775" t="s">
        <v>3568</v>
      </c>
      <c r="C4775" t="s">
        <v>12548</v>
      </c>
      <c r="D4775" t="s">
        <v>416</v>
      </c>
      <c r="E4775" s="2" t="s">
        <v>230</v>
      </c>
      <c r="F4775" t="s">
        <v>13640</v>
      </c>
      <c r="G4775" s="2" t="s">
        <v>7590</v>
      </c>
      <c r="H4775" t="s">
        <v>13553</v>
      </c>
    </row>
    <row r="4776" spans="1:8" x14ac:dyDescent="0.15">
      <c r="A4776">
        <v>4800</v>
      </c>
      <c r="B4776" t="s">
        <v>5456</v>
      </c>
      <c r="C4776" t="s">
        <v>12549</v>
      </c>
      <c r="D4776" t="s">
        <v>416</v>
      </c>
      <c r="E4776" s="2">
        <v>1</v>
      </c>
      <c r="F4776" t="s">
        <v>13621</v>
      </c>
      <c r="G4776" s="2" t="s">
        <v>7799</v>
      </c>
      <c r="H4776" t="s">
        <v>13553</v>
      </c>
    </row>
    <row r="4777" spans="1:8" x14ac:dyDescent="0.15">
      <c r="A4777">
        <v>4801</v>
      </c>
      <c r="B4777" t="s">
        <v>5457</v>
      </c>
      <c r="C4777" t="s">
        <v>12550</v>
      </c>
      <c r="D4777" t="s">
        <v>416</v>
      </c>
      <c r="E4777" s="2">
        <v>1</v>
      </c>
      <c r="F4777" t="s">
        <v>13606</v>
      </c>
      <c r="G4777" s="2" t="s">
        <v>6802</v>
      </c>
      <c r="H4777" t="s">
        <v>13553</v>
      </c>
    </row>
    <row r="4778" spans="1:8" x14ac:dyDescent="0.15">
      <c r="A4778">
        <v>4802</v>
      </c>
      <c r="B4778" t="s">
        <v>5458</v>
      </c>
      <c r="C4778" t="s">
        <v>12551</v>
      </c>
      <c r="D4778" t="s">
        <v>416</v>
      </c>
      <c r="E4778" s="2">
        <v>1</v>
      </c>
      <c r="F4778" t="s">
        <v>13616</v>
      </c>
      <c r="G4778" s="2" t="s">
        <v>6361</v>
      </c>
      <c r="H4778" t="s">
        <v>13553</v>
      </c>
    </row>
    <row r="4779" spans="1:8" x14ac:dyDescent="0.15">
      <c r="A4779">
        <v>4803</v>
      </c>
      <c r="B4779" t="s">
        <v>5459</v>
      </c>
      <c r="C4779" t="s">
        <v>12552</v>
      </c>
      <c r="D4779" t="s">
        <v>416</v>
      </c>
      <c r="E4779" s="2">
        <v>1</v>
      </c>
      <c r="F4779" t="s">
        <v>13624</v>
      </c>
      <c r="G4779" s="2" t="s">
        <v>6513</v>
      </c>
      <c r="H4779" t="s">
        <v>13553</v>
      </c>
    </row>
    <row r="4780" spans="1:8" x14ac:dyDescent="0.15">
      <c r="A4780">
        <v>4804</v>
      </c>
      <c r="B4780" t="s">
        <v>5460</v>
      </c>
      <c r="C4780" t="s">
        <v>12553</v>
      </c>
      <c r="D4780" t="s">
        <v>416</v>
      </c>
      <c r="E4780" s="2">
        <v>1</v>
      </c>
      <c r="F4780" t="s">
        <v>13639</v>
      </c>
      <c r="G4780" s="2" t="s">
        <v>6513</v>
      </c>
      <c r="H4780" t="s">
        <v>13553</v>
      </c>
    </row>
    <row r="4781" spans="1:8" x14ac:dyDescent="0.15">
      <c r="A4781">
        <v>4805</v>
      </c>
      <c r="B4781" t="s">
        <v>5461</v>
      </c>
      <c r="C4781" t="s">
        <v>12554</v>
      </c>
      <c r="D4781" t="s">
        <v>416</v>
      </c>
      <c r="E4781" s="2">
        <v>1</v>
      </c>
      <c r="F4781" t="s">
        <v>13610</v>
      </c>
      <c r="G4781" s="2" t="s">
        <v>6511</v>
      </c>
      <c r="H4781" t="s">
        <v>13553</v>
      </c>
    </row>
    <row r="4782" spans="1:8" x14ac:dyDescent="0.15">
      <c r="A4782">
        <v>4806</v>
      </c>
      <c r="B4782" t="s">
        <v>5462</v>
      </c>
      <c r="C4782" t="s">
        <v>12555</v>
      </c>
      <c r="D4782" t="s">
        <v>416</v>
      </c>
      <c r="E4782" s="2" t="s">
        <v>7855</v>
      </c>
      <c r="F4782" t="s">
        <v>13640</v>
      </c>
      <c r="G4782" s="2" t="s">
        <v>7268</v>
      </c>
      <c r="H4782" t="s">
        <v>13553</v>
      </c>
    </row>
    <row r="4783" spans="1:8" x14ac:dyDescent="0.15">
      <c r="A4783">
        <v>4807</v>
      </c>
      <c r="B4783" t="s">
        <v>5463</v>
      </c>
      <c r="C4783" t="s">
        <v>12556</v>
      </c>
      <c r="D4783" t="s">
        <v>416</v>
      </c>
      <c r="E4783" s="2">
        <v>1</v>
      </c>
      <c r="F4783" t="s">
        <v>13618</v>
      </c>
      <c r="G4783" s="2" t="s">
        <v>7787</v>
      </c>
      <c r="H4783" t="s">
        <v>13553</v>
      </c>
    </row>
    <row r="4784" spans="1:8" x14ac:dyDescent="0.15">
      <c r="A4784">
        <v>4808</v>
      </c>
      <c r="B4784" t="s">
        <v>5464</v>
      </c>
      <c r="C4784" t="s">
        <v>12557</v>
      </c>
      <c r="D4784" t="s">
        <v>416</v>
      </c>
      <c r="E4784" s="2">
        <v>1</v>
      </c>
      <c r="F4784" t="s">
        <v>13618</v>
      </c>
      <c r="G4784" s="2" t="s">
        <v>7787</v>
      </c>
      <c r="H4784" t="s">
        <v>13553</v>
      </c>
    </row>
    <row r="4785" spans="1:8" x14ac:dyDescent="0.15">
      <c r="A4785">
        <v>4809</v>
      </c>
      <c r="B4785" t="s">
        <v>5465</v>
      </c>
      <c r="C4785" t="s">
        <v>12558</v>
      </c>
      <c r="D4785" t="s">
        <v>416</v>
      </c>
      <c r="E4785" s="2">
        <v>1</v>
      </c>
      <c r="F4785" t="s">
        <v>13625</v>
      </c>
      <c r="G4785" s="2" t="s">
        <v>7520</v>
      </c>
      <c r="H4785" t="s">
        <v>13553</v>
      </c>
    </row>
    <row r="4786" spans="1:8" x14ac:dyDescent="0.15">
      <c r="A4786">
        <v>4810</v>
      </c>
      <c r="B4786" t="s">
        <v>5466</v>
      </c>
      <c r="C4786" t="s">
        <v>12559</v>
      </c>
      <c r="D4786" t="s">
        <v>416</v>
      </c>
      <c r="E4786" s="2">
        <v>1</v>
      </c>
      <c r="F4786" t="s">
        <v>13627</v>
      </c>
      <c r="G4786" s="2" t="s">
        <v>6524</v>
      </c>
      <c r="H4786" t="s">
        <v>13553</v>
      </c>
    </row>
    <row r="4787" spans="1:8" x14ac:dyDescent="0.15">
      <c r="A4787">
        <v>4811</v>
      </c>
      <c r="B4787" t="s">
        <v>823</v>
      </c>
      <c r="C4787" t="s">
        <v>12560</v>
      </c>
      <c r="D4787" t="s">
        <v>350</v>
      </c>
      <c r="E4787" s="2" t="s">
        <v>232</v>
      </c>
      <c r="F4787" t="s">
        <v>13606</v>
      </c>
      <c r="G4787" s="2" t="s">
        <v>6807</v>
      </c>
      <c r="H4787" t="s">
        <v>13553</v>
      </c>
    </row>
    <row r="4788" spans="1:8" x14ac:dyDescent="0.15">
      <c r="A4788">
        <v>4812</v>
      </c>
      <c r="B4788" t="s">
        <v>824</v>
      </c>
      <c r="C4788" t="s">
        <v>12561</v>
      </c>
      <c r="D4788" t="s">
        <v>350</v>
      </c>
      <c r="E4788" s="2" t="s">
        <v>232</v>
      </c>
      <c r="F4788" t="s">
        <v>13621</v>
      </c>
      <c r="G4788" s="2" t="s">
        <v>7206</v>
      </c>
      <c r="H4788" t="s">
        <v>13553</v>
      </c>
    </row>
    <row r="4789" spans="1:8" x14ac:dyDescent="0.15">
      <c r="A4789">
        <v>4813</v>
      </c>
      <c r="B4789" t="s">
        <v>825</v>
      </c>
      <c r="C4789" t="s">
        <v>12562</v>
      </c>
      <c r="D4789" t="s">
        <v>350</v>
      </c>
      <c r="E4789" s="2" t="s">
        <v>232</v>
      </c>
      <c r="F4789" t="s">
        <v>13621</v>
      </c>
      <c r="G4789" s="2" t="s">
        <v>7781</v>
      </c>
      <c r="H4789" t="s">
        <v>13553</v>
      </c>
    </row>
    <row r="4790" spans="1:8" x14ac:dyDescent="0.15">
      <c r="A4790">
        <v>4814</v>
      </c>
      <c r="B4790" t="s">
        <v>826</v>
      </c>
      <c r="C4790" t="s">
        <v>12563</v>
      </c>
      <c r="D4790" t="s">
        <v>350</v>
      </c>
      <c r="E4790" s="2" t="s">
        <v>232</v>
      </c>
      <c r="F4790" t="s">
        <v>13622</v>
      </c>
      <c r="G4790" s="2" t="s">
        <v>7800</v>
      </c>
      <c r="H4790" t="s">
        <v>13553</v>
      </c>
    </row>
    <row r="4791" spans="1:8" x14ac:dyDescent="0.15">
      <c r="A4791">
        <v>4815</v>
      </c>
      <c r="B4791" t="s">
        <v>827</v>
      </c>
      <c r="C4791" t="s">
        <v>12564</v>
      </c>
      <c r="D4791" t="s">
        <v>350</v>
      </c>
      <c r="E4791" s="2" t="s">
        <v>232</v>
      </c>
      <c r="F4791" t="s">
        <v>13640</v>
      </c>
      <c r="G4791" s="2" t="s">
        <v>6708</v>
      </c>
      <c r="H4791" t="s">
        <v>13553</v>
      </c>
    </row>
    <row r="4792" spans="1:8" x14ac:dyDescent="0.15">
      <c r="A4792">
        <v>4816</v>
      </c>
      <c r="B4792" t="s">
        <v>828</v>
      </c>
      <c r="C4792" t="s">
        <v>12565</v>
      </c>
      <c r="D4792" t="s">
        <v>350</v>
      </c>
      <c r="E4792" s="2" t="s">
        <v>230</v>
      </c>
      <c r="F4792" t="s">
        <v>13606</v>
      </c>
      <c r="G4792" s="2" t="s">
        <v>6397</v>
      </c>
      <c r="H4792" t="s">
        <v>13553</v>
      </c>
    </row>
    <row r="4793" spans="1:8" x14ac:dyDescent="0.15">
      <c r="A4793">
        <v>4817</v>
      </c>
      <c r="B4793" t="s">
        <v>3526</v>
      </c>
      <c r="C4793" t="s">
        <v>12566</v>
      </c>
      <c r="D4793" t="s">
        <v>350</v>
      </c>
      <c r="E4793" s="2" t="s">
        <v>230</v>
      </c>
      <c r="F4793" t="s">
        <v>13617</v>
      </c>
      <c r="G4793" s="2" t="s">
        <v>7209</v>
      </c>
      <c r="H4793" t="s">
        <v>13553</v>
      </c>
    </row>
    <row r="4794" spans="1:8" x14ac:dyDescent="0.15">
      <c r="A4794">
        <v>4818</v>
      </c>
      <c r="B4794" t="s">
        <v>3527</v>
      </c>
      <c r="C4794" t="s">
        <v>12567</v>
      </c>
      <c r="D4794" t="s">
        <v>350</v>
      </c>
      <c r="E4794" s="2" t="s">
        <v>231</v>
      </c>
      <c r="F4794" t="s">
        <v>13606</v>
      </c>
      <c r="G4794" s="2" t="s">
        <v>7528</v>
      </c>
      <c r="H4794" t="s">
        <v>13553</v>
      </c>
    </row>
    <row r="4795" spans="1:8" x14ac:dyDescent="0.15">
      <c r="A4795">
        <v>4819</v>
      </c>
      <c r="B4795" t="s">
        <v>3528</v>
      </c>
      <c r="C4795" t="s">
        <v>12568</v>
      </c>
      <c r="D4795" t="s">
        <v>350</v>
      </c>
      <c r="E4795" s="2" t="s">
        <v>231</v>
      </c>
      <c r="F4795" t="s">
        <v>13606</v>
      </c>
      <c r="G4795" s="2" t="s">
        <v>6494</v>
      </c>
      <c r="H4795" t="s">
        <v>13553</v>
      </c>
    </row>
    <row r="4796" spans="1:8" x14ac:dyDescent="0.15">
      <c r="A4796">
        <v>4820</v>
      </c>
      <c r="B4796" t="s">
        <v>5467</v>
      </c>
      <c r="C4796" t="s">
        <v>12569</v>
      </c>
      <c r="D4796" t="s">
        <v>350</v>
      </c>
      <c r="E4796" s="2" t="s">
        <v>230</v>
      </c>
      <c r="F4796" t="s">
        <v>13625</v>
      </c>
      <c r="G4796" s="2" t="s">
        <v>7673</v>
      </c>
      <c r="H4796" t="s">
        <v>13553</v>
      </c>
    </row>
    <row r="4797" spans="1:8" x14ac:dyDescent="0.15">
      <c r="A4797">
        <v>4821</v>
      </c>
      <c r="B4797" t="s">
        <v>5468</v>
      </c>
      <c r="C4797" t="s">
        <v>12570</v>
      </c>
      <c r="D4797" t="s">
        <v>350</v>
      </c>
      <c r="E4797" s="2" t="s">
        <v>230</v>
      </c>
      <c r="F4797" t="s">
        <v>13634</v>
      </c>
      <c r="G4797" s="2" t="s">
        <v>7801</v>
      </c>
      <c r="H4797" t="s">
        <v>13553</v>
      </c>
    </row>
    <row r="4798" spans="1:8" x14ac:dyDescent="0.15">
      <c r="A4798">
        <v>4822</v>
      </c>
      <c r="B4798" t="s">
        <v>5469</v>
      </c>
      <c r="C4798" t="s">
        <v>12571</v>
      </c>
      <c r="D4798" t="s">
        <v>350</v>
      </c>
      <c r="E4798" s="2" t="s">
        <v>230</v>
      </c>
      <c r="F4798" t="s">
        <v>13610</v>
      </c>
      <c r="G4798" s="2" t="s">
        <v>6353</v>
      </c>
      <c r="H4798" t="s">
        <v>13553</v>
      </c>
    </row>
    <row r="4799" spans="1:8" x14ac:dyDescent="0.15">
      <c r="A4799">
        <v>4823</v>
      </c>
      <c r="B4799" t="s">
        <v>5470</v>
      </c>
      <c r="C4799" t="s">
        <v>12572</v>
      </c>
      <c r="D4799" t="s">
        <v>350</v>
      </c>
      <c r="E4799" s="2" t="s">
        <v>230</v>
      </c>
      <c r="F4799" t="s">
        <v>13612</v>
      </c>
      <c r="G4799" s="2" t="s">
        <v>7192</v>
      </c>
      <c r="H4799" t="s">
        <v>13553</v>
      </c>
    </row>
    <row r="4800" spans="1:8" x14ac:dyDescent="0.15">
      <c r="A4800">
        <v>4824</v>
      </c>
      <c r="B4800" t="s">
        <v>1738</v>
      </c>
      <c r="C4800" t="s">
        <v>12573</v>
      </c>
      <c r="D4800" t="s">
        <v>397</v>
      </c>
      <c r="E4800" s="2" t="s">
        <v>232</v>
      </c>
      <c r="F4800" t="s">
        <v>13606</v>
      </c>
      <c r="G4800" s="2" t="s">
        <v>6840</v>
      </c>
      <c r="H4800" t="s">
        <v>13553</v>
      </c>
    </row>
    <row r="4801" spans="1:8" x14ac:dyDescent="0.15">
      <c r="A4801">
        <v>4825</v>
      </c>
      <c r="B4801" t="s">
        <v>1742</v>
      </c>
      <c r="C4801" t="s">
        <v>12574</v>
      </c>
      <c r="D4801" t="s">
        <v>397</v>
      </c>
      <c r="E4801" s="2" t="s">
        <v>232</v>
      </c>
      <c r="F4801" t="s">
        <v>13606</v>
      </c>
      <c r="G4801" s="2" t="s">
        <v>7050</v>
      </c>
      <c r="H4801" t="s">
        <v>13553</v>
      </c>
    </row>
    <row r="4802" spans="1:8" x14ac:dyDescent="0.15">
      <c r="A4802">
        <v>4826</v>
      </c>
      <c r="B4802" t="s">
        <v>1739</v>
      </c>
      <c r="C4802" t="s">
        <v>12575</v>
      </c>
      <c r="D4802" t="s">
        <v>397</v>
      </c>
      <c r="E4802" s="2" t="s">
        <v>232</v>
      </c>
      <c r="F4802" t="s">
        <v>13621</v>
      </c>
      <c r="G4802" s="2" t="s">
        <v>6253</v>
      </c>
      <c r="H4802" t="s">
        <v>13553</v>
      </c>
    </row>
    <row r="4803" spans="1:8" x14ac:dyDescent="0.15">
      <c r="A4803">
        <v>4827</v>
      </c>
      <c r="B4803" t="s">
        <v>1740</v>
      </c>
      <c r="C4803" t="s">
        <v>12576</v>
      </c>
      <c r="D4803" t="s">
        <v>397</v>
      </c>
      <c r="E4803" s="2" t="s">
        <v>232</v>
      </c>
      <c r="F4803" t="s">
        <v>13624</v>
      </c>
      <c r="G4803" s="2" t="s">
        <v>6820</v>
      </c>
      <c r="H4803" t="s">
        <v>13553</v>
      </c>
    </row>
    <row r="4804" spans="1:8" x14ac:dyDescent="0.15">
      <c r="A4804">
        <v>4828</v>
      </c>
      <c r="B4804" t="s">
        <v>1741</v>
      </c>
      <c r="C4804" t="s">
        <v>12577</v>
      </c>
      <c r="D4804" t="s">
        <v>397</v>
      </c>
      <c r="E4804" s="2" t="s">
        <v>232</v>
      </c>
      <c r="F4804" t="s">
        <v>13617</v>
      </c>
      <c r="G4804" s="2" t="s">
        <v>6481</v>
      </c>
      <c r="H4804" t="s">
        <v>13553</v>
      </c>
    </row>
    <row r="4805" spans="1:8" x14ac:dyDescent="0.15">
      <c r="A4805">
        <v>4829</v>
      </c>
      <c r="B4805" t="s">
        <v>2582</v>
      </c>
      <c r="C4805" t="s">
        <v>12578</v>
      </c>
      <c r="D4805" t="s">
        <v>397</v>
      </c>
      <c r="E4805" s="2" t="s">
        <v>231</v>
      </c>
      <c r="F4805" t="s">
        <v>13634</v>
      </c>
      <c r="G4805" s="2" t="s">
        <v>6873</v>
      </c>
      <c r="H4805" t="s">
        <v>13553</v>
      </c>
    </row>
    <row r="4806" spans="1:8" x14ac:dyDescent="0.15">
      <c r="A4806">
        <v>4830</v>
      </c>
      <c r="B4806" t="s">
        <v>2583</v>
      </c>
      <c r="C4806" t="s">
        <v>12579</v>
      </c>
      <c r="D4806" t="s">
        <v>397</v>
      </c>
      <c r="E4806" s="2" t="s">
        <v>231</v>
      </c>
      <c r="F4806" t="s">
        <v>13618</v>
      </c>
      <c r="G4806" s="2" t="s">
        <v>6988</v>
      </c>
      <c r="H4806" t="s">
        <v>13553</v>
      </c>
    </row>
    <row r="4807" spans="1:8" x14ac:dyDescent="0.15">
      <c r="A4807">
        <v>4831</v>
      </c>
      <c r="B4807" t="s">
        <v>2584</v>
      </c>
      <c r="C4807" t="s">
        <v>12580</v>
      </c>
      <c r="D4807" t="s">
        <v>397</v>
      </c>
      <c r="E4807" s="2" t="s">
        <v>231</v>
      </c>
      <c r="F4807" t="s">
        <v>13606</v>
      </c>
      <c r="G4807" s="2" t="s">
        <v>6396</v>
      </c>
      <c r="H4807" t="s">
        <v>13553</v>
      </c>
    </row>
    <row r="4808" spans="1:8" x14ac:dyDescent="0.15">
      <c r="A4808">
        <v>4832</v>
      </c>
      <c r="B4808" t="s">
        <v>1737</v>
      </c>
      <c r="C4808" t="s">
        <v>12581</v>
      </c>
      <c r="D4808" t="s">
        <v>397</v>
      </c>
      <c r="E4808" s="2" t="s">
        <v>232</v>
      </c>
      <c r="F4808" t="s">
        <v>13607</v>
      </c>
      <c r="G4808" s="2" t="s">
        <v>6482</v>
      </c>
      <c r="H4808" t="s">
        <v>13553</v>
      </c>
    </row>
    <row r="4809" spans="1:8" x14ac:dyDescent="0.15">
      <c r="A4809">
        <v>4833</v>
      </c>
      <c r="B4809" t="s">
        <v>4104</v>
      </c>
      <c r="C4809" t="s">
        <v>12582</v>
      </c>
      <c r="D4809" t="s">
        <v>397</v>
      </c>
      <c r="E4809" s="2" t="s">
        <v>230</v>
      </c>
      <c r="F4809" t="s">
        <v>13606</v>
      </c>
      <c r="G4809" s="2" t="s">
        <v>6597</v>
      </c>
      <c r="H4809" t="s">
        <v>13553</v>
      </c>
    </row>
    <row r="4810" spans="1:8" x14ac:dyDescent="0.15">
      <c r="A4810">
        <v>4834</v>
      </c>
      <c r="B4810" t="s">
        <v>4100</v>
      </c>
      <c r="C4810" t="s">
        <v>12583</v>
      </c>
      <c r="D4810" t="s">
        <v>397</v>
      </c>
      <c r="E4810" s="2" t="s">
        <v>230</v>
      </c>
      <c r="F4810" t="s">
        <v>13606</v>
      </c>
      <c r="G4810" s="2" t="s">
        <v>7121</v>
      </c>
      <c r="H4810" t="s">
        <v>13553</v>
      </c>
    </row>
    <row r="4811" spans="1:8" x14ac:dyDescent="0.15">
      <c r="A4811">
        <v>4835</v>
      </c>
      <c r="B4811" t="s">
        <v>4101</v>
      </c>
      <c r="C4811" t="s">
        <v>12584</v>
      </c>
      <c r="D4811" t="s">
        <v>397</v>
      </c>
      <c r="E4811" s="2" t="s">
        <v>230</v>
      </c>
      <c r="F4811" t="s">
        <v>13617</v>
      </c>
      <c r="G4811" s="2" t="s">
        <v>7586</v>
      </c>
      <c r="H4811" t="s">
        <v>13553</v>
      </c>
    </row>
    <row r="4812" spans="1:8" x14ac:dyDescent="0.15">
      <c r="A4812">
        <v>4836</v>
      </c>
      <c r="B4812" t="s">
        <v>4102</v>
      </c>
      <c r="C4812" t="s">
        <v>12585</v>
      </c>
      <c r="D4812" t="s">
        <v>397</v>
      </c>
      <c r="E4812" s="2" t="s">
        <v>230</v>
      </c>
      <c r="F4812" t="s">
        <v>13618</v>
      </c>
      <c r="G4812" s="2" t="s">
        <v>7055</v>
      </c>
      <c r="H4812" t="s">
        <v>13553</v>
      </c>
    </row>
    <row r="4813" spans="1:8" x14ac:dyDescent="0.15">
      <c r="A4813">
        <v>4837</v>
      </c>
      <c r="B4813" t="s">
        <v>4103</v>
      </c>
      <c r="C4813" t="s">
        <v>12586</v>
      </c>
      <c r="D4813" t="s">
        <v>397</v>
      </c>
      <c r="E4813" s="2" t="s">
        <v>230</v>
      </c>
      <c r="F4813" t="s">
        <v>13606</v>
      </c>
      <c r="G4813" s="2" t="s">
        <v>6346</v>
      </c>
      <c r="H4813" t="s">
        <v>13553</v>
      </c>
    </row>
    <row r="4814" spans="1:8" x14ac:dyDescent="0.15">
      <c r="A4814">
        <v>4838</v>
      </c>
      <c r="B4814" t="s">
        <v>5471</v>
      </c>
      <c r="C4814" t="s">
        <v>12587</v>
      </c>
      <c r="D4814" t="s">
        <v>397</v>
      </c>
      <c r="E4814" s="2" t="s">
        <v>230</v>
      </c>
      <c r="F4814" t="s">
        <v>13619</v>
      </c>
      <c r="G4814" s="2" t="s">
        <v>6931</v>
      </c>
      <c r="H4814" t="s">
        <v>13553</v>
      </c>
    </row>
    <row r="4815" spans="1:8" x14ac:dyDescent="0.15">
      <c r="A4815">
        <v>4839</v>
      </c>
      <c r="B4815" t="s">
        <v>5472</v>
      </c>
      <c r="C4815" t="s">
        <v>12588</v>
      </c>
      <c r="D4815" t="s">
        <v>397</v>
      </c>
      <c r="E4815" s="2" t="s">
        <v>230</v>
      </c>
      <c r="F4815" t="s">
        <v>13606</v>
      </c>
      <c r="G4815" s="2" t="s">
        <v>6697</v>
      </c>
      <c r="H4815" t="s">
        <v>13553</v>
      </c>
    </row>
    <row r="4816" spans="1:8" x14ac:dyDescent="0.15">
      <c r="A4816">
        <v>4840</v>
      </c>
      <c r="B4816" t="s">
        <v>5473</v>
      </c>
      <c r="C4816" t="s">
        <v>12589</v>
      </c>
      <c r="D4816" t="s">
        <v>397</v>
      </c>
      <c r="E4816" s="2" t="s">
        <v>230</v>
      </c>
      <c r="F4816" t="s">
        <v>13621</v>
      </c>
      <c r="G4816" s="2" t="s">
        <v>6827</v>
      </c>
      <c r="H4816" t="s">
        <v>13553</v>
      </c>
    </row>
    <row r="4817" spans="1:8" x14ac:dyDescent="0.15">
      <c r="A4817">
        <v>4841</v>
      </c>
      <c r="B4817" t="s">
        <v>5474</v>
      </c>
      <c r="C4817" t="s">
        <v>12590</v>
      </c>
      <c r="D4817" t="s">
        <v>397</v>
      </c>
      <c r="E4817" s="2" t="s">
        <v>230</v>
      </c>
      <c r="F4817" t="s">
        <v>13617</v>
      </c>
      <c r="G4817" s="2" t="s">
        <v>6308</v>
      </c>
      <c r="H4817" t="s">
        <v>13553</v>
      </c>
    </row>
    <row r="4818" spans="1:8" x14ac:dyDescent="0.15">
      <c r="A4818">
        <v>4842</v>
      </c>
      <c r="B4818" t="s">
        <v>3591</v>
      </c>
      <c r="C4818" t="s">
        <v>12591</v>
      </c>
      <c r="D4818" t="s">
        <v>397</v>
      </c>
      <c r="E4818" s="2" t="s">
        <v>230</v>
      </c>
      <c r="F4818" t="s">
        <v>13607</v>
      </c>
      <c r="G4818" s="2" t="s">
        <v>6647</v>
      </c>
      <c r="H4818" t="s">
        <v>13553</v>
      </c>
    </row>
    <row r="4819" spans="1:8" x14ac:dyDescent="0.15">
      <c r="A4819">
        <v>4843</v>
      </c>
      <c r="B4819" t="s">
        <v>1736</v>
      </c>
      <c r="C4819" t="s">
        <v>12592</v>
      </c>
      <c r="D4819" t="s">
        <v>397</v>
      </c>
      <c r="E4819" s="2" t="s">
        <v>232</v>
      </c>
      <c r="F4819" t="s">
        <v>13649</v>
      </c>
      <c r="G4819" s="2" t="s">
        <v>6913</v>
      </c>
      <c r="H4819" t="s">
        <v>13553</v>
      </c>
    </row>
    <row r="4820" spans="1:8" x14ac:dyDescent="0.15">
      <c r="A4820">
        <v>4844</v>
      </c>
      <c r="B4820" t="s">
        <v>5475</v>
      </c>
      <c r="C4820" t="s">
        <v>12593</v>
      </c>
      <c r="D4820" t="s">
        <v>13587</v>
      </c>
      <c r="E4820" s="2" t="s">
        <v>70</v>
      </c>
      <c r="F4820" t="s">
        <v>13627</v>
      </c>
      <c r="G4820" s="2" t="s">
        <v>7802</v>
      </c>
      <c r="H4820" t="s">
        <v>13553</v>
      </c>
    </row>
    <row r="4821" spans="1:8" x14ac:dyDescent="0.15">
      <c r="A4821">
        <v>4845</v>
      </c>
      <c r="B4821" t="s">
        <v>5476</v>
      </c>
      <c r="C4821" t="s">
        <v>12594</v>
      </c>
      <c r="D4821" t="s">
        <v>13587</v>
      </c>
      <c r="E4821" s="2" t="s">
        <v>70</v>
      </c>
      <c r="F4821" t="s">
        <v>13617</v>
      </c>
      <c r="G4821" s="2" t="s">
        <v>7803</v>
      </c>
      <c r="H4821" t="s">
        <v>13553</v>
      </c>
    </row>
    <row r="4822" spans="1:8" x14ac:dyDescent="0.15">
      <c r="A4822">
        <v>4846</v>
      </c>
      <c r="B4822" t="s">
        <v>1528</v>
      </c>
      <c r="C4822" t="s">
        <v>11866</v>
      </c>
      <c r="D4822" t="s">
        <v>354</v>
      </c>
      <c r="E4822" s="2" t="s">
        <v>232</v>
      </c>
      <c r="F4822" t="s">
        <v>13642</v>
      </c>
      <c r="G4822" s="2" t="s">
        <v>6820</v>
      </c>
      <c r="H4822" t="s">
        <v>13553</v>
      </c>
    </row>
    <row r="4823" spans="1:8" x14ac:dyDescent="0.15">
      <c r="A4823">
        <v>4847</v>
      </c>
      <c r="B4823" t="s">
        <v>1529</v>
      </c>
      <c r="C4823" t="s">
        <v>12595</v>
      </c>
      <c r="D4823" t="s">
        <v>354</v>
      </c>
      <c r="E4823" s="2" t="s">
        <v>232</v>
      </c>
      <c r="F4823" t="s">
        <v>13617</v>
      </c>
      <c r="G4823" s="2" t="s">
        <v>7507</v>
      </c>
      <c r="H4823" t="s">
        <v>13553</v>
      </c>
    </row>
    <row r="4824" spans="1:8" x14ac:dyDescent="0.15">
      <c r="A4824">
        <v>4848</v>
      </c>
      <c r="B4824" t="s">
        <v>1530</v>
      </c>
      <c r="C4824" t="s">
        <v>12596</v>
      </c>
      <c r="D4824" t="s">
        <v>354</v>
      </c>
      <c r="E4824" s="2" t="s">
        <v>232</v>
      </c>
      <c r="F4824" t="s">
        <v>13617</v>
      </c>
      <c r="G4824" s="2" t="s">
        <v>7747</v>
      </c>
      <c r="H4824" t="s">
        <v>13553</v>
      </c>
    </row>
    <row r="4825" spans="1:8" x14ac:dyDescent="0.15">
      <c r="A4825">
        <v>4849</v>
      </c>
      <c r="B4825" t="s">
        <v>1531</v>
      </c>
      <c r="C4825" t="s">
        <v>12597</v>
      </c>
      <c r="D4825" t="s">
        <v>354</v>
      </c>
      <c r="E4825" s="2" t="s">
        <v>232</v>
      </c>
      <c r="F4825" t="s">
        <v>13617</v>
      </c>
      <c r="G4825" s="2" t="s">
        <v>7001</v>
      </c>
      <c r="H4825" t="s">
        <v>13553</v>
      </c>
    </row>
    <row r="4826" spans="1:8" x14ac:dyDescent="0.15">
      <c r="A4826">
        <v>4850</v>
      </c>
      <c r="B4826" t="s">
        <v>1533</v>
      </c>
      <c r="C4826" t="s">
        <v>12598</v>
      </c>
      <c r="D4826" t="s">
        <v>354</v>
      </c>
      <c r="E4826" s="2" t="s">
        <v>232</v>
      </c>
      <c r="F4826" t="s">
        <v>13617</v>
      </c>
      <c r="G4826" s="2" t="s">
        <v>7804</v>
      </c>
      <c r="H4826" t="s">
        <v>13553</v>
      </c>
    </row>
    <row r="4827" spans="1:8" x14ac:dyDescent="0.15">
      <c r="A4827">
        <v>4851</v>
      </c>
      <c r="B4827" t="s">
        <v>3456</v>
      </c>
      <c r="C4827" t="s">
        <v>12599</v>
      </c>
      <c r="D4827" t="s">
        <v>354</v>
      </c>
      <c r="E4827" s="2" t="s">
        <v>232</v>
      </c>
      <c r="F4827" t="s">
        <v>13617</v>
      </c>
      <c r="G4827" s="2" t="s">
        <v>6993</v>
      </c>
      <c r="H4827" t="s">
        <v>13553</v>
      </c>
    </row>
    <row r="4828" spans="1:8" x14ac:dyDescent="0.15">
      <c r="A4828">
        <v>4852</v>
      </c>
      <c r="B4828" t="s">
        <v>1534</v>
      </c>
      <c r="C4828" t="s">
        <v>12600</v>
      </c>
      <c r="D4828" t="s">
        <v>354</v>
      </c>
      <c r="E4828" s="2" t="s">
        <v>232</v>
      </c>
      <c r="F4828" t="s">
        <v>13617</v>
      </c>
      <c r="G4828" s="2" t="s">
        <v>6612</v>
      </c>
      <c r="H4828" t="s">
        <v>13553</v>
      </c>
    </row>
    <row r="4829" spans="1:8" x14ac:dyDescent="0.15">
      <c r="A4829">
        <v>4853</v>
      </c>
      <c r="B4829" t="s">
        <v>1535</v>
      </c>
      <c r="C4829" t="s">
        <v>12601</v>
      </c>
      <c r="D4829" t="s">
        <v>354</v>
      </c>
      <c r="E4829" s="2" t="s">
        <v>232</v>
      </c>
      <c r="F4829" t="s">
        <v>13638</v>
      </c>
      <c r="G4829" s="2" t="s">
        <v>6257</v>
      </c>
      <c r="H4829" t="s">
        <v>13553</v>
      </c>
    </row>
    <row r="4830" spans="1:8" x14ac:dyDescent="0.15">
      <c r="A4830">
        <v>4854</v>
      </c>
      <c r="B4830" t="s">
        <v>1536</v>
      </c>
      <c r="C4830" t="s">
        <v>12602</v>
      </c>
      <c r="D4830" t="s">
        <v>354</v>
      </c>
      <c r="E4830" s="2" t="s">
        <v>232</v>
      </c>
      <c r="F4830" t="s">
        <v>13617</v>
      </c>
      <c r="G4830" s="2" t="s">
        <v>6479</v>
      </c>
      <c r="H4830" t="s">
        <v>13553</v>
      </c>
    </row>
    <row r="4831" spans="1:8" x14ac:dyDescent="0.15">
      <c r="A4831">
        <v>4855</v>
      </c>
      <c r="B4831" t="s">
        <v>1537</v>
      </c>
      <c r="C4831" t="s">
        <v>12603</v>
      </c>
      <c r="D4831" t="s">
        <v>354</v>
      </c>
      <c r="E4831" s="2" t="s">
        <v>232</v>
      </c>
      <c r="F4831" t="s">
        <v>13617</v>
      </c>
      <c r="G4831" s="2" t="s">
        <v>7109</v>
      </c>
      <c r="H4831" t="s">
        <v>13553</v>
      </c>
    </row>
    <row r="4832" spans="1:8" x14ac:dyDescent="0.15">
      <c r="A4832">
        <v>4856</v>
      </c>
      <c r="B4832" t="s">
        <v>1538</v>
      </c>
      <c r="C4832" t="s">
        <v>12604</v>
      </c>
      <c r="D4832" t="s">
        <v>354</v>
      </c>
      <c r="E4832" s="2" t="s">
        <v>232</v>
      </c>
      <c r="F4832" t="s">
        <v>13617</v>
      </c>
      <c r="G4832" s="2" t="s">
        <v>7367</v>
      </c>
      <c r="H4832" t="s">
        <v>13553</v>
      </c>
    </row>
    <row r="4833" spans="1:8" x14ac:dyDescent="0.15">
      <c r="A4833">
        <v>4857</v>
      </c>
      <c r="B4833" t="s">
        <v>1532</v>
      </c>
      <c r="C4833" t="s">
        <v>12605</v>
      </c>
      <c r="D4833" t="s">
        <v>354</v>
      </c>
      <c r="E4833" s="2" t="s">
        <v>232</v>
      </c>
      <c r="F4833" t="s">
        <v>13617</v>
      </c>
      <c r="G4833" s="2" t="s">
        <v>7578</v>
      </c>
      <c r="H4833" t="s">
        <v>13553</v>
      </c>
    </row>
    <row r="4834" spans="1:8" x14ac:dyDescent="0.15">
      <c r="A4834">
        <v>4858</v>
      </c>
      <c r="B4834" t="s">
        <v>3457</v>
      </c>
      <c r="C4834" t="s">
        <v>12606</v>
      </c>
      <c r="D4834" t="s">
        <v>354</v>
      </c>
      <c r="E4834" s="2" t="s">
        <v>232</v>
      </c>
      <c r="F4834" t="s">
        <v>13617</v>
      </c>
      <c r="G4834" s="2" t="s">
        <v>6333</v>
      </c>
      <c r="H4834" t="s">
        <v>13553</v>
      </c>
    </row>
    <row r="4835" spans="1:8" x14ac:dyDescent="0.15">
      <c r="A4835">
        <v>4859</v>
      </c>
      <c r="B4835" t="s">
        <v>3458</v>
      </c>
      <c r="C4835" t="s">
        <v>12607</v>
      </c>
      <c r="D4835" t="s">
        <v>354</v>
      </c>
      <c r="E4835" s="2" t="s">
        <v>231</v>
      </c>
      <c r="F4835" t="s">
        <v>13642</v>
      </c>
      <c r="G4835" s="2" t="s">
        <v>6324</v>
      </c>
      <c r="H4835" t="s">
        <v>13553</v>
      </c>
    </row>
    <row r="4836" spans="1:8" x14ac:dyDescent="0.15">
      <c r="A4836">
        <v>4860</v>
      </c>
      <c r="B4836" t="s">
        <v>3459</v>
      </c>
      <c r="C4836" t="s">
        <v>12608</v>
      </c>
      <c r="D4836" t="s">
        <v>354</v>
      </c>
      <c r="E4836" s="2" t="s">
        <v>231</v>
      </c>
      <c r="F4836" t="s">
        <v>13610</v>
      </c>
      <c r="G4836" s="2" t="s">
        <v>6407</v>
      </c>
      <c r="H4836" t="s">
        <v>13553</v>
      </c>
    </row>
    <row r="4837" spans="1:8" x14ac:dyDescent="0.15">
      <c r="A4837">
        <v>4861</v>
      </c>
      <c r="B4837" t="s">
        <v>331</v>
      </c>
      <c r="C4837" t="s">
        <v>12609</v>
      </c>
      <c r="D4837" t="s">
        <v>354</v>
      </c>
      <c r="E4837" s="2" t="s">
        <v>231</v>
      </c>
      <c r="F4837" t="s">
        <v>13637</v>
      </c>
      <c r="G4837" s="2" t="s">
        <v>7149</v>
      </c>
      <c r="H4837" t="s">
        <v>13553</v>
      </c>
    </row>
    <row r="4838" spans="1:8" x14ac:dyDescent="0.15">
      <c r="A4838">
        <v>4862</v>
      </c>
      <c r="B4838" t="s">
        <v>2504</v>
      </c>
      <c r="C4838" t="s">
        <v>12610</v>
      </c>
      <c r="D4838" t="s">
        <v>354</v>
      </c>
      <c r="E4838" s="2" t="s">
        <v>231</v>
      </c>
      <c r="F4838" t="s">
        <v>13634</v>
      </c>
      <c r="G4838" s="2" t="s">
        <v>7650</v>
      </c>
      <c r="H4838" t="s">
        <v>13553</v>
      </c>
    </row>
    <row r="4839" spans="1:8" x14ac:dyDescent="0.15">
      <c r="A4839">
        <v>4863</v>
      </c>
      <c r="B4839" t="s">
        <v>2502</v>
      </c>
      <c r="C4839" t="s">
        <v>12611</v>
      </c>
      <c r="D4839" t="s">
        <v>354</v>
      </c>
      <c r="E4839" s="2" t="s">
        <v>231</v>
      </c>
      <c r="F4839" t="s">
        <v>13617</v>
      </c>
      <c r="G4839" s="2" t="s">
        <v>7655</v>
      </c>
      <c r="H4839" t="s">
        <v>13553</v>
      </c>
    </row>
    <row r="4840" spans="1:8" x14ac:dyDescent="0.15">
      <c r="A4840">
        <v>4864</v>
      </c>
      <c r="B4840" t="s">
        <v>5477</v>
      </c>
      <c r="C4840" t="s">
        <v>12612</v>
      </c>
      <c r="D4840" t="s">
        <v>354</v>
      </c>
      <c r="E4840" s="2" t="s">
        <v>230</v>
      </c>
      <c r="F4840" t="s">
        <v>13618</v>
      </c>
      <c r="G4840" s="2" t="s">
        <v>6507</v>
      </c>
      <c r="H4840" t="s">
        <v>13553</v>
      </c>
    </row>
    <row r="4841" spans="1:8" x14ac:dyDescent="0.15">
      <c r="A4841">
        <v>4865</v>
      </c>
      <c r="B4841" t="s">
        <v>5478</v>
      </c>
      <c r="C4841" t="s">
        <v>8424</v>
      </c>
      <c r="D4841" t="s">
        <v>354</v>
      </c>
      <c r="E4841" s="2" t="s">
        <v>230</v>
      </c>
      <c r="F4841" t="s">
        <v>13618</v>
      </c>
      <c r="G4841" s="2" t="s">
        <v>6554</v>
      </c>
      <c r="H4841" t="s">
        <v>13553</v>
      </c>
    </row>
    <row r="4842" spans="1:8" x14ac:dyDescent="0.15">
      <c r="A4842">
        <v>4866</v>
      </c>
      <c r="B4842" t="s">
        <v>5479</v>
      </c>
      <c r="C4842" t="s">
        <v>12613</v>
      </c>
      <c r="D4842" t="s">
        <v>354</v>
      </c>
      <c r="E4842" s="2" t="s">
        <v>230</v>
      </c>
      <c r="F4842" t="s">
        <v>13617</v>
      </c>
      <c r="G4842" s="2" t="s">
        <v>6935</v>
      </c>
      <c r="H4842" t="s">
        <v>13553</v>
      </c>
    </row>
    <row r="4843" spans="1:8" x14ac:dyDescent="0.15">
      <c r="A4843">
        <v>4867</v>
      </c>
      <c r="B4843" t="s">
        <v>5480</v>
      </c>
      <c r="C4843" t="s">
        <v>12614</v>
      </c>
      <c r="D4843" t="s">
        <v>354</v>
      </c>
      <c r="E4843" s="2" t="s">
        <v>230</v>
      </c>
      <c r="F4843" t="s">
        <v>13617</v>
      </c>
      <c r="G4843" s="2" t="s">
        <v>7727</v>
      </c>
      <c r="H4843" t="s">
        <v>13553</v>
      </c>
    </row>
    <row r="4844" spans="1:8" x14ac:dyDescent="0.15">
      <c r="A4844">
        <v>4868</v>
      </c>
      <c r="B4844" t="s">
        <v>4076</v>
      </c>
      <c r="C4844" t="s">
        <v>12615</v>
      </c>
      <c r="D4844" t="s">
        <v>354</v>
      </c>
      <c r="E4844" s="2" t="s">
        <v>230</v>
      </c>
      <c r="F4844" t="s">
        <v>13617</v>
      </c>
      <c r="G4844" s="2" t="s">
        <v>7413</v>
      </c>
      <c r="H4844" t="s">
        <v>13553</v>
      </c>
    </row>
    <row r="4845" spans="1:8" x14ac:dyDescent="0.15">
      <c r="A4845">
        <v>4869</v>
      </c>
      <c r="B4845" t="s">
        <v>4077</v>
      </c>
      <c r="C4845" t="s">
        <v>12616</v>
      </c>
      <c r="D4845" t="s">
        <v>354</v>
      </c>
      <c r="E4845" s="2" t="s">
        <v>230</v>
      </c>
      <c r="F4845" t="s">
        <v>13610</v>
      </c>
      <c r="G4845" s="2" t="s">
        <v>7696</v>
      </c>
      <c r="H4845" t="s">
        <v>13553</v>
      </c>
    </row>
    <row r="4846" spans="1:8" x14ac:dyDescent="0.15">
      <c r="A4846">
        <v>4870</v>
      </c>
      <c r="B4846" t="s">
        <v>4078</v>
      </c>
      <c r="C4846" t="s">
        <v>12617</v>
      </c>
      <c r="D4846" t="s">
        <v>354</v>
      </c>
      <c r="E4846" s="2" t="s">
        <v>230</v>
      </c>
      <c r="F4846" t="s">
        <v>13617</v>
      </c>
      <c r="G4846" s="2" t="s">
        <v>6967</v>
      </c>
      <c r="H4846" t="s">
        <v>13553</v>
      </c>
    </row>
    <row r="4847" spans="1:8" x14ac:dyDescent="0.15">
      <c r="A4847">
        <v>4871</v>
      </c>
      <c r="B4847" t="s">
        <v>5481</v>
      </c>
      <c r="C4847" t="s">
        <v>12618</v>
      </c>
      <c r="D4847" t="s">
        <v>354</v>
      </c>
      <c r="E4847" s="2" t="s">
        <v>230</v>
      </c>
      <c r="F4847" t="s">
        <v>13617</v>
      </c>
      <c r="G4847" s="2" t="s">
        <v>7517</v>
      </c>
      <c r="H4847" t="s">
        <v>13553</v>
      </c>
    </row>
    <row r="4848" spans="1:8" x14ac:dyDescent="0.15">
      <c r="A4848">
        <v>4872</v>
      </c>
      <c r="B4848" t="s">
        <v>1617</v>
      </c>
      <c r="C4848" t="s">
        <v>12619</v>
      </c>
      <c r="D4848" t="s">
        <v>326</v>
      </c>
      <c r="E4848" s="2" t="s">
        <v>232</v>
      </c>
      <c r="F4848" t="s">
        <v>13607</v>
      </c>
      <c r="G4848" s="2" t="s">
        <v>6717</v>
      </c>
      <c r="H4848" t="s">
        <v>13553</v>
      </c>
    </row>
    <row r="4849" spans="1:8" x14ac:dyDescent="0.15">
      <c r="A4849">
        <v>4873</v>
      </c>
      <c r="B4849" t="s">
        <v>1613</v>
      </c>
      <c r="C4849" t="s">
        <v>12620</v>
      </c>
      <c r="D4849" t="s">
        <v>326</v>
      </c>
      <c r="E4849" s="2" t="s">
        <v>232</v>
      </c>
      <c r="F4849" t="s">
        <v>13610</v>
      </c>
      <c r="G4849" s="2" t="s">
        <v>6902</v>
      </c>
      <c r="H4849" t="s">
        <v>13553</v>
      </c>
    </row>
    <row r="4850" spans="1:8" x14ac:dyDescent="0.15">
      <c r="A4850">
        <v>4874</v>
      </c>
      <c r="B4850" t="s">
        <v>1614</v>
      </c>
      <c r="C4850" t="s">
        <v>12621</v>
      </c>
      <c r="D4850" t="s">
        <v>326</v>
      </c>
      <c r="E4850" s="2" t="s">
        <v>232</v>
      </c>
      <c r="F4850" t="s">
        <v>13606</v>
      </c>
      <c r="G4850" s="2" t="s">
        <v>7314</v>
      </c>
      <c r="H4850" t="s">
        <v>13553</v>
      </c>
    </row>
    <row r="4851" spans="1:8" x14ac:dyDescent="0.15">
      <c r="A4851">
        <v>4875</v>
      </c>
      <c r="B4851" t="s">
        <v>1615</v>
      </c>
      <c r="C4851" t="s">
        <v>12622</v>
      </c>
      <c r="D4851" t="s">
        <v>326</v>
      </c>
      <c r="E4851" s="2" t="s">
        <v>232</v>
      </c>
      <c r="F4851" t="s">
        <v>13607</v>
      </c>
      <c r="G4851" s="2" t="s">
        <v>6815</v>
      </c>
      <c r="H4851" t="s">
        <v>13553</v>
      </c>
    </row>
    <row r="4852" spans="1:8" x14ac:dyDescent="0.15">
      <c r="A4852">
        <v>4876</v>
      </c>
      <c r="B4852" t="s">
        <v>1620</v>
      </c>
      <c r="C4852" t="s">
        <v>12623</v>
      </c>
      <c r="D4852" t="s">
        <v>326</v>
      </c>
      <c r="E4852" s="2" t="s">
        <v>232</v>
      </c>
      <c r="F4852" t="s">
        <v>13607</v>
      </c>
      <c r="G4852" s="2" t="s">
        <v>6380</v>
      </c>
      <c r="H4852" t="s">
        <v>13553</v>
      </c>
    </row>
    <row r="4853" spans="1:8" x14ac:dyDescent="0.15">
      <c r="A4853">
        <v>4877</v>
      </c>
      <c r="B4853" t="s">
        <v>1618</v>
      </c>
      <c r="C4853" t="s">
        <v>12624</v>
      </c>
      <c r="D4853" t="s">
        <v>326</v>
      </c>
      <c r="E4853" s="2" t="s">
        <v>232</v>
      </c>
      <c r="F4853" t="s">
        <v>13617</v>
      </c>
      <c r="G4853" s="2" t="s">
        <v>6252</v>
      </c>
      <c r="H4853" t="s">
        <v>13553</v>
      </c>
    </row>
    <row r="4854" spans="1:8" x14ac:dyDescent="0.15">
      <c r="A4854">
        <v>4878</v>
      </c>
      <c r="B4854" t="s">
        <v>2594</v>
      </c>
      <c r="C4854" t="s">
        <v>12625</v>
      </c>
      <c r="D4854" t="s">
        <v>326</v>
      </c>
      <c r="E4854" s="2" t="s">
        <v>231</v>
      </c>
      <c r="F4854" t="s">
        <v>13610</v>
      </c>
      <c r="G4854" s="2" t="s">
        <v>7613</v>
      </c>
      <c r="H4854" t="s">
        <v>13553</v>
      </c>
    </row>
    <row r="4855" spans="1:8" x14ac:dyDescent="0.15">
      <c r="A4855">
        <v>4879</v>
      </c>
      <c r="B4855" t="s">
        <v>2595</v>
      </c>
      <c r="C4855" t="s">
        <v>12626</v>
      </c>
      <c r="D4855" t="s">
        <v>326</v>
      </c>
      <c r="E4855" s="2" t="s">
        <v>231</v>
      </c>
      <c r="F4855" t="s">
        <v>13621</v>
      </c>
      <c r="G4855" s="2" t="s">
        <v>7805</v>
      </c>
      <c r="H4855" t="s">
        <v>13553</v>
      </c>
    </row>
    <row r="4856" spans="1:8" x14ac:dyDescent="0.15">
      <c r="A4856">
        <v>4880</v>
      </c>
      <c r="B4856" t="s">
        <v>2596</v>
      </c>
      <c r="C4856" t="s">
        <v>12627</v>
      </c>
      <c r="D4856" t="s">
        <v>326</v>
      </c>
      <c r="E4856" s="2" t="s">
        <v>231</v>
      </c>
      <c r="F4856" t="s">
        <v>13607</v>
      </c>
      <c r="G4856" s="2" t="s">
        <v>6773</v>
      </c>
      <c r="H4856" t="s">
        <v>13553</v>
      </c>
    </row>
    <row r="4857" spans="1:8" x14ac:dyDescent="0.15">
      <c r="A4857">
        <v>4881</v>
      </c>
      <c r="B4857" t="s">
        <v>2598</v>
      </c>
      <c r="C4857" t="s">
        <v>12628</v>
      </c>
      <c r="D4857" t="s">
        <v>326</v>
      </c>
      <c r="E4857" s="2" t="s">
        <v>231</v>
      </c>
      <c r="F4857" t="s">
        <v>13607</v>
      </c>
      <c r="G4857" s="2" t="s">
        <v>6336</v>
      </c>
      <c r="H4857" t="s">
        <v>13553</v>
      </c>
    </row>
    <row r="4858" spans="1:8" x14ac:dyDescent="0.15">
      <c r="A4858">
        <v>4882</v>
      </c>
      <c r="B4858" t="s">
        <v>2599</v>
      </c>
      <c r="C4858" t="s">
        <v>12629</v>
      </c>
      <c r="D4858" t="s">
        <v>326</v>
      </c>
      <c r="E4858" s="2" t="s">
        <v>231</v>
      </c>
      <c r="F4858" t="s">
        <v>13606</v>
      </c>
      <c r="G4858" s="2" t="s">
        <v>6777</v>
      </c>
      <c r="H4858" t="s">
        <v>13553</v>
      </c>
    </row>
    <row r="4859" spans="1:8" x14ac:dyDescent="0.15">
      <c r="A4859">
        <v>4883</v>
      </c>
      <c r="B4859" t="s">
        <v>3238</v>
      </c>
      <c r="C4859" t="s">
        <v>12630</v>
      </c>
      <c r="D4859" t="s">
        <v>326</v>
      </c>
      <c r="E4859" s="2" t="s">
        <v>231</v>
      </c>
      <c r="F4859" t="s">
        <v>13606</v>
      </c>
      <c r="G4859" s="2" t="s">
        <v>7003</v>
      </c>
      <c r="H4859" t="s">
        <v>13553</v>
      </c>
    </row>
    <row r="4860" spans="1:8" x14ac:dyDescent="0.15">
      <c r="A4860">
        <v>4884</v>
      </c>
      <c r="B4860" t="s">
        <v>2600</v>
      </c>
      <c r="C4860" t="s">
        <v>12631</v>
      </c>
      <c r="D4860" t="s">
        <v>326</v>
      </c>
      <c r="E4860" s="2" t="s">
        <v>231</v>
      </c>
      <c r="F4860" t="s">
        <v>13606</v>
      </c>
      <c r="G4860" s="2" t="s">
        <v>7585</v>
      </c>
      <c r="H4860" t="s">
        <v>13553</v>
      </c>
    </row>
    <row r="4861" spans="1:8" x14ac:dyDescent="0.15">
      <c r="A4861">
        <v>4885</v>
      </c>
      <c r="B4861" t="s">
        <v>3239</v>
      </c>
      <c r="C4861" t="s">
        <v>12632</v>
      </c>
      <c r="D4861" t="s">
        <v>326</v>
      </c>
      <c r="E4861" s="2" t="s">
        <v>231</v>
      </c>
      <c r="F4861" t="s">
        <v>13642</v>
      </c>
      <c r="G4861" s="2" t="s">
        <v>6921</v>
      </c>
      <c r="H4861" t="s">
        <v>13553</v>
      </c>
    </row>
    <row r="4862" spans="1:8" x14ac:dyDescent="0.15">
      <c r="A4862">
        <v>4886</v>
      </c>
      <c r="B4862" t="s">
        <v>1619</v>
      </c>
      <c r="C4862" t="s">
        <v>12633</v>
      </c>
      <c r="D4862" t="s">
        <v>326</v>
      </c>
      <c r="E4862" s="2" t="s">
        <v>232</v>
      </c>
      <c r="F4862" t="s">
        <v>13607</v>
      </c>
      <c r="G4862" s="2" t="s">
        <v>7145</v>
      </c>
      <c r="H4862" t="s">
        <v>13553</v>
      </c>
    </row>
    <row r="4863" spans="1:8" x14ac:dyDescent="0.15">
      <c r="A4863">
        <v>4887</v>
      </c>
      <c r="B4863" t="s">
        <v>3240</v>
      </c>
      <c r="C4863" t="s">
        <v>12634</v>
      </c>
      <c r="D4863" t="s">
        <v>326</v>
      </c>
      <c r="E4863" s="2" t="s">
        <v>231</v>
      </c>
      <c r="F4863" t="s">
        <v>13622</v>
      </c>
      <c r="G4863" s="2" t="s">
        <v>6934</v>
      </c>
      <c r="H4863" t="s">
        <v>13553</v>
      </c>
    </row>
    <row r="4864" spans="1:8" x14ac:dyDescent="0.15">
      <c r="A4864">
        <v>4888</v>
      </c>
      <c r="B4864" t="s">
        <v>1612</v>
      </c>
      <c r="C4864" t="s">
        <v>8222</v>
      </c>
      <c r="D4864" t="s">
        <v>326</v>
      </c>
      <c r="E4864" s="2" t="s">
        <v>232</v>
      </c>
      <c r="F4864" t="s">
        <v>13611</v>
      </c>
      <c r="G4864" s="2" t="s">
        <v>7433</v>
      </c>
      <c r="H4864" t="s">
        <v>13553</v>
      </c>
    </row>
    <row r="4865" spans="1:8" x14ac:dyDescent="0.15">
      <c r="A4865">
        <v>4889</v>
      </c>
      <c r="B4865" t="s">
        <v>1616</v>
      </c>
      <c r="C4865" t="s">
        <v>12635</v>
      </c>
      <c r="D4865" t="s">
        <v>326</v>
      </c>
      <c r="E4865" s="2" t="s">
        <v>232</v>
      </c>
      <c r="F4865" t="s">
        <v>13606</v>
      </c>
      <c r="G4865" s="2" t="s">
        <v>7599</v>
      </c>
      <c r="H4865" t="s">
        <v>13553</v>
      </c>
    </row>
    <row r="4866" spans="1:8" x14ac:dyDescent="0.15">
      <c r="A4866">
        <v>4890</v>
      </c>
      <c r="B4866" t="s">
        <v>2593</v>
      </c>
      <c r="C4866" t="s">
        <v>12636</v>
      </c>
      <c r="D4866" t="s">
        <v>326</v>
      </c>
      <c r="E4866" s="2" t="s">
        <v>232</v>
      </c>
      <c r="F4866" t="s">
        <v>13634</v>
      </c>
      <c r="G4866" s="2" t="s">
        <v>6248</v>
      </c>
      <c r="H4866" t="s">
        <v>13553</v>
      </c>
    </row>
    <row r="4867" spans="1:8" x14ac:dyDescent="0.15">
      <c r="A4867">
        <v>4891</v>
      </c>
      <c r="B4867" t="s">
        <v>2597</v>
      </c>
      <c r="C4867" t="s">
        <v>12637</v>
      </c>
      <c r="D4867" t="s">
        <v>326</v>
      </c>
      <c r="E4867" s="2" t="s">
        <v>231</v>
      </c>
      <c r="F4867" t="s">
        <v>13627</v>
      </c>
      <c r="G4867" s="2" t="s">
        <v>6776</v>
      </c>
      <c r="H4867" t="s">
        <v>13553</v>
      </c>
    </row>
    <row r="4868" spans="1:8" x14ac:dyDescent="0.15">
      <c r="A4868">
        <v>4892</v>
      </c>
      <c r="B4868" t="s">
        <v>4016</v>
      </c>
      <c r="C4868" t="s">
        <v>12638</v>
      </c>
      <c r="D4868" t="s">
        <v>326</v>
      </c>
      <c r="E4868" s="2" t="s">
        <v>230</v>
      </c>
      <c r="F4868" t="s">
        <v>13606</v>
      </c>
      <c r="G4868" s="2" t="s">
        <v>7061</v>
      </c>
      <c r="H4868" t="s">
        <v>13553</v>
      </c>
    </row>
    <row r="4869" spans="1:8" x14ac:dyDescent="0.15">
      <c r="A4869">
        <v>4893</v>
      </c>
      <c r="B4869" t="s">
        <v>4017</v>
      </c>
      <c r="C4869" t="s">
        <v>12639</v>
      </c>
      <c r="D4869" t="s">
        <v>326</v>
      </c>
      <c r="E4869" s="2" t="s">
        <v>230</v>
      </c>
      <c r="F4869" t="s">
        <v>13607</v>
      </c>
      <c r="G4869" s="2" t="s">
        <v>6866</v>
      </c>
      <c r="H4869" t="s">
        <v>13553</v>
      </c>
    </row>
    <row r="4870" spans="1:8" x14ac:dyDescent="0.15">
      <c r="A4870">
        <v>4894</v>
      </c>
      <c r="B4870" t="s">
        <v>4018</v>
      </c>
      <c r="C4870" t="s">
        <v>12640</v>
      </c>
      <c r="D4870" t="s">
        <v>326</v>
      </c>
      <c r="E4870" s="2" t="s">
        <v>230</v>
      </c>
      <c r="F4870" t="s">
        <v>13642</v>
      </c>
      <c r="G4870" s="2" t="s">
        <v>6737</v>
      </c>
      <c r="H4870" t="s">
        <v>13553</v>
      </c>
    </row>
    <row r="4871" spans="1:8" x14ac:dyDescent="0.15">
      <c r="A4871">
        <v>4895</v>
      </c>
      <c r="B4871" t="s">
        <v>4019</v>
      </c>
      <c r="C4871" t="s">
        <v>12641</v>
      </c>
      <c r="D4871" t="s">
        <v>326</v>
      </c>
      <c r="E4871" s="2" t="s">
        <v>230</v>
      </c>
      <c r="F4871" t="s">
        <v>13617</v>
      </c>
      <c r="G4871" s="2" t="s">
        <v>7559</v>
      </c>
      <c r="H4871" t="s">
        <v>13553</v>
      </c>
    </row>
    <row r="4872" spans="1:8" x14ac:dyDescent="0.15">
      <c r="A4872">
        <v>4896</v>
      </c>
      <c r="B4872" t="s">
        <v>4020</v>
      </c>
      <c r="C4872" t="s">
        <v>12642</v>
      </c>
      <c r="D4872" t="s">
        <v>326</v>
      </c>
      <c r="E4872" s="2" t="s">
        <v>231</v>
      </c>
      <c r="F4872" t="s">
        <v>13610</v>
      </c>
      <c r="G4872" s="2" t="s">
        <v>6728</v>
      </c>
      <c r="H4872" t="s">
        <v>13553</v>
      </c>
    </row>
    <row r="4873" spans="1:8" x14ac:dyDescent="0.15">
      <c r="A4873">
        <v>4897</v>
      </c>
      <c r="B4873" t="s">
        <v>5482</v>
      </c>
      <c r="C4873" t="s">
        <v>12643</v>
      </c>
      <c r="D4873" t="s">
        <v>326</v>
      </c>
      <c r="E4873" s="2" t="s">
        <v>230</v>
      </c>
      <c r="F4873" t="s">
        <v>13606</v>
      </c>
      <c r="G4873" s="2" t="s">
        <v>6898</v>
      </c>
      <c r="H4873" t="s">
        <v>13553</v>
      </c>
    </row>
    <row r="4874" spans="1:8" x14ac:dyDescent="0.15">
      <c r="A4874">
        <v>4898</v>
      </c>
      <c r="B4874" t="s">
        <v>5483</v>
      </c>
      <c r="C4874" t="s">
        <v>12644</v>
      </c>
      <c r="D4874" t="s">
        <v>326</v>
      </c>
      <c r="E4874" s="2" t="s">
        <v>230</v>
      </c>
      <c r="F4874" t="s">
        <v>13611</v>
      </c>
      <c r="G4874" s="2" t="s">
        <v>7498</v>
      </c>
      <c r="H4874" t="s">
        <v>13553</v>
      </c>
    </row>
    <row r="4875" spans="1:8" x14ac:dyDescent="0.15">
      <c r="A4875">
        <v>4899</v>
      </c>
      <c r="B4875" t="s">
        <v>5484</v>
      </c>
      <c r="C4875" t="s">
        <v>12645</v>
      </c>
      <c r="D4875" t="s">
        <v>326</v>
      </c>
      <c r="E4875" s="2" t="s">
        <v>230</v>
      </c>
      <c r="F4875" t="s">
        <v>13607</v>
      </c>
      <c r="G4875" s="2" t="s">
        <v>6301</v>
      </c>
      <c r="H4875" t="s">
        <v>13553</v>
      </c>
    </row>
    <row r="4876" spans="1:8" x14ac:dyDescent="0.15">
      <c r="A4876">
        <v>4900</v>
      </c>
      <c r="B4876" t="s">
        <v>5485</v>
      </c>
      <c r="C4876" t="s">
        <v>12646</v>
      </c>
      <c r="D4876" t="s">
        <v>326</v>
      </c>
      <c r="E4876" s="2" t="s">
        <v>230</v>
      </c>
      <c r="F4876" t="s">
        <v>13606</v>
      </c>
      <c r="G4876" s="2" t="s">
        <v>6465</v>
      </c>
      <c r="H4876" t="s">
        <v>13553</v>
      </c>
    </row>
    <row r="4877" spans="1:8" x14ac:dyDescent="0.15">
      <c r="A4877">
        <v>4901</v>
      </c>
      <c r="B4877" t="s">
        <v>5486</v>
      </c>
      <c r="C4877" t="s">
        <v>12647</v>
      </c>
      <c r="D4877" t="s">
        <v>326</v>
      </c>
      <c r="E4877" s="2" t="s">
        <v>230</v>
      </c>
      <c r="F4877" t="s">
        <v>13606</v>
      </c>
      <c r="G4877" s="2" t="s">
        <v>6555</v>
      </c>
      <c r="H4877" t="s">
        <v>13553</v>
      </c>
    </row>
    <row r="4878" spans="1:8" x14ac:dyDescent="0.15">
      <c r="A4878">
        <v>4902</v>
      </c>
      <c r="B4878" t="s">
        <v>5487</v>
      </c>
      <c r="C4878" t="s">
        <v>12648</v>
      </c>
      <c r="D4878" t="s">
        <v>326</v>
      </c>
      <c r="E4878" s="2" t="s">
        <v>230</v>
      </c>
      <c r="F4878" t="s">
        <v>13607</v>
      </c>
      <c r="G4878" s="2" t="s">
        <v>6592</v>
      </c>
      <c r="H4878" t="s">
        <v>13553</v>
      </c>
    </row>
    <row r="4879" spans="1:8" x14ac:dyDescent="0.15">
      <c r="A4879">
        <v>4903</v>
      </c>
      <c r="B4879" t="s">
        <v>5488</v>
      </c>
      <c r="C4879" t="s">
        <v>12649</v>
      </c>
      <c r="D4879" t="s">
        <v>326</v>
      </c>
      <c r="E4879" s="2" t="s">
        <v>230</v>
      </c>
      <c r="F4879" t="s">
        <v>13617</v>
      </c>
      <c r="G4879" s="2" t="s">
        <v>6744</v>
      </c>
      <c r="H4879" t="s">
        <v>13553</v>
      </c>
    </row>
    <row r="4880" spans="1:8" x14ac:dyDescent="0.15">
      <c r="A4880">
        <v>4904</v>
      </c>
      <c r="B4880" t="s">
        <v>5489</v>
      </c>
      <c r="C4880" t="s">
        <v>12650</v>
      </c>
      <c r="D4880" t="s">
        <v>326</v>
      </c>
      <c r="E4880" s="2" t="s">
        <v>230</v>
      </c>
      <c r="F4880" t="s">
        <v>13606</v>
      </c>
      <c r="G4880" s="2" t="s">
        <v>7065</v>
      </c>
      <c r="H4880" t="s">
        <v>13553</v>
      </c>
    </row>
    <row r="4881" spans="1:8" x14ac:dyDescent="0.15">
      <c r="A4881">
        <v>4905</v>
      </c>
      <c r="B4881" t="s">
        <v>1228</v>
      </c>
      <c r="C4881" t="s">
        <v>12651</v>
      </c>
      <c r="D4881" t="s">
        <v>340</v>
      </c>
      <c r="E4881" s="2" t="s">
        <v>232</v>
      </c>
      <c r="F4881" t="s">
        <v>13610</v>
      </c>
      <c r="G4881" s="2">
        <v>981208</v>
      </c>
      <c r="H4881" t="s">
        <v>13553</v>
      </c>
    </row>
    <row r="4882" spans="1:8" x14ac:dyDescent="0.15">
      <c r="A4882">
        <v>4906</v>
      </c>
      <c r="B4882" t="s">
        <v>1229</v>
      </c>
      <c r="C4882" t="s">
        <v>12652</v>
      </c>
      <c r="D4882" t="s">
        <v>340</v>
      </c>
      <c r="E4882" s="2" t="s">
        <v>232</v>
      </c>
      <c r="F4882" t="s">
        <v>13649</v>
      </c>
      <c r="G4882" s="2">
        <v>981116</v>
      </c>
      <c r="H4882" t="s">
        <v>13553</v>
      </c>
    </row>
    <row r="4883" spans="1:8" x14ac:dyDescent="0.15">
      <c r="A4883">
        <v>4907</v>
      </c>
      <c r="B4883" t="s">
        <v>1230</v>
      </c>
      <c r="C4883" t="s">
        <v>12653</v>
      </c>
      <c r="D4883" t="s">
        <v>340</v>
      </c>
      <c r="E4883" s="2" t="s">
        <v>232</v>
      </c>
      <c r="F4883" t="s">
        <v>13610</v>
      </c>
      <c r="G4883" s="2">
        <v>980512</v>
      </c>
      <c r="H4883" t="s">
        <v>13553</v>
      </c>
    </row>
    <row r="4884" spans="1:8" x14ac:dyDescent="0.15">
      <c r="A4884">
        <v>4908</v>
      </c>
      <c r="B4884" t="s">
        <v>1231</v>
      </c>
      <c r="C4884" t="s">
        <v>12654</v>
      </c>
      <c r="D4884" t="s">
        <v>340</v>
      </c>
      <c r="E4884" s="2" t="s">
        <v>232</v>
      </c>
      <c r="F4884" t="s">
        <v>13610</v>
      </c>
      <c r="G4884" s="2">
        <v>981212</v>
      </c>
      <c r="H4884" t="s">
        <v>13553</v>
      </c>
    </row>
    <row r="4885" spans="1:8" x14ac:dyDescent="0.15">
      <c r="A4885">
        <v>4909</v>
      </c>
      <c r="B4885" t="s">
        <v>1232</v>
      </c>
      <c r="C4885" t="s">
        <v>12655</v>
      </c>
      <c r="D4885" t="s">
        <v>340</v>
      </c>
      <c r="E4885" s="2" t="s">
        <v>232</v>
      </c>
      <c r="F4885" t="s">
        <v>13606</v>
      </c>
      <c r="G4885" s="2">
        <v>980525</v>
      </c>
      <c r="H4885" t="s">
        <v>13553</v>
      </c>
    </row>
    <row r="4886" spans="1:8" x14ac:dyDescent="0.15">
      <c r="A4886">
        <v>4910</v>
      </c>
      <c r="B4886" t="s">
        <v>1233</v>
      </c>
      <c r="C4886" t="s">
        <v>12656</v>
      </c>
      <c r="D4886" t="s">
        <v>340</v>
      </c>
      <c r="E4886" s="2" t="s">
        <v>232</v>
      </c>
      <c r="F4886" t="s">
        <v>13642</v>
      </c>
      <c r="G4886" s="2">
        <v>980601</v>
      </c>
      <c r="H4886" t="s">
        <v>13553</v>
      </c>
    </row>
    <row r="4887" spans="1:8" x14ac:dyDescent="0.15">
      <c r="A4887">
        <v>4911</v>
      </c>
      <c r="B4887" t="s">
        <v>1234</v>
      </c>
      <c r="C4887" t="s">
        <v>12657</v>
      </c>
      <c r="D4887" t="s">
        <v>340</v>
      </c>
      <c r="E4887" s="2" t="s">
        <v>232</v>
      </c>
      <c r="F4887" t="s">
        <v>13627</v>
      </c>
      <c r="G4887" s="2">
        <v>990112</v>
      </c>
      <c r="H4887" t="s">
        <v>13553</v>
      </c>
    </row>
    <row r="4888" spans="1:8" x14ac:dyDescent="0.15">
      <c r="A4888">
        <v>4912</v>
      </c>
      <c r="B4888" t="s">
        <v>1235</v>
      </c>
      <c r="C4888" t="s">
        <v>12658</v>
      </c>
      <c r="D4888" t="s">
        <v>340</v>
      </c>
      <c r="E4888" s="2" t="s">
        <v>232</v>
      </c>
      <c r="F4888" t="s">
        <v>13642</v>
      </c>
      <c r="G4888" s="2">
        <v>981205</v>
      </c>
      <c r="H4888" t="s">
        <v>13553</v>
      </c>
    </row>
    <row r="4889" spans="1:8" x14ac:dyDescent="0.15">
      <c r="A4889">
        <v>4913</v>
      </c>
      <c r="B4889" t="s">
        <v>1236</v>
      </c>
      <c r="C4889" t="s">
        <v>12659</v>
      </c>
      <c r="D4889" t="s">
        <v>340</v>
      </c>
      <c r="E4889" s="2" t="s">
        <v>232</v>
      </c>
      <c r="F4889" t="s">
        <v>13606</v>
      </c>
      <c r="G4889" s="2">
        <v>980517</v>
      </c>
      <c r="H4889" t="s">
        <v>13553</v>
      </c>
    </row>
    <row r="4890" spans="1:8" x14ac:dyDescent="0.15">
      <c r="A4890">
        <v>4914</v>
      </c>
      <c r="B4890" t="s">
        <v>1112</v>
      </c>
      <c r="C4890" t="s">
        <v>12660</v>
      </c>
      <c r="D4890" t="s">
        <v>340</v>
      </c>
      <c r="E4890" s="2" t="s">
        <v>232</v>
      </c>
      <c r="F4890" t="s">
        <v>13610</v>
      </c>
      <c r="G4890" s="2">
        <v>980602</v>
      </c>
      <c r="H4890" t="s">
        <v>13553</v>
      </c>
    </row>
    <row r="4891" spans="1:8" x14ac:dyDescent="0.15">
      <c r="A4891">
        <v>4915</v>
      </c>
      <c r="B4891" t="s">
        <v>1237</v>
      </c>
      <c r="C4891" t="s">
        <v>12661</v>
      </c>
      <c r="D4891" t="s">
        <v>340</v>
      </c>
      <c r="E4891" s="2" t="s">
        <v>232</v>
      </c>
      <c r="F4891" t="s">
        <v>13613</v>
      </c>
      <c r="G4891" s="2">
        <v>981119</v>
      </c>
      <c r="H4891" t="s">
        <v>13553</v>
      </c>
    </row>
    <row r="4892" spans="1:8" x14ac:dyDescent="0.15">
      <c r="A4892">
        <v>4916</v>
      </c>
      <c r="B4892" t="s">
        <v>1238</v>
      </c>
      <c r="C4892" t="s">
        <v>12662</v>
      </c>
      <c r="D4892" t="s">
        <v>340</v>
      </c>
      <c r="E4892" s="2" t="s">
        <v>232</v>
      </c>
      <c r="F4892" t="s">
        <v>13606</v>
      </c>
      <c r="G4892" s="2">
        <v>980629</v>
      </c>
      <c r="H4892" t="s">
        <v>13553</v>
      </c>
    </row>
    <row r="4893" spans="1:8" x14ac:dyDescent="0.15">
      <c r="A4893">
        <v>4917</v>
      </c>
      <c r="B4893" t="s">
        <v>1239</v>
      </c>
      <c r="C4893" t="s">
        <v>12663</v>
      </c>
      <c r="D4893" t="s">
        <v>340</v>
      </c>
      <c r="E4893" s="2" t="s">
        <v>232</v>
      </c>
      <c r="F4893" t="s">
        <v>13606</v>
      </c>
      <c r="G4893" s="2">
        <v>990327</v>
      </c>
      <c r="H4893" t="s">
        <v>13553</v>
      </c>
    </row>
    <row r="4894" spans="1:8" x14ac:dyDescent="0.15">
      <c r="A4894">
        <v>4918</v>
      </c>
      <c r="B4894" t="s">
        <v>1240</v>
      </c>
      <c r="C4894" t="s">
        <v>12664</v>
      </c>
      <c r="D4894" t="s">
        <v>340</v>
      </c>
      <c r="E4894" s="2" t="s">
        <v>232</v>
      </c>
      <c r="F4894" t="s">
        <v>27</v>
      </c>
      <c r="G4894" s="2">
        <v>980807</v>
      </c>
      <c r="H4894" t="s">
        <v>13553</v>
      </c>
    </row>
    <row r="4895" spans="1:8" x14ac:dyDescent="0.15">
      <c r="A4895">
        <v>4919</v>
      </c>
      <c r="B4895" t="s">
        <v>1241</v>
      </c>
      <c r="C4895" t="s">
        <v>12665</v>
      </c>
      <c r="D4895" t="s">
        <v>340</v>
      </c>
      <c r="E4895" s="2" t="s">
        <v>232</v>
      </c>
      <c r="F4895" t="s">
        <v>27</v>
      </c>
      <c r="G4895" s="2">
        <v>980914</v>
      </c>
      <c r="H4895" t="s">
        <v>13553</v>
      </c>
    </row>
    <row r="4896" spans="1:8" x14ac:dyDescent="0.15">
      <c r="A4896">
        <v>4920</v>
      </c>
      <c r="B4896" t="s">
        <v>1242</v>
      </c>
      <c r="C4896" t="s">
        <v>12666</v>
      </c>
      <c r="D4896" t="s">
        <v>340</v>
      </c>
      <c r="E4896" s="2" t="s">
        <v>232</v>
      </c>
      <c r="F4896" t="s">
        <v>13621</v>
      </c>
      <c r="G4896" s="2">
        <v>980621</v>
      </c>
      <c r="H4896" t="s">
        <v>13553</v>
      </c>
    </row>
    <row r="4897" spans="1:8" x14ac:dyDescent="0.15">
      <c r="A4897">
        <v>4921</v>
      </c>
      <c r="B4897" t="s">
        <v>1243</v>
      </c>
      <c r="C4897" t="s">
        <v>12667</v>
      </c>
      <c r="D4897" t="s">
        <v>340</v>
      </c>
      <c r="E4897" s="2" t="s">
        <v>232</v>
      </c>
      <c r="F4897" t="s">
        <v>13606</v>
      </c>
      <c r="G4897" s="2">
        <v>990221</v>
      </c>
      <c r="H4897" t="s">
        <v>13553</v>
      </c>
    </row>
    <row r="4898" spans="1:8" x14ac:dyDescent="0.15">
      <c r="A4898">
        <v>4922</v>
      </c>
      <c r="B4898" t="s">
        <v>1244</v>
      </c>
      <c r="C4898" t="s">
        <v>12668</v>
      </c>
      <c r="D4898" t="s">
        <v>340</v>
      </c>
      <c r="E4898" s="2" t="s">
        <v>232</v>
      </c>
      <c r="F4898" t="s">
        <v>13627</v>
      </c>
      <c r="G4898" s="2">
        <v>980901</v>
      </c>
      <c r="H4898" t="s">
        <v>13553</v>
      </c>
    </row>
    <row r="4899" spans="1:8" x14ac:dyDescent="0.15">
      <c r="A4899">
        <v>4923</v>
      </c>
      <c r="B4899" t="s">
        <v>1245</v>
      </c>
      <c r="C4899" t="s">
        <v>12669</v>
      </c>
      <c r="D4899" t="s">
        <v>340</v>
      </c>
      <c r="E4899" s="2" t="s">
        <v>232</v>
      </c>
      <c r="F4899" t="s">
        <v>13608</v>
      </c>
      <c r="G4899" s="2">
        <v>980513</v>
      </c>
      <c r="H4899" t="s">
        <v>13553</v>
      </c>
    </row>
    <row r="4900" spans="1:8" x14ac:dyDescent="0.15">
      <c r="A4900">
        <v>4924</v>
      </c>
      <c r="B4900" t="s">
        <v>1246</v>
      </c>
      <c r="C4900" t="s">
        <v>12670</v>
      </c>
      <c r="D4900" t="s">
        <v>340</v>
      </c>
      <c r="E4900" s="2" t="s">
        <v>232</v>
      </c>
      <c r="F4900" t="s">
        <v>13607</v>
      </c>
      <c r="G4900" s="2">
        <v>970528</v>
      </c>
      <c r="H4900" t="s">
        <v>13553</v>
      </c>
    </row>
    <row r="4901" spans="1:8" x14ac:dyDescent="0.15">
      <c r="A4901">
        <v>4925</v>
      </c>
      <c r="B4901" t="s">
        <v>1247</v>
      </c>
      <c r="C4901" t="s">
        <v>12671</v>
      </c>
      <c r="D4901" t="s">
        <v>340</v>
      </c>
      <c r="E4901" s="2" t="s">
        <v>232</v>
      </c>
      <c r="F4901" t="s">
        <v>13624</v>
      </c>
      <c r="G4901" s="2">
        <v>980501</v>
      </c>
      <c r="H4901" t="s">
        <v>13553</v>
      </c>
    </row>
    <row r="4902" spans="1:8" x14ac:dyDescent="0.15">
      <c r="A4902">
        <v>4926</v>
      </c>
      <c r="B4902" t="s">
        <v>1248</v>
      </c>
      <c r="C4902" t="s">
        <v>12672</v>
      </c>
      <c r="D4902" t="s">
        <v>340</v>
      </c>
      <c r="E4902" s="2" t="s">
        <v>232</v>
      </c>
      <c r="F4902" t="s">
        <v>13610</v>
      </c>
      <c r="G4902" s="2">
        <v>980719</v>
      </c>
      <c r="H4902" t="s">
        <v>13553</v>
      </c>
    </row>
    <row r="4903" spans="1:8" x14ac:dyDescent="0.15">
      <c r="A4903">
        <v>4927</v>
      </c>
      <c r="B4903" t="s">
        <v>1249</v>
      </c>
      <c r="C4903" t="s">
        <v>12673</v>
      </c>
      <c r="D4903" t="s">
        <v>340</v>
      </c>
      <c r="E4903" s="2" t="s">
        <v>232</v>
      </c>
      <c r="F4903" t="s">
        <v>13628</v>
      </c>
      <c r="G4903" s="2">
        <v>981201</v>
      </c>
      <c r="H4903" t="s">
        <v>13553</v>
      </c>
    </row>
    <row r="4904" spans="1:8" x14ac:dyDescent="0.15">
      <c r="A4904">
        <v>4928</v>
      </c>
      <c r="B4904" t="s">
        <v>1250</v>
      </c>
      <c r="C4904" t="s">
        <v>12674</v>
      </c>
      <c r="D4904" t="s">
        <v>340</v>
      </c>
      <c r="E4904" s="2" t="s">
        <v>232</v>
      </c>
      <c r="F4904" t="s">
        <v>13606</v>
      </c>
      <c r="G4904" s="2">
        <v>981213</v>
      </c>
      <c r="H4904" t="s">
        <v>13553</v>
      </c>
    </row>
    <row r="4905" spans="1:8" x14ac:dyDescent="0.15">
      <c r="A4905">
        <v>4929</v>
      </c>
      <c r="B4905" t="s">
        <v>5490</v>
      </c>
      <c r="C4905" t="s">
        <v>12675</v>
      </c>
      <c r="D4905" t="s">
        <v>340</v>
      </c>
      <c r="E4905" s="2" t="s">
        <v>232</v>
      </c>
      <c r="F4905" t="s">
        <v>13618</v>
      </c>
      <c r="G4905" s="2">
        <v>980916</v>
      </c>
      <c r="H4905" t="s">
        <v>13553</v>
      </c>
    </row>
    <row r="4906" spans="1:8" x14ac:dyDescent="0.15">
      <c r="A4906">
        <v>4930</v>
      </c>
      <c r="B4906" t="s">
        <v>1251</v>
      </c>
      <c r="C4906" t="s">
        <v>12676</v>
      </c>
      <c r="D4906" t="s">
        <v>340</v>
      </c>
      <c r="E4906" s="2" t="s">
        <v>232</v>
      </c>
      <c r="F4906" t="s">
        <v>13606</v>
      </c>
      <c r="G4906" s="2">
        <v>980417</v>
      </c>
      <c r="H4906" t="s">
        <v>13553</v>
      </c>
    </row>
    <row r="4907" spans="1:8" x14ac:dyDescent="0.15">
      <c r="A4907">
        <v>4931</v>
      </c>
      <c r="B4907" t="s">
        <v>1252</v>
      </c>
      <c r="C4907" t="s">
        <v>12677</v>
      </c>
      <c r="D4907" t="s">
        <v>340</v>
      </c>
      <c r="E4907" s="2" t="s">
        <v>232</v>
      </c>
      <c r="F4907" t="s">
        <v>13609</v>
      </c>
      <c r="G4907" s="2">
        <v>980717</v>
      </c>
      <c r="H4907" t="s">
        <v>13553</v>
      </c>
    </row>
    <row r="4908" spans="1:8" x14ac:dyDescent="0.15">
      <c r="A4908">
        <v>4932</v>
      </c>
      <c r="B4908" t="s">
        <v>1253</v>
      </c>
      <c r="C4908" t="s">
        <v>12678</v>
      </c>
      <c r="D4908" t="s">
        <v>340</v>
      </c>
      <c r="E4908" s="2" t="s">
        <v>232</v>
      </c>
      <c r="F4908" t="s">
        <v>13638</v>
      </c>
      <c r="G4908" s="2">
        <v>981118</v>
      </c>
      <c r="H4908" t="s">
        <v>13553</v>
      </c>
    </row>
    <row r="4909" spans="1:8" x14ac:dyDescent="0.15">
      <c r="A4909">
        <v>4933</v>
      </c>
      <c r="B4909" t="s">
        <v>1254</v>
      </c>
      <c r="C4909" t="s">
        <v>12679</v>
      </c>
      <c r="D4909" t="s">
        <v>340</v>
      </c>
      <c r="E4909" s="2" t="s">
        <v>232</v>
      </c>
      <c r="F4909" t="s">
        <v>13633</v>
      </c>
      <c r="G4909" s="2">
        <v>980424</v>
      </c>
      <c r="H4909" t="s">
        <v>13553</v>
      </c>
    </row>
    <row r="4910" spans="1:8" x14ac:dyDescent="0.15">
      <c r="A4910">
        <v>4934</v>
      </c>
      <c r="B4910" t="s">
        <v>1255</v>
      </c>
      <c r="C4910" t="s">
        <v>12680</v>
      </c>
      <c r="D4910" t="s">
        <v>340</v>
      </c>
      <c r="E4910" s="2" t="s">
        <v>232</v>
      </c>
      <c r="F4910" t="s">
        <v>13621</v>
      </c>
      <c r="G4910" s="2">
        <v>980930</v>
      </c>
      <c r="H4910" t="s">
        <v>13553</v>
      </c>
    </row>
    <row r="4911" spans="1:8" x14ac:dyDescent="0.15">
      <c r="A4911">
        <v>4935</v>
      </c>
      <c r="B4911" t="s">
        <v>1256</v>
      </c>
      <c r="C4911" t="s">
        <v>12681</v>
      </c>
      <c r="D4911" t="s">
        <v>340</v>
      </c>
      <c r="E4911" s="2" t="s">
        <v>232</v>
      </c>
      <c r="F4911" t="s">
        <v>13621</v>
      </c>
      <c r="G4911" s="2">
        <v>981211</v>
      </c>
      <c r="H4911" t="s">
        <v>13553</v>
      </c>
    </row>
    <row r="4912" spans="1:8" x14ac:dyDescent="0.15">
      <c r="A4912">
        <v>4936</v>
      </c>
      <c r="B4912" t="s">
        <v>1257</v>
      </c>
      <c r="C4912" t="s">
        <v>12682</v>
      </c>
      <c r="D4912" t="s">
        <v>340</v>
      </c>
      <c r="E4912" s="2" t="s">
        <v>232</v>
      </c>
      <c r="F4912" t="s">
        <v>13614</v>
      </c>
      <c r="G4912" s="2">
        <v>980918</v>
      </c>
      <c r="H4912" t="s">
        <v>13553</v>
      </c>
    </row>
    <row r="4913" spans="1:8" x14ac:dyDescent="0.15">
      <c r="A4913">
        <v>4937</v>
      </c>
      <c r="B4913" t="s">
        <v>1258</v>
      </c>
      <c r="C4913" t="s">
        <v>12683</v>
      </c>
      <c r="D4913" t="s">
        <v>340</v>
      </c>
      <c r="E4913" s="2" t="s">
        <v>232</v>
      </c>
      <c r="F4913" t="s">
        <v>13627</v>
      </c>
      <c r="G4913" s="2">
        <v>981123</v>
      </c>
      <c r="H4913" t="s">
        <v>13553</v>
      </c>
    </row>
    <row r="4914" spans="1:8" x14ac:dyDescent="0.15">
      <c r="A4914">
        <v>4938</v>
      </c>
      <c r="B4914" t="s">
        <v>1259</v>
      </c>
      <c r="C4914" t="s">
        <v>12684</v>
      </c>
      <c r="D4914" t="s">
        <v>340</v>
      </c>
      <c r="E4914" s="2" t="s">
        <v>232</v>
      </c>
      <c r="F4914" t="s">
        <v>13606</v>
      </c>
      <c r="G4914" s="2">
        <v>980731</v>
      </c>
      <c r="H4914" t="s">
        <v>13553</v>
      </c>
    </row>
    <row r="4915" spans="1:8" x14ac:dyDescent="0.15">
      <c r="A4915">
        <v>4939</v>
      </c>
      <c r="B4915" t="s">
        <v>1260</v>
      </c>
      <c r="C4915" t="s">
        <v>12685</v>
      </c>
      <c r="D4915" t="s">
        <v>340</v>
      </c>
      <c r="E4915" s="2" t="s">
        <v>232</v>
      </c>
      <c r="F4915" t="s">
        <v>13623</v>
      </c>
      <c r="G4915" s="2">
        <v>990120</v>
      </c>
      <c r="H4915" t="s">
        <v>13553</v>
      </c>
    </row>
    <row r="4916" spans="1:8" x14ac:dyDescent="0.15">
      <c r="A4916">
        <v>4940</v>
      </c>
      <c r="B4916" t="s">
        <v>1261</v>
      </c>
      <c r="C4916" t="s">
        <v>12686</v>
      </c>
      <c r="D4916" t="s">
        <v>340</v>
      </c>
      <c r="E4916" s="2" t="s">
        <v>232</v>
      </c>
      <c r="F4916" t="s">
        <v>13630</v>
      </c>
      <c r="G4916" s="2">
        <v>980715</v>
      </c>
      <c r="H4916" t="s">
        <v>13553</v>
      </c>
    </row>
    <row r="4917" spans="1:8" x14ac:dyDescent="0.15">
      <c r="A4917">
        <v>4941</v>
      </c>
      <c r="B4917" t="s">
        <v>1262</v>
      </c>
      <c r="C4917" t="s">
        <v>12687</v>
      </c>
      <c r="D4917" t="s">
        <v>340</v>
      </c>
      <c r="E4917" s="2" t="s">
        <v>232</v>
      </c>
      <c r="F4917" t="s">
        <v>13619</v>
      </c>
      <c r="G4917" s="2">
        <v>980506</v>
      </c>
      <c r="H4917" t="s">
        <v>13553</v>
      </c>
    </row>
    <row r="4918" spans="1:8" x14ac:dyDescent="0.15">
      <c r="A4918">
        <v>4942</v>
      </c>
      <c r="B4918" t="s">
        <v>1263</v>
      </c>
      <c r="C4918" t="s">
        <v>12688</v>
      </c>
      <c r="D4918" t="s">
        <v>340</v>
      </c>
      <c r="E4918" s="2" t="s">
        <v>232</v>
      </c>
      <c r="F4918" t="s">
        <v>13627</v>
      </c>
      <c r="G4918" s="2">
        <v>980820</v>
      </c>
      <c r="H4918" t="s">
        <v>13553</v>
      </c>
    </row>
    <row r="4919" spans="1:8" x14ac:dyDescent="0.15">
      <c r="A4919">
        <v>4943</v>
      </c>
      <c r="B4919" t="s">
        <v>1264</v>
      </c>
      <c r="C4919" t="s">
        <v>12689</v>
      </c>
      <c r="D4919" t="s">
        <v>340</v>
      </c>
      <c r="E4919" s="2" t="s">
        <v>232</v>
      </c>
      <c r="F4919" t="s">
        <v>13622</v>
      </c>
      <c r="G4919" s="2">
        <v>980901</v>
      </c>
      <c r="H4919" t="s">
        <v>13553</v>
      </c>
    </row>
    <row r="4920" spans="1:8" x14ac:dyDescent="0.15">
      <c r="A4920">
        <v>4944</v>
      </c>
      <c r="B4920" t="s">
        <v>1265</v>
      </c>
      <c r="C4920" t="s">
        <v>12690</v>
      </c>
      <c r="D4920" t="s">
        <v>340</v>
      </c>
      <c r="E4920" s="2" t="s">
        <v>232</v>
      </c>
      <c r="F4920" t="s">
        <v>13606</v>
      </c>
      <c r="G4920" s="2">
        <v>980830</v>
      </c>
      <c r="H4920" t="s">
        <v>13553</v>
      </c>
    </row>
    <row r="4921" spans="1:8" x14ac:dyDescent="0.15">
      <c r="A4921">
        <v>4945</v>
      </c>
      <c r="B4921" t="s">
        <v>1266</v>
      </c>
      <c r="C4921" t="s">
        <v>12691</v>
      </c>
      <c r="D4921" t="s">
        <v>340</v>
      </c>
      <c r="E4921" s="2" t="s">
        <v>232</v>
      </c>
      <c r="F4921" t="s">
        <v>13609</v>
      </c>
      <c r="G4921" s="2">
        <v>980728</v>
      </c>
      <c r="H4921" t="s">
        <v>13553</v>
      </c>
    </row>
    <row r="4922" spans="1:8" x14ac:dyDescent="0.15">
      <c r="A4922">
        <v>4946</v>
      </c>
      <c r="B4922" t="s">
        <v>1267</v>
      </c>
      <c r="C4922" t="s">
        <v>12692</v>
      </c>
      <c r="D4922" t="s">
        <v>340</v>
      </c>
      <c r="E4922" s="2" t="s">
        <v>232</v>
      </c>
      <c r="F4922" t="s">
        <v>13610</v>
      </c>
      <c r="G4922" s="2">
        <v>980619</v>
      </c>
      <c r="H4922" t="s">
        <v>13553</v>
      </c>
    </row>
    <row r="4923" spans="1:8" x14ac:dyDescent="0.15">
      <c r="A4923">
        <v>4947</v>
      </c>
      <c r="B4923" t="s">
        <v>1268</v>
      </c>
      <c r="C4923" t="s">
        <v>12693</v>
      </c>
      <c r="D4923" t="s">
        <v>340</v>
      </c>
      <c r="E4923" s="2" t="s">
        <v>232</v>
      </c>
      <c r="F4923" t="s">
        <v>13625</v>
      </c>
      <c r="G4923" s="2">
        <v>980526</v>
      </c>
      <c r="H4923" t="s">
        <v>13553</v>
      </c>
    </row>
    <row r="4924" spans="1:8" x14ac:dyDescent="0.15">
      <c r="A4924">
        <v>4948</v>
      </c>
      <c r="B4924" t="s">
        <v>1269</v>
      </c>
      <c r="C4924" t="s">
        <v>12694</v>
      </c>
      <c r="D4924" t="s">
        <v>340</v>
      </c>
      <c r="E4924" s="2" t="s">
        <v>232</v>
      </c>
      <c r="F4924" t="s">
        <v>13617</v>
      </c>
      <c r="G4924" s="2">
        <v>990213</v>
      </c>
      <c r="H4924" t="s">
        <v>13553</v>
      </c>
    </row>
    <row r="4925" spans="1:8" x14ac:dyDescent="0.15">
      <c r="A4925">
        <v>4949</v>
      </c>
      <c r="B4925" t="s">
        <v>2366</v>
      </c>
      <c r="C4925" t="s">
        <v>12695</v>
      </c>
      <c r="D4925" t="s">
        <v>340</v>
      </c>
      <c r="E4925" s="2" t="s">
        <v>231</v>
      </c>
      <c r="F4925" t="s">
        <v>13607</v>
      </c>
      <c r="G4925" s="2">
        <v>990609</v>
      </c>
      <c r="H4925" t="s">
        <v>13553</v>
      </c>
    </row>
    <row r="4926" spans="1:8" x14ac:dyDescent="0.15">
      <c r="A4926">
        <v>4950</v>
      </c>
      <c r="B4926" t="s">
        <v>2367</v>
      </c>
      <c r="C4926" t="s">
        <v>12696</v>
      </c>
      <c r="D4926" t="s">
        <v>340</v>
      </c>
      <c r="E4926" s="2" t="s">
        <v>231</v>
      </c>
      <c r="F4926" t="s">
        <v>13607</v>
      </c>
      <c r="G4926" s="2" t="s">
        <v>6955</v>
      </c>
      <c r="H4926" t="s">
        <v>13553</v>
      </c>
    </row>
    <row r="4927" spans="1:8" x14ac:dyDescent="0.15">
      <c r="A4927">
        <v>4951</v>
      </c>
      <c r="B4927" t="s">
        <v>2368</v>
      </c>
      <c r="C4927" t="s">
        <v>12697</v>
      </c>
      <c r="D4927" t="s">
        <v>340</v>
      </c>
      <c r="E4927" s="2" t="s">
        <v>231</v>
      </c>
      <c r="F4927" t="s">
        <v>13607</v>
      </c>
      <c r="G4927" s="2">
        <v>990723</v>
      </c>
      <c r="H4927" t="s">
        <v>13553</v>
      </c>
    </row>
    <row r="4928" spans="1:8" x14ac:dyDescent="0.15">
      <c r="A4928">
        <v>4952</v>
      </c>
      <c r="B4928" t="s">
        <v>5491</v>
      </c>
      <c r="C4928" t="s">
        <v>12698</v>
      </c>
      <c r="D4928" t="s">
        <v>340</v>
      </c>
      <c r="E4928" s="2" t="s">
        <v>231</v>
      </c>
      <c r="F4928" t="s">
        <v>13632</v>
      </c>
      <c r="G4928" s="2">
        <v>990606</v>
      </c>
      <c r="H4928" t="s">
        <v>13553</v>
      </c>
    </row>
    <row r="4929" spans="1:8" x14ac:dyDescent="0.15">
      <c r="A4929">
        <v>4953</v>
      </c>
      <c r="B4929" t="s">
        <v>2719</v>
      </c>
      <c r="C4929" t="s">
        <v>12699</v>
      </c>
      <c r="D4929" t="s">
        <v>340</v>
      </c>
      <c r="E4929" s="2" t="s">
        <v>231</v>
      </c>
      <c r="F4929" t="s">
        <v>13607</v>
      </c>
      <c r="G4929" s="2" t="s">
        <v>6395</v>
      </c>
      <c r="H4929" t="s">
        <v>13553</v>
      </c>
    </row>
    <row r="4930" spans="1:8" x14ac:dyDescent="0.15">
      <c r="A4930">
        <v>4954</v>
      </c>
      <c r="B4930" t="s">
        <v>2721</v>
      </c>
      <c r="C4930" t="s">
        <v>12700</v>
      </c>
      <c r="D4930" t="s">
        <v>340</v>
      </c>
      <c r="E4930" s="2" t="s">
        <v>231</v>
      </c>
      <c r="F4930" t="s">
        <v>13617</v>
      </c>
      <c r="G4930" s="2">
        <v>990619</v>
      </c>
      <c r="H4930" t="s">
        <v>13553</v>
      </c>
    </row>
    <row r="4931" spans="1:8" x14ac:dyDescent="0.15">
      <c r="A4931">
        <v>4955</v>
      </c>
      <c r="B4931" t="s">
        <v>2369</v>
      </c>
      <c r="C4931" t="s">
        <v>12701</v>
      </c>
      <c r="D4931" t="s">
        <v>340</v>
      </c>
      <c r="E4931" s="2" t="s">
        <v>231</v>
      </c>
      <c r="F4931" t="s">
        <v>13634</v>
      </c>
      <c r="G4931" s="2">
        <v>991227</v>
      </c>
      <c r="H4931" t="s">
        <v>13553</v>
      </c>
    </row>
    <row r="4932" spans="1:8" x14ac:dyDescent="0.15">
      <c r="A4932">
        <v>4956</v>
      </c>
      <c r="B4932" t="s">
        <v>2370</v>
      </c>
      <c r="C4932" t="s">
        <v>12702</v>
      </c>
      <c r="D4932" t="s">
        <v>340</v>
      </c>
      <c r="E4932" s="2" t="s">
        <v>231</v>
      </c>
      <c r="F4932" t="s">
        <v>13606</v>
      </c>
      <c r="G4932" s="2">
        <v>990430</v>
      </c>
      <c r="H4932" t="s">
        <v>13553</v>
      </c>
    </row>
    <row r="4933" spans="1:8" x14ac:dyDescent="0.15">
      <c r="A4933">
        <v>4957</v>
      </c>
      <c r="B4933" t="s">
        <v>2371</v>
      </c>
      <c r="C4933" t="s">
        <v>12703</v>
      </c>
      <c r="D4933" t="s">
        <v>340</v>
      </c>
      <c r="E4933" s="2" t="s">
        <v>231</v>
      </c>
      <c r="F4933" t="s">
        <v>13608</v>
      </c>
      <c r="G4933" s="2">
        <v>991009</v>
      </c>
      <c r="H4933" t="s">
        <v>13553</v>
      </c>
    </row>
    <row r="4934" spans="1:8" x14ac:dyDescent="0.15">
      <c r="A4934">
        <v>4958</v>
      </c>
      <c r="B4934" t="s">
        <v>2372</v>
      </c>
      <c r="C4934" t="s">
        <v>12704</v>
      </c>
      <c r="D4934" t="s">
        <v>340</v>
      </c>
      <c r="E4934" s="2" t="s">
        <v>231</v>
      </c>
      <c r="F4934" t="s">
        <v>13608</v>
      </c>
      <c r="G4934" s="2">
        <v>991208</v>
      </c>
      <c r="H4934" t="s">
        <v>13553</v>
      </c>
    </row>
    <row r="4935" spans="1:8" x14ac:dyDescent="0.15">
      <c r="A4935">
        <v>4959</v>
      </c>
      <c r="B4935" t="s">
        <v>2185</v>
      </c>
      <c r="C4935" t="s">
        <v>12705</v>
      </c>
      <c r="D4935" t="s">
        <v>340</v>
      </c>
      <c r="E4935" s="2" t="s">
        <v>231</v>
      </c>
      <c r="F4935" t="s">
        <v>13610</v>
      </c>
      <c r="G4935" s="2">
        <v>990524</v>
      </c>
      <c r="H4935" t="s">
        <v>13553</v>
      </c>
    </row>
    <row r="4936" spans="1:8" x14ac:dyDescent="0.15">
      <c r="A4936">
        <v>4960</v>
      </c>
      <c r="B4936" t="s">
        <v>2373</v>
      </c>
      <c r="C4936" t="s">
        <v>12706</v>
      </c>
      <c r="D4936" t="s">
        <v>340</v>
      </c>
      <c r="E4936" s="2" t="s">
        <v>231</v>
      </c>
      <c r="F4936" t="s">
        <v>13607</v>
      </c>
      <c r="G4936" s="2" t="s">
        <v>6672</v>
      </c>
      <c r="H4936" t="s">
        <v>13553</v>
      </c>
    </row>
    <row r="4937" spans="1:8" x14ac:dyDescent="0.15">
      <c r="A4937">
        <v>4961</v>
      </c>
      <c r="B4937" t="s">
        <v>2374</v>
      </c>
      <c r="C4937" t="s">
        <v>12707</v>
      </c>
      <c r="D4937" t="s">
        <v>340</v>
      </c>
      <c r="E4937" s="2" t="s">
        <v>231</v>
      </c>
      <c r="F4937" t="s">
        <v>13617</v>
      </c>
      <c r="G4937" s="2">
        <v>990421</v>
      </c>
      <c r="H4937" t="s">
        <v>13553</v>
      </c>
    </row>
    <row r="4938" spans="1:8" x14ac:dyDescent="0.15">
      <c r="A4938">
        <v>4962</v>
      </c>
      <c r="B4938" t="s">
        <v>2375</v>
      </c>
      <c r="C4938" t="s">
        <v>12708</v>
      </c>
      <c r="D4938" t="s">
        <v>340</v>
      </c>
      <c r="E4938" s="2" t="s">
        <v>231</v>
      </c>
      <c r="F4938" t="s">
        <v>13607</v>
      </c>
      <c r="G4938" s="2" t="s">
        <v>6809</v>
      </c>
      <c r="H4938" t="s">
        <v>13553</v>
      </c>
    </row>
    <row r="4939" spans="1:8" x14ac:dyDescent="0.15">
      <c r="A4939">
        <v>4963</v>
      </c>
      <c r="B4939" t="s">
        <v>5492</v>
      </c>
      <c r="C4939" t="s">
        <v>12709</v>
      </c>
      <c r="D4939" t="s">
        <v>340</v>
      </c>
      <c r="E4939" s="2" t="s">
        <v>231</v>
      </c>
      <c r="F4939" t="s">
        <v>13606</v>
      </c>
      <c r="G4939" s="2" t="s">
        <v>6280</v>
      </c>
      <c r="H4939" t="s">
        <v>13553</v>
      </c>
    </row>
    <row r="4940" spans="1:8" x14ac:dyDescent="0.15">
      <c r="A4940">
        <v>4964</v>
      </c>
      <c r="B4940" t="s">
        <v>2376</v>
      </c>
      <c r="C4940" t="s">
        <v>12710</v>
      </c>
      <c r="D4940" t="s">
        <v>340</v>
      </c>
      <c r="E4940" s="2" t="s">
        <v>231</v>
      </c>
      <c r="F4940" t="s">
        <v>27</v>
      </c>
      <c r="G4940" s="2">
        <v>990804</v>
      </c>
      <c r="H4940" t="s">
        <v>13553</v>
      </c>
    </row>
    <row r="4941" spans="1:8" x14ac:dyDescent="0.15">
      <c r="A4941">
        <v>4965</v>
      </c>
      <c r="B4941" t="s">
        <v>2377</v>
      </c>
      <c r="C4941" t="s">
        <v>12711</v>
      </c>
      <c r="D4941" t="s">
        <v>340</v>
      </c>
      <c r="E4941" s="2" t="s">
        <v>231</v>
      </c>
      <c r="F4941" t="s">
        <v>13651</v>
      </c>
      <c r="G4941" s="2">
        <v>981213</v>
      </c>
      <c r="H4941" t="s">
        <v>13553</v>
      </c>
    </row>
    <row r="4942" spans="1:8" x14ac:dyDescent="0.15">
      <c r="A4942">
        <v>4966</v>
      </c>
      <c r="B4942" t="s">
        <v>2378</v>
      </c>
      <c r="C4942" t="s">
        <v>12712</v>
      </c>
      <c r="D4942" t="s">
        <v>340</v>
      </c>
      <c r="E4942" s="2" t="s">
        <v>231</v>
      </c>
      <c r="F4942" t="s">
        <v>13606</v>
      </c>
      <c r="G4942" s="2" t="s">
        <v>7482</v>
      </c>
      <c r="H4942" t="s">
        <v>13553</v>
      </c>
    </row>
    <row r="4943" spans="1:8" x14ac:dyDescent="0.15">
      <c r="A4943">
        <v>4967</v>
      </c>
      <c r="B4943" t="s">
        <v>2379</v>
      </c>
      <c r="C4943" t="s">
        <v>12713</v>
      </c>
      <c r="D4943" t="s">
        <v>340</v>
      </c>
      <c r="E4943" s="2" t="s">
        <v>231</v>
      </c>
      <c r="F4943" t="s">
        <v>13618</v>
      </c>
      <c r="G4943" s="2">
        <v>990112</v>
      </c>
      <c r="H4943" t="s">
        <v>13553</v>
      </c>
    </row>
    <row r="4944" spans="1:8" x14ac:dyDescent="0.15">
      <c r="A4944">
        <v>4968</v>
      </c>
      <c r="B4944" t="s">
        <v>2380</v>
      </c>
      <c r="C4944" t="s">
        <v>12714</v>
      </c>
      <c r="D4944" t="s">
        <v>340</v>
      </c>
      <c r="E4944" s="2" t="s">
        <v>231</v>
      </c>
      <c r="F4944" t="s">
        <v>13627</v>
      </c>
      <c r="G4944" s="2" t="s">
        <v>7674</v>
      </c>
      <c r="H4944" t="s">
        <v>13553</v>
      </c>
    </row>
    <row r="4945" spans="1:8" x14ac:dyDescent="0.15">
      <c r="A4945">
        <v>4969</v>
      </c>
      <c r="B4945" t="s">
        <v>2188</v>
      </c>
      <c r="C4945" t="s">
        <v>12715</v>
      </c>
      <c r="D4945" t="s">
        <v>340</v>
      </c>
      <c r="E4945" s="2" t="s">
        <v>231</v>
      </c>
      <c r="F4945" t="s">
        <v>13618</v>
      </c>
      <c r="G4945" s="2">
        <v>990615</v>
      </c>
      <c r="H4945" t="s">
        <v>13553</v>
      </c>
    </row>
    <row r="4946" spans="1:8" x14ac:dyDescent="0.15">
      <c r="A4946">
        <v>4970</v>
      </c>
      <c r="B4946" t="s">
        <v>2381</v>
      </c>
      <c r="C4946" t="s">
        <v>12716</v>
      </c>
      <c r="D4946" t="s">
        <v>340</v>
      </c>
      <c r="E4946" s="2" t="s">
        <v>231</v>
      </c>
      <c r="F4946" t="s">
        <v>27</v>
      </c>
      <c r="G4946" s="2">
        <v>990929</v>
      </c>
      <c r="H4946" t="s">
        <v>13553</v>
      </c>
    </row>
    <row r="4947" spans="1:8" x14ac:dyDescent="0.15">
      <c r="A4947">
        <v>4971</v>
      </c>
      <c r="B4947" t="s">
        <v>2382</v>
      </c>
      <c r="C4947" t="s">
        <v>12717</v>
      </c>
      <c r="D4947" t="s">
        <v>340</v>
      </c>
      <c r="E4947" s="2" t="s">
        <v>231</v>
      </c>
      <c r="F4947" t="s">
        <v>13607</v>
      </c>
      <c r="G4947" s="2">
        <v>990423</v>
      </c>
      <c r="H4947" t="s">
        <v>13553</v>
      </c>
    </row>
    <row r="4948" spans="1:8" x14ac:dyDescent="0.15">
      <c r="A4948">
        <v>4972</v>
      </c>
      <c r="B4948" t="s">
        <v>2383</v>
      </c>
      <c r="C4948" t="s">
        <v>12718</v>
      </c>
      <c r="D4948" t="s">
        <v>340</v>
      </c>
      <c r="E4948" s="2" t="s">
        <v>231</v>
      </c>
      <c r="F4948" t="s">
        <v>27</v>
      </c>
      <c r="G4948" s="2">
        <v>981225</v>
      </c>
      <c r="H4948" t="s">
        <v>13553</v>
      </c>
    </row>
    <row r="4949" spans="1:8" x14ac:dyDescent="0.15">
      <c r="A4949">
        <v>4973</v>
      </c>
      <c r="B4949" t="s">
        <v>2384</v>
      </c>
      <c r="C4949" t="s">
        <v>12719</v>
      </c>
      <c r="D4949" t="s">
        <v>340</v>
      </c>
      <c r="E4949" s="2" t="s">
        <v>231</v>
      </c>
      <c r="F4949" t="s">
        <v>13614</v>
      </c>
      <c r="G4949" s="2">
        <v>990430</v>
      </c>
      <c r="H4949" t="s">
        <v>13553</v>
      </c>
    </row>
    <row r="4950" spans="1:8" x14ac:dyDescent="0.15">
      <c r="A4950">
        <v>4974</v>
      </c>
      <c r="B4950" t="s">
        <v>2385</v>
      </c>
      <c r="C4950" t="s">
        <v>12720</v>
      </c>
      <c r="D4950" t="s">
        <v>340</v>
      </c>
      <c r="E4950" s="2" t="s">
        <v>231</v>
      </c>
      <c r="F4950" t="s">
        <v>13617</v>
      </c>
      <c r="G4950" s="2">
        <v>990717</v>
      </c>
      <c r="H4950" t="s">
        <v>13553</v>
      </c>
    </row>
    <row r="4951" spans="1:8" x14ac:dyDescent="0.15">
      <c r="A4951">
        <v>4975</v>
      </c>
      <c r="B4951" t="s">
        <v>2386</v>
      </c>
      <c r="C4951" t="s">
        <v>12721</v>
      </c>
      <c r="D4951" t="s">
        <v>340</v>
      </c>
      <c r="E4951" s="2" t="s">
        <v>231</v>
      </c>
      <c r="F4951" t="s">
        <v>13607</v>
      </c>
      <c r="G4951" s="2">
        <v>981019</v>
      </c>
      <c r="H4951" t="s">
        <v>13553</v>
      </c>
    </row>
    <row r="4952" spans="1:8" x14ac:dyDescent="0.15">
      <c r="A4952">
        <v>4976</v>
      </c>
      <c r="B4952" t="s">
        <v>2387</v>
      </c>
      <c r="C4952" t="s">
        <v>12722</v>
      </c>
      <c r="D4952" t="s">
        <v>340</v>
      </c>
      <c r="E4952" s="2" t="s">
        <v>231</v>
      </c>
      <c r="F4952" t="s">
        <v>13621</v>
      </c>
      <c r="G4952" s="2" t="s">
        <v>6635</v>
      </c>
      <c r="H4952" t="s">
        <v>13553</v>
      </c>
    </row>
    <row r="4953" spans="1:8" x14ac:dyDescent="0.15">
      <c r="A4953">
        <v>4977</v>
      </c>
      <c r="B4953" t="s">
        <v>2388</v>
      </c>
      <c r="C4953" t="s">
        <v>12723</v>
      </c>
      <c r="D4953" t="s">
        <v>340</v>
      </c>
      <c r="E4953" s="2" t="s">
        <v>231</v>
      </c>
      <c r="F4953" t="s">
        <v>13617</v>
      </c>
      <c r="G4953" s="2" t="s">
        <v>6406</v>
      </c>
      <c r="H4953" t="s">
        <v>13553</v>
      </c>
    </row>
    <row r="4954" spans="1:8" x14ac:dyDescent="0.15">
      <c r="A4954">
        <v>4978</v>
      </c>
      <c r="B4954" t="s">
        <v>2189</v>
      </c>
      <c r="C4954" t="s">
        <v>12724</v>
      </c>
      <c r="D4954" t="s">
        <v>340</v>
      </c>
      <c r="E4954" s="2" t="s">
        <v>231</v>
      </c>
      <c r="F4954" t="s">
        <v>13608</v>
      </c>
      <c r="G4954" s="2">
        <v>990716</v>
      </c>
      <c r="H4954" t="s">
        <v>13553</v>
      </c>
    </row>
    <row r="4955" spans="1:8" x14ac:dyDescent="0.15">
      <c r="A4955">
        <v>4979</v>
      </c>
      <c r="B4955" t="s">
        <v>2389</v>
      </c>
      <c r="C4955" t="s">
        <v>12725</v>
      </c>
      <c r="D4955" t="s">
        <v>340</v>
      </c>
      <c r="E4955" s="2" t="s">
        <v>231</v>
      </c>
      <c r="F4955" t="s">
        <v>13623</v>
      </c>
      <c r="G4955" s="2">
        <v>990413</v>
      </c>
      <c r="H4955" t="s">
        <v>13553</v>
      </c>
    </row>
    <row r="4956" spans="1:8" x14ac:dyDescent="0.15">
      <c r="A4956">
        <v>4980</v>
      </c>
      <c r="B4956" t="s">
        <v>2390</v>
      </c>
      <c r="C4956" t="s">
        <v>12726</v>
      </c>
      <c r="D4956" t="s">
        <v>340</v>
      </c>
      <c r="E4956" s="2" t="s">
        <v>231</v>
      </c>
      <c r="F4956" t="s">
        <v>13642</v>
      </c>
      <c r="G4956" s="2">
        <v>990819</v>
      </c>
      <c r="H4956" t="s">
        <v>13553</v>
      </c>
    </row>
    <row r="4957" spans="1:8" x14ac:dyDescent="0.15">
      <c r="A4957">
        <v>4981</v>
      </c>
      <c r="B4957" t="s">
        <v>2391</v>
      </c>
      <c r="C4957" t="s">
        <v>12727</v>
      </c>
      <c r="D4957" t="s">
        <v>340</v>
      </c>
      <c r="E4957" s="2" t="s">
        <v>231</v>
      </c>
      <c r="F4957" t="s">
        <v>13610</v>
      </c>
      <c r="G4957" s="2">
        <v>991230</v>
      </c>
      <c r="H4957" t="s">
        <v>13553</v>
      </c>
    </row>
    <row r="4958" spans="1:8" x14ac:dyDescent="0.15">
      <c r="A4958">
        <v>4982</v>
      </c>
      <c r="B4958" t="s">
        <v>2392</v>
      </c>
      <c r="C4958" t="s">
        <v>12728</v>
      </c>
      <c r="D4958" t="s">
        <v>340</v>
      </c>
      <c r="E4958" s="2" t="s">
        <v>231</v>
      </c>
      <c r="F4958" t="s">
        <v>13617</v>
      </c>
      <c r="G4958" s="2">
        <v>990706</v>
      </c>
      <c r="H4958" t="s">
        <v>13553</v>
      </c>
    </row>
    <row r="4959" spans="1:8" x14ac:dyDescent="0.15">
      <c r="A4959">
        <v>4983</v>
      </c>
      <c r="B4959" t="s">
        <v>2393</v>
      </c>
      <c r="C4959" t="s">
        <v>12729</v>
      </c>
      <c r="D4959" t="s">
        <v>340</v>
      </c>
      <c r="E4959" s="2" t="s">
        <v>231</v>
      </c>
      <c r="F4959" t="s">
        <v>13614</v>
      </c>
      <c r="G4959" s="2">
        <v>990605</v>
      </c>
      <c r="H4959" t="s">
        <v>13553</v>
      </c>
    </row>
    <row r="4960" spans="1:8" x14ac:dyDescent="0.15">
      <c r="A4960">
        <v>4984</v>
      </c>
      <c r="B4960" t="s">
        <v>2394</v>
      </c>
      <c r="C4960" t="s">
        <v>12730</v>
      </c>
      <c r="D4960" t="s">
        <v>340</v>
      </c>
      <c r="E4960" s="2" t="s">
        <v>231</v>
      </c>
      <c r="F4960" t="s">
        <v>13609</v>
      </c>
      <c r="G4960" s="2">
        <v>990810</v>
      </c>
      <c r="H4960" t="s">
        <v>13553</v>
      </c>
    </row>
    <row r="4961" spans="1:8" x14ac:dyDescent="0.15">
      <c r="A4961">
        <v>4985</v>
      </c>
      <c r="B4961" t="s">
        <v>2395</v>
      </c>
      <c r="C4961" t="s">
        <v>12731</v>
      </c>
      <c r="D4961" t="s">
        <v>340</v>
      </c>
      <c r="E4961" s="2" t="s">
        <v>231</v>
      </c>
      <c r="F4961" t="s">
        <v>13606</v>
      </c>
      <c r="G4961" s="2">
        <v>990402</v>
      </c>
      <c r="H4961" t="s">
        <v>13553</v>
      </c>
    </row>
    <row r="4962" spans="1:8" x14ac:dyDescent="0.15">
      <c r="A4962">
        <v>4986</v>
      </c>
      <c r="B4962" t="s">
        <v>2396</v>
      </c>
      <c r="C4962" t="s">
        <v>12732</v>
      </c>
      <c r="D4962" t="s">
        <v>340</v>
      </c>
      <c r="E4962" s="2" t="s">
        <v>231</v>
      </c>
      <c r="F4962" t="s">
        <v>13642</v>
      </c>
      <c r="G4962" s="2">
        <v>991115</v>
      </c>
      <c r="H4962" t="s">
        <v>13553</v>
      </c>
    </row>
    <row r="4963" spans="1:8" x14ac:dyDescent="0.15">
      <c r="A4963">
        <v>4987</v>
      </c>
      <c r="B4963" t="s">
        <v>2397</v>
      </c>
      <c r="C4963" t="s">
        <v>12733</v>
      </c>
      <c r="D4963" t="s">
        <v>340</v>
      </c>
      <c r="E4963" s="2" t="s">
        <v>231</v>
      </c>
      <c r="F4963" t="s">
        <v>13609</v>
      </c>
      <c r="G4963" s="2">
        <v>990717</v>
      </c>
      <c r="H4963" t="s">
        <v>13553</v>
      </c>
    </row>
    <row r="4964" spans="1:8" x14ac:dyDescent="0.15">
      <c r="A4964">
        <v>4988</v>
      </c>
      <c r="B4964" t="s">
        <v>2187</v>
      </c>
      <c r="C4964" t="s">
        <v>12734</v>
      </c>
      <c r="D4964" t="s">
        <v>340</v>
      </c>
      <c r="E4964" s="2" t="s">
        <v>231</v>
      </c>
      <c r="F4964" t="s">
        <v>13632</v>
      </c>
      <c r="G4964" s="2">
        <v>990925</v>
      </c>
      <c r="H4964" t="s">
        <v>13553</v>
      </c>
    </row>
    <row r="4965" spans="1:8" x14ac:dyDescent="0.15">
      <c r="A4965">
        <v>4989</v>
      </c>
      <c r="B4965" t="s">
        <v>2398</v>
      </c>
      <c r="C4965" t="s">
        <v>12735</v>
      </c>
      <c r="D4965" t="s">
        <v>340</v>
      </c>
      <c r="E4965" s="2" t="s">
        <v>231</v>
      </c>
      <c r="F4965" t="s">
        <v>27</v>
      </c>
      <c r="G4965" s="2" t="s">
        <v>7767</v>
      </c>
      <c r="H4965" t="s">
        <v>13553</v>
      </c>
    </row>
    <row r="4966" spans="1:8" x14ac:dyDescent="0.15">
      <c r="A4966">
        <v>4990</v>
      </c>
      <c r="B4966" t="s">
        <v>2186</v>
      </c>
      <c r="C4966" t="s">
        <v>12736</v>
      </c>
      <c r="D4966" t="s">
        <v>340</v>
      </c>
      <c r="E4966" s="2" t="s">
        <v>231</v>
      </c>
      <c r="F4966" t="s">
        <v>13632</v>
      </c>
      <c r="G4966" s="2">
        <v>990814</v>
      </c>
      <c r="H4966" t="s">
        <v>13553</v>
      </c>
    </row>
    <row r="4967" spans="1:8" x14ac:dyDescent="0.15">
      <c r="A4967">
        <v>4991</v>
      </c>
      <c r="B4967" t="s">
        <v>2399</v>
      </c>
      <c r="C4967" t="s">
        <v>12737</v>
      </c>
      <c r="D4967" t="s">
        <v>340</v>
      </c>
      <c r="E4967" s="2" t="s">
        <v>231</v>
      </c>
      <c r="F4967" t="s">
        <v>13629</v>
      </c>
      <c r="G4967" s="2">
        <v>990805</v>
      </c>
      <c r="H4967" t="s">
        <v>13553</v>
      </c>
    </row>
    <row r="4968" spans="1:8" x14ac:dyDescent="0.15">
      <c r="A4968">
        <v>4992</v>
      </c>
      <c r="B4968" t="s">
        <v>2400</v>
      </c>
      <c r="C4968" t="s">
        <v>12738</v>
      </c>
      <c r="D4968" t="s">
        <v>340</v>
      </c>
      <c r="E4968" s="2" t="s">
        <v>231</v>
      </c>
      <c r="F4968" t="s">
        <v>13624</v>
      </c>
      <c r="G4968" s="2">
        <v>990706</v>
      </c>
      <c r="H4968" t="s">
        <v>13553</v>
      </c>
    </row>
    <row r="4969" spans="1:8" x14ac:dyDescent="0.15">
      <c r="A4969">
        <v>4993</v>
      </c>
      <c r="B4969" t="s">
        <v>2401</v>
      </c>
      <c r="C4969" t="s">
        <v>12739</v>
      </c>
      <c r="D4969" t="s">
        <v>340</v>
      </c>
      <c r="E4969" s="2" t="s">
        <v>231</v>
      </c>
      <c r="F4969" t="s">
        <v>13640</v>
      </c>
      <c r="G4969" s="2">
        <v>990518</v>
      </c>
      <c r="H4969" t="s">
        <v>13553</v>
      </c>
    </row>
    <row r="4970" spans="1:8" x14ac:dyDescent="0.15">
      <c r="A4970">
        <v>4994</v>
      </c>
      <c r="B4970" t="s">
        <v>2402</v>
      </c>
      <c r="C4970" t="s">
        <v>12740</v>
      </c>
      <c r="D4970" t="s">
        <v>340</v>
      </c>
      <c r="E4970" s="2" t="s">
        <v>231</v>
      </c>
      <c r="F4970" t="s">
        <v>13626</v>
      </c>
      <c r="G4970" s="2">
        <v>991125</v>
      </c>
      <c r="H4970" t="s">
        <v>13553</v>
      </c>
    </row>
    <row r="4971" spans="1:8" x14ac:dyDescent="0.15">
      <c r="A4971">
        <v>4995</v>
      </c>
      <c r="B4971" t="s">
        <v>2403</v>
      </c>
      <c r="C4971" t="s">
        <v>12741</v>
      </c>
      <c r="D4971" t="s">
        <v>340</v>
      </c>
      <c r="E4971" s="2" t="s">
        <v>231</v>
      </c>
      <c r="F4971" t="s">
        <v>13626</v>
      </c>
      <c r="G4971" s="2">
        <v>991125</v>
      </c>
      <c r="H4971" t="s">
        <v>13553</v>
      </c>
    </row>
    <row r="4972" spans="1:8" x14ac:dyDescent="0.15">
      <c r="A4972">
        <v>4996</v>
      </c>
      <c r="B4972" t="s">
        <v>5493</v>
      </c>
      <c r="C4972" t="s">
        <v>12742</v>
      </c>
      <c r="D4972" t="s">
        <v>340</v>
      </c>
      <c r="E4972" s="2" t="s">
        <v>230</v>
      </c>
      <c r="F4972" t="s">
        <v>13607</v>
      </c>
      <c r="G4972" s="2" t="s">
        <v>6505</v>
      </c>
      <c r="H4972" t="s">
        <v>13553</v>
      </c>
    </row>
    <row r="4973" spans="1:8" x14ac:dyDescent="0.15">
      <c r="A4973">
        <v>4997</v>
      </c>
      <c r="B4973" t="s">
        <v>3656</v>
      </c>
      <c r="C4973" t="s">
        <v>12743</v>
      </c>
      <c r="D4973" t="s">
        <v>340</v>
      </c>
      <c r="E4973" s="2" t="s">
        <v>230</v>
      </c>
      <c r="F4973" t="s">
        <v>13607</v>
      </c>
      <c r="G4973" s="2" t="s">
        <v>6312</v>
      </c>
      <c r="H4973" t="s">
        <v>13553</v>
      </c>
    </row>
    <row r="4974" spans="1:8" x14ac:dyDescent="0.15">
      <c r="A4974">
        <v>4998</v>
      </c>
      <c r="B4974" t="s">
        <v>3657</v>
      </c>
      <c r="C4974" t="s">
        <v>12744</v>
      </c>
      <c r="D4974" t="s">
        <v>340</v>
      </c>
      <c r="E4974" s="2" t="s">
        <v>230</v>
      </c>
      <c r="F4974" t="s">
        <v>13610</v>
      </c>
      <c r="G4974" s="2" t="s">
        <v>7806</v>
      </c>
      <c r="H4974" t="s">
        <v>13553</v>
      </c>
    </row>
    <row r="4975" spans="1:8" x14ac:dyDescent="0.15">
      <c r="A4975">
        <v>4999</v>
      </c>
      <c r="B4975" t="s">
        <v>3658</v>
      </c>
      <c r="C4975" t="s">
        <v>12745</v>
      </c>
      <c r="D4975" t="s">
        <v>340</v>
      </c>
      <c r="E4975" s="2" t="s">
        <v>230</v>
      </c>
      <c r="F4975" t="s">
        <v>13621</v>
      </c>
      <c r="G4975" s="2">
        <v>990902</v>
      </c>
      <c r="H4975" t="s">
        <v>13553</v>
      </c>
    </row>
    <row r="4976" spans="1:8" x14ac:dyDescent="0.15">
      <c r="A4976">
        <v>5000</v>
      </c>
      <c r="B4976" t="s">
        <v>3659</v>
      </c>
      <c r="C4976" t="s">
        <v>12746</v>
      </c>
      <c r="D4976" t="s">
        <v>340</v>
      </c>
      <c r="E4976" s="2" t="s">
        <v>230</v>
      </c>
      <c r="F4976" t="s">
        <v>13618</v>
      </c>
      <c r="G4976" s="2" t="s">
        <v>6696</v>
      </c>
      <c r="H4976" t="s">
        <v>13553</v>
      </c>
    </row>
    <row r="4977" spans="1:8" x14ac:dyDescent="0.15">
      <c r="A4977">
        <v>5001</v>
      </c>
      <c r="B4977" t="s">
        <v>5494</v>
      </c>
      <c r="C4977" t="s">
        <v>12747</v>
      </c>
      <c r="D4977" t="s">
        <v>340</v>
      </c>
      <c r="E4977" s="2" t="s">
        <v>230</v>
      </c>
      <c r="F4977" t="s">
        <v>13642</v>
      </c>
      <c r="G4977" s="2" t="s">
        <v>6640</v>
      </c>
      <c r="H4977" t="s">
        <v>13553</v>
      </c>
    </row>
    <row r="4978" spans="1:8" x14ac:dyDescent="0.15">
      <c r="A4978">
        <v>5002</v>
      </c>
      <c r="B4978" t="s">
        <v>5495</v>
      </c>
      <c r="C4978" t="s">
        <v>12748</v>
      </c>
      <c r="D4978" t="s">
        <v>340</v>
      </c>
      <c r="E4978" s="2" t="s">
        <v>230</v>
      </c>
      <c r="F4978" t="s">
        <v>13634</v>
      </c>
      <c r="G4978" s="2" t="s">
        <v>6433</v>
      </c>
      <c r="H4978" t="s">
        <v>13553</v>
      </c>
    </row>
    <row r="4979" spans="1:8" x14ac:dyDescent="0.15">
      <c r="A4979">
        <v>5003</v>
      </c>
      <c r="B4979" t="s">
        <v>3660</v>
      </c>
      <c r="C4979" t="s">
        <v>12749</v>
      </c>
      <c r="D4979" t="s">
        <v>340</v>
      </c>
      <c r="E4979" s="2" t="s">
        <v>230</v>
      </c>
      <c r="F4979" t="s">
        <v>13644</v>
      </c>
      <c r="G4979" s="2" t="s">
        <v>6648</v>
      </c>
      <c r="H4979" t="s">
        <v>13553</v>
      </c>
    </row>
    <row r="4980" spans="1:8" x14ac:dyDescent="0.15">
      <c r="A4980">
        <v>5004</v>
      </c>
      <c r="B4980" t="s">
        <v>3661</v>
      </c>
      <c r="C4980" t="s">
        <v>12750</v>
      </c>
      <c r="D4980" t="s">
        <v>340</v>
      </c>
      <c r="E4980" s="2" t="s">
        <v>230</v>
      </c>
      <c r="F4980" t="s">
        <v>13645</v>
      </c>
      <c r="G4980" s="2" t="s">
        <v>7284</v>
      </c>
      <c r="H4980" t="s">
        <v>13553</v>
      </c>
    </row>
    <row r="4981" spans="1:8" x14ac:dyDescent="0.15">
      <c r="A4981">
        <v>5005</v>
      </c>
      <c r="B4981" t="s">
        <v>3662</v>
      </c>
      <c r="C4981" t="s">
        <v>12751</v>
      </c>
      <c r="D4981" t="s">
        <v>340</v>
      </c>
      <c r="E4981" s="2" t="s">
        <v>230</v>
      </c>
      <c r="F4981" t="s">
        <v>13610</v>
      </c>
      <c r="G4981" s="2" t="s">
        <v>7411</v>
      </c>
      <c r="H4981" t="s">
        <v>13553</v>
      </c>
    </row>
    <row r="4982" spans="1:8" x14ac:dyDescent="0.15">
      <c r="A4982">
        <v>5006</v>
      </c>
      <c r="B4982" t="s">
        <v>5496</v>
      </c>
      <c r="C4982" t="s">
        <v>12752</v>
      </c>
      <c r="D4982" t="s">
        <v>340</v>
      </c>
      <c r="E4982" s="2" t="s">
        <v>230</v>
      </c>
      <c r="F4982" t="s">
        <v>13607</v>
      </c>
      <c r="G4982" s="2" t="s">
        <v>7625</v>
      </c>
      <c r="H4982" t="s">
        <v>13553</v>
      </c>
    </row>
    <row r="4983" spans="1:8" x14ac:dyDescent="0.15">
      <c r="A4983">
        <v>5007</v>
      </c>
      <c r="B4983" t="s">
        <v>3681</v>
      </c>
      <c r="C4983" t="s">
        <v>12753</v>
      </c>
      <c r="D4983" t="s">
        <v>340</v>
      </c>
      <c r="E4983" s="2" t="s">
        <v>230</v>
      </c>
      <c r="F4983" t="s">
        <v>13607</v>
      </c>
      <c r="G4983" s="2" t="s">
        <v>6648</v>
      </c>
      <c r="H4983" t="s">
        <v>13553</v>
      </c>
    </row>
    <row r="4984" spans="1:8" x14ac:dyDescent="0.15">
      <c r="A4984">
        <v>5008</v>
      </c>
      <c r="B4984" t="s">
        <v>5497</v>
      </c>
      <c r="C4984" t="s">
        <v>12754</v>
      </c>
      <c r="D4984" t="s">
        <v>340</v>
      </c>
      <c r="E4984" s="2" t="s">
        <v>230</v>
      </c>
      <c r="F4984" t="s">
        <v>13643</v>
      </c>
      <c r="G4984" s="2" t="s">
        <v>6646</v>
      </c>
      <c r="H4984" t="s">
        <v>13553</v>
      </c>
    </row>
    <row r="4985" spans="1:8" x14ac:dyDescent="0.15">
      <c r="A4985">
        <v>5009</v>
      </c>
      <c r="B4985" t="s">
        <v>5498</v>
      </c>
      <c r="C4985" t="s">
        <v>12755</v>
      </c>
      <c r="D4985" t="s">
        <v>340</v>
      </c>
      <c r="E4985" s="2" t="s">
        <v>230</v>
      </c>
      <c r="F4985" t="s">
        <v>13644</v>
      </c>
      <c r="G4985" s="2" t="s">
        <v>7381</v>
      </c>
      <c r="H4985" t="s">
        <v>13553</v>
      </c>
    </row>
    <row r="4986" spans="1:8" x14ac:dyDescent="0.15">
      <c r="A4986">
        <v>5010</v>
      </c>
      <c r="B4986" t="s">
        <v>5499</v>
      </c>
      <c r="C4986" t="s">
        <v>12756</v>
      </c>
      <c r="D4986" t="s">
        <v>340</v>
      </c>
      <c r="E4986" s="2" t="s">
        <v>230</v>
      </c>
      <c r="F4986" t="s">
        <v>13634</v>
      </c>
      <c r="G4986" s="2" t="s">
        <v>7064</v>
      </c>
      <c r="H4986" t="s">
        <v>13553</v>
      </c>
    </row>
    <row r="4987" spans="1:8" x14ac:dyDescent="0.15">
      <c r="A4987">
        <v>5011</v>
      </c>
      <c r="B4987" t="s">
        <v>3663</v>
      </c>
      <c r="C4987" t="s">
        <v>12757</v>
      </c>
      <c r="D4987" t="s">
        <v>340</v>
      </c>
      <c r="E4987" s="2" t="s">
        <v>230</v>
      </c>
      <c r="F4987" t="s">
        <v>13632</v>
      </c>
      <c r="G4987" s="2" t="s">
        <v>6786</v>
      </c>
      <c r="H4987" t="s">
        <v>13553</v>
      </c>
    </row>
    <row r="4988" spans="1:8" x14ac:dyDescent="0.15">
      <c r="A4988">
        <v>5012</v>
      </c>
      <c r="B4988" t="s">
        <v>5500</v>
      </c>
      <c r="C4988" t="s">
        <v>12758</v>
      </c>
      <c r="D4988" t="s">
        <v>340</v>
      </c>
      <c r="E4988" s="2" t="s">
        <v>230</v>
      </c>
      <c r="F4988" t="s">
        <v>13607</v>
      </c>
      <c r="G4988" s="2" t="s">
        <v>6352</v>
      </c>
      <c r="H4988" t="s">
        <v>13553</v>
      </c>
    </row>
    <row r="4989" spans="1:8" x14ac:dyDescent="0.15">
      <c r="A4989">
        <v>5013</v>
      </c>
      <c r="B4989" t="s">
        <v>5501</v>
      </c>
      <c r="C4989" t="s">
        <v>12759</v>
      </c>
      <c r="D4989" t="s">
        <v>340</v>
      </c>
      <c r="E4989" s="2" t="s">
        <v>230</v>
      </c>
      <c r="F4989" t="s">
        <v>13619</v>
      </c>
      <c r="G4989" s="2" t="s">
        <v>7062</v>
      </c>
      <c r="H4989" t="s">
        <v>13553</v>
      </c>
    </row>
    <row r="4990" spans="1:8" x14ac:dyDescent="0.15">
      <c r="A4990">
        <v>5014</v>
      </c>
      <c r="B4990" t="s">
        <v>5502</v>
      </c>
      <c r="C4990" t="s">
        <v>12760</v>
      </c>
      <c r="D4990" t="s">
        <v>340</v>
      </c>
      <c r="E4990" s="2" t="s">
        <v>230</v>
      </c>
      <c r="F4990" t="s">
        <v>13621</v>
      </c>
      <c r="G4990" s="2" t="s">
        <v>7122</v>
      </c>
      <c r="H4990" t="s">
        <v>13553</v>
      </c>
    </row>
    <row r="4991" spans="1:8" x14ac:dyDescent="0.15">
      <c r="A4991">
        <v>5015</v>
      </c>
      <c r="B4991" t="s">
        <v>5503</v>
      </c>
      <c r="C4991" t="s">
        <v>12761</v>
      </c>
      <c r="D4991" t="s">
        <v>340</v>
      </c>
      <c r="E4991" s="2" t="s">
        <v>230</v>
      </c>
      <c r="F4991" t="s">
        <v>13611</v>
      </c>
      <c r="G4991" s="2" t="s">
        <v>7060</v>
      </c>
      <c r="H4991" t="s">
        <v>13553</v>
      </c>
    </row>
    <row r="4992" spans="1:8" x14ac:dyDescent="0.15">
      <c r="A4992">
        <v>5016</v>
      </c>
      <c r="B4992" t="s">
        <v>5504</v>
      </c>
      <c r="C4992" t="s">
        <v>12762</v>
      </c>
      <c r="D4992" t="s">
        <v>340</v>
      </c>
      <c r="E4992" s="2" t="s">
        <v>230</v>
      </c>
      <c r="F4992" t="s">
        <v>13607</v>
      </c>
      <c r="G4992" s="2" t="s">
        <v>7572</v>
      </c>
      <c r="H4992" t="s">
        <v>13553</v>
      </c>
    </row>
    <row r="4993" spans="1:8" x14ac:dyDescent="0.15">
      <c r="A4993">
        <v>5017</v>
      </c>
      <c r="B4993" t="s">
        <v>5505</v>
      </c>
      <c r="C4993" t="s">
        <v>12763</v>
      </c>
      <c r="D4993" t="s">
        <v>340</v>
      </c>
      <c r="E4993" s="2" t="s">
        <v>230</v>
      </c>
      <c r="F4993" t="s">
        <v>13607</v>
      </c>
      <c r="G4993" s="2" t="s">
        <v>7572</v>
      </c>
      <c r="H4993" t="s">
        <v>13553</v>
      </c>
    </row>
    <row r="4994" spans="1:8" x14ac:dyDescent="0.15">
      <c r="A4994">
        <v>5018</v>
      </c>
      <c r="B4994" t="s">
        <v>5506</v>
      </c>
      <c r="C4994" t="s">
        <v>12764</v>
      </c>
      <c r="D4994" t="s">
        <v>340</v>
      </c>
      <c r="E4994" s="2" t="s">
        <v>230</v>
      </c>
      <c r="F4994" t="s">
        <v>13640</v>
      </c>
      <c r="G4994" s="2" t="s">
        <v>6310</v>
      </c>
      <c r="H4994" t="s">
        <v>13553</v>
      </c>
    </row>
    <row r="4995" spans="1:8" x14ac:dyDescent="0.15">
      <c r="A4995">
        <v>5019</v>
      </c>
      <c r="B4995" t="s">
        <v>5507</v>
      </c>
      <c r="C4995" t="s">
        <v>12765</v>
      </c>
      <c r="D4995" t="s">
        <v>340</v>
      </c>
      <c r="E4995" s="2" t="s">
        <v>230</v>
      </c>
      <c r="F4995" t="s">
        <v>13607</v>
      </c>
      <c r="G4995" s="2" t="s">
        <v>7197</v>
      </c>
      <c r="H4995" t="s">
        <v>13553</v>
      </c>
    </row>
    <row r="4996" spans="1:8" x14ac:dyDescent="0.15">
      <c r="A4996">
        <v>5020</v>
      </c>
      <c r="B4996" t="s">
        <v>5508</v>
      </c>
      <c r="C4996" t="s">
        <v>12766</v>
      </c>
      <c r="D4996" t="s">
        <v>340</v>
      </c>
      <c r="E4996" s="2" t="s">
        <v>230</v>
      </c>
      <c r="F4996" t="s">
        <v>13614</v>
      </c>
      <c r="G4996" s="2" t="s">
        <v>6564</v>
      </c>
      <c r="H4996" t="s">
        <v>13553</v>
      </c>
    </row>
    <row r="4997" spans="1:8" x14ac:dyDescent="0.15">
      <c r="A4997">
        <v>5021</v>
      </c>
      <c r="B4997" t="s">
        <v>3664</v>
      </c>
      <c r="C4997" t="s">
        <v>12767</v>
      </c>
      <c r="D4997" t="s">
        <v>340</v>
      </c>
      <c r="E4997" s="2" t="s">
        <v>230</v>
      </c>
      <c r="F4997" t="s">
        <v>13610</v>
      </c>
      <c r="G4997" s="2" t="s">
        <v>7066</v>
      </c>
      <c r="H4997" t="s">
        <v>13553</v>
      </c>
    </row>
    <row r="4998" spans="1:8" x14ac:dyDescent="0.15">
      <c r="A4998">
        <v>5022</v>
      </c>
      <c r="B4998" t="s">
        <v>3665</v>
      </c>
      <c r="C4998" t="s">
        <v>12768</v>
      </c>
      <c r="D4998" t="s">
        <v>340</v>
      </c>
      <c r="E4998" s="2" t="s">
        <v>230</v>
      </c>
      <c r="F4998" t="s">
        <v>13607</v>
      </c>
      <c r="G4998" s="2" t="s">
        <v>6643</v>
      </c>
      <c r="H4998" t="s">
        <v>13553</v>
      </c>
    </row>
    <row r="4999" spans="1:8" x14ac:dyDescent="0.15">
      <c r="A4999">
        <v>5023</v>
      </c>
      <c r="B4999" t="s">
        <v>5509</v>
      </c>
      <c r="C4999" t="s">
        <v>12769</v>
      </c>
      <c r="D4999" t="s">
        <v>340</v>
      </c>
      <c r="E4999" s="2" t="s">
        <v>230</v>
      </c>
      <c r="F4999" t="s">
        <v>13630</v>
      </c>
      <c r="G4999" s="2" t="s">
        <v>6697</v>
      </c>
      <c r="H4999" t="s">
        <v>13553</v>
      </c>
    </row>
    <row r="5000" spans="1:8" x14ac:dyDescent="0.15">
      <c r="A5000">
        <v>5024</v>
      </c>
      <c r="B5000" t="s">
        <v>5510</v>
      </c>
      <c r="C5000" t="s">
        <v>12770</v>
      </c>
      <c r="D5000" t="s">
        <v>340</v>
      </c>
      <c r="E5000" s="2" t="s">
        <v>230</v>
      </c>
      <c r="F5000" t="s">
        <v>13607</v>
      </c>
      <c r="G5000" s="2" t="s">
        <v>7371</v>
      </c>
      <c r="H5000" t="s">
        <v>13553</v>
      </c>
    </row>
    <row r="5001" spans="1:8" x14ac:dyDescent="0.15">
      <c r="A5001">
        <v>5025</v>
      </c>
      <c r="B5001" t="s">
        <v>3666</v>
      </c>
      <c r="C5001" t="s">
        <v>12771</v>
      </c>
      <c r="D5001" t="s">
        <v>340</v>
      </c>
      <c r="E5001" s="2" t="s">
        <v>230</v>
      </c>
      <c r="F5001" t="s">
        <v>13624</v>
      </c>
      <c r="G5001" s="2" t="s">
        <v>6871</v>
      </c>
      <c r="H5001" t="s">
        <v>13553</v>
      </c>
    </row>
    <row r="5002" spans="1:8" x14ac:dyDescent="0.15">
      <c r="A5002">
        <v>5026</v>
      </c>
      <c r="B5002" t="s">
        <v>3667</v>
      </c>
      <c r="C5002" t="s">
        <v>12772</v>
      </c>
      <c r="D5002" t="s">
        <v>340</v>
      </c>
      <c r="E5002" s="2" t="s">
        <v>230</v>
      </c>
      <c r="F5002" t="s">
        <v>13617</v>
      </c>
      <c r="G5002" s="2" t="s">
        <v>6699</v>
      </c>
      <c r="H5002" t="s">
        <v>13553</v>
      </c>
    </row>
    <row r="5003" spans="1:8" x14ac:dyDescent="0.15">
      <c r="A5003">
        <v>5027</v>
      </c>
      <c r="B5003" t="s">
        <v>3668</v>
      </c>
      <c r="C5003" t="s">
        <v>12773</v>
      </c>
      <c r="D5003" t="s">
        <v>340</v>
      </c>
      <c r="E5003" s="2" t="s">
        <v>230</v>
      </c>
      <c r="F5003" t="s">
        <v>13642</v>
      </c>
      <c r="G5003" s="2" t="s">
        <v>7180</v>
      </c>
      <c r="H5003" t="s">
        <v>13553</v>
      </c>
    </row>
    <row r="5004" spans="1:8" x14ac:dyDescent="0.15">
      <c r="A5004">
        <v>5028</v>
      </c>
      <c r="B5004" t="s">
        <v>3669</v>
      </c>
      <c r="C5004" t="s">
        <v>12774</v>
      </c>
      <c r="D5004" t="s">
        <v>340</v>
      </c>
      <c r="E5004" s="2" t="s">
        <v>230</v>
      </c>
      <c r="F5004" t="s">
        <v>13650</v>
      </c>
      <c r="G5004" s="2" t="s">
        <v>6844</v>
      </c>
      <c r="H5004" t="s">
        <v>13553</v>
      </c>
    </row>
    <row r="5005" spans="1:8" x14ac:dyDescent="0.15">
      <c r="A5005">
        <v>5029</v>
      </c>
      <c r="B5005" t="s">
        <v>5511</v>
      </c>
      <c r="C5005" t="s">
        <v>12775</v>
      </c>
      <c r="D5005" t="s">
        <v>340</v>
      </c>
      <c r="E5005" s="2" t="s">
        <v>230</v>
      </c>
      <c r="F5005" t="s">
        <v>13610</v>
      </c>
      <c r="G5005" s="2" t="s">
        <v>6644</v>
      </c>
      <c r="H5005" t="s">
        <v>13553</v>
      </c>
    </row>
    <row r="5006" spans="1:8" x14ac:dyDescent="0.15">
      <c r="A5006">
        <v>5030</v>
      </c>
      <c r="B5006" t="s">
        <v>3670</v>
      </c>
      <c r="C5006" t="s">
        <v>12776</v>
      </c>
      <c r="D5006" t="s">
        <v>340</v>
      </c>
      <c r="E5006" s="2" t="s">
        <v>230</v>
      </c>
      <c r="F5006" t="s">
        <v>13640</v>
      </c>
      <c r="G5006" s="2" t="s">
        <v>6553</v>
      </c>
      <c r="H5006" t="s">
        <v>13553</v>
      </c>
    </row>
    <row r="5007" spans="1:8" x14ac:dyDescent="0.15">
      <c r="A5007">
        <v>5031</v>
      </c>
      <c r="B5007" t="s">
        <v>3671</v>
      </c>
      <c r="C5007" t="s">
        <v>12777</v>
      </c>
      <c r="D5007" t="s">
        <v>340</v>
      </c>
      <c r="E5007" s="2" t="s">
        <v>230</v>
      </c>
      <c r="F5007" t="s">
        <v>13620</v>
      </c>
      <c r="G5007" s="2" t="s">
        <v>6345</v>
      </c>
      <c r="H5007" t="s">
        <v>13553</v>
      </c>
    </row>
    <row r="5008" spans="1:8" x14ac:dyDescent="0.15">
      <c r="A5008">
        <v>5032</v>
      </c>
      <c r="B5008" t="s">
        <v>3672</v>
      </c>
      <c r="C5008" t="s">
        <v>12778</v>
      </c>
      <c r="D5008" t="s">
        <v>340</v>
      </c>
      <c r="E5008" s="2" t="s">
        <v>230</v>
      </c>
      <c r="F5008" t="s">
        <v>13606</v>
      </c>
      <c r="G5008" s="2" t="s">
        <v>7054</v>
      </c>
      <c r="H5008" t="s">
        <v>13553</v>
      </c>
    </row>
    <row r="5009" spans="1:8" x14ac:dyDescent="0.15">
      <c r="A5009">
        <v>5033</v>
      </c>
      <c r="B5009" t="s">
        <v>3673</v>
      </c>
      <c r="C5009" t="s">
        <v>12779</v>
      </c>
      <c r="D5009" t="s">
        <v>340</v>
      </c>
      <c r="E5009" s="2" t="s">
        <v>230</v>
      </c>
      <c r="F5009" t="s">
        <v>13610</v>
      </c>
      <c r="G5009" s="2" t="s">
        <v>7238</v>
      </c>
      <c r="H5009" t="s">
        <v>13553</v>
      </c>
    </row>
    <row r="5010" spans="1:8" x14ac:dyDescent="0.15">
      <c r="A5010">
        <v>5034</v>
      </c>
      <c r="B5010" t="s">
        <v>5512</v>
      </c>
      <c r="C5010" t="s">
        <v>12780</v>
      </c>
      <c r="D5010" t="s">
        <v>340</v>
      </c>
      <c r="E5010" s="2" t="s">
        <v>230</v>
      </c>
      <c r="F5010" t="s">
        <v>13625</v>
      </c>
      <c r="G5010" s="2" t="s">
        <v>6592</v>
      </c>
      <c r="H5010" t="s">
        <v>13553</v>
      </c>
    </row>
    <row r="5011" spans="1:8" x14ac:dyDescent="0.15">
      <c r="A5011">
        <v>5035</v>
      </c>
      <c r="B5011" t="s">
        <v>3674</v>
      </c>
      <c r="C5011" t="s">
        <v>12781</v>
      </c>
      <c r="D5011" t="s">
        <v>340</v>
      </c>
      <c r="E5011" s="2" t="s">
        <v>230</v>
      </c>
      <c r="F5011" t="s">
        <v>13617</v>
      </c>
      <c r="G5011" s="2" t="s">
        <v>6936</v>
      </c>
      <c r="H5011" t="s">
        <v>13553</v>
      </c>
    </row>
    <row r="5012" spans="1:8" x14ac:dyDescent="0.15">
      <c r="A5012">
        <v>5036</v>
      </c>
      <c r="B5012" t="s">
        <v>3675</v>
      </c>
      <c r="C5012" t="s">
        <v>12782</v>
      </c>
      <c r="D5012" t="s">
        <v>340</v>
      </c>
      <c r="E5012" s="2" t="s">
        <v>230</v>
      </c>
      <c r="F5012" t="s">
        <v>13634</v>
      </c>
      <c r="G5012" s="2" t="s">
        <v>7118</v>
      </c>
      <c r="H5012" t="s">
        <v>13553</v>
      </c>
    </row>
    <row r="5013" spans="1:8" x14ac:dyDescent="0.15">
      <c r="A5013">
        <v>5037</v>
      </c>
      <c r="B5013" t="s">
        <v>5513</v>
      </c>
      <c r="C5013" t="s">
        <v>12783</v>
      </c>
      <c r="D5013" t="s">
        <v>340</v>
      </c>
      <c r="E5013" s="2" t="s">
        <v>230</v>
      </c>
      <c r="F5013" t="s">
        <v>13606</v>
      </c>
      <c r="G5013" s="2" t="s">
        <v>7807</v>
      </c>
      <c r="H5013" t="s">
        <v>13553</v>
      </c>
    </row>
    <row r="5014" spans="1:8" x14ac:dyDescent="0.15">
      <c r="A5014">
        <v>5038</v>
      </c>
      <c r="B5014" t="s">
        <v>3676</v>
      </c>
      <c r="C5014" t="s">
        <v>12784</v>
      </c>
      <c r="D5014" t="s">
        <v>340</v>
      </c>
      <c r="E5014" s="2" t="s">
        <v>230</v>
      </c>
      <c r="F5014" t="s">
        <v>13632</v>
      </c>
      <c r="G5014" s="2" t="s">
        <v>6305</v>
      </c>
      <c r="H5014" t="s">
        <v>13553</v>
      </c>
    </row>
    <row r="5015" spans="1:8" x14ac:dyDescent="0.15">
      <c r="A5015">
        <v>5039</v>
      </c>
      <c r="B5015" t="s">
        <v>3677</v>
      </c>
      <c r="C5015" t="s">
        <v>12785</v>
      </c>
      <c r="D5015" t="s">
        <v>340</v>
      </c>
      <c r="E5015" s="2" t="s">
        <v>230</v>
      </c>
      <c r="F5015" t="s">
        <v>13606</v>
      </c>
      <c r="G5015" s="2" t="s">
        <v>6552</v>
      </c>
      <c r="H5015" t="s">
        <v>13553</v>
      </c>
    </row>
    <row r="5016" spans="1:8" x14ac:dyDescent="0.15">
      <c r="A5016">
        <v>5040</v>
      </c>
      <c r="B5016" t="s">
        <v>3678</v>
      </c>
      <c r="C5016" t="s">
        <v>12786</v>
      </c>
      <c r="D5016" t="s">
        <v>340</v>
      </c>
      <c r="E5016" s="2" t="s">
        <v>230</v>
      </c>
      <c r="F5016" t="s">
        <v>13606</v>
      </c>
      <c r="G5016" s="2" t="s">
        <v>6552</v>
      </c>
      <c r="H5016" t="s">
        <v>13553</v>
      </c>
    </row>
    <row r="5017" spans="1:8" x14ac:dyDescent="0.15">
      <c r="A5017">
        <v>5041</v>
      </c>
      <c r="B5017" t="s">
        <v>5514</v>
      </c>
      <c r="C5017" t="s">
        <v>12787</v>
      </c>
      <c r="D5017" t="s">
        <v>340</v>
      </c>
      <c r="E5017" s="2" t="s">
        <v>230</v>
      </c>
      <c r="F5017" t="s">
        <v>13625</v>
      </c>
      <c r="G5017" s="2" t="s">
        <v>6608</v>
      </c>
      <c r="H5017" t="s">
        <v>13553</v>
      </c>
    </row>
    <row r="5018" spans="1:8" x14ac:dyDescent="0.15">
      <c r="A5018">
        <v>5042</v>
      </c>
      <c r="B5018" t="s">
        <v>3679</v>
      </c>
      <c r="C5018" t="s">
        <v>12788</v>
      </c>
      <c r="D5018" t="s">
        <v>340</v>
      </c>
      <c r="E5018" s="2" t="s">
        <v>230</v>
      </c>
      <c r="F5018" t="s">
        <v>13639</v>
      </c>
      <c r="G5018" s="2" t="s">
        <v>6646</v>
      </c>
      <c r="H5018" t="s">
        <v>13553</v>
      </c>
    </row>
    <row r="5019" spans="1:8" x14ac:dyDescent="0.15">
      <c r="A5019">
        <v>5043</v>
      </c>
      <c r="B5019" t="s">
        <v>3680</v>
      </c>
      <c r="C5019" t="s">
        <v>12789</v>
      </c>
      <c r="D5019" t="s">
        <v>340</v>
      </c>
      <c r="E5019" s="2" t="s">
        <v>230</v>
      </c>
      <c r="F5019" t="s">
        <v>13621</v>
      </c>
      <c r="G5019" s="2" t="s">
        <v>7055</v>
      </c>
      <c r="H5019" t="s">
        <v>13553</v>
      </c>
    </row>
    <row r="5020" spans="1:8" x14ac:dyDescent="0.15">
      <c r="A5020">
        <v>5044</v>
      </c>
      <c r="B5020" t="s">
        <v>3682</v>
      </c>
      <c r="C5020" t="s">
        <v>12790</v>
      </c>
      <c r="D5020" t="s">
        <v>340</v>
      </c>
      <c r="E5020" s="2" t="s">
        <v>230</v>
      </c>
      <c r="F5020" t="s">
        <v>13635</v>
      </c>
      <c r="G5020" s="2" t="s">
        <v>6871</v>
      </c>
      <c r="H5020" t="s">
        <v>13553</v>
      </c>
    </row>
    <row r="5021" spans="1:8" x14ac:dyDescent="0.15">
      <c r="A5021">
        <v>5045</v>
      </c>
      <c r="B5021" t="s">
        <v>5515</v>
      </c>
      <c r="C5021" t="s">
        <v>12791</v>
      </c>
      <c r="D5021" t="s">
        <v>340</v>
      </c>
      <c r="E5021" s="2" t="s">
        <v>230</v>
      </c>
      <c r="F5021" t="s">
        <v>13612</v>
      </c>
      <c r="G5021" s="2" t="s">
        <v>7588</v>
      </c>
      <c r="H5021" t="s">
        <v>13553</v>
      </c>
    </row>
    <row r="5022" spans="1:8" x14ac:dyDescent="0.15">
      <c r="A5022">
        <v>5046</v>
      </c>
      <c r="B5022" t="s">
        <v>5516</v>
      </c>
      <c r="C5022" t="s">
        <v>12792</v>
      </c>
      <c r="D5022" t="s">
        <v>340</v>
      </c>
      <c r="E5022" s="2" t="s">
        <v>230</v>
      </c>
      <c r="F5022" t="s">
        <v>13606</v>
      </c>
      <c r="G5022" s="2" t="s">
        <v>7602</v>
      </c>
      <c r="H5022" t="s">
        <v>13553</v>
      </c>
    </row>
    <row r="5023" spans="1:8" x14ac:dyDescent="0.15">
      <c r="A5023">
        <v>5047</v>
      </c>
      <c r="B5023" t="s">
        <v>5517</v>
      </c>
      <c r="C5023" t="s">
        <v>9308</v>
      </c>
      <c r="D5023" t="s">
        <v>340</v>
      </c>
      <c r="E5023" s="2" t="s">
        <v>230</v>
      </c>
      <c r="F5023" t="s">
        <v>13610</v>
      </c>
      <c r="G5023" s="2" t="s">
        <v>7152</v>
      </c>
      <c r="H5023" t="s">
        <v>13553</v>
      </c>
    </row>
    <row r="5024" spans="1:8" x14ac:dyDescent="0.15">
      <c r="A5024">
        <v>5048</v>
      </c>
      <c r="B5024" t="s">
        <v>5518</v>
      </c>
      <c r="C5024" t="s">
        <v>12793</v>
      </c>
      <c r="D5024" t="s">
        <v>340</v>
      </c>
      <c r="E5024" s="2" t="s">
        <v>230</v>
      </c>
      <c r="F5024" t="s">
        <v>13617</v>
      </c>
      <c r="G5024" s="2" t="s">
        <v>7801</v>
      </c>
      <c r="H5024" t="s">
        <v>13553</v>
      </c>
    </row>
    <row r="5025" spans="1:8" x14ac:dyDescent="0.15">
      <c r="A5025">
        <v>5049</v>
      </c>
      <c r="B5025" t="s">
        <v>2190</v>
      </c>
      <c r="C5025" t="s">
        <v>12794</v>
      </c>
      <c r="D5025" t="s">
        <v>340</v>
      </c>
      <c r="E5025" s="2" t="s">
        <v>231</v>
      </c>
      <c r="F5025" t="s">
        <v>13607</v>
      </c>
      <c r="G5025" s="2" t="s">
        <v>7808</v>
      </c>
      <c r="H5025" t="s">
        <v>13554</v>
      </c>
    </row>
    <row r="5026" spans="1:8" x14ac:dyDescent="0.15">
      <c r="A5026">
        <v>5050</v>
      </c>
      <c r="B5026" t="s">
        <v>1270</v>
      </c>
      <c r="C5026" t="s">
        <v>12795</v>
      </c>
      <c r="D5026" t="s">
        <v>340</v>
      </c>
      <c r="E5026" s="2" t="s">
        <v>232</v>
      </c>
      <c r="F5026" t="s">
        <v>13607</v>
      </c>
      <c r="G5026" s="2" t="s">
        <v>7809</v>
      </c>
      <c r="H5026" t="s">
        <v>13554</v>
      </c>
    </row>
    <row r="5027" spans="1:8" x14ac:dyDescent="0.15">
      <c r="A5027">
        <v>5051</v>
      </c>
      <c r="B5027" t="s">
        <v>3683</v>
      </c>
      <c r="C5027" t="s">
        <v>12796</v>
      </c>
      <c r="D5027" t="s">
        <v>340</v>
      </c>
      <c r="E5027" s="2" t="s">
        <v>230</v>
      </c>
      <c r="F5027" t="s">
        <v>13609</v>
      </c>
      <c r="G5027" s="2" t="s">
        <v>7499</v>
      </c>
      <c r="H5027" t="s">
        <v>13553</v>
      </c>
    </row>
    <row r="5028" spans="1:8" x14ac:dyDescent="0.15">
      <c r="A5028">
        <v>5052</v>
      </c>
      <c r="B5028" t="s">
        <v>2703</v>
      </c>
      <c r="C5028" t="s">
        <v>12797</v>
      </c>
      <c r="D5028" t="s">
        <v>415</v>
      </c>
      <c r="E5028" s="2" t="s">
        <v>231</v>
      </c>
      <c r="F5028" t="s">
        <v>13610</v>
      </c>
      <c r="G5028" s="2" t="s">
        <v>6683</v>
      </c>
      <c r="H5028" t="s">
        <v>13553</v>
      </c>
    </row>
    <row r="5029" spans="1:8" x14ac:dyDescent="0.15">
      <c r="A5029">
        <v>5053</v>
      </c>
      <c r="B5029" t="s">
        <v>3579</v>
      </c>
      <c r="C5029" t="s">
        <v>12798</v>
      </c>
      <c r="D5029" t="s">
        <v>3578</v>
      </c>
      <c r="E5029" s="2" t="s">
        <v>231</v>
      </c>
      <c r="F5029" t="s">
        <v>13634</v>
      </c>
      <c r="G5029" s="2" t="s">
        <v>7021</v>
      </c>
      <c r="H5029" t="s">
        <v>13553</v>
      </c>
    </row>
    <row r="5030" spans="1:8" x14ac:dyDescent="0.15">
      <c r="A5030">
        <v>5054</v>
      </c>
      <c r="B5030" t="s">
        <v>3577</v>
      </c>
      <c r="C5030" t="s">
        <v>12799</v>
      </c>
      <c r="D5030" t="s">
        <v>3578</v>
      </c>
      <c r="E5030" s="2" t="s">
        <v>232</v>
      </c>
      <c r="F5030" t="s">
        <v>13634</v>
      </c>
      <c r="G5030" s="2" t="s">
        <v>6331</v>
      </c>
      <c r="H5030" t="s">
        <v>13553</v>
      </c>
    </row>
    <row r="5031" spans="1:8" x14ac:dyDescent="0.15">
      <c r="A5031">
        <v>5055</v>
      </c>
      <c r="B5031" t="s">
        <v>5519</v>
      </c>
      <c r="C5031" t="s">
        <v>12800</v>
      </c>
      <c r="D5031" t="s">
        <v>3578</v>
      </c>
      <c r="E5031" s="2" t="s">
        <v>232</v>
      </c>
      <c r="F5031" t="s">
        <v>13634</v>
      </c>
      <c r="G5031" s="2" t="s">
        <v>7736</v>
      </c>
      <c r="H5031" t="s">
        <v>13553</v>
      </c>
    </row>
    <row r="5032" spans="1:8" x14ac:dyDescent="0.15">
      <c r="A5032">
        <v>5056</v>
      </c>
      <c r="B5032" t="s">
        <v>5520</v>
      </c>
      <c r="C5032" t="s">
        <v>12801</v>
      </c>
      <c r="D5032" t="s">
        <v>3578</v>
      </c>
      <c r="E5032" s="2" t="s">
        <v>230</v>
      </c>
      <c r="F5032" t="s">
        <v>13634</v>
      </c>
      <c r="G5032" s="2" t="s">
        <v>7640</v>
      </c>
      <c r="H5032" t="s">
        <v>13553</v>
      </c>
    </row>
    <row r="5033" spans="1:8" x14ac:dyDescent="0.15">
      <c r="A5033">
        <v>5057</v>
      </c>
      <c r="B5033" t="s">
        <v>3397</v>
      </c>
      <c r="C5033" t="s">
        <v>12802</v>
      </c>
      <c r="D5033" t="s">
        <v>420</v>
      </c>
      <c r="E5033" s="2" t="s">
        <v>230</v>
      </c>
      <c r="F5033" t="s">
        <v>27</v>
      </c>
      <c r="G5033" s="2" t="s">
        <v>7575</v>
      </c>
      <c r="H5033" t="s">
        <v>13553</v>
      </c>
    </row>
    <row r="5034" spans="1:8" x14ac:dyDescent="0.15">
      <c r="A5034">
        <v>5058</v>
      </c>
      <c r="B5034" t="s">
        <v>1668</v>
      </c>
      <c r="C5034" t="s">
        <v>12803</v>
      </c>
      <c r="D5034" t="s">
        <v>388</v>
      </c>
      <c r="E5034" s="2" t="s">
        <v>231</v>
      </c>
      <c r="F5034" t="s">
        <v>13609</v>
      </c>
      <c r="G5034" s="2" t="s">
        <v>7033</v>
      </c>
      <c r="H5034" t="s">
        <v>13553</v>
      </c>
    </row>
    <row r="5035" spans="1:8" x14ac:dyDescent="0.15">
      <c r="A5035">
        <v>5059</v>
      </c>
      <c r="B5035" t="s">
        <v>5521</v>
      </c>
      <c r="C5035" t="s">
        <v>12804</v>
      </c>
      <c r="D5035" t="s">
        <v>396</v>
      </c>
      <c r="E5035" s="2" t="s">
        <v>7855</v>
      </c>
      <c r="F5035" t="s">
        <v>13609</v>
      </c>
      <c r="G5035" s="2" t="s">
        <v>6385</v>
      </c>
      <c r="H5035" t="s">
        <v>13553</v>
      </c>
    </row>
    <row r="5036" spans="1:8" x14ac:dyDescent="0.15">
      <c r="A5036">
        <v>5060</v>
      </c>
      <c r="B5036" t="s">
        <v>1743</v>
      </c>
      <c r="C5036" t="s">
        <v>9738</v>
      </c>
      <c r="D5036" t="s">
        <v>13584</v>
      </c>
      <c r="E5036" s="2" t="s">
        <v>67</v>
      </c>
      <c r="F5036" t="s">
        <v>13609</v>
      </c>
      <c r="G5036" s="2" t="s">
        <v>7810</v>
      </c>
      <c r="H5036" t="s">
        <v>13553</v>
      </c>
    </row>
    <row r="5037" spans="1:8" x14ac:dyDescent="0.15">
      <c r="A5037">
        <v>5061</v>
      </c>
      <c r="B5037" t="s">
        <v>5522</v>
      </c>
      <c r="C5037" t="s">
        <v>12805</v>
      </c>
      <c r="D5037" t="s">
        <v>308</v>
      </c>
      <c r="E5037" s="2" t="s">
        <v>7855</v>
      </c>
      <c r="F5037" t="s">
        <v>13617</v>
      </c>
      <c r="G5037" s="2" t="s">
        <v>7545</v>
      </c>
      <c r="H5037" t="s">
        <v>13553</v>
      </c>
    </row>
    <row r="5038" spans="1:8" x14ac:dyDescent="0.15">
      <c r="A5038">
        <v>5062</v>
      </c>
      <c r="B5038" t="s">
        <v>2503</v>
      </c>
      <c r="C5038" t="s">
        <v>12806</v>
      </c>
      <c r="D5038" t="s">
        <v>354</v>
      </c>
      <c r="E5038" s="2" t="s">
        <v>231</v>
      </c>
      <c r="F5038" t="s">
        <v>13645</v>
      </c>
      <c r="G5038" s="2" t="s">
        <v>7811</v>
      </c>
      <c r="H5038" t="s">
        <v>13553</v>
      </c>
    </row>
    <row r="5039" spans="1:8" x14ac:dyDescent="0.15">
      <c r="A5039">
        <v>5063</v>
      </c>
      <c r="B5039" t="s">
        <v>4079</v>
      </c>
      <c r="C5039" t="s">
        <v>12807</v>
      </c>
      <c r="D5039" t="s">
        <v>354</v>
      </c>
      <c r="E5039" s="2" t="s">
        <v>230</v>
      </c>
      <c r="F5039" t="s">
        <v>13617</v>
      </c>
      <c r="G5039" s="2" t="s">
        <v>7697</v>
      </c>
      <c r="H5039" t="s">
        <v>13553</v>
      </c>
    </row>
    <row r="5040" spans="1:8" x14ac:dyDescent="0.15">
      <c r="A5040">
        <v>5064</v>
      </c>
      <c r="B5040" t="s">
        <v>5523</v>
      </c>
      <c r="C5040" t="s">
        <v>12808</v>
      </c>
      <c r="D5040" t="s">
        <v>380</v>
      </c>
      <c r="E5040" s="2">
        <v>2</v>
      </c>
      <c r="F5040" t="s">
        <v>13607</v>
      </c>
      <c r="G5040" s="2">
        <v>524</v>
      </c>
      <c r="H5040" t="s">
        <v>13553</v>
      </c>
    </row>
    <row r="5041" spans="1:8" x14ac:dyDescent="0.15">
      <c r="A5041">
        <v>5065</v>
      </c>
      <c r="B5041" t="s">
        <v>5524</v>
      </c>
      <c r="C5041" t="s">
        <v>12809</v>
      </c>
      <c r="D5041" t="s">
        <v>380</v>
      </c>
      <c r="E5041" s="2">
        <v>2</v>
      </c>
      <c r="F5041" t="s">
        <v>13607</v>
      </c>
      <c r="G5041" s="2">
        <v>1218</v>
      </c>
      <c r="H5041" t="s">
        <v>13553</v>
      </c>
    </row>
    <row r="5042" spans="1:8" x14ac:dyDescent="0.15">
      <c r="A5042">
        <v>5066</v>
      </c>
      <c r="B5042" t="s">
        <v>5525</v>
      </c>
      <c r="C5042" t="s">
        <v>8739</v>
      </c>
      <c r="D5042" t="s">
        <v>380</v>
      </c>
      <c r="E5042" s="2">
        <v>2</v>
      </c>
      <c r="F5042" t="s">
        <v>13607</v>
      </c>
      <c r="G5042" s="2">
        <v>1005</v>
      </c>
      <c r="H5042" t="s">
        <v>13553</v>
      </c>
    </row>
    <row r="5043" spans="1:8" x14ac:dyDescent="0.15">
      <c r="A5043">
        <v>5067</v>
      </c>
      <c r="B5043" t="s">
        <v>5526</v>
      </c>
      <c r="C5043" t="s">
        <v>12810</v>
      </c>
      <c r="D5043" t="s">
        <v>380</v>
      </c>
      <c r="E5043" s="2">
        <v>1</v>
      </c>
      <c r="F5043" t="s">
        <v>13618</v>
      </c>
      <c r="G5043" s="2">
        <v>10917</v>
      </c>
      <c r="H5043" t="s">
        <v>13553</v>
      </c>
    </row>
    <row r="5044" spans="1:8" x14ac:dyDescent="0.15">
      <c r="A5044">
        <v>5068</v>
      </c>
      <c r="B5044" t="s">
        <v>5527</v>
      </c>
      <c r="C5044" t="s">
        <v>12811</v>
      </c>
      <c r="D5044" t="s">
        <v>380</v>
      </c>
      <c r="E5044" s="2">
        <v>1</v>
      </c>
      <c r="F5044" t="s">
        <v>13620</v>
      </c>
      <c r="G5044" s="2">
        <v>10619</v>
      </c>
      <c r="H5044" t="s">
        <v>13553</v>
      </c>
    </row>
    <row r="5045" spans="1:8" x14ac:dyDescent="0.15">
      <c r="A5045">
        <v>5069</v>
      </c>
      <c r="B5045" t="s">
        <v>5528</v>
      </c>
      <c r="C5045" t="s">
        <v>12812</v>
      </c>
      <c r="D5045" t="s">
        <v>380</v>
      </c>
      <c r="E5045" s="2">
        <v>1</v>
      </c>
      <c r="F5045" t="s">
        <v>13647</v>
      </c>
      <c r="G5045" s="2">
        <v>20324</v>
      </c>
      <c r="H5045" t="s">
        <v>13553</v>
      </c>
    </row>
    <row r="5046" spans="1:8" x14ac:dyDescent="0.15">
      <c r="A5046">
        <v>5070</v>
      </c>
      <c r="B5046" t="s">
        <v>5529</v>
      </c>
      <c r="C5046" t="s">
        <v>12813</v>
      </c>
      <c r="D5046" t="s">
        <v>380</v>
      </c>
      <c r="E5046" s="2">
        <v>1</v>
      </c>
      <c r="F5046" t="s">
        <v>13620</v>
      </c>
      <c r="G5046" s="2">
        <v>10926</v>
      </c>
      <c r="H5046" t="s">
        <v>13553</v>
      </c>
    </row>
    <row r="5047" spans="1:8" x14ac:dyDescent="0.15">
      <c r="A5047">
        <v>5071</v>
      </c>
      <c r="B5047" t="s">
        <v>5530</v>
      </c>
      <c r="C5047" t="s">
        <v>12814</v>
      </c>
      <c r="D5047" t="s">
        <v>380</v>
      </c>
      <c r="E5047" s="2">
        <v>1</v>
      </c>
      <c r="F5047" t="s">
        <v>13606</v>
      </c>
      <c r="G5047" s="2">
        <v>10827</v>
      </c>
      <c r="H5047" t="s">
        <v>13553</v>
      </c>
    </row>
    <row r="5048" spans="1:8" x14ac:dyDescent="0.15">
      <c r="A5048">
        <v>5072</v>
      </c>
      <c r="B5048" t="s">
        <v>5531</v>
      </c>
      <c r="C5048" t="s">
        <v>12815</v>
      </c>
      <c r="D5048" t="s">
        <v>380</v>
      </c>
      <c r="E5048" s="2">
        <v>1</v>
      </c>
      <c r="F5048" t="s">
        <v>13625</v>
      </c>
      <c r="G5048" s="2">
        <v>10919</v>
      </c>
      <c r="H5048" t="s">
        <v>13553</v>
      </c>
    </row>
    <row r="5049" spans="1:8" x14ac:dyDescent="0.15">
      <c r="A5049">
        <v>5073</v>
      </c>
      <c r="B5049" t="s">
        <v>5532</v>
      </c>
      <c r="C5049" t="s">
        <v>12816</v>
      </c>
      <c r="D5049" t="s">
        <v>380</v>
      </c>
      <c r="E5049" s="2">
        <v>1</v>
      </c>
      <c r="F5049" t="s">
        <v>13627</v>
      </c>
      <c r="G5049" s="2">
        <v>10530</v>
      </c>
      <c r="H5049" t="s">
        <v>13553</v>
      </c>
    </row>
    <row r="5050" spans="1:8" x14ac:dyDescent="0.15">
      <c r="A5050">
        <v>5074</v>
      </c>
      <c r="B5050" t="s">
        <v>2987</v>
      </c>
      <c r="C5050" t="s">
        <v>8174</v>
      </c>
      <c r="D5050" t="s">
        <v>380</v>
      </c>
      <c r="E5050" s="2">
        <v>1</v>
      </c>
      <c r="F5050" t="s">
        <v>13635</v>
      </c>
      <c r="G5050" s="2">
        <v>20331</v>
      </c>
      <c r="H5050" t="s">
        <v>13553</v>
      </c>
    </row>
    <row r="5051" spans="1:8" x14ac:dyDescent="0.15">
      <c r="A5051">
        <v>5075</v>
      </c>
      <c r="B5051" t="s">
        <v>5533</v>
      </c>
      <c r="C5051" t="s">
        <v>12817</v>
      </c>
      <c r="D5051" t="s">
        <v>380</v>
      </c>
      <c r="E5051" s="2">
        <v>1</v>
      </c>
      <c r="F5051" t="s">
        <v>13634</v>
      </c>
      <c r="G5051" s="2">
        <v>20320</v>
      </c>
      <c r="H5051" t="s">
        <v>13553</v>
      </c>
    </row>
    <row r="5052" spans="1:8" x14ac:dyDescent="0.15">
      <c r="A5052">
        <v>5076</v>
      </c>
      <c r="B5052" t="s">
        <v>5534</v>
      </c>
      <c r="C5052" t="s">
        <v>12818</v>
      </c>
      <c r="D5052" t="s">
        <v>380</v>
      </c>
      <c r="E5052" s="2">
        <v>1</v>
      </c>
      <c r="F5052" t="s">
        <v>13628</v>
      </c>
      <c r="G5052" s="2">
        <v>11104</v>
      </c>
      <c r="H5052" t="s">
        <v>13553</v>
      </c>
    </row>
    <row r="5053" spans="1:8" x14ac:dyDescent="0.15">
      <c r="A5053">
        <v>5077</v>
      </c>
      <c r="B5053" t="s">
        <v>5535</v>
      </c>
      <c r="C5053" t="s">
        <v>12819</v>
      </c>
      <c r="D5053" t="s">
        <v>380</v>
      </c>
      <c r="E5053" s="2">
        <v>1</v>
      </c>
      <c r="F5053" t="s">
        <v>13614</v>
      </c>
      <c r="G5053" s="2">
        <v>11205</v>
      </c>
      <c r="H5053" t="s">
        <v>13553</v>
      </c>
    </row>
    <row r="5054" spans="1:8" x14ac:dyDescent="0.15">
      <c r="A5054">
        <v>5078</v>
      </c>
      <c r="B5054" t="s">
        <v>5536</v>
      </c>
      <c r="C5054" t="s">
        <v>12820</v>
      </c>
      <c r="D5054" t="s">
        <v>380</v>
      </c>
      <c r="E5054" s="2">
        <v>1</v>
      </c>
      <c r="F5054" t="s">
        <v>13622</v>
      </c>
      <c r="G5054" s="2">
        <v>10421</v>
      </c>
      <c r="H5054" t="s">
        <v>13553</v>
      </c>
    </row>
    <row r="5055" spans="1:8" x14ac:dyDescent="0.15">
      <c r="A5055">
        <v>5079</v>
      </c>
      <c r="B5055" t="s">
        <v>5537</v>
      </c>
      <c r="C5055" t="s">
        <v>12821</v>
      </c>
      <c r="D5055" t="s">
        <v>380</v>
      </c>
      <c r="E5055" s="2">
        <v>1</v>
      </c>
      <c r="F5055" t="s">
        <v>13620</v>
      </c>
      <c r="G5055" s="2">
        <v>11109</v>
      </c>
      <c r="H5055" t="s">
        <v>13553</v>
      </c>
    </row>
    <row r="5056" spans="1:8" x14ac:dyDescent="0.15">
      <c r="A5056">
        <v>5080</v>
      </c>
      <c r="B5056" t="s">
        <v>5538</v>
      </c>
      <c r="C5056" t="s">
        <v>12822</v>
      </c>
      <c r="D5056" t="s">
        <v>380</v>
      </c>
      <c r="E5056" s="2">
        <v>1</v>
      </c>
      <c r="F5056" t="s">
        <v>13645</v>
      </c>
      <c r="G5056" s="2">
        <v>11002</v>
      </c>
      <c r="H5056" t="s">
        <v>13553</v>
      </c>
    </row>
    <row r="5057" spans="1:8" x14ac:dyDescent="0.15">
      <c r="A5057">
        <v>5081</v>
      </c>
      <c r="B5057" t="s">
        <v>5539</v>
      </c>
      <c r="C5057" t="s">
        <v>12823</v>
      </c>
      <c r="D5057" t="s">
        <v>380</v>
      </c>
      <c r="E5057" s="2">
        <v>1</v>
      </c>
      <c r="F5057" t="s">
        <v>13639</v>
      </c>
      <c r="G5057" s="2">
        <v>20302</v>
      </c>
      <c r="H5057" t="s">
        <v>13553</v>
      </c>
    </row>
    <row r="5058" spans="1:8" x14ac:dyDescent="0.15">
      <c r="A5058">
        <v>5082</v>
      </c>
      <c r="B5058" t="s">
        <v>5540</v>
      </c>
      <c r="C5058" t="s">
        <v>12824</v>
      </c>
      <c r="D5058" t="s">
        <v>380</v>
      </c>
      <c r="E5058" s="2">
        <v>1</v>
      </c>
      <c r="F5058" t="s">
        <v>13622</v>
      </c>
      <c r="G5058" s="2">
        <v>10426</v>
      </c>
      <c r="H5058" t="s">
        <v>13553</v>
      </c>
    </row>
    <row r="5059" spans="1:8" x14ac:dyDescent="0.15">
      <c r="A5059">
        <v>5083</v>
      </c>
      <c r="B5059" t="s">
        <v>5541</v>
      </c>
      <c r="C5059" t="s">
        <v>12825</v>
      </c>
      <c r="D5059" t="s">
        <v>380</v>
      </c>
      <c r="E5059" s="2">
        <v>1</v>
      </c>
      <c r="F5059" t="s">
        <v>13615</v>
      </c>
      <c r="G5059" s="2">
        <v>11029</v>
      </c>
      <c r="H5059" t="s">
        <v>13553</v>
      </c>
    </row>
    <row r="5060" spans="1:8" x14ac:dyDescent="0.15">
      <c r="A5060">
        <v>5084</v>
      </c>
      <c r="B5060" t="s">
        <v>5542</v>
      </c>
      <c r="C5060" t="s">
        <v>12826</v>
      </c>
      <c r="D5060" t="s">
        <v>380</v>
      </c>
      <c r="E5060" s="2">
        <v>1</v>
      </c>
      <c r="F5060" t="s">
        <v>13622</v>
      </c>
      <c r="G5060" s="2">
        <v>10606</v>
      </c>
      <c r="H5060" t="s">
        <v>13553</v>
      </c>
    </row>
    <row r="5061" spans="1:8" x14ac:dyDescent="0.15">
      <c r="A5061">
        <v>5085</v>
      </c>
      <c r="B5061" t="s">
        <v>5543</v>
      </c>
      <c r="C5061" t="s">
        <v>12827</v>
      </c>
      <c r="D5061" t="s">
        <v>380</v>
      </c>
      <c r="E5061" s="2">
        <v>1</v>
      </c>
      <c r="F5061" t="s">
        <v>13615</v>
      </c>
      <c r="G5061" s="2">
        <v>10415</v>
      </c>
      <c r="H5061" t="s">
        <v>13553</v>
      </c>
    </row>
    <row r="5062" spans="1:8" x14ac:dyDescent="0.15">
      <c r="A5062">
        <v>5086</v>
      </c>
      <c r="B5062" t="s">
        <v>5544</v>
      </c>
      <c r="C5062" t="s">
        <v>12828</v>
      </c>
      <c r="D5062" t="s">
        <v>380</v>
      </c>
      <c r="E5062" s="2">
        <v>1</v>
      </c>
      <c r="F5062" t="s">
        <v>13643</v>
      </c>
      <c r="G5062" s="2">
        <v>10831</v>
      </c>
      <c r="H5062" t="s">
        <v>13553</v>
      </c>
    </row>
    <row r="5063" spans="1:8" x14ac:dyDescent="0.15">
      <c r="A5063">
        <v>5087</v>
      </c>
      <c r="B5063" t="s">
        <v>5545</v>
      </c>
      <c r="C5063" t="s">
        <v>12829</v>
      </c>
      <c r="D5063" t="s">
        <v>380</v>
      </c>
      <c r="E5063" s="2">
        <v>1</v>
      </c>
      <c r="F5063" t="s">
        <v>13633</v>
      </c>
      <c r="G5063" s="2">
        <v>10402</v>
      </c>
      <c r="H5063" t="s">
        <v>13553</v>
      </c>
    </row>
    <row r="5064" spans="1:8" x14ac:dyDescent="0.15">
      <c r="A5064">
        <v>5088</v>
      </c>
      <c r="B5064" t="s">
        <v>5546</v>
      </c>
      <c r="C5064" t="s">
        <v>12830</v>
      </c>
      <c r="D5064" t="s">
        <v>380</v>
      </c>
      <c r="E5064" s="2">
        <v>1</v>
      </c>
      <c r="F5064" t="s">
        <v>13610</v>
      </c>
      <c r="G5064" s="2">
        <v>10618</v>
      </c>
      <c r="H5064" t="s">
        <v>13553</v>
      </c>
    </row>
    <row r="5065" spans="1:8" x14ac:dyDescent="0.15">
      <c r="A5065">
        <v>5089</v>
      </c>
      <c r="B5065" t="s">
        <v>5547</v>
      </c>
      <c r="C5065" t="s">
        <v>12831</v>
      </c>
      <c r="D5065" t="s">
        <v>380</v>
      </c>
      <c r="E5065" s="2">
        <v>1</v>
      </c>
      <c r="F5065" t="s">
        <v>13623</v>
      </c>
      <c r="G5065" s="2">
        <v>10601</v>
      </c>
      <c r="H5065" t="s">
        <v>13553</v>
      </c>
    </row>
    <row r="5066" spans="1:8" x14ac:dyDescent="0.15">
      <c r="A5066">
        <v>5090</v>
      </c>
      <c r="B5066" t="s">
        <v>5548</v>
      </c>
      <c r="C5066" t="s">
        <v>12832</v>
      </c>
      <c r="D5066" t="s">
        <v>380</v>
      </c>
      <c r="E5066" s="2">
        <v>1</v>
      </c>
      <c r="F5066" t="s">
        <v>13645</v>
      </c>
      <c r="G5066" s="2">
        <v>11124</v>
      </c>
      <c r="H5066" t="s">
        <v>13553</v>
      </c>
    </row>
    <row r="5067" spans="1:8" x14ac:dyDescent="0.15">
      <c r="A5067">
        <v>5091</v>
      </c>
      <c r="B5067" t="s">
        <v>5549</v>
      </c>
      <c r="C5067" t="s">
        <v>12833</v>
      </c>
      <c r="D5067" t="s">
        <v>380</v>
      </c>
      <c r="E5067" s="2">
        <v>1</v>
      </c>
      <c r="F5067" t="s">
        <v>13642</v>
      </c>
      <c r="G5067" s="2">
        <v>11224</v>
      </c>
      <c r="H5067" t="s">
        <v>13553</v>
      </c>
    </row>
    <row r="5068" spans="1:8" x14ac:dyDescent="0.15">
      <c r="A5068">
        <v>5092</v>
      </c>
      <c r="B5068" t="s">
        <v>5550</v>
      </c>
      <c r="C5068" t="s">
        <v>12834</v>
      </c>
      <c r="D5068" t="s">
        <v>380</v>
      </c>
      <c r="E5068" s="2">
        <v>1</v>
      </c>
      <c r="F5068" t="s">
        <v>13607</v>
      </c>
      <c r="G5068" s="2">
        <v>10813</v>
      </c>
      <c r="H5068" t="s">
        <v>13553</v>
      </c>
    </row>
    <row r="5069" spans="1:8" x14ac:dyDescent="0.15">
      <c r="A5069">
        <v>5093</v>
      </c>
      <c r="B5069" t="s">
        <v>5551</v>
      </c>
      <c r="C5069" t="s">
        <v>12835</v>
      </c>
      <c r="D5069" t="s">
        <v>380</v>
      </c>
      <c r="E5069" s="2">
        <v>1</v>
      </c>
      <c r="F5069" t="s">
        <v>13623</v>
      </c>
      <c r="G5069" s="2">
        <v>10620</v>
      </c>
      <c r="H5069" t="s">
        <v>13553</v>
      </c>
    </row>
    <row r="5070" spans="1:8" x14ac:dyDescent="0.15">
      <c r="A5070">
        <v>5094</v>
      </c>
      <c r="B5070" t="s">
        <v>5552</v>
      </c>
      <c r="C5070" t="s">
        <v>12836</v>
      </c>
      <c r="D5070" t="s">
        <v>380</v>
      </c>
      <c r="E5070" s="2">
        <v>1</v>
      </c>
      <c r="F5070" t="s">
        <v>27</v>
      </c>
      <c r="G5070" s="2">
        <v>11010</v>
      </c>
      <c r="H5070" t="s">
        <v>13553</v>
      </c>
    </row>
    <row r="5071" spans="1:8" x14ac:dyDescent="0.15">
      <c r="A5071">
        <v>5095</v>
      </c>
      <c r="B5071" t="s">
        <v>5553</v>
      </c>
      <c r="C5071" t="s">
        <v>12837</v>
      </c>
      <c r="D5071" t="s">
        <v>380</v>
      </c>
      <c r="E5071" s="2">
        <v>1</v>
      </c>
      <c r="F5071" t="s">
        <v>13607</v>
      </c>
      <c r="G5071" s="2">
        <v>10514</v>
      </c>
      <c r="H5071" t="s">
        <v>13553</v>
      </c>
    </row>
    <row r="5072" spans="1:8" x14ac:dyDescent="0.15">
      <c r="A5072">
        <v>5096</v>
      </c>
      <c r="B5072" t="s">
        <v>5554</v>
      </c>
      <c r="C5072" t="s">
        <v>12838</v>
      </c>
      <c r="D5072" t="s">
        <v>380</v>
      </c>
      <c r="E5072" s="2">
        <v>1</v>
      </c>
      <c r="F5072" t="s">
        <v>27</v>
      </c>
      <c r="G5072" s="2">
        <v>11101</v>
      </c>
      <c r="H5072" t="s">
        <v>13553</v>
      </c>
    </row>
    <row r="5073" spans="1:8" x14ac:dyDescent="0.15">
      <c r="A5073">
        <v>5097</v>
      </c>
      <c r="B5073" t="s">
        <v>5555</v>
      </c>
      <c r="C5073" t="s">
        <v>12839</v>
      </c>
      <c r="D5073" t="s">
        <v>380</v>
      </c>
      <c r="E5073" s="2">
        <v>1</v>
      </c>
      <c r="F5073" t="s">
        <v>13634</v>
      </c>
      <c r="G5073" s="2">
        <v>10907</v>
      </c>
      <c r="H5073" t="s">
        <v>13553</v>
      </c>
    </row>
    <row r="5074" spans="1:8" x14ac:dyDescent="0.15">
      <c r="A5074">
        <v>5098</v>
      </c>
      <c r="B5074" t="s">
        <v>5556</v>
      </c>
      <c r="C5074" t="s">
        <v>12840</v>
      </c>
      <c r="D5074" t="s">
        <v>380</v>
      </c>
      <c r="E5074" s="2">
        <v>1</v>
      </c>
      <c r="F5074" t="s">
        <v>13642</v>
      </c>
      <c r="G5074" s="2">
        <v>10423</v>
      </c>
      <c r="H5074" t="s">
        <v>13553</v>
      </c>
    </row>
    <row r="5075" spans="1:8" x14ac:dyDescent="0.15">
      <c r="A5075">
        <v>5099</v>
      </c>
      <c r="B5075" t="s">
        <v>5557</v>
      </c>
      <c r="C5075" t="s">
        <v>12841</v>
      </c>
      <c r="D5075" t="s">
        <v>380</v>
      </c>
      <c r="E5075" s="2">
        <v>1</v>
      </c>
      <c r="F5075" t="s">
        <v>13606</v>
      </c>
      <c r="G5075" s="2">
        <v>10705</v>
      </c>
      <c r="H5075" t="s">
        <v>13553</v>
      </c>
    </row>
    <row r="5076" spans="1:8" x14ac:dyDescent="0.15">
      <c r="A5076">
        <v>5100</v>
      </c>
      <c r="B5076" t="s">
        <v>5558</v>
      </c>
      <c r="C5076" t="s">
        <v>12842</v>
      </c>
      <c r="D5076" t="s">
        <v>380</v>
      </c>
      <c r="E5076" s="2">
        <v>1</v>
      </c>
      <c r="F5076" t="s">
        <v>13631</v>
      </c>
      <c r="G5076" s="2">
        <v>10905</v>
      </c>
      <c r="H5076" t="s">
        <v>13553</v>
      </c>
    </row>
    <row r="5077" spans="1:8" x14ac:dyDescent="0.15">
      <c r="A5077">
        <v>5101</v>
      </c>
      <c r="B5077" t="s">
        <v>5559</v>
      </c>
      <c r="C5077" t="s">
        <v>12843</v>
      </c>
      <c r="D5077" t="s">
        <v>380</v>
      </c>
      <c r="E5077" s="2">
        <v>1</v>
      </c>
      <c r="F5077" t="s">
        <v>13631</v>
      </c>
      <c r="G5077" s="2">
        <v>11026</v>
      </c>
      <c r="H5077" t="s">
        <v>13553</v>
      </c>
    </row>
    <row r="5078" spans="1:8" x14ac:dyDescent="0.15">
      <c r="A5078">
        <v>5102</v>
      </c>
      <c r="B5078" t="s">
        <v>5560</v>
      </c>
      <c r="C5078" t="s">
        <v>10122</v>
      </c>
      <c r="D5078" t="s">
        <v>380</v>
      </c>
      <c r="E5078" s="2">
        <v>1</v>
      </c>
      <c r="F5078" t="s">
        <v>13610</v>
      </c>
      <c r="G5078" s="2">
        <v>10608</v>
      </c>
      <c r="H5078" t="s">
        <v>13553</v>
      </c>
    </row>
    <row r="5079" spans="1:8" x14ac:dyDescent="0.15">
      <c r="A5079">
        <v>5103</v>
      </c>
      <c r="B5079" t="s">
        <v>5561</v>
      </c>
      <c r="C5079" t="s">
        <v>12844</v>
      </c>
      <c r="D5079" t="s">
        <v>380</v>
      </c>
      <c r="E5079" s="2">
        <v>1</v>
      </c>
      <c r="F5079" t="s">
        <v>13642</v>
      </c>
      <c r="G5079" s="2">
        <v>10527</v>
      </c>
      <c r="H5079" t="s">
        <v>13553</v>
      </c>
    </row>
    <row r="5080" spans="1:8" x14ac:dyDescent="0.15">
      <c r="A5080">
        <v>5104</v>
      </c>
      <c r="B5080" t="s">
        <v>5562</v>
      </c>
      <c r="C5080" t="s">
        <v>12845</v>
      </c>
      <c r="D5080" t="s">
        <v>380</v>
      </c>
      <c r="E5080" s="2">
        <v>1</v>
      </c>
      <c r="F5080" t="s">
        <v>13621</v>
      </c>
      <c r="G5080" s="2">
        <v>10930</v>
      </c>
      <c r="H5080" t="s">
        <v>13553</v>
      </c>
    </row>
    <row r="5081" spans="1:8" x14ac:dyDescent="0.15">
      <c r="A5081">
        <v>5105</v>
      </c>
      <c r="B5081" t="s">
        <v>5563</v>
      </c>
      <c r="C5081" t="s">
        <v>12846</v>
      </c>
      <c r="D5081" t="s">
        <v>380</v>
      </c>
      <c r="E5081" s="2">
        <v>1</v>
      </c>
      <c r="F5081" t="s">
        <v>13606</v>
      </c>
      <c r="G5081" s="2">
        <v>20215</v>
      </c>
      <c r="H5081" t="s">
        <v>13553</v>
      </c>
    </row>
    <row r="5082" spans="1:8" x14ac:dyDescent="0.15">
      <c r="A5082">
        <v>5106</v>
      </c>
      <c r="B5082" t="s">
        <v>5564</v>
      </c>
      <c r="C5082" t="s">
        <v>12847</v>
      </c>
      <c r="D5082" t="s">
        <v>380</v>
      </c>
      <c r="E5082" s="2">
        <v>1</v>
      </c>
      <c r="F5082" t="s">
        <v>13628</v>
      </c>
      <c r="G5082" s="2">
        <v>10819</v>
      </c>
      <c r="H5082" t="s">
        <v>13553</v>
      </c>
    </row>
    <row r="5083" spans="1:8" x14ac:dyDescent="0.15">
      <c r="A5083">
        <v>5107</v>
      </c>
      <c r="B5083" t="s">
        <v>5565</v>
      </c>
      <c r="C5083" t="s">
        <v>12848</v>
      </c>
      <c r="D5083" t="s">
        <v>380</v>
      </c>
      <c r="E5083" s="2">
        <v>1</v>
      </c>
      <c r="F5083" t="s">
        <v>13622</v>
      </c>
      <c r="G5083" s="2">
        <v>10804</v>
      </c>
      <c r="H5083" t="s">
        <v>13553</v>
      </c>
    </row>
    <row r="5084" spans="1:8" x14ac:dyDescent="0.15">
      <c r="A5084">
        <v>5108</v>
      </c>
      <c r="B5084" t="s">
        <v>5566</v>
      </c>
      <c r="C5084" t="s">
        <v>12849</v>
      </c>
      <c r="D5084" t="s">
        <v>380</v>
      </c>
      <c r="E5084" s="2">
        <v>1</v>
      </c>
      <c r="F5084" t="s">
        <v>13621</v>
      </c>
      <c r="G5084" s="2">
        <v>10525</v>
      </c>
      <c r="H5084" t="s">
        <v>13553</v>
      </c>
    </row>
    <row r="5085" spans="1:8" x14ac:dyDescent="0.15">
      <c r="A5085">
        <v>5109</v>
      </c>
      <c r="B5085" t="s">
        <v>5567</v>
      </c>
      <c r="C5085" t="s">
        <v>12850</v>
      </c>
      <c r="D5085" t="s">
        <v>380</v>
      </c>
      <c r="E5085" s="2">
        <v>1</v>
      </c>
      <c r="F5085" t="s">
        <v>13621</v>
      </c>
      <c r="G5085" s="2">
        <v>20120</v>
      </c>
      <c r="H5085" t="s">
        <v>13553</v>
      </c>
    </row>
    <row r="5086" spans="1:8" x14ac:dyDescent="0.15">
      <c r="A5086">
        <v>5110</v>
      </c>
      <c r="B5086" t="s">
        <v>5568</v>
      </c>
      <c r="C5086" t="s">
        <v>12851</v>
      </c>
      <c r="D5086" t="s">
        <v>380</v>
      </c>
      <c r="E5086" s="2">
        <v>1</v>
      </c>
      <c r="F5086" t="s">
        <v>13610</v>
      </c>
      <c r="G5086" s="2">
        <v>10905</v>
      </c>
      <c r="H5086" t="s">
        <v>13553</v>
      </c>
    </row>
    <row r="5087" spans="1:8" x14ac:dyDescent="0.15">
      <c r="A5087">
        <v>5111</v>
      </c>
      <c r="B5087" t="s">
        <v>5569</v>
      </c>
      <c r="C5087" t="s">
        <v>12852</v>
      </c>
      <c r="D5087" t="s">
        <v>380</v>
      </c>
      <c r="E5087" s="2">
        <v>1</v>
      </c>
      <c r="F5087" t="s">
        <v>13612</v>
      </c>
      <c r="G5087" s="2">
        <v>11012</v>
      </c>
      <c r="H5087" t="s">
        <v>13553</v>
      </c>
    </row>
    <row r="5088" spans="1:8" x14ac:dyDescent="0.15">
      <c r="A5088">
        <v>5112</v>
      </c>
      <c r="B5088" t="s">
        <v>5570</v>
      </c>
      <c r="C5088" t="s">
        <v>12853</v>
      </c>
      <c r="D5088" t="s">
        <v>380</v>
      </c>
      <c r="E5088" s="2">
        <v>1</v>
      </c>
      <c r="F5088" t="s">
        <v>13607</v>
      </c>
      <c r="G5088" s="2">
        <v>10401</v>
      </c>
      <c r="H5088" t="s">
        <v>13553</v>
      </c>
    </row>
    <row r="5089" spans="1:8" x14ac:dyDescent="0.15">
      <c r="A5089">
        <v>5113</v>
      </c>
      <c r="B5089" t="s">
        <v>5571</v>
      </c>
      <c r="C5089" t="s">
        <v>12854</v>
      </c>
      <c r="D5089" t="s">
        <v>380</v>
      </c>
      <c r="E5089" s="2">
        <v>1</v>
      </c>
      <c r="F5089" t="s">
        <v>13609</v>
      </c>
      <c r="G5089" s="2">
        <v>10407</v>
      </c>
      <c r="H5089" t="s">
        <v>13553</v>
      </c>
    </row>
    <row r="5090" spans="1:8" x14ac:dyDescent="0.15">
      <c r="A5090">
        <v>5114</v>
      </c>
      <c r="B5090" t="s">
        <v>5572</v>
      </c>
      <c r="C5090" t="s">
        <v>9782</v>
      </c>
      <c r="D5090" t="s">
        <v>380</v>
      </c>
      <c r="E5090" s="2">
        <v>1</v>
      </c>
      <c r="F5090" t="s">
        <v>13624</v>
      </c>
      <c r="G5090" s="2">
        <v>11111</v>
      </c>
      <c r="H5090" t="s">
        <v>13553</v>
      </c>
    </row>
    <row r="5091" spans="1:8" x14ac:dyDescent="0.15">
      <c r="A5091">
        <v>5115</v>
      </c>
      <c r="B5091" t="s">
        <v>5573</v>
      </c>
      <c r="C5091" t="s">
        <v>12855</v>
      </c>
      <c r="D5091" t="s">
        <v>380</v>
      </c>
      <c r="E5091" s="2">
        <v>1</v>
      </c>
      <c r="F5091" t="s">
        <v>13608</v>
      </c>
      <c r="G5091" s="2">
        <v>10604</v>
      </c>
      <c r="H5091" t="s">
        <v>13553</v>
      </c>
    </row>
    <row r="5092" spans="1:8" x14ac:dyDescent="0.15">
      <c r="A5092">
        <v>5116</v>
      </c>
      <c r="B5092" t="s">
        <v>5574</v>
      </c>
      <c r="C5092" t="s">
        <v>12856</v>
      </c>
      <c r="D5092" t="s">
        <v>380</v>
      </c>
      <c r="E5092" s="2">
        <v>1</v>
      </c>
      <c r="F5092" t="s">
        <v>13650</v>
      </c>
      <c r="G5092" s="2">
        <v>10529</v>
      </c>
      <c r="H5092" t="s">
        <v>13553</v>
      </c>
    </row>
    <row r="5093" spans="1:8" x14ac:dyDescent="0.15">
      <c r="A5093">
        <v>5117</v>
      </c>
      <c r="B5093" t="s">
        <v>5575</v>
      </c>
      <c r="C5093" t="s">
        <v>12857</v>
      </c>
      <c r="D5093" t="s">
        <v>380</v>
      </c>
      <c r="E5093" s="2">
        <v>1</v>
      </c>
      <c r="F5093" t="s">
        <v>13630</v>
      </c>
      <c r="G5093" s="2">
        <v>10710</v>
      </c>
      <c r="H5093" t="s">
        <v>13553</v>
      </c>
    </row>
    <row r="5094" spans="1:8" x14ac:dyDescent="0.15">
      <c r="A5094">
        <v>5118</v>
      </c>
      <c r="B5094" t="s">
        <v>5576</v>
      </c>
      <c r="C5094" t="s">
        <v>12858</v>
      </c>
      <c r="D5094" t="s">
        <v>380</v>
      </c>
      <c r="E5094" s="2">
        <v>1</v>
      </c>
      <c r="F5094" t="s">
        <v>13607</v>
      </c>
      <c r="G5094" s="2">
        <v>10510</v>
      </c>
      <c r="H5094" t="s">
        <v>13553</v>
      </c>
    </row>
    <row r="5095" spans="1:8" x14ac:dyDescent="0.15">
      <c r="A5095">
        <v>5119</v>
      </c>
      <c r="B5095" t="s">
        <v>5577</v>
      </c>
      <c r="C5095" t="s">
        <v>12859</v>
      </c>
      <c r="D5095" t="s">
        <v>380</v>
      </c>
      <c r="E5095" s="2">
        <v>1</v>
      </c>
      <c r="F5095" t="s">
        <v>13610</v>
      </c>
      <c r="G5095" s="2">
        <v>11004</v>
      </c>
      <c r="H5095" t="s">
        <v>13553</v>
      </c>
    </row>
    <row r="5096" spans="1:8" x14ac:dyDescent="0.15">
      <c r="A5096">
        <v>5120</v>
      </c>
      <c r="B5096" t="s">
        <v>5578</v>
      </c>
      <c r="C5096" t="s">
        <v>12860</v>
      </c>
      <c r="D5096" t="s">
        <v>380</v>
      </c>
      <c r="E5096" s="2">
        <v>1</v>
      </c>
      <c r="F5096" t="s">
        <v>13606</v>
      </c>
      <c r="G5096" s="2">
        <v>10630</v>
      </c>
      <c r="H5096" t="s">
        <v>13553</v>
      </c>
    </row>
    <row r="5097" spans="1:8" x14ac:dyDescent="0.15">
      <c r="A5097">
        <v>5121</v>
      </c>
      <c r="B5097" t="s">
        <v>5579</v>
      </c>
      <c r="C5097" t="s">
        <v>12861</v>
      </c>
      <c r="D5097" t="s">
        <v>380</v>
      </c>
      <c r="E5097" s="2">
        <v>1</v>
      </c>
      <c r="F5097" t="s">
        <v>13612</v>
      </c>
      <c r="G5097" s="2">
        <v>10926</v>
      </c>
      <c r="H5097" t="s">
        <v>13553</v>
      </c>
    </row>
    <row r="5098" spans="1:8" x14ac:dyDescent="0.15">
      <c r="A5098">
        <v>5122</v>
      </c>
      <c r="B5098" t="s">
        <v>5580</v>
      </c>
      <c r="C5098" t="s">
        <v>12862</v>
      </c>
      <c r="D5098" t="s">
        <v>380</v>
      </c>
      <c r="E5098" s="2">
        <v>1</v>
      </c>
      <c r="F5098" t="s">
        <v>13612</v>
      </c>
      <c r="G5098" s="2">
        <v>20205</v>
      </c>
      <c r="H5098" t="s">
        <v>13553</v>
      </c>
    </row>
    <row r="5099" spans="1:8" x14ac:dyDescent="0.15">
      <c r="A5099">
        <v>5123</v>
      </c>
      <c r="B5099" t="s">
        <v>5581</v>
      </c>
      <c r="C5099" t="s">
        <v>12863</v>
      </c>
      <c r="D5099" t="s">
        <v>380</v>
      </c>
      <c r="E5099" s="2">
        <v>1</v>
      </c>
      <c r="F5099" t="s">
        <v>13607</v>
      </c>
      <c r="G5099" s="2">
        <v>10918</v>
      </c>
      <c r="H5099" t="s">
        <v>13553</v>
      </c>
    </row>
    <row r="5100" spans="1:8" x14ac:dyDescent="0.15">
      <c r="A5100">
        <v>5124</v>
      </c>
      <c r="B5100" t="s">
        <v>5582</v>
      </c>
      <c r="C5100" t="s">
        <v>12864</v>
      </c>
      <c r="D5100" t="s">
        <v>380</v>
      </c>
      <c r="E5100" s="2">
        <v>1</v>
      </c>
      <c r="F5100" t="s">
        <v>13610</v>
      </c>
      <c r="G5100" s="2">
        <v>11017</v>
      </c>
      <c r="H5100" t="s">
        <v>13553</v>
      </c>
    </row>
    <row r="5101" spans="1:8" x14ac:dyDescent="0.15">
      <c r="A5101">
        <v>5125</v>
      </c>
      <c r="B5101" t="s">
        <v>5583</v>
      </c>
      <c r="C5101" t="s">
        <v>12865</v>
      </c>
      <c r="D5101" t="s">
        <v>380</v>
      </c>
      <c r="E5101" s="2">
        <v>1</v>
      </c>
      <c r="F5101" t="s">
        <v>13646</v>
      </c>
      <c r="G5101" s="2">
        <v>10902</v>
      </c>
      <c r="H5101" t="s">
        <v>13553</v>
      </c>
    </row>
    <row r="5102" spans="1:8" x14ac:dyDescent="0.15">
      <c r="A5102">
        <v>5126</v>
      </c>
      <c r="B5102" t="s">
        <v>5584</v>
      </c>
      <c r="C5102" t="s">
        <v>12866</v>
      </c>
      <c r="D5102" t="s">
        <v>380</v>
      </c>
      <c r="E5102" s="2">
        <v>1</v>
      </c>
      <c r="F5102" t="s">
        <v>13644</v>
      </c>
      <c r="G5102" s="2">
        <v>10608</v>
      </c>
      <c r="H5102" t="s">
        <v>13553</v>
      </c>
    </row>
    <row r="5103" spans="1:8" x14ac:dyDescent="0.15">
      <c r="A5103">
        <v>5127</v>
      </c>
      <c r="B5103" t="s">
        <v>5585</v>
      </c>
      <c r="C5103" t="s">
        <v>12867</v>
      </c>
      <c r="D5103" t="s">
        <v>380</v>
      </c>
      <c r="E5103" s="2">
        <v>1</v>
      </c>
      <c r="F5103" t="s">
        <v>27</v>
      </c>
      <c r="G5103" s="2">
        <v>10504</v>
      </c>
      <c r="H5103" t="s">
        <v>13553</v>
      </c>
    </row>
    <row r="5104" spans="1:8" x14ac:dyDescent="0.15">
      <c r="A5104">
        <v>5128</v>
      </c>
      <c r="B5104" t="s">
        <v>5586</v>
      </c>
      <c r="C5104" t="s">
        <v>12868</v>
      </c>
      <c r="D5104" t="s">
        <v>380</v>
      </c>
      <c r="E5104" s="2">
        <v>1</v>
      </c>
      <c r="F5104" t="s">
        <v>13610</v>
      </c>
      <c r="G5104" s="2">
        <v>10402</v>
      </c>
      <c r="H5104" t="s">
        <v>13553</v>
      </c>
    </row>
    <row r="5105" spans="1:8" x14ac:dyDescent="0.15">
      <c r="A5105">
        <v>5129</v>
      </c>
      <c r="B5105" t="s">
        <v>5587</v>
      </c>
      <c r="C5105" t="s">
        <v>12869</v>
      </c>
      <c r="D5105" t="s">
        <v>380</v>
      </c>
      <c r="E5105" s="2">
        <v>1</v>
      </c>
      <c r="F5105" t="s">
        <v>13607</v>
      </c>
      <c r="G5105" s="2">
        <v>11122</v>
      </c>
      <c r="H5105" t="s">
        <v>13553</v>
      </c>
    </row>
    <row r="5106" spans="1:8" x14ac:dyDescent="0.15">
      <c r="A5106">
        <v>5130</v>
      </c>
      <c r="B5106" t="s">
        <v>5588</v>
      </c>
      <c r="C5106" t="s">
        <v>12870</v>
      </c>
      <c r="D5106" t="s">
        <v>380</v>
      </c>
      <c r="E5106" s="2">
        <v>1</v>
      </c>
      <c r="F5106" t="s">
        <v>13610</v>
      </c>
      <c r="G5106" s="2">
        <v>11204</v>
      </c>
      <c r="H5106" t="s">
        <v>13553</v>
      </c>
    </row>
    <row r="5107" spans="1:8" x14ac:dyDescent="0.15">
      <c r="A5107">
        <v>5131</v>
      </c>
      <c r="B5107" t="s">
        <v>5589</v>
      </c>
      <c r="C5107" t="s">
        <v>12871</v>
      </c>
      <c r="D5107" t="s">
        <v>380</v>
      </c>
      <c r="E5107" s="2">
        <v>1</v>
      </c>
      <c r="F5107" t="s">
        <v>13607</v>
      </c>
      <c r="G5107" s="2">
        <v>10605</v>
      </c>
      <c r="H5107" t="s">
        <v>13553</v>
      </c>
    </row>
    <row r="5108" spans="1:8" x14ac:dyDescent="0.15">
      <c r="A5108">
        <v>5132</v>
      </c>
      <c r="B5108" t="s">
        <v>5590</v>
      </c>
      <c r="C5108" t="s">
        <v>12872</v>
      </c>
      <c r="D5108" t="s">
        <v>380</v>
      </c>
      <c r="E5108" s="2">
        <v>1</v>
      </c>
      <c r="F5108" t="s">
        <v>13607</v>
      </c>
      <c r="G5108" s="2">
        <v>10513</v>
      </c>
      <c r="H5108" t="s">
        <v>13553</v>
      </c>
    </row>
    <row r="5109" spans="1:8" x14ac:dyDescent="0.15">
      <c r="A5109">
        <v>5133</v>
      </c>
      <c r="B5109" t="s">
        <v>5591</v>
      </c>
      <c r="C5109" t="s">
        <v>12873</v>
      </c>
      <c r="D5109" t="s">
        <v>380</v>
      </c>
      <c r="E5109" s="2">
        <v>1</v>
      </c>
      <c r="F5109" t="s">
        <v>27</v>
      </c>
      <c r="G5109" s="2">
        <v>10720</v>
      </c>
      <c r="H5109" t="s">
        <v>13553</v>
      </c>
    </row>
    <row r="5110" spans="1:8" x14ac:dyDescent="0.15">
      <c r="A5110">
        <v>5134</v>
      </c>
      <c r="B5110" t="s">
        <v>5592</v>
      </c>
      <c r="C5110" t="s">
        <v>12874</v>
      </c>
      <c r="D5110" t="s">
        <v>380</v>
      </c>
      <c r="E5110" s="2">
        <v>1</v>
      </c>
      <c r="F5110" t="s">
        <v>13650</v>
      </c>
      <c r="G5110" s="2">
        <v>11203</v>
      </c>
      <c r="H5110" t="s">
        <v>13553</v>
      </c>
    </row>
    <row r="5111" spans="1:8" x14ac:dyDescent="0.15">
      <c r="A5111">
        <v>5135</v>
      </c>
      <c r="B5111" t="s">
        <v>5593</v>
      </c>
      <c r="C5111" t="s">
        <v>12875</v>
      </c>
      <c r="D5111" t="s">
        <v>380</v>
      </c>
      <c r="E5111" s="2">
        <v>1</v>
      </c>
      <c r="F5111" t="s">
        <v>13612</v>
      </c>
      <c r="G5111" s="2">
        <v>10928</v>
      </c>
      <c r="H5111" t="s">
        <v>13553</v>
      </c>
    </row>
    <row r="5112" spans="1:8" x14ac:dyDescent="0.15">
      <c r="A5112">
        <v>5136</v>
      </c>
      <c r="B5112" t="s">
        <v>5594</v>
      </c>
      <c r="C5112" t="s">
        <v>12876</v>
      </c>
      <c r="D5112" t="s">
        <v>380</v>
      </c>
      <c r="E5112" s="2">
        <v>1</v>
      </c>
      <c r="F5112" t="s">
        <v>13617</v>
      </c>
      <c r="G5112" s="2">
        <v>11017</v>
      </c>
      <c r="H5112" t="s">
        <v>13553</v>
      </c>
    </row>
    <row r="5113" spans="1:8" x14ac:dyDescent="0.15">
      <c r="A5113">
        <v>5137</v>
      </c>
      <c r="B5113" t="s">
        <v>5595</v>
      </c>
      <c r="C5113" t="s">
        <v>12877</v>
      </c>
      <c r="D5113" t="s">
        <v>380</v>
      </c>
      <c r="E5113" s="2">
        <v>1</v>
      </c>
      <c r="F5113" t="s">
        <v>13634</v>
      </c>
      <c r="G5113" s="2">
        <v>10419</v>
      </c>
      <c r="H5113" t="s">
        <v>13553</v>
      </c>
    </row>
    <row r="5114" spans="1:8" x14ac:dyDescent="0.15">
      <c r="A5114">
        <v>5138</v>
      </c>
      <c r="B5114" t="s">
        <v>5596</v>
      </c>
      <c r="C5114" t="s">
        <v>12878</v>
      </c>
      <c r="D5114" t="s">
        <v>380</v>
      </c>
      <c r="E5114" s="2">
        <v>1</v>
      </c>
      <c r="F5114" t="s">
        <v>13612</v>
      </c>
      <c r="G5114" s="2">
        <v>10801</v>
      </c>
      <c r="H5114" t="s">
        <v>13553</v>
      </c>
    </row>
    <row r="5115" spans="1:8" x14ac:dyDescent="0.15">
      <c r="A5115">
        <v>5139</v>
      </c>
      <c r="B5115" t="s">
        <v>5597</v>
      </c>
      <c r="C5115" t="s">
        <v>12879</v>
      </c>
      <c r="D5115" t="s">
        <v>380</v>
      </c>
      <c r="E5115" s="2">
        <v>1</v>
      </c>
      <c r="F5115" t="s">
        <v>13645</v>
      </c>
      <c r="G5115" s="2">
        <v>10918</v>
      </c>
      <c r="H5115" t="s">
        <v>13553</v>
      </c>
    </row>
    <row r="5116" spans="1:8" x14ac:dyDescent="0.15">
      <c r="A5116">
        <v>5140</v>
      </c>
      <c r="B5116" t="s">
        <v>5598</v>
      </c>
      <c r="C5116" t="s">
        <v>12880</v>
      </c>
      <c r="D5116" t="s">
        <v>329</v>
      </c>
      <c r="E5116" s="2">
        <v>1</v>
      </c>
      <c r="F5116" t="s">
        <v>13633</v>
      </c>
      <c r="G5116" s="2">
        <v>10526</v>
      </c>
      <c r="H5116" t="s">
        <v>13553</v>
      </c>
    </row>
    <row r="5117" spans="1:8" x14ac:dyDescent="0.15">
      <c r="A5117">
        <v>5141</v>
      </c>
      <c r="B5117" t="s">
        <v>5599</v>
      </c>
      <c r="C5117" t="s">
        <v>12881</v>
      </c>
      <c r="D5117" t="s">
        <v>329</v>
      </c>
      <c r="E5117" s="2">
        <v>1</v>
      </c>
      <c r="F5117" t="s">
        <v>13617</v>
      </c>
      <c r="G5117" s="2">
        <v>10427</v>
      </c>
      <c r="H5117" t="s">
        <v>13553</v>
      </c>
    </row>
    <row r="5118" spans="1:8" x14ac:dyDescent="0.15">
      <c r="A5118">
        <v>5142</v>
      </c>
      <c r="B5118" t="s">
        <v>5600</v>
      </c>
      <c r="C5118" t="s">
        <v>12882</v>
      </c>
      <c r="D5118" t="s">
        <v>345</v>
      </c>
      <c r="E5118" s="2">
        <v>1</v>
      </c>
      <c r="F5118" t="s">
        <v>13621</v>
      </c>
      <c r="G5118" s="2">
        <v>10926</v>
      </c>
      <c r="H5118" t="s">
        <v>13553</v>
      </c>
    </row>
    <row r="5119" spans="1:8" x14ac:dyDescent="0.15">
      <c r="A5119">
        <v>5143</v>
      </c>
      <c r="B5119" t="s">
        <v>5601</v>
      </c>
      <c r="C5119" t="s">
        <v>12883</v>
      </c>
      <c r="D5119" t="s">
        <v>345</v>
      </c>
      <c r="E5119" s="2">
        <v>1</v>
      </c>
      <c r="F5119" t="s">
        <v>13618</v>
      </c>
      <c r="G5119" s="2">
        <v>10831</v>
      </c>
      <c r="H5119" t="s">
        <v>13553</v>
      </c>
    </row>
    <row r="5120" spans="1:8" x14ac:dyDescent="0.15">
      <c r="A5120">
        <v>5144</v>
      </c>
      <c r="B5120" t="s">
        <v>5602</v>
      </c>
      <c r="C5120" t="s">
        <v>12884</v>
      </c>
      <c r="D5120" t="s">
        <v>345</v>
      </c>
      <c r="E5120" s="2">
        <v>1</v>
      </c>
      <c r="F5120" t="s">
        <v>13610</v>
      </c>
      <c r="G5120" s="2">
        <v>10417</v>
      </c>
      <c r="H5120" t="s">
        <v>13553</v>
      </c>
    </row>
    <row r="5121" spans="1:8" x14ac:dyDescent="0.15">
      <c r="A5121">
        <v>5145</v>
      </c>
      <c r="B5121" t="s">
        <v>5603</v>
      </c>
      <c r="C5121" t="s">
        <v>12885</v>
      </c>
      <c r="D5121" t="s">
        <v>345</v>
      </c>
      <c r="E5121" s="2">
        <v>1</v>
      </c>
      <c r="F5121" t="s">
        <v>13644</v>
      </c>
      <c r="G5121" s="2">
        <v>11209</v>
      </c>
      <c r="H5121" t="s">
        <v>13553</v>
      </c>
    </row>
    <row r="5122" spans="1:8" x14ac:dyDescent="0.15">
      <c r="A5122">
        <v>5146</v>
      </c>
      <c r="B5122" t="s">
        <v>5604</v>
      </c>
      <c r="C5122" t="s">
        <v>12886</v>
      </c>
      <c r="D5122" t="s">
        <v>345</v>
      </c>
      <c r="E5122" s="2">
        <v>1</v>
      </c>
      <c r="F5122" t="s">
        <v>13610</v>
      </c>
      <c r="G5122" s="2">
        <v>11225</v>
      </c>
      <c r="H5122" t="s">
        <v>13553</v>
      </c>
    </row>
    <row r="5123" spans="1:8" x14ac:dyDescent="0.15">
      <c r="A5123">
        <v>5147</v>
      </c>
      <c r="B5123" t="s">
        <v>5605</v>
      </c>
      <c r="C5123" t="s">
        <v>12887</v>
      </c>
      <c r="D5123" t="s">
        <v>345</v>
      </c>
      <c r="E5123" s="2">
        <v>1</v>
      </c>
      <c r="F5123" t="s">
        <v>13627</v>
      </c>
      <c r="G5123" s="2">
        <v>10421</v>
      </c>
      <c r="H5123" t="s">
        <v>13553</v>
      </c>
    </row>
    <row r="5124" spans="1:8" x14ac:dyDescent="0.15">
      <c r="A5124">
        <v>5148</v>
      </c>
      <c r="B5124" t="s">
        <v>5606</v>
      </c>
      <c r="C5124" t="s">
        <v>12888</v>
      </c>
      <c r="D5124" t="s">
        <v>345</v>
      </c>
      <c r="E5124" s="2">
        <v>1</v>
      </c>
      <c r="F5124" t="s">
        <v>13643</v>
      </c>
      <c r="G5124" s="2">
        <v>10420</v>
      </c>
      <c r="H5124" t="s">
        <v>13553</v>
      </c>
    </row>
    <row r="5125" spans="1:8" x14ac:dyDescent="0.15">
      <c r="A5125">
        <v>5149</v>
      </c>
      <c r="B5125" t="s">
        <v>5607</v>
      </c>
      <c r="C5125" t="s">
        <v>12889</v>
      </c>
      <c r="D5125" t="s">
        <v>345</v>
      </c>
      <c r="E5125" s="2">
        <v>1</v>
      </c>
      <c r="F5125" t="s">
        <v>13629</v>
      </c>
      <c r="G5125" s="2">
        <v>10807</v>
      </c>
      <c r="H5125" t="s">
        <v>13553</v>
      </c>
    </row>
    <row r="5126" spans="1:8" x14ac:dyDescent="0.15">
      <c r="A5126">
        <v>5150</v>
      </c>
      <c r="B5126" t="s">
        <v>5608</v>
      </c>
      <c r="C5126" t="s">
        <v>12890</v>
      </c>
      <c r="D5126" t="s">
        <v>345</v>
      </c>
      <c r="E5126" s="2">
        <v>1</v>
      </c>
      <c r="F5126" t="s">
        <v>13609</v>
      </c>
      <c r="G5126" s="2">
        <v>10721</v>
      </c>
      <c r="H5126" t="s">
        <v>13553</v>
      </c>
    </row>
    <row r="5127" spans="1:8" x14ac:dyDescent="0.15">
      <c r="A5127">
        <v>5151</v>
      </c>
      <c r="B5127" t="s">
        <v>5609</v>
      </c>
      <c r="C5127" t="s">
        <v>12891</v>
      </c>
      <c r="D5127" t="s">
        <v>345</v>
      </c>
      <c r="E5127" s="2">
        <v>1</v>
      </c>
      <c r="F5127" t="s">
        <v>13616</v>
      </c>
      <c r="G5127" s="2">
        <v>20205</v>
      </c>
      <c r="H5127" t="s">
        <v>13553</v>
      </c>
    </row>
    <row r="5128" spans="1:8" x14ac:dyDescent="0.15">
      <c r="A5128">
        <v>5152</v>
      </c>
      <c r="B5128" t="s">
        <v>5610</v>
      </c>
      <c r="C5128" t="s">
        <v>12892</v>
      </c>
      <c r="D5128" t="s">
        <v>345</v>
      </c>
      <c r="E5128" s="2">
        <v>1</v>
      </c>
      <c r="F5128" t="s">
        <v>13643</v>
      </c>
      <c r="G5128" s="2">
        <v>20201</v>
      </c>
      <c r="H5128" t="s">
        <v>13553</v>
      </c>
    </row>
    <row r="5129" spans="1:8" x14ac:dyDescent="0.15">
      <c r="A5129">
        <v>5153</v>
      </c>
      <c r="B5129" t="s">
        <v>5611</v>
      </c>
      <c r="C5129" t="s">
        <v>12893</v>
      </c>
      <c r="D5129" t="s">
        <v>345</v>
      </c>
      <c r="E5129" s="2">
        <v>1</v>
      </c>
      <c r="F5129" t="s">
        <v>13621</v>
      </c>
      <c r="G5129" s="2">
        <v>10815</v>
      </c>
      <c r="H5129" t="s">
        <v>13553</v>
      </c>
    </row>
    <row r="5130" spans="1:8" x14ac:dyDescent="0.15">
      <c r="A5130">
        <v>5154</v>
      </c>
      <c r="B5130" t="s">
        <v>5612</v>
      </c>
      <c r="C5130" t="s">
        <v>12894</v>
      </c>
      <c r="D5130" t="s">
        <v>345</v>
      </c>
      <c r="E5130" s="2">
        <v>1</v>
      </c>
      <c r="F5130" t="s">
        <v>13607</v>
      </c>
      <c r="G5130" s="2">
        <v>11205</v>
      </c>
      <c r="H5130" t="s">
        <v>13553</v>
      </c>
    </row>
    <row r="5131" spans="1:8" x14ac:dyDescent="0.15">
      <c r="A5131">
        <v>5155</v>
      </c>
      <c r="B5131" t="s">
        <v>5613</v>
      </c>
      <c r="C5131" t="s">
        <v>10777</v>
      </c>
      <c r="D5131" t="s">
        <v>345</v>
      </c>
      <c r="E5131" s="2">
        <v>1</v>
      </c>
      <c r="F5131" t="s">
        <v>13609</v>
      </c>
      <c r="G5131" s="2">
        <v>20308</v>
      </c>
      <c r="H5131" t="s">
        <v>13553</v>
      </c>
    </row>
    <row r="5132" spans="1:8" x14ac:dyDescent="0.15">
      <c r="A5132">
        <v>5156</v>
      </c>
      <c r="B5132" t="s">
        <v>5614</v>
      </c>
      <c r="C5132" t="s">
        <v>12895</v>
      </c>
      <c r="D5132" t="s">
        <v>359</v>
      </c>
      <c r="E5132" s="2">
        <v>1</v>
      </c>
      <c r="F5132" t="s">
        <v>13631</v>
      </c>
      <c r="G5132" s="2">
        <v>20211</v>
      </c>
      <c r="H5132" t="s">
        <v>13553</v>
      </c>
    </row>
    <row r="5133" spans="1:8" x14ac:dyDescent="0.15">
      <c r="A5133">
        <v>5157</v>
      </c>
      <c r="B5133" t="s">
        <v>5615</v>
      </c>
      <c r="C5133" t="s">
        <v>12896</v>
      </c>
      <c r="D5133" t="s">
        <v>359</v>
      </c>
      <c r="E5133" s="2">
        <v>1</v>
      </c>
      <c r="F5133" t="s">
        <v>13606</v>
      </c>
      <c r="G5133" s="2">
        <v>11226</v>
      </c>
      <c r="H5133" t="s">
        <v>13553</v>
      </c>
    </row>
    <row r="5134" spans="1:8" x14ac:dyDescent="0.15">
      <c r="A5134">
        <v>5158</v>
      </c>
      <c r="B5134" t="s">
        <v>1011</v>
      </c>
      <c r="C5134" t="s">
        <v>12897</v>
      </c>
      <c r="D5134" t="s">
        <v>13571</v>
      </c>
      <c r="E5134" s="2" t="s">
        <v>67</v>
      </c>
      <c r="F5134" t="s">
        <v>13607</v>
      </c>
      <c r="G5134" s="2">
        <v>971215</v>
      </c>
      <c r="H5134" t="s">
        <v>13553</v>
      </c>
    </row>
    <row r="5135" spans="1:8" x14ac:dyDescent="0.15">
      <c r="A5135">
        <v>5159</v>
      </c>
      <c r="B5135" t="s">
        <v>5616</v>
      </c>
      <c r="C5135" t="s">
        <v>12898</v>
      </c>
      <c r="D5135" t="s">
        <v>13571</v>
      </c>
      <c r="E5135" s="2" t="s">
        <v>70</v>
      </c>
      <c r="F5135" t="s">
        <v>13615</v>
      </c>
      <c r="G5135" s="2">
        <v>961121</v>
      </c>
      <c r="H5135" t="s">
        <v>13553</v>
      </c>
    </row>
    <row r="5136" spans="1:8" x14ac:dyDescent="0.15">
      <c r="A5136">
        <v>5160</v>
      </c>
      <c r="B5136" t="s">
        <v>5617</v>
      </c>
      <c r="C5136" t="s">
        <v>12899</v>
      </c>
      <c r="D5136" t="s">
        <v>380</v>
      </c>
      <c r="E5136" s="2">
        <v>1</v>
      </c>
      <c r="F5136" t="s">
        <v>13606</v>
      </c>
      <c r="G5136" s="2">
        <v>10419</v>
      </c>
      <c r="H5136" t="s">
        <v>13553</v>
      </c>
    </row>
    <row r="5137" spans="1:8" x14ac:dyDescent="0.15">
      <c r="A5137">
        <v>5161</v>
      </c>
      <c r="B5137" t="s">
        <v>5618</v>
      </c>
      <c r="C5137" t="s">
        <v>12900</v>
      </c>
      <c r="D5137" t="s">
        <v>399</v>
      </c>
      <c r="E5137" s="2">
        <v>1</v>
      </c>
      <c r="F5137" t="s">
        <v>13622</v>
      </c>
      <c r="G5137" s="2">
        <v>10525</v>
      </c>
      <c r="H5137" t="s">
        <v>13553</v>
      </c>
    </row>
    <row r="5138" spans="1:8" x14ac:dyDescent="0.15">
      <c r="A5138">
        <v>5162</v>
      </c>
      <c r="B5138" t="s">
        <v>5619</v>
      </c>
      <c r="C5138" t="s">
        <v>12901</v>
      </c>
      <c r="D5138" t="s">
        <v>399</v>
      </c>
      <c r="E5138" s="2">
        <v>1</v>
      </c>
      <c r="F5138" t="s">
        <v>13649</v>
      </c>
      <c r="G5138" s="2">
        <v>11105</v>
      </c>
      <c r="H5138" t="s">
        <v>13553</v>
      </c>
    </row>
    <row r="5139" spans="1:8" x14ac:dyDescent="0.15">
      <c r="A5139">
        <v>5163</v>
      </c>
      <c r="B5139" t="s">
        <v>5620</v>
      </c>
      <c r="C5139" t="s">
        <v>12902</v>
      </c>
      <c r="D5139" t="s">
        <v>330</v>
      </c>
      <c r="E5139" s="2">
        <v>1</v>
      </c>
      <c r="F5139" t="s">
        <v>13622</v>
      </c>
      <c r="G5139" s="2">
        <v>10911</v>
      </c>
      <c r="H5139" t="s">
        <v>13553</v>
      </c>
    </row>
    <row r="5140" spans="1:8" x14ac:dyDescent="0.15">
      <c r="A5140">
        <v>5164</v>
      </c>
      <c r="B5140" t="s">
        <v>5621</v>
      </c>
      <c r="C5140" t="s">
        <v>12903</v>
      </c>
      <c r="D5140" t="s">
        <v>330</v>
      </c>
      <c r="E5140" s="2">
        <v>1</v>
      </c>
      <c r="F5140" t="s">
        <v>13633</v>
      </c>
      <c r="G5140" s="2">
        <v>10519</v>
      </c>
      <c r="H5140" t="s">
        <v>13553</v>
      </c>
    </row>
    <row r="5141" spans="1:8" x14ac:dyDescent="0.15">
      <c r="A5141">
        <v>5165</v>
      </c>
      <c r="B5141" t="s">
        <v>5622</v>
      </c>
      <c r="C5141" t="s">
        <v>12904</v>
      </c>
      <c r="D5141" t="s">
        <v>330</v>
      </c>
      <c r="E5141" s="2">
        <v>1</v>
      </c>
      <c r="F5141" t="s">
        <v>13644</v>
      </c>
      <c r="G5141" s="2">
        <v>11230</v>
      </c>
      <c r="H5141" t="s">
        <v>13553</v>
      </c>
    </row>
    <row r="5142" spans="1:8" x14ac:dyDescent="0.15">
      <c r="A5142">
        <v>5166</v>
      </c>
      <c r="B5142" t="s">
        <v>5623</v>
      </c>
      <c r="C5142" t="s">
        <v>12905</v>
      </c>
      <c r="D5142" t="s">
        <v>330</v>
      </c>
      <c r="E5142" s="2">
        <v>1</v>
      </c>
      <c r="F5142" t="s">
        <v>13630</v>
      </c>
      <c r="G5142" s="2">
        <v>10910</v>
      </c>
      <c r="H5142" t="s">
        <v>13553</v>
      </c>
    </row>
    <row r="5143" spans="1:8" x14ac:dyDescent="0.15">
      <c r="A5143">
        <v>5167</v>
      </c>
      <c r="B5143" t="s">
        <v>5624</v>
      </c>
      <c r="C5143" t="s">
        <v>12906</v>
      </c>
      <c r="D5143" t="s">
        <v>317</v>
      </c>
      <c r="E5143" s="2">
        <v>1</v>
      </c>
      <c r="F5143" t="s">
        <v>13609</v>
      </c>
      <c r="G5143" s="2">
        <v>10515</v>
      </c>
      <c r="H5143" t="s">
        <v>13553</v>
      </c>
    </row>
    <row r="5144" spans="1:8" x14ac:dyDescent="0.15">
      <c r="A5144">
        <v>5168</v>
      </c>
      <c r="B5144" t="s">
        <v>5625</v>
      </c>
      <c r="C5144" t="s">
        <v>12907</v>
      </c>
      <c r="D5144" t="s">
        <v>317</v>
      </c>
      <c r="E5144" s="2">
        <v>1</v>
      </c>
      <c r="F5144" t="s">
        <v>13614</v>
      </c>
      <c r="G5144" s="2">
        <v>10521</v>
      </c>
      <c r="H5144" t="s">
        <v>13553</v>
      </c>
    </row>
    <row r="5145" spans="1:8" x14ac:dyDescent="0.15">
      <c r="A5145">
        <v>5169</v>
      </c>
      <c r="B5145" t="s">
        <v>5626</v>
      </c>
      <c r="C5145" t="s">
        <v>12908</v>
      </c>
      <c r="D5145" t="s">
        <v>317</v>
      </c>
      <c r="E5145" s="2">
        <v>1</v>
      </c>
      <c r="F5145" t="s">
        <v>13607</v>
      </c>
      <c r="G5145" s="2">
        <v>10727</v>
      </c>
      <c r="H5145" t="s">
        <v>13553</v>
      </c>
    </row>
    <row r="5146" spans="1:8" x14ac:dyDescent="0.15">
      <c r="A5146">
        <v>5170</v>
      </c>
      <c r="B5146" t="s">
        <v>5627</v>
      </c>
      <c r="C5146" t="s">
        <v>12909</v>
      </c>
      <c r="D5146" t="s">
        <v>317</v>
      </c>
      <c r="E5146" s="2">
        <v>1</v>
      </c>
      <c r="F5146" t="s">
        <v>13645</v>
      </c>
      <c r="G5146" s="2">
        <v>10303</v>
      </c>
      <c r="H5146" t="s">
        <v>13553</v>
      </c>
    </row>
    <row r="5147" spans="1:8" x14ac:dyDescent="0.15">
      <c r="A5147">
        <v>5171</v>
      </c>
      <c r="B5147" t="s">
        <v>5628</v>
      </c>
      <c r="C5147" t="s">
        <v>12910</v>
      </c>
      <c r="D5147" t="s">
        <v>317</v>
      </c>
      <c r="E5147" s="2">
        <v>1</v>
      </c>
      <c r="F5147" t="s">
        <v>13637</v>
      </c>
      <c r="G5147" s="2">
        <v>10515</v>
      </c>
      <c r="H5147" t="s">
        <v>13553</v>
      </c>
    </row>
    <row r="5148" spans="1:8" x14ac:dyDescent="0.15">
      <c r="A5148">
        <v>5172</v>
      </c>
      <c r="B5148" t="s">
        <v>5629</v>
      </c>
      <c r="C5148" t="s">
        <v>12911</v>
      </c>
      <c r="D5148" t="s">
        <v>317</v>
      </c>
      <c r="E5148" s="2">
        <v>1</v>
      </c>
      <c r="F5148" t="s">
        <v>13634</v>
      </c>
      <c r="G5148" s="2">
        <v>11013</v>
      </c>
      <c r="H5148" t="s">
        <v>13553</v>
      </c>
    </row>
    <row r="5149" spans="1:8" x14ac:dyDescent="0.15">
      <c r="A5149">
        <v>5173</v>
      </c>
      <c r="B5149" t="s">
        <v>5630</v>
      </c>
      <c r="C5149" t="s">
        <v>12912</v>
      </c>
      <c r="D5149" t="s">
        <v>13569</v>
      </c>
      <c r="E5149" s="2" t="s">
        <v>67</v>
      </c>
      <c r="F5149" t="s">
        <v>13632</v>
      </c>
      <c r="G5149" s="2">
        <v>970127</v>
      </c>
      <c r="H5149" t="s">
        <v>13553</v>
      </c>
    </row>
    <row r="5150" spans="1:8" x14ac:dyDescent="0.15">
      <c r="A5150">
        <v>5174</v>
      </c>
      <c r="B5150" t="s">
        <v>5631</v>
      </c>
      <c r="C5150" t="s">
        <v>12913</v>
      </c>
      <c r="D5150" t="s">
        <v>248</v>
      </c>
      <c r="E5150" s="2">
        <v>1</v>
      </c>
      <c r="F5150" t="s">
        <v>13631</v>
      </c>
      <c r="G5150" s="2">
        <v>10723</v>
      </c>
      <c r="H5150" t="s">
        <v>13553</v>
      </c>
    </row>
    <row r="5151" spans="1:8" x14ac:dyDescent="0.15">
      <c r="A5151">
        <v>5175</v>
      </c>
      <c r="B5151" t="s">
        <v>5632</v>
      </c>
      <c r="C5151" t="s">
        <v>12914</v>
      </c>
      <c r="D5151" t="s">
        <v>248</v>
      </c>
      <c r="E5151" s="2">
        <v>1</v>
      </c>
      <c r="F5151" t="s">
        <v>13627</v>
      </c>
      <c r="G5151" s="2">
        <v>10521</v>
      </c>
      <c r="H5151" t="s">
        <v>13553</v>
      </c>
    </row>
    <row r="5152" spans="1:8" x14ac:dyDescent="0.15">
      <c r="A5152">
        <v>5176</v>
      </c>
      <c r="B5152" t="s">
        <v>5633</v>
      </c>
      <c r="C5152" t="s">
        <v>12915</v>
      </c>
      <c r="D5152" t="s">
        <v>248</v>
      </c>
      <c r="E5152" s="2">
        <v>1</v>
      </c>
      <c r="F5152" t="s">
        <v>13634</v>
      </c>
      <c r="G5152" s="2">
        <v>10824</v>
      </c>
      <c r="H5152" t="s">
        <v>13553</v>
      </c>
    </row>
    <row r="5153" spans="1:8" x14ac:dyDescent="0.15">
      <c r="A5153">
        <v>5177</v>
      </c>
      <c r="B5153" t="s">
        <v>5634</v>
      </c>
      <c r="C5153" t="s">
        <v>12916</v>
      </c>
      <c r="D5153" t="s">
        <v>248</v>
      </c>
      <c r="E5153" s="2">
        <v>1</v>
      </c>
      <c r="F5153" t="s">
        <v>13634</v>
      </c>
      <c r="G5153" s="2">
        <v>10412</v>
      </c>
      <c r="H5153" t="s">
        <v>13553</v>
      </c>
    </row>
    <row r="5154" spans="1:8" x14ac:dyDescent="0.15">
      <c r="A5154">
        <v>5178</v>
      </c>
      <c r="B5154" t="s">
        <v>5635</v>
      </c>
      <c r="C5154" t="s">
        <v>12917</v>
      </c>
      <c r="D5154" t="s">
        <v>248</v>
      </c>
      <c r="E5154" s="2">
        <v>1</v>
      </c>
      <c r="F5154" t="s">
        <v>13634</v>
      </c>
      <c r="G5154" s="2">
        <v>10625</v>
      </c>
      <c r="H5154" t="s">
        <v>13553</v>
      </c>
    </row>
    <row r="5155" spans="1:8" x14ac:dyDescent="0.15">
      <c r="A5155">
        <v>5179</v>
      </c>
      <c r="B5155" t="s">
        <v>5636</v>
      </c>
      <c r="C5155" t="s">
        <v>12918</v>
      </c>
      <c r="D5155" t="s">
        <v>248</v>
      </c>
      <c r="E5155" s="2">
        <v>1</v>
      </c>
      <c r="F5155" t="s">
        <v>13617</v>
      </c>
      <c r="G5155" s="2">
        <v>11016</v>
      </c>
      <c r="H5155" t="s">
        <v>13553</v>
      </c>
    </row>
    <row r="5156" spans="1:8" x14ac:dyDescent="0.15">
      <c r="A5156">
        <v>5180</v>
      </c>
      <c r="B5156" t="s">
        <v>5637</v>
      </c>
      <c r="C5156" t="s">
        <v>12919</v>
      </c>
      <c r="D5156" t="s">
        <v>248</v>
      </c>
      <c r="E5156" s="2">
        <v>1</v>
      </c>
      <c r="F5156" t="s">
        <v>13640</v>
      </c>
      <c r="G5156" s="2">
        <v>10623</v>
      </c>
      <c r="H5156" t="s">
        <v>13553</v>
      </c>
    </row>
    <row r="5157" spans="1:8" x14ac:dyDescent="0.15">
      <c r="A5157">
        <v>5181</v>
      </c>
      <c r="B5157" t="s">
        <v>5638</v>
      </c>
      <c r="C5157" t="s">
        <v>12920</v>
      </c>
      <c r="D5157" t="s">
        <v>248</v>
      </c>
      <c r="E5157" s="2">
        <v>1</v>
      </c>
      <c r="F5157" t="s">
        <v>13610</v>
      </c>
      <c r="G5157" s="2">
        <v>20105</v>
      </c>
      <c r="H5157" t="s">
        <v>13553</v>
      </c>
    </row>
    <row r="5158" spans="1:8" x14ac:dyDescent="0.15">
      <c r="A5158">
        <v>5182</v>
      </c>
      <c r="B5158" t="s">
        <v>5639</v>
      </c>
      <c r="C5158" t="s">
        <v>12921</v>
      </c>
      <c r="D5158" t="s">
        <v>248</v>
      </c>
      <c r="E5158" s="2">
        <v>1</v>
      </c>
      <c r="F5158" t="s">
        <v>13634</v>
      </c>
      <c r="G5158" s="2">
        <v>10315</v>
      </c>
      <c r="H5158" t="s">
        <v>13553</v>
      </c>
    </row>
    <row r="5159" spans="1:8" x14ac:dyDescent="0.15">
      <c r="A5159">
        <v>5183</v>
      </c>
      <c r="B5159" t="s">
        <v>5640</v>
      </c>
      <c r="C5159" t="s">
        <v>12922</v>
      </c>
      <c r="D5159" t="s">
        <v>248</v>
      </c>
      <c r="E5159" s="2">
        <v>1</v>
      </c>
      <c r="F5159" t="s">
        <v>13614</v>
      </c>
      <c r="G5159" s="2">
        <v>10512</v>
      </c>
      <c r="H5159" t="s">
        <v>13553</v>
      </c>
    </row>
    <row r="5160" spans="1:8" x14ac:dyDescent="0.15">
      <c r="A5160">
        <v>5184</v>
      </c>
      <c r="B5160" t="s">
        <v>5641</v>
      </c>
      <c r="C5160" t="s">
        <v>12923</v>
      </c>
      <c r="D5160" t="s">
        <v>248</v>
      </c>
      <c r="E5160" s="2">
        <v>1</v>
      </c>
      <c r="F5160" t="s">
        <v>13627</v>
      </c>
      <c r="G5160" s="2">
        <v>10416</v>
      </c>
      <c r="H5160" t="s">
        <v>13553</v>
      </c>
    </row>
    <row r="5161" spans="1:8" x14ac:dyDescent="0.15">
      <c r="A5161">
        <v>5185</v>
      </c>
      <c r="B5161" t="s">
        <v>5642</v>
      </c>
      <c r="C5161" t="s">
        <v>12924</v>
      </c>
      <c r="D5161" t="s">
        <v>248</v>
      </c>
      <c r="E5161" s="2">
        <v>1</v>
      </c>
      <c r="F5161" t="s">
        <v>13610</v>
      </c>
      <c r="G5161" s="2">
        <v>10512</v>
      </c>
      <c r="H5161" t="s">
        <v>13553</v>
      </c>
    </row>
    <row r="5162" spans="1:8" x14ac:dyDescent="0.15">
      <c r="A5162">
        <v>5186</v>
      </c>
      <c r="B5162" t="s">
        <v>5643</v>
      </c>
      <c r="C5162" t="s">
        <v>12925</v>
      </c>
      <c r="D5162" t="s">
        <v>248</v>
      </c>
      <c r="E5162" s="2">
        <v>1</v>
      </c>
      <c r="F5162" t="s">
        <v>13643</v>
      </c>
      <c r="G5162" s="2">
        <v>10420</v>
      </c>
      <c r="H5162" t="s">
        <v>13553</v>
      </c>
    </row>
    <row r="5163" spans="1:8" x14ac:dyDescent="0.15">
      <c r="A5163">
        <v>5187</v>
      </c>
      <c r="B5163" t="s">
        <v>5644</v>
      </c>
      <c r="C5163" t="s">
        <v>12926</v>
      </c>
      <c r="D5163" t="s">
        <v>248</v>
      </c>
      <c r="E5163" s="2">
        <v>1</v>
      </c>
      <c r="F5163" t="s">
        <v>13610</v>
      </c>
      <c r="G5163" s="2">
        <v>20307</v>
      </c>
      <c r="H5163" t="s">
        <v>13553</v>
      </c>
    </row>
    <row r="5164" spans="1:8" x14ac:dyDescent="0.15">
      <c r="A5164">
        <v>5188</v>
      </c>
      <c r="B5164" t="s">
        <v>5645</v>
      </c>
      <c r="C5164" t="s">
        <v>12927</v>
      </c>
      <c r="D5164" t="s">
        <v>411</v>
      </c>
      <c r="E5164" s="2">
        <v>1</v>
      </c>
      <c r="F5164" t="s">
        <v>13629</v>
      </c>
      <c r="G5164" s="2">
        <v>10827</v>
      </c>
      <c r="H5164" t="s">
        <v>13553</v>
      </c>
    </row>
    <row r="5165" spans="1:8" x14ac:dyDescent="0.15">
      <c r="A5165">
        <v>5189</v>
      </c>
      <c r="B5165" t="s">
        <v>5646</v>
      </c>
      <c r="C5165" t="s">
        <v>12928</v>
      </c>
      <c r="D5165" t="s">
        <v>411</v>
      </c>
      <c r="E5165" s="2">
        <v>1</v>
      </c>
      <c r="F5165" t="s">
        <v>13640</v>
      </c>
      <c r="G5165" s="2">
        <v>10420</v>
      </c>
      <c r="H5165" t="s">
        <v>13553</v>
      </c>
    </row>
    <row r="5166" spans="1:8" x14ac:dyDescent="0.15">
      <c r="A5166">
        <v>5190</v>
      </c>
      <c r="B5166" t="s">
        <v>5647</v>
      </c>
      <c r="C5166" t="s">
        <v>12929</v>
      </c>
      <c r="D5166" t="s">
        <v>411</v>
      </c>
      <c r="E5166" s="2">
        <v>1</v>
      </c>
      <c r="F5166" t="s">
        <v>13633</v>
      </c>
      <c r="G5166" s="2">
        <v>10511</v>
      </c>
      <c r="H5166" t="s">
        <v>13553</v>
      </c>
    </row>
    <row r="5167" spans="1:8" x14ac:dyDescent="0.15">
      <c r="A5167">
        <v>5191</v>
      </c>
      <c r="B5167" t="s">
        <v>5648</v>
      </c>
      <c r="C5167" t="s">
        <v>12930</v>
      </c>
      <c r="D5167" t="s">
        <v>411</v>
      </c>
      <c r="E5167" s="2">
        <v>1</v>
      </c>
      <c r="F5167" t="s">
        <v>13610</v>
      </c>
      <c r="G5167" s="2">
        <v>10621</v>
      </c>
      <c r="H5167" t="s">
        <v>13553</v>
      </c>
    </row>
    <row r="5168" spans="1:8" x14ac:dyDescent="0.15">
      <c r="A5168">
        <v>5192</v>
      </c>
      <c r="B5168" t="s">
        <v>5649</v>
      </c>
      <c r="C5168" t="s">
        <v>12931</v>
      </c>
      <c r="D5168" t="s">
        <v>411</v>
      </c>
      <c r="E5168" s="2">
        <v>1</v>
      </c>
      <c r="F5168" t="s">
        <v>13639</v>
      </c>
      <c r="G5168" s="2">
        <v>10824</v>
      </c>
      <c r="H5168" t="s">
        <v>13553</v>
      </c>
    </row>
    <row r="5169" spans="1:8" x14ac:dyDescent="0.15">
      <c r="A5169">
        <v>5193</v>
      </c>
      <c r="B5169" t="s">
        <v>5650</v>
      </c>
      <c r="C5169" t="s">
        <v>12932</v>
      </c>
      <c r="D5169" t="s">
        <v>411</v>
      </c>
      <c r="E5169" s="2">
        <v>1</v>
      </c>
      <c r="F5169" t="s">
        <v>13617</v>
      </c>
      <c r="G5169" s="2">
        <v>10621</v>
      </c>
      <c r="H5169" t="s">
        <v>13553</v>
      </c>
    </row>
    <row r="5170" spans="1:8" x14ac:dyDescent="0.15">
      <c r="A5170">
        <v>5194</v>
      </c>
      <c r="B5170" t="s">
        <v>5651</v>
      </c>
      <c r="C5170" t="s">
        <v>12933</v>
      </c>
      <c r="D5170" t="s">
        <v>411</v>
      </c>
      <c r="E5170" s="2">
        <v>1</v>
      </c>
      <c r="F5170" t="s">
        <v>13639</v>
      </c>
      <c r="G5170" s="2">
        <v>11107</v>
      </c>
      <c r="H5170" t="s">
        <v>13553</v>
      </c>
    </row>
    <row r="5171" spans="1:8" x14ac:dyDescent="0.15">
      <c r="A5171">
        <v>5195</v>
      </c>
      <c r="B5171" t="s">
        <v>5652</v>
      </c>
      <c r="C5171" t="s">
        <v>12934</v>
      </c>
      <c r="D5171" t="s">
        <v>332</v>
      </c>
      <c r="E5171" s="2">
        <v>1</v>
      </c>
      <c r="F5171" t="s">
        <v>13624</v>
      </c>
      <c r="G5171" s="2">
        <v>10531</v>
      </c>
      <c r="H5171" t="s">
        <v>13553</v>
      </c>
    </row>
    <row r="5172" spans="1:8" x14ac:dyDescent="0.15">
      <c r="A5172">
        <v>5196</v>
      </c>
      <c r="B5172" t="s">
        <v>5653</v>
      </c>
      <c r="C5172" t="s">
        <v>12935</v>
      </c>
      <c r="D5172" t="s">
        <v>332</v>
      </c>
      <c r="E5172" s="2">
        <v>1</v>
      </c>
      <c r="F5172" t="s">
        <v>13606</v>
      </c>
      <c r="G5172" s="2">
        <v>10823</v>
      </c>
      <c r="H5172" t="s">
        <v>13553</v>
      </c>
    </row>
    <row r="5173" spans="1:8" x14ac:dyDescent="0.15">
      <c r="A5173">
        <v>5197</v>
      </c>
      <c r="B5173" t="s">
        <v>5654</v>
      </c>
      <c r="C5173" t="s">
        <v>12936</v>
      </c>
      <c r="D5173" t="s">
        <v>332</v>
      </c>
      <c r="E5173" s="2">
        <v>1</v>
      </c>
      <c r="F5173" t="s">
        <v>13615</v>
      </c>
      <c r="G5173" s="2">
        <v>11228</v>
      </c>
      <c r="H5173" t="s">
        <v>13553</v>
      </c>
    </row>
    <row r="5174" spans="1:8" x14ac:dyDescent="0.15">
      <c r="A5174">
        <v>5198</v>
      </c>
      <c r="B5174" t="s">
        <v>5655</v>
      </c>
      <c r="C5174" t="s">
        <v>12937</v>
      </c>
      <c r="D5174" t="s">
        <v>419</v>
      </c>
      <c r="E5174" s="2">
        <v>1</v>
      </c>
      <c r="F5174" t="s">
        <v>13627</v>
      </c>
      <c r="G5174" s="2">
        <v>10428</v>
      </c>
      <c r="H5174" t="s">
        <v>13553</v>
      </c>
    </row>
    <row r="5175" spans="1:8" x14ac:dyDescent="0.15">
      <c r="A5175">
        <v>5199</v>
      </c>
      <c r="B5175" t="s">
        <v>5656</v>
      </c>
      <c r="C5175" t="s">
        <v>12938</v>
      </c>
      <c r="D5175" t="s">
        <v>419</v>
      </c>
      <c r="E5175" s="2">
        <v>1</v>
      </c>
      <c r="F5175" t="s">
        <v>13642</v>
      </c>
      <c r="G5175" s="2">
        <v>11127</v>
      </c>
      <c r="H5175" t="s">
        <v>13553</v>
      </c>
    </row>
    <row r="5176" spans="1:8" x14ac:dyDescent="0.15">
      <c r="A5176">
        <v>5200</v>
      </c>
      <c r="B5176" t="s">
        <v>5657</v>
      </c>
      <c r="C5176" t="s">
        <v>12939</v>
      </c>
      <c r="D5176" t="s">
        <v>419</v>
      </c>
      <c r="E5176" s="2">
        <v>1</v>
      </c>
      <c r="F5176" t="s">
        <v>13615</v>
      </c>
      <c r="G5176" s="2">
        <v>11005</v>
      </c>
      <c r="H5176" t="s">
        <v>13553</v>
      </c>
    </row>
    <row r="5177" spans="1:8" x14ac:dyDescent="0.15">
      <c r="A5177">
        <v>5201</v>
      </c>
      <c r="B5177" t="s">
        <v>5658</v>
      </c>
      <c r="C5177" t="s">
        <v>12940</v>
      </c>
      <c r="D5177" t="s">
        <v>419</v>
      </c>
      <c r="E5177" s="2">
        <v>1</v>
      </c>
      <c r="F5177" t="s">
        <v>13606</v>
      </c>
      <c r="G5177" s="2">
        <v>10705</v>
      </c>
      <c r="H5177" t="s">
        <v>13553</v>
      </c>
    </row>
    <row r="5178" spans="1:8" x14ac:dyDescent="0.15">
      <c r="A5178">
        <v>5202</v>
      </c>
      <c r="B5178" t="s">
        <v>5659</v>
      </c>
      <c r="C5178" t="s">
        <v>12941</v>
      </c>
      <c r="D5178" t="s">
        <v>419</v>
      </c>
      <c r="E5178" s="2">
        <v>1</v>
      </c>
      <c r="F5178" t="s">
        <v>13606</v>
      </c>
      <c r="G5178" s="2">
        <v>10512</v>
      </c>
      <c r="H5178" t="s">
        <v>13553</v>
      </c>
    </row>
    <row r="5179" spans="1:8" x14ac:dyDescent="0.15">
      <c r="A5179">
        <v>5203</v>
      </c>
      <c r="B5179" t="s">
        <v>5660</v>
      </c>
      <c r="C5179" t="s">
        <v>12942</v>
      </c>
      <c r="D5179" t="s">
        <v>419</v>
      </c>
      <c r="E5179" s="2">
        <v>1</v>
      </c>
      <c r="F5179" t="s">
        <v>13617</v>
      </c>
      <c r="G5179" s="2">
        <v>11117</v>
      </c>
      <c r="H5179" t="s">
        <v>13553</v>
      </c>
    </row>
    <row r="5180" spans="1:8" x14ac:dyDescent="0.15">
      <c r="A5180">
        <v>5204</v>
      </c>
      <c r="B5180" t="s">
        <v>5661</v>
      </c>
      <c r="C5180" t="s">
        <v>12943</v>
      </c>
      <c r="D5180" t="s">
        <v>419</v>
      </c>
      <c r="E5180" s="2">
        <v>1</v>
      </c>
      <c r="F5180" t="s">
        <v>13610</v>
      </c>
      <c r="G5180" s="2">
        <v>10921</v>
      </c>
      <c r="H5180" t="s">
        <v>13553</v>
      </c>
    </row>
    <row r="5181" spans="1:8" x14ac:dyDescent="0.15">
      <c r="A5181">
        <v>5205</v>
      </c>
      <c r="B5181" t="s">
        <v>5662</v>
      </c>
      <c r="C5181" t="s">
        <v>12944</v>
      </c>
      <c r="D5181" t="s">
        <v>419</v>
      </c>
      <c r="E5181" s="2">
        <v>1</v>
      </c>
      <c r="F5181" t="s">
        <v>13607</v>
      </c>
      <c r="G5181" s="2">
        <v>20104</v>
      </c>
      <c r="H5181" t="s">
        <v>13553</v>
      </c>
    </row>
    <row r="5182" spans="1:8" x14ac:dyDescent="0.15">
      <c r="A5182">
        <v>5206</v>
      </c>
      <c r="B5182" t="s">
        <v>5663</v>
      </c>
      <c r="C5182" t="s">
        <v>12945</v>
      </c>
      <c r="D5182" t="s">
        <v>419</v>
      </c>
      <c r="E5182" s="2">
        <v>1</v>
      </c>
      <c r="F5182" t="s">
        <v>13618</v>
      </c>
      <c r="G5182" s="2">
        <v>20130</v>
      </c>
      <c r="H5182" t="s">
        <v>13553</v>
      </c>
    </row>
    <row r="5183" spans="1:8" x14ac:dyDescent="0.15">
      <c r="A5183">
        <v>5207</v>
      </c>
      <c r="B5183" t="s">
        <v>5664</v>
      </c>
      <c r="C5183" t="s">
        <v>12946</v>
      </c>
      <c r="D5183" t="s">
        <v>419</v>
      </c>
      <c r="E5183" s="2">
        <v>1</v>
      </c>
      <c r="F5183" t="s">
        <v>13606</v>
      </c>
      <c r="G5183" s="2">
        <v>11231</v>
      </c>
      <c r="H5183" t="s">
        <v>13553</v>
      </c>
    </row>
    <row r="5184" spans="1:8" x14ac:dyDescent="0.15">
      <c r="A5184">
        <v>5208</v>
      </c>
      <c r="B5184" t="s">
        <v>2618</v>
      </c>
      <c r="C5184" t="s">
        <v>12947</v>
      </c>
      <c r="D5184" t="s">
        <v>434</v>
      </c>
      <c r="E5184" s="2">
        <v>4</v>
      </c>
      <c r="F5184" t="s">
        <v>13618</v>
      </c>
      <c r="G5184" s="2">
        <v>980802</v>
      </c>
      <c r="H5184" t="s">
        <v>13553</v>
      </c>
    </row>
    <row r="5185" spans="1:8" x14ac:dyDescent="0.15">
      <c r="A5185">
        <v>5209</v>
      </c>
      <c r="B5185" t="s">
        <v>2619</v>
      </c>
      <c r="C5185" t="s">
        <v>12948</v>
      </c>
      <c r="D5185" t="s">
        <v>434</v>
      </c>
      <c r="E5185" s="2">
        <v>4</v>
      </c>
      <c r="F5185" t="s">
        <v>13606</v>
      </c>
      <c r="G5185" s="2">
        <v>981015</v>
      </c>
      <c r="H5185" t="s">
        <v>13553</v>
      </c>
    </row>
    <row r="5186" spans="1:8" x14ac:dyDescent="0.15">
      <c r="A5186">
        <v>5210</v>
      </c>
      <c r="B5186" t="s">
        <v>2567</v>
      </c>
      <c r="C5186" t="s">
        <v>12949</v>
      </c>
      <c r="D5186" t="s">
        <v>434</v>
      </c>
      <c r="E5186" s="2">
        <v>4</v>
      </c>
      <c r="F5186" t="s">
        <v>13606</v>
      </c>
      <c r="G5186" s="2">
        <v>980717</v>
      </c>
      <c r="H5186" t="s">
        <v>13553</v>
      </c>
    </row>
    <row r="5187" spans="1:8" x14ac:dyDescent="0.15">
      <c r="A5187">
        <v>5211</v>
      </c>
      <c r="B5187" t="s">
        <v>2620</v>
      </c>
      <c r="C5187" t="s">
        <v>12950</v>
      </c>
      <c r="D5187" t="s">
        <v>434</v>
      </c>
      <c r="E5187" s="2">
        <v>4</v>
      </c>
      <c r="F5187" t="s">
        <v>13617</v>
      </c>
      <c r="G5187" s="2">
        <v>980819</v>
      </c>
      <c r="H5187" t="s">
        <v>13553</v>
      </c>
    </row>
    <row r="5188" spans="1:8" x14ac:dyDescent="0.15">
      <c r="A5188">
        <v>5212</v>
      </c>
      <c r="B5188" t="s">
        <v>2621</v>
      </c>
      <c r="C5188" t="s">
        <v>12951</v>
      </c>
      <c r="D5188" t="s">
        <v>434</v>
      </c>
      <c r="E5188" s="2">
        <v>4</v>
      </c>
      <c r="F5188" t="s">
        <v>13617</v>
      </c>
      <c r="G5188" s="2">
        <v>981215</v>
      </c>
      <c r="H5188" t="s">
        <v>13553</v>
      </c>
    </row>
    <row r="5189" spans="1:8" x14ac:dyDescent="0.15">
      <c r="A5189">
        <v>5213</v>
      </c>
      <c r="B5189" t="s">
        <v>2622</v>
      </c>
      <c r="C5189" t="s">
        <v>12952</v>
      </c>
      <c r="D5189" t="s">
        <v>434</v>
      </c>
      <c r="E5189" s="2">
        <v>4</v>
      </c>
      <c r="F5189" t="s">
        <v>13617</v>
      </c>
      <c r="G5189" s="2">
        <v>990301</v>
      </c>
      <c r="H5189" t="s">
        <v>13553</v>
      </c>
    </row>
    <row r="5190" spans="1:8" x14ac:dyDescent="0.15">
      <c r="A5190">
        <v>5214</v>
      </c>
      <c r="B5190" t="s">
        <v>309</v>
      </c>
      <c r="C5190" t="s">
        <v>12953</v>
      </c>
      <c r="D5190" t="s">
        <v>434</v>
      </c>
      <c r="E5190" s="2">
        <v>3</v>
      </c>
      <c r="F5190" t="s">
        <v>13634</v>
      </c>
      <c r="G5190" s="2">
        <v>990606</v>
      </c>
      <c r="H5190" t="s">
        <v>13553</v>
      </c>
    </row>
    <row r="5191" spans="1:8" x14ac:dyDescent="0.15">
      <c r="A5191">
        <v>5215</v>
      </c>
      <c r="B5191" t="s">
        <v>2623</v>
      </c>
      <c r="C5191" t="s">
        <v>12954</v>
      </c>
      <c r="D5191" t="s">
        <v>434</v>
      </c>
      <c r="E5191" s="2">
        <v>3</v>
      </c>
      <c r="F5191" t="s">
        <v>13634</v>
      </c>
      <c r="G5191" s="2">
        <v>990605</v>
      </c>
      <c r="H5191" t="s">
        <v>13553</v>
      </c>
    </row>
    <row r="5192" spans="1:8" x14ac:dyDescent="0.15">
      <c r="A5192">
        <v>5216</v>
      </c>
      <c r="B5192" t="s">
        <v>2624</v>
      </c>
      <c r="C5192" t="s">
        <v>12955</v>
      </c>
      <c r="D5192" t="s">
        <v>434</v>
      </c>
      <c r="E5192" s="2">
        <v>3</v>
      </c>
      <c r="F5192" t="s">
        <v>13634</v>
      </c>
      <c r="G5192" s="2">
        <v>991123</v>
      </c>
      <c r="H5192" t="s">
        <v>13553</v>
      </c>
    </row>
    <row r="5193" spans="1:8" x14ac:dyDescent="0.15">
      <c r="A5193">
        <v>5217</v>
      </c>
      <c r="B5193" t="s">
        <v>2625</v>
      </c>
      <c r="C5193" t="s">
        <v>12956</v>
      </c>
      <c r="D5193" t="s">
        <v>434</v>
      </c>
      <c r="E5193" s="2">
        <v>3</v>
      </c>
      <c r="F5193" t="s">
        <v>13634</v>
      </c>
      <c r="G5193" s="2">
        <v>990921</v>
      </c>
      <c r="H5193" t="s">
        <v>13553</v>
      </c>
    </row>
    <row r="5194" spans="1:8" x14ac:dyDescent="0.15">
      <c r="A5194">
        <v>5218</v>
      </c>
      <c r="B5194" t="s">
        <v>2626</v>
      </c>
      <c r="C5194" t="s">
        <v>12957</v>
      </c>
      <c r="D5194" t="s">
        <v>434</v>
      </c>
      <c r="E5194" s="2">
        <v>3</v>
      </c>
      <c r="F5194" t="s">
        <v>13634</v>
      </c>
      <c r="G5194" s="2">
        <v>980923</v>
      </c>
      <c r="H5194" t="s">
        <v>13553</v>
      </c>
    </row>
    <row r="5195" spans="1:8" x14ac:dyDescent="0.15">
      <c r="A5195">
        <v>5219</v>
      </c>
      <c r="B5195" t="s">
        <v>532</v>
      </c>
      <c r="C5195" t="s">
        <v>12958</v>
      </c>
      <c r="D5195" t="s">
        <v>434</v>
      </c>
      <c r="E5195" s="2">
        <v>3</v>
      </c>
      <c r="F5195" t="s">
        <v>13634</v>
      </c>
      <c r="G5195" s="2">
        <v>990520</v>
      </c>
      <c r="H5195" t="s">
        <v>13553</v>
      </c>
    </row>
    <row r="5196" spans="1:8" x14ac:dyDescent="0.15">
      <c r="A5196">
        <v>5220</v>
      </c>
      <c r="B5196" t="s">
        <v>2627</v>
      </c>
      <c r="C5196" t="s">
        <v>12959</v>
      </c>
      <c r="D5196" t="s">
        <v>434</v>
      </c>
      <c r="E5196" s="2">
        <v>3</v>
      </c>
      <c r="F5196" t="s">
        <v>13634</v>
      </c>
      <c r="G5196" s="2">
        <v>990615</v>
      </c>
      <c r="H5196" t="s">
        <v>13553</v>
      </c>
    </row>
    <row r="5197" spans="1:8" x14ac:dyDescent="0.15">
      <c r="A5197">
        <v>5221</v>
      </c>
      <c r="B5197" t="s">
        <v>3928</v>
      </c>
      <c r="C5197" t="s">
        <v>12960</v>
      </c>
      <c r="D5197" t="s">
        <v>434</v>
      </c>
      <c r="E5197" s="2">
        <v>2</v>
      </c>
      <c r="F5197" t="s">
        <v>13634</v>
      </c>
      <c r="G5197" s="2">
        <v>990722</v>
      </c>
      <c r="H5197" t="s">
        <v>13553</v>
      </c>
    </row>
    <row r="5198" spans="1:8" x14ac:dyDescent="0.15">
      <c r="A5198">
        <v>5222</v>
      </c>
      <c r="B5198" t="s">
        <v>3929</v>
      </c>
      <c r="C5198" t="s">
        <v>12961</v>
      </c>
      <c r="D5198" t="s">
        <v>434</v>
      </c>
      <c r="E5198" s="2">
        <v>2</v>
      </c>
      <c r="F5198" t="s">
        <v>13634</v>
      </c>
      <c r="G5198" s="2">
        <v>10223</v>
      </c>
      <c r="H5198" t="s">
        <v>13553</v>
      </c>
    </row>
    <row r="5199" spans="1:8" x14ac:dyDescent="0.15">
      <c r="A5199">
        <v>5223</v>
      </c>
      <c r="B5199" t="s">
        <v>3930</v>
      </c>
      <c r="C5199" t="s">
        <v>12962</v>
      </c>
      <c r="D5199" t="s">
        <v>434</v>
      </c>
      <c r="E5199" s="2">
        <v>2</v>
      </c>
      <c r="F5199" t="s">
        <v>13634</v>
      </c>
      <c r="G5199" s="2">
        <v>1106</v>
      </c>
      <c r="H5199" t="s">
        <v>13553</v>
      </c>
    </row>
    <row r="5200" spans="1:8" x14ac:dyDescent="0.15">
      <c r="A5200">
        <v>5224</v>
      </c>
      <c r="B5200" t="s">
        <v>3931</v>
      </c>
      <c r="C5200" t="s">
        <v>12963</v>
      </c>
      <c r="D5200" t="s">
        <v>434</v>
      </c>
      <c r="E5200" s="2">
        <v>2</v>
      </c>
      <c r="F5200" t="s">
        <v>13634</v>
      </c>
      <c r="G5200" s="2">
        <v>1112</v>
      </c>
      <c r="H5200" t="s">
        <v>13553</v>
      </c>
    </row>
    <row r="5201" spans="1:8" x14ac:dyDescent="0.15">
      <c r="A5201">
        <v>5225</v>
      </c>
      <c r="B5201" t="s">
        <v>3932</v>
      </c>
      <c r="C5201" t="s">
        <v>12964</v>
      </c>
      <c r="D5201" t="s">
        <v>434</v>
      </c>
      <c r="E5201" s="2">
        <v>2</v>
      </c>
      <c r="F5201" t="s">
        <v>13634</v>
      </c>
      <c r="G5201" s="2">
        <v>416</v>
      </c>
      <c r="H5201" t="s">
        <v>13553</v>
      </c>
    </row>
    <row r="5202" spans="1:8" x14ac:dyDescent="0.15">
      <c r="A5202">
        <v>5226</v>
      </c>
      <c r="B5202" t="s">
        <v>3933</v>
      </c>
      <c r="C5202" t="s">
        <v>12965</v>
      </c>
      <c r="D5202" t="s">
        <v>434</v>
      </c>
      <c r="E5202" s="2">
        <v>2</v>
      </c>
      <c r="F5202" t="s">
        <v>13634</v>
      </c>
      <c r="G5202" s="2">
        <v>602</v>
      </c>
      <c r="H5202" t="s">
        <v>13553</v>
      </c>
    </row>
    <row r="5203" spans="1:8" x14ac:dyDescent="0.15">
      <c r="A5203">
        <v>5227</v>
      </c>
      <c r="B5203" t="s">
        <v>3934</v>
      </c>
      <c r="C5203" t="s">
        <v>12966</v>
      </c>
      <c r="D5203" t="s">
        <v>434</v>
      </c>
      <c r="E5203" s="2">
        <v>2</v>
      </c>
      <c r="F5203" t="s">
        <v>13634</v>
      </c>
      <c r="G5203" s="2">
        <v>926</v>
      </c>
      <c r="H5203" t="s">
        <v>13553</v>
      </c>
    </row>
    <row r="5204" spans="1:8" x14ac:dyDescent="0.15">
      <c r="A5204">
        <v>5228</v>
      </c>
      <c r="B5204" t="s">
        <v>3935</v>
      </c>
      <c r="C5204" t="s">
        <v>12967</v>
      </c>
      <c r="D5204" t="s">
        <v>434</v>
      </c>
      <c r="E5204" s="2">
        <v>2</v>
      </c>
      <c r="F5204" t="s">
        <v>13634</v>
      </c>
      <c r="G5204" s="2">
        <v>423</v>
      </c>
      <c r="H5204" t="s">
        <v>13553</v>
      </c>
    </row>
    <row r="5205" spans="1:8" x14ac:dyDescent="0.15">
      <c r="A5205">
        <v>5229</v>
      </c>
      <c r="B5205" t="s">
        <v>5665</v>
      </c>
      <c r="C5205" t="s">
        <v>12968</v>
      </c>
      <c r="D5205" t="s">
        <v>434</v>
      </c>
      <c r="E5205" s="2">
        <v>1</v>
      </c>
      <c r="F5205" t="s">
        <v>13634</v>
      </c>
      <c r="G5205" s="2">
        <v>10728</v>
      </c>
      <c r="H5205" t="s">
        <v>13553</v>
      </c>
    </row>
    <row r="5206" spans="1:8" x14ac:dyDescent="0.15">
      <c r="A5206">
        <v>5230</v>
      </c>
      <c r="B5206" t="s">
        <v>5666</v>
      </c>
      <c r="C5206" t="s">
        <v>12969</v>
      </c>
      <c r="D5206" t="s">
        <v>434</v>
      </c>
      <c r="E5206" s="2">
        <v>1</v>
      </c>
      <c r="F5206" t="s">
        <v>13634</v>
      </c>
      <c r="G5206" s="2">
        <v>10806</v>
      </c>
      <c r="H5206" t="s">
        <v>13553</v>
      </c>
    </row>
    <row r="5207" spans="1:8" x14ac:dyDescent="0.15">
      <c r="A5207">
        <v>5231</v>
      </c>
      <c r="B5207" t="s">
        <v>3870</v>
      </c>
      <c r="C5207" t="s">
        <v>9713</v>
      </c>
      <c r="D5207" t="s">
        <v>434</v>
      </c>
      <c r="E5207" s="2">
        <v>1</v>
      </c>
      <c r="F5207" t="s">
        <v>13634</v>
      </c>
      <c r="G5207" s="2">
        <v>10517</v>
      </c>
      <c r="H5207" t="s">
        <v>13553</v>
      </c>
    </row>
    <row r="5208" spans="1:8" x14ac:dyDescent="0.15">
      <c r="A5208">
        <v>5232</v>
      </c>
      <c r="B5208" t="s">
        <v>1578</v>
      </c>
      <c r="C5208" t="s">
        <v>12970</v>
      </c>
      <c r="D5208" t="s">
        <v>409</v>
      </c>
      <c r="E5208" s="2">
        <v>4</v>
      </c>
      <c r="F5208" t="s">
        <v>13607</v>
      </c>
      <c r="G5208" s="2">
        <v>971112</v>
      </c>
      <c r="H5208" t="s">
        <v>13553</v>
      </c>
    </row>
    <row r="5209" spans="1:8" x14ac:dyDescent="0.15">
      <c r="A5209">
        <v>5233</v>
      </c>
      <c r="B5209" t="s">
        <v>1584</v>
      </c>
      <c r="C5209" t="s">
        <v>12971</v>
      </c>
      <c r="D5209" t="s">
        <v>409</v>
      </c>
      <c r="E5209" s="2">
        <v>4</v>
      </c>
      <c r="F5209" t="s">
        <v>13617</v>
      </c>
      <c r="G5209" s="2">
        <v>970408</v>
      </c>
      <c r="H5209" t="s">
        <v>13553</v>
      </c>
    </row>
    <row r="5210" spans="1:8" x14ac:dyDescent="0.15">
      <c r="A5210">
        <v>5234</v>
      </c>
      <c r="B5210" t="s">
        <v>1571</v>
      </c>
      <c r="C5210" t="s">
        <v>12972</v>
      </c>
      <c r="D5210" t="s">
        <v>13581</v>
      </c>
      <c r="E5210" s="2" t="s">
        <v>67</v>
      </c>
      <c r="F5210" t="s">
        <v>13626</v>
      </c>
      <c r="G5210" s="2">
        <v>980214</v>
      </c>
      <c r="H5210" t="s">
        <v>13553</v>
      </c>
    </row>
    <row r="5211" spans="1:8" x14ac:dyDescent="0.15">
      <c r="A5211">
        <v>5235</v>
      </c>
      <c r="B5211" t="s">
        <v>1574</v>
      </c>
      <c r="C5211" t="s">
        <v>12973</v>
      </c>
      <c r="D5211" t="s">
        <v>13581</v>
      </c>
      <c r="E5211" s="2" t="s">
        <v>67</v>
      </c>
      <c r="F5211" t="s">
        <v>13645</v>
      </c>
      <c r="G5211" s="2">
        <v>971124</v>
      </c>
      <c r="H5211" t="s">
        <v>13553</v>
      </c>
    </row>
    <row r="5212" spans="1:8" x14ac:dyDescent="0.15">
      <c r="A5212">
        <v>5236</v>
      </c>
      <c r="B5212" t="s">
        <v>5667</v>
      </c>
      <c r="C5212" t="s">
        <v>12974</v>
      </c>
      <c r="D5212" t="s">
        <v>13581</v>
      </c>
      <c r="E5212" s="2" t="s">
        <v>70</v>
      </c>
      <c r="F5212" t="s">
        <v>13606</v>
      </c>
      <c r="G5212" s="2">
        <v>960607</v>
      </c>
      <c r="H5212" t="s">
        <v>13553</v>
      </c>
    </row>
    <row r="5213" spans="1:8" x14ac:dyDescent="0.15">
      <c r="A5213">
        <v>5237</v>
      </c>
      <c r="B5213" t="s">
        <v>5668</v>
      </c>
      <c r="C5213" t="s">
        <v>8285</v>
      </c>
      <c r="D5213" t="s">
        <v>13581</v>
      </c>
      <c r="E5213" s="2" t="s">
        <v>70</v>
      </c>
      <c r="F5213" t="s">
        <v>13606</v>
      </c>
      <c r="G5213" s="2">
        <v>960509</v>
      </c>
      <c r="H5213" t="s">
        <v>13553</v>
      </c>
    </row>
    <row r="5214" spans="1:8" x14ac:dyDescent="0.15">
      <c r="A5214">
        <v>5238</v>
      </c>
      <c r="B5214" t="s">
        <v>5669</v>
      </c>
      <c r="C5214" t="s">
        <v>12975</v>
      </c>
      <c r="D5214" t="s">
        <v>13581</v>
      </c>
      <c r="E5214" s="2" t="s">
        <v>76</v>
      </c>
      <c r="F5214" t="s">
        <v>13621</v>
      </c>
      <c r="G5214" s="2">
        <v>950916</v>
      </c>
      <c r="H5214" t="s">
        <v>13553</v>
      </c>
    </row>
    <row r="5215" spans="1:8" x14ac:dyDescent="0.15">
      <c r="A5215">
        <v>5239</v>
      </c>
      <c r="B5215" t="s">
        <v>5670</v>
      </c>
      <c r="C5215" t="s">
        <v>12976</v>
      </c>
      <c r="D5215" t="s">
        <v>337</v>
      </c>
      <c r="E5215" s="2">
        <v>1</v>
      </c>
      <c r="F5215" t="s">
        <v>13607</v>
      </c>
      <c r="G5215" s="2">
        <v>10424</v>
      </c>
      <c r="H5215" t="s">
        <v>13553</v>
      </c>
    </row>
    <row r="5216" spans="1:8" x14ac:dyDescent="0.15">
      <c r="A5216">
        <v>5240</v>
      </c>
      <c r="B5216" t="s">
        <v>5671</v>
      </c>
      <c r="C5216" t="s">
        <v>12977</v>
      </c>
      <c r="D5216" t="s">
        <v>337</v>
      </c>
      <c r="E5216" s="2">
        <v>1</v>
      </c>
      <c r="F5216" t="s">
        <v>13635</v>
      </c>
      <c r="G5216" s="2">
        <v>11115</v>
      </c>
      <c r="H5216" t="s">
        <v>13553</v>
      </c>
    </row>
    <row r="5217" spans="1:8" x14ac:dyDescent="0.15">
      <c r="A5217">
        <v>5241</v>
      </c>
      <c r="B5217" t="s">
        <v>5672</v>
      </c>
      <c r="C5217" t="s">
        <v>12978</v>
      </c>
      <c r="D5217" t="s">
        <v>337</v>
      </c>
      <c r="E5217" s="2">
        <v>1</v>
      </c>
      <c r="F5217" t="s">
        <v>13606</v>
      </c>
      <c r="G5217" s="2">
        <v>10624</v>
      </c>
      <c r="H5217" t="s">
        <v>13553</v>
      </c>
    </row>
    <row r="5218" spans="1:8" x14ac:dyDescent="0.15">
      <c r="A5218">
        <v>5242</v>
      </c>
      <c r="B5218" t="s">
        <v>5673</v>
      </c>
      <c r="C5218" t="s">
        <v>12979</v>
      </c>
      <c r="D5218" t="s">
        <v>337</v>
      </c>
      <c r="E5218" s="2">
        <v>1</v>
      </c>
      <c r="F5218" t="s">
        <v>13612</v>
      </c>
      <c r="G5218" s="2">
        <v>11105</v>
      </c>
      <c r="H5218" t="s">
        <v>13553</v>
      </c>
    </row>
    <row r="5219" spans="1:8" x14ac:dyDescent="0.15">
      <c r="A5219">
        <v>5243</v>
      </c>
      <c r="B5219" t="s">
        <v>5674</v>
      </c>
      <c r="C5219" t="s">
        <v>12980</v>
      </c>
      <c r="D5219" t="s">
        <v>337</v>
      </c>
      <c r="E5219" s="2">
        <v>1</v>
      </c>
      <c r="F5219" t="s">
        <v>13607</v>
      </c>
      <c r="G5219" s="2">
        <v>10921</v>
      </c>
      <c r="H5219" t="s">
        <v>13553</v>
      </c>
    </row>
    <row r="5220" spans="1:8" x14ac:dyDescent="0.15">
      <c r="A5220">
        <v>5244</v>
      </c>
      <c r="B5220" t="s">
        <v>5675</v>
      </c>
      <c r="C5220" t="s">
        <v>12981</v>
      </c>
      <c r="D5220" t="s">
        <v>337</v>
      </c>
      <c r="E5220" s="2">
        <v>1</v>
      </c>
      <c r="F5220" t="s">
        <v>27</v>
      </c>
      <c r="G5220" s="2">
        <v>11122</v>
      </c>
      <c r="H5220" t="s">
        <v>13553</v>
      </c>
    </row>
    <row r="5221" spans="1:8" x14ac:dyDescent="0.15">
      <c r="A5221">
        <v>5245</v>
      </c>
      <c r="B5221" t="s">
        <v>5676</v>
      </c>
      <c r="C5221" t="s">
        <v>12982</v>
      </c>
      <c r="D5221" t="s">
        <v>337</v>
      </c>
      <c r="E5221" s="2">
        <v>1</v>
      </c>
      <c r="F5221" t="s">
        <v>13607</v>
      </c>
      <c r="G5221" s="2">
        <v>20108</v>
      </c>
      <c r="H5221" t="s">
        <v>13553</v>
      </c>
    </row>
    <row r="5222" spans="1:8" x14ac:dyDescent="0.15">
      <c r="A5222">
        <v>5246</v>
      </c>
      <c r="B5222" t="s">
        <v>5677</v>
      </c>
      <c r="C5222" t="s">
        <v>12983</v>
      </c>
      <c r="D5222" t="s">
        <v>337</v>
      </c>
      <c r="E5222" s="2">
        <v>1</v>
      </c>
      <c r="F5222" t="s">
        <v>13622</v>
      </c>
      <c r="G5222" s="2">
        <v>10928</v>
      </c>
      <c r="H5222" t="s">
        <v>13553</v>
      </c>
    </row>
    <row r="5223" spans="1:8" x14ac:dyDescent="0.15">
      <c r="A5223">
        <v>5247</v>
      </c>
      <c r="B5223" t="s">
        <v>5678</v>
      </c>
      <c r="C5223" t="s">
        <v>12984</v>
      </c>
      <c r="D5223" t="s">
        <v>337</v>
      </c>
      <c r="E5223" s="2">
        <v>1</v>
      </c>
      <c r="F5223" t="s">
        <v>13607</v>
      </c>
      <c r="G5223" s="2">
        <v>11224</v>
      </c>
      <c r="H5223" t="s">
        <v>13553</v>
      </c>
    </row>
    <row r="5224" spans="1:8" x14ac:dyDescent="0.15">
      <c r="A5224">
        <v>5248</v>
      </c>
      <c r="B5224" t="s">
        <v>5679</v>
      </c>
      <c r="C5224" t="s">
        <v>12985</v>
      </c>
      <c r="D5224" t="s">
        <v>337</v>
      </c>
      <c r="E5224" s="2">
        <v>1</v>
      </c>
      <c r="F5224" t="s">
        <v>13607</v>
      </c>
      <c r="G5224" s="2">
        <v>10704</v>
      </c>
      <c r="H5224" t="s">
        <v>13553</v>
      </c>
    </row>
    <row r="5225" spans="1:8" x14ac:dyDescent="0.15">
      <c r="A5225">
        <v>5249</v>
      </c>
      <c r="B5225" t="s">
        <v>5680</v>
      </c>
      <c r="C5225" t="s">
        <v>12986</v>
      </c>
      <c r="D5225" t="s">
        <v>337</v>
      </c>
      <c r="E5225" s="2">
        <v>1</v>
      </c>
      <c r="F5225" t="s">
        <v>13632</v>
      </c>
      <c r="G5225" s="2">
        <v>10614</v>
      </c>
      <c r="H5225" t="s">
        <v>13553</v>
      </c>
    </row>
    <row r="5226" spans="1:8" x14ac:dyDescent="0.15">
      <c r="A5226">
        <v>5250</v>
      </c>
      <c r="B5226" t="s">
        <v>5681</v>
      </c>
      <c r="C5226" t="s">
        <v>12987</v>
      </c>
      <c r="D5226" t="s">
        <v>376</v>
      </c>
      <c r="E5226" s="2">
        <v>1</v>
      </c>
      <c r="F5226" t="s">
        <v>13607</v>
      </c>
      <c r="G5226" s="2">
        <v>10928</v>
      </c>
      <c r="H5226" t="s">
        <v>13553</v>
      </c>
    </row>
    <row r="5227" spans="1:8" x14ac:dyDescent="0.15">
      <c r="A5227">
        <v>5251</v>
      </c>
      <c r="B5227" t="s">
        <v>5682</v>
      </c>
      <c r="C5227" t="s">
        <v>12988</v>
      </c>
      <c r="D5227" t="s">
        <v>356</v>
      </c>
      <c r="E5227" s="2">
        <v>2</v>
      </c>
      <c r="F5227" t="s">
        <v>13637</v>
      </c>
      <c r="G5227" s="2">
        <v>1206</v>
      </c>
      <c r="H5227" t="s">
        <v>13553</v>
      </c>
    </row>
    <row r="5228" spans="1:8" x14ac:dyDescent="0.15">
      <c r="A5228">
        <v>5252</v>
      </c>
      <c r="B5228" t="s">
        <v>5683</v>
      </c>
      <c r="C5228" t="s">
        <v>12989</v>
      </c>
      <c r="D5228" t="s">
        <v>356</v>
      </c>
      <c r="E5228" s="2">
        <v>1</v>
      </c>
      <c r="F5228" t="s">
        <v>13624</v>
      </c>
      <c r="G5228" s="2">
        <v>10801</v>
      </c>
      <c r="H5228" t="s">
        <v>13553</v>
      </c>
    </row>
    <row r="5229" spans="1:8" x14ac:dyDescent="0.15">
      <c r="A5229">
        <v>5253</v>
      </c>
      <c r="B5229" t="s">
        <v>5684</v>
      </c>
      <c r="C5229" t="s">
        <v>12990</v>
      </c>
      <c r="D5229" t="s">
        <v>387</v>
      </c>
      <c r="E5229" s="2">
        <v>1</v>
      </c>
      <c r="F5229" t="s">
        <v>13627</v>
      </c>
      <c r="G5229" s="2">
        <v>10914</v>
      </c>
      <c r="H5229" t="s">
        <v>13553</v>
      </c>
    </row>
    <row r="5230" spans="1:8" x14ac:dyDescent="0.15">
      <c r="A5230">
        <v>5254</v>
      </c>
      <c r="B5230" t="s">
        <v>5685</v>
      </c>
      <c r="C5230" t="s">
        <v>12991</v>
      </c>
      <c r="D5230" t="s">
        <v>387</v>
      </c>
      <c r="E5230" s="2">
        <v>1</v>
      </c>
      <c r="F5230" t="s">
        <v>13617</v>
      </c>
      <c r="G5230" s="2">
        <v>10730</v>
      </c>
      <c r="H5230" t="s">
        <v>13553</v>
      </c>
    </row>
    <row r="5231" spans="1:8" x14ac:dyDescent="0.15">
      <c r="A5231">
        <v>5255</v>
      </c>
      <c r="B5231" t="s">
        <v>5686</v>
      </c>
      <c r="C5231" t="s">
        <v>12992</v>
      </c>
      <c r="D5231" t="s">
        <v>387</v>
      </c>
      <c r="E5231" s="2">
        <v>1</v>
      </c>
      <c r="F5231" t="s">
        <v>13609</v>
      </c>
      <c r="G5231" s="2">
        <v>10409</v>
      </c>
      <c r="H5231" t="s">
        <v>13553</v>
      </c>
    </row>
    <row r="5232" spans="1:8" x14ac:dyDescent="0.15">
      <c r="A5232">
        <v>5256</v>
      </c>
      <c r="B5232" t="s">
        <v>5687</v>
      </c>
      <c r="C5232" t="s">
        <v>12993</v>
      </c>
      <c r="D5232" t="s">
        <v>387</v>
      </c>
      <c r="E5232" s="2">
        <v>1</v>
      </c>
      <c r="F5232" t="s">
        <v>13610</v>
      </c>
      <c r="G5232" s="2">
        <v>10923</v>
      </c>
      <c r="H5232" t="s">
        <v>13553</v>
      </c>
    </row>
    <row r="5233" spans="1:8" x14ac:dyDescent="0.15">
      <c r="A5233">
        <v>5257</v>
      </c>
      <c r="B5233" t="s">
        <v>5688</v>
      </c>
      <c r="C5233" t="s">
        <v>12994</v>
      </c>
      <c r="D5233" t="s">
        <v>387</v>
      </c>
      <c r="E5233" s="2">
        <v>1</v>
      </c>
      <c r="F5233" t="s">
        <v>13606</v>
      </c>
      <c r="G5233" s="2">
        <v>11118</v>
      </c>
      <c r="H5233" t="s">
        <v>13553</v>
      </c>
    </row>
    <row r="5234" spans="1:8" x14ac:dyDescent="0.15">
      <c r="A5234">
        <v>5258</v>
      </c>
      <c r="B5234" t="s">
        <v>5689</v>
      </c>
      <c r="C5234" t="s">
        <v>12995</v>
      </c>
      <c r="D5234" t="s">
        <v>387</v>
      </c>
      <c r="E5234" s="2">
        <v>1</v>
      </c>
      <c r="F5234" t="s">
        <v>13638</v>
      </c>
      <c r="G5234" s="2">
        <v>10830</v>
      </c>
      <c r="H5234" t="s">
        <v>13553</v>
      </c>
    </row>
    <row r="5235" spans="1:8" x14ac:dyDescent="0.15">
      <c r="A5235">
        <v>5259</v>
      </c>
      <c r="B5235" t="s">
        <v>5690</v>
      </c>
      <c r="C5235" t="s">
        <v>12996</v>
      </c>
      <c r="D5235" t="s">
        <v>387</v>
      </c>
      <c r="E5235" s="2">
        <v>1</v>
      </c>
      <c r="F5235" t="s">
        <v>13610</v>
      </c>
      <c r="G5235" s="2">
        <v>11012</v>
      </c>
      <c r="H5235" t="s">
        <v>13553</v>
      </c>
    </row>
    <row r="5236" spans="1:8" x14ac:dyDescent="0.15">
      <c r="A5236">
        <v>5260</v>
      </c>
      <c r="B5236" t="s">
        <v>5691</v>
      </c>
      <c r="C5236" t="s">
        <v>12997</v>
      </c>
      <c r="D5236" t="s">
        <v>387</v>
      </c>
      <c r="E5236" s="2">
        <v>1</v>
      </c>
      <c r="F5236" t="s">
        <v>13617</v>
      </c>
      <c r="G5236" s="2">
        <v>10601</v>
      </c>
      <c r="H5236" t="s">
        <v>13553</v>
      </c>
    </row>
    <row r="5237" spans="1:8" x14ac:dyDescent="0.15">
      <c r="A5237">
        <v>5261</v>
      </c>
      <c r="B5237" t="s">
        <v>5692</v>
      </c>
      <c r="C5237" t="s">
        <v>12998</v>
      </c>
      <c r="D5237" t="s">
        <v>387</v>
      </c>
      <c r="E5237" s="2">
        <v>1</v>
      </c>
      <c r="F5237" t="s">
        <v>13617</v>
      </c>
      <c r="G5237" s="2">
        <v>10714</v>
      </c>
      <c r="H5237" t="s">
        <v>13553</v>
      </c>
    </row>
    <row r="5238" spans="1:8" x14ac:dyDescent="0.15">
      <c r="A5238">
        <v>5262</v>
      </c>
      <c r="B5238" t="s">
        <v>5693</v>
      </c>
      <c r="C5238" t="s">
        <v>12999</v>
      </c>
      <c r="D5238" t="s">
        <v>387</v>
      </c>
      <c r="E5238" s="2">
        <v>1</v>
      </c>
      <c r="F5238" t="s">
        <v>13638</v>
      </c>
      <c r="G5238" s="2">
        <v>10726</v>
      </c>
      <c r="H5238" t="s">
        <v>13553</v>
      </c>
    </row>
    <row r="5239" spans="1:8" x14ac:dyDescent="0.15">
      <c r="A5239">
        <v>5263</v>
      </c>
      <c r="B5239" t="s">
        <v>5694</v>
      </c>
      <c r="C5239" t="s">
        <v>13000</v>
      </c>
      <c r="D5239" t="s">
        <v>387</v>
      </c>
      <c r="E5239" s="2">
        <v>1</v>
      </c>
      <c r="F5239" t="s">
        <v>13621</v>
      </c>
      <c r="G5239" s="2">
        <v>10508</v>
      </c>
      <c r="H5239" t="s">
        <v>13553</v>
      </c>
    </row>
    <row r="5240" spans="1:8" x14ac:dyDescent="0.15">
      <c r="A5240">
        <v>5264</v>
      </c>
      <c r="B5240" t="s">
        <v>5695</v>
      </c>
      <c r="C5240" t="s">
        <v>13001</v>
      </c>
      <c r="D5240" t="s">
        <v>387</v>
      </c>
      <c r="E5240" s="2">
        <v>1</v>
      </c>
      <c r="F5240" t="s">
        <v>13617</v>
      </c>
      <c r="G5240" s="2">
        <v>10713</v>
      </c>
      <c r="H5240" t="s">
        <v>13553</v>
      </c>
    </row>
    <row r="5241" spans="1:8" x14ac:dyDescent="0.15">
      <c r="A5241">
        <v>5265</v>
      </c>
      <c r="B5241" t="s">
        <v>5696</v>
      </c>
      <c r="C5241" t="s">
        <v>13002</v>
      </c>
      <c r="D5241" t="s">
        <v>387</v>
      </c>
      <c r="E5241" s="2">
        <v>1</v>
      </c>
      <c r="F5241" t="s">
        <v>13624</v>
      </c>
      <c r="G5241" s="2">
        <v>10425</v>
      </c>
      <c r="H5241" t="s">
        <v>13553</v>
      </c>
    </row>
    <row r="5242" spans="1:8" x14ac:dyDescent="0.15">
      <c r="A5242">
        <v>5266</v>
      </c>
      <c r="B5242" t="s">
        <v>5697</v>
      </c>
      <c r="C5242" t="s">
        <v>13003</v>
      </c>
      <c r="D5242" t="s">
        <v>387</v>
      </c>
      <c r="E5242" s="2">
        <v>1</v>
      </c>
      <c r="F5242" t="s">
        <v>13624</v>
      </c>
      <c r="G5242" s="2">
        <v>10403</v>
      </c>
      <c r="H5242" t="s">
        <v>13553</v>
      </c>
    </row>
    <row r="5243" spans="1:8" x14ac:dyDescent="0.15">
      <c r="A5243">
        <v>5267</v>
      </c>
      <c r="B5243" t="s">
        <v>5698</v>
      </c>
      <c r="C5243" t="s">
        <v>13004</v>
      </c>
      <c r="D5243" t="s">
        <v>387</v>
      </c>
      <c r="E5243" s="2">
        <v>1</v>
      </c>
      <c r="F5243" t="s">
        <v>27</v>
      </c>
      <c r="G5243" s="2">
        <v>11006</v>
      </c>
      <c r="H5243" t="s">
        <v>13553</v>
      </c>
    </row>
    <row r="5244" spans="1:8" x14ac:dyDescent="0.15">
      <c r="A5244">
        <v>5268</v>
      </c>
      <c r="B5244" t="s">
        <v>5699</v>
      </c>
      <c r="C5244" t="s">
        <v>13005</v>
      </c>
      <c r="D5244" t="s">
        <v>387</v>
      </c>
      <c r="E5244" s="2">
        <v>1</v>
      </c>
      <c r="F5244" t="s">
        <v>13617</v>
      </c>
      <c r="G5244" s="2">
        <v>20102</v>
      </c>
      <c r="H5244" t="s">
        <v>13553</v>
      </c>
    </row>
    <row r="5245" spans="1:8" x14ac:dyDescent="0.15">
      <c r="A5245">
        <v>5269</v>
      </c>
      <c r="B5245" t="s">
        <v>5700</v>
      </c>
      <c r="C5245" t="s">
        <v>13006</v>
      </c>
      <c r="D5245" t="s">
        <v>387</v>
      </c>
      <c r="E5245" s="2">
        <v>1</v>
      </c>
      <c r="F5245" t="s">
        <v>13617</v>
      </c>
      <c r="G5245" s="2">
        <v>11108</v>
      </c>
      <c r="H5245" t="s">
        <v>13553</v>
      </c>
    </row>
    <row r="5246" spans="1:8" x14ac:dyDescent="0.15">
      <c r="A5246">
        <v>5270</v>
      </c>
      <c r="B5246" t="s">
        <v>5701</v>
      </c>
      <c r="C5246" t="s">
        <v>13007</v>
      </c>
      <c r="D5246" t="s">
        <v>387</v>
      </c>
      <c r="E5246" s="2">
        <v>1</v>
      </c>
      <c r="F5246" t="s">
        <v>13610</v>
      </c>
      <c r="G5246" s="2">
        <v>10718</v>
      </c>
      <c r="H5246" t="s">
        <v>13553</v>
      </c>
    </row>
    <row r="5247" spans="1:8" x14ac:dyDescent="0.15">
      <c r="A5247">
        <v>5271</v>
      </c>
      <c r="B5247" t="s">
        <v>5702</v>
      </c>
      <c r="C5247" t="s">
        <v>13008</v>
      </c>
      <c r="D5247" t="s">
        <v>387</v>
      </c>
      <c r="E5247" s="2">
        <v>1</v>
      </c>
      <c r="F5247" t="s">
        <v>13632</v>
      </c>
      <c r="G5247" s="2">
        <v>10803</v>
      </c>
      <c r="H5247" t="s">
        <v>13553</v>
      </c>
    </row>
    <row r="5248" spans="1:8" x14ac:dyDescent="0.15">
      <c r="A5248">
        <v>5272</v>
      </c>
      <c r="B5248" t="s">
        <v>5703</v>
      </c>
      <c r="C5248" t="s">
        <v>13009</v>
      </c>
      <c r="D5248" t="s">
        <v>387</v>
      </c>
      <c r="E5248" s="2">
        <v>1</v>
      </c>
      <c r="F5248" t="s">
        <v>13621</v>
      </c>
      <c r="G5248" s="2">
        <v>20224</v>
      </c>
      <c r="H5248" t="s">
        <v>13553</v>
      </c>
    </row>
    <row r="5249" spans="1:8" x14ac:dyDescent="0.15">
      <c r="A5249">
        <v>5273</v>
      </c>
      <c r="B5249" t="s">
        <v>5704</v>
      </c>
      <c r="C5249" t="s">
        <v>13010</v>
      </c>
      <c r="D5249" t="s">
        <v>387</v>
      </c>
      <c r="E5249" s="2">
        <v>1</v>
      </c>
      <c r="F5249" t="s">
        <v>13607</v>
      </c>
      <c r="G5249" s="2">
        <v>10714</v>
      </c>
      <c r="H5249" t="s">
        <v>13553</v>
      </c>
    </row>
    <row r="5250" spans="1:8" x14ac:dyDescent="0.15">
      <c r="A5250">
        <v>5274</v>
      </c>
      <c r="B5250" t="s">
        <v>5705</v>
      </c>
      <c r="C5250" t="s">
        <v>13011</v>
      </c>
      <c r="D5250" t="s">
        <v>387</v>
      </c>
      <c r="E5250" s="2">
        <v>1</v>
      </c>
      <c r="F5250" t="s">
        <v>13614</v>
      </c>
      <c r="G5250" s="2">
        <v>11109</v>
      </c>
      <c r="H5250" t="s">
        <v>13553</v>
      </c>
    </row>
    <row r="5251" spans="1:8" x14ac:dyDescent="0.15">
      <c r="A5251">
        <v>5275</v>
      </c>
      <c r="B5251" t="s">
        <v>5706</v>
      </c>
      <c r="C5251" t="s">
        <v>13012</v>
      </c>
      <c r="D5251" t="s">
        <v>387</v>
      </c>
      <c r="E5251" s="2">
        <v>1</v>
      </c>
      <c r="F5251" t="s">
        <v>13610</v>
      </c>
      <c r="G5251" s="2">
        <v>11201</v>
      </c>
      <c r="H5251" t="s">
        <v>13553</v>
      </c>
    </row>
    <row r="5252" spans="1:8" x14ac:dyDescent="0.15">
      <c r="A5252">
        <v>5276</v>
      </c>
      <c r="B5252" t="s">
        <v>5707</v>
      </c>
      <c r="C5252" t="s">
        <v>13013</v>
      </c>
      <c r="D5252" t="s">
        <v>387</v>
      </c>
      <c r="E5252" s="2">
        <v>1</v>
      </c>
      <c r="F5252" t="s">
        <v>13610</v>
      </c>
      <c r="G5252" s="2">
        <v>10521</v>
      </c>
      <c r="H5252" t="s">
        <v>13553</v>
      </c>
    </row>
    <row r="5253" spans="1:8" x14ac:dyDescent="0.15">
      <c r="A5253">
        <v>5277</v>
      </c>
      <c r="B5253" t="s">
        <v>5708</v>
      </c>
      <c r="C5253" t="s">
        <v>13014</v>
      </c>
      <c r="D5253" t="s">
        <v>387</v>
      </c>
      <c r="E5253" s="2">
        <v>1</v>
      </c>
      <c r="F5253" t="s">
        <v>13613</v>
      </c>
      <c r="G5253" s="2">
        <v>10404</v>
      </c>
      <c r="H5253" t="s">
        <v>13553</v>
      </c>
    </row>
    <row r="5254" spans="1:8" x14ac:dyDescent="0.15">
      <c r="A5254">
        <v>5278</v>
      </c>
      <c r="B5254" t="s">
        <v>5709</v>
      </c>
      <c r="C5254" t="s">
        <v>13015</v>
      </c>
      <c r="D5254" t="s">
        <v>387</v>
      </c>
      <c r="E5254" s="2">
        <v>1</v>
      </c>
      <c r="F5254" t="s">
        <v>13610</v>
      </c>
      <c r="G5254" s="2">
        <v>11019</v>
      </c>
      <c r="H5254" t="s">
        <v>13553</v>
      </c>
    </row>
    <row r="5255" spans="1:8" x14ac:dyDescent="0.15">
      <c r="A5255">
        <v>5279</v>
      </c>
      <c r="B5255" t="s">
        <v>5710</v>
      </c>
      <c r="C5255" t="s">
        <v>13016</v>
      </c>
      <c r="D5255" t="s">
        <v>387</v>
      </c>
      <c r="E5255" s="2">
        <v>1</v>
      </c>
      <c r="F5255" t="s">
        <v>13621</v>
      </c>
      <c r="G5255" s="2">
        <v>20306</v>
      </c>
      <c r="H5255" t="s">
        <v>13553</v>
      </c>
    </row>
    <row r="5256" spans="1:8" x14ac:dyDescent="0.15">
      <c r="A5256">
        <v>5280</v>
      </c>
      <c r="B5256" t="s">
        <v>5711</v>
      </c>
      <c r="C5256" t="s">
        <v>13017</v>
      </c>
      <c r="D5256" t="s">
        <v>387</v>
      </c>
      <c r="E5256" s="2">
        <v>1</v>
      </c>
      <c r="F5256" t="s">
        <v>13624</v>
      </c>
      <c r="G5256" s="2">
        <v>11209</v>
      </c>
      <c r="H5256" t="s">
        <v>13553</v>
      </c>
    </row>
    <row r="5257" spans="1:8" x14ac:dyDescent="0.15">
      <c r="A5257">
        <v>5281</v>
      </c>
      <c r="B5257" t="s">
        <v>5712</v>
      </c>
      <c r="C5257" t="s">
        <v>13018</v>
      </c>
      <c r="D5257" t="s">
        <v>387</v>
      </c>
      <c r="E5257" s="2">
        <v>1</v>
      </c>
      <c r="F5257" t="s">
        <v>13609</v>
      </c>
      <c r="G5257" s="2">
        <v>10404</v>
      </c>
      <c r="H5257" t="s">
        <v>13553</v>
      </c>
    </row>
    <row r="5258" spans="1:8" x14ac:dyDescent="0.15">
      <c r="A5258">
        <v>5282</v>
      </c>
      <c r="B5258" t="s">
        <v>5713</v>
      </c>
      <c r="C5258" t="s">
        <v>13019</v>
      </c>
      <c r="D5258" t="s">
        <v>387</v>
      </c>
      <c r="E5258" s="2">
        <v>1</v>
      </c>
      <c r="F5258" t="s">
        <v>13634</v>
      </c>
      <c r="G5258" s="2">
        <v>10515</v>
      </c>
      <c r="H5258" t="s">
        <v>13553</v>
      </c>
    </row>
    <row r="5259" spans="1:8" x14ac:dyDescent="0.15">
      <c r="A5259">
        <v>5283</v>
      </c>
      <c r="B5259" t="s">
        <v>5714</v>
      </c>
      <c r="C5259" t="s">
        <v>13020</v>
      </c>
      <c r="D5259" t="s">
        <v>387</v>
      </c>
      <c r="E5259" s="2">
        <v>1</v>
      </c>
      <c r="F5259" t="s">
        <v>13608</v>
      </c>
      <c r="G5259" s="2">
        <v>10924</v>
      </c>
      <c r="H5259" t="s">
        <v>13553</v>
      </c>
    </row>
    <row r="5260" spans="1:8" x14ac:dyDescent="0.15">
      <c r="A5260">
        <v>5284</v>
      </c>
      <c r="B5260" t="s">
        <v>5715</v>
      </c>
      <c r="C5260" t="s">
        <v>13021</v>
      </c>
      <c r="D5260" t="s">
        <v>387</v>
      </c>
      <c r="E5260" s="2">
        <v>1</v>
      </c>
      <c r="F5260" t="s">
        <v>13607</v>
      </c>
      <c r="G5260" s="2">
        <v>10709</v>
      </c>
      <c r="H5260" t="s">
        <v>13553</v>
      </c>
    </row>
    <row r="5261" spans="1:8" x14ac:dyDescent="0.15">
      <c r="A5261">
        <v>5285</v>
      </c>
      <c r="B5261" t="s">
        <v>5716</v>
      </c>
      <c r="C5261" t="s">
        <v>13022</v>
      </c>
      <c r="D5261" t="s">
        <v>387</v>
      </c>
      <c r="E5261" s="2">
        <v>1</v>
      </c>
      <c r="F5261" t="s">
        <v>13607</v>
      </c>
      <c r="G5261" s="2">
        <v>20201</v>
      </c>
      <c r="H5261" t="s">
        <v>13553</v>
      </c>
    </row>
    <row r="5262" spans="1:8" x14ac:dyDescent="0.15">
      <c r="A5262">
        <v>5286</v>
      </c>
      <c r="B5262" t="s">
        <v>5717</v>
      </c>
      <c r="C5262" t="s">
        <v>13023</v>
      </c>
      <c r="D5262" t="s">
        <v>387</v>
      </c>
      <c r="E5262" s="2">
        <v>1</v>
      </c>
      <c r="F5262" t="s">
        <v>13621</v>
      </c>
      <c r="G5262" s="2">
        <v>10820</v>
      </c>
      <c r="H5262" t="s">
        <v>13553</v>
      </c>
    </row>
    <row r="5263" spans="1:8" x14ac:dyDescent="0.15">
      <c r="A5263">
        <v>5287</v>
      </c>
      <c r="B5263" t="s">
        <v>5718</v>
      </c>
      <c r="C5263" t="s">
        <v>13024</v>
      </c>
      <c r="D5263" t="s">
        <v>387</v>
      </c>
      <c r="E5263" s="2">
        <v>1</v>
      </c>
      <c r="F5263" t="s">
        <v>13609</v>
      </c>
      <c r="G5263" s="2">
        <v>10710</v>
      </c>
      <c r="H5263" t="s">
        <v>13553</v>
      </c>
    </row>
    <row r="5264" spans="1:8" x14ac:dyDescent="0.15">
      <c r="A5264">
        <v>5288</v>
      </c>
      <c r="B5264" t="s">
        <v>5719</v>
      </c>
      <c r="C5264" t="s">
        <v>13025</v>
      </c>
      <c r="D5264" t="s">
        <v>387</v>
      </c>
      <c r="E5264" s="2">
        <v>1</v>
      </c>
      <c r="F5264" t="s">
        <v>13606</v>
      </c>
      <c r="G5264" s="2">
        <v>10703</v>
      </c>
      <c r="H5264" t="s">
        <v>13553</v>
      </c>
    </row>
    <row r="5265" spans="1:8" x14ac:dyDescent="0.15">
      <c r="A5265">
        <v>5289</v>
      </c>
      <c r="B5265" t="s">
        <v>5720</v>
      </c>
      <c r="C5265" t="s">
        <v>13026</v>
      </c>
      <c r="D5265" t="s">
        <v>387</v>
      </c>
      <c r="E5265" s="2">
        <v>1</v>
      </c>
      <c r="F5265" t="s">
        <v>13617</v>
      </c>
      <c r="G5265" s="2">
        <v>20317</v>
      </c>
      <c r="H5265" t="s">
        <v>13553</v>
      </c>
    </row>
    <row r="5266" spans="1:8" x14ac:dyDescent="0.15">
      <c r="A5266">
        <v>5290</v>
      </c>
      <c r="B5266" t="s">
        <v>5721</v>
      </c>
      <c r="C5266" t="s">
        <v>13027</v>
      </c>
      <c r="D5266" t="s">
        <v>387</v>
      </c>
      <c r="E5266" s="2">
        <v>1</v>
      </c>
      <c r="F5266" t="s">
        <v>13634</v>
      </c>
      <c r="G5266" s="2">
        <v>10928</v>
      </c>
      <c r="H5266" t="s">
        <v>13553</v>
      </c>
    </row>
    <row r="5267" spans="1:8" x14ac:dyDescent="0.15">
      <c r="A5267">
        <v>5291</v>
      </c>
      <c r="B5267" t="s">
        <v>5722</v>
      </c>
      <c r="C5267" t="s">
        <v>13028</v>
      </c>
      <c r="D5267" t="s">
        <v>387</v>
      </c>
      <c r="E5267" s="2">
        <v>1</v>
      </c>
      <c r="F5267" t="s">
        <v>13622</v>
      </c>
      <c r="G5267" s="2">
        <v>11124</v>
      </c>
      <c r="H5267" t="s">
        <v>13553</v>
      </c>
    </row>
    <row r="5268" spans="1:8" x14ac:dyDescent="0.15">
      <c r="A5268">
        <v>5292</v>
      </c>
      <c r="B5268" t="s">
        <v>5723</v>
      </c>
      <c r="C5268" t="s">
        <v>13029</v>
      </c>
      <c r="D5268" t="s">
        <v>387</v>
      </c>
      <c r="E5268" s="2">
        <v>1</v>
      </c>
      <c r="F5268" t="s">
        <v>13622</v>
      </c>
      <c r="G5268" s="2">
        <v>10829</v>
      </c>
      <c r="H5268" t="s">
        <v>13553</v>
      </c>
    </row>
    <row r="5269" spans="1:8" x14ac:dyDescent="0.15">
      <c r="A5269">
        <v>5293</v>
      </c>
      <c r="B5269" t="s">
        <v>5724</v>
      </c>
      <c r="C5269" t="s">
        <v>13030</v>
      </c>
      <c r="D5269" t="s">
        <v>387</v>
      </c>
      <c r="E5269" s="2">
        <v>1</v>
      </c>
      <c r="F5269" t="s">
        <v>13617</v>
      </c>
      <c r="G5269" s="2">
        <v>11214</v>
      </c>
      <c r="H5269" t="s">
        <v>13553</v>
      </c>
    </row>
    <row r="5270" spans="1:8" x14ac:dyDescent="0.15">
      <c r="A5270">
        <v>5294</v>
      </c>
      <c r="B5270" t="s">
        <v>5725</v>
      </c>
      <c r="C5270" t="s">
        <v>13031</v>
      </c>
      <c r="D5270" t="s">
        <v>387</v>
      </c>
      <c r="E5270" s="2">
        <v>1</v>
      </c>
      <c r="F5270" t="s">
        <v>13607</v>
      </c>
      <c r="G5270" s="2">
        <v>10612</v>
      </c>
      <c r="H5270" t="s">
        <v>13553</v>
      </c>
    </row>
    <row r="5271" spans="1:8" x14ac:dyDescent="0.15">
      <c r="A5271">
        <v>5295</v>
      </c>
      <c r="B5271" t="s">
        <v>5726</v>
      </c>
      <c r="C5271" t="s">
        <v>13032</v>
      </c>
      <c r="D5271" t="s">
        <v>387</v>
      </c>
      <c r="E5271" s="2">
        <v>1</v>
      </c>
      <c r="F5271" t="s">
        <v>13617</v>
      </c>
      <c r="G5271" s="2">
        <v>20125</v>
      </c>
      <c r="H5271" t="s">
        <v>13553</v>
      </c>
    </row>
    <row r="5272" spans="1:8" x14ac:dyDescent="0.15">
      <c r="A5272">
        <v>5296</v>
      </c>
      <c r="B5272" t="s">
        <v>5727</v>
      </c>
      <c r="C5272" t="s">
        <v>13033</v>
      </c>
      <c r="D5272" t="s">
        <v>387</v>
      </c>
      <c r="E5272" s="2">
        <v>1</v>
      </c>
      <c r="F5272" t="s">
        <v>13610</v>
      </c>
      <c r="G5272" s="2">
        <v>10923</v>
      </c>
      <c r="H5272" t="s">
        <v>13553</v>
      </c>
    </row>
    <row r="5273" spans="1:8" x14ac:dyDescent="0.15">
      <c r="A5273">
        <v>5297</v>
      </c>
      <c r="B5273" t="s">
        <v>5728</v>
      </c>
      <c r="C5273" t="s">
        <v>13034</v>
      </c>
      <c r="D5273" t="s">
        <v>387</v>
      </c>
      <c r="E5273" s="2">
        <v>1</v>
      </c>
      <c r="F5273" t="s">
        <v>13617</v>
      </c>
      <c r="G5273" s="2">
        <v>10626</v>
      </c>
      <c r="H5273" t="s">
        <v>13553</v>
      </c>
    </row>
    <row r="5274" spans="1:8" x14ac:dyDescent="0.15">
      <c r="A5274">
        <v>5298</v>
      </c>
      <c r="B5274" t="s">
        <v>5729</v>
      </c>
      <c r="C5274" t="s">
        <v>13035</v>
      </c>
      <c r="D5274" t="s">
        <v>387</v>
      </c>
      <c r="E5274" s="2">
        <v>1</v>
      </c>
      <c r="F5274" t="s">
        <v>13622</v>
      </c>
      <c r="G5274" s="2">
        <v>10927</v>
      </c>
      <c r="H5274" t="s">
        <v>13553</v>
      </c>
    </row>
    <row r="5275" spans="1:8" x14ac:dyDescent="0.15">
      <c r="A5275">
        <v>5299</v>
      </c>
      <c r="B5275" t="s">
        <v>5730</v>
      </c>
      <c r="C5275" t="s">
        <v>13036</v>
      </c>
      <c r="D5275" t="s">
        <v>387</v>
      </c>
      <c r="E5275" s="2">
        <v>1</v>
      </c>
      <c r="F5275" t="s">
        <v>13610</v>
      </c>
      <c r="G5275" s="2">
        <v>10422</v>
      </c>
      <c r="H5275" t="s">
        <v>13553</v>
      </c>
    </row>
    <row r="5276" spans="1:8" x14ac:dyDescent="0.15">
      <c r="A5276">
        <v>5300</v>
      </c>
      <c r="B5276" t="s">
        <v>5731</v>
      </c>
      <c r="C5276" t="s">
        <v>13037</v>
      </c>
      <c r="D5276" t="s">
        <v>387</v>
      </c>
      <c r="E5276" s="2">
        <v>1</v>
      </c>
      <c r="F5276" t="s">
        <v>13607</v>
      </c>
      <c r="G5276" s="2">
        <v>10820</v>
      </c>
      <c r="H5276" t="s">
        <v>13553</v>
      </c>
    </row>
    <row r="5277" spans="1:8" x14ac:dyDescent="0.15">
      <c r="A5277">
        <v>5301</v>
      </c>
      <c r="B5277" t="s">
        <v>5732</v>
      </c>
      <c r="C5277" t="s">
        <v>13038</v>
      </c>
      <c r="D5277" t="s">
        <v>387</v>
      </c>
      <c r="E5277" s="2">
        <v>1</v>
      </c>
      <c r="F5277" t="s">
        <v>13610</v>
      </c>
      <c r="G5277" s="2">
        <v>10901</v>
      </c>
      <c r="H5277" t="s">
        <v>13553</v>
      </c>
    </row>
    <row r="5278" spans="1:8" x14ac:dyDescent="0.15">
      <c r="A5278">
        <v>5302</v>
      </c>
      <c r="B5278" t="s">
        <v>5733</v>
      </c>
      <c r="C5278" t="s">
        <v>13039</v>
      </c>
      <c r="D5278" t="s">
        <v>387</v>
      </c>
      <c r="E5278" s="2">
        <v>1</v>
      </c>
      <c r="F5278" t="s">
        <v>13651</v>
      </c>
      <c r="G5278" s="2">
        <v>10628</v>
      </c>
      <c r="H5278" t="s">
        <v>13553</v>
      </c>
    </row>
    <row r="5279" spans="1:8" x14ac:dyDescent="0.15">
      <c r="A5279">
        <v>5303</v>
      </c>
      <c r="B5279" t="s">
        <v>5734</v>
      </c>
      <c r="C5279" t="s">
        <v>13040</v>
      </c>
      <c r="D5279" t="s">
        <v>387</v>
      </c>
      <c r="E5279" s="2">
        <v>1</v>
      </c>
      <c r="F5279" t="s">
        <v>13621</v>
      </c>
      <c r="G5279" s="2">
        <v>10509</v>
      </c>
      <c r="H5279" t="s">
        <v>13553</v>
      </c>
    </row>
    <row r="5280" spans="1:8" x14ac:dyDescent="0.15">
      <c r="A5280">
        <v>5304</v>
      </c>
      <c r="B5280" t="s">
        <v>5735</v>
      </c>
      <c r="C5280" t="s">
        <v>13041</v>
      </c>
      <c r="D5280" t="s">
        <v>387</v>
      </c>
      <c r="E5280" s="2">
        <v>1</v>
      </c>
      <c r="F5280" t="s">
        <v>13634</v>
      </c>
      <c r="G5280" s="2">
        <v>10617</v>
      </c>
      <c r="H5280" t="s">
        <v>13553</v>
      </c>
    </row>
    <row r="5281" spans="1:8" x14ac:dyDescent="0.15">
      <c r="A5281">
        <v>5305</v>
      </c>
      <c r="B5281" t="s">
        <v>5736</v>
      </c>
      <c r="C5281" t="s">
        <v>13042</v>
      </c>
      <c r="D5281" t="s">
        <v>382</v>
      </c>
      <c r="E5281" s="2">
        <v>1</v>
      </c>
      <c r="F5281" t="s">
        <v>13606</v>
      </c>
      <c r="G5281" s="2">
        <v>10606</v>
      </c>
      <c r="H5281" t="s">
        <v>13553</v>
      </c>
    </row>
    <row r="5282" spans="1:8" x14ac:dyDescent="0.15">
      <c r="A5282">
        <v>5306</v>
      </c>
      <c r="B5282" t="s">
        <v>5737</v>
      </c>
      <c r="C5282" t="s">
        <v>13043</v>
      </c>
      <c r="D5282" t="s">
        <v>393</v>
      </c>
      <c r="E5282" s="2">
        <v>1</v>
      </c>
      <c r="F5282" t="s">
        <v>13632</v>
      </c>
      <c r="G5282" s="2">
        <v>10407</v>
      </c>
      <c r="H5282" t="s">
        <v>13553</v>
      </c>
    </row>
    <row r="5283" spans="1:8" x14ac:dyDescent="0.15">
      <c r="A5283">
        <v>5307</v>
      </c>
      <c r="B5283" t="s">
        <v>5738</v>
      </c>
      <c r="C5283" t="s">
        <v>13044</v>
      </c>
      <c r="D5283" t="s">
        <v>6227</v>
      </c>
      <c r="E5283" s="2">
        <v>1</v>
      </c>
      <c r="F5283" t="s">
        <v>13610</v>
      </c>
      <c r="G5283" s="2">
        <v>11113</v>
      </c>
      <c r="H5283" t="s">
        <v>13553</v>
      </c>
    </row>
    <row r="5284" spans="1:8" x14ac:dyDescent="0.15">
      <c r="A5284">
        <v>5308</v>
      </c>
      <c r="B5284" t="s">
        <v>5739</v>
      </c>
      <c r="C5284" t="s">
        <v>13045</v>
      </c>
      <c r="D5284" t="s">
        <v>6227</v>
      </c>
      <c r="E5284" s="2">
        <v>1</v>
      </c>
      <c r="F5284" t="s">
        <v>13610</v>
      </c>
      <c r="G5284" s="2">
        <v>10529</v>
      </c>
      <c r="H5284" t="s">
        <v>13553</v>
      </c>
    </row>
    <row r="5285" spans="1:8" x14ac:dyDescent="0.15">
      <c r="A5285">
        <v>5309</v>
      </c>
      <c r="B5285" t="s">
        <v>5740</v>
      </c>
      <c r="C5285" t="s">
        <v>13046</v>
      </c>
      <c r="D5285" t="s">
        <v>6227</v>
      </c>
      <c r="E5285" s="2">
        <v>1</v>
      </c>
      <c r="F5285" t="s">
        <v>13608</v>
      </c>
      <c r="G5285" s="2">
        <v>10906</v>
      </c>
      <c r="H5285" t="s">
        <v>13553</v>
      </c>
    </row>
    <row r="5286" spans="1:8" x14ac:dyDescent="0.15">
      <c r="A5286">
        <v>5310</v>
      </c>
      <c r="B5286" t="s">
        <v>5741</v>
      </c>
      <c r="C5286" t="s">
        <v>13047</v>
      </c>
      <c r="D5286" t="s">
        <v>6227</v>
      </c>
      <c r="E5286" s="2">
        <v>1</v>
      </c>
      <c r="F5286" t="s">
        <v>13619</v>
      </c>
      <c r="G5286" s="2">
        <v>11225</v>
      </c>
      <c r="H5286" t="s">
        <v>13553</v>
      </c>
    </row>
    <row r="5287" spans="1:8" x14ac:dyDescent="0.15">
      <c r="A5287">
        <v>5311</v>
      </c>
      <c r="B5287" t="s">
        <v>5742</v>
      </c>
      <c r="C5287" t="s">
        <v>13048</v>
      </c>
      <c r="D5287" t="s">
        <v>6227</v>
      </c>
      <c r="E5287" s="2">
        <v>1</v>
      </c>
      <c r="F5287" t="s">
        <v>13608</v>
      </c>
      <c r="G5287" s="2">
        <v>10506</v>
      </c>
      <c r="H5287" t="s">
        <v>13553</v>
      </c>
    </row>
    <row r="5288" spans="1:8" x14ac:dyDescent="0.15">
      <c r="A5288">
        <v>5312</v>
      </c>
      <c r="B5288" t="s">
        <v>5743</v>
      </c>
      <c r="C5288" t="s">
        <v>13049</v>
      </c>
      <c r="D5288" t="s">
        <v>6227</v>
      </c>
      <c r="E5288" s="2">
        <v>1</v>
      </c>
      <c r="F5288" t="s">
        <v>13609</v>
      </c>
      <c r="G5288" s="2">
        <v>11206</v>
      </c>
      <c r="H5288" t="s">
        <v>13562</v>
      </c>
    </row>
    <row r="5289" spans="1:8" x14ac:dyDescent="0.15">
      <c r="A5289">
        <v>5313</v>
      </c>
      <c r="B5289" t="s">
        <v>5744</v>
      </c>
      <c r="C5289" t="s">
        <v>13050</v>
      </c>
      <c r="D5289" t="s">
        <v>6227</v>
      </c>
      <c r="E5289" s="2">
        <v>1</v>
      </c>
      <c r="F5289" t="s">
        <v>13623</v>
      </c>
      <c r="G5289" s="2">
        <v>20216</v>
      </c>
      <c r="H5289" t="s">
        <v>13562</v>
      </c>
    </row>
    <row r="5290" spans="1:8" x14ac:dyDescent="0.15">
      <c r="A5290">
        <v>5314</v>
      </c>
      <c r="B5290" t="s">
        <v>5745</v>
      </c>
      <c r="C5290" t="s">
        <v>13051</v>
      </c>
      <c r="D5290" t="s">
        <v>6227</v>
      </c>
      <c r="E5290" s="2">
        <v>1</v>
      </c>
      <c r="F5290" t="s">
        <v>13634</v>
      </c>
      <c r="G5290" s="2">
        <v>20214</v>
      </c>
      <c r="H5290" t="s">
        <v>13562</v>
      </c>
    </row>
    <row r="5291" spans="1:8" x14ac:dyDescent="0.15">
      <c r="A5291">
        <v>5315</v>
      </c>
      <c r="B5291" t="s">
        <v>5746</v>
      </c>
      <c r="C5291" t="s">
        <v>13052</v>
      </c>
      <c r="D5291" t="s">
        <v>6227</v>
      </c>
      <c r="E5291" s="2">
        <v>1</v>
      </c>
      <c r="F5291" t="s">
        <v>13607</v>
      </c>
      <c r="G5291" s="2">
        <v>11228</v>
      </c>
      <c r="H5291" t="s">
        <v>13562</v>
      </c>
    </row>
    <row r="5292" spans="1:8" x14ac:dyDescent="0.15">
      <c r="A5292">
        <v>5316</v>
      </c>
      <c r="B5292" t="s">
        <v>5747</v>
      </c>
      <c r="C5292" t="s">
        <v>13053</v>
      </c>
      <c r="D5292" t="s">
        <v>6227</v>
      </c>
      <c r="E5292" s="2">
        <v>1</v>
      </c>
      <c r="F5292" t="s">
        <v>13641</v>
      </c>
      <c r="G5292" s="2">
        <v>11108</v>
      </c>
      <c r="H5292" t="s">
        <v>13562</v>
      </c>
    </row>
    <row r="5293" spans="1:8" x14ac:dyDescent="0.15">
      <c r="A5293">
        <v>5317</v>
      </c>
      <c r="B5293" t="s">
        <v>5748</v>
      </c>
      <c r="C5293" t="s">
        <v>13054</v>
      </c>
      <c r="D5293" t="s">
        <v>6227</v>
      </c>
      <c r="E5293" s="2">
        <v>1</v>
      </c>
      <c r="F5293" t="s">
        <v>27</v>
      </c>
      <c r="G5293" s="2">
        <v>20320</v>
      </c>
      <c r="H5293" t="s">
        <v>13562</v>
      </c>
    </row>
    <row r="5294" spans="1:8" x14ac:dyDescent="0.15">
      <c r="A5294">
        <v>5318</v>
      </c>
      <c r="B5294" t="s">
        <v>5749</v>
      </c>
      <c r="C5294" t="s">
        <v>13055</v>
      </c>
      <c r="D5294" t="s">
        <v>6227</v>
      </c>
      <c r="E5294" s="2">
        <v>1</v>
      </c>
      <c r="F5294" t="s">
        <v>13608</v>
      </c>
      <c r="G5294" s="2">
        <v>10625</v>
      </c>
      <c r="H5294" t="s">
        <v>13562</v>
      </c>
    </row>
    <row r="5295" spans="1:8" x14ac:dyDescent="0.15">
      <c r="A5295">
        <v>5319</v>
      </c>
      <c r="B5295" t="s">
        <v>5750</v>
      </c>
      <c r="C5295" t="s">
        <v>13056</v>
      </c>
      <c r="D5295" t="s">
        <v>6227</v>
      </c>
      <c r="E5295" s="2">
        <v>1</v>
      </c>
      <c r="F5295" t="s">
        <v>13645</v>
      </c>
      <c r="G5295" s="2">
        <v>10604</v>
      </c>
      <c r="H5295" t="s">
        <v>13562</v>
      </c>
    </row>
    <row r="5296" spans="1:8" x14ac:dyDescent="0.15">
      <c r="A5296">
        <v>5320</v>
      </c>
      <c r="B5296" t="s">
        <v>5751</v>
      </c>
      <c r="C5296" t="s">
        <v>13057</v>
      </c>
      <c r="D5296" t="s">
        <v>6227</v>
      </c>
      <c r="E5296" s="2">
        <v>1</v>
      </c>
      <c r="F5296" t="s">
        <v>13629</v>
      </c>
      <c r="G5296" s="2">
        <v>10425</v>
      </c>
      <c r="H5296" t="s">
        <v>13562</v>
      </c>
    </row>
    <row r="5297" spans="1:8" x14ac:dyDescent="0.15">
      <c r="A5297">
        <v>5321</v>
      </c>
      <c r="B5297" t="s">
        <v>5752</v>
      </c>
      <c r="C5297" t="s">
        <v>13058</v>
      </c>
      <c r="D5297" t="s">
        <v>6227</v>
      </c>
      <c r="E5297" s="2">
        <v>1</v>
      </c>
      <c r="F5297" t="s">
        <v>13629</v>
      </c>
      <c r="G5297" s="2">
        <v>10418</v>
      </c>
      <c r="H5297" t="s">
        <v>13562</v>
      </c>
    </row>
    <row r="5298" spans="1:8" x14ac:dyDescent="0.15">
      <c r="A5298">
        <v>5322</v>
      </c>
      <c r="B5298" t="s">
        <v>5753</v>
      </c>
      <c r="C5298" t="s">
        <v>13059</v>
      </c>
      <c r="D5298" t="s">
        <v>6227</v>
      </c>
      <c r="E5298" s="2">
        <v>1</v>
      </c>
      <c r="F5298" t="s">
        <v>13621</v>
      </c>
      <c r="G5298" s="2">
        <v>10502</v>
      </c>
      <c r="H5298" t="s">
        <v>13562</v>
      </c>
    </row>
    <row r="5299" spans="1:8" x14ac:dyDescent="0.15">
      <c r="A5299">
        <v>5323</v>
      </c>
      <c r="B5299" t="s">
        <v>5754</v>
      </c>
      <c r="C5299" t="s">
        <v>13060</v>
      </c>
      <c r="D5299" t="s">
        <v>6227</v>
      </c>
      <c r="E5299" s="2">
        <v>1</v>
      </c>
      <c r="F5299" t="s">
        <v>13640</v>
      </c>
      <c r="G5299" s="2">
        <v>10719</v>
      </c>
      <c r="H5299" t="s">
        <v>13562</v>
      </c>
    </row>
    <row r="5300" spans="1:8" x14ac:dyDescent="0.15">
      <c r="A5300">
        <v>5324</v>
      </c>
      <c r="B5300" t="s">
        <v>5755</v>
      </c>
      <c r="C5300" t="s">
        <v>13061</v>
      </c>
      <c r="D5300" t="s">
        <v>6227</v>
      </c>
      <c r="E5300" s="2">
        <v>1</v>
      </c>
      <c r="F5300" t="s">
        <v>13610</v>
      </c>
      <c r="G5300" s="2">
        <v>10802</v>
      </c>
      <c r="H5300" t="s">
        <v>13562</v>
      </c>
    </row>
    <row r="5301" spans="1:8" x14ac:dyDescent="0.15">
      <c r="A5301">
        <v>5325</v>
      </c>
      <c r="B5301" t="s">
        <v>5756</v>
      </c>
      <c r="C5301" t="s">
        <v>13062</v>
      </c>
      <c r="D5301" t="s">
        <v>6227</v>
      </c>
      <c r="E5301" s="2">
        <v>1</v>
      </c>
      <c r="F5301" t="s">
        <v>13642</v>
      </c>
      <c r="G5301" s="2">
        <v>11006</v>
      </c>
      <c r="H5301" t="s">
        <v>13562</v>
      </c>
    </row>
    <row r="5302" spans="1:8" x14ac:dyDescent="0.15">
      <c r="A5302">
        <v>5326</v>
      </c>
      <c r="B5302" t="s">
        <v>5757</v>
      </c>
      <c r="C5302" t="s">
        <v>13063</v>
      </c>
      <c r="D5302" t="s">
        <v>6227</v>
      </c>
      <c r="E5302" s="2">
        <v>1</v>
      </c>
      <c r="F5302" t="s">
        <v>13632</v>
      </c>
      <c r="G5302" s="2">
        <v>10425</v>
      </c>
      <c r="H5302" t="s">
        <v>13562</v>
      </c>
    </row>
    <row r="5303" spans="1:8" x14ac:dyDescent="0.15">
      <c r="A5303">
        <v>5327</v>
      </c>
      <c r="B5303" t="s">
        <v>5758</v>
      </c>
      <c r="C5303" t="s">
        <v>13064</v>
      </c>
      <c r="D5303" t="s">
        <v>6227</v>
      </c>
      <c r="E5303" s="2">
        <v>1</v>
      </c>
      <c r="F5303" t="s">
        <v>13617</v>
      </c>
      <c r="G5303" s="2">
        <v>10529</v>
      </c>
      <c r="H5303" t="s">
        <v>13562</v>
      </c>
    </row>
    <row r="5304" spans="1:8" x14ac:dyDescent="0.15">
      <c r="A5304">
        <v>5328</v>
      </c>
      <c r="B5304" t="s">
        <v>5759</v>
      </c>
      <c r="C5304" t="s">
        <v>13065</v>
      </c>
      <c r="D5304" t="s">
        <v>6227</v>
      </c>
      <c r="E5304" s="2">
        <v>1</v>
      </c>
      <c r="F5304" t="s">
        <v>13620</v>
      </c>
      <c r="G5304" s="2">
        <v>10929</v>
      </c>
      <c r="H5304" t="s">
        <v>13562</v>
      </c>
    </row>
    <row r="5305" spans="1:8" x14ac:dyDescent="0.15">
      <c r="A5305">
        <v>5329</v>
      </c>
      <c r="B5305" t="s">
        <v>5760</v>
      </c>
      <c r="C5305" t="s">
        <v>13066</v>
      </c>
      <c r="D5305" t="s">
        <v>6227</v>
      </c>
      <c r="E5305" s="2">
        <v>1</v>
      </c>
      <c r="F5305" t="s">
        <v>13645</v>
      </c>
      <c r="G5305" s="2">
        <v>11227</v>
      </c>
      <c r="H5305" t="s">
        <v>13562</v>
      </c>
    </row>
    <row r="5306" spans="1:8" x14ac:dyDescent="0.15">
      <c r="A5306">
        <v>5330</v>
      </c>
      <c r="B5306" t="s">
        <v>5761</v>
      </c>
      <c r="C5306" t="s">
        <v>13067</v>
      </c>
      <c r="D5306" t="s">
        <v>6227</v>
      </c>
      <c r="E5306" s="2">
        <v>1</v>
      </c>
      <c r="F5306" t="s">
        <v>13635</v>
      </c>
      <c r="G5306" s="2">
        <v>10424</v>
      </c>
      <c r="H5306" t="s">
        <v>13562</v>
      </c>
    </row>
    <row r="5307" spans="1:8" x14ac:dyDescent="0.15">
      <c r="A5307">
        <v>5331</v>
      </c>
      <c r="B5307" t="s">
        <v>5762</v>
      </c>
      <c r="C5307" t="s">
        <v>13068</v>
      </c>
      <c r="D5307" t="s">
        <v>6227</v>
      </c>
      <c r="E5307" s="2">
        <v>1</v>
      </c>
      <c r="F5307" t="s">
        <v>13606</v>
      </c>
      <c r="G5307" s="2">
        <v>20114</v>
      </c>
      <c r="H5307" t="s">
        <v>13562</v>
      </c>
    </row>
    <row r="5308" spans="1:8" x14ac:dyDescent="0.15">
      <c r="A5308">
        <v>5332</v>
      </c>
      <c r="B5308" t="s">
        <v>5763</v>
      </c>
      <c r="C5308" t="s">
        <v>13069</v>
      </c>
      <c r="D5308" t="s">
        <v>6227</v>
      </c>
      <c r="E5308" s="2">
        <v>1</v>
      </c>
      <c r="F5308" t="s">
        <v>13617</v>
      </c>
      <c r="G5308" s="2">
        <v>10409</v>
      </c>
      <c r="H5308" t="s">
        <v>13562</v>
      </c>
    </row>
    <row r="5309" spans="1:8" x14ac:dyDescent="0.15">
      <c r="A5309">
        <v>5333</v>
      </c>
      <c r="B5309" t="s">
        <v>5764</v>
      </c>
      <c r="C5309" t="s">
        <v>13070</v>
      </c>
      <c r="D5309" t="s">
        <v>6227</v>
      </c>
      <c r="E5309" s="2">
        <v>1</v>
      </c>
      <c r="F5309" t="s">
        <v>13628</v>
      </c>
      <c r="G5309" s="2">
        <v>11021</v>
      </c>
      <c r="H5309" t="s">
        <v>13562</v>
      </c>
    </row>
    <row r="5310" spans="1:8" x14ac:dyDescent="0.15">
      <c r="A5310">
        <v>5334</v>
      </c>
      <c r="B5310" t="s">
        <v>5765</v>
      </c>
      <c r="C5310" t="s">
        <v>13071</v>
      </c>
      <c r="D5310" t="s">
        <v>6227</v>
      </c>
      <c r="E5310" s="2">
        <v>1</v>
      </c>
      <c r="F5310" t="s">
        <v>13644</v>
      </c>
      <c r="G5310" s="2">
        <v>11007</v>
      </c>
      <c r="H5310" t="s">
        <v>13562</v>
      </c>
    </row>
    <row r="5311" spans="1:8" x14ac:dyDescent="0.15">
      <c r="A5311">
        <v>5335</v>
      </c>
      <c r="B5311" t="s">
        <v>5766</v>
      </c>
      <c r="C5311" t="s">
        <v>13072</v>
      </c>
      <c r="D5311" t="s">
        <v>6227</v>
      </c>
      <c r="E5311" s="2">
        <v>1</v>
      </c>
      <c r="F5311" t="s">
        <v>13610</v>
      </c>
      <c r="G5311" s="2">
        <v>10915</v>
      </c>
      <c r="H5311" t="s">
        <v>13562</v>
      </c>
    </row>
    <row r="5312" spans="1:8" x14ac:dyDescent="0.15">
      <c r="A5312">
        <v>5336</v>
      </c>
      <c r="B5312" t="s">
        <v>5767</v>
      </c>
      <c r="C5312" t="s">
        <v>13073</v>
      </c>
      <c r="D5312" t="s">
        <v>6227</v>
      </c>
      <c r="E5312" s="2">
        <v>1</v>
      </c>
      <c r="F5312" t="s">
        <v>13606</v>
      </c>
      <c r="G5312" s="2">
        <v>11112</v>
      </c>
      <c r="H5312" t="s">
        <v>13562</v>
      </c>
    </row>
    <row r="5313" spans="1:8" x14ac:dyDescent="0.15">
      <c r="A5313">
        <v>5337</v>
      </c>
      <c r="B5313" t="s">
        <v>5768</v>
      </c>
      <c r="C5313" t="s">
        <v>13074</v>
      </c>
      <c r="D5313" t="s">
        <v>6227</v>
      </c>
      <c r="E5313" s="2">
        <v>1</v>
      </c>
      <c r="F5313" t="s">
        <v>13634</v>
      </c>
      <c r="G5313" s="2">
        <v>20126</v>
      </c>
      <c r="H5313" t="s">
        <v>13562</v>
      </c>
    </row>
    <row r="5314" spans="1:8" x14ac:dyDescent="0.15">
      <c r="A5314">
        <v>5338</v>
      </c>
      <c r="B5314" t="s">
        <v>5769</v>
      </c>
      <c r="C5314" t="s">
        <v>13075</v>
      </c>
      <c r="D5314" t="s">
        <v>6227</v>
      </c>
      <c r="E5314" s="2">
        <v>1</v>
      </c>
      <c r="F5314" t="s">
        <v>13628</v>
      </c>
      <c r="G5314" s="2">
        <v>11004</v>
      </c>
      <c r="H5314" t="s">
        <v>13562</v>
      </c>
    </row>
    <row r="5315" spans="1:8" x14ac:dyDescent="0.15">
      <c r="A5315">
        <v>5339</v>
      </c>
      <c r="B5315" t="s">
        <v>5770</v>
      </c>
      <c r="C5315" t="s">
        <v>13076</v>
      </c>
      <c r="D5315" t="s">
        <v>6227</v>
      </c>
      <c r="E5315" s="2">
        <v>1</v>
      </c>
      <c r="F5315" t="s">
        <v>13640</v>
      </c>
      <c r="G5315" s="2">
        <v>20207</v>
      </c>
      <c r="H5315" t="s">
        <v>13562</v>
      </c>
    </row>
    <row r="5316" spans="1:8" x14ac:dyDescent="0.15">
      <c r="A5316">
        <v>5340</v>
      </c>
      <c r="B5316" t="s">
        <v>5771</v>
      </c>
      <c r="C5316" t="s">
        <v>13077</v>
      </c>
      <c r="D5316" t="s">
        <v>6227</v>
      </c>
      <c r="E5316" s="2">
        <v>1</v>
      </c>
      <c r="F5316" t="s">
        <v>13650</v>
      </c>
      <c r="G5316" s="2">
        <v>10711</v>
      </c>
      <c r="H5316" t="s">
        <v>13562</v>
      </c>
    </row>
    <row r="5317" spans="1:8" x14ac:dyDescent="0.15">
      <c r="A5317">
        <v>5341</v>
      </c>
      <c r="B5317" t="s">
        <v>5772</v>
      </c>
      <c r="C5317" t="s">
        <v>13078</v>
      </c>
      <c r="D5317" t="s">
        <v>6227</v>
      </c>
      <c r="E5317" s="2">
        <v>1</v>
      </c>
      <c r="F5317" t="s">
        <v>13649</v>
      </c>
      <c r="G5317" s="2">
        <v>20118</v>
      </c>
      <c r="H5317" t="s">
        <v>13562</v>
      </c>
    </row>
    <row r="5318" spans="1:8" x14ac:dyDescent="0.15">
      <c r="A5318">
        <v>5342</v>
      </c>
      <c r="B5318" t="s">
        <v>5773</v>
      </c>
      <c r="C5318" t="s">
        <v>13079</v>
      </c>
      <c r="D5318" t="s">
        <v>6227</v>
      </c>
      <c r="E5318" s="2">
        <v>1</v>
      </c>
      <c r="F5318" t="s">
        <v>13606</v>
      </c>
      <c r="G5318" s="2">
        <v>10831</v>
      </c>
      <c r="H5318" t="s">
        <v>13562</v>
      </c>
    </row>
    <row r="5319" spans="1:8" x14ac:dyDescent="0.15">
      <c r="A5319">
        <v>5343</v>
      </c>
      <c r="B5319" t="s">
        <v>5774</v>
      </c>
      <c r="C5319" t="s">
        <v>13080</v>
      </c>
      <c r="D5319" t="s">
        <v>6227</v>
      </c>
      <c r="E5319" s="2">
        <v>1</v>
      </c>
      <c r="F5319" t="s">
        <v>13624</v>
      </c>
      <c r="G5319" s="2">
        <v>10917</v>
      </c>
      <c r="H5319" t="s">
        <v>13562</v>
      </c>
    </row>
    <row r="5320" spans="1:8" x14ac:dyDescent="0.15">
      <c r="A5320">
        <v>5344</v>
      </c>
      <c r="B5320" t="s">
        <v>5775</v>
      </c>
      <c r="C5320" t="s">
        <v>13081</v>
      </c>
      <c r="D5320" t="s">
        <v>372</v>
      </c>
      <c r="E5320" s="2">
        <v>1</v>
      </c>
      <c r="F5320" t="s">
        <v>13606</v>
      </c>
      <c r="G5320" s="2">
        <v>11117</v>
      </c>
      <c r="H5320" t="s">
        <v>13553</v>
      </c>
    </row>
    <row r="5321" spans="1:8" x14ac:dyDescent="0.15">
      <c r="A5321">
        <v>5345</v>
      </c>
      <c r="B5321" t="s">
        <v>5776</v>
      </c>
      <c r="C5321" t="s">
        <v>13082</v>
      </c>
      <c r="D5321" t="s">
        <v>372</v>
      </c>
      <c r="E5321" s="2">
        <v>1</v>
      </c>
      <c r="F5321" t="s">
        <v>13606</v>
      </c>
      <c r="G5321" s="2">
        <v>10425</v>
      </c>
      <c r="H5321" t="s">
        <v>13553</v>
      </c>
    </row>
    <row r="5322" spans="1:8" x14ac:dyDescent="0.15">
      <c r="A5322">
        <v>5346</v>
      </c>
      <c r="B5322" t="s">
        <v>1949</v>
      </c>
      <c r="C5322" t="s">
        <v>13083</v>
      </c>
      <c r="D5322" t="s">
        <v>13588</v>
      </c>
      <c r="E5322" s="2" t="s">
        <v>67</v>
      </c>
      <c r="F5322" t="s">
        <v>13607</v>
      </c>
      <c r="G5322" s="2">
        <v>970725</v>
      </c>
      <c r="H5322" t="s">
        <v>13553</v>
      </c>
    </row>
    <row r="5323" spans="1:8" x14ac:dyDescent="0.15">
      <c r="A5323">
        <v>5347</v>
      </c>
      <c r="B5323" t="s">
        <v>312</v>
      </c>
      <c r="C5323" t="s">
        <v>8145</v>
      </c>
      <c r="D5323" t="s">
        <v>414</v>
      </c>
      <c r="E5323" s="2">
        <v>4</v>
      </c>
      <c r="F5323" t="s">
        <v>13610</v>
      </c>
      <c r="G5323" s="2">
        <v>980812</v>
      </c>
      <c r="H5323" t="s">
        <v>13553</v>
      </c>
    </row>
    <row r="5324" spans="1:8" x14ac:dyDescent="0.15">
      <c r="A5324">
        <v>5348</v>
      </c>
      <c r="B5324" t="s">
        <v>1950</v>
      </c>
      <c r="C5324" t="s">
        <v>13084</v>
      </c>
      <c r="D5324" t="s">
        <v>414</v>
      </c>
      <c r="E5324" s="2">
        <v>4</v>
      </c>
      <c r="F5324" t="s">
        <v>13610</v>
      </c>
      <c r="G5324" s="2">
        <v>970502</v>
      </c>
      <c r="H5324" t="s">
        <v>13553</v>
      </c>
    </row>
    <row r="5325" spans="1:8" x14ac:dyDescent="0.15">
      <c r="A5325">
        <v>5349</v>
      </c>
      <c r="B5325" t="s">
        <v>2651</v>
      </c>
      <c r="C5325" t="s">
        <v>13085</v>
      </c>
      <c r="D5325" t="s">
        <v>414</v>
      </c>
      <c r="E5325" s="2">
        <v>3</v>
      </c>
      <c r="F5325" t="s">
        <v>13607</v>
      </c>
      <c r="G5325" s="2">
        <v>980719</v>
      </c>
      <c r="H5325" t="s">
        <v>13553</v>
      </c>
    </row>
    <row r="5326" spans="1:8" x14ac:dyDescent="0.15">
      <c r="A5326">
        <v>5350</v>
      </c>
      <c r="B5326" t="s">
        <v>2652</v>
      </c>
      <c r="C5326" t="s">
        <v>13086</v>
      </c>
      <c r="D5326" t="s">
        <v>414</v>
      </c>
      <c r="E5326" s="2">
        <v>3</v>
      </c>
      <c r="F5326" t="s">
        <v>13607</v>
      </c>
      <c r="G5326" s="2">
        <v>118</v>
      </c>
      <c r="H5326" t="s">
        <v>13553</v>
      </c>
    </row>
    <row r="5327" spans="1:8" x14ac:dyDescent="0.15">
      <c r="A5327">
        <v>5351</v>
      </c>
      <c r="B5327" t="s">
        <v>3733</v>
      </c>
      <c r="C5327" t="s">
        <v>13087</v>
      </c>
      <c r="D5327" t="s">
        <v>414</v>
      </c>
      <c r="E5327" s="2">
        <v>3</v>
      </c>
      <c r="F5327" t="s">
        <v>13617</v>
      </c>
      <c r="G5327" s="2">
        <v>990804</v>
      </c>
      <c r="H5327" t="s">
        <v>13553</v>
      </c>
    </row>
    <row r="5328" spans="1:8" x14ac:dyDescent="0.15">
      <c r="A5328">
        <v>5352</v>
      </c>
      <c r="B5328" t="s">
        <v>373</v>
      </c>
      <c r="C5328" t="s">
        <v>11436</v>
      </c>
      <c r="D5328" t="s">
        <v>414</v>
      </c>
      <c r="E5328" s="2">
        <v>2</v>
      </c>
      <c r="F5328" t="s">
        <v>13634</v>
      </c>
      <c r="G5328" s="2">
        <v>505</v>
      </c>
      <c r="H5328" t="s">
        <v>13553</v>
      </c>
    </row>
    <row r="5329" spans="1:8" x14ac:dyDescent="0.15">
      <c r="A5329">
        <v>5353</v>
      </c>
      <c r="B5329" t="s">
        <v>5777</v>
      </c>
      <c r="C5329" t="s">
        <v>13088</v>
      </c>
      <c r="D5329" t="s">
        <v>414</v>
      </c>
      <c r="E5329" s="2">
        <v>2</v>
      </c>
      <c r="F5329" t="s">
        <v>13610</v>
      </c>
      <c r="G5329" s="2">
        <v>10302</v>
      </c>
      <c r="H5329" t="s">
        <v>13553</v>
      </c>
    </row>
    <row r="5330" spans="1:8" x14ac:dyDescent="0.15">
      <c r="A5330">
        <v>5354</v>
      </c>
      <c r="B5330" t="s">
        <v>5778</v>
      </c>
      <c r="C5330" t="s">
        <v>13089</v>
      </c>
      <c r="D5330" t="s">
        <v>414</v>
      </c>
      <c r="E5330" s="2">
        <v>2</v>
      </c>
      <c r="F5330" t="s">
        <v>13606</v>
      </c>
      <c r="G5330" s="2">
        <v>1129</v>
      </c>
      <c r="H5330" t="s">
        <v>13553</v>
      </c>
    </row>
    <row r="5331" spans="1:8" x14ac:dyDescent="0.15">
      <c r="A5331">
        <v>5355</v>
      </c>
      <c r="B5331" t="s">
        <v>5779</v>
      </c>
      <c r="C5331" t="s">
        <v>13090</v>
      </c>
      <c r="D5331" t="s">
        <v>414</v>
      </c>
      <c r="E5331" s="2">
        <v>2</v>
      </c>
      <c r="F5331" t="s">
        <v>13649</v>
      </c>
      <c r="G5331" s="2">
        <v>1105</v>
      </c>
      <c r="H5331" t="s">
        <v>13553</v>
      </c>
    </row>
    <row r="5332" spans="1:8" x14ac:dyDescent="0.15">
      <c r="A5332">
        <v>5356</v>
      </c>
      <c r="B5332" t="s">
        <v>5780</v>
      </c>
      <c r="C5332" t="s">
        <v>13091</v>
      </c>
      <c r="D5332" t="s">
        <v>414</v>
      </c>
      <c r="E5332" s="2">
        <v>2</v>
      </c>
      <c r="F5332" t="s">
        <v>13617</v>
      </c>
      <c r="G5332" s="2">
        <v>1216</v>
      </c>
      <c r="H5332" t="s">
        <v>13553</v>
      </c>
    </row>
    <row r="5333" spans="1:8" x14ac:dyDescent="0.15">
      <c r="A5333">
        <v>5357</v>
      </c>
      <c r="B5333" t="s">
        <v>5781</v>
      </c>
      <c r="C5333" t="s">
        <v>13092</v>
      </c>
      <c r="D5333" t="s">
        <v>414</v>
      </c>
      <c r="E5333" s="2">
        <v>2</v>
      </c>
      <c r="F5333" t="s">
        <v>13617</v>
      </c>
      <c r="G5333" s="2">
        <v>1012</v>
      </c>
      <c r="H5333" t="s">
        <v>13553</v>
      </c>
    </row>
    <row r="5334" spans="1:8" x14ac:dyDescent="0.15">
      <c r="A5334">
        <v>5358</v>
      </c>
      <c r="B5334" t="s">
        <v>5782</v>
      </c>
      <c r="C5334" t="s">
        <v>12423</v>
      </c>
      <c r="D5334" t="s">
        <v>414</v>
      </c>
      <c r="E5334" s="2">
        <v>2</v>
      </c>
      <c r="F5334" t="s">
        <v>13607</v>
      </c>
      <c r="G5334" s="2">
        <v>990403</v>
      </c>
      <c r="H5334" t="s">
        <v>13553</v>
      </c>
    </row>
    <row r="5335" spans="1:8" x14ac:dyDescent="0.15">
      <c r="A5335">
        <v>5359</v>
      </c>
      <c r="B5335" t="s">
        <v>5783</v>
      </c>
      <c r="C5335" t="s">
        <v>13093</v>
      </c>
      <c r="D5335" t="s">
        <v>414</v>
      </c>
      <c r="E5335" s="2">
        <v>2</v>
      </c>
      <c r="F5335" t="s">
        <v>13617</v>
      </c>
      <c r="G5335" s="2">
        <v>1203</v>
      </c>
      <c r="H5335" t="s">
        <v>13553</v>
      </c>
    </row>
    <row r="5336" spans="1:8" x14ac:dyDescent="0.15">
      <c r="A5336">
        <v>5360</v>
      </c>
      <c r="B5336" t="s">
        <v>5784</v>
      </c>
      <c r="C5336" t="s">
        <v>7990</v>
      </c>
      <c r="D5336" t="s">
        <v>414</v>
      </c>
      <c r="E5336" s="2">
        <v>2</v>
      </c>
      <c r="F5336" t="s">
        <v>13617</v>
      </c>
      <c r="G5336" s="2">
        <v>516</v>
      </c>
      <c r="H5336" t="s">
        <v>13553</v>
      </c>
    </row>
    <row r="5337" spans="1:8" x14ac:dyDescent="0.15">
      <c r="A5337">
        <v>5361</v>
      </c>
      <c r="B5337" t="s">
        <v>5785</v>
      </c>
      <c r="C5337" t="s">
        <v>13094</v>
      </c>
      <c r="D5337" t="s">
        <v>414</v>
      </c>
      <c r="E5337" s="2">
        <v>2</v>
      </c>
      <c r="F5337" t="s">
        <v>13610</v>
      </c>
      <c r="G5337" s="2">
        <v>1214</v>
      </c>
      <c r="H5337" t="s">
        <v>13553</v>
      </c>
    </row>
    <row r="5338" spans="1:8" x14ac:dyDescent="0.15">
      <c r="A5338">
        <v>5362</v>
      </c>
      <c r="B5338" t="s">
        <v>5786</v>
      </c>
      <c r="C5338" t="s">
        <v>13095</v>
      </c>
      <c r="D5338" t="s">
        <v>414</v>
      </c>
      <c r="E5338" s="2">
        <v>2</v>
      </c>
      <c r="F5338" t="s">
        <v>13607</v>
      </c>
      <c r="G5338" s="2">
        <v>1115</v>
      </c>
      <c r="H5338" t="s">
        <v>13553</v>
      </c>
    </row>
    <row r="5339" spans="1:8" x14ac:dyDescent="0.15">
      <c r="A5339">
        <v>5363</v>
      </c>
      <c r="B5339" t="s">
        <v>1354</v>
      </c>
      <c r="C5339" t="s">
        <v>13096</v>
      </c>
      <c r="D5339" t="s">
        <v>13573</v>
      </c>
      <c r="E5339" s="2" t="s">
        <v>67</v>
      </c>
      <c r="F5339" t="s">
        <v>13622</v>
      </c>
      <c r="G5339" s="2">
        <v>960905</v>
      </c>
      <c r="H5339" t="s">
        <v>13553</v>
      </c>
    </row>
    <row r="5340" spans="1:8" x14ac:dyDescent="0.15">
      <c r="A5340">
        <v>5364</v>
      </c>
      <c r="B5340" t="s">
        <v>5787</v>
      </c>
      <c r="C5340" t="s">
        <v>13097</v>
      </c>
      <c r="D5340" t="s">
        <v>377</v>
      </c>
      <c r="E5340" s="2">
        <v>2</v>
      </c>
      <c r="F5340" t="s">
        <v>13622</v>
      </c>
      <c r="G5340" s="2">
        <v>990721</v>
      </c>
      <c r="H5340" t="s">
        <v>13553</v>
      </c>
    </row>
    <row r="5341" spans="1:8" x14ac:dyDescent="0.15">
      <c r="A5341">
        <v>5365</v>
      </c>
      <c r="B5341" t="s">
        <v>5788</v>
      </c>
      <c r="C5341" t="s">
        <v>13098</v>
      </c>
      <c r="D5341" t="s">
        <v>377</v>
      </c>
      <c r="E5341" s="2">
        <v>2</v>
      </c>
      <c r="F5341" t="s">
        <v>13606</v>
      </c>
      <c r="G5341" s="2">
        <v>990808</v>
      </c>
      <c r="H5341" t="s">
        <v>13553</v>
      </c>
    </row>
    <row r="5342" spans="1:8" x14ac:dyDescent="0.15">
      <c r="A5342">
        <v>5369</v>
      </c>
      <c r="B5342" t="s">
        <v>5789</v>
      </c>
      <c r="C5342" t="s">
        <v>13099</v>
      </c>
      <c r="D5342" t="s">
        <v>408</v>
      </c>
      <c r="E5342" s="2">
        <v>1</v>
      </c>
      <c r="F5342" t="s">
        <v>13613</v>
      </c>
      <c r="G5342" s="2">
        <v>10726</v>
      </c>
      <c r="H5342" t="s">
        <v>13553</v>
      </c>
    </row>
    <row r="5343" spans="1:8" x14ac:dyDescent="0.15">
      <c r="A5343">
        <v>5370</v>
      </c>
      <c r="B5343" t="s">
        <v>1076</v>
      </c>
      <c r="C5343" t="s">
        <v>13100</v>
      </c>
      <c r="D5343" t="s">
        <v>13568</v>
      </c>
      <c r="E5343" s="2" t="s">
        <v>67</v>
      </c>
      <c r="F5343" t="s">
        <v>13607</v>
      </c>
      <c r="G5343" s="2">
        <v>960805</v>
      </c>
      <c r="H5343" t="s">
        <v>13553</v>
      </c>
    </row>
    <row r="5344" spans="1:8" x14ac:dyDescent="0.15">
      <c r="A5344">
        <v>5371</v>
      </c>
      <c r="B5344" t="s">
        <v>5790</v>
      </c>
      <c r="C5344" t="s">
        <v>13101</v>
      </c>
      <c r="D5344" t="s">
        <v>366</v>
      </c>
      <c r="E5344" s="2">
        <v>1</v>
      </c>
      <c r="F5344" t="s">
        <v>13613</v>
      </c>
      <c r="G5344" s="2">
        <v>11120</v>
      </c>
      <c r="H5344" t="s">
        <v>13553</v>
      </c>
    </row>
    <row r="5345" spans="1:8" x14ac:dyDescent="0.15">
      <c r="A5345">
        <v>5372</v>
      </c>
      <c r="B5345" t="s">
        <v>5791</v>
      </c>
      <c r="C5345" t="s">
        <v>13102</v>
      </c>
      <c r="D5345" t="s">
        <v>366</v>
      </c>
      <c r="E5345" s="2">
        <v>1</v>
      </c>
      <c r="F5345" t="s">
        <v>13619</v>
      </c>
      <c r="G5345" s="2">
        <v>10526</v>
      </c>
      <c r="H5345" t="s">
        <v>13553</v>
      </c>
    </row>
    <row r="5346" spans="1:8" x14ac:dyDescent="0.15">
      <c r="A5346">
        <v>5373</v>
      </c>
      <c r="B5346" t="s">
        <v>5792</v>
      </c>
      <c r="C5346" t="s">
        <v>13103</v>
      </c>
      <c r="D5346" t="s">
        <v>366</v>
      </c>
      <c r="E5346" s="2">
        <v>1</v>
      </c>
      <c r="F5346" t="s">
        <v>13627</v>
      </c>
      <c r="G5346" s="2">
        <v>20323</v>
      </c>
      <c r="H5346" t="s">
        <v>13553</v>
      </c>
    </row>
    <row r="5347" spans="1:8" x14ac:dyDescent="0.15">
      <c r="A5347">
        <v>5374</v>
      </c>
      <c r="B5347" t="s">
        <v>5793</v>
      </c>
      <c r="C5347" t="s">
        <v>13104</v>
      </c>
      <c r="D5347" t="s">
        <v>366</v>
      </c>
      <c r="E5347" s="2">
        <v>1</v>
      </c>
      <c r="F5347" t="s">
        <v>13622</v>
      </c>
      <c r="G5347" s="2">
        <v>501</v>
      </c>
      <c r="H5347" t="s">
        <v>13553</v>
      </c>
    </row>
    <row r="5348" spans="1:8" x14ac:dyDescent="0.15">
      <c r="A5348">
        <v>5375</v>
      </c>
      <c r="B5348" t="s">
        <v>5794</v>
      </c>
      <c r="C5348" t="s">
        <v>13105</v>
      </c>
      <c r="D5348" t="s">
        <v>366</v>
      </c>
      <c r="E5348" s="2">
        <v>1</v>
      </c>
      <c r="F5348" t="s">
        <v>13641</v>
      </c>
      <c r="G5348" s="2">
        <v>10622</v>
      </c>
      <c r="H5348" t="s">
        <v>13553</v>
      </c>
    </row>
    <row r="5349" spans="1:8" x14ac:dyDescent="0.15">
      <c r="A5349">
        <v>5376</v>
      </c>
      <c r="B5349" t="s">
        <v>5795</v>
      </c>
      <c r="C5349" t="s">
        <v>13106</v>
      </c>
      <c r="D5349" t="s">
        <v>366</v>
      </c>
      <c r="E5349" s="2">
        <v>1</v>
      </c>
      <c r="F5349" t="s">
        <v>13628</v>
      </c>
      <c r="G5349" s="2">
        <v>10925</v>
      </c>
      <c r="H5349" t="s">
        <v>13553</v>
      </c>
    </row>
    <row r="5350" spans="1:8" x14ac:dyDescent="0.15">
      <c r="A5350">
        <v>5377</v>
      </c>
      <c r="B5350" t="s">
        <v>5796</v>
      </c>
      <c r="C5350" t="s">
        <v>13107</v>
      </c>
      <c r="D5350" t="s">
        <v>366</v>
      </c>
      <c r="E5350" s="2">
        <v>1</v>
      </c>
      <c r="F5350" t="s">
        <v>13607</v>
      </c>
      <c r="G5350" s="2">
        <v>711</v>
      </c>
      <c r="H5350" t="s">
        <v>13553</v>
      </c>
    </row>
    <row r="5351" spans="1:8" x14ac:dyDescent="0.15">
      <c r="A5351">
        <v>5378</v>
      </c>
      <c r="B5351" t="s">
        <v>5797</v>
      </c>
      <c r="C5351" t="s">
        <v>13108</v>
      </c>
      <c r="D5351" t="s">
        <v>366</v>
      </c>
      <c r="E5351" s="2">
        <v>1</v>
      </c>
      <c r="F5351" t="s">
        <v>13607</v>
      </c>
      <c r="G5351" s="2">
        <v>11123</v>
      </c>
      <c r="H5351" t="s">
        <v>13553</v>
      </c>
    </row>
    <row r="5352" spans="1:8" x14ac:dyDescent="0.15">
      <c r="A5352">
        <v>5379</v>
      </c>
      <c r="B5352" t="s">
        <v>5798</v>
      </c>
      <c r="C5352" t="s">
        <v>13109</v>
      </c>
      <c r="D5352" t="s">
        <v>366</v>
      </c>
      <c r="E5352" s="2">
        <v>1</v>
      </c>
      <c r="F5352" t="s">
        <v>13606</v>
      </c>
      <c r="G5352" s="2">
        <v>10522</v>
      </c>
      <c r="H5352" t="s">
        <v>13553</v>
      </c>
    </row>
    <row r="5353" spans="1:8" x14ac:dyDescent="0.15">
      <c r="A5353">
        <v>5380</v>
      </c>
      <c r="B5353" t="s">
        <v>5799</v>
      </c>
      <c r="C5353" t="s">
        <v>13110</v>
      </c>
      <c r="D5353" t="s">
        <v>366</v>
      </c>
      <c r="E5353" s="2">
        <v>1</v>
      </c>
      <c r="F5353" t="s">
        <v>13607</v>
      </c>
      <c r="G5353" s="2">
        <v>20302</v>
      </c>
      <c r="H5353" t="s">
        <v>13553</v>
      </c>
    </row>
    <row r="5354" spans="1:8" x14ac:dyDescent="0.15">
      <c r="A5354">
        <v>5381</v>
      </c>
      <c r="B5354" t="s">
        <v>5800</v>
      </c>
      <c r="C5354" t="s">
        <v>13111</v>
      </c>
      <c r="D5354" t="s">
        <v>346</v>
      </c>
      <c r="E5354" s="2">
        <v>1</v>
      </c>
      <c r="F5354" t="s">
        <v>13607</v>
      </c>
      <c r="G5354" s="2">
        <v>10925</v>
      </c>
      <c r="H5354" t="s">
        <v>13553</v>
      </c>
    </row>
    <row r="5355" spans="1:8" x14ac:dyDescent="0.15">
      <c r="A5355">
        <v>5382</v>
      </c>
      <c r="B5355" t="s">
        <v>5801</v>
      </c>
      <c r="C5355" t="s">
        <v>13112</v>
      </c>
      <c r="D5355" t="s">
        <v>346</v>
      </c>
      <c r="E5355" s="2">
        <v>1</v>
      </c>
      <c r="F5355" t="s">
        <v>13607</v>
      </c>
      <c r="G5355" s="2">
        <v>10524</v>
      </c>
      <c r="H5355" t="s">
        <v>13553</v>
      </c>
    </row>
    <row r="5356" spans="1:8" x14ac:dyDescent="0.15">
      <c r="A5356">
        <v>5383</v>
      </c>
      <c r="B5356" t="s">
        <v>2022</v>
      </c>
      <c r="C5356" t="s">
        <v>13113</v>
      </c>
      <c r="D5356" t="s">
        <v>433</v>
      </c>
      <c r="E5356" s="2">
        <v>4</v>
      </c>
      <c r="F5356" t="s">
        <v>13606</v>
      </c>
      <c r="G5356" s="2">
        <v>981023</v>
      </c>
      <c r="H5356" t="s">
        <v>13553</v>
      </c>
    </row>
    <row r="5357" spans="1:8" x14ac:dyDescent="0.15">
      <c r="A5357">
        <v>5384</v>
      </c>
      <c r="B5357" t="s">
        <v>5802</v>
      </c>
      <c r="C5357" t="s">
        <v>13114</v>
      </c>
      <c r="D5357" t="s">
        <v>433</v>
      </c>
      <c r="E5357" s="2">
        <v>1</v>
      </c>
      <c r="F5357" t="s">
        <v>13607</v>
      </c>
      <c r="G5357" s="2">
        <v>11229</v>
      </c>
      <c r="H5357" t="s">
        <v>13553</v>
      </c>
    </row>
    <row r="5358" spans="1:8" x14ac:dyDescent="0.15">
      <c r="A5358">
        <v>5385</v>
      </c>
      <c r="B5358" t="s">
        <v>2628</v>
      </c>
      <c r="C5358" t="s">
        <v>13115</v>
      </c>
      <c r="D5358" t="s">
        <v>351</v>
      </c>
      <c r="E5358" s="2">
        <v>3</v>
      </c>
      <c r="F5358" t="s">
        <v>13617</v>
      </c>
      <c r="G5358" s="2">
        <v>990724</v>
      </c>
      <c r="H5358" t="s">
        <v>13553</v>
      </c>
    </row>
    <row r="5359" spans="1:8" x14ac:dyDescent="0.15">
      <c r="A5359">
        <v>5386</v>
      </c>
      <c r="B5359" t="s">
        <v>5221</v>
      </c>
      <c r="C5359" t="s">
        <v>11891</v>
      </c>
      <c r="D5359" t="s">
        <v>351</v>
      </c>
      <c r="E5359" s="2">
        <v>1</v>
      </c>
      <c r="F5359" t="s">
        <v>13617</v>
      </c>
      <c r="G5359" s="2">
        <v>10706</v>
      </c>
      <c r="H5359" t="s">
        <v>13553</v>
      </c>
    </row>
    <row r="5360" spans="1:8" x14ac:dyDescent="0.15">
      <c r="A5360">
        <v>5387</v>
      </c>
      <c r="B5360" t="s">
        <v>5803</v>
      </c>
      <c r="C5360" t="s">
        <v>13116</v>
      </c>
      <c r="D5360" t="s">
        <v>351</v>
      </c>
      <c r="E5360" s="2">
        <v>1</v>
      </c>
      <c r="F5360" t="s">
        <v>13621</v>
      </c>
      <c r="G5360" s="2">
        <v>20328</v>
      </c>
      <c r="H5360" t="s">
        <v>13553</v>
      </c>
    </row>
    <row r="5361" spans="1:8" x14ac:dyDescent="0.15">
      <c r="A5361">
        <v>5388</v>
      </c>
      <c r="B5361" t="s">
        <v>5804</v>
      </c>
      <c r="C5361" t="s">
        <v>13117</v>
      </c>
      <c r="D5361" t="s">
        <v>351</v>
      </c>
      <c r="E5361" s="2">
        <v>1</v>
      </c>
      <c r="F5361" t="s">
        <v>13615</v>
      </c>
      <c r="G5361" s="2">
        <v>10515</v>
      </c>
      <c r="H5361" t="s">
        <v>13553</v>
      </c>
    </row>
    <row r="5362" spans="1:8" x14ac:dyDescent="0.15">
      <c r="A5362">
        <v>5389</v>
      </c>
      <c r="B5362" t="s">
        <v>5805</v>
      </c>
      <c r="C5362" t="s">
        <v>13118</v>
      </c>
      <c r="D5362" t="s">
        <v>351</v>
      </c>
      <c r="E5362" s="2">
        <v>1</v>
      </c>
      <c r="F5362" t="s">
        <v>13617</v>
      </c>
      <c r="G5362" s="2">
        <v>11219</v>
      </c>
      <c r="H5362" t="s">
        <v>13553</v>
      </c>
    </row>
    <row r="5363" spans="1:8" x14ac:dyDescent="0.15">
      <c r="A5363">
        <v>5390</v>
      </c>
      <c r="B5363" t="s">
        <v>5806</v>
      </c>
      <c r="C5363" t="s">
        <v>13119</v>
      </c>
      <c r="D5363" t="s">
        <v>351</v>
      </c>
      <c r="E5363" s="2">
        <v>1</v>
      </c>
      <c r="F5363" t="s">
        <v>13606</v>
      </c>
      <c r="G5363" s="2">
        <v>10511</v>
      </c>
      <c r="H5363" t="s">
        <v>13553</v>
      </c>
    </row>
    <row r="5364" spans="1:8" x14ac:dyDescent="0.15">
      <c r="A5364">
        <v>5391</v>
      </c>
      <c r="B5364" t="s">
        <v>4184</v>
      </c>
      <c r="C5364" t="s">
        <v>13120</v>
      </c>
      <c r="D5364" t="s">
        <v>392</v>
      </c>
      <c r="E5364" s="2">
        <v>4</v>
      </c>
      <c r="F5364" t="s">
        <v>13610</v>
      </c>
      <c r="G5364" s="2">
        <v>970908</v>
      </c>
      <c r="H5364" t="s">
        <v>13553</v>
      </c>
    </row>
    <row r="5365" spans="1:8" x14ac:dyDescent="0.15">
      <c r="A5365">
        <v>5392</v>
      </c>
      <c r="B5365" t="s">
        <v>5807</v>
      </c>
      <c r="C5365" t="s">
        <v>13121</v>
      </c>
      <c r="D5365" t="s">
        <v>392</v>
      </c>
      <c r="E5365" s="2">
        <v>3</v>
      </c>
      <c r="F5365" t="s">
        <v>13610</v>
      </c>
      <c r="G5365" s="2">
        <v>990524</v>
      </c>
      <c r="H5365" t="s">
        <v>13553</v>
      </c>
    </row>
    <row r="5366" spans="1:8" x14ac:dyDescent="0.15">
      <c r="A5366">
        <v>5393</v>
      </c>
      <c r="B5366" t="s">
        <v>5808</v>
      </c>
      <c r="C5366" t="s">
        <v>13122</v>
      </c>
      <c r="D5366" t="s">
        <v>392</v>
      </c>
      <c r="E5366" s="2">
        <v>2</v>
      </c>
      <c r="F5366" t="s">
        <v>13610</v>
      </c>
      <c r="G5366" s="2">
        <v>428</v>
      </c>
      <c r="H5366" t="s">
        <v>13553</v>
      </c>
    </row>
    <row r="5367" spans="1:8" x14ac:dyDescent="0.15">
      <c r="A5367">
        <v>5394</v>
      </c>
      <c r="B5367" t="s">
        <v>5809</v>
      </c>
      <c r="C5367" t="s">
        <v>13123</v>
      </c>
      <c r="D5367" t="s">
        <v>392</v>
      </c>
      <c r="E5367" s="2">
        <v>2</v>
      </c>
      <c r="F5367" t="s">
        <v>13610</v>
      </c>
      <c r="G5367" s="2">
        <v>721</v>
      </c>
      <c r="H5367" t="s">
        <v>13553</v>
      </c>
    </row>
    <row r="5368" spans="1:8" x14ac:dyDescent="0.15">
      <c r="A5368">
        <v>5395</v>
      </c>
      <c r="B5368" t="s">
        <v>5810</v>
      </c>
      <c r="C5368" t="s">
        <v>13124</v>
      </c>
      <c r="D5368" t="s">
        <v>392</v>
      </c>
      <c r="E5368" s="2">
        <v>2</v>
      </c>
      <c r="F5368" t="s">
        <v>13610</v>
      </c>
      <c r="G5368" s="2">
        <v>814</v>
      </c>
      <c r="H5368" t="s">
        <v>13553</v>
      </c>
    </row>
    <row r="5369" spans="1:8" x14ac:dyDescent="0.15">
      <c r="A5369">
        <v>5396</v>
      </c>
      <c r="B5369" t="s">
        <v>5811</v>
      </c>
      <c r="C5369" t="s">
        <v>13125</v>
      </c>
      <c r="D5369" t="s">
        <v>392</v>
      </c>
      <c r="E5369" s="2">
        <v>2</v>
      </c>
      <c r="F5369" t="s">
        <v>13610</v>
      </c>
      <c r="G5369" s="2">
        <v>1026</v>
      </c>
      <c r="H5369" t="s">
        <v>13553</v>
      </c>
    </row>
    <row r="5370" spans="1:8" x14ac:dyDescent="0.15">
      <c r="A5370">
        <v>5397</v>
      </c>
      <c r="B5370" t="s">
        <v>5812</v>
      </c>
      <c r="C5370" t="s">
        <v>12777</v>
      </c>
      <c r="D5370" t="s">
        <v>392</v>
      </c>
      <c r="E5370" s="2">
        <v>2</v>
      </c>
      <c r="F5370" t="s">
        <v>13610</v>
      </c>
      <c r="G5370" s="2">
        <v>927</v>
      </c>
      <c r="H5370" t="s">
        <v>13553</v>
      </c>
    </row>
    <row r="5371" spans="1:8" x14ac:dyDescent="0.15">
      <c r="A5371">
        <v>5398</v>
      </c>
      <c r="B5371" t="s">
        <v>4187</v>
      </c>
      <c r="C5371" t="s">
        <v>11845</v>
      </c>
      <c r="D5371" t="s">
        <v>392</v>
      </c>
      <c r="E5371" s="2">
        <v>2</v>
      </c>
      <c r="F5371" t="s">
        <v>13634</v>
      </c>
      <c r="G5371" s="2">
        <v>405</v>
      </c>
      <c r="H5371" t="s">
        <v>13553</v>
      </c>
    </row>
    <row r="5372" spans="1:8" x14ac:dyDescent="0.15">
      <c r="A5372">
        <v>5399</v>
      </c>
      <c r="B5372" t="s">
        <v>4185</v>
      </c>
      <c r="C5372" t="s">
        <v>13126</v>
      </c>
      <c r="D5372" t="s">
        <v>392</v>
      </c>
      <c r="E5372" s="2">
        <v>3</v>
      </c>
      <c r="F5372" t="s">
        <v>13610</v>
      </c>
      <c r="G5372" s="2">
        <v>980629</v>
      </c>
      <c r="H5372" t="s">
        <v>13553</v>
      </c>
    </row>
    <row r="5373" spans="1:8" x14ac:dyDescent="0.15">
      <c r="A5373">
        <v>5400</v>
      </c>
      <c r="B5373" t="s">
        <v>4186</v>
      </c>
      <c r="C5373" t="s">
        <v>13127</v>
      </c>
      <c r="D5373" t="s">
        <v>392</v>
      </c>
      <c r="E5373" s="2">
        <v>3</v>
      </c>
      <c r="F5373" t="s">
        <v>13610</v>
      </c>
      <c r="G5373" s="2">
        <v>990507</v>
      </c>
      <c r="H5373" t="s">
        <v>13553</v>
      </c>
    </row>
    <row r="5374" spans="1:8" x14ac:dyDescent="0.15">
      <c r="A5374">
        <v>5401</v>
      </c>
      <c r="B5374" t="s">
        <v>4171</v>
      </c>
      <c r="C5374" t="s">
        <v>13128</v>
      </c>
      <c r="D5374" t="s">
        <v>2683</v>
      </c>
      <c r="E5374" s="2">
        <v>3</v>
      </c>
      <c r="F5374" t="s">
        <v>13606</v>
      </c>
      <c r="G5374" s="2">
        <v>990605</v>
      </c>
      <c r="H5374" t="s">
        <v>13553</v>
      </c>
    </row>
    <row r="5375" spans="1:8" x14ac:dyDescent="0.15">
      <c r="A5375">
        <v>5402</v>
      </c>
      <c r="B5375" t="s">
        <v>4169</v>
      </c>
      <c r="C5375" t="s">
        <v>13129</v>
      </c>
      <c r="D5375" t="s">
        <v>2683</v>
      </c>
      <c r="E5375" s="2">
        <v>3</v>
      </c>
      <c r="F5375" t="s">
        <v>13610</v>
      </c>
      <c r="G5375" s="2">
        <v>990601</v>
      </c>
      <c r="H5375" t="s">
        <v>13553</v>
      </c>
    </row>
    <row r="5376" spans="1:8" x14ac:dyDescent="0.15">
      <c r="A5376">
        <v>5403</v>
      </c>
      <c r="B5376" t="s">
        <v>4170</v>
      </c>
      <c r="C5376" t="s">
        <v>13130</v>
      </c>
      <c r="D5376" t="s">
        <v>2683</v>
      </c>
      <c r="E5376" s="2">
        <v>3</v>
      </c>
      <c r="F5376" t="s">
        <v>13606</v>
      </c>
      <c r="G5376" s="2">
        <v>990725</v>
      </c>
      <c r="H5376" t="s">
        <v>13553</v>
      </c>
    </row>
    <row r="5377" spans="1:8" x14ac:dyDescent="0.15">
      <c r="A5377">
        <v>5404</v>
      </c>
      <c r="B5377" t="s">
        <v>2682</v>
      </c>
      <c r="C5377" t="s">
        <v>13131</v>
      </c>
      <c r="D5377" t="s">
        <v>2683</v>
      </c>
      <c r="E5377" s="2">
        <v>4</v>
      </c>
      <c r="F5377" t="s">
        <v>13606</v>
      </c>
      <c r="G5377" s="2">
        <v>990117</v>
      </c>
      <c r="H5377" t="s">
        <v>13553</v>
      </c>
    </row>
    <row r="5378" spans="1:8" x14ac:dyDescent="0.15">
      <c r="A5378">
        <v>5405</v>
      </c>
      <c r="B5378" t="s">
        <v>2684</v>
      </c>
      <c r="C5378" t="s">
        <v>13132</v>
      </c>
      <c r="D5378" t="s">
        <v>2683</v>
      </c>
      <c r="E5378" s="2">
        <v>4</v>
      </c>
      <c r="F5378" t="s">
        <v>13614</v>
      </c>
      <c r="G5378" s="2">
        <v>980413</v>
      </c>
      <c r="H5378" t="s">
        <v>13553</v>
      </c>
    </row>
    <row r="5379" spans="1:8" x14ac:dyDescent="0.15">
      <c r="A5379">
        <v>5406</v>
      </c>
      <c r="B5379" t="s">
        <v>4172</v>
      </c>
      <c r="C5379" t="s">
        <v>13133</v>
      </c>
      <c r="D5379" t="s">
        <v>2683</v>
      </c>
      <c r="E5379" s="2">
        <v>2</v>
      </c>
      <c r="F5379" t="s">
        <v>13606</v>
      </c>
      <c r="G5379" s="2">
        <v>425</v>
      </c>
      <c r="H5379" t="s">
        <v>13553</v>
      </c>
    </row>
    <row r="5380" spans="1:8" x14ac:dyDescent="0.15">
      <c r="A5380">
        <v>5407</v>
      </c>
      <c r="B5380" t="s">
        <v>5813</v>
      </c>
      <c r="C5380" t="s">
        <v>13134</v>
      </c>
      <c r="D5380" t="s">
        <v>358</v>
      </c>
      <c r="E5380" s="2">
        <v>1</v>
      </c>
      <c r="F5380" t="s">
        <v>13609</v>
      </c>
      <c r="G5380" s="2">
        <v>823</v>
      </c>
      <c r="H5380" t="s">
        <v>13553</v>
      </c>
    </row>
    <row r="5381" spans="1:8" x14ac:dyDescent="0.15">
      <c r="A5381">
        <v>5408</v>
      </c>
      <c r="B5381" t="s">
        <v>5814</v>
      </c>
      <c r="C5381" t="s">
        <v>13135</v>
      </c>
      <c r="D5381" t="s">
        <v>358</v>
      </c>
      <c r="E5381" s="2">
        <v>1</v>
      </c>
      <c r="F5381" t="s">
        <v>13634</v>
      </c>
      <c r="G5381" s="2">
        <v>10402</v>
      </c>
      <c r="H5381" t="s">
        <v>13553</v>
      </c>
    </row>
    <row r="5382" spans="1:8" x14ac:dyDescent="0.15">
      <c r="A5382">
        <v>5409</v>
      </c>
      <c r="B5382" t="s">
        <v>5815</v>
      </c>
      <c r="C5382" t="s">
        <v>13136</v>
      </c>
      <c r="D5382" t="s">
        <v>358</v>
      </c>
      <c r="E5382" s="2">
        <v>2</v>
      </c>
      <c r="F5382" t="s">
        <v>13609</v>
      </c>
      <c r="G5382" s="2">
        <v>990228</v>
      </c>
      <c r="H5382" t="s">
        <v>13553</v>
      </c>
    </row>
    <row r="5383" spans="1:8" x14ac:dyDescent="0.15">
      <c r="A5383">
        <v>5410</v>
      </c>
      <c r="B5383" t="s">
        <v>1539</v>
      </c>
      <c r="C5383" t="s">
        <v>13137</v>
      </c>
      <c r="D5383" t="s">
        <v>354</v>
      </c>
      <c r="E5383" s="2">
        <v>4</v>
      </c>
      <c r="F5383" t="s">
        <v>13617</v>
      </c>
      <c r="G5383" s="2">
        <v>980511</v>
      </c>
      <c r="H5383" t="s">
        <v>13553</v>
      </c>
    </row>
    <row r="5384" spans="1:8" x14ac:dyDescent="0.15">
      <c r="A5384">
        <v>5411</v>
      </c>
      <c r="B5384" t="s">
        <v>5816</v>
      </c>
      <c r="C5384" t="s">
        <v>13138</v>
      </c>
      <c r="D5384" t="s">
        <v>354</v>
      </c>
      <c r="E5384" s="2">
        <v>4</v>
      </c>
      <c r="F5384" t="s">
        <v>13617</v>
      </c>
      <c r="G5384" s="2">
        <v>990311</v>
      </c>
      <c r="H5384" t="s">
        <v>13553</v>
      </c>
    </row>
    <row r="5385" spans="1:8" x14ac:dyDescent="0.15">
      <c r="A5385">
        <v>5412</v>
      </c>
      <c r="B5385" t="s">
        <v>5817</v>
      </c>
      <c r="C5385" t="s">
        <v>13139</v>
      </c>
      <c r="D5385" t="s">
        <v>354</v>
      </c>
      <c r="E5385" s="2">
        <v>1</v>
      </c>
      <c r="F5385" t="s">
        <v>13634</v>
      </c>
      <c r="G5385" s="2">
        <v>11120</v>
      </c>
      <c r="H5385" t="s">
        <v>13553</v>
      </c>
    </row>
    <row r="5386" spans="1:8" x14ac:dyDescent="0.15">
      <c r="A5386">
        <v>5413</v>
      </c>
      <c r="B5386" t="s">
        <v>5818</v>
      </c>
      <c r="C5386" t="s">
        <v>13140</v>
      </c>
      <c r="D5386" t="s">
        <v>354</v>
      </c>
      <c r="E5386" s="2">
        <v>1</v>
      </c>
      <c r="F5386" t="s">
        <v>13617</v>
      </c>
      <c r="G5386" s="2">
        <v>20202</v>
      </c>
      <c r="H5386" t="s">
        <v>13553</v>
      </c>
    </row>
    <row r="5387" spans="1:8" x14ac:dyDescent="0.15">
      <c r="A5387">
        <v>5414</v>
      </c>
      <c r="B5387" t="s">
        <v>5819</v>
      </c>
      <c r="C5387" t="s">
        <v>13141</v>
      </c>
      <c r="D5387" t="s">
        <v>354</v>
      </c>
      <c r="E5387" s="2">
        <v>1</v>
      </c>
      <c r="F5387" t="s">
        <v>13617</v>
      </c>
      <c r="G5387" s="2">
        <v>20227</v>
      </c>
      <c r="H5387" t="s">
        <v>13553</v>
      </c>
    </row>
    <row r="5388" spans="1:8" x14ac:dyDescent="0.15">
      <c r="A5388">
        <v>5415</v>
      </c>
      <c r="B5388" t="s">
        <v>5820</v>
      </c>
      <c r="C5388" t="s">
        <v>13142</v>
      </c>
      <c r="D5388" t="s">
        <v>354</v>
      </c>
      <c r="E5388" s="2">
        <v>1</v>
      </c>
      <c r="F5388" t="s">
        <v>13632</v>
      </c>
      <c r="G5388" s="2">
        <v>11115</v>
      </c>
      <c r="H5388" t="s">
        <v>13553</v>
      </c>
    </row>
    <row r="5389" spans="1:8" x14ac:dyDescent="0.15">
      <c r="A5389">
        <v>5416</v>
      </c>
      <c r="B5389" t="s">
        <v>5821</v>
      </c>
      <c r="C5389" t="s">
        <v>13143</v>
      </c>
      <c r="D5389" t="s">
        <v>354</v>
      </c>
      <c r="E5389" s="2">
        <v>1</v>
      </c>
      <c r="F5389" t="s">
        <v>13617</v>
      </c>
      <c r="G5389" s="2">
        <v>412</v>
      </c>
      <c r="H5389" t="s">
        <v>13553</v>
      </c>
    </row>
    <row r="5390" spans="1:8" x14ac:dyDescent="0.15">
      <c r="A5390">
        <v>5417</v>
      </c>
      <c r="B5390" t="s">
        <v>5822</v>
      </c>
      <c r="C5390" t="s">
        <v>13144</v>
      </c>
      <c r="D5390" t="s">
        <v>329</v>
      </c>
      <c r="E5390" s="2">
        <v>1</v>
      </c>
      <c r="F5390" t="s">
        <v>13610</v>
      </c>
      <c r="G5390" s="2">
        <v>10612</v>
      </c>
      <c r="H5390" t="s">
        <v>13553</v>
      </c>
    </row>
    <row r="5391" spans="1:8" x14ac:dyDescent="0.15">
      <c r="A5391">
        <v>5418</v>
      </c>
      <c r="B5391" t="s">
        <v>5823</v>
      </c>
      <c r="C5391" t="s">
        <v>13145</v>
      </c>
      <c r="D5391" t="s">
        <v>329</v>
      </c>
      <c r="E5391" s="2">
        <v>1</v>
      </c>
      <c r="F5391" t="s">
        <v>13624</v>
      </c>
      <c r="G5391" s="2">
        <v>10220</v>
      </c>
      <c r="H5391" t="s">
        <v>13553</v>
      </c>
    </row>
    <row r="5392" spans="1:8" x14ac:dyDescent="0.15">
      <c r="A5392">
        <v>5419</v>
      </c>
      <c r="B5392" t="s">
        <v>5824</v>
      </c>
      <c r="C5392" t="s">
        <v>13146</v>
      </c>
      <c r="D5392" t="s">
        <v>329</v>
      </c>
      <c r="E5392" s="2">
        <v>1</v>
      </c>
      <c r="F5392" t="s">
        <v>13638</v>
      </c>
      <c r="G5392" s="2">
        <v>10418</v>
      </c>
      <c r="H5392" t="s">
        <v>13553</v>
      </c>
    </row>
    <row r="5393" spans="1:8" x14ac:dyDescent="0.15">
      <c r="A5393">
        <v>5420</v>
      </c>
      <c r="B5393" t="s">
        <v>5825</v>
      </c>
      <c r="C5393" t="s">
        <v>13147</v>
      </c>
      <c r="D5393" t="s">
        <v>329</v>
      </c>
      <c r="E5393" s="2">
        <v>1</v>
      </c>
      <c r="F5393" t="s">
        <v>13621</v>
      </c>
      <c r="G5393" s="2">
        <v>10515</v>
      </c>
      <c r="H5393" t="s">
        <v>13553</v>
      </c>
    </row>
    <row r="5394" spans="1:8" x14ac:dyDescent="0.15">
      <c r="A5394">
        <v>5421</v>
      </c>
      <c r="B5394" t="s">
        <v>5826</v>
      </c>
      <c r="C5394" t="s">
        <v>13148</v>
      </c>
      <c r="D5394" t="s">
        <v>329</v>
      </c>
      <c r="E5394" s="2">
        <v>1</v>
      </c>
      <c r="F5394" t="s">
        <v>13634</v>
      </c>
      <c r="G5394" s="2">
        <v>10424</v>
      </c>
      <c r="H5394" t="s">
        <v>13553</v>
      </c>
    </row>
    <row r="5395" spans="1:8" x14ac:dyDescent="0.15">
      <c r="A5395">
        <v>5422</v>
      </c>
      <c r="B5395" t="s">
        <v>5827</v>
      </c>
      <c r="C5395" t="s">
        <v>13149</v>
      </c>
      <c r="D5395" t="s">
        <v>329</v>
      </c>
      <c r="E5395" s="2">
        <v>1</v>
      </c>
      <c r="F5395" t="s">
        <v>13642</v>
      </c>
      <c r="G5395" s="2">
        <v>10830</v>
      </c>
      <c r="H5395" t="s">
        <v>13553</v>
      </c>
    </row>
    <row r="5396" spans="1:8" x14ac:dyDescent="0.15">
      <c r="A5396">
        <v>5424</v>
      </c>
      <c r="B5396" t="s">
        <v>5828</v>
      </c>
      <c r="C5396" t="s">
        <v>13150</v>
      </c>
      <c r="D5396" t="s">
        <v>329</v>
      </c>
      <c r="E5396" s="2">
        <v>1</v>
      </c>
      <c r="F5396" t="s">
        <v>13611</v>
      </c>
      <c r="G5396" s="2">
        <v>10422</v>
      </c>
      <c r="H5396" t="s">
        <v>13553</v>
      </c>
    </row>
    <row r="5397" spans="1:8" x14ac:dyDescent="0.15">
      <c r="A5397">
        <v>5425</v>
      </c>
      <c r="B5397" t="s">
        <v>5829</v>
      </c>
      <c r="C5397" t="s">
        <v>13151</v>
      </c>
      <c r="D5397" t="s">
        <v>329</v>
      </c>
      <c r="E5397" s="2">
        <v>1</v>
      </c>
      <c r="F5397" t="s">
        <v>13606</v>
      </c>
      <c r="G5397" s="2">
        <v>10510</v>
      </c>
      <c r="H5397" t="s">
        <v>13553</v>
      </c>
    </row>
    <row r="5398" spans="1:8" x14ac:dyDescent="0.15">
      <c r="A5398">
        <v>5427</v>
      </c>
      <c r="B5398" t="s">
        <v>5830</v>
      </c>
      <c r="C5398" t="s">
        <v>13152</v>
      </c>
      <c r="D5398" t="s">
        <v>329</v>
      </c>
      <c r="E5398" s="2">
        <v>1</v>
      </c>
      <c r="F5398" t="s">
        <v>13610</v>
      </c>
      <c r="G5398" s="2">
        <v>11027</v>
      </c>
      <c r="H5398" t="s">
        <v>13553</v>
      </c>
    </row>
    <row r="5399" spans="1:8" x14ac:dyDescent="0.15">
      <c r="A5399">
        <v>5428</v>
      </c>
      <c r="B5399" t="s">
        <v>5831</v>
      </c>
      <c r="C5399" t="s">
        <v>13153</v>
      </c>
      <c r="D5399" t="s">
        <v>329</v>
      </c>
      <c r="E5399" s="2">
        <v>1</v>
      </c>
      <c r="F5399" t="s">
        <v>13606</v>
      </c>
      <c r="G5399" s="2">
        <v>20309</v>
      </c>
      <c r="H5399" t="s">
        <v>13553</v>
      </c>
    </row>
    <row r="5400" spans="1:8" x14ac:dyDescent="0.15">
      <c r="A5400">
        <v>5429</v>
      </c>
      <c r="B5400" t="s">
        <v>5832</v>
      </c>
      <c r="C5400" t="s">
        <v>13154</v>
      </c>
      <c r="D5400" t="s">
        <v>329</v>
      </c>
      <c r="E5400" s="2">
        <v>1</v>
      </c>
      <c r="F5400" t="s">
        <v>13634</v>
      </c>
      <c r="G5400" s="2">
        <v>10613</v>
      </c>
      <c r="H5400" t="s">
        <v>13553</v>
      </c>
    </row>
    <row r="5401" spans="1:8" x14ac:dyDescent="0.15">
      <c r="A5401">
        <v>5430</v>
      </c>
      <c r="B5401" t="s">
        <v>5833</v>
      </c>
      <c r="C5401" t="s">
        <v>13155</v>
      </c>
      <c r="D5401" t="s">
        <v>329</v>
      </c>
      <c r="E5401" s="2">
        <v>1</v>
      </c>
      <c r="F5401" t="s">
        <v>13633</v>
      </c>
      <c r="G5401" s="2">
        <v>10520</v>
      </c>
      <c r="H5401" t="s">
        <v>13553</v>
      </c>
    </row>
    <row r="5402" spans="1:8" x14ac:dyDescent="0.15">
      <c r="A5402">
        <v>5431</v>
      </c>
      <c r="B5402" t="s">
        <v>5834</v>
      </c>
      <c r="C5402" t="s">
        <v>13156</v>
      </c>
      <c r="D5402" t="s">
        <v>329</v>
      </c>
      <c r="E5402" s="2">
        <v>1</v>
      </c>
      <c r="F5402" t="s">
        <v>13646</v>
      </c>
      <c r="G5402" s="2">
        <v>10518</v>
      </c>
      <c r="H5402" t="s">
        <v>13553</v>
      </c>
    </row>
    <row r="5403" spans="1:8" x14ac:dyDescent="0.15">
      <c r="A5403">
        <v>5432</v>
      </c>
      <c r="B5403" t="s">
        <v>5835</v>
      </c>
      <c r="C5403" t="s">
        <v>13157</v>
      </c>
      <c r="D5403" t="s">
        <v>329</v>
      </c>
      <c r="E5403" s="2">
        <v>1</v>
      </c>
      <c r="F5403" t="s">
        <v>13617</v>
      </c>
      <c r="G5403" s="2">
        <v>10404</v>
      </c>
      <c r="H5403" t="s">
        <v>13553</v>
      </c>
    </row>
    <row r="5404" spans="1:8" x14ac:dyDescent="0.15">
      <c r="A5404">
        <v>5433</v>
      </c>
      <c r="B5404" t="s">
        <v>5836</v>
      </c>
      <c r="C5404" t="s">
        <v>13158</v>
      </c>
      <c r="D5404" t="s">
        <v>329</v>
      </c>
      <c r="E5404" s="2">
        <v>1</v>
      </c>
      <c r="F5404" t="s">
        <v>13615</v>
      </c>
      <c r="G5404" s="2">
        <v>10422</v>
      </c>
      <c r="H5404" t="s">
        <v>13553</v>
      </c>
    </row>
    <row r="5405" spans="1:8" x14ac:dyDescent="0.15">
      <c r="A5405">
        <v>5434</v>
      </c>
      <c r="B5405" t="s">
        <v>5837</v>
      </c>
      <c r="C5405" t="s">
        <v>13159</v>
      </c>
      <c r="D5405" t="s">
        <v>329</v>
      </c>
      <c r="E5405" s="2">
        <v>1</v>
      </c>
      <c r="F5405" t="s">
        <v>13617</v>
      </c>
      <c r="G5405" s="2">
        <v>10904</v>
      </c>
      <c r="H5405" t="s">
        <v>13553</v>
      </c>
    </row>
    <row r="5406" spans="1:8" x14ac:dyDescent="0.15">
      <c r="A5406">
        <v>5435</v>
      </c>
      <c r="B5406" t="s">
        <v>5838</v>
      </c>
      <c r="C5406" t="s">
        <v>13160</v>
      </c>
      <c r="D5406" t="s">
        <v>329</v>
      </c>
      <c r="E5406" s="2">
        <v>1</v>
      </c>
      <c r="F5406" t="s">
        <v>13634</v>
      </c>
      <c r="G5406" s="2">
        <v>11211</v>
      </c>
      <c r="H5406" t="s">
        <v>13553</v>
      </c>
    </row>
    <row r="5407" spans="1:8" x14ac:dyDescent="0.15">
      <c r="A5407">
        <v>5436</v>
      </c>
      <c r="B5407" t="s">
        <v>5839</v>
      </c>
      <c r="C5407" t="s">
        <v>13161</v>
      </c>
      <c r="D5407" t="s">
        <v>329</v>
      </c>
      <c r="E5407" s="2">
        <v>1</v>
      </c>
      <c r="F5407" t="s">
        <v>13606</v>
      </c>
      <c r="G5407" s="2">
        <v>10901</v>
      </c>
      <c r="H5407" t="s">
        <v>13553</v>
      </c>
    </row>
    <row r="5408" spans="1:8" x14ac:dyDescent="0.15">
      <c r="A5408">
        <v>5437</v>
      </c>
      <c r="B5408" t="s">
        <v>5840</v>
      </c>
      <c r="C5408" t="s">
        <v>13162</v>
      </c>
      <c r="D5408" t="s">
        <v>329</v>
      </c>
      <c r="E5408" s="2">
        <v>1</v>
      </c>
      <c r="F5408" t="s">
        <v>13617</v>
      </c>
      <c r="G5408" s="2">
        <v>11117</v>
      </c>
      <c r="H5408" t="s">
        <v>13553</v>
      </c>
    </row>
    <row r="5409" spans="1:8" x14ac:dyDescent="0.15">
      <c r="A5409">
        <v>5438</v>
      </c>
      <c r="B5409" t="s">
        <v>5841</v>
      </c>
      <c r="C5409" t="s">
        <v>13163</v>
      </c>
      <c r="D5409" t="s">
        <v>329</v>
      </c>
      <c r="E5409" s="2">
        <v>1</v>
      </c>
      <c r="F5409" t="s">
        <v>13642</v>
      </c>
      <c r="G5409" s="2">
        <v>10517</v>
      </c>
      <c r="H5409" t="s">
        <v>13553</v>
      </c>
    </row>
    <row r="5410" spans="1:8" x14ac:dyDescent="0.15">
      <c r="A5410">
        <v>5439</v>
      </c>
      <c r="B5410" t="s">
        <v>5842</v>
      </c>
      <c r="C5410" t="s">
        <v>13164</v>
      </c>
      <c r="D5410" t="s">
        <v>329</v>
      </c>
      <c r="E5410" s="2">
        <v>1</v>
      </c>
      <c r="F5410" t="s">
        <v>13607</v>
      </c>
      <c r="G5410" s="2">
        <v>10501</v>
      </c>
      <c r="H5410" t="s">
        <v>13553</v>
      </c>
    </row>
    <row r="5411" spans="1:8" x14ac:dyDescent="0.15">
      <c r="A5411">
        <v>5440</v>
      </c>
      <c r="B5411" t="s">
        <v>5843</v>
      </c>
      <c r="C5411" t="s">
        <v>13165</v>
      </c>
      <c r="D5411" t="s">
        <v>329</v>
      </c>
      <c r="E5411" s="2">
        <v>1</v>
      </c>
      <c r="F5411" t="s">
        <v>13622</v>
      </c>
      <c r="G5411" s="2">
        <v>11219</v>
      </c>
      <c r="H5411" t="s">
        <v>13553</v>
      </c>
    </row>
    <row r="5412" spans="1:8" x14ac:dyDescent="0.15">
      <c r="A5412">
        <v>5441</v>
      </c>
      <c r="B5412" t="s">
        <v>5844</v>
      </c>
      <c r="C5412" t="s">
        <v>13166</v>
      </c>
      <c r="D5412" t="s">
        <v>329</v>
      </c>
      <c r="E5412" s="2">
        <v>1</v>
      </c>
      <c r="F5412" t="s">
        <v>13606</v>
      </c>
      <c r="G5412" s="2">
        <v>10409</v>
      </c>
      <c r="H5412" t="s">
        <v>13553</v>
      </c>
    </row>
    <row r="5413" spans="1:8" x14ac:dyDescent="0.15">
      <c r="A5413">
        <v>5442</v>
      </c>
      <c r="B5413" t="s">
        <v>5845</v>
      </c>
      <c r="C5413" t="s">
        <v>13167</v>
      </c>
      <c r="D5413" t="s">
        <v>329</v>
      </c>
      <c r="E5413" s="2">
        <v>1</v>
      </c>
      <c r="F5413" t="s">
        <v>13606</v>
      </c>
      <c r="G5413" s="2">
        <v>10605</v>
      </c>
      <c r="H5413" t="s">
        <v>13553</v>
      </c>
    </row>
    <row r="5414" spans="1:8" x14ac:dyDescent="0.15">
      <c r="A5414">
        <v>5443</v>
      </c>
      <c r="B5414" t="s">
        <v>5846</v>
      </c>
      <c r="C5414" t="s">
        <v>13168</v>
      </c>
      <c r="D5414" t="s">
        <v>329</v>
      </c>
      <c r="E5414" s="2">
        <v>1</v>
      </c>
      <c r="F5414" t="s">
        <v>13627</v>
      </c>
      <c r="G5414" s="2">
        <v>11124</v>
      </c>
      <c r="H5414" t="s">
        <v>13553</v>
      </c>
    </row>
    <row r="5415" spans="1:8" x14ac:dyDescent="0.15">
      <c r="A5415">
        <v>5444</v>
      </c>
      <c r="B5415" t="s">
        <v>5847</v>
      </c>
      <c r="C5415" t="s">
        <v>13169</v>
      </c>
      <c r="D5415" t="s">
        <v>329</v>
      </c>
      <c r="E5415" s="2">
        <v>1</v>
      </c>
      <c r="F5415" t="s">
        <v>13609</v>
      </c>
      <c r="G5415" s="2">
        <v>20221</v>
      </c>
      <c r="H5415" t="s">
        <v>13553</v>
      </c>
    </row>
    <row r="5416" spans="1:8" x14ac:dyDescent="0.15">
      <c r="A5416">
        <v>5445</v>
      </c>
      <c r="B5416" t="s">
        <v>5848</v>
      </c>
      <c r="C5416" t="s">
        <v>13170</v>
      </c>
      <c r="D5416" t="s">
        <v>329</v>
      </c>
      <c r="E5416" s="2">
        <v>1</v>
      </c>
      <c r="F5416" t="s">
        <v>13608</v>
      </c>
      <c r="G5416" s="2">
        <v>10429</v>
      </c>
      <c r="H5416" t="s">
        <v>13553</v>
      </c>
    </row>
    <row r="5417" spans="1:8" x14ac:dyDescent="0.15">
      <c r="A5417">
        <v>5446</v>
      </c>
      <c r="B5417" t="s">
        <v>5849</v>
      </c>
      <c r="C5417" t="s">
        <v>8062</v>
      </c>
      <c r="D5417" t="s">
        <v>329</v>
      </c>
      <c r="E5417" s="2">
        <v>1</v>
      </c>
      <c r="F5417" t="s">
        <v>13607</v>
      </c>
      <c r="G5417" s="2">
        <v>11103</v>
      </c>
      <c r="H5417" t="s">
        <v>13553</v>
      </c>
    </row>
    <row r="5418" spans="1:8" x14ac:dyDescent="0.15">
      <c r="A5418">
        <v>5447</v>
      </c>
      <c r="B5418" t="s">
        <v>5850</v>
      </c>
      <c r="C5418" t="s">
        <v>13171</v>
      </c>
      <c r="D5418" t="s">
        <v>329</v>
      </c>
      <c r="E5418" s="2">
        <v>1</v>
      </c>
      <c r="F5418" t="s">
        <v>27</v>
      </c>
      <c r="G5418" s="2">
        <v>11019</v>
      </c>
      <c r="H5418" t="s">
        <v>13553</v>
      </c>
    </row>
    <row r="5419" spans="1:8" x14ac:dyDescent="0.15">
      <c r="A5419">
        <v>5448</v>
      </c>
      <c r="B5419" t="s">
        <v>5851</v>
      </c>
      <c r="C5419" t="s">
        <v>10837</v>
      </c>
      <c r="D5419" t="s">
        <v>329</v>
      </c>
      <c r="E5419" s="2">
        <v>1</v>
      </c>
      <c r="F5419" t="s">
        <v>13642</v>
      </c>
      <c r="G5419" s="2">
        <v>20128</v>
      </c>
      <c r="H5419" t="s">
        <v>13553</v>
      </c>
    </row>
    <row r="5420" spans="1:8" x14ac:dyDescent="0.15">
      <c r="A5420">
        <v>5449</v>
      </c>
      <c r="B5420" t="s">
        <v>5852</v>
      </c>
      <c r="C5420" t="s">
        <v>13172</v>
      </c>
      <c r="D5420" t="s">
        <v>329</v>
      </c>
      <c r="E5420" s="2">
        <v>1</v>
      </c>
      <c r="F5420" t="s">
        <v>13613</v>
      </c>
      <c r="G5420" s="2">
        <v>11105</v>
      </c>
      <c r="H5420" t="s">
        <v>13553</v>
      </c>
    </row>
    <row r="5421" spans="1:8" x14ac:dyDescent="0.15">
      <c r="A5421">
        <v>5450</v>
      </c>
      <c r="B5421" t="s">
        <v>5853</v>
      </c>
      <c r="C5421" t="s">
        <v>13173</v>
      </c>
      <c r="D5421" t="s">
        <v>329</v>
      </c>
      <c r="E5421" s="2">
        <v>1</v>
      </c>
      <c r="F5421" t="s">
        <v>13611</v>
      </c>
      <c r="G5421" s="2">
        <v>11021</v>
      </c>
      <c r="H5421" t="s">
        <v>13553</v>
      </c>
    </row>
    <row r="5422" spans="1:8" x14ac:dyDescent="0.15">
      <c r="A5422">
        <v>5451</v>
      </c>
      <c r="B5422" t="s">
        <v>5854</v>
      </c>
      <c r="C5422" t="s">
        <v>13174</v>
      </c>
      <c r="D5422" t="s">
        <v>329</v>
      </c>
      <c r="E5422" s="2">
        <v>1</v>
      </c>
      <c r="F5422" t="s">
        <v>13639</v>
      </c>
      <c r="G5422" s="2">
        <v>11201</v>
      </c>
      <c r="H5422" t="s">
        <v>13553</v>
      </c>
    </row>
    <row r="5423" spans="1:8" x14ac:dyDescent="0.15">
      <c r="A5423">
        <v>5452</v>
      </c>
      <c r="B5423" t="s">
        <v>5855</v>
      </c>
      <c r="C5423" t="s">
        <v>13175</v>
      </c>
      <c r="D5423" t="s">
        <v>329</v>
      </c>
      <c r="E5423" s="2">
        <v>1</v>
      </c>
      <c r="F5423" t="s">
        <v>13621</v>
      </c>
      <c r="G5423" s="2">
        <v>10619</v>
      </c>
      <c r="H5423" t="s">
        <v>13553</v>
      </c>
    </row>
    <row r="5424" spans="1:8" x14ac:dyDescent="0.15">
      <c r="A5424">
        <v>5453</v>
      </c>
      <c r="B5424" t="s">
        <v>5856</v>
      </c>
      <c r="C5424" t="s">
        <v>13176</v>
      </c>
      <c r="D5424" t="s">
        <v>329</v>
      </c>
      <c r="E5424" s="2">
        <v>1</v>
      </c>
      <c r="F5424" t="s">
        <v>13620</v>
      </c>
      <c r="G5424" s="2">
        <v>11123</v>
      </c>
      <c r="H5424" t="s">
        <v>13553</v>
      </c>
    </row>
    <row r="5425" spans="1:8" x14ac:dyDescent="0.15">
      <c r="A5425">
        <v>5454</v>
      </c>
      <c r="B5425" t="s">
        <v>5857</v>
      </c>
      <c r="C5425" t="s">
        <v>13177</v>
      </c>
      <c r="D5425" t="s">
        <v>329</v>
      </c>
      <c r="E5425" s="2">
        <v>1</v>
      </c>
      <c r="F5425" t="s">
        <v>13622</v>
      </c>
      <c r="G5425" s="2">
        <v>20201</v>
      </c>
      <c r="H5425" t="s">
        <v>13553</v>
      </c>
    </row>
    <row r="5426" spans="1:8" x14ac:dyDescent="0.15">
      <c r="A5426">
        <v>5455</v>
      </c>
      <c r="B5426" t="s">
        <v>5858</v>
      </c>
      <c r="C5426" t="s">
        <v>13178</v>
      </c>
      <c r="D5426" t="s">
        <v>329</v>
      </c>
      <c r="E5426" s="2">
        <v>1</v>
      </c>
      <c r="F5426" t="s">
        <v>13612</v>
      </c>
      <c r="G5426" s="2">
        <v>10422</v>
      </c>
      <c r="H5426" t="s">
        <v>13557</v>
      </c>
    </row>
    <row r="5427" spans="1:8" x14ac:dyDescent="0.15">
      <c r="A5427">
        <v>5456</v>
      </c>
      <c r="B5427" t="s">
        <v>5859</v>
      </c>
      <c r="C5427" t="s">
        <v>13179</v>
      </c>
      <c r="D5427" t="s">
        <v>329</v>
      </c>
      <c r="E5427" s="2">
        <v>1</v>
      </c>
      <c r="F5427" t="s">
        <v>13618</v>
      </c>
      <c r="G5427" s="2">
        <v>11110</v>
      </c>
      <c r="H5427" t="s">
        <v>13553</v>
      </c>
    </row>
    <row r="5428" spans="1:8" x14ac:dyDescent="0.15">
      <c r="A5428">
        <v>5457</v>
      </c>
      <c r="B5428" t="s">
        <v>5860</v>
      </c>
      <c r="C5428" t="s">
        <v>13180</v>
      </c>
      <c r="D5428" t="s">
        <v>329</v>
      </c>
      <c r="E5428" s="2">
        <v>1</v>
      </c>
      <c r="F5428" t="s">
        <v>13630</v>
      </c>
      <c r="G5428" s="2">
        <v>20124</v>
      </c>
      <c r="H5428" t="s">
        <v>13553</v>
      </c>
    </row>
    <row r="5429" spans="1:8" x14ac:dyDescent="0.15">
      <c r="A5429">
        <v>5458</v>
      </c>
      <c r="B5429" t="s">
        <v>5861</v>
      </c>
      <c r="C5429" t="s">
        <v>13181</v>
      </c>
      <c r="D5429" t="s">
        <v>329</v>
      </c>
      <c r="E5429" s="2">
        <v>1</v>
      </c>
      <c r="F5429" t="s">
        <v>13606</v>
      </c>
      <c r="G5429" s="2">
        <v>10615</v>
      </c>
      <c r="H5429" t="s">
        <v>13553</v>
      </c>
    </row>
    <row r="5430" spans="1:8" x14ac:dyDescent="0.15">
      <c r="A5430">
        <v>5459</v>
      </c>
      <c r="B5430" t="s">
        <v>5862</v>
      </c>
      <c r="C5430" t="s">
        <v>13182</v>
      </c>
      <c r="D5430" t="s">
        <v>329</v>
      </c>
      <c r="E5430" s="2">
        <v>1</v>
      </c>
      <c r="F5430" t="s">
        <v>13633</v>
      </c>
      <c r="G5430" s="2">
        <v>10511</v>
      </c>
      <c r="H5430" t="s">
        <v>13553</v>
      </c>
    </row>
    <row r="5431" spans="1:8" x14ac:dyDescent="0.15">
      <c r="A5431">
        <v>5460</v>
      </c>
      <c r="B5431" t="s">
        <v>5863</v>
      </c>
      <c r="C5431" t="s">
        <v>13183</v>
      </c>
      <c r="D5431" t="s">
        <v>329</v>
      </c>
      <c r="E5431" s="2">
        <v>1</v>
      </c>
      <c r="F5431" t="s">
        <v>13608</v>
      </c>
      <c r="G5431" s="2">
        <v>10507</v>
      </c>
      <c r="H5431" t="s">
        <v>13553</v>
      </c>
    </row>
    <row r="5432" spans="1:8" x14ac:dyDescent="0.15">
      <c r="A5432">
        <v>5461</v>
      </c>
      <c r="B5432" t="s">
        <v>5864</v>
      </c>
      <c r="C5432" t="s">
        <v>13184</v>
      </c>
      <c r="D5432" t="s">
        <v>329</v>
      </c>
      <c r="E5432" s="2">
        <v>1</v>
      </c>
      <c r="F5432" t="s">
        <v>13639</v>
      </c>
      <c r="G5432" s="2">
        <v>11002</v>
      </c>
      <c r="H5432" t="s">
        <v>13553</v>
      </c>
    </row>
    <row r="5433" spans="1:8" x14ac:dyDescent="0.15">
      <c r="A5433">
        <v>5462</v>
      </c>
      <c r="B5433" t="s">
        <v>5865</v>
      </c>
      <c r="C5433" t="s">
        <v>13185</v>
      </c>
      <c r="D5433" t="s">
        <v>329</v>
      </c>
      <c r="E5433" s="2">
        <v>1</v>
      </c>
      <c r="F5433" t="s">
        <v>13606</v>
      </c>
      <c r="G5433" s="2">
        <v>10717</v>
      </c>
      <c r="H5433" t="s">
        <v>13553</v>
      </c>
    </row>
    <row r="5434" spans="1:8" x14ac:dyDescent="0.15">
      <c r="A5434">
        <v>5463</v>
      </c>
      <c r="B5434" t="s">
        <v>5866</v>
      </c>
      <c r="C5434" t="s">
        <v>13186</v>
      </c>
      <c r="D5434" t="s">
        <v>329</v>
      </c>
      <c r="E5434" s="2">
        <v>1</v>
      </c>
      <c r="F5434" t="s">
        <v>13634</v>
      </c>
      <c r="G5434" s="2">
        <v>11112</v>
      </c>
      <c r="H5434" t="s">
        <v>13553</v>
      </c>
    </row>
    <row r="5435" spans="1:8" x14ac:dyDescent="0.15">
      <c r="A5435">
        <v>5464</v>
      </c>
      <c r="B5435" t="s">
        <v>5867</v>
      </c>
      <c r="C5435" t="s">
        <v>13187</v>
      </c>
      <c r="D5435" t="s">
        <v>329</v>
      </c>
      <c r="E5435" s="2">
        <v>1</v>
      </c>
      <c r="F5435" t="s">
        <v>13610</v>
      </c>
      <c r="G5435" s="2">
        <v>10712</v>
      </c>
      <c r="H5435" t="s">
        <v>13553</v>
      </c>
    </row>
    <row r="5436" spans="1:8" x14ac:dyDescent="0.15">
      <c r="A5436">
        <v>5465</v>
      </c>
      <c r="B5436" t="s">
        <v>5868</v>
      </c>
      <c r="C5436" t="s">
        <v>13188</v>
      </c>
      <c r="D5436" t="s">
        <v>329</v>
      </c>
      <c r="E5436" s="2">
        <v>1</v>
      </c>
      <c r="F5436" t="s">
        <v>13615</v>
      </c>
      <c r="G5436" s="2">
        <v>11115</v>
      </c>
      <c r="H5436" t="s">
        <v>13553</v>
      </c>
    </row>
    <row r="5437" spans="1:8" x14ac:dyDescent="0.15">
      <c r="A5437">
        <v>5466</v>
      </c>
      <c r="B5437" t="s">
        <v>5869</v>
      </c>
      <c r="C5437" t="s">
        <v>13189</v>
      </c>
      <c r="D5437" t="s">
        <v>329</v>
      </c>
      <c r="E5437" s="2">
        <v>1</v>
      </c>
      <c r="F5437" t="s">
        <v>13612</v>
      </c>
      <c r="G5437" s="2">
        <v>10628</v>
      </c>
      <c r="H5437" t="s">
        <v>13553</v>
      </c>
    </row>
    <row r="5438" spans="1:8" x14ac:dyDescent="0.15">
      <c r="A5438">
        <v>5467</v>
      </c>
      <c r="B5438" t="s">
        <v>5870</v>
      </c>
      <c r="C5438" t="s">
        <v>13190</v>
      </c>
      <c r="D5438" t="s">
        <v>329</v>
      </c>
      <c r="E5438" s="2">
        <v>1</v>
      </c>
      <c r="F5438" t="s">
        <v>13615</v>
      </c>
      <c r="G5438" s="2">
        <v>20313</v>
      </c>
      <c r="H5438" t="s">
        <v>13553</v>
      </c>
    </row>
    <row r="5439" spans="1:8" x14ac:dyDescent="0.15">
      <c r="A5439">
        <v>5468</v>
      </c>
      <c r="B5439" t="s">
        <v>5871</v>
      </c>
      <c r="C5439" t="s">
        <v>13191</v>
      </c>
      <c r="D5439" t="s">
        <v>329</v>
      </c>
      <c r="E5439" s="2">
        <v>1</v>
      </c>
      <c r="F5439" t="s">
        <v>13613</v>
      </c>
      <c r="G5439" s="2">
        <v>10821</v>
      </c>
      <c r="H5439" t="s">
        <v>13553</v>
      </c>
    </row>
    <row r="5440" spans="1:8" x14ac:dyDescent="0.15">
      <c r="A5440">
        <v>5469</v>
      </c>
      <c r="B5440" t="s">
        <v>5872</v>
      </c>
      <c r="C5440" t="s">
        <v>13192</v>
      </c>
      <c r="D5440" t="s">
        <v>329</v>
      </c>
      <c r="E5440" s="2">
        <v>1</v>
      </c>
      <c r="F5440" t="s">
        <v>13610</v>
      </c>
      <c r="G5440" s="2">
        <v>10708</v>
      </c>
      <c r="H5440" t="s">
        <v>13553</v>
      </c>
    </row>
    <row r="5441" spans="1:8" x14ac:dyDescent="0.15">
      <c r="A5441">
        <v>5470</v>
      </c>
      <c r="B5441" t="s">
        <v>5873</v>
      </c>
      <c r="C5441" t="s">
        <v>13193</v>
      </c>
      <c r="D5441" t="s">
        <v>329</v>
      </c>
      <c r="E5441" s="2">
        <v>1</v>
      </c>
      <c r="F5441" t="s">
        <v>13611</v>
      </c>
      <c r="G5441" s="2">
        <v>11218</v>
      </c>
      <c r="H5441" t="s">
        <v>13553</v>
      </c>
    </row>
    <row r="5442" spans="1:8" x14ac:dyDescent="0.15">
      <c r="A5442">
        <v>5471</v>
      </c>
      <c r="B5442" t="s">
        <v>5874</v>
      </c>
      <c r="C5442" t="s">
        <v>13194</v>
      </c>
      <c r="D5442" t="s">
        <v>329</v>
      </c>
      <c r="E5442" s="2">
        <v>1</v>
      </c>
      <c r="F5442" t="s">
        <v>13607</v>
      </c>
      <c r="G5442" s="2">
        <v>11107</v>
      </c>
      <c r="H5442" t="s">
        <v>13553</v>
      </c>
    </row>
    <row r="5443" spans="1:8" x14ac:dyDescent="0.15">
      <c r="A5443">
        <v>5472</v>
      </c>
      <c r="B5443" t="s">
        <v>5875</v>
      </c>
      <c r="C5443" t="s">
        <v>13195</v>
      </c>
      <c r="D5443" t="s">
        <v>329</v>
      </c>
      <c r="E5443" s="2">
        <v>1</v>
      </c>
      <c r="F5443" t="s">
        <v>13606</v>
      </c>
      <c r="G5443" s="2">
        <v>427</v>
      </c>
      <c r="H5443" t="s">
        <v>13553</v>
      </c>
    </row>
    <row r="5444" spans="1:8" x14ac:dyDescent="0.15">
      <c r="A5444">
        <v>5473</v>
      </c>
      <c r="B5444" t="s">
        <v>5876</v>
      </c>
      <c r="C5444" t="s">
        <v>13196</v>
      </c>
      <c r="D5444" t="s">
        <v>13577</v>
      </c>
      <c r="E5444" s="2" t="s">
        <v>67</v>
      </c>
      <c r="F5444" t="s">
        <v>13607</v>
      </c>
      <c r="G5444" s="2">
        <v>721209</v>
      </c>
      <c r="H5444" t="s">
        <v>13553</v>
      </c>
    </row>
    <row r="5445" spans="1:8" x14ac:dyDescent="0.15">
      <c r="A5445">
        <v>5474</v>
      </c>
      <c r="B5445" t="s">
        <v>5877</v>
      </c>
      <c r="C5445" t="s">
        <v>8842</v>
      </c>
      <c r="D5445" t="s">
        <v>423</v>
      </c>
      <c r="E5445" s="2">
        <v>1</v>
      </c>
      <c r="F5445" t="s">
        <v>13649</v>
      </c>
      <c r="G5445" s="2">
        <v>10619</v>
      </c>
      <c r="H5445" t="s">
        <v>13553</v>
      </c>
    </row>
    <row r="5446" spans="1:8" x14ac:dyDescent="0.15">
      <c r="A5446">
        <v>5475</v>
      </c>
      <c r="B5446" t="s">
        <v>2690</v>
      </c>
      <c r="C5446" t="s">
        <v>13197</v>
      </c>
      <c r="D5446" t="s">
        <v>2691</v>
      </c>
      <c r="E5446" s="2">
        <v>4</v>
      </c>
      <c r="F5446" t="s">
        <v>13607</v>
      </c>
      <c r="G5446" s="2">
        <v>631109</v>
      </c>
      <c r="H5446" t="s">
        <v>13553</v>
      </c>
    </row>
    <row r="5447" spans="1:8" x14ac:dyDescent="0.15">
      <c r="A5447">
        <v>5476</v>
      </c>
      <c r="B5447" t="s">
        <v>5878</v>
      </c>
      <c r="C5447" t="s">
        <v>13198</v>
      </c>
      <c r="D5447" t="s">
        <v>369</v>
      </c>
      <c r="E5447" s="2">
        <v>1</v>
      </c>
      <c r="F5447" t="s">
        <v>13617</v>
      </c>
      <c r="G5447" s="2">
        <v>10410</v>
      </c>
      <c r="H5447" t="s">
        <v>13553</v>
      </c>
    </row>
    <row r="5448" spans="1:8" x14ac:dyDescent="0.15">
      <c r="A5448">
        <v>5477</v>
      </c>
      <c r="B5448" t="s">
        <v>5879</v>
      </c>
      <c r="C5448" t="s">
        <v>13199</v>
      </c>
      <c r="D5448" t="s">
        <v>369</v>
      </c>
      <c r="E5448" s="2">
        <v>1</v>
      </c>
      <c r="F5448" t="s">
        <v>13606</v>
      </c>
      <c r="G5448" s="2">
        <v>20328</v>
      </c>
      <c r="H5448" t="s">
        <v>13553</v>
      </c>
    </row>
    <row r="5449" spans="1:8" x14ac:dyDescent="0.15">
      <c r="A5449">
        <v>5478</v>
      </c>
      <c r="B5449" t="s">
        <v>5880</v>
      </c>
      <c r="C5449" t="s">
        <v>13200</v>
      </c>
      <c r="D5449" t="s">
        <v>366</v>
      </c>
      <c r="E5449" s="2">
        <v>2</v>
      </c>
      <c r="F5449" t="s">
        <v>13607</v>
      </c>
      <c r="G5449" s="2">
        <v>1022</v>
      </c>
      <c r="H5449" t="s">
        <v>13553</v>
      </c>
    </row>
    <row r="5450" spans="1:8" x14ac:dyDescent="0.15">
      <c r="A5450">
        <v>5479</v>
      </c>
      <c r="B5450" t="s">
        <v>5881</v>
      </c>
      <c r="C5450" t="s">
        <v>9890</v>
      </c>
      <c r="D5450" t="s">
        <v>315</v>
      </c>
      <c r="E5450" s="2">
        <v>1</v>
      </c>
      <c r="F5450" t="s">
        <v>13649</v>
      </c>
      <c r="G5450" s="2">
        <v>10823</v>
      </c>
      <c r="H5450" t="s">
        <v>13553</v>
      </c>
    </row>
    <row r="5451" spans="1:8" x14ac:dyDescent="0.15">
      <c r="A5451">
        <v>5480</v>
      </c>
      <c r="B5451" t="s">
        <v>5882</v>
      </c>
      <c r="C5451" t="s">
        <v>13201</v>
      </c>
      <c r="D5451" t="s">
        <v>315</v>
      </c>
      <c r="E5451" s="2">
        <v>1</v>
      </c>
      <c r="F5451" t="s">
        <v>13649</v>
      </c>
      <c r="G5451" s="2">
        <v>10618</v>
      </c>
      <c r="H5451" t="s">
        <v>13553</v>
      </c>
    </row>
    <row r="5452" spans="1:8" x14ac:dyDescent="0.15">
      <c r="A5452">
        <v>5481</v>
      </c>
      <c r="B5452" t="s">
        <v>5883</v>
      </c>
      <c r="C5452" t="s">
        <v>13202</v>
      </c>
      <c r="D5452" t="s">
        <v>315</v>
      </c>
      <c r="E5452" s="2">
        <v>1</v>
      </c>
      <c r="F5452" t="s">
        <v>13649</v>
      </c>
      <c r="G5452" s="2">
        <v>11007</v>
      </c>
      <c r="H5452" t="s">
        <v>13553</v>
      </c>
    </row>
    <row r="5453" spans="1:8" x14ac:dyDescent="0.15">
      <c r="A5453">
        <v>5482</v>
      </c>
      <c r="B5453" t="s">
        <v>5884</v>
      </c>
      <c r="C5453" t="s">
        <v>13203</v>
      </c>
      <c r="D5453" t="s">
        <v>315</v>
      </c>
      <c r="E5453" s="2">
        <v>1</v>
      </c>
      <c r="F5453" t="s">
        <v>13649</v>
      </c>
      <c r="G5453" s="2">
        <v>20227</v>
      </c>
      <c r="H5453" t="s">
        <v>13553</v>
      </c>
    </row>
    <row r="5454" spans="1:8" x14ac:dyDescent="0.15">
      <c r="A5454">
        <v>5483</v>
      </c>
      <c r="B5454" t="s">
        <v>5885</v>
      </c>
      <c r="C5454" t="s">
        <v>13204</v>
      </c>
      <c r="D5454" t="s">
        <v>315</v>
      </c>
      <c r="E5454" s="2">
        <v>1</v>
      </c>
      <c r="F5454" t="s">
        <v>13649</v>
      </c>
      <c r="G5454" s="2">
        <v>10820</v>
      </c>
      <c r="H5454" t="s">
        <v>13553</v>
      </c>
    </row>
    <row r="5455" spans="1:8" x14ac:dyDescent="0.15">
      <c r="A5455">
        <v>5484</v>
      </c>
      <c r="B5455" t="s">
        <v>5886</v>
      </c>
      <c r="C5455" t="s">
        <v>13205</v>
      </c>
      <c r="D5455" t="s">
        <v>315</v>
      </c>
      <c r="E5455" s="2">
        <v>1</v>
      </c>
      <c r="F5455" t="s">
        <v>13617</v>
      </c>
      <c r="G5455" s="2">
        <v>10501</v>
      </c>
      <c r="H5455" t="s">
        <v>13553</v>
      </c>
    </row>
    <row r="5456" spans="1:8" x14ac:dyDescent="0.15">
      <c r="A5456">
        <v>5485</v>
      </c>
      <c r="B5456" t="s">
        <v>5887</v>
      </c>
      <c r="C5456" t="s">
        <v>13206</v>
      </c>
      <c r="D5456" t="s">
        <v>315</v>
      </c>
      <c r="E5456" s="2">
        <v>1</v>
      </c>
      <c r="F5456" t="s">
        <v>13631</v>
      </c>
      <c r="G5456" s="2">
        <v>10911</v>
      </c>
      <c r="H5456" t="s">
        <v>13553</v>
      </c>
    </row>
    <row r="5457" spans="1:8" x14ac:dyDescent="0.15">
      <c r="A5457">
        <v>5486</v>
      </c>
      <c r="B5457" t="s">
        <v>2863</v>
      </c>
      <c r="C5457" t="s">
        <v>13207</v>
      </c>
      <c r="D5457" t="s">
        <v>315</v>
      </c>
      <c r="E5457" s="2">
        <v>2</v>
      </c>
      <c r="F5457" t="s">
        <v>13649</v>
      </c>
      <c r="G5457" s="2">
        <v>620</v>
      </c>
      <c r="H5457" t="s">
        <v>13553</v>
      </c>
    </row>
    <row r="5458" spans="1:8" x14ac:dyDescent="0.15">
      <c r="A5458">
        <v>5487</v>
      </c>
      <c r="B5458" t="s">
        <v>5888</v>
      </c>
      <c r="C5458" t="s">
        <v>13208</v>
      </c>
      <c r="D5458" t="s">
        <v>424</v>
      </c>
      <c r="E5458" s="2">
        <v>2</v>
      </c>
      <c r="F5458" t="s">
        <v>13607</v>
      </c>
      <c r="G5458" s="2">
        <v>817</v>
      </c>
      <c r="H5458" t="s">
        <v>13553</v>
      </c>
    </row>
    <row r="5459" spans="1:8" x14ac:dyDescent="0.15">
      <c r="A5459">
        <v>5488</v>
      </c>
      <c r="B5459" t="s">
        <v>4092</v>
      </c>
      <c r="C5459" t="s">
        <v>13209</v>
      </c>
      <c r="D5459" t="s">
        <v>424</v>
      </c>
      <c r="E5459" s="2">
        <v>2</v>
      </c>
      <c r="F5459" t="s">
        <v>13607</v>
      </c>
      <c r="G5459" s="2">
        <v>608</v>
      </c>
      <c r="H5459" t="s">
        <v>13553</v>
      </c>
    </row>
    <row r="5460" spans="1:8" x14ac:dyDescent="0.15">
      <c r="A5460">
        <v>5489</v>
      </c>
      <c r="B5460" t="s">
        <v>5889</v>
      </c>
      <c r="C5460" t="s">
        <v>13210</v>
      </c>
      <c r="D5460" t="s">
        <v>409</v>
      </c>
      <c r="E5460" s="2">
        <v>1</v>
      </c>
      <c r="F5460" t="s">
        <v>13621</v>
      </c>
      <c r="G5460" s="2">
        <v>514</v>
      </c>
      <c r="H5460" t="s">
        <v>13553</v>
      </c>
    </row>
    <row r="5461" spans="1:8" x14ac:dyDescent="0.15">
      <c r="A5461">
        <v>5490</v>
      </c>
      <c r="B5461" t="s">
        <v>5890</v>
      </c>
      <c r="C5461" t="s">
        <v>13211</v>
      </c>
      <c r="D5461" t="s">
        <v>409</v>
      </c>
      <c r="E5461" s="2">
        <v>1</v>
      </c>
      <c r="F5461" t="s">
        <v>13606</v>
      </c>
      <c r="G5461" s="2">
        <v>702</v>
      </c>
      <c r="H5461" t="s">
        <v>13553</v>
      </c>
    </row>
    <row r="5462" spans="1:8" x14ac:dyDescent="0.15">
      <c r="A5462">
        <v>5491</v>
      </c>
      <c r="B5462" t="s">
        <v>5891</v>
      </c>
      <c r="C5462" t="s">
        <v>13212</v>
      </c>
      <c r="D5462" t="s">
        <v>409</v>
      </c>
      <c r="E5462" s="2">
        <v>1</v>
      </c>
      <c r="F5462" t="s">
        <v>13606</v>
      </c>
      <c r="G5462" s="2">
        <v>11030</v>
      </c>
      <c r="H5462" t="s">
        <v>13553</v>
      </c>
    </row>
    <row r="5463" spans="1:8" x14ac:dyDescent="0.15">
      <c r="A5463">
        <v>5492</v>
      </c>
      <c r="B5463" t="s">
        <v>5892</v>
      </c>
      <c r="C5463" t="s">
        <v>13213</v>
      </c>
      <c r="D5463" t="s">
        <v>409</v>
      </c>
      <c r="E5463" s="2">
        <v>1</v>
      </c>
      <c r="F5463" t="s">
        <v>13637</v>
      </c>
      <c r="G5463" s="2">
        <v>10114</v>
      </c>
      <c r="H5463" t="s">
        <v>13553</v>
      </c>
    </row>
    <row r="5464" spans="1:8" x14ac:dyDescent="0.15">
      <c r="A5464">
        <v>5493</v>
      </c>
      <c r="B5464" t="s">
        <v>5893</v>
      </c>
      <c r="C5464" t="s">
        <v>13214</v>
      </c>
      <c r="D5464" t="s">
        <v>409</v>
      </c>
      <c r="E5464" s="2">
        <v>1</v>
      </c>
      <c r="F5464" t="s">
        <v>13607</v>
      </c>
      <c r="G5464" s="2">
        <v>530</v>
      </c>
      <c r="H5464" t="s">
        <v>13553</v>
      </c>
    </row>
    <row r="5465" spans="1:8" x14ac:dyDescent="0.15">
      <c r="A5465">
        <v>5494</v>
      </c>
      <c r="B5465" t="s">
        <v>5894</v>
      </c>
      <c r="C5465" t="s">
        <v>13215</v>
      </c>
      <c r="D5465" t="s">
        <v>409</v>
      </c>
      <c r="E5465" s="2">
        <v>1</v>
      </c>
      <c r="F5465" t="s">
        <v>13606</v>
      </c>
      <c r="G5465" s="2">
        <v>20309</v>
      </c>
      <c r="H5465" t="s">
        <v>13553</v>
      </c>
    </row>
    <row r="5466" spans="1:8" x14ac:dyDescent="0.15">
      <c r="A5466">
        <v>5495</v>
      </c>
      <c r="B5466" t="s">
        <v>5895</v>
      </c>
      <c r="C5466" t="s">
        <v>13216</v>
      </c>
      <c r="D5466" t="s">
        <v>346</v>
      </c>
      <c r="E5466" s="2">
        <v>1</v>
      </c>
      <c r="F5466" t="s">
        <v>13621</v>
      </c>
      <c r="G5466" s="2">
        <v>526</v>
      </c>
      <c r="H5466" t="s">
        <v>13553</v>
      </c>
    </row>
    <row r="5467" spans="1:8" x14ac:dyDescent="0.15">
      <c r="A5467">
        <v>5496</v>
      </c>
      <c r="B5467" t="s">
        <v>5896</v>
      </c>
      <c r="C5467" t="s">
        <v>8119</v>
      </c>
      <c r="D5467" t="s">
        <v>346</v>
      </c>
      <c r="E5467" s="2">
        <v>1</v>
      </c>
      <c r="F5467" t="s">
        <v>13606</v>
      </c>
      <c r="G5467" s="2">
        <v>10716</v>
      </c>
      <c r="H5467" t="s">
        <v>13553</v>
      </c>
    </row>
    <row r="5468" spans="1:8" x14ac:dyDescent="0.15">
      <c r="A5468">
        <v>5497</v>
      </c>
      <c r="B5468" t="s">
        <v>5897</v>
      </c>
      <c r="C5468" t="s">
        <v>13217</v>
      </c>
      <c r="D5468" t="s">
        <v>387</v>
      </c>
      <c r="E5468" s="2">
        <v>3</v>
      </c>
      <c r="F5468" t="s">
        <v>13617</v>
      </c>
      <c r="G5468" s="2">
        <v>900831</v>
      </c>
      <c r="H5468" t="s">
        <v>13553</v>
      </c>
    </row>
    <row r="5469" spans="1:8" x14ac:dyDescent="0.15">
      <c r="A5469">
        <v>5498</v>
      </c>
      <c r="B5469" t="s">
        <v>5898</v>
      </c>
      <c r="C5469" t="s">
        <v>13218</v>
      </c>
      <c r="D5469" t="s">
        <v>409</v>
      </c>
      <c r="E5469" s="2">
        <v>1</v>
      </c>
      <c r="F5469" t="s">
        <v>27</v>
      </c>
      <c r="G5469" s="2">
        <v>1031</v>
      </c>
      <c r="H5469" t="s">
        <v>13553</v>
      </c>
    </row>
    <row r="5470" spans="1:8" x14ac:dyDescent="0.15">
      <c r="A5470">
        <v>5499</v>
      </c>
      <c r="B5470" t="s">
        <v>5899</v>
      </c>
      <c r="C5470" t="s">
        <v>13219</v>
      </c>
      <c r="D5470" t="s">
        <v>311</v>
      </c>
      <c r="E5470" s="2" t="s">
        <v>7855</v>
      </c>
      <c r="F5470" t="s">
        <v>13614</v>
      </c>
      <c r="G5470" s="2" t="s">
        <v>7724</v>
      </c>
      <c r="H5470" t="s">
        <v>13553</v>
      </c>
    </row>
    <row r="5471" spans="1:8" x14ac:dyDescent="0.15">
      <c r="A5471">
        <v>5500</v>
      </c>
      <c r="B5471" t="s">
        <v>5900</v>
      </c>
      <c r="C5471" t="s">
        <v>13220</v>
      </c>
      <c r="D5471" t="s">
        <v>311</v>
      </c>
      <c r="E5471" s="2" t="s">
        <v>7855</v>
      </c>
      <c r="F5471" t="s">
        <v>13613</v>
      </c>
      <c r="G5471" s="2" t="s">
        <v>7400</v>
      </c>
      <c r="H5471" t="s">
        <v>13553</v>
      </c>
    </row>
    <row r="5472" spans="1:8" x14ac:dyDescent="0.15">
      <c r="A5472">
        <v>5501</v>
      </c>
      <c r="B5472" t="s">
        <v>5901</v>
      </c>
      <c r="C5472" t="s">
        <v>13221</v>
      </c>
      <c r="D5472" t="s">
        <v>311</v>
      </c>
      <c r="E5472" s="2" t="s">
        <v>7855</v>
      </c>
      <c r="F5472" t="s">
        <v>13623</v>
      </c>
      <c r="G5472" s="2" t="s">
        <v>7395</v>
      </c>
      <c r="H5472" t="s">
        <v>13553</v>
      </c>
    </row>
    <row r="5473" spans="1:8" x14ac:dyDescent="0.15">
      <c r="A5473">
        <v>5502</v>
      </c>
      <c r="B5473" t="s">
        <v>5902</v>
      </c>
      <c r="C5473" t="s">
        <v>13222</v>
      </c>
      <c r="D5473" t="s">
        <v>311</v>
      </c>
      <c r="E5473" s="2" t="s">
        <v>7855</v>
      </c>
      <c r="F5473" t="s">
        <v>13632</v>
      </c>
      <c r="G5473" s="2" t="s">
        <v>6876</v>
      </c>
      <c r="H5473" t="s">
        <v>13553</v>
      </c>
    </row>
    <row r="5474" spans="1:8" x14ac:dyDescent="0.15">
      <c r="A5474">
        <v>5503</v>
      </c>
      <c r="B5474" t="s">
        <v>5903</v>
      </c>
      <c r="C5474" t="s">
        <v>9990</v>
      </c>
      <c r="D5474" t="s">
        <v>311</v>
      </c>
      <c r="E5474" s="2" t="s">
        <v>7855</v>
      </c>
      <c r="F5474" t="s">
        <v>13609</v>
      </c>
      <c r="G5474" s="2" t="s">
        <v>6457</v>
      </c>
      <c r="H5474" t="s">
        <v>13553</v>
      </c>
    </row>
    <row r="5475" spans="1:8" x14ac:dyDescent="0.15">
      <c r="A5475">
        <v>5504</v>
      </c>
      <c r="B5475" t="s">
        <v>5904</v>
      </c>
      <c r="C5475" t="s">
        <v>13223</v>
      </c>
      <c r="D5475" t="s">
        <v>311</v>
      </c>
      <c r="E5475" s="2" t="s">
        <v>7855</v>
      </c>
      <c r="F5475" t="s">
        <v>27</v>
      </c>
      <c r="G5475" s="2" t="s">
        <v>7790</v>
      </c>
      <c r="H5475" t="s">
        <v>13553</v>
      </c>
    </row>
    <row r="5476" spans="1:8" x14ac:dyDescent="0.15">
      <c r="A5476">
        <v>5505</v>
      </c>
      <c r="B5476" t="s">
        <v>5905</v>
      </c>
      <c r="C5476" t="s">
        <v>13224</v>
      </c>
      <c r="D5476" t="s">
        <v>311</v>
      </c>
      <c r="E5476" s="2" t="s">
        <v>7855</v>
      </c>
      <c r="F5476" t="s">
        <v>27</v>
      </c>
      <c r="G5476" s="2" t="s">
        <v>7812</v>
      </c>
      <c r="H5476" t="s">
        <v>13553</v>
      </c>
    </row>
    <row r="5477" spans="1:8" x14ac:dyDescent="0.15">
      <c r="A5477">
        <v>5506</v>
      </c>
      <c r="B5477" t="s">
        <v>5906</v>
      </c>
      <c r="C5477" t="s">
        <v>13225</v>
      </c>
      <c r="D5477" t="s">
        <v>311</v>
      </c>
      <c r="E5477" s="2" t="s">
        <v>7855</v>
      </c>
      <c r="F5477" t="s">
        <v>13617</v>
      </c>
      <c r="G5477" s="2" t="s">
        <v>7396</v>
      </c>
      <c r="H5477" t="s">
        <v>13553</v>
      </c>
    </row>
    <row r="5478" spans="1:8" x14ac:dyDescent="0.15">
      <c r="A5478">
        <v>5507</v>
      </c>
      <c r="B5478" t="s">
        <v>5907</v>
      </c>
      <c r="C5478" t="s">
        <v>13226</v>
      </c>
      <c r="D5478" t="s">
        <v>311</v>
      </c>
      <c r="E5478" s="2" t="s">
        <v>7855</v>
      </c>
      <c r="F5478" t="s">
        <v>13634</v>
      </c>
      <c r="G5478" s="2" t="s">
        <v>7813</v>
      </c>
      <c r="H5478" t="s">
        <v>13553</v>
      </c>
    </row>
    <row r="5479" spans="1:8" x14ac:dyDescent="0.15">
      <c r="A5479">
        <v>5508</v>
      </c>
      <c r="B5479" t="s">
        <v>5908</v>
      </c>
      <c r="C5479" t="s">
        <v>13227</v>
      </c>
      <c r="D5479" t="s">
        <v>311</v>
      </c>
      <c r="E5479" s="2" t="s">
        <v>7855</v>
      </c>
      <c r="F5479" t="s">
        <v>27</v>
      </c>
      <c r="G5479" s="2" t="s">
        <v>7102</v>
      </c>
      <c r="H5479" t="s">
        <v>13553</v>
      </c>
    </row>
    <row r="5480" spans="1:8" x14ac:dyDescent="0.15">
      <c r="A5480">
        <v>5509</v>
      </c>
      <c r="B5480" t="s">
        <v>5909</v>
      </c>
      <c r="C5480" t="s">
        <v>13228</v>
      </c>
      <c r="D5480" t="s">
        <v>311</v>
      </c>
      <c r="E5480" s="2" t="s">
        <v>7855</v>
      </c>
      <c r="F5480" t="s">
        <v>13623</v>
      </c>
      <c r="G5480" s="2" t="s">
        <v>6476</v>
      </c>
      <c r="H5480" t="s">
        <v>13553</v>
      </c>
    </row>
    <row r="5481" spans="1:8" x14ac:dyDescent="0.15">
      <c r="A5481">
        <v>5510</v>
      </c>
      <c r="B5481" t="s">
        <v>5910</v>
      </c>
      <c r="C5481" t="s">
        <v>13229</v>
      </c>
      <c r="D5481" t="s">
        <v>311</v>
      </c>
      <c r="E5481" s="2" t="s">
        <v>7855</v>
      </c>
      <c r="F5481" t="s">
        <v>13632</v>
      </c>
      <c r="G5481" s="2" t="s">
        <v>6615</v>
      </c>
      <c r="H5481" t="s">
        <v>13553</v>
      </c>
    </row>
    <row r="5482" spans="1:8" x14ac:dyDescent="0.15">
      <c r="A5482">
        <v>5511</v>
      </c>
      <c r="B5482" t="s">
        <v>5911</v>
      </c>
      <c r="C5482" t="s">
        <v>13230</v>
      </c>
      <c r="D5482" t="s">
        <v>311</v>
      </c>
      <c r="E5482" s="2" t="s">
        <v>7855</v>
      </c>
      <c r="F5482" t="s">
        <v>13639</v>
      </c>
      <c r="G5482" s="2" t="s">
        <v>7334</v>
      </c>
      <c r="H5482" t="s">
        <v>13553</v>
      </c>
    </row>
    <row r="5483" spans="1:8" x14ac:dyDescent="0.15">
      <c r="A5483">
        <v>5512</v>
      </c>
      <c r="B5483" t="s">
        <v>5912</v>
      </c>
      <c r="C5483" t="s">
        <v>13231</v>
      </c>
      <c r="D5483" t="s">
        <v>311</v>
      </c>
      <c r="E5483" s="2" t="s">
        <v>7855</v>
      </c>
      <c r="F5483" t="s">
        <v>13638</v>
      </c>
      <c r="G5483" s="2" t="s">
        <v>7532</v>
      </c>
      <c r="H5483" t="s">
        <v>13553</v>
      </c>
    </row>
    <row r="5484" spans="1:8" x14ac:dyDescent="0.15">
      <c r="A5484">
        <v>5513</v>
      </c>
      <c r="B5484" t="s">
        <v>5913</v>
      </c>
      <c r="C5484" t="s">
        <v>13232</v>
      </c>
      <c r="D5484" t="s">
        <v>311</v>
      </c>
      <c r="E5484" s="2" t="s">
        <v>7855</v>
      </c>
      <c r="F5484" t="s">
        <v>13619</v>
      </c>
      <c r="G5484" s="2" t="s">
        <v>7399</v>
      </c>
      <c r="H5484" t="s">
        <v>13553</v>
      </c>
    </row>
    <row r="5485" spans="1:8" x14ac:dyDescent="0.15">
      <c r="A5485">
        <v>5514</v>
      </c>
      <c r="B5485" t="s">
        <v>5914</v>
      </c>
      <c r="C5485" t="s">
        <v>13233</v>
      </c>
      <c r="D5485" t="s">
        <v>311</v>
      </c>
      <c r="E5485" s="2" t="s">
        <v>7855</v>
      </c>
      <c r="F5485" t="s">
        <v>13610</v>
      </c>
      <c r="G5485" s="2" t="s">
        <v>7620</v>
      </c>
      <c r="H5485" t="s">
        <v>13553</v>
      </c>
    </row>
    <row r="5486" spans="1:8" x14ac:dyDescent="0.15">
      <c r="A5486">
        <v>5515</v>
      </c>
      <c r="B5486" t="s">
        <v>5915</v>
      </c>
      <c r="C5486" t="s">
        <v>13234</v>
      </c>
      <c r="D5486" t="s">
        <v>311</v>
      </c>
      <c r="E5486" s="2" t="s">
        <v>7855</v>
      </c>
      <c r="F5486" t="s">
        <v>13624</v>
      </c>
      <c r="G5486" s="2" t="s">
        <v>7565</v>
      </c>
      <c r="H5486" t="s">
        <v>13553</v>
      </c>
    </row>
    <row r="5487" spans="1:8" x14ac:dyDescent="0.15">
      <c r="A5487">
        <v>5516</v>
      </c>
      <c r="B5487" t="s">
        <v>5916</v>
      </c>
      <c r="C5487" t="s">
        <v>13235</v>
      </c>
      <c r="D5487" t="s">
        <v>311</v>
      </c>
      <c r="E5487" s="2" t="s">
        <v>7855</v>
      </c>
      <c r="F5487" t="s">
        <v>13613</v>
      </c>
      <c r="G5487" s="2" t="s">
        <v>6982</v>
      </c>
      <c r="H5487" t="s">
        <v>13553</v>
      </c>
    </row>
    <row r="5488" spans="1:8" x14ac:dyDescent="0.15">
      <c r="A5488">
        <v>5517</v>
      </c>
      <c r="B5488" t="s">
        <v>5917</v>
      </c>
      <c r="C5488" t="s">
        <v>13236</v>
      </c>
      <c r="D5488" t="s">
        <v>311</v>
      </c>
      <c r="E5488" s="2" t="s">
        <v>7855</v>
      </c>
      <c r="F5488" t="s">
        <v>13627</v>
      </c>
      <c r="G5488" s="2" t="s">
        <v>6835</v>
      </c>
      <c r="H5488" t="s">
        <v>13553</v>
      </c>
    </row>
    <row r="5489" spans="1:8" x14ac:dyDescent="0.15">
      <c r="A5489">
        <v>5518</v>
      </c>
      <c r="B5489" t="s">
        <v>5918</v>
      </c>
      <c r="C5489" t="s">
        <v>13237</v>
      </c>
      <c r="D5489" t="s">
        <v>311</v>
      </c>
      <c r="E5489" s="2" t="s">
        <v>7855</v>
      </c>
      <c r="F5489" t="s">
        <v>13631</v>
      </c>
      <c r="G5489" s="2" t="s">
        <v>7814</v>
      </c>
      <c r="H5489" t="s">
        <v>13553</v>
      </c>
    </row>
    <row r="5490" spans="1:8" x14ac:dyDescent="0.15">
      <c r="A5490">
        <v>5519</v>
      </c>
      <c r="B5490" t="s">
        <v>5919</v>
      </c>
      <c r="C5490" t="s">
        <v>13238</v>
      </c>
      <c r="D5490" t="s">
        <v>311</v>
      </c>
      <c r="E5490" s="2" t="s">
        <v>7855</v>
      </c>
      <c r="F5490" t="s">
        <v>13620</v>
      </c>
      <c r="G5490" s="2" t="s">
        <v>7074</v>
      </c>
      <c r="H5490" t="s">
        <v>13553</v>
      </c>
    </row>
    <row r="5491" spans="1:8" x14ac:dyDescent="0.15">
      <c r="A5491">
        <v>5520</v>
      </c>
      <c r="B5491" t="s">
        <v>5920</v>
      </c>
      <c r="C5491" t="s">
        <v>13239</v>
      </c>
      <c r="D5491" t="s">
        <v>311</v>
      </c>
      <c r="E5491" s="2" t="s">
        <v>7855</v>
      </c>
      <c r="F5491" t="s">
        <v>13614</v>
      </c>
      <c r="G5491" s="2" t="s">
        <v>6512</v>
      </c>
      <c r="H5491" t="s">
        <v>13553</v>
      </c>
    </row>
    <row r="5492" spans="1:8" x14ac:dyDescent="0.15">
      <c r="A5492">
        <v>5521</v>
      </c>
      <c r="B5492" t="s">
        <v>5921</v>
      </c>
      <c r="C5492" t="s">
        <v>13240</v>
      </c>
      <c r="D5492" t="s">
        <v>311</v>
      </c>
      <c r="E5492" s="2" t="s">
        <v>7855</v>
      </c>
      <c r="F5492" t="s">
        <v>13614</v>
      </c>
      <c r="G5492" s="2" t="s">
        <v>7519</v>
      </c>
      <c r="H5492" t="s">
        <v>13553</v>
      </c>
    </row>
    <row r="5493" spans="1:8" x14ac:dyDescent="0.15">
      <c r="A5493">
        <v>5522</v>
      </c>
      <c r="B5493" t="s">
        <v>5922</v>
      </c>
      <c r="C5493" t="s">
        <v>13241</v>
      </c>
      <c r="D5493" t="s">
        <v>311</v>
      </c>
      <c r="E5493" s="2" t="s">
        <v>7855</v>
      </c>
      <c r="F5493" t="s">
        <v>13621</v>
      </c>
      <c r="G5493" s="2" t="s">
        <v>7815</v>
      </c>
      <c r="H5493" t="s">
        <v>13553</v>
      </c>
    </row>
    <row r="5494" spans="1:8" x14ac:dyDescent="0.15">
      <c r="A5494">
        <v>5523</v>
      </c>
      <c r="B5494" t="s">
        <v>5923</v>
      </c>
      <c r="C5494" t="s">
        <v>13242</v>
      </c>
      <c r="D5494" t="s">
        <v>311</v>
      </c>
      <c r="E5494" s="2" t="s">
        <v>7855</v>
      </c>
      <c r="F5494" t="s">
        <v>13610</v>
      </c>
      <c r="G5494" s="2" t="s">
        <v>6441</v>
      </c>
      <c r="H5494" t="s">
        <v>13553</v>
      </c>
    </row>
    <row r="5495" spans="1:8" x14ac:dyDescent="0.15">
      <c r="A5495">
        <v>5524</v>
      </c>
      <c r="B5495" t="s">
        <v>2755</v>
      </c>
      <c r="C5495" t="s">
        <v>13243</v>
      </c>
      <c r="D5495" t="s">
        <v>311</v>
      </c>
      <c r="E5495" s="2" t="s">
        <v>7855</v>
      </c>
      <c r="F5495" t="s">
        <v>13623</v>
      </c>
      <c r="G5495" s="2" t="s">
        <v>6314</v>
      </c>
      <c r="H5495" t="s">
        <v>13553</v>
      </c>
    </row>
    <row r="5496" spans="1:8" x14ac:dyDescent="0.15">
      <c r="A5496">
        <v>5525</v>
      </c>
      <c r="B5496" t="s">
        <v>5924</v>
      </c>
      <c r="C5496" t="s">
        <v>13244</v>
      </c>
      <c r="D5496" t="s">
        <v>311</v>
      </c>
      <c r="E5496" s="2" t="s">
        <v>7855</v>
      </c>
      <c r="F5496" t="s">
        <v>13626</v>
      </c>
      <c r="G5496" s="2" t="s">
        <v>7816</v>
      </c>
      <c r="H5496" t="s">
        <v>13553</v>
      </c>
    </row>
    <row r="5497" spans="1:8" x14ac:dyDescent="0.15">
      <c r="A5497">
        <v>5526</v>
      </c>
      <c r="B5497" t="s">
        <v>5925</v>
      </c>
      <c r="C5497" t="s">
        <v>13245</v>
      </c>
      <c r="D5497" t="s">
        <v>311</v>
      </c>
      <c r="E5497" s="2" t="s">
        <v>7855</v>
      </c>
      <c r="F5497" t="s">
        <v>13610</v>
      </c>
      <c r="G5497" s="2" t="s">
        <v>7817</v>
      </c>
      <c r="H5497" t="s">
        <v>13553</v>
      </c>
    </row>
    <row r="5498" spans="1:8" x14ac:dyDescent="0.15">
      <c r="A5498">
        <v>5527</v>
      </c>
      <c r="B5498" t="s">
        <v>5926</v>
      </c>
      <c r="C5498" t="s">
        <v>13246</v>
      </c>
      <c r="D5498" t="s">
        <v>311</v>
      </c>
      <c r="E5498" s="2" t="s">
        <v>7855</v>
      </c>
      <c r="F5498" t="s">
        <v>13632</v>
      </c>
      <c r="G5498" s="2" t="s">
        <v>6441</v>
      </c>
      <c r="H5498" t="s">
        <v>13553</v>
      </c>
    </row>
    <row r="5499" spans="1:8" x14ac:dyDescent="0.15">
      <c r="A5499">
        <v>5528</v>
      </c>
      <c r="B5499" t="s">
        <v>5927</v>
      </c>
      <c r="C5499" t="s">
        <v>13247</v>
      </c>
      <c r="D5499" t="s">
        <v>311</v>
      </c>
      <c r="E5499" s="2" t="s">
        <v>7855</v>
      </c>
      <c r="F5499" t="s">
        <v>13606</v>
      </c>
      <c r="G5499" s="2" t="s">
        <v>7818</v>
      </c>
      <c r="H5499" t="s">
        <v>13553</v>
      </c>
    </row>
    <row r="5500" spans="1:8" x14ac:dyDescent="0.15">
      <c r="A5500">
        <v>5529</v>
      </c>
      <c r="B5500" t="s">
        <v>5928</v>
      </c>
      <c r="C5500" t="s">
        <v>13248</v>
      </c>
      <c r="D5500" t="s">
        <v>311</v>
      </c>
      <c r="E5500" s="2" t="s">
        <v>7855</v>
      </c>
      <c r="F5500" t="s">
        <v>13606</v>
      </c>
      <c r="G5500" s="2" t="s">
        <v>6898</v>
      </c>
      <c r="H5500" t="s">
        <v>13553</v>
      </c>
    </row>
    <row r="5501" spans="1:8" x14ac:dyDescent="0.15">
      <c r="A5501">
        <v>5530</v>
      </c>
      <c r="B5501" t="s">
        <v>5929</v>
      </c>
      <c r="C5501" t="s">
        <v>13249</v>
      </c>
      <c r="D5501" t="s">
        <v>311</v>
      </c>
      <c r="E5501" s="2" t="s">
        <v>7855</v>
      </c>
      <c r="F5501" t="s">
        <v>13642</v>
      </c>
      <c r="G5501" s="2" t="s">
        <v>7395</v>
      </c>
      <c r="H5501" t="s">
        <v>13553</v>
      </c>
    </row>
    <row r="5502" spans="1:8" x14ac:dyDescent="0.15">
      <c r="A5502">
        <v>5531</v>
      </c>
      <c r="B5502" t="s">
        <v>5930</v>
      </c>
      <c r="C5502" t="s">
        <v>13250</v>
      </c>
      <c r="D5502" t="s">
        <v>311</v>
      </c>
      <c r="E5502" s="2" t="s">
        <v>7855</v>
      </c>
      <c r="F5502" t="s">
        <v>13621</v>
      </c>
      <c r="G5502" s="2" t="s">
        <v>7564</v>
      </c>
      <c r="H5502" t="s">
        <v>13553</v>
      </c>
    </row>
    <row r="5503" spans="1:8" x14ac:dyDescent="0.15">
      <c r="A5503">
        <v>5532</v>
      </c>
      <c r="B5503" t="s">
        <v>5931</v>
      </c>
      <c r="C5503" t="s">
        <v>13251</v>
      </c>
      <c r="D5503" t="s">
        <v>311</v>
      </c>
      <c r="E5503" s="2" t="s">
        <v>7855</v>
      </c>
      <c r="F5503" t="s">
        <v>13613</v>
      </c>
      <c r="G5503" s="2" t="s">
        <v>7560</v>
      </c>
      <c r="H5503" t="s">
        <v>13553</v>
      </c>
    </row>
    <row r="5504" spans="1:8" x14ac:dyDescent="0.15">
      <c r="A5504">
        <v>5533</v>
      </c>
      <c r="B5504" t="s">
        <v>5932</v>
      </c>
      <c r="C5504" t="s">
        <v>13252</v>
      </c>
      <c r="D5504" t="s">
        <v>354</v>
      </c>
      <c r="E5504" s="2" t="s">
        <v>7855</v>
      </c>
      <c r="F5504" t="s">
        <v>13617</v>
      </c>
      <c r="G5504" s="2" t="s">
        <v>7764</v>
      </c>
      <c r="H5504" t="s">
        <v>13553</v>
      </c>
    </row>
    <row r="5505" spans="1:8" x14ac:dyDescent="0.15">
      <c r="A5505">
        <v>5534</v>
      </c>
      <c r="B5505" t="s">
        <v>5933</v>
      </c>
      <c r="C5505" t="s">
        <v>13253</v>
      </c>
      <c r="D5505" t="s">
        <v>13587</v>
      </c>
      <c r="E5505" s="2" t="s">
        <v>70</v>
      </c>
      <c r="F5505" t="s">
        <v>13617</v>
      </c>
      <c r="G5505" s="2" t="s">
        <v>7819</v>
      </c>
      <c r="H5505" t="s">
        <v>13553</v>
      </c>
    </row>
    <row r="5506" spans="1:8" x14ac:dyDescent="0.15">
      <c r="A5506">
        <v>5535</v>
      </c>
      <c r="B5506" t="s">
        <v>5934</v>
      </c>
      <c r="C5506" t="s">
        <v>13254</v>
      </c>
      <c r="D5506" t="s">
        <v>421</v>
      </c>
      <c r="E5506" s="2" t="s">
        <v>7855</v>
      </c>
      <c r="F5506" t="s">
        <v>13610</v>
      </c>
      <c r="G5506" s="2" t="s">
        <v>6517</v>
      </c>
      <c r="H5506" t="s">
        <v>13553</v>
      </c>
    </row>
    <row r="5507" spans="1:8" x14ac:dyDescent="0.15">
      <c r="A5507">
        <v>5536</v>
      </c>
      <c r="B5507" t="s">
        <v>5935</v>
      </c>
      <c r="C5507" t="s">
        <v>13255</v>
      </c>
      <c r="D5507" t="s">
        <v>421</v>
      </c>
      <c r="E5507" s="2" t="s">
        <v>7855</v>
      </c>
      <c r="F5507" t="s">
        <v>13606</v>
      </c>
      <c r="G5507" s="2" t="s">
        <v>7389</v>
      </c>
      <c r="H5507" t="s">
        <v>13553</v>
      </c>
    </row>
    <row r="5508" spans="1:8" x14ac:dyDescent="0.15">
      <c r="A5508">
        <v>5537</v>
      </c>
      <c r="B5508" t="s">
        <v>5936</v>
      </c>
      <c r="C5508" t="s">
        <v>13256</v>
      </c>
      <c r="D5508" t="s">
        <v>421</v>
      </c>
      <c r="E5508" s="2" t="s">
        <v>7855</v>
      </c>
      <c r="F5508" t="s">
        <v>13606</v>
      </c>
      <c r="G5508" s="2" t="s">
        <v>7400</v>
      </c>
      <c r="H5508" t="s">
        <v>13553</v>
      </c>
    </row>
    <row r="5509" spans="1:8" x14ac:dyDescent="0.15">
      <c r="A5509">
        <v>5538</v>
      </c>
      <c r="B5509" t="s">
        <v>5937</v>
      </c>
      <c r="C5509" t="s">
        <v>13257</v>
      </c>
      <c r="D5509" t="s">
        <v>421</v>
      </c>
      <c r="E5509" s="2" t="s">
        <v>7855</v>
      </c>
      <c r="F5509" t="s">
        <v>13610</v>
      </c>
      <c r="G5509" s="2" t="s">
        <v>7535</v>
      </c>
      <c r="H5509" t="s">
        <v>13553</v>
      </c>
    </row>
    <row r="5510" spans="1:8" x14ac:dyDescent="0.15">
      <c r="A5510">
        <v>5539</v>
      </c>
      <c r="B5510" t="s">
        <v>5938</v>
      </c>
      <c r="C5510" t="s">
        <v>13258</v>
      </c>
      <c r="D5510" t="s">
        <v>421</v>
      </c>
      <c r="E5510" s="2" t="s">
        <v>7855</v>
      </c>
      <c r="F5510" t="s">
        <v>13607</v>
      </c>
      <c r="G5510" s="2" t="s">
        <v>7820</v>
      </c>
      <c r="H5510" t="s">
        <v>13553</v>
      </c>
    </row>
    <row r="5511" spans="1:8" x14ac:dyDescent="0.15">
      <c r="A5511">
        <v>5540</v>
      </c>
      <c r="B5511" t="s">
        <v>5939</v>
      </c>
      <c r="C5511" t="s">
        <v>13259</v>
      </c>
      <c r="D5511" t="s">
        <v>421</v>
      </c>
      <c r="E5511" s="2" t="s">
        <v>7855</v>
      </c>
      <c r="F5511" t="s">
        <v>13607</v>
      </c>
      <c r="G5511" s="2" t="s">
        <v>6645</v>
      </c>
      <c r="H5511" t="s">
        <v>13553</v>
      </c>
    </row>
    <row r="5512" spans="1:8" x14ac:dyDescent="0.15">
      <c r="A5512">
        <v>5541</v>
      </c>
      <c r="B5512" t="s">
        <v>5940</v>
      </c>
      <c r="C5512" t="s">
        <v>13260</v>
      </c>
      <c r="D5512" t="s">
        <v>421</v>
      </c>
      <c r="E5512" s="2" t="s">
        <v>7855</v>
      </c>
      <c r="F5512" t="s">
        <v>13617</v>
      </c>
      <c r="G5512" s="2" t="s">
        <v>7784</v>
      </c>
      <c r="H5512" t="s">
        <v>13553</v>
      </c>
    </row>
    <row r="5513" spans="1:8" x14ac:dyDescent="0.15">
      <c r="A5513">
        <v>5542</v>
      </c>
      <c r="B5513" t="s">
        <v>5941</v>
      </c>
      <c r="C5513" t="s">
        <v>13261</v>
      </c>
      <c r="D5513" t="s">
        <v>421</v>
      </c>
      <c r="E5513" s="2" t="s">
        <v>7855</v>
      </c>
      <c r="F5513" t="s">
        <v>13610</v>
      </c>
      <c r="G5513" s="2" t="s">
        <v>6697</v>
      </c>
      <c r="H5513" t="s">
        <v>13553</v>
      </c>
    </row>
    <row r="5514" spans="1:8" x14ac:dyDescent="0.15">
      <c r="A5514">
        <v>5543</v>
      </c>
      <c r="B5514" t="s">
        <v>5942</v>
      </c>
      <c r="C5514" t="s">
        <v>13262</v>
      </c>
      <c r="D5514" t="s">
        <v>421</v>
      </c>
      <c r="E5514" s="2" t="s">
        <v>7855</v>
      </c>
      <c r="F5514" t="s">
        <v>13617</v>
      </c>
      <c r="G5514" s="2" t="s">
        <v>6965</v>
      </c>
      <c r="H5514" t="s">
        <v>13553</v>
      </c>
    </row>
    <row r="5515" spans="1:8" x14ac:dyDescent="0.15">
      <c r="A5515">
        <v>5544</v>
      </c>
      <c r="B5515" t="s">
        <v>5943</v>
      </c>
      <c r="C5515" t="s">
        <v>13263</v>
      </c>
      <c r="D5515" t="s">
        <v>337</v>
      </c>
      <c r="E5515" s="2" t="s">
        <v>7855</v>
      </c>
      <c r="F5515" t="s">
        <v>13645</v>
      </c>
      <c r="G5515" s="2" t="s">
        <v>7821</v>
      </c>
      <c r="H5515" t="s">
        <v>13553</v>
      </c>
    </row>
    <row r="5516" spans="1:8" x14ac:dyDescent="0.15">
      <c r="A5516">
        <v>5545</v>
      </c>
      <c r="B5516" t="s">
        <v>2921</v>
      </c>
      <c r="C5516" t="s">
        <v>13264</v>
      </c>
      <c r="D5516" t="s">
        <v>316</v>
      </c>
      <c r="E5516" s="2" t="s">
        <v>230</v>
      </c>
      <c r="F5516" t="s">
        <v>13611</v>
      </c>
      <c r="G5516" s="2" t="s">
        <v>6897</v>
      </c>
      <c r="H5516" t="s">
        <v>13553</v>
      </c>
    </row>
    <row r="5517" spans="1:8" x14ac:dyDescent="0.15">
      <c r="A5517">
        <v>5546</v>
      </c>
      <c r="B5517" t="s">
        <v>2922</v>
      </c>
      <c r="C5517" t="s">
        <v>13265</v>
      </c>
      <c r="D5517" t="s">
        <v>316</v>
      </c>
      <c r="E5517" s="2" t="s">
        <v>230</v>
      </c>
      <c r="F5517" t="s">
        <v>13621</v>
      </c>
      <c r="G5517" s="2" t="s">
        <v>7011</v>
      </c>
      <c r="H5517" t="s">
        <v>13553</v>
      </c>
    </row>
    <row r="5518" spans="1:8" x14ac:dyDescent="0.15">
      <c r="A5518">
        <v>5547</v>
      </c>
      <c r="B5518" t="s">
        <v>5944</v>
      </c>
      <c r="C5518" t="s">
        <v>13266</v>
      </c>
      <c r="D5518" t="s">
        <v>316</v>
      </c>
      <c r="E5518" s="2" t="s">
        <v>230</v>
      </c>
      <c r="F5518" t="s">
        <v>13642</v>
      </c>
      <c r="G5518" s="2" t="s">
        <v>6547</v>
      </c>
      <c r="H5518" t="s">
        <v>13553</v>
      </c>
    </row>
    <row r="5519" spans="1:8" x14ac:dyDescent="0.15">
      <c r="A5519">
        <v>5548</v>
      </c>
      <c r="B5519" t="s">
        <v>5945</v>
      </c>
      <c r="C5519" t="s">
        <v>13267</v>
      </c>
      <c r="D5519" t="s">
        <v>316</v>
      </c>
      <c r="E5519" s="2" t="s">
        <v>232</v>
      </c>
      <c r="F5519" t="s">
        <v>13634</v>
      </c>
      <c r="G5519" s="2" t="s">
        <v>7184</v>
      </c>
      <c r="H5519" t="s">
        <v>13553</v>
      </c>
    </row>
    <row r="5520" spans="1:8" x14ac:dyDescent="0.15">
      <c r="A5520">
        <v>5549</v>
      </c>
      <c r="B5520" t="s">
        <v>5946</v>
      </c>
      <c r="C5520" t="s">
        <v>13268</v>
      </c>
      <c r="D5520" t="s">
        <v>316</v>
      </c>
      <c r="E5520" s="2" t="s">
        <v>7855</v>
      </c>
      <c r="F5520" t="s">
        <v>13632</v>
      </c>
      <c r="G5520" s="2" t="s">
        <v>7822</v>
      </c>
      <c r="H5520" t="s">
        <v>13553</v>
      </c>
    </row>
    <row r="5521" spans="1:8" x14ac:dyDescent="0.15">
      <c r="A5521">
        <v>5550</v>
      </c>
      <c r="B5521" t="s">
        <v>5947</v>
      </c>
      <c r="C5521" t="s">
        <v>13269</v>
      </c>
      <c r="D5521" t="s">
        <v>316</v>
      </c>
      <c r="E5521" s="2" t="s">
        <v>7855</v>
      </c>
      <c r="F5521" t="s">
        <v>27</v>
      </c>
      <c r="G5521" s="2" t="s">
        <v>6359</v>
      </c>
      <c r="H5521" t="s">
        <v>13553</v>
      </c>
    </row>
    <row r="5522" spans="1:8" x14ac:dyDescent="0.15">
      <c r="A5522">
        <v>5551</v>
      </c>
      <c r="B5522" t="s">
        <v>5948</v>
      </c>
      <c r="C5522" t="s">
        <v>13270</v>
      </c>
      <c r="D5522" t="s">
        <v>316</v>
      </c>
      <c r="E5522" s="2" t="s">
        <v>7855</v>
      </c>
      <c r="F5522" t="s">
        <v>13640</v>
      </c>
      <c r="G5522" s="2" t="s">
        <v>7763</v>
      </c>
      <c r="H5522" t="s">
        <v>13553</v>
      </c>
    </row>
    <row r="5523" spans="1:8" x14ac:dyDescent="0.15">
      <c r="A5523">
        <v>5552</v>
      </c>
      <c r="B5523" t="s">
        <v>5949</v>
      </c>
      <c r="C5523" t="s">
        <v>13271</v>
      </c>
      <c r="D5523" t="s">
        <v>316</v>
      </c>
      <c r="E5523" s="2" t="s">
        <v>7855</v>
      </c>
      <c r="F5523" t="s">
        <v>13632</v>
      </c>
      <c r="G5523" s="2" t="s">
        <v>6876</v>
      </c>
      <c r="H5523" t="s">
        <v>13553</v>
      </c>
    </row>
    <row r="5524" spans="1:8" x14ac:dyDescent="0.15">
      <c r="A5524">
        <v>5553</v>
      </c>
      <c r="B5524" t="s">
        <v>5950</v>
      </c>
      <c r="C5524" t="s">
        <v>13272</v>
      </c>
      <c r="D5524" t="s">
        <v>316</v>
      </c>
      <c r="E5524" s="2" t="s">
        <v>7855</v>
      </c>
      <c r="F5524" t="s">
        <v>13607</v>
      </c>
      <c r="G5524" s="2" t="s">
        <v>7823</v>
      </c>
      <c r="H5524" t="s">
        <v>13553</v>
      </c>
    </row>
    <row r="5525" spans="1:8" x14ac:dyDescent="0.15">
      <c r="A5525">
        <v>5554</v>
      </c>
      <c r="B5525" t="s">
        <v>5951</v>
      </c>
      <c r="C5525" t="s">
        <v>13273</v>
      </c>
      <c r="D5525" t="s">
        <v>316</v>
      </c>
      <c r="E5525" s="2" t="s">
        <v>7855</v>
      </c>
      <c r="F5525" t="s">
        <v>13610</v>
      </c>
      <c r="G5525" s="2" t="s">
        <v>7824</v>
      </c>
      <c r="H5525" t="s">
        <v>13553</v>
      </c>
    </row>
    <row r="5526" spans="1:8" x14ac:dyDescent="0.15">
      <c r="A5526">
        <v>5555</v>
      </c>
      <c r="B5526" t="s">
        <v>5952</v>
      </c>
      <c r="C5526" t="s">
        <v>13274</v>
      </c>
      <c r="D5526" t="s">
        <v>316</v>
      </c>
      <c r="E5526" s="2" t="s">
        <v>7855</v>
      </c>
      <c r="F5526" t="s">
        <v>13634</v>
      </c>
      <c r="G5526" s="2" t="s">
        <v>7825</v>
      </c>
      <c r="H5526" t="s">
        <v>13553</v>
      </c>
    </row>
    <row r="5527" spans="1:8" x14ac:dyDescent="0.15">
      <c r="A5527">
        <v>5556</v>
      </c>
      <c r="B5527" t="s">
        <v>5953</v>
      </c>
      <c r="C5527" t="s">
        <v>13275</v>
      </c>
      <c r="D5527" t="s">
        <v>316</v>
      </c>
      <c r="E5527" s="2" t="s">
        <v>7855</v>
      </c>
      <c r="F5527" t="s">
        <v>13612</v>
      </c>
      <c r="G5527" s="2" t="s">
        <v>6785</v>
      </c>
      <c r="H5527" t="s">
        <v>13553</v>
      </c>
    </row>
    <row r="5528" spans="1:8" x14ac:dyDescent="0.15">
      <c r="A5528">
        <v>5557</v>
      </c>
      <c r="B5528" t="s">
        <v>5954</v>
      </c>
      <c r="C5528" t="s">
        <v>13276</v>
      </c>
      <c r="D5528" t="s">
        <v>316</v>
      </c>
      <c r="E5528" s="2" t="s">
        <v>7855</v>
      </c>
      <c r="F5528" t="s">
        <v>13645</v>
      </c>
      <c r="G5528" s="2" t="s">
        <v>6451</v>
      </c>
      <c r="H5528" t="s">
        <v>13553</v>
      </c>
    </row>
    <row r="5529" spans="1:8" x14ac:dyDescent="0.15">
      <c r="A5529">
        <v>5558</v>
      </c>
      <c r="B5529" t="s">
        <v>5955</v>
      </c>
      <c r="C5529" t="s">
        <v>13277</v>
      </c>
      <c r="D5529" t="s">
        <v>316</v>
      </c>
      <c r="E5529" s="2" t="s">
        <v>7855</v>
      </c>
      <c r="F5529" t="s">
        <v>13632</v>
      </c>
      <c r="G5529" s="2" t="s">
        <v>6977</v>
      </c>
      <c r="H5529" t="s">
        <v>13553</v>
      </c>
    </row>
    <row r="5530" spans="1:8" x14ac:dyDescent="0.15">
      <c r="A5530">
        <v>5559</v>
      </c>
      <c r="B5530" t="s">
        <v>5956</v>
      </c>
      <c r="C5530" t="s">
        <v>13278</v>
      </c>
      <c r="D5530" t="s">
        <v>316</v>
      </c>
      <c r="E5530" s="2" t="s">
        <v>7855</v>
      </c>
      <c r="F5530" t="s">
        <v>13636</v>
      </c>
      <c r="G5530" s="2" t="s">
        <v>6447</v>
      </c>
      <c r="H5530" t="s">
        <v>13553</v>
      </c>
    </row>
    <row r="5531" spans="1:8" x14ac:dyDescent="0.15">
      <c r="A5531">
        <v>5560</v>
      </c>
      <c r="B5531" t="s">
        <v>5957</v>
      </c>
      <c r="C5531" t="s">
        <v>13279</v>
      </c>
      <c r="D5531" t="s">
        <v>316</v>
      </c>
      <c r="E5531" s="2" t="s">
        <v>7855</v>
      </c>
      <c r="F5531" t="s">
        <v>13634</v>
      </c>
      <c r="G5531" s="2" t="s">
        <v>6566</v>
      </c>
      <c r="H5531" t="s">
        <v>13553</v>
      </c>
    </row>
    <row r="5532" spans="1:8" x14ac:dyDescent="0.15">
      <c r="A5532">
        <v>5561</v>
      </c>
      <c r="B5532" t="s">
        <v>5958</v>
      </c>
      <c r="C5532" t="s">
        <v>13280</v>
      </c>
      <c r="D5532" t="s">
        <v>316</v>
      </c>
      <c r="E5532" s="2" t="s">
        <v>7855</v>
      </c>
      <c r="F5532" t="s">
        <v>13640</v>
      </c>
      <c r="G5532" s="2" t="s">
        <v>7563</v>
      </c>
      <c r="H5532" t="s">
        <v>13553</v>
      </c>
    </row>
    <row r="5533" spans="1:8" x14ac:dyDescent="0.15">
      <c r="A5533">
        <v>5562</v>
      </c>
      <c r="B5533" t="s">
        <v>5959</v>
      </c>
      <c r="C5533" t="s">
        <v>13281</v>
      </c>
      <c r="D5533" t="s">
        <v>316</v>
      </c>
      <c r="E5533" s="2" t="s">
        <v>7855</v>
      </c>
      <c r="F5533" t="s">
        <v>13646</v>
      </c>
      <c r="G5533" s="2" t="s">
        <v>7546</v>
      </c>
      <c r="H5533" t="s">
        <v>13553</v>
      </c>
    </row>
    <row r="5534" spans="1:8" x14ac:dyDescent="0.15">
      <c r="A5534">
        <v>5563</v>
      </c>
      <c r="B5534" t="s">
        <v>5960</v>
      </c>
      <c r="C5534" t="s">
        <v>13282</v>
      </c>
      <c r="D5534" t="s">
        <v>316</v>
      </c>
      <c r="E5534" s="2" t="s">
        <v>7855</v>
      </c>
      <c r="F5534" t="s">
        <v>13629</v>
      </c>
      <c r="G5534" s="2" t="s">
        <v>7332</v>
      </c>
      <c r="H5534" t="s">
        <v>13553</v>
      </c>
    </row>
    <row r="5535" spans="1:8" x14ac:dyDescent="0.15">
      <c r="A5535">
        <v>5564</v>
      </c>
      <c r="B5535" t="s">
        <v>5961</v>
      </c>
      <c r="C5535" t="s">
        <v>13283</v>
      </c>
      <c r="D5535" t="s">
        <v>316</v>
      </c>
      <c r="E5535" s="2" t="s">
        <v>7855</v>
      </c>
      <c r="F5535" t="s">
        <v>13617</v>
      </c>
      <c r="G5535" s="2" t="s">
        <v>7416</v>
      </c>
      <c r="H5535" t="s">
        <v>13553</v>
      </c>
    </row>
    <row r="5536" spans="1:8" x14ac:dyDescent="0.15">
      <c r="A5536">
        <v>5565</v>
      </c>
      <c r="B5536" t="s">
        <v>5962</v>
      </c>
      <c r="C5536" t="s">
        <v>13284</v>
      </c>
      <c r="D5536" t="s">
        <v>316</v>
      </c>
      <c r="E5536" s="2" t="s">
        <v>7855</v>
      </c>
      <c r="F5536" t="s">
        <v>13634</v>
      </c>
      <c r="G5536" s="2" t="s">
        <v>7826</v>
      </c>
      <c r="H5536" t="s">
        <v>13553</v>
      </c>
    </row>
    <row r="5537" spans="1:8" x14ac:dyDescent="0.15">
      <c r="A5537">
        <v>5566</v>
      </c>
      <c r="B5537" t="s">
        <v>5963</v>
      </c>
      <c r="C5537" t="s">
        <v>13285</v>
      </c>
      <c r="D5537" t="s">
        <v>316</v>
      </c>
      <c r="E5537" s="2" t="s">
        <v>7855</v>
      </c>
      <c r="F5537" t="s">
        <v>13621</v>
      </c>
      <c r="G5537" s="2" t="s">
        <v>7827</v>
      </c>
      <c r="H5537" t="s">
        <v>13553</v>
      </c>
    </row>
    <row r="5538" spans="1:8" x14ac:dyDescent="0.15">
      <c r="A5538">
        <v>5567</v>
      </c>
      <c r="B5538" t="s">
        <v>5964</v>
      </c>
      <c r="C5538" t="s">
        <v>13286</v>
      </c>
      <c r="D5538" t="s">
        <v>329</v>
      </c>
      <c r="E5538" s="2" t="s">
        <v>7855</v>
      </c>
      <c r="F5538" t="s">
        <v>13624</v>
      </c>
      <c r="G5538" s="2" t="s">
        <v>7546</v>
      </c>
      <c r="H5538" t="s">
        <v>13553</v>
      </c>
    </row>
    <row r="5539" spans="1:8" x14ac:dyDescent="0.15">
      <c r="A5539">
        <v>5568</v>
      </c>
      <c r="B5539" t="s">
        <v>5965</v>
      </c>
      <c r="C5539" t="s">
        <v>13287</v>
      </c>
      <c r="D5539" t="s">
        <v>329</v>
      </c>
      <c r="E5539" s="2" t="s">
        <v>7855</v>
      </c>
      <c r="F5539" t="s">
        <v>13611</v>
      </c>
      <c r="G5539" s="2" t="s">
        <v>7828</v>
      </c>
      <c r="H5539" t="s">
        <v>13553</v>
      </c>
    </row>
    <row r="5540" spans="1:8" x14ac:dyDescent="0.15">
      <c r="A5540">
        <v>5569</v>
      </c>
      <c r="B5540" t="s">
        <v>5966</v>
      </c>
      <c r="C5540" t="s">
        <v>13288</v>
      </c>
      <c r="D5540" t="s">
        <v>329</v>
      </c>
      <c r="E5540" s="2" t="s">
        <v>7855</v>
      </c>
      <c r="F5540" t="s">
        <v>13618</v>
      </c>
      <c r="G5540" s="2" t="s">
        <v>7387</v>
      </c>
      <c r="H5540" t="s">
        <v>13553</v>
      </c>
    </row>
    <row r="5541" spans="1:8" x14ac:dyDescent="0.15">
      <c r="A5541">
        <v>5570</v>
      </c>
      <c r="B5541" t="s">
        <v>5967</v>
      </c>
      <c r="C5541" t="s">
        <v>13289</v>
      </c>
      <c r="D5541" t="s">
        <v>329</v>
      </c>
      <c r="E5541" s="2" t="s">
        <v>7855</v>
      </c>
      <c r="F5541" t="s">
        <v>13629</v>
      </c>
      <c r="G5541" s="2" t="s">
        <v>7829</v>
      </c>
      <c r="H5541" t="s">
        <v>13553</v>
      </c>
    </row>
    <row r="5542" spans="1:8" x14ac:dyDescent="0.15">
      <c r="A5542">
        <v>5571</v>
      </c>
      <c r="B5542" t="s">
        <v>5968</v>
      </c>
      <c r="C5542" t="s">
        <v>13290</v>
      </c>
      <c r="D5542" t="s">
        <v>329</v>
      </c>
      <c r="E5542" s="2" t="s">
        <v>7855</v>
      </c>
      <c r="F5542" t="s">
        <v>13608</v>
      </c>
      <c r="G5542" s="2" t="s">
        <v>7830</v>
      </c>
      <c r="H5542" t="s">
        <v>13553</v>
      </c>
    </row>
    <row r="5543" spans="1:8" x14ac:dyDescent="0.15">
      <c r="A5543">
        <v>5572</v>
      </c>
      <c r="B5543" t="s">
        <v>5969</v>
      </c>
      <c r="C5543" t="s">
        <v>13291</v>
      </c>
      <c r="D5543" t="s">
        <v>329</v>
      </c>
      <c r="E5543" s="2" t="s">
        <v>7855</v>
      </c>
      <c r="F5543" t="s">
        <v>13624</v>
      </c>
      <c r="G5543" s="2" t="s">
        <v>7075</v>
      </c>
      <c r="H5543" t="s">
        <v>13553</v>
      </c>
    </row>
    <row r="5544" spans="1:8" x14ac:dyDescent="0.15">
      <c r="A5544">
        <v>5573</v>
      </c>
      <c r="B5544" t="s">
        <v>5970</v>
      </c>
      <c r="C5544" t="s">
        <v>9489</v>
      </c>
      <c r="D5544" t="s">
        <v>327</v>
      </c>
      <c r="E5544" s="2" t="s">
        <v>7855</v>
      </c>
      <c r="F5544" t="s">
        <v>13640</v>
      </c>
      <c r="G5544" s="2" t="s">
        <v>7519</v>
      </c>
      <c r="H5544" t="s">
        <v>13553</v>
      </c>
    </row>
    <row r="5545" spans="1:8" x14ac:dyDescent="0.15">
      <c r="A5545">
        <v>5574</v>
      </c>
      <c r="B5545" t="s">
        <v>5971</v>
      </c>
      <c r="C5545" t="s">
        <v>13292</v>
      </c>
      <c r="D5545" t="s">
        <v>327</v>
      </c>
      <c r="E5545" s="2" t="s">
        <v>7855</v>
      </c>
      <c r="F5545" t="s">
        <v>13617</v>
      </c>
      <c r="G5545" s="2" t="s">
        <v>7831</v>
      </c>
      <c r="H5545" t="s">
        <v>13553</v>
      </c>
    </row>
    <row r="5546" spans="1:8" x14ac:dyDescent="0.15">
      <c r="A5546">
        <v>5575</v>
      </c>
      <c r="B5546" t="s">
        <v>5972</v>
      </c>
      <c r="C5546" t="s">
        <v>13293</v>
      </c>
      <c r="D5546" t="s">
        <v>327</v>
      </c>
      <c r="E5546" s="2" t="s">
        <v>7855</v>
      </c>
      <c r="F5546" t="s">
        <v>27</v>
      </c>
      <c r="G5546" s="2" t="s">
        <v>7072</v>
      </c>
      <c r="H5546" t="s">
        <v>13553</v>
      </c>
    </row>
    <row r="5547" spans="1:8" x14ac:dyDescent="0.15">
      <c r="A5547">
        <v>5576</v>
      </c>
      <c r="B5547" t="s">
        <v>5973</v>
      </c>
      <c r="C5547" t="s">
        <v>13294</v>
      </c>
      <c r="D5547" t="s">
        <v>327</v>
      </c>
      <c r="E5547" s="2" t="s">
        <v>7855</v>
      </c>
      <c r="F5547" t="s">
        <v>13642</v>
      </c>
      <c r="G5547" s="2" t="s">
        <v>6745</v>
      </c>
      <c r="H5547" t="s">
        <v>13553</v>
      </c>
    </row>
    <row r="5548" spans="1:8" x14ac:dyDescent="0.15">
      <c r="A5548">
        <v>5577</v>
      </c>
      <c r="B5548" t="s">
        <v>5974</v>
      </c>
      <c r="C5548" t="s">
        <v>13295</v>
      </c>
      <c r="D5548" t="s">
        <v>327</v>
      </c>
      <c r="E5548" s="2" t="s">
        <v>7855</v>
      </c>
      <c r="F5548" t="s">
        <v>13637</v>
      </c>
      <c r="G5548" s="2" t="s">
        <v>7476</v>
      </c>
      <c r="H5548" t="s">
        <v>13553</v>
      </c>
    </row>
    <row r="5549" spans="1:8" x14ac:dyDescent="0.15">
      <c r="A5549">
        <v>5578</v>
      </c>
      <c r="B5549" t="s">
        <v>2202</v>
      </c>
      <c r="C5549" t="s">
        <v>13296</v>
      </c>
      <c r="D5549" t="s">
        <v>308</v>
      </c>
      <c r="E5549" s="2" t="s">
        <v>231</v>
      </c>
      <c r="F5549" t="s">
        <v>13630</v>
      </c>
      <c r="G5549" s="2" t="s">
        <v>7663</v>
      </c>
      <c r="H5549" t="s">
        <v>13553</v>
      </c>
    </row>
    <row r="5550" spans="1:8" x14ac:dyDescent="0.15">
      <c r="A5550">
        <v>5579</v>
      </c>
      <c r="B5550" t="s">
        <v>1211</v>
      </c>
      <c r="C5550" t="s">
        <v>13297</v>
      </c>
      <c r="D5550" t="s">
        <v>308</v>
      </c>
      <c r="E5550" s="2" t="s">
        <v>231</v>
      </c>
      <c r="F5550" t="s">
        <v>13610</v>
      </c>
      <c r="G5550" s="2" t="s">
        <v>7193</v>
      </c>
      <c r="H5550" t="s">
        <v>13553</v>
      </c>
    </row>
    <row r="5551" spans="1:8" x14ac:dyDescent="0.15">
      <c r="A5551">
        <v>5580</v>
      </c>
      <c r="B5551" t="s">
        <v>5975</v>
      </c>
      <c r="C5551" t="s">
        <v>13298</v>
      </c>
      <c r="D5551" t="s">
        <v>308</v>
      </c>
      <c r="E5551" s="2" t="s">
        <v>7855</v>
      </c>
      <c r="F5551" t="s">
        <v>13617</v>
      </c>
      <c r="G5551" s="2" t="s">
        <v>7627</v>
      </c>
      <c r="H5551" t="s">
        <v>13553</v>
      </c>
    </row>
    <row r="5552" spans="1:8" x14ac:dyDescent="0.15">
      <c r="A5552">
        <v>5581</v>
      </c>
      <c r="B5552" t="s">
        <v>5976</v>
      </c>
      <c r="C5552" t="s">
        <v>13299</v>
      </c>
      <c r="D5552" t="s">
        <v>318</v>
      </c>
      <c r="E5552" s="2" t="s">
        <v>7855</v>
      </c>
      <c r="F5552" t="s">
        <v>13607</v>
      </c>
      <c r="G5552" s="2" t="s">
        <v>7832</v>
      </c>
      <c r="H5552" t="s">
        <v>13553</v>
      </c>
    </row>
    <row r="5553" spans="1:8" x14ac:dyDescent="0.15">
      <c r="A5553">
        <v>5582</v>
      </c>
      <c r="B5553" t="s">
        <v>5977</v>
      </c>
      <c r="C5553" t="s">
        <v>13300</v>
      </c>
      <c r="D5553" t="s">
        <v>318</v>
      </c>
      <c r="E5553" s="2" t="s">
        <v>7855</v>
      </c>
      <c r="F5553" t="s">
        <v>13606</v>
      </c>
      <c r="G5553" s="2" t="s">
        <v>7477</v>
      </c>
      <c r="H5553" t="s">
        <v>13553</v>
      </c>
    </row>
    <row r="5554" spans="1:8" x14ac:dyDescent="0.15">
      <c r="A5554">
        <v>5583</v>
      </c>
      <c r="B5554" t="s">
        <v>5978</v>
      </c>
      <c r="C5554" t="s">
        <v>13301</v>
      </c>
      <c r="D5554" t="s">
        <v>318</v>
      </c>
      <c r="E5554" s="2" t="s">
        <v>7855</v>
      </c>
      <c r="F5554" t="s">
        <v>13607</v>
      </c>
      <c r="G5554" s="2" t="s">
        <v>7833</v>
      </c>
      <c r="H5554" t="s">
        <v>13553</v>
      </c>
    </row>
    <row r="5555" spans="1:8" x14ac:dyDescent="0.15">
      <c r="A5555">
        <v>5584</v>
      </c>
      <c r="B5555" t="s">
        <v>5979</v>
      </c>
      <c r="C5555" t="s">
        <v>13302</v>
      </c>
      <c r="D5555" t="s">
        <v>318</v>
      </c>
      <c r="E5555" s="2" t="s">
        <v>7855</v>
      </c>
      <c r="F5555" t="s">
        <v>13638</v>
      </c>
      <c r="G5555" s="2">
        <v>990527</v>
      </c>
      <c r="H5555" t="s">
        <v>13553</v>
      </c>
    </row>
    <row r="5556" spans="1:8" x14ac:dyDescent="0.15">
      <c r="A5556">
        <v>5585</v>
      </c>
      <c r="B5556" t="s">
        <v>5980</v>
      </c>
      <c r="C5556" t="s">
        <v>13303</v>
      </c>
      <c r="D5556" t="s">
        <v>318</v>
      </c>
      <c r="E5556" s="2" t="s">
        <v>7855</v>
      </c>
      <c r="F5556" t="s">
        <v>13606</v>
      </c>
      <c r="G5556" s="2" t="s">
        <v>6748</v>
      </c>
      <c r="H5556" t="s">
        <v>13553</v>
      </c>
    </row>
    <row r="5557" spans="1:8" x14ac:dyDescent="0.15">
      <c r="A5557">
        <v>5586</v>
      </c>
      <c r="B5557" t="s">
        <v>5981</v>
      </c>
      <c r="C5557" t="s">
        <v>13304</v>
      </c>
      <c r="D5557" t="s">
        <v>318</v>
      </c>
      <c r="E5557" s="2" t="s">
        <v>7855</v>
      </c>
      <c r="F5557" t="s">
        <v>13606</v>
      </c>
      <c r="G5557" s="2" t="s">
        <v>6944</v>
      </c>
      <c r="H5557" t="s">
        <v>13553</v>
      </c>
    </row>
    <row r="5558" spans="1:8" x14ac:dyDescent="0.15">
      <c r="A5558">
        <v>5587</v>
      </c>
      <c r="B5558" t="s">
        <v>5982</v>
      </c>
      <c r="C5558" t="s">
        <v>13305</v>
      </c>
      <c r="D5558" t="s">
        <v>318</v>
      </c>
      <c r="E5558" s="2" t="s">
        <v>7855</v>
      </c>
      <c r="F5558" t="s">
        <v>13606</v>
      </c>
      <c r="G5558" s="2" t="s">
        <v>6358</v>
      </c>
      <c r="H5558" t="s">
        <v>13553</v>
      </c>
    </row>
    <row r="5559" spans="1:8" x14ac:dyDescent="0.15">
      <c r="A5559">
        <v>5588</v>
      </c>
      <c r="B5559" t="s">
        <v>5983</v>
      </c>
      <c r="C5559" t="s">
        <v>13306</v>
      </c>
      <c r="D5559" t="s">
        <v>318</v>
      </c>
      <c r="E5559" s="2" t="s">
        <v>7855</v>
      </c>
      <c r="F5559" t="s">
        <v>13643</v>
      </c>
      <c r="G5559" s="2" t="s">
        <v>7611</v>
      </c>
      <c r="H5559" t="s">
        <v>13553</v>
      </c>
    </row>
    <row r="5560" spans="1:8" x14ac:dyDescent="0.15">
      <c r="A5560">
        <v>5589</v>
      </c>
      <c r="B5560" t="s">
        <v>5984</v>
      </c>
      <c r="C5560" t="s">
        <v>13307</v>
      </c>
      <c r="D5560" t="s">
        <v>318</v>
      </c>
      <c r="E5560" s="2" t="s">
        <v>7855</v>
      </c>
      <c r="F5560" t="s">
        <v>13606</v>
      </c>
      <c r="G5560" s="2" t="s">
        <v>7532</v>
      </c>
      <c r="H5560" t="s">
        <v>13553</v>
      </c>
    </row>
    <row r="5561" spans="1:8" x14ac:dyDescent="0.15">
      <c r="A5561">
        <v>5590</v>
      </c>
      <c r="B5561" t="s">
        <v>5985</v>
      </c>
      <c r="C5561" t="s">
        <v>13308</v>
      </c>
      <c r="D5561" t="s">
        <v>318</v>
      </c>
      <c r="E5561" s="2" t="s">
        <v>7855</v>
      </c>
      <c r="F5561" t="s">
        <v>13606</v>
      </c>
      <c r="G5561" s="2" t="s">
        <v>6497</v>
      </c>
      <c r="H5561" t="s">
        <v>13553</v>
      </c>
    </row>
    <row r="5562" spans="1:8" x14ac:dyDescent="0.15">
      <c r="A5562">
        <v>5591</v>
      </c>
      <c r="B5562" t="s">
        <v>5986</v>
      </c>
      <c r="C5562" t="s">
        <v>13309</v>
      </c>
      <c r="D5562" t="s">
        <v>318</v>
      </c>
      <c r="E5562" s="2" t="s">
        <v>7855</v>
      </c>
      <c r="F5562" t="s">
        <v>13606</v>
      </c>
      <c r="G5562" s="2" t="s">
        <v>6314</v>
      </c>
      <c r="H5562" t="s">
        <v>13553</v>
      </c>
    </row>
    <row r="5563" spans="1:8" x14ac:dyDescent="0.15">
      <c r="A5563">
        <v>5592</v>
      </c>
      <c r="B5563" t="s">
        <v>5987</v>
      </c>
      <c r="C5563" t="s">
        <v>13310</v>
      </c>
      <c r="D5563" t="s">
        <v>318</v>
      </c>
      <c r="E5563" s="2" t="s">
        <v>7855</v>
      </c>
      <c r="F5563" t="s">
        <v>13607</v>
      </c>
      <c r="G5563" s="2" t="s">
        <v>7828</v>
      </c>
      <c r="H5563" t="s">
        <v>13553</v>
      </c>
    </row>
    <row r="5564" spans="1:8" x14ac:dyDescent="0.15">
      <c r="A5564">
        <v>5593</v>
      </c>
      <c r="B5564" t="s">
        <v>5988</v>
      </c>
      <c r="C5564" t="s">
        <v>13311</v>
      </c>
      <c r="D5564" t="s">
        <v>6227</v>
      </c>
      <c r="E5564" s="2" t="s">
        <v>7855</v>
      </c>
      <c r="F5564" t="s">
        <v>13639</v>
      </c>
      <c r="G5564" s="2" t="s">
        <v>7715</v>
      </c>
      <c r="H5564" t="s">
        <v>13553</v>
      </c>
    </row>
    <row r="5565" spans="1:8" x14ac:dyDescent="0.15">
      <c r="A5565">
        <v>5594</v>
      </c>
      <c r="B5565" t="s">
        <v>5989</v>
      </c>
      <c r="C5565" t="s">
        <v>13312</v>
      </c>
      <c r="D5565" t="s">
        <v>324</v>
      </c>
      <c r="E5565" s="2" t="s">
        <v>7855</v>
      </c>
      <c r="F5565" t="s">
        <v>13641</v>
      </c>
      <c r="G5565" s="2" t="s">
        <v>6448</v>
      </c>
      <c r="H5565" t="s">
        <v>13553</v>
      </c>
    </row>
    <row r="5566" spans="1:8" x14ac:dyDescent="0.15">
      <c r="A5566">
        <v>5595</v>
      </c>
      <c r="B5566" t="s">
        <v>5990</v>
      </c>
      <c r="C5566" t="s">
        <v>13313</v>
      </c>
      <c r="D5566" t="s">
        <v>324</v>
      </c>
      <c r="E5566" s="2" t="s">
        <v>7855</v>
      </c>
      <c r="F5566" t="s">
        <v>13610</v>
      </c>
      <c r="G5566" s="2" t="s">
        <v>7827</v>
      </c>
      <c r="H5566" t="s">
        <v>13553</v>
      </c>
    </row>
    <row r="5567" spans="1:8" x14ac:dyDescent="0.15">
      <c r="A5567">
        <v>5596</v>
      </c>
      <c r="B5567" t="s">
        <v>5991</v>
      </c>
      <c r="C5567" t="s">
        <v>13314</v>
      </c>
      <c r="D5567" t="s">
        <v>324</v>
      </c>
      <c r="E5567" s="2" t="s">
        <v>7855</v>
      </c>
      <c r="F5567" t="s">
        <v>13634</v>
      </c>
      <c r="G5567" s="2" t="s">
        <v>6282</v>
      </c>
      <c r="H5567" t="s">
        <v>13553</v>
      </c>
    </row>
    <row r="5568" spans="1:8" x14ac:dyDescent="0.15">
      <c r="A5568">
        <v>5597</v>
      </c>
      <c r="B5568" t="s">
        <v>5992</v>
      </c>
      <c r="C5568" t="s">
        <v>13315</v>
      </c>
      <c r="D5568" t="s">
        <v>324</v>
      </c>
      <c r="E5568" s="2" t="s">
        <v>7855</v>
      </c>
      <c r="F5568" t="s">
        <v>13630</v>
      </c>
      <c r="G5568" s="2" t="s">
        <v>7627</v>
      </c>
      <c r="H5568" t="s">
        <v>13553</v>
      </c>
    </row>
    <row r="5569" spans="1:8" x14ac:dyDescent="0.15">
      <c r="A5569">
        <v>5598</v>
      </c>
      <c r="B5569" t="s">
        <v>5993</v>
      </c>
      <c r="C5569" t="s">
        <v>13316</v>
      </c>
      <c r="D5569" t="s">
        <v>324</v>
      </c>
      <c r="E5569" s="2" t="s">
        <v>7855</v>
      </c>
      <c r="F5569" t="s">
        <v>13607</v>
      </c>
      <c r="G5569" s="2" t="s">
        <v>6358</v>
      </c>
      <c r="H5569" t="s">
        <v>13553</v>
      </c>
    </row>
    <row r="5570" spans="1:8" x14ac:dyDescent="0.15">
      <c r="A5570">
        <v>5599</v>
      </c>
      <c r="B5570" t="s">
        <v>5994</v>
      </c>
      <c r="C5570" t="s">
        <v>13317</v>
      </c>
      <c r="D5570" t="s">
        <v>324</v>
      </c>
      <c r="E5570" s="2" t="s">
        <v>7855</v>
      </c>
      <c r="F5570" t="s">
        <v>13627</v>
      </c>
      <c r="G5570" s="2" t="s">
        <v>7544</v>
      </c>
      <c r="H5570" t="s">
        <v>13553</v>
      </c>
    </row>
    <row r="5571" spans="1:8" x14ac:dyDescent="0.15">
      <c r="A5571">
        <v>5600</v>
      </c>
      <c r="B5571" t="s">
        <v>3870</v>
      </c>
      <c r="C5571" t="s">
        <v>9713</v>
      </c>
      <c r="D5571" t="s">
        <v>324</v>
      </c>
      <c r="E5571" s="2" t="s">
        <v>7855</v>
      </c>
      <c r="F5571" t="s">
        <v>13621</v>
      </c>
      <c r="G5571" s="2" t="s">
        <v>7563</v>
      </c>
      <c r="H5571" t="s">
        <v>13553</v>
      </c>
    </row>
    <row r="5572" spans="1:8" x14ac:dyDescent="0.15">
      <c r="A5572">
        <v>5601</v>
      </c>
      <c r="B5572" t="s">
        <v>5995</v>
      </c>
      <c r="C5572" t="s">
        <v>13318</v>
      </c>
      <c r="D5572" t="s">
        <v>324</v>
      </c>
      <c r="E5572" s="2" t="s">
        <v>7855</v>
      </c>
      <c r="F5572" t="s">
        <v>13612</v>
      </c>
      <c r="G5572" s="2" t="s">
        <v>6786</v>
      </c>
      <c r="H5572" t="s">
        <v>13553</v>
      </c>
    </row>
    <row r="5573" spans="1:8" x14ac:dyDescent="0.15">
      <c r="A5573">
        <v>5602</v>
      </c>
      <c r="B5573" t="s">
        <v>5996</v>
      </c>
      <c r="C5573" t="s">
        <v>13319</v>
      </c>
      <c r="D5573" t="s">
        <v>324</v>
      </c>
      <c r="E5573" s="2" t="s">
        <v>7855</v>
      </c>
      <c r="F5573" t="s">
        <v>13608</v>
      </c>
      <c r="G5573" s="2" t="s">
        <v>7700</v>
      </c>
      <c r="H5573" t="s">
        <v>13553</v>
      </c>
    </row>
    <row r="5574" spans="1:8" x14ac:dyDescent="0.15">
      <c r="A5574">
        <v>5603</v>
      </c>
      <c r="B5574" t="s">
        <v>407</v>
      </c>
      <c r="C5574" t="s">
        <v>10364</v>
      </c>
      <c r="D5574" t="s">
        <v>324</v>
      </c>
      <c r="E5574" s="2" t="s">
        <v>7855</v>
      </c>
      <c r="F5574" t="s">
        <v>13642</v>
      </c>
      <c r="G5574" s="2" t="s">
        <v>6652</v>
      </c>
      <c r="H5574" t="s">
        <v>13553</v>
      </c>
    </row>
    <row r="5575" spans="1:8" x14ac:dyDescent="0.15">
      <c r="A5575">
        <v>5604</v>
      </c>
      <c r="B5575" t="s">
        <v>998</v>
      </c>
      <c r="C5575" t="s">
        <v>13320</v>
      </c>
      <c r="D5575" t="s">
        <v>13566</v>
      </c>
      <c r="E5575" s="2" t="s">
        <v>67</v>
      </c>
      <c r="F5575" t="s">
        <v>13627</v>
      </c>
      <c r="G5575" s="2" t="s">
        <v>7834</v>
      </c>
      <c r="H5575" t="s">
        <v>13553</v>
      </c>
    </row>
    <row r="5576" spans="1:8" x14ac:dyDescent="0.15">
      <c r="A5576">
        <v>5605</v>
      </c>
      <c r="B5576" t="s">
        <v>5997</v>
      </c>
      <c r="C5576" t="s">
        <v>13321</v>
      </c>
      <c r="D5576" t="s">
        <v>324</v>
      </c>
      <c r="E5576" s="2" t="s">
        <v>7855</v>
      </c>
      <c r="F5576" t="s">
        <v>13625</v>
      </c>
      <c r="G5576" s="2" t="s">
        <v>6603</v>
      </c>
      <c r="H5576" t="s">
        <v>13553</v>
      </c>
    </row>
    <row r="5577" spans="1:8" x14ac:dyDescent="0.15">
      <c r="A5577">
        <v>5606</v>
      </c>
      <c r="B5577" t="s">
        <v>5998</v>
      </c>
      <c r="C5577" t="s">
        <v>13322</v>
      </c>
      <c r="D5577" t="s">
        <v>324</v>
      </c>
      <c r="E5577" s="2" t="s">
        <v>7855</v>
      </c>
      <c r="F5577" t="s">
        <v>13610</v>
      </c>
      <c r="G5577" s="2" t="s">
        <v>7520</v>
      </c>
      <c r="H5577" t="s">
        <v>13553</v>
      </c>
    </row>
    <row r="5578" spans="1:8" x14ac:dyDescent="0.15">
      <c r="A5578">
        <v>5607</v>
      </c>
      <c r="B5578" t="s">
        <v>5999</v>
      </c>
      <c r="C5578" t="s">
        <v>13323</v>
      </c>
      <c r="D5578" t="s">
        <v>324</v>
      </c>
      <c r="E5578" s="2" t="s">
        <v>7855</v>
      </c>
      <c r="F5578" t="s">
        <v>13612</v>
      </c>
      <c r="G5578" s="2" t="s">
        <v>6362</v>
      </c>
      <c r="H5578" t="s">
        <v>13553</v>
      </c>
    </row>
    <row r="5579" spans="1:8" x14ac:dyDescent="0.15">
      <c r="A5579">
        <v>5608</v>
      </c>
      <c r="B5579" t="s">
        <v>6000</v>
      </c>
      <c r="C5579" t="s">
        <v>7915</v>
      </c>
      <c r="D5579" t="s">
        <v>324</v>
      </c>
      <c r="E5579" s="2" t="s">
        <v>7855</v>
      </c>
      <c r="F5579" t="s">
        <v>13634</v>
      </c>
      <c r="G5579" s="2" t="s">
        <v>6316</v>
      </c>
      <c r="H5579" t="s">
        <v>13553</v>
      </c>
    </row>
    <row r="5580" spans="1:8" x14ac:dyDescent="0.15">
      <c r="A5580">
        <v>5609</v>
      </c>
      <c r="B5580" t="s">
        <v>6001</v>
      </c>
      <c r="C5580" t="s">
        <v>13324</v>
      </c>
      <c r="D5580" t="s">
        <v>324</v>
      </c>
      <c r="E5580" s="2" t="s">
        <v>7855</v>
      </c>
      <c r="F5580" t="s">
        <v>13606</v>
      </c>
      <c r="G5580" s="2" t="s">
        <v>7060</v>
      </c>
      <c r="H5580" t="s">
        <v>13553</v>
      </c>
    </row>
    <row r="5581" spans="1:8" x14ac:dyDescent="0.15">
      <c r="A5581">
        <v>5610</v>
      </c>
      <c r="B5581" t="s">
        <v>6002</v>
      </c>
      <c r="C5581" t="s">
        <v>13325</v>
      </c>
      <c r="D5581" t="s">
        <v>324</v>
      </c>
      <c r="E5581" s="2" t="s">
        <v>7855</v>
      </c>
      <c r="F5581" t="s">
        <v>13627</v>
      </c>
      <c r="G5581" s="2" t="s">
        <v>7714</v>
      </c>
      <c r="H5581" t="s">
        <v>13553</v>
      </c>
    </row>
    <row r="5582" spans="1:8" x14ac:dyDescent="0.15">
      <c r="A5582">
        <v>5611</v>
      </c>
      <c r="B5582" t="s">
        <v>6003</v>
      </c>
      <c r="C5582" t="s">
        <v>13326</v>
      </c>
      <c r="D5582" t="s">
        <v>324</v>
      </c>
      <c r="E5582" s="2" t="s">
        <v>7855</v>
      </c>
      <c r="F5582" t="s">
        <v>13622</v>
      </c>
      <c r="G5582" s="2" t="s">
        <v>6424</v>
      </c>
      <c r="H5582" t="s">
        <v>13553</v>
      </c>
    </row>
    <row r="5583" spans="1:8" x14ac:dyDescent="0.15">
      <c r="A5583">
        <v>5612</v>
      </c>
      <c r="B5583" t="s">
        <v>6004</v>
      </c>
      <c r="C5583" t="s">
        <v>13327</v>
      </c>
      <c r="D5583" t="s">
        <v>324</v>
      </c>
      <c r="E5583" s="2" t="s">
        <v>7855</v>
      </c>
      <c r="F5583" t="s">
        <v>13610</v>
      </c>
      <c r="G5583" s="2" t="s">
        <v>7062</v>
      </c>
      <c r="H5583" t="s">
        <v>13553</v>
      </c>
    </row>
    <row r="5584" spans="1:8" x14ac:dyDescent="0.15">
      <c r="A5584">
        <v>5613</v>
      </c>
      <c r="B5584" t="s">
        <v>6005</v>
      </c>
      <c r="C5584" t="s">
        <v>13328</v>
      </c>
      <c r="D5584" t="s">
        <v>324</v>
      </c>
      <c r="E5584" s="2" t="s">
        <v>7855</v>
      </c>
      <c r="F5584" t="s">
        <v>13634</v>
      </c>
      <c r="G5584" s="2" t="s">
        <v>7668</v>
      </c>
      <c r="H5584" t="s">
        <v>13553</v>
      </c>
    </row>
    <row r="5585" spans="1:8" x14ac:dyDescent="0.15">
      <c r="A5585">
        <v>5614</v>
      </c>
      <c r="B5585" t="s">
        <v>6006</v>
      </c>
      <c r="C5585" t="s">
        <v>13329</v>
      </c>
      <c r="D5585" t="s">
        <v>324</v>
      </c>
      <c r="E5585" s="2" t="s">
        <v>7855</v>
      </c>
      <c r="F5585" t="s">
        <v>13610</v>
      </c>
      <c r="G5585" s="2" t="s">
        <v>6989</v>
      </c>
      <c r="H5585" t="s">
        <v>13553</v>
      </c>
    </row>
    <row r="5586" spans="1:8" x14ac:dyDescent="0.15">
      <c r="A5586">
        <v>5615</v>
      </c>
      <c r="B5586" t="s">
        <v>6007</v>
      </c>
      <c r="C5586" t="s">
        <v>13330</v>
      </c>
      <c r="D5586" t="s">
        <v>324</v>
      </c>
      <c r="E5586" s="2" t="s">
        <v>7855</v>
      </c>
      <c r="F5586" t="s">
        <v>13627</v>
      </c>
      <c r="G5586" s="2" t="s">
        <v>6439</v>
      </c>
      <c r="H5586" t="s">
        <v>13553</v>
      </c>
    </row>
    <row r="5587" spans="1:8" x14ac:dyDescent="0.15">
      <c r="A5587">
        <v>5616</v>
      </c>
      <c r="B5587" t="s">
        <v>6008</v>
      </c>
      <c r="C5587" t="s">
        <v>13331</v>
      </c>
      <c r="D5587" t="s">
        <v>324</v>
      </c>
      <c r="E5587" s="2" t="s">
        <v>7855</v>
      </c>
      <c r="F5587" t="s">
        <v>13635</v>
      </c>
      <c r="G5587" s="2" t="s">
        <v>7372</v>
      </c>
      <c r="H5587" t="s">
        <v>13553</v>
      </c>
    </row>
    <row r="5588" spans="1:8" x14ac:dyDescent="0.15">
      <c r="A5588">
        <v>5617</v>
      </c>
      <c r="B5588" t="s">
        <v>6009</v>
      </c>
      <c r="C5588" t="s">
        <v>13332</v>
      </c>
      <c r="D5588" t="s">
        <v>324</v>
      </c>
      <c r="E5588" s="2" t="s">
        <v>7855</v>
      </c>
      <c r="F5588" t="s">
        <v>13618</v>
      </c>
      <c r="G5588" s="2" t="s">
        <v>7299</v>
      </c>
      <c r="H5588" t="s">
        <v>13553</v>
      </c>
    </row>
    <row r="5589" spans="1:8" x14ac:dyDescent="0.15">
      <c r="A5589">
        <v>5618</v>
      </c>
      <c r="B5589" t="s">
        <v>6010</v>
      </c>
      <c r="C5589" t="s">
        <v>13333</v>
      </c>
      <c r="D5589" t="s">
        <v>324</v>
      </c>
      <c r="E5589" s="2" t="s">
        <v>7855</v>
      </c>
      <c r="F5589" t="s">
        <v>13632</v>
      </c>
      <c r="G5589" s="2" t="s">
        <v>7700</v>
      </c>
      <c r="H5589" t="s">
        <v>13553</v>
      </c>
    </row>
    <row r="5590" spans="1:8" x14ac:dyDescent="0.15">
      <c r="A5590">
        <v>5619</v>
      </c>
      <c r="B5590" t="s">
        <v>6011</v>
      </c>
      <c r="C5590" t="s">
        <v>13334</v>
      </c>
      <c r="D5590" t="s">
        <v>324</v>
      </c>
      <c r="E5590" s="2" t="s">
        <v>7855</v>
      </c>
      <c r="F5590" t="s">
        <v>13615</v>
      </c>
      <c r="G5590" s="2" t="s">
        <v>7076</v>
      </c>
      <c r="H5590" t="s">
        <v>13553</v>
      </c>
    </row>
    <row r="5591" spans="1:8" x14ac:dyDescent="0.15">
      <c r="A5591">
        <v>5620</v>
      </c>
      <c r="B5591" t="s">
        <v>6012</v>
      </c>
      <c r="C5591" t="s">
        <v>13335</v>
      </c>
      <c r="D5591" t="s">
        <v>324</v>
      </c>
      <c r="E5591" s="2" t="s">
        <v>7855</v>
      </c>
      <c r="F5591" t="s">
        <v>13611</v>
      </c>
      <c r="G5591" s="2" t="s">
        <v>6985</v>
      </c>
      <c r="H5591" t="s">
        <v>13553</v>
      </c>
    </row>
    <row r="5592" spans="1:8" x14ac:dyDescent="0.15">
      <c r="A5592">
        <v>5621</v>
      </c>
      <c r="B5592" t="s">
        <v>6013</v>
      </c>
      <c r="C5592" t="s">
        <v>13336</v>
      </c>
      <c r="D5592" t="s">
        <v>324</v>
      </c>
      <c r="E5592" s="2" t="s">
        <v>7855</v>
      </c>
      <c r="F5592" t="s">
        <v>13645</v>
      </c>
      <c r="G5592" s="2" t="s">
        <v>7830</v>
      </c>
      <c r="H5592" t="s">
        <v>13553</v>
      </c>
    </row>
    <row r="5593" spans="1:8" x14ac:dyDescent="0.15">
      <c r="A5593">
        <v>5622</v>
      </c>
      <c r="B5593" t="s">
        <v>6014</v>
      </c>
      <c r="C5593" t="s">
        <v>13337</v>
      </c>
      <c r="D5593" t="s">
        <v>324</v>
      </c>
      <c r="E5593" s="2" t="s">
        <v>7855</v>
      </c>
      <c r="F5593" t="s">
        <v>13612</v>
      </c>
      <c r="G5593" s="2" t="s">
        <v>6603</v>
      </c>
      <c r="H5593" t="s">
        <v>13553</v>
      </c>
    </row>
    <row r="5594" spans="1:8" x14ac:dyDescent="0.15">
      <c r="A5594">
        <v>5623</v>
      </c>
      <c r="B5594" t="s">
        <v>6015</v>
      </c>
      <c r="C5594" t="s">
        <v>13338</v>
      </c>
      <c r="D5594" t="s">
        <v>324</v>
      </c>
      <c r="E5594" s="2" t="s">
        <v>7855</v>
      </c>
      <c r="F5594" t="s">
        <v>13622</v>
      </c>
      <c r="G5594" s="2" t="s">
        <v>7393</v>
      </c>
      <c r="H5594" t="s">
        <v>13553</v>
      </c>
    </row>
    <row r="5595" spans="1:8" x14ac:dyDescent="0.15">
      <c r="A5595">
        <v>5624</v>
      </c>
      <c r="B5595" t="s">
        <v>6016</v>
      </c>
      <c r="C5595" t="s">
        <v>13339</v>
      </c>
      <c r="D5595" t="s">
        <v>324</v>
      </c>
      <c r="E5595" s="2" t="s">
        <v>7855</v>
      </c>
      <c r="F5595" t="s">
        <v>13611</v>
      </c>
      <c r="G5595" s="2" t="s">
        <v>7835</v>
      </c>
      <c r="H5595" t="s">
        <v>13553</v>
      </c>
    </row>
    <row r="5596" spans="1:8" x14ac:dyDescent="0.15">
      <c r="A5596">
        <v>5625</v>
      </c>
      <c r="B5596" t="s">
        <v>6017</v>
      </c>
      <c r="C5596" t="s">
        <v>13340</v>
      </c>
      <c r="D5596" t="s">
        <v>324</v>
      </c>
      <c r="E5596" s="2" t="s">
        <v>7855</v>
      </c>
      <c r="F5596" t="s">
        <v>13610</v>
      </c>
      <c r="G5596" s="2" t="s">
        <v>6652</v>
      </c>
      <c r="H5596" t="s">
        <v>13553</v>
      </c>
    </row>
    <row r="5597" spans="1:8" x14ac:dyDescent="0.15">
      <c r="A5597">
        <v>5626</v>
      </c>
      <c r="B5597" t="s">
        <v>6018</v>
      </c>
      <c r="C5597" t="s">
        <v>13341</v>
      </c>
      <c r="D5597" t="s">
        <v>13566</v>
      </c>
      <c r="E5597" s="2" t="s">
        <v>67</v>
      </c>
      <c r="F5597" t="s">
        <v>13627</v>
      </c>
      <c r="G5597" s="2" t="s">
        <v>7836</v>
      </c>
      <c r="H5597" t="s">
        <v>13553</v>
      </c>
    </row>
    <row r="5598" spans="1:8" x14ac:dyDescent="0.15">
      <c r="A5598">
        <v>5627</v>
      </c>
      <c r="B5598" t="s">
        <v>6019</v>
      </c>
      <c r="C5598" t="s">
        <v>13342</v>
      </c>
      <c r="D5598" t="s">
        <v>324</v>
      </c>
      <c r="E5598" s="2" t="s">
        <v>7855</v>
      </c>
      <c r="F5598" t="s">
        <v>13617</v>
      </c>
      <c r="G5598" s="2" t="s">
        <v>6785</v>
      </c>
      <c r="H5598" t="s">
        <v>13553</v>
      </c>
    </row>
    <row r="5599" spans="1:8" x14ac:dyDescent="0.15">
      <c r="A5599">
        <v>5628</v>
      </c>
      <c r="B5599" t="s">
        <v>6020</v>
      </c>
      <c r="C5599" t="s">
        <v>13343</v>
      </c>
      <c r="D5599" t="s">
        <v>324</v>
      </c>
      <c r="E5599" s="2" t="s">
        <v>7855</v>
      </c>
      <c r="F5599" t="s">
        <v>13634</v>
      </c>
      <c r="G5599" s="2" t="s">
        <v>7266</v>
      </c>
      <c r="H5599" t="s">
        <v>13553</v>
      </c>
    </row>
    <row r="5600" spans="1:8" x14ac:dyDescent="0.15">
      <c r="A5600">
        <v>5629</v>
      </c>
      <c r="B5600" t="s">
        <v>6021</v>
      </c>
      <c r="C5600" t="s">
        <v>13344</v>
      </c>
      <c r="D5600" t="s">
        <v>324</v>
      </c>
      <c r="E5600" s="2" t="s">
        <v>7855</v>
      </c>
      <c r="F5600" t="s">
        <v>27</v>
      </c>
      <c r="G5600" s="2" t="s">
        <v>6757</v>
      </c>
      <c r="H5600" t="s">
        <v>13553</v>
      </c>
    </row>
    <row r="5601" spans="1:8" x14ac:dyDescent="0.15">
      <c r="A5601">
        <v>5630</v>
      </c>
      <c r="B5601" t="s">
        <v>6022</v>
      </c>
      <c r="C5601" t="s">
        <v>13345</v>
      </c>
      <c r="D5601" t="s">
        <v>13566</v>
      </c>
      <c r="E5601" s="2" t="s">
        <v>67</v>
      </c>
      <c r="F5601" t="s">
        <v>13625</v>
      </c>
      <c r="G5601" s="2" t="s">
        <v>6230</v>
      </c>
      <c r="H5601" t="s">
        <v>13553</v>
      </c>
    </row>
    <row r="5602" spans="1:8" x14ac:dyDescent="0.15">
      <c r="A5602">
        <v>5631</v>
      </c>
      <c r="B5602" t="s">
        <v>6023</v>
      </c>
      <c r="C5602" t="s">
        <v>13346</v>
      </c>
      <c r="D5602" t="s">
        <v>422</v>
      </c>
      <c r="E5602" s="2" t="s">
        <v>7855</v>
      </c>
      <c r="F5602" t="s">
        <v>13610</v>
      </c>
      <c r="G5602" s="2" t="s">
        <v>6443</v>
      </c>
      <c r="H5602" t="s">
        <v>13553</v>
      </c>
    </row>
    <row r="5603" spans="1:8" x14ac:dyDescent="0.15">
      <c r="A5603">
        <v>5632</v>
      </c>
      <c r="B5603" t="s">
        <v>6024</v>
      </c>
      <c r="C5603" t="s">
        <v>13347</v>
      </c>
      <c r="D5603" t="s">
        <v>389</v>
      </c>
      <c r="E5603" s="2" t="s">
        <v>7855</v>
      </c>
      <c r="F5603" t="s">
        <v>13617</v>
      </c>
      <c r="G5603" s="2" t="s">
        <v>6500</v>
      </c>
      <c r="H5603" t="s">
        <v>13553</v>
      </c>
    </row>
    <row r="5604" spans="1:8" x14ac:dyDescent="0.15">
      <c r="A5604">
        <v>5633</v>
      </c>
      <c r="B5604" t="s">
        <v>6025</v>
      </c>
      <c r="C5604" t="s">
        <v>13348</v>
      </c>
      <c r="D5604" t="s">
        <v>389</v>
      </c>
      <c r="E5604" s="2" t="s">
        <v>7855</v>
      </c>
      <c r="F5604" t="s">
        <v>13609</v>
      </c>
      <c r="G5604" s="2" t="s">
        <v>7103</v>
      </c>
      <c r="H5604" t="s">
        <v>13553</v>
      </c>
    </row>
    <row r="5605" spans="1:8" x14ac:dyDescent="0.15">
      <c r="A5605">
        <v>5634</v>
      </c>
      <c r="B5605" t="s">
        <v>6026</v>
      </c>
      <c r="C5605" t="s">
        <v>13349</v>
      </c>
      <c r="D5605" t="s">
        <v>389</v>
      </c>
      <c r="E5605" s="2" t="s">
        <v>7855</v>
      </c>
      <c r="F5605" t="s">
        <v>13617</v>
      </c>
      <c r="G5605" s="2" t="s">
        <v>6886</v>
      </c>
      <c r="H5605" t="s">
        <v>13553</v>
      </c>
    </row>
    <row r="5606" spans="1:8" x14ac:dyDescent="0.15">
      <c r="A5606">
        <v>5635</v>
      </c>
      <c r="B5606" t="s">
        <v>6027</v>
      </c>
      <c r="C5606" t="s">
        <v>9371</v>
      </c>
      <c r="D5606" t="s">
        <v>389</v>
      </c>
      <c r="E5606" s="2" t="s">
        <v>7855</v>
      </c>
      <c r="F5606" t="s">
        <v>13617</v>
      </c>
      <c r="G5606" s="2" t="s">
        <v>6984</v>
      </c>
      <c r="H5606" t="s">
        <v>13553</v>
      </c>
    </row>
    <row r="5607" spans="1:8" x14ac:dyDescent="0.15">
      <c r="A5607">
        <v>5636</v>
      </c>
      <c r="B5607" t="s">
        <v>6028</v>
      </c>
      <c r="C5607" t="s">
        <v>13350</v>
      </c>
      <c r="D5607" t="s">
        <v>415</v>
      </c>
      <c r="E5607" s="2" t="s">
        <v>7855</v>
      </c>
      <c r="F5607" t="s">
        <v>13610</v>
      </c>
      <c r="G5607" s="2" t="s">
        <v>6790</v>
      </c>
      <c r="H5607" t="s">
        <v>13553</v>
      </c>
    </row>
    <row r="5608" spans="1:8" x14ac:dyDescent="0.15">
      <c r="A5608">
        <v>5637</v>
      </c>
      <c r="B5608" t="s">
        <v>6029</v>
      </c>
      <c r="C5608" t="s">
        <v>13351</v>
      </c>
      <c r="D5608" t="s">
        <v>353</v>
      </c>
      <c r="E5608" s="2" t="s">
        <v>7855</v>
      </c>
      <c r="F5608" t="s">
        <v>13607</v>
      </c>
      <c r="G5608" s="2" t="s">
        <v>6521</v>
      </c>
      <c r="H5608" t="s">
        <v>13553</v>
      </c>
    </row>
    <row r="5609" spans="1:8" x14ac:dyDescent="0.15">
      <c r="A5609">
        <v>5638</v>
      </c>
      <c r="B5609" t="s">
        <v>6030</v>
      </c>
      <c r="C5609" t="s">
        <v>13352</v>
      </c>
      <c r="D5609" t="s">
        <v>417</v>
      </c>
      <c r="E5609" s="2" t="s">
        <v>7855</v>
      </c>
      <c r="F5609" t="s">
        <v>13634</v>
      </c>
      <c r="G5609" s="2" t="s">
        <v>6659</v>
      </c>
      <c r="H5609" t="s">
        <v>13553</v>
      </c>
    </row>
    <row r="5610" spans="1:8" x14ac:dyDescent="0.15">
      <c r="A5610">
        <v>5639</v>
      </c>
      <c r="B5610" t="s">
        <v>6031</v>
      </c>
      <c r="C5610" t="s">
        <v>13353</v>
      </c>
      <c r="D5610" t="s">
        <v>417</v>
      </c>
      <c r="E5610" s="2" t="s">
        <v>7855</v>
      </c>
      <c r="F5610" t="s">
        <v>13634</v>
      </c>
      <c r="G5610" s="2" t="s">
        <v>7837</v>
      </c>
      <c r="H5610" t="s">
        <v>13553</v>
      </c>
    </row>
    <row r="5611" spans="1:8" x14ac:dyDescent="0.15">
      <c r="A5611">
        <v>5640</v>
      </c>
      <c r="B5611" t="s">
        <v>6032</v>
      </c>
      <c r="C5611" t="s">
        <v>13354</v>
      </c>
      <c r="D5611" t="s">
        <v>417</v>
      </c>
      <c r="E5611" s="2" t="s">
        <v>7855</v>
      </c>
      <c r="F5611" t="s">
        <v>13642</v>
      </c>
      <c r="G5611" s="2" t="s">
        <v>7702</v>
      </c>
      <c r="H5611" t="s">
        <v>13553</v>
      </c>
    </row>
    <row r="5612" spans="1:8" x14ac:dyDescent="0.15">
      <c r="A5612">
        <v>5641</v>
      </c>
      <c r="B5612" t="s">
        <v>6033</v>
      </c>
      <c r="C5612" t="s">
        <v>13355</v>
      </c>
      <c r="D5612" t="s">
        <v>417</v>
      </c>
      <c r="E5612" s="2" t="s">
        <v>7855</v>
      </c>
      <c r="F5612" t="s">
        <v>13634</v>
      </c>
      <c r="G5612" s="2" t="s">
        <v>7787</v>
      </c>
      <c r="H5612" t="s">
        <v>13553</v>
      </c>
    </row>
    <row r="5613" spans="1:8" x14ac:dyDescent="0.15">
      <c r="A5613">
        <v>5642</v>
      </c>
      <c r="B5613" t="s">
        <v>6034</v>
      </c>
      <c r="C5613" t="s">
        <v>8601</v>
      </c>
      <c r="D5613" t="s">
        <v>321</v>
      </c>
      <c r="E5613" s="2" t="s">
        <v>230</v>
      </c>
      <c r="F5613" t="s">
        <v>13622</v>
      </c>
      <c r="G5613" s="2" t="s">
        <v>6813</v>
      </c>
      <c r="H5613" t="s">
        <v>13553</v>
      </c>
    </row>
    <row r="5614" spans="1:8" x14ac:dyDescent="0.15">
      <c r="A5614">
        <v>5643</v>
      </c>
      <c r="B5614" t="s">
        <v>6035</v>
      </c>
      <c r="C5614" t="s">
        <v>13356</v>
      </c>
      <c r="D5614" t="s">
        <v>347</v>
      </c>
      <c r="E5614" s="2" t="s">
        <v>7855</v>
      </c>
      <c r="F5614" t="s">
        <v>13609</v>
      </c>
      <c r="G5614" s="2" t="s">
        <v>7838</v>
      </c>
      <c r="H5614" t="s">
        <v>13553</v>
      </c>
    </row>
    <row r="5615" spans="1:8" x14ac:dyDescent="0.15">
      <c r="A5615">
        <v>5644</v>
      </c>
      <c r="B5615" t="s">
        <v>6036</v>
      </c>
      <c r="C5615" t="s">
        <v>13357</v>
      </c>
      <c r="D5615" t="s">
        <v>347</v>
      </c>
      <c r="E5615" s="2" t="s">
        <v>7855</v>
      </c>
      <c r="F5615" t="s">
        <v>13609</v>
      </c>
      <c r="G5615" s="2" t="s">
        <v>6615</v>
      </c>
      <c r="H5615" t="s">
        <v>13553</v>
      </c>
    </row>
    <row r="5616" spans="1:8" x14ac:dyDescent="0.15">
      <c r="A5616">
        <v>5645</v>
      </c>
      <c r="B5616" t="s">
        <v>6037</v>
      </c>
      <c r="C5616" t="s">
        <v>13358</v>
      </c>
      <c r="D5616" t="s">
        <v>347</v>
      </c>
      <c r="E5616" s="2" t="s">
        <v>7855</v>
      </c>
      <c r="F5616" t="s">
        <v>13609</v>
      </c>
      <c r="G5616" s="2" t="s">
        <v>7669</v>
      </c>
      <c r="H5616" t="s">
        <v>13553</v>
      </c>
    </row>
    <row r="5617" spans="1:8" x14ac:dyDescent="0.15">
      <c r="A5617">
        <v>5646</v>
      </c>
      <c r="B5617" t="s">
        <v>6038</v>
      </c>
      <c r="C5617" t="s">
        <v>13359</v>
      </c>
      <c r="D5617" t="s">
        <v>347</v>
      </c>
      <c r="E5617" s="2" t="s">
        <v>7855</v>
      </c>
      <c r="F5617" t="s">
        <v>13609</v>
      </c>
      <c r="G5617" s="2" t="s">
        <v>6452</v>
      </c>
      <c r="H5617" t="s">
        <v>13553</v>
      </c>
    </row>
    <row r="5618" spans="1:8" x14ac:dyDescent="0.15">
      <c r="A5618">
        <v>5647</v>
      </c>
      <c r="B5618" t="s">
        <v>6039</v>
      </c>
      <c r="C5618" t="s">
        <v>10854</v>
      </c>
      <c r="D5618" t="s">
        <v>347</v>
      </c>
      <c r="E5618" s="2" t="s">
        <v>7855</v>
      </c>
      <c r="F5618" t="s">
        <v>13609</v>
      </c>
      <c r="G5618" s="2" t="s">
        <v>6605</v>
      </c>
      <c r="H5618" t="s">
        <v>13553</v>
      </c>
    </row>
    <row r="5619" spans="1:8" x14ac:dyDescent="0.15">
      <c r="A5619">
        <v>5648</v>
      </c>
      <c r="B5619" t="s">
        <v>6040</v>
      </c>
      <c r="C5619" t="s">
        <v>13360</v>
      </c>
      <c r="D5619" t="s">
        <v>347</v>
      </c>
      <c r="E5619" s="2" t="s">
        <v>7855</v>
      </c>
      <c r="F5619" t="s">
        <v>13609</v>
      </c>
      <c r="G5619" s="2" t="s">
        <v>6457</v>
      </c>
      <c r="H5619" t="s">
        <v>13553</v>
      </c>
    </row>
    <row r="5620" spans="1:8" x14ac:dyDescent="0.15">
      <c r="A5620">
        <v>5649</v>
      </c>
      <c r="B5620" t="s">
        <v>6041</v>
      </c>
      <c r="C5620" t="s">
        <v>13361</v>
      </c>
      <c r="D5620" t="s">
        <v>347</v>
      </c>
      <c r="E5620" s="2" t="s">
        <v>7855</v>
      </c>
      <c r="F5620" t="s">
        <v>13609</v>
      </c>
      <c r="G5620" s="2" t="s">
        <v>6598</v>
      </c>
      <c r="H5620" t="s">
        <v>13553</v>
      </c>
    </row>
    <row r="5621" spans="1:8" x14ac:dyDescent="0.15">
      <c r="A5621">
        <v>5650</v>
      </c>
      <c r="B5621" t="s">
        <v>2038</v>
      </c>
      <c r="C5621" t="s">
        <v>13362</v>
      </c>
      <c r="D5621" t="s">
        <v>364</v>
      </c>
      <c r="E5621" s="2" t="s">
        <v>232</v>
      </c>
      <c r="F5621" t="s">
        <v>13606</v>
      </c>
      <c r="G5621" s="2" t="s">
        <v>7464</v>
      </c>
      <c r="H5621" t="s">
        <v>13553</v>
      </c>
    </row>
    <row r="5622" spans="1:8" x14ac:dyDescent="0.15">
      <c r="A5622">
        <v>5651</v>
      </c>
      <c r="B5622" t="s">
        <v>3539</v>
      </c>
      <c r="C5622" t="s">
        <v>13363</v>
      </c>
      <c r="D5622" t="s">
        <v>364</v>
      </c>
      <c r="E5622" s="2" t="s">
        <v>231</v>
      </c>
      <c r="F5622" t="s">
        <v>13607</v>
      </c>
      <c r="G5622" s="2" t="s">
        <v>6288</v>
      </c>
      <c r="H5622" t="s">
        <v>13553</v>
      </c>
    </row>
    <row r="5623" spans="1:8" x14ac:dyDescent="0.15">
      <c r="A5623">
        <v>5652</v>
      </c>
      <c r="B5623" t="s">
        <v>6042</v>
      </c>
      <c r="C5623" t="s">
        <v>13364</v>
      </c>
      <c r="D5623" t="s">
        <v>364</v>
      </c>
      <c r="E5623" s="2" t="s">
        <v>7855</v>
      </c>
      <c r="F5623" t="s">
        <v>13610</v>
      </c>
      <c r="G5623" s="2" t="s">
        <v>6990</v>
      </c>
      <c r="H5623" t="s">
        <v>13553</v>
      </c>
    </row>
    <row r="5624" spans="1:8" x14ac:dyDescent="0.15">
      <c r="A5624">
        <v>5653</v>
      </c>
      <c r="B5624" t="s">
        <v>6043</v>
      </c>
      <c r="C5624" t="s">
        <v>13365</v>
      </c>
      <c r="D5624" t="s">
        <v>364</v>
      </c>
      <c r="E5624" s="2" t="s">
        <v>7855</v>
      </c>
      <c r="F5624" t="s">
        <v>13607</v>
      </c>
      <c r="G5624" s="2" t="s">
        <v>7668</v>
      </c>
      <c r="H5624" t="s">
        <v>13553</v>
      </c>
    </row>
    <row r="5625" spans="1:8" x14ac:dyDescent="0.15">
      <c r="A5625">
        <v>5654</v>
      </c>
      <c r="B5625" t="s">
        <v>6044</v>
      </c>
      <c r="C5625" t="s">
        <v>13366</v>
      </c>
      <c r="D5625" t="s">
        <v>364</v>
      </c>
      <c r="E5625" s="2" t="s">
        <v>7855</v>
      </c>
      <c r="F5625" t="s">
        <v>13634</v>
      </c>
      <c r="G5625" s="2" t="s">
        <v>7488</v>
      </c>
      <c r="H5625" t="s">
        <v>13553</v>
      </c>
    </row>
    <row r="5626" spans="1:8" x14ac:dyDescent="0.15">
      <c r="A5626">
        <v>5655</v>
      </c>
      <c r="B5626" t="s">
        <v>6045</v>
      </c>
      <c r="C5626" t="s">
        <v>13367</v>
      </c>
      <c r="D5626" t="s">
        <v>13580</v>
      </c>
      <c r="E5626" s="2" t="s">
        <v>67</v>
      </c>
      <c r="F5626" t="s">
        <v>13617</v>
      </c>
      <c r="G5626" s="2" t="s">
        <v>7839</v>
      </c>
      <c r="H5626" t="s">
        <v>13553</v>
      </c>
    </row>
    <row r="5627" spans="1:8" x14ac:dyDescent="0.15">
      <c r="A5627">
        <v>5656</v>
      </c>
      <c r="B5627" t="s">
        <v>6046</v>
      </c>
      <c r="C5627" t="s">
        <v>13368</v>
      </c>
      <c r="D5627" t="s">
        <v>364</v>
      </c>
      <c r="E5627" s="2" t="s">
        <v>231</v>
      </c>
      <c r="F5627" t="s">
        <v>13610</v>
      </c>
      <c r="G5627" s="2" t="s">
        <v>6400</v>
      </c>
      <c r="H5627" t="s">
        <v>13553</v>
      </c>
    </row>
    <row r="5628" spans="1:8" x14ac:dyDescent="0.15">
      <c r="A5628">
        <v>5657</v>
      </c>
      <c r="B5628" t="s">
        <v>6047</v>
      </c>
      <c r="C5628" t="s">
        <v>13369</v>
      </c>
      <c r="D5628" t="s">
        <v>364</v>
      </c>
      <c r="E5628" s="2" t="s">
        <v>7855</v>
      </c>
      <c r="F5628" t="s">
        <v>13607</v>
      </c>
      <c r="G5628" s="2" t="s">
        <v>6980</v>
      </c>
      <c r="H5628" t="s">
        <v>13553</v>
      </c>
    </row>
    <row r="5629" spans="1:8" x14ac:dyDescent="0.15">
      <c r="A5629">
        <v>5658</v>
      </c>
      <c r="B5629" t="s">
        <v>6048</v>
      </c>
      <c r="C5629" t="s">
        <v>11407</v>
      </c>
      <c r="D5629" t="s">
        <v>364</v>
      </c>
      <c r="E5629" s="2" t="s">
        <v>7855</v>
      </c>
      <c r="F5629" t="s">
        <v>13607</v>
      </c>
      <c r="G5629" s="2" t="s">
        <v>7840</v>
      </c>
      <c r="H5629" t="s">
        <v>13553</v>
      </c>
    </row>
    <row r="5630" spans="1:8" x14ac:dyDescent="0.15">
      <c r="A5630">
        <v>5659</v>
      </c>
      <c r="B5630" t="s">
        <v>4154</v>
      </c>
      <c r="C5630" t="s">
        <v>13370</v>
      </c>
      <c r="D5630" t="s">
        <v>364</v>
      </c>
      <c r="E5630" s="2" t="s">
        <v>232</v>
      </c>
      <c r="F5630" t="s">
        <v>13634</v>
      </c>
      <c r="G5630" s="2" t="s">
        <v>6465</v>
      </c>
      <c r="H5630" t="s">
        <v>13553</v>
      </c>
    </row>
    <row r="5631" spans="1:8" x14ac:dyDescent="0.15">
      <c r="A5631">
        <v>5660</v>
      </c>
      <c r="B5631" t="s">
        <v>6049</v>
      </c>
      <c r="C5631" t="s">
        <v>13371</v>
      </c>
      <c r="D5631" t="s">
        <v>364</v>
      </c>
      <c r="E5631" s="2" t="s">
        <v>7855</v>
      </c>
      <c r="F5631" t="s">
        <v>13642</v>
      </c>
      <c r="G5631" s="2" t="s">
        <v>6961</v>
      </c>
      <c r="H5631" t="s">
        <v>13553</v>
      </c>
    </row>
    <row r="5632" spans="1:8" x14ac:dyDescent="0.15">
      <c r="A5632">
        <v>5661</v>
      </c>
      <c r="B5632" t="s">
        <v>6050</v>
      </c>
      <c r="C5632" t="s">
        <v>13372</v>
      </c>
      <c r="D5632" t="s">
        <v>364</v>
      </c>
      <c r="E5632" s="2" t="s">
        <v>7855</v>
      </c>
      <c r="F5632" t="s">
        <v>13607</v>
      </c>
      <c r="G5632" s="2" t="s">
        <v>7724</v>
      </c>
      <c r="H5632" t="s">
        <v>13553</v>
      </c>
    </row>
    <row r="5633" spans="1:8" x14ac:dyDescent="0.15">
      <c r="A5633">
        <v>5662</v>
      </c>
      <c r="B5633" t="s">
        <v>633</v>
      </c>
      <c r="C5633" t="s">
        <v>13373</v>
      </c>
      <c r="D5633" t="s">
        <v>2192</v>
      </c>
      <c r="E5633" s="2" t="s">
        <v>7855</v>
      </c>
      <c r="F5633" t="s">
        <v>13609</v>
      </c>
      <c r="G5633" s="2" t="s">
        <v>6805</v>
      </c>
      <c r="H5633" t="s">
        <v>13553</v>
      </c>
    </row>
    <row r="5634" spans="1:8" x14ac:dyDescent="0.15">
      <c r="A5634">
        <v>5663</v>
      </c>
      <c r="B5634" t="s">
        <v>6051</v>
      </c>
      <c r="C5634" t="s">
        <v>13374</v>
      </c>
      <c r="D5634" t="s">
        <v>6228</v>
      </c>
      <c r="E5634" s="2" t="s">
        <v>7855</v>
      </c>
      <c r="F5634" t="s">
        <v>13607</v>
      </c>
      <c r="G5634" s="2" t="s">
        <v>7422</v>
      </c>
      <c r="H5634" t="s">
        <v>13553</v>
      </c>
    </row>
    <row r="5635" spans="1:8" x14ac:dyDescent="0.15">
      <c r="A5635">
        <v>5664</v>
      </c>
      <c r="B5635" t="s">
        <v>6052</v>
      </c>
      <c r="C5635" t="s">
        <v>13375</v>
      </c>
      <c r="D5635" t="s">
        <v>6228</v>
      </c>
      <c r="E5635" s="2" t="s">
        <v>7855</v>
      </c>
      <c r="F5635" t="s">
        <v>13607</v>
      </c>
      <c r="G5635" s="2" t="s">
        <v>7532</v>
      </c>
      <c r="H5635" t="s">
        <v>13553</v>
      </c>
    </row>
    <row r="5636" spans="1:8" x14ac:dyDescent="0.15">
      <c r="A5636">
        <v>5665</v>
      </c>
      <c r="B5636" t="s">
        <v>6053</v>
      </c>
      <c r="C5636" t="s">
        <v>13376</v>
      </c>
      <c r="D5636" t="s">
        <v>6228</v>
      </c>
      <c r="E5636" s="2" t="s">
        <v>7855</v>
      </c>
      <c r="F5636" t="s">
        <v>13607</v>
      </c>
      <c r="G5636" s="2" t="s">
        <v>7476</v>
      </c>
      <c r="H5636" t="s">
        <v>13553</v>
      </c>
    </row>
    <row r="5637" spans="1:8" x14ac:dyDescent="0.15">
      <c r="A5637">
        <v>5666</v>
      </c>
      <c r="B5637" t="s">
        <v>6054</v>
      </c>
      <c r="C5637" t="s">
        <v>13377</v>
      </c>
      <c r="D5637" t="s">
        <v>377</v>
      </c>
      <c r="E5637" s="2" t="s">
        <v>7855</v>
      </c>
      <c r="F5637" t="s">
        <v>13606</v>
      </c>
      <c r="G5637" s="2" t="s">
        <v>7546</v>
      </c>
      <c r="H5637" t="s">
        <v>13553</v>
      </c>
    </row>
    <row r="5638" spans="1:8" x14ac:dyDescent="0.15">
      <c r="A5638">
        <v>5667</v>
      </c>
      <c r="B5638" t="s">
        <v>6055</v>
      </c>
      <c r="C5638" t="s">
        <v>13378</v>
      </c>
      <c r="D5638" t="s">
        <v>377</v>
      </c>
      <c r="E5638" s="2" t="s">
        <v>7855</v>
      </c>
      <c r="F5638" t="s">
        <v>13622</v>
      </c>
      <c r="G5638" s="2" t="s">
        <v>6748</v>
      </c>
      <c r="H5638" t="s">
        <v>13553</v>
      </c>
    </row>
    <row r="5639" spans="1:8" x14ac:dyDescent="0.15">
      <c r="A5639">
        <v>5668</v>
      </c>
      <c r="B5639" t="s">
        <v>6056</v>
      </c>
      <c r="C5639" t="s">
        <v>13379</v>
      </c>
      <c r="D5639" t="s">
        <v>377</v>
      </c>
      <c r="E5639" s="2" t="s">
        <v>7855</v>
      </c>
      <c r="F5639" t="s">
        <v>13606</v>
      </c>
      <c r="G5639" s="2" t="s">
        <v>6299</v>
      </c>
      <c r="H5639" t="s">
        <v>13553</v>
      </c>
    </row>
    <row r="5640" spans="1:8" x14ac:dyDescent="0.15">
      <c r="A5640">
        <v>5669</v>
      </c>
      <c r="B5640" t="s">
        <v>6057</v>
      </c>
      <c r="C5640" t="s">
        <v>13380</v>
      </c>
      <c r="D5640" t="s">
        <v>377</v>
      </c>
      <c r="E5640" s="2" t="s">
        <v>7855</v>
      </c>
      <c r="F5640" t="s">
        <v>13607</v>
      </c>
      <c r="G5640" s="2" t="s">
        <v>6354</v>
      </c>
      <c r="H5640" t="s">
        <v>13553</v>
      </c>
    </row>
    <row r="5641" spans="1:8" x14ac:dyDescent="0.15">
      <c r="A5641">
        <v>5670</v>
      </c>
      <c r="B5641" t="s">
        <v>6058</v>
      </c>
      <c r="C5641" t="s">
        <v>13381</v>
      </c>
      <c r="D5641" t="s">
        <v>377</v>
      </c>
      <c r="E5641" s="2" t="s">
        <v>7855</v>
      </c>
      <c r="F5641" t="s">
        <v>13621</v>
      </c>
      <c r="G5641" s="2" t="s">
        <v>7500</v>
      </c>
      <c r="H5641" t="s">
        <v>13553</v>
      </c>
    </row>
    <row r="5642" spans="1:8" x14ac:dyDescent="0.15">
      <c r="A5642">
        <v>5671</v>
      </c>
      <c r="B5642" t="s">
        <v>1406</v>
      </c>
      <c r="C5642" t="s">
        <v>13382</v>
      </c>
      <c r="D5642" t="s">
        <v>13573</v>
      </c>
      <c r="E5642" s="2" t="s">
        <v>67</v>
      </c>
      <c r="F5642" t="s">
        <v>13642</v>
      </c>
      <c r="G5642" s="2" t="s">
        <v>7841</v>
      </c>
      <c r="H5642" t="s">
        <v>13553</v>
      </c>
    </row>
    <row r="5643" spans="1:8" x14ac:dyDescent="0.15">
      <c r="A5643">
        <v>5672</v>
      </c>
      <c r="B5643" t="s">
        <v>6059</v>
      </c>
      <c r="C5643" t="s">
        <v>13383</v>
      </c>
      <c r="D5643" t="s">
        <v>402</v>
      </c>
      <c r="E5643" s="2" t="s">
        <v>7855</v>
      </c>
      <c r="F5643" t="s">
        <v>13606</v>
      </c>
      <c r="G5643" s="2" t="s">
        <v>7510</v>
      </c>
      <c r="H5643" t="s">
        <v>13553</v>
      </c>
    </row>
    <row r="5644" spans="1:8" x14ac:dyDescent="0.15">
      <c r="A5644">
        <v>5673</v>
      </c>
      <c r="B5644" t="s">
        <v>6060</v>
      </c>
      <c r="C5644" t="s">
        <v>13384</v>
      </c>
      <c r="D5644" t="s">
        <v>402</v>
      </c>
      <c r="E5644" s="2" t="s">
        <v>7855</v>
      </c>
      <c r="F5644" t="s">
        <v>13606</v>
      </c>
      <c r="G5644" s="2" t="s">
        <v>7445</v>
      </c>
      <c r="H5644" t="s">
        <v>13553</v>
      </c>
    </row>
    <row r="5645" spans="1:8" x14ac:dyDescent="0.15">
      <c r="A5645">
        <v>5674</v>
      </c>
      <c r="B5645" t="s">
        <v>6061</v>
      </c>
      <c r="C5645" t="s">
        <v>13385</v>
      </c>
      <c r="D5645" t="s">
        <v>402</v>
      </c>
      <c r="E5645" s="2" t="s">
        <v>7855</v>
      </c>
      <c r="F5645" t="s">
        <v>13607</v>
      </c>
      <c r="G5645" s="2" t="s">
        <v>7530</v>
      </c>
      <c r="H5645" t="s">
        <v>13553</v>
      </c>
    </row>
    <row r="5646" spans="1:8" x14ac:dyDescent="0.15">
      <c r="A5646">
        <v>5675</v>
      </c>
      <c r="B5646" t="s">
        <v>6062</v>
      </c>
      <c r="C5646" t="s">
        <v>13386</v>
      </c>
      <c r="D5646" t="s">
        <v>402</v>
      </c>
      <c r="E5646" s="2" t="s">
        <v>7855</v>
      </c>
      <c r="F5646" t="s">
        <v>13607</v>
      </c>
      <c r="G5646" s="2" t="s">
        <v>7835</v>
      </c>
      <c r="H5646" t="s">
        <v>13553</v>
      </c>
    </row>
    <row r="5647" spans="1:8" x14ac:dyDescent="0.15">
      <c r="A5647">
        <v>5676</v>
      </c>
      <c r="B5647" t="s">
        <v>6063</v>
      </c>
      <c r="C5647" t="s">
        <v>13387</v>
      </c>
      <c r="D5647" t="s">
        <v>318</v>
      </c>
      <c r="E5647" s="2" t="s">
        <v>7855</v>
      </c>
      <c r="F5647" t="s">
        <v>13617</v>
      </c>
      <c r="G5647" s="2" t="s">
        <v>7199</v>
      </c>
      <c r="H5647" t="s">
        <v>13553</v>
      </c>
    </row>
    <row r="5648" spans="1:8" x14ac:dyDescent="0.15">
      <c r="A5648">
        <v>5677</v>
      </c>
      <c r="B5648" t="s">
        <v>6064</v>
      </c>
      <c r="C5648" t="s">
        <v>13388</v>
      </c>
      <c r="D5648" t="s">
        <v>409</v>
      </c>
      <c r="E5648" s="2" t="s">
        <v>7855</v>
      </c>
      <c r="F5648" t="s">
        <v>13607</v>
      </c>
      <c r="G5648" s="2" t="s">
        <v>6742</v>
      </c>
      <c r="H5648" t="s">
        <v>13553</v>
      </c>
    </row>
    <row r="5649" spans="1:8" x14ac:dyDescent="0.15">
      <c r="A5649">
        <v>5678</v>
      </c>
      <c r="B5649" t="s">
        <v>6065</v>
      </c>
      <c r="C5649" t="s">
        <v>13389</v>
      </c>
      <c r="D5649" t="s">
        <v>317</v>
      </c>
      <c r="E5649" s="2" t="s">
        <v>7855</v>
      </c>
      <c r="F5649" t="s">
        <v>13607</v>
      </c>
      <c r="G5649" s="2" t="s">
        <v>7059</v>
      </c>
      <c r="H5649" t="s">
        <v>13553</v>
      </c>
    </row>
    <row r="5650" spans="1:8" x14ac:dyDescent="0.15">
      <c r="A5650">
        <v>5679</v>
      </c>
      <c r="B5650" t="s">
        <v>6066</v>
      </c>
      <c r="C5650" t="s">
        <v>13390</v>
      </c>
      <c r="D5650" t="s">
        <v>317</v>
      </c>
      <c r="E5650" s="2" t="s">
        <v>7855</v>
      </c>
      <c r="F5650" t="s">
        <v>13624</v>
      </c>
      <c r="G5650" s="2" t="s">
        <v>7333</v>
      </c>
      <c r="H5650" t="s">
        <v>13553</v>
      </c>
    </row>
    <row r="5651" spans="1:8" x14ac:dyDescent="0.15">
      <c r="A5651">
        <v>5680</v>
      </c>
      <c r="B5651" t="s">
        <v>6067</v>
      </c>
      <c r="C5651" t="s">
        <v>13391</v>
      </c>
      <c r="D5651" t="s">
        <v>340</v>
      </c>
      <c r="E5651" s="2" t="s">
        <v>7855</v>
      </c>
      <c r="F5651" t="s">
        <v>13607</v>
      </c>
      <c r="G5651" s="2" t="s">
        <v>7383</v>
      </c>
      <c r="H5651" t="s">
        <v>13553</v>
      </c>
    </row>
    <row r="5652" spans="1:8" x14ac:dyDescent="0.15">
      <c r="A5652">
        <v>5681</v>
      </c>
      <c r="B5652" t="s">
        <v>6068</v>
      </c>
      <c r="C5652" t="s">
        <v>13392</v>
      </c>
      <c r="D5652" t="s">
        <v>340</v>
      </c>
      <c r="E5652" s="2" t="s">
        <v>7855</v>
      </c>
      <c r="F5652" t="s">
        <v>13607</v>
      </c>
      <c r="G5652" s="2" t="s">
        <v>6756</v>
      </c>
      <c r="H5652" t="s">
        <v>13553</v>
      </c>
    </row>
    <row r="5653" spans="1:8" x14ac:dyDescent="0.15">
      <c r="A5653">
        <v>5682</v>
      </c>
      <c r="B5653" t="s">
        <v>6069</v>
      </c>
      <c r="C5653" t="s">
        <v>13393</v>
      </c>
      <c r="D5653" t="s">
        <v>340</v>
      </c>
      <c r="E5653" s="2" t="s">
        <v>7855</v>
      </c>
      <c r="F5653" t="s">
        <v>13607</v>
      </c>
      <c r="G5653" s="2" t="s">
        <v>7442</v>
      </c>
      <c r="H5653" t="s">
        <v>13553</v>
      </c>
    </row>
    <row r="5654" spans="1:8" x14ac:dyDescent="0.15">
      <c r="A5654">
        <v>5683</v>
      </c>
      <c r="B5654" t="s">
        <v>6070</v>
      </c>
      <c r="C5654" t="s">
        <v>13394</v>
      </c>
      <c r="D5654" t="s">
        <v>340</v>
      </c>
      <c r="E5654" s="2" t="s">
        <v>7855</v>
      </c>
      <c r="F5654" t="s">
        <v>13607</v>
      </c>
      <c r="G5654" s="2" t="s">
        <v>6518</v>
      </c>
      <c r="H5654" t="s">
        <v>13553</v>
      </c>
    </row>
    <row r="5655" spans="1:8" x14ac:dyDescent="0.15">
      <c r="A5655">
        <v>5684</v>
      </c>
      <c r="B5655" t="s">
        <v>6071</v>
      </c>
      <c r="C5655" t="s">
        <v>13395</v>
      </c>
      <c r="D5655" t="s">
        <v>340</v>
      </c>
      <c r="E5655" s="2" t="s">
        <v>7855</v>
      </c>
      <c r="F5655" t="s">
        <v>13606</v>
      </c>
      <c r="G5655" s="2" t="s">
        <v>6801</v>
      </c>
      <c r="H5655" t="s">
        <v>13553</v>
      </c>
    </row>
    <row r="5656" spans="1:8" x14ac:dyDescent="0.15">
      <c r="A5656">
        <v>5685</v>
      </c>
      <c r="B5656" t="s">
        <v>6072</v>
      </c>
      <c r="C5656" t="s">
        <v>13396</v>
      </c>
      <c r="D5656" t="s">
        <v>340</v>
      </c>
      <c r="E5656" s="2" t="s">
        <v>7855</v>
      </c>
      <c r="F5656" t="s">
        <v>13606</v>
      </c>
      <c r="G5656" s="2" t="s">
        <v>6799</v>
      </c>
      <c r="H5656" t="s">
        <v>13553</v>
      </c>
    </row>
    <row r="5657" spans="1:8" x14ac:dyDescent="0.15">
      <c r="A5657">
        <v>5686</v>
      </c>
      <c r="B5657" t="s">
        <v>6073</v>
      </c>
      <c r="C5657" t="s">
        <v>13397</v>
      </c>
      <c r="D5657" t="s">
        <v>340</v>
      </c>
      <c r="E5657" s="2" t="s">
        <v>7855</v>
      </c>
      <c r="F5657" t="s">
        <v>13610</v>
      </c>
      <c r="G5657" s="2" t="s">
        <v>7429</v>
      </c>
      <c r="H5657" t="s">
        <v>13553</v>
      </c>
    </row>
    <row r="5658" spans="1:8" x14ac:dyDescent="0.15">
      <c r="A5658">
        <v>5687</v>
      </c>
      <c r="B5658" t="s">
        <v>6074</v>
      </c>
      <c r="C5658" t="s">
        <v>13398</v>
      </c>
      <c r="D5658" t="s">
        <v>340</v>
      </c>
      <c r="E5658" s="2" t="s">
        <v>7855</v>
      </c>
      <c r="F5658" t="s">
        <v>13642</v>
      </c>
      <c r="G5658" s="2" t="s">
        <v>7812</v>
      </c>
      <c r="H5658" t="s">
        <v>13553</v>
      </c>
    </row>
    <row r="5659" spans="1:8" x14ac:dyDescent="0.15">
      <c r="A5659">
        <v>5688</v>
      </c>
      <c r="B5659" t="s">
        <v>6075</v>
      </c>
      <c r="C5659" t="s">
        <v>13399</v>
      </c>
      <c r="D5659" t="s">
        <v>340</v>
      </c>
      <c r="E5659" s="2" t="s">
        <v>7855</v>
      </c>
      <c r="F5659" t="s">
        <v>13647</v>
      </c>
      <c r="G5659" s="2" t="s">
        <v>7239</v>
      </c>
      <c r="H5659" t="s">
        <v>13553</v>
      </c>
    </row>
    <row r="5660" spans="1:8" x14ac:dyDescent="0.15">
      <c r="A5660">
        <v>5689</v>
      </c>
      <c r="B5660" t="s">
        <v>6076</v>
      </c>
      <c r="C5660" t="s">
        <v>13400</v>
      </c>
      <c r="D5660" t="s">
        <v>340</v>
      </c>
      <c r="E5660" s="2" t="s">
        <v>7855</v>
      </c>
      <c r="F5660" t="s">
        <v>13617</v>
      </c>
      <c r="G5660" s="2" t="s">
        <v>6943</v>
      </c>
      <c r="H5660" t="s">
        <v>13553</v>
      </c>
    </row>
    <row r="5661" spans="1:8" x14ac:dyDescent="0.15">
      <c r="A5661">
        <v>5690</v>
      </c>
      <c r="B5661" t="s">
        <v>6077</v>
      </c>
      <c r="C5661" t="s">
        <v>13401</v>
      </c>
      <c r="D5661" t="s">
        <v>340</v>
      </c>
      <c r="E5661" s="2" t="s">
        <v>7855</v>
      </c>
      <c r="F5661" t="s">
        <v>13610</v>
      </c>
      <c r="G5661" s="2" t="s">
        <v>6602</v>
      </c>
      <c r="H5661" t="s">
        <v>13553</v>
      </c>
    </row>
    <row r="5662" spans="1:8" x14ac:dyDescent="0.15">
      <c r="A5662">
        <v>5691</v>
      </c>
      <c r="B5662" t="s">
        <v>6078</v>
      </c>
      <c r="C5662" t="s">
        <v>13402</v>
      </c>
      <c r="D5662" t="s">
        <v>340</v>
      </c>
      <c r="E5662" s="2" t="s">
        <v>7855</v>
      </c>
      <c r="F5662" t="s">
        <v>13610</v>
      </c>
      <c r="G5662" s="2" t="s">
        <v>7443</v>
      </c>
      <c r="H5662" t="s">
        <v>13553</v>
      </c>
    </row>
    <row r="5663" spans="1:8" x14ac:dyDescent="0.15">
      <c r="A5663">
        <v>5692</v>
      </c>
      <c r="B5663" t="s">
        <v>6079</v>
      </c>
      <c r="C5663" t="s">
        <v>13403</v>
      </c>
      <c r="D5663" t="s">
        <v>340</v>
      </c>
      <c r="E5663" s="2" t="s">
        <v>7855</v>
      </c>
      <c r="F5663" t="s">
        <v>13621</v>
      </c>
      <c r="G5663" s="2" t="s">
        <v>6513</v>
      </c>
      <c r="H5663" t="s">
        <v>13553</v>
      </c>
    </row>
    <row r="5664" spans="1:8" x14ac:dyDescent="0.15">
      <c r="A5664">
        <v>5693</v>
      </c>
      <c r="B5664" t="s">
        <v>6080</v>
      </c>
      <c r="C5664" t="s">
        <v>13404</v>
      </c>
      <c r="D5664" t="s">
        <v>340</v>
      </c>
      <c r="E5664" s="2" t="s">
        <v>7855</v>
      </c>
      <c r="F5664" t="s">
        <v>13607</v>
      </c>
      <c r="G5664" s="2" t="s">
        <v>7421</v>
      </c>
      <c r="H5664" t="s">
        <v>13553</v>
      </c>
    </row>
    <row r="5665" spans="1:8" x14ac:dyDescent="0.15">
      <c r="A5665">
        <v>5694</v>
      </c>
      <c r="B5665" t="s">
        <v>6081</v>
      </c>
      <c r="C5665" t="s">
        <v>13405</v>
      </c>
      <c r="D5665" t="s">
        <v>381</v>
      </c>
      <c r="E5665" s="2" t="s">
        <v>7855</v>
      </c>
      <c r="F5665" t="s">
        <v>13617</v>
      </c>
      <c r="G5665" s="2" t="s">
        <v>7415</v>
      </c>
      <c r="H5665" t="s">
        <v>13553</v>
      </c>
    </row>
    <row r="5666" spans="1:8" x14ac:dyDescent="0.15">
      <c r="A5666">
        <v>5695</v>
      </c>
      <c r="B5666" t="s">
        <v>6082</v>
      </c>
      <c r="C5666" t="s">
        <v>13406</v>
      </c>
      <c r="D5666" t="s">
        <v>381</v>
      </c>
      <c r="E5666" s="2" t="s">
        <v>7855</v>
      </c>
      <c r="F5666" t="s">
        <v>13607</v>
      </c>
      <c r="G5666" s="2" t="s">
        <v>6452</v>
      </c>
      <c r="H5666" t="s">
        <v>13553</v>
      </c>
    </row>
    <row r="5667" spans="1:8" x14ac:dyDescent="0.15">
      <c r="A5667">
        <v>5696</v>
      </c>
      <c r="B5667" t="s">
        <v>6083</v>
      </c>
      <c r="C5667" t="s">
        <v>13407</v>
      </c>
      <c r="D5667" t="s">
        <v>381</v>
      </c>
      <c r="E5667" s="2" t="s">
        <v>7855</v>
      </c>
      <c r="F5667" t="s">
        <v>13606</v>
      </c>
      <c r="G5667" s="2" t="s">
        <v>7842</v>
      </c>
      <c r="H5667" t="s">
        <v>13553</v>
      </c>
    </row>
    <row r="5668" spans="1:8" x14ac:dyDescent="0.15">
      <c r="A5668">
        <v>5697</v>
      </c>
      <c r="B5668" t="s">
        <v>6084</v>
      </c>
      <c r="C5668" t="s">
        <v>13408</v>
      </c>
      <c r="D5668" t="s">
        <v>381</v>
      </c>
      <c r="E5668" s="2" t="s">
        <v>7855</v>
      </c>
      <c r="F5668" t="s">
        <v>13641</v>
      </c>
      <c r="G5668" s="2" t="s">
        <v>6512</v>
      </c>
      <c r="H5668" t="s">
        <v>13553</v>
      </c>
    </row>
    <row r="5669" spans="1:8" x14ac:dyDescent="0.15">
      <c r="A5669">
        <v>5698</v>
      </c>
      <c r="B5669" t="s">
        <v>6085</v>
      </c>
      <c r="C5669" t="s">
        <v>13409</v>
      </c>
      <c r="D5669" t="s">
        <v>381</v>
      </c>
      <c r="E5669" s="2" t="s">
        <v>7855</v>
      </c>
      <c r="F5669" t="s">
        <v>13617</v>
      </c>
      <c r="G5669" s="2" t="s">
        <v>7711</v>
      </c>
      <c r="H5669" t="s">
        <v>13553</v>
      </c>
    </row>
    <row r="5670" spans="1:8" x14ac:dyDescent="0.15">
      <c r="A5670">
        <v>5699</v>
      </c>
      <c r="B5670" t="s">
        <v>6086</v>
      </c>
      <c r="C5670" t="s">
        <v>13410</v>
      </c>
      <c r="D5670" t="s">
        <v>381</v>
      </c>
      <c r="E5670" s="2" t="s">
        <v>7855</v>
      </c>
      <c r="F5670" t="s">
        <v>13632</v>
      </c>
      <c r="G5670" s="2" t="s">
        <v>6447</v>
      </c>
      <c r="H5670" t="s">
        <v>13553</v>
      </c>
    </row>
    <row r="5671" spans="1:8" x14ac:dyDescent="0.15">
      <c r="A5671">
        <v>5700</v>
      </c>
      <c r="B5671" t="s">
        <v>6087</v>
      </c>
      <c r="C5671" t="s">
        <v>9713</v>
      </c>
      <c r="D5671" t="s">
        <v>381</v>
      </c>
      <c r="E5671" s="2" t="s">
        <v>7855</v>
      </c>
      <c r="F5671" t="s">
        <v>13607</v>
      </c>
      <c r="G5671" s="2" t="s">
        <v>7254</v>
      </c>
      <c r="H5671" t="s">
        <v>13553</v>
      </c>
    </row>
    <row r="5672" spans="1:8" x14ac:dyDescent="0.15">
      <c r="A5672">
        <v>5701</v>
      </c>
      <c r="B5672" t="s">
        <v>6088</v>
      </c>
      <c r="C5672" t="s">
        <v>13411</v>
      </c>
      <c r="D5672" t="s">
        <v>381</v>
      </c>
      <c r="E5672" s="2" t="s">
        <v>7855</v>
      </c>
      <c r="F5672" t="s">
        <v>13610</v>
      </c>
      <c r="G5672" s="2" t="s">
        <v>7789</v>
      </c>
      <c r="H5672" t="s">
        <v>13553</v>
      </c>
    </row>
    <row r="5673" spans="1:8" x14ac:dyDescent="0.15">
      <c r="A5673">
        <v>5702</v>
      </c>
      <c r="B5673" t="s">
        <v>6089</v>
      </c>
      <c r="C5673" t="s">
        <v>13412</v>
      </c>
      <c r="D5673" t="s">
        <v>381</v>
      </c>
      <c r="E5673" s="2" t="s">
        <v>7855</v>
      </c>
      <c r="F5673" t="s">
        <v>13607</v>
      </c>
      <c r="G5673" s="2" t="s">
        <v>7384</v>
      </c>
      <c r="H5673" t="s">
        <v>13553</v>
      </c>
    </row>
    <row r="5674" spans="1:8" x14ac:dyDescent="0.15">
      <c r="A5674">
        <v>5703</v>
      </c>
      <c r="B5674" t="s">
        <v>6090</v>
      </c>
      <c r="C5674" t="s">
        <v>13413</v>
      </c>
      <c r="D5674" t="s">
        <v>337</v>
      </c>
      <c r="E5674" s="2" t="s">
        <v>7855</v>
      </c>
      <c r="F5674" t="s">
        <v>13645</v>
      </c>
      <c r="G5674" s="2" t="s">
        <v>6942</v>
      </c>
      <c r="H5674" t="s">
        <v>13553</v>
      </c>
    </row>
    <row r="5675" spans="1:8" x14ac:dyDescent="0.15">
      <c r="A5675">
        <v>5704</v>
      </c>
      <c r="B5675" t="s">
        <v>6091</v>
      </c>
      <c r="C5675" t="s">
        <v>13414</v>
      </c>
      <c r="D5675" t="s">
        <v>393</v>
      </c>
      <c r="E5675" s="2" t="s">
        <v>231</v>
      </c>
      <c r="F5675" t="s">
        <v>13610</v>
      </c>
      <c r="G5675" s="2" t="s">
        <v>7616</v>
      </c>
      <c r="H5675" t="s">
        <v>13553</v>
      </c>
    </row>
    <row r="5676" spans="1:8" x14ac:dyDescent="0.15">
      <c r="A5676">
        <v>5705</v>
      </c>
      <c r="B5676" t="s">
        <v>6092</v>
      </c>
      <c r="C5676" t="s">
        <v>13415</v>
      </c>
      <c r="D5676" t="s">
        <v>393</v>
      </c>
      <c r="E5676" s="2" t="s">
        <v>230</v>
      </c>
      <c r="F5676" t="s">
        <v>13617</v>
      </c>
      <c r="G5676" s="2" t="s">
        <v>6282</v>
      </c>
      <c r="H5676" t="s">
        <v>13553</v>
      </c>
    </row>
    <row r="5677" spans="1:8" x14ac:dyDescent="0.15">
      <c r="A5677">
        <v>5706</v>
      </c>
      <c r="B5677" t="s">
        <v>6093</v>
      </c>
      <c r="C5677" t="s">
        <v>13416</v>
      </c>
      <c r="D5677" t="s">
        <v>2126</v>
      </c>
      <c r="E5677" s="2" t="s">
        <v>7855</v>
      </c>
      <c r="F5677" t="s">
        <v>13649</v>
      </c>
      <c r="G5677" s="2" t="s">
        <v>7843</v>
      </c>
      <c r="H5677" t="s">
        <v>13553</v>
      </c>
    </row>
    <row r="5678" spans="1:8" x14ac:dyDescent="0.15">
      <c r="A5678">
        <v>5707</v>
      </c>
      <c r="B5678" t="s">
        <v>6094</v>
      </c>
      <c r="C5678" t="s">
        <v>13417</v>
      </c>
      <c r="D5678" t="s">
        <v>308</v>
      </c>
      <c r="E5678" s="2" t="s">
        <v>7855</v>
      </c>
      <c r="F5678" t="s">
        <v>13642</v>
      </c>
      <c r="G5678" s="2" t="s">
        <v>7530</v>
      </c>
      <c r="H5678" t="s">
        <v>13553</v>
      </c>
    </row>
    <row r="5679" spans="1:8" x14ac:dyDescent="0.15">
      <c r="A5679">
        <v>5708</v>
      </c>
      <c r="B5679" t="s">
        <v>6095</v>
      </c>
      <c r="C5679" t="s">
        <v>13418</v>
      </c>
      <c r="D5679" t="s">
        <v>308</v>
      </c>
      <c r="E5679" s="2" t="s">
        <v>7855</v>
      </c>
      <c r="F5679" t="s">
        <v>13620</v>
      </c>
      <c r="G5679" s="2" t="s">
        <v>6980</v>
      </c>
      <c r="H5679" t="s">
        <v>13553</v>
      </c>
    </row>
    <row r="5680" spans="1:8" x14ac:dyDescent="0.15">
      <c r="A5680">
        <v>5709</v>
      </c>
      <c r="B5680" t="s">
        <v>6096</v>
      </c>
      <c r="C5680" t="s">
        <v>13419</v>
      </c>
      <c r="D5680" t="s">
        <v>308</v>
      </c>
      <c r="E5680" s="2" t="s">
        <v>7855</v>
      </c>
      <c r="F5680" t="s">
        <v>13610</v>
      </c>
      <c r="G5680" s="2" t="s">
        <v>6750</v>
      </c>
      <c r="H5680" t="s">
        <v>13553</v>
      </c>
    </row>
    <row r="5681" spans="1:8" x14ac:dyDescent="0.15">
      <c r="A5681">
        <v>5710</v>
      </c>
      <c r="B5681" t="s">
        <v>6097</v>
      </c>
      <c r="C5681" t="s">
        <v>13420</v>
      </c>
      <c r="D5681" t="s">
        <v>325</v>
      </c>
      <c r="E5681" s="2" t="s">
        <v>7855</v>
      </c>
      <c r="F5681" t="s">
        <v>13644</v>
      </c>
      <c r="G5681" s="2" t="s">
        <v>7535</v>
      </c>
      <c r="H5681" t="s">
        <v>13553</v>
      </c>
    </row>
    <row r="5682" spans="1:8" x14ac:dyDescent="0.15">
      <c r="A5682">
        <v>5711</v>
      </c>
      <c r="B5682" t="s">
        <v>6098</v>
      </c>
      <c r="C5682" t="s">
        <v>13421</v>
      </c>
      <c r="D5682" t="s">
        <v>325</v>
      </c>
      <c r="E5682" s="2" t="s">
        <v>7855</v>
      </c>
      <c r="F5682" t="s">
        <v>13609</v>
      </c>
      <c r="G5682" s="2" t="s">
        <v>6985</v>
      </c>
      <c r="H5682" t="s">
        <v>13553</v>
      </c>
    </row>
    <row r="5683" spans="1:8" x14ac:dyDescent="0.15">
      <c r="A5683">
        <v>5712</v>
      </c>
      <c r="B5683" t="s">
        <v>6099</v>
      </c>
      <c r="C5683" t="s">
        <v>13422</v>
      </c>
      <c r="D5683" t="s">
        <v>325</v>
      </c>
      <c r="E5683" s="2" t="s">
        <v>7855</v>
      </c>
      <c r="F5683" t="s">
        <v>13634</v>
      </c>
      <c r="G5683" s="2" t="s">
        <v>7564</v>
      </c>
      <c r="H5683" t="s">
        <v>13553</v>
      </c>
    </row>
    <row r="5684" spans="1:8" x14ac:dyDescent="0.15">
      <c r="A5684">
        <v>5713</v>
      </c>
      <c r="B5684" t="s">
        <v>6100</v>
      </c>
      <c r="C5684" t="s">
        <v>13423</v>
      </c>
      <c r="D5684" t="s">
        <v>325</v>
      </c>
      <c r="E5684" s="2" t="s">
        <v>7855</v>
      </c>
      <c r="F5684" t="s">
        <v>13631</v>
      </c>
      <c r="G5684" s="2" t="s">
        <v>6991</v>
      </c>
      <c r="H5684" t="s">
        <v>13553</v>
      </c>
    </row>
    <row r="5685" spans="1:8" x14ac:dyDescent="0.15">
      <c r="A5685">
        <v>5714</v>
      </c>
      <c r="B5685" t="s">
        <v>6101</v>
      </c>
      <c r="C5685" t="s">
        <v>13424</v>
      </c>
      <c r="D5685" t="s">
        <v>325</v>
      </c>
      <c r="E5685" s="2" t="s">
        <v>7855</v>
      </c>
      <c r="F5685" t="s">
        <v>13642</v>
      </c>
      <c r="G5685" s="2" t="s">
        <v>6454</v>
      </c>
      <c r="H5685" t="s">
        <v>13553</v>
      </c>
    </row>
    <row r="5686" spans="1:8" x14ac:dyDescent="0.15">
      <c r="A5686">
        <v>5715</v>
      </c>
      <c r="B5686" t="s">
        <v>6102</v>
      </c>
      <c r="C5686" t="s">
        <v>13425</v>
      </c>
      <c r="D5686" t="s">
        <v>325</v>
      </c>
      <c r="E5686" s="2" t="s">
        <v>7855</v>
      </c>
      <c r="F5686" t="s">
        <v>13624</v>
      </c>
      <c r="G5686" s="2" t="s">
        <v>6521</v>
      </c>
      <c r="H5686" t="s">
        <v>13553</v>
      </c>
    </row>
    <row r="5687" spans="1:8" x14ac:dyDescent="0.15">
      <c r="A5687">
        <v>5716</v>
      </c>
      <c r="B5687" t="s">
        <v>6103</v>
      </c>
      <c r="C5687" t="s">
        <v>13426</v>
      </c>
      <c r="D5687" t="s">
        <v>325</v>
      </c>
      <c r="E5687" s="2" t="s">
        <v>7855</v>
      </c>
      <c r="F5687" t="s">
        <v>13607</v>
      </c>
      <c r="G5687" s="2" t="s">
        <v>7254</v>
      </c>
      <c r="H5687" t="s">
        <v>13553</v>
      </c>
    </row>
    <row r="5688" spans="1:8" x14ac:dyDescent="0.15">
      <c r="A5688">
        <v>5717</v>
      </c>
      <c r="B5688" t="s">
        <v>6104</v>
      </c>
      <c r="C5688" t="s">
        <v>13427</v>
      </c>
      <c r="D5688" t="s">
        <v>325</v>
      </c>
      <c r="E5688" s="2" t="s">
        <v>7855</v>
      </c>
      <c r="F5688" t="s">
        <v>13642</v>
      </c>
      <c r="G5688" s="2" t="s">
        <v>7447</v>
      </c>
      <c r="H5688" t="s">
        <v>13553</v>
      </c>
    </row>
    <row r="5689" spans="1:8" x14ac:dyDescent="0.15">
      <c r="A5689">
        <v>5718</v>
      </c>
      <c r="B5689" t="s">
        <v>6105</v>
      </c>
      <c r="C5689" t="s">
        <v>8119</v>
      </c>
      <c r="D5689" t="s">
        <v>325</v>
      </c>
      <c r="E5689" s="2" t="s">
        <v>7855</v>
      </c>
      <c r="F5689" t="s">
        <v>13617</v>
      </c>
      <c r="G5689" s="2" t="s">
        <v>7712</v>
      </c>
      <c r="H5689" t="s">
        <v>13553</v>
      </c>
    </row>
    <row r="5690" spans="1:8" x14ac:dyDescent="0.15">
      <c r="A5690">
        <v>5719</v>
      </c>
      <c r="B5690" t="s">
        <v>6106</v>
      </c>
      <c r="C5690" t="s">
        <v>13428</v>
      </c>
      <c r="D5690" t="s">
        <v>325</v>
      </c>
      <c r="E5690" s="2" t="s">
        <v>7855</v>
      </c>
      <c r="F5690" t="s">
        <v>13609</v>
      </c>
      <c r="G5690" s="2" t="s">
        <v>6454</v>
      </c>
      <c r="H5690" t="s">
        <v>13553</v>
      </c>
    </row>
    <row r="5691" spans="1:8" x14ac:dyDescent="0.15">
      <c r="A5691">
        <v>5720</v>
      </c>
      <c r="B5691" t="s">
        <v>6107</v>
      </c>
      <c r="C5691" t="s">
        <v>13429</v>
      </c>
      <c r="D5691" t="s">
        <v>325</v>
      </c>
      <c r="E5691" s="2" t="s">
        <v>7855</v>
      </c>
      <c r="F5691" t="s">
        <v>13610</v>
      </c>
      <c r="G5691" s="2" t="s">
        <v>6439</v>
      </c>
      <c r="H5691" t="s">
        <v>13553</v>
      </c>
    </row>
    <row r="5692" spans="1:8" x14ac:dyDescent="0.15">
      <c r="A5692">
        <v>5721</v>
      </c>
      <c r="B5692" t="s">
        <v>6108</v>
      </c>
      <c r="C5692" t="s">
        <v>13430</v>
      </c>
      <c r="D5692" t="s">
        <v>325</v>
      </c>
      <c r="E5692" s="2" t="s">
        <v>7855</v>
      </c>
      <c r="F5692" t="s">
        <v>13617</v>
      </c>
      <c r="G5692" s="2" t="s">
        <v>7251</v>
      </c>
      <c r="H5692" t="s">
        <v>13553</v>
      </c>
    </row>
    <row r="5693" spans="1:8" x14ac:dyDescent="0.15">
      <c r="A5693">
        <v>5722</v>
      </c>
      <c r="B5693" t="s">
        <v>6109</v>
      </c>
      <c r="C5693" t="s">
        <v>13431</v>
      </c>
      <c r="D5693" t="s">
        <v>325</v>
      </c>
      <c r="E5693" s="2" t="s">
        <v>7855</v>
      </c>
      <c r="F5693" t="s">
        <v>13617</v>
      </c>
      <c r="G5693" s="2" t="s">
        <v>7415</v>
      </c>
      <c r="H5693" t="s">
        <v>13553</v>
      </c>
    </row>
    <row r="5694" spans="1:8" x14ac:dyDescent="0.15">
      <c r="A5694">
        <v>5723</v>
      </c>
      <c r="B5694" t="s">
        <v>6110</v>
      </c>
      <c r="C5694" t="s">
        <v>13432</v>
      </c>
      <c r="D5694" t="s">
        <v>325</v>
      </c>
      <c r="E5694" s="2" t="s">
        <v>7855</v>
      </c>
      <c r="F5694" t="s">
        <v>13617</v>
      </c>
      <c r="G5694" s="2" t="s">
        <v>6998</v>
      </c>
      <c r="H5694" t="s">
        <v>13553</v>
      </c>
    </row>
    <row r="5695" spans="1:8" x14ac:dyDescent="0.15">
      <c r="A5695">
        <v>5724</v>
      </c>
      <c r="B5695" t="s">
        <v>6111</v>
      </c>
      <c r="C5695" t="s">
        <v>13433</v>
      </c>
      <c r="D5695" t="s">
        <v>325</v>
      </c>
      <c r="E5695" s="2" t="s">
        <v>7855</v>
      </c>
      <c r="F5695" t="s">
        <v>13617</v>
      </c>
      <c r="G5695" s="2" t="s">
        <v>6367</v>
      </c>
      <c r="H5695" t="s">
        <v>13553</v>
      </c>
    </row>
    <row r="5696" spans="1:8" x14ac:dyDescent="0.15">
      <c r="A5696">
        <v>5725</v>
      </c>
      <c r="B5696" t="s">
        <v>6112</v>
      </c>
      <c r="C5696" t="s">
        <v>13434</v>
      </c>
      <c r="D5696" t="s">
        <v>325</v>
      </c>
      <c r="E5696" s="2" t="s">
        <v>7855</v>
      </c>
      <c r="F5696" t="s">
        <v>13610</v>
      </c>
      <c r="G5696" s="2" t="s">
        <v>6457</v>
      </c>
      <c r="H5696" t="s">
        <v>13553</v>
      </c>
    </row>
    <row r="5697" spans="1:8" x14ac:dyDescent="0.15">
      <c r="A5697">
        <v>5726</v>
      </c>
      <c r="B5697" t="s">
        <v>2834</v>
      </c>
      <c r="C5697" t="s">
        <v>13435</v>
      </c>
      <c r="D5697" t="s">
        <v>321</v>
      </c>
      <c r="E5697" s="2" t="s">
        <v>231</v>
      </c>
      <c r="F5697" t="s">
        <v>13617</v>
      </c>
      <c r="G5697" s="2" t="s">
        <v>6858</v>
      </c>
      <c r="H5697" t="s">
        <v>13553</v>
      </c>
    </row>
    <row r="5698" spans="1:8" x14ac:dyDescent="0.15">
      <c r="A5698">
        <v>5727</v>
      </c>
      <c r="B5698" t="s">
        <v>3893</v>
      </c>
      <c r="C5698" t="s">
        <v>13436</v>
      </c>
      <c r="D5698" t="s">
        <v>420</v>
      </c>
      <c r="E5698" s="2" t="s">
        <v>231</v>
      </c>
      <c r="F5698" t="s">
        <v>13610</v>
      </c>
      <c r="G5698" s="2" t="s">
        <v>7142</v>
      </c>
      <c r="H5698" t="s">
        <v>13553</v>
      </c>
    </row>
    <row r="5699" spans="1:8" x14ac:dyDescent="0.15">
      <c r="A5699">
        <v>5728</v>
      </c>
      <c r="B5699" t="s">
        <v>6113</v>
      </c>
      <c r="C5699" t="s">
        <v>13437</v>
      </c>
      <c r="D5699" t="s">
        <v>378</v>
      </c>
      <c r="E5699" s="2" t="s">
        <v>7855</v>
      </c>
      <c r="F5699" t="s">
        <v>13606</v>
      </c>
      <c r="G5699" s="2" t="s">
        <v>6598</v>
      </c>
      <c r="H5699" t="s">
        <v>13553</v>
      </c>
    </row>
    <row r="5700" spans="1:8" x14ac:dyDescent="0.15">
      <c r="A5700">
        <v>5729</v>
      </c>
      <c r="B5700" t="s">
        <v>6114</v>
      </c>
      <c r="C5700" t="s">
        <v>13438</v>
      </c>
      <c r="D5700" t="s">
        <v>378</v>
      </c>
      <c r="E5700" s="2" t="s">
        <v>7855</v>
      </c>
      <c r="F5700" t="s">
        <v>13607</v>
      </c>
      <c r="G5700" s="2" t="s">
        <v>7830</v>
      </c>
      <c r="H5700" t="s">
        <v>13553</v>
      </c>
    </row>
    <row r="5701" spans="1:8" x14ac:dyDescent="0.15">
      <c r="A5701">
        <v>5730</v>
      </c>
      <c r="B5701" t="s">
        <v>6115</v>
      </c>
      <c r="C5701" t="s">
        <v>13439</v>
      </c>
      <c r="D5701" t="s">
        <v>378</v>
      </c>
      <c r="E5701" s="2" t="s">
        <v>7855</v>
      </c>
      <c r="F5701" t="s">
        <v>13610</v>
      </c>
      <c r="G5701" s="2" t="s">
        <v>6941</v>
      </c>
      <c r="H5701" t="s">
        <v>13553</v>
      </c>
    </row>
    <row r="5702" spans="1:8" x14ac:dyDescent="0.15">
      <c r="A5702">
        <v>5731</v>
      </c>
      <c r="B5702" t="s">
        <v>6116</v>
      </c>
      <c r="C5702" t="s">
        <v>13440</v>
      </c>
      <c r="D5702" t="s">
        <v>378</v>
      </c>
      <c r="E5702" s="2" t="s">
        <v>7855</v>
      </c>
      <c r="F5702" t="s">
        <v>13607</v>
      </c>
      <c r="G5702" s="2" t="s">
        <v>7440</v>
      </c>
      <c r="H5702" t="s">
        <v>13553</v>
      </c>
    </row>
    <row r="5703" spans="1:8" x14ac:dyDescent="0.15">
      <c r="A5703">
        <v>5732</v>
      </c>
      <c r="B5703" t="s">
        <v>6117</v>
      </c>
      <c r="C5703" t="s">
        <v>13441</v>
      </c>
      <c r="D5703" t="s">
        <v>378</v>
      </c>
      <c r="E5703" s="2" t="s">
        <v>7855</v>
      </c>
      <c r="F5703" t="s">
        <v>13617</v>
      </c>
      <c r="G5703" s="2" t="s">
        <v>6940</v>
      </c>
      <c r="H5703" t="s">
        <v>13553</v>
      </c>
    </row>
    <row r="5704" spans="1:8" x14ac:dyDescent="0.15">
      <c r="A5704">
        <v>5733</v>
      </c>
      <c r="B5704" t="s">
        <v>6118</v>
      </c>
      <c r="C5704" t="s">
        <v>13442</v>
      </c>
      <c r="D5704" t="s">
        <v>378</v>
      </c>
      <c r="E5704" s="2" t="s">
        <v>7855</v>
      </c>
      <c r="F5704" t="s">
        <v>13607</v>
      </c>
      <c r="G5704" s="2" t="s">
        <v>6456</v>
      </c>
      <c r="H5704" t="s">
        <v>13553</v>
      </c>
    </row>
    <row r="5705" spans="1:8" x14ac:dyDescent="0.15">
      <c r="A5705">
        <v>5734</v>
      </c>
      <c r="B5705" t="s">
        <v>6119</v>
      </c>
      <c r="C5705" t="s">
        <v>13443</v>
      </c>
      <c r="D5705" t="s">
        <v>311</v>
      </c>
      <c r="E5705" s="2" t="s">
        <v>7855</v>
      </c>
      <c r="F5705" t="s">
        <v>13633</v>
      </c>
      <c r="G5705" s="2" t="s">
        <v>6355</v>
      </c>
      <c r="H5705" t="s">
        <v>13553</v>
      </c>
    </row>
    <row r="5706" spans="1:8" x14ac:dyDescent="0.15">
      <c r="A5706">
        <v>5735</v>
      </c>
      <c r="B5706" t="s">
        <v>6120</v>
      </c>
      <c r="C5706" t="s">
        <v>13444</v>
      </c>
      <c r="D5706" t="s">
        <v>311</v>
      </c>
      <c r="E5706" s="2" t="s">
        <v>7855</v>
      </c>
      <c r="F5706" t="s">
        <v>13642</v>
      </c>
      <c r="G5706" s="2" t="s">
        <v>7454</v>
      </c>
      <c r="H5706" t="s">
        <v>13553</v>
      </c>
    </row>
    <row r="5707" spans="1:8" x14ac:dyDescent="0.15">
      <c r="A5707">
        <v>5736</v>
      </c>
      <c r="B5707" t="s">
        <v>6121</v>
      </c>
      <c r="C5707" t="s">
        <v>13445</v>
      </c>
      <c r="D5707" t="s">
        <v>311</v>
      </c>
      <c r="E5707" s="2" t="s">
        <v>7855</v>
      </c>
      <c r="F5707" t="s">
        <v>13637</v>
      </c>
      <c r="G5707" s="2" t="s">
        <v>6790</v>
      </c>
      <c r="H5707" t="s">
        <v>13553</v>
      </c>
    </row>
    <row r="5708" spans="1:8" x14ac:dyDescent="0.15">
      <c r="A5708">
        <v>5737</v>
      </c>
      <c r="B5708" t="s">
        <v>6122</v>
      </c>
      <c r="C5708" t="s">
        <v>13446</v>
      </c>
      <c r="D5708" t="s">
        <v>311</v>
      </c>
      <c r="E5708" s="2" t="s">
        <v>7855</v>
      </c>
      <c r="F5708" t="s">
        <v>13610</v>
      </c>
      <c r="G5708" s="2" t="s">
        <v>6365</v>
      </c>
      <c r="H5708" t="s">
        <v>13553</v>
      </c>
    </row>
    <row r="5709" spans="1:8" x14ac:dyDescent="0.15">
      <c r="A5709">
        <v>5738</v>
      </c>
      <c r="B5709" t="s">
        <v>6123</v>
      </c>
      <c r="C5709" t="s">
        <v>13447</v>
      </c>
      <c r="D5709" t="s">
        <v>311</v>
      </c>
      <c r="E5709" s="2" t="s">
        <v>7855</v>
      </c>
      <c r="F5709" t="s">
        <v>13610</v>
      </c>
      <c r="G5709" s="2" t="s">
        <v>6604</v>
      </c>
      <c r="H5709" t="s">
        <v>13553</v>
      </c>
    </row>
    <row r="5710" spans="1:8" x14ac:dyDescent="0.15">
      <c r="A5710">
        <v>5739</v>
      </c>
      <c r="B5710" t="s">
        <v>6124</v>
      </c>
      <c r="C5710" t="s">
        <v>13448</v>
      </c>
      <c r="D5710" t="s">
        <v>311</v>
      </c>
      <c r="E5710" s="2" t="s">
        <v>7855</v>
      </c>
      <c r="F5710" t="s">
        <v>13610</v>
      </c>
      <c r="G5710" s="2" t="s">
        <v>7236</v>
      </c>
      <c r="H5710" t="s">
        <v>13553</v>
      </c>
    </row>
    <row r="5711" spans="1:8" x14ac:dyDescent="0.15">
      <c r="A5711">
        <v>5740</v>
      </c>
      <c r="B5711" t="s">
        <v>6125</v>
      </c>
      <c r="C5711" t="s">
        <v>13449</v>
      </c>
      <c r="D5711" t="s">
        <v>311</v>
      </c>
      <c r="E5711" s="2" t="s">
        <v>7855</v>
      </c>
      <c r="F5711" t="s">
        <v>13642</v>
      </c>
      <c r="G5711" s="2" t="s">
        <v>7535</v>
      </c>
      <c r="H5711" t="s">
        <v>13553</v>
      </c>
    </row>
    <row r="5712" spans="1:8" x14ac:dyDescent="0.15">
      <c r="A5712">
        <v>5741</v>
      </c>
      <c r="B5712" t="s">
        <v>6126</v>
      </c>
      <c r="C5712" t="s">
        <v>13450</v>
      </c>
      <c r="D5712" t="s">
        <v>311</v>
      </c>
      <c r="E5712" s="2" t="s">
        <v>7855</v>
      </c>
      <c r="F5712" t="s">
        <v>13606</v>
      </c>
      <c r="G5712" s="2" t="s">
        <v>6837</v>
      </c>
      <c r="H5712" t="s">
        <v>13553</v>
      </c>
    </row>
    <row r="5713" spans="1:8" x14ac:dyDescent="0.15">
      <c r="A5713">
        <v>5742</v>
      </c>
      <c r="B5713" t="s">
        <v>2279</v>
      </c>
      <c r="C5713" t="s">
        <v>13451</v>
      </c>
      <c r="D5713" t="s">
        <v>311</v>
      </c>
      <c r="E5713" s="2" t="s">
        <v>231</v>
      </c>
      <c r="F5713" t="s">
        <v>13631</v>
      </c>
      <c r="G5713" s="2" t="s">
        <v>6724</v>
      </c>
      <c r="H5713" t="s">
        <v>13553</v>
      </c>
    </row>
    <row r="5714" spans="1:8" x14ac:dyDescent="0.15">
      <c r="A5714">
        <v>5743</v>
      </c>
      <c r="B5714" t="s">
        <v>6127</v>
      </c>
      <c r="C5714" t="s">
        <v>9468</v>
      </c>
      <c r="D5714" t="s">
        <v>311</v>
      </c>
      <c r="E5714" s="2" t="s">
        <v>232</v>
      </c>
      <c r="F5714" t="s">
        <v>13607</v>
      </c>
      <c r="G5714" s="2" t="s">
        <v>7106</v>
      </c>
      <c r="H5714" t="s">
        <v>13553</v>
      </c>
    </row>
    <row r="5715" spans="1:8" x14ac:dyDescent="0.15">
      <c r="A5715">
        <v>5744</v>
      </c>
      <c r="B5715" t="s">
        <v>2950</v>
      </c>
      <c r="C5715" t="s">
        <v>13452</v>
      </c>
      <c r="D5715" t="s">
        <v>311</v>
      </c>
      <c r="E5715" s="2" t="s">
        <v>232</v>
      </c>
      <c r="F5715" t="s">
        <v>13610</v>
      </c>
      <c r="G5715" s="2" t="s">
        <v>7201</v>
      </c>
      <c r="H5715" t="s">
        <v>13553</v>
      </c>
    </row>
    <row r="5716" spans="1:8" x14ac:dyDescent="0.15">
      <c r="A5716">
        <v>5745</v>
      </c>
      <c r="B5716" t="s">
        <v>3719</v>
      </c>
      <c r="C5716" t="s">
        <v>9450</v>
      </c>
      <c r="D5716" t="s">
        <v>311</v>
      </c>
      <c r="E5716" s="2" t="s">
        <v>230</v>
      </c>
      <c r="F5716" t="s">
        <v>13607</v>
      </c>
      <c r="G5716" s="2" t="s">
        <v>6814</v>
      </c>
      <c r="H5716" t="s">
        <v>13553</v>
      </c>
    </row>
    <row r="5717" spans="1:8" x14ac:dyDescent="0.15">
      <c r="A5717">
        <v>5746</v>
      </c>
      <c r="B5717" t="s">
        <v>3691</v>
      </c>
      <c r="C5717" t="s">
        <v>13453</v>
      </c>
      <c r="D5717" t="s">
        <v>311</v>
      </c>
      <c r="E5717" s="2" t="s">
        <v>230</v>
      </c>
      <c r="F5717" t="s">
        <v>13631</v>
      </c>
      <c r="G5717" s="2" t="s">
        <v>6963</v>
      </c>
      <c r="H5717" t="s">
        <v>13553</v>
      </c>
    </row>
    <row r="5718" spans="1:8" x14ac:dyDescent="0.15">
      <c r="A5718">
        <v>5747</v>
      </c>
      <c r="B5718" t="s">
        <v>4555</v>
      </c>
      <c r="C5718" t="s">
        <v>13454</v>
      </c>
      <c r="D5718" t="s">
        <v>311</v>
      </c>
      <c r="E5718" s="2" t="s">
        <v>232</v>
      </c>
      <c r="F5718" t="s">
        <v>13610</v>
      </c>
      <c r="G5718" s="2" t="s">
        <v>6379</v>
      </c>
      <c r="H5718" t="s">
        <v>13553</v>
      </c>
    </row>
    <row r="5719" spans="1:8" x14ac:dyDescent="0.15">
      <c r="A5719">
        <v>5748</v>
      </c>
      <c r="B5719" t="s">
        <v>6128</v>
      </c>
      <c r="C5719" t="s">
        <v>9398</v>
      </c>
      <c r="D5719" t="s">
        <v>311</v>
      </c>
      <c r="E5719" s="2" t="s">
        <v>231</v>
      </c>
      <c r="F5719" t="s">
        <v>13627</v>
      </c>
      <c r="G5719" s="2" t="s">
        <v>7179</v>
      </c>
      <c r="H5719" t="s">
        <v>13553</v>
      </c>
    </row>
    <row r="5720" spans="1:8" x14ac:dyDescent="0.15">
      <c r="A5720">
        <v>5749</v>
      </c>
      <c r="B5720" t="s">
        <v>3724</v>
      </c>
      <c r="C5720" t="s">
        <v>13455</v>
      </c>
      <c r="D5720" t="s">
        <v>311</v>
      </c>
      <c r="E5720" s="2" t="s">
        <v>230</v>
      </c>
      <c r="F5720" t="s">
        <v>13607</v>
      </c>
      <c r="G5720" s="2" t="s">
        <v>7054</v>
      </c>
      <c r="H5720" t="s">
        <v>13553</v>
      </c>
    </row>
    <row r="5721" spans="1:8" x14ac:dyDescent="0.15">
      <c r="A5721">
        <v>5750</v>
      </c>
      <c r="B5721" t="s">
        <v>4562</v>
      </c>
      <c r="C5721" t="s">
        <v>13456</v>
      </c>
      <c r="D5721" t="s">
        <v>311</v>
      </c>
      <c r="E5721" s="2" t="s">
        <v>231</v>
      </c>
      <c r="F5721" t="s">
        <v>13609</v>
      </c>
      <c r="G5721" s="2" t="s">
        <v>6825</v>
      </c>
      <c r="H5721" t="s">
        <v>13553</v>
      </c>
    </row>
    <row r="5722" spans="1:8" x14ac:dyDescent="0.15">
      <c r="A5722">
        <v>5751</v>
      </c>
      <c r="B5722" t="s">
        <v>6129</v>
      </c>
      <c r="C5722" t="s">
        <v>13457</v>
      </c>
      <c r="D5722" t="s">
        <v>311</v>
      </c>
      <c r="E5722" s="2" t="s">
        <v>231</v>
      </c>
      <c r="F5722" t="s">
        <v>13612</v>
      </c>
      <c r="G5722" s="2" t="s">
        <v>6680</v>
      </c>
      <c r="H5722" t="s">
        <v>13553</v>
      </c>
    </row>
    <row r="5723" spans="1:8" x14ac:dyDescent="0.15">
      <c r="A5723">
        <v>5752</v>
      </c>
      <c r="B5723" t="s">
        <v>6130</v>
      </c>
      <c r="C5723" t="s">
        <v>13458</v>
      </c>
      <c r="D5723" t="s">
        <v>311</v>
      </c>
      <c r="E5723" s="2" t="s">
        <v>7855</v>
      </c>
      <c r="F5723" t="s">
        <v>13633</v>
      </c>
      <c r="G5723" s="2" t="s">
        <v>6837</v>
      </c>
      <c r="H5723" t="s">
        <v>13553</v>
      </c>
    </row>
    <row r="5724" spans="1:8" x14ac:dyDescent="0.15">
      <c r="A5724">
        <v>5753</v>
      </c>
      <c r="B5724" t="s">
        <v>6131</v>
      </c>
      <c r="C5724" t="s">
        <v>13459</v>
      </c>
      <c r="D5724" t="s">
        <v>382</v>
      </c>
      <c r="E5724" s="2" t="s">
        <v>7855</v>
      </c>
      <c r="F5724" t="s">
        <v>13622</v>
      </c>
      <c r="G5724" s="2" t="s">
        <v>7844</v>
      </c>
      <c r="H5724" t="s">
        <v>13553</v>
      </c>
    </row>
    <row r="5725" spans="1:8" x14ac:dyDescent="0.15">
      <c r="A5725">
        <v>5754</v>
      </c>
      <c r="B5725" t="s">
        <v>6132</v>
      </c>
      <c r="C5725" t="s">
        <v>13460</v>
      </c>
      <c r="D5725" t="s">
        <v>382</v>
      </c>
      <c r="E5725" s="2" t="s">
        <v>7855</v>
      </c>
      <c r="F5725" t="s">
        <v>13607</v>
      </c>
      <c r="G5725" s="2" t="s">
        <v>6781</v>
      </c>
      <c r="H5725" t="s">
        <v>13553</v>
      </c>
    </row>
    <row r="5726" spans="1:8" x14ac:dyDescent="0.15">
      <c r="A5726">
        <v>5755</v>
      </c>
      <c r="B5726" t="s">
        <v>6133</v>
      </c>
      <c r="C5726" t="s">
        <v>13461</v>
      </c>
      <c r="D5726" t="s">
        <v>400</v>
      </c>
      <c r="E5726" s="2" t="s">
        <v>7855</v>
      </c>
      <c r="F5726" t="s">
        <v>13610</v>
      </c>
      <c r="G5726" s="2" t="s">
        <v>6761</v>
      </c>
      <c r="H5726" t="s">
        <v>13553</v>
      </c>
    </row>
    <row r="5727" spans="1:8" x14ac:dyDescent="0.15">
      <c r="A5727">
        <v>5756</v>
      </c>
      <c r="B5727" t="s">
        <v>6134</v>
      </c>
      <c r="C5727" t="s">
        <v>13462</v>
      </c>
      <c r="D5727" t="s">
        <v>399</v>
      </c>
      <c r="E5727" s="2" t="s">
        <v>7855</v>
      </c>
      <c r="F5727" t="s">
        <v>13649</v>
      </c>
      <c r="G5727" s="2" t="s">
        <v>7845</v>
      </c>
      <c r="H5727" t="s">
        <v>13553</v>
      </c>
    </row>
    <row r="5728" spans="1:8" x14ac:dyDescent="0.15">
      <c r="A5728">
        <v>5757</v>
      </c>
      <c r="B5728" t="s">
        <v>6135</v>
      </c>
      <c r="C5728" t="s">
        <v>13463</v>
      </c>
      <c r="D5728" t="s">
        <v>399</v>
      </c>
      <c r="E5728" s="2" t="s">
        <v>7855</v>
      </c>
      <c r="F5728" t="s">
        <v>13649</v>
      </c>
      <c r="G5728" s="2" t="s">
        <v>7560</v>
      </c>
      <c r="H5728" t="s">
        <v>13553</v>
      </c>
    </row>
    <row r="5729" spans="1:8" x14ac:dyDescent="0.15">
      <c r="A5729">
        <v>5758</v>
      </c>
      <c r="B5729" t="s">
        <v>6136</v>
      </c>
      <c r="C5729" t="s">
        <v>13464</v>
      </c>
      <c r="D5729" t="s">
        <v>399</v>
      </c>
      <c r="E5729" s="2" t="s">
        <v>7855</v>
      </c>
      <c r="F5729" t="s">
        <v>13649</v>
      </c>
      <c r="G5729" s="2" t="s">
        <v>6316</v>
      </c>
      <c r="H5729" t="s">
        <v>13553</v>
      </c>
    </row>
    <row r="5730" spans="1:8" x14ac:dyDescent="0.15">
      <c r="A5730">
        <v>5759</v>
      </c>
      <c r="B5730" t="s">
        <v>6137</v>
      </c>
      <c r="C5730" t="s">
        <v>13465</v>
      </c>
      <c r="D5730" t="s">
        <v>399</v>
      </c>
      <c r="E5730" s="2" t="s">
        <v>7855</v>
      </c>
      <c r="F5730" t="s">
        <v>13649</v>
      </c>
      <c r="G5730" s="2" t="s">
        <v>6418</v>
      </c>
      <c r="H5730" t="s">
        <v>13553</v>
      </c>
    </row>
    <row r="5731" spans="1:8" x14ac:dyDescent="0.15">
      <c r="A5731">
        <v>5760</v>
      </c>
      <c r="B5731" t="s">
        <v>6138</v>
      </c>
      <c r="C5731" t="s">
        <v>10802</v>
      </c>
      <c r="D5731" t="s">
        <v>406</v>
      </c>
      <c r="E5731" s="2" t="s">
        <v>230</v>
      </c>
      <c r="F5731" t="s">
        <v>13607</v>
      </c>
      <c r="G5731" s="2" t="s">
        <v>6729</v>
      </c>
      <c r="H5731" t="s">
        <v>13553</v>
      </c>
    </row>
    <row r="5732" spans="1:8" x14ac:dyDescent="0.15">
      <c r="A5732">
        <v>5761</v>
      </c>
      <c r="B5732" t="s">
        <v>6139</v>
      </c>
      <c r="C5732" t="s">
        <v>13466</v>
      </c>
      <c r="D5732" t="s">
        <v>381</v>
      </c>
      <c r="E5732" s="2" t="s">
        <v>7855</v>
      </c>
      <c r="F5732" t="s">
        <v>13615</v>
      </c>
      <c r="G5732" s="2" t="s">
        <v>7716</v>
      </c>
      <c r="H5732" t="s">
        <v>13553</v>
      </c>
    </row>
    <row r="5733" spans="1:8" x14ac:dyDescent="0.15">
      <c r="A5733">
        <v>5762</v>
      </c>
      <c r="B5733" t="s">
        <v>3573</v>
      </c>
      <c r="C5733" t="s">
        <v>13467</v>
      </c>
      <c r="D5733" t="s">
        <v>327</v>
      </c>
      <c r="E5733" s="2" t="s">
        <v>231</v>
      </c>
      <c r="F5733" t="s">
        <v>13614</v>
      </c>
      <c r="G5733" s="2" t="s">
        <v>7277</v>
      </c>
      <c r="H5733" t="s">
        <v>13553</v>
      </c>
    </row>
    <row r="5734" spans="1:8" x14ac:dyDescent="0.15">
      <c r="A5734">
        <v>5763</v>
      </c>
      <c r="B5734" t="s">
        <v>6140</v>
      </c>
      <c r="C5734" t="s">
        <v>13468</v>
      </c>
      <c r="D5734" t="s">
        <v>327</v>
      </c>
      <c r="E5734" s="2" t="s">
        <v>7855</v>
      </c>
      <c r="F5734" t="s">
        <v>13609</v>
      </c>
      <c r="G5734" s="2" t="s">
        <v>7520</v>
      </c>
      <c r="H5734" t="s">
        <v>13553</v>
      </c>
    </row>
    <row r="5735" spans="1:8" x14ac:dyDescent="0.15">
      <c r="A5735">
        <v>5764</v>
      </c>
      <c r="B5735" t="s">
        <v>6141</v>
      </c>
      <c r="C5735" t="s">
        <v>13469</v>
      </c>
      <c r="D5735" t="s">
        <v>327</v>
      </c>
      <c r="E5735" s="2" t="s">
        <v>7855</v>
      </c>
      <c r="F5735" t="s">
        <v>13637</v>
      </c>
      <c r="G5735" s="2" t="s">
        <v>7846</v>
      </c>
      <c r="H5735" t="s">
        <v>13553</v>
      </c>
    </row>
    <row r="5736" spans="1:8" x14ac:dyDescent="0.15">
      <c r="A5736">
        <v>5765</v>
      </c>
      <c r="B5736" t="s">
        <v>6142</v>
      </c>
      <c r="C5736" t="s">
        <v>13470</v>
      </c>
      <c r="D5736" t="s">
        <v>327</v>
      </c>
      <c r="E5736" s="2" t="s">
        <v>7855</v>
      </c>
      <c r="F5736" t="s">
        <v>13634</v>
      </c>
      <c r="G5736" s="2" t="s">
        <v>6980</v>
      </c>
      <c r="H5736" t="s">
        <v>13553</v>
      </c>
    </row>
    <row r="5737" spans="1:8" x14ac:dyDescent="0.15">
      <c r="A5737">
        <v>5767</v>
      </c>
      <c r="B5737" t="s">
        <v>6143</v>
      </c>
      <c r="C5737" t="s">
        <v>13471</v>
      </c>
      <c r="D5737" t="s">
        <v>327</v>
      </c>
      <c r="E5737" s="2" t="s">
        <v>7855</v>
      </c>
      <c r="F5737" t="s">
        <v>13609</v>
      </c>
      <c r="G5737" s="2" t="s">
        <v>7847</v>
      </c>
      <c r="H5737" t="s">
        <v>13553</v>
      </c>
    </row>
    <row r="5738" spans="1:8" x14ac:dyDescent="0.15">
      <c r="A5738" t="s">
        <v>6144</v>
      </c>
      <c r="B5738" t="s">
        <v>6145</v>
      </c>
      <c r="C5738" t="s">
        <v>13472</v>
      </c>
      <c r="D5738" t="s">
        <v>380</v>
      </c>
      <c r="E5738" s="2" t="s">
        <v>7855</v>
      </c>
      <c r="F5738" t="s">
        <v>13607</v>
      </c>
      <c r="G5738" s="2" t="s">
        <v>7096</v>
      </c>
      <c r="H5738" t="s">
        <v>13553</v>
      </c>
    </row>
    <row r="5739" spans="1:8" x14ac:dyDescent="0.15">
      <c r="A5739">
        <v>5769</v>
      </c>
      <c r="B5739" t="s">
        <v>6146</v>
      </c>
      <c r="C5739" t="s">
        <v>13473</v>
      </c>
      <c r="D5739" t="s">
        <v>380</v>
      </c>
      <c r="E5739" s="2" t="s">
        <v>7855</v>
      </c>
      <c r="F5739" t="s">
        <v>13607</v>
      </c>
      <c r="G5739" s="2" t="s">
        <v>7445</v>
      </c>
      <c r="H5739" t="s">
        <v>13553</v>
      </c>
    </row>
    <row r="5740" spans="1:8" x14ac:dyDescent="0.15">
      <c r="A5740">
        <v>5770</v>
      </c>
      <c r="B5740" t="s">
        <v>6147</v>
      </c>
      <c r="C5740" t="s">
        <v>13474</v>
      </c>
      <c r="D5740" t="s">
        <v>380</v>
      </c>
      <c r="E5740" s="2" t="s">
        <v>7855</v>
      </c>
      <c r="F5740" t="s">
        <v>13607</v>
      </c>
      <c r="G5740" s="2" t="s">
        <v>7387</v>
      </c>
      <c r="H5740" t="s">
        <v>13553</v>
      </c>
    </row>
    <row r="5741" spans="1:8" x14ac:dyDescent="0.15">
      <c r="A5741">
        <v>5771</v>
      </c>
      <c r="B5741" t="s">
        <v>6148</v>
      </c>
      <c r="C5741" t="s">
        <v>13475</v>
      </c>
      <c r="D5741" t="s">
        <v>341</v>
      </c>
      <c r="E5741" s="2" t="s">
        <v>7855</v>
      </c>
      <c r="F5741" t="s">
        <v>13627</v>
      </c>
      <c r="G5741" s="2" t="s">
        <v>7773</v>
      </c>
      <c r="H5741" t="s">
        <v>13553</v>
      </c>
    </row>
    <row r="5742" spans="1:8" x14ac:dyDescent="0.15">
      <c r="A5742">
        <v>5772</v>
      </c>
      <c r="B5742" t="s">
        <v>6149</v>
      </c>
      <c r="C5742" t="s">
        <v>13476</v>
      </c>
      <c r="D5742" t="s">
        <v>358</v>
      </c>
      <c r="E5742" s="2">
        <v>1</v>
      </c>
      <c r="F5742" t="s">
        <v>13609</v>
      </c>
      <c r="G5742" s="2" t="s">
        <v>7398</v>
      </c>
      <c r="H5742" t="s">
        <v>13553</v>
      </c>
    </row>
    <row r="5743" spans="1:8" x14ac:dyDescent="0.15">
      <c r="A5743">
        <v>5773</v>
      </c>
      <c r="B5743" t="s">
        <v>6150</v>
      </c>
      <c r="C5743" t="s">
        <v>13477</v>
      </c>
      <c r="D5743" t="s">
        <v>358</v>
      </c>
      <c r="E5743" s="2">
        <v>1</v>
      </c>
      <c r="F5743" t="s">
        <v>13609</v>
      </c>
      <c r="G5743" s="2" t="s">
        <v>7716</v>
      </c>
      <c r="H5743" t="s">
        <v>13553</v>
      </c>
    </row>
    <row r="5744" spans="1:8" x14ac:dyDescent="0.15">
      <c r="A5744">
        <v>5774</v>
      </c>
      <c r="B5744" t="s">
        <v>6151</v>
      </c>
      <c r="C5744" t="s">
        <v>13478</v>
      </c>
      <c r="D5744" t="s">
        <v>358</v>
      </c>
      <c r="E5744" s="2">
        <v>1</v>
      </c>
      <c r="F5744" t="s">
        <v>13609</v>
      </c>
      <c r="G5744" s="2" t="s">
        <v>7848</v>
      </c>
      <c r="H5744" t="s">
        <v>13553</v>
      </c>
    </row>
    <row r="5745" spans="1:8" x14ac:dyDescent="0.15">
      <c r="A5745">
        <v>5775</v>
      </c>
      <c r="B5745" t="s">
        <v>6152</v>
      </c>
      <c r="C5745" t="s">
        <v>13479</v>
      </c>
      <c r="D5745" t="s">
        <v>358</v>
      </c>
      <c r="E5745" s="2" t="s">
        <v>7855</v>
      </c>
      <c r="F5745" t="s">
        <v>13609</v>
      </c>
      <c r="G5745" s="2" t="s">
        <v>6362</v>
      </c>
      <c r="H5745" t="s">
        <v>13553</v>
      </c>
    </row>
    <row r="5746" spans="1:8" x14ac:dyDescent="0.15">
      <c r="A5746">
        <v>5776</v>
      </c>
      <c r="B5746" t="s">
        <v>6153</v>
      </c>
      <c r="C5746" t="s">
        <v>13480</v>
      </c>
      <c r="D5746" t="s">
        <v>358</v>
      </c>
      <c r="E5746" s="2" t="s">
        <v>7855</v>
      </c>
      <c r="F5746" t="s">
        <v>13609</v>
      </c>
      <c r="G5746" s="2" t="s">
        <v>7388</v>
      </c>
      <c r="H5746" t="s">
        <v>13553</v>
      </c>
    </row>
    <row r="5747" spans="1:8" x14ac:dyDescent="0.15">
      <c r="A5747">
        <v>5777</v>
      </c>
      <c r="B5747" t="s">
        <v>6154</v>
      </c>
      <c r="C5747" t="s">
        <v>13481</v>
      </c>
      <c r="D5747" t="s">
        <v>315</v>
      </c>
      <c r="E5747" s="2" t="s">
        <v>7855</v>
      </c>
      <c r="F5747" t="s">
        <v>13632</v>
      </c>
      <c r="G5747" s="2" t="s">
        <v>6605</v>
      </c>
      <c r="H5747" t="s">
        <v>13553</v>
      </c>
    </row>
    <row r="5748" spans="1:8" x14ac:dyDescent="0.15">
      <c r="A5748">
        <v>5778</v>
      </c>
      <c r="B5748" t="s">
        <v>6155</v>
      </c>
      <c r="C5748" t="s">
        <v>13482</v>
      </c>
      <c r="D5748" t="s">
        <v>315</v>
      </c>
      <c r="E5748" s="2" t="s">
        <v>7855</v>
      </c>
      <c r="F5748" t="s">
        <v>13645</v>
      </c>
      <c r="G5748" s="2" t="s">
        <v>7430</v>
      </c>
      <c r="H5748" t="s">
        <v>13553</v>
      </c>
    </row>
    <row r="5749" spans="1:8" x14ac:dyDescent="0.15">
      <c r="A5749">
        <v>5779</v>
      </c>
      <c r="B5749" t="s">
        <v>6156</v>
      </c>
      <c r="C5749" t="s">
        <v>13483</v>
      </c>
      <c r="D5749" t="s">
        <v>315</v>
      </c>
      <c r="E5749" s="2" t="s">
        <v>7855</v>
      </c>
      <c r="F5749" t="s">
        <v>13632</v>
      </c>
      <c r="G5749" s="2" t="s">
        <v>7849</v>
      </c>
      <c r="H5749" t="s">
        <v>13553</v>
      </c>
    </row>
    <row r="5750" spans="1:8" x14ac:dyDescent="0.15">
      <c r="A5750">
        <v>5780</v>
      </c>
      <c r="B5750" t="s">
        <v>6157</v>
      </c>
      <c r="C5750" t="s">
        <v>13484</v>
      </c>
      <c r="D5750" t="s">
        <v>403</v>
      </c>
      <c r="E5750" s="2" t="s">
        <v>7855</v>
      </c>
      <c r="F5750" t="s">
        <v>13617</v>
      </c>
      <c r="G5750" s="2" t="s">
        <v>6442</v>
      </c>
      <c r="H5750" t="s">
        <v>13553</v>
      </c>
    </row>
    <row r="5751" spans="1:8" x14ac:dyDescent="0.15">
      <c r="A5751">
        <v>5781</v>
      </c>
      <c r="B5751" t="s">
        <v>6158</v>
      </c>
      <c r="C5751" t="s">
        <v>13485</v>
      </c>
      <c r="D5751" t="s">
        <v>403</v>
      </c>
      <c r="E5751" s="2" t="s">
        <v>7855</v>
      </c>
      <c r="F5751" t="s">
        <v>13617</v>
      </c>
      <c r="G5751" s="2" t="s">
        <v>6605</v>
      </c>
      <c r="H5751" t="s">
        <v>13553</v>
      </c>
    </row>
    <row r="5752" spans="1:8" x14ac:dyDescent="0.15">
      <c r="A5752">
        <v>5782</v>
      </c>
      <c r="B5752" t="s">
        <v>6159</v>
      </c>
      <c r="C5752" t="s">
        <v>13486</v>
      </c>
      <c r="D5752" t="s">
        <v>403</v>
      </c>
      <c r="E5752" s="2" t="s">
        <v>7855</v>
      </c>
      <c r="F5752" t="s">
        <v>13617</v>
      </c>
      <c r="G5752" s="2" t="s">
        <v>6602</v>
      </c>
      <c r="H5752" t="s">
        <v>13553</v>
      </c>
    </row>
    <row r="5753" spans="1:8" x14ac:dyDescent="0.15">
      <c r="A5753">
        <v>5783</v>
      </c>
      <c r="B5753" t="s">
        <v>6160</v>
      </c>
      <c r="C5753" t="s">
        <v>13487</v>
      </c>
      <c r="D5753" t="s">
        <v>403</v>
      </c>
      <c r="E5753" s="2" t="s">
        <v>7855</v>
      </c>
      <c r="F5753" t="s">
        <v>13617</v>
      </c>
      <c r="G5753" s="2" t="s">
        <v>7560</v>
      </c>
      <c r="H5753" t="s">
        <v>13553</v>
      </c>
    </row>
    <row r="5754" spans="1:8" x14ac:dyDescent="0.15">
      <c r="A5754">
        <v>5784</v>
      </c>
      <c r="B5754" t="s">
        <v>6070</v>
      </c>
      <c r="C5754" t="s">
        <v>13394</v>
      </c>
      <c r="D5754" t="s">
        <v>316</v>
      </c>
      <c r="E5754" s="2" t="s">
        <v>7855</v>
      </c>
      <c r="F5754" t="s">
        <v>13617</v>
      </c>
      <c r="G5754" s="2" t="s">
        <v>6835</v>
      </c>
      <c r="H5754" t="s">
        <v>13553</v>
      </c>
    </row>
    <row r="5755" spans="1:8" x14ac:dyDescent="0.15">
      <c r="A5755">
        <v>5785</v>
      </c>
      <c r="B5755" t="s">
        <v>6161</v>
      </c>
      <c r="C5755" t="s">
        <v>13488</v>
      </c>
      <c r="D5755" t="s">
        <v>316</v>
      </c>
      <c r="E5755" s="2" t="s">
        <v>7855</v>
      </c>
      <c r="F5755" t="s">
        <v>13617</v>
      </c>
      <c r="G5755" s="2" t="s">
        <v>7416</v>
      </c>
      <c r="H5755" t="s">
        <v>13553</v>
      </c>
    </row>
    <row r="5756" spans="1:8" x14ac:dyDescent="0.15">
      <c r="A5756">
        <v>5786</v>
      </c>
      <c r="B5756" t="s">
        <v>6162</v>
      </c>
      <c r="C5756" t="s">
        <v>13489</v>
      </c>
      <c r="D5756" t="s">
        <v>316</v>
      </c>
      <c r="E5756" s="2" t="s">
        <v>7855</v>
      </c>
      <c r="F5756" t="s">
        <v>13610</v>
      </c>
      <c r="G5756" s="2" t="s">
        <v>6946</v>
      </c>
      <c r="H5756" t="s">
        <v>13553</v>
      </c>
    </row>
    <row r="5757" spans="1:8" x14ac:dyDescent="0.15">
      <c r="A5757">
        <v>5787</v>
      </c>
      <c r="B5757" t="s">
        <v>6163</v>
      </c>
      <c r="C5757" t="s">
        <v>13490</v>
      </c>
      <c r="D5757" t="s">
        <v>316</v>
      </c>
      <c r="E5757" s="2" t="s">
        <v>7855</v>
      </c>
      <c r="F5757" t="s">
        <v>13617</v>
      </c>
      <c r="G5757" s="2" t="s">
        <v>7392</v>
      </c>
      <c r="H5757" t="s">
        <v>13553</v>
      </c>
    </row>
    <row r="5758" spans="1:8" x14ac:dyDescent="0.15">
      <c r="A5758">
        <v>5788</v>
      </c>
      <c r="B5758" t="s">
        <v>6164</v>
      </c>
      <c r="C5758" t="s">
        <v>13491</v>
      </c>
      <c r="D5758" t="s">
        <v>316</v>
      </c>
      <c r="E5758" s="2" t="s">
        <v>7855</v>
      </c>
      <c r="F5758" t="s">
        <v>13607</v>
      </c>
      <c r="G5758" s="2" t="s">
        <v>6945</v>
      </c>
      <c r="H5758" t="s">
        <v>13553</v>
      </c>
    </row>
    <row r="5759" spans="1:8" x14ac:dyDescent="0.15">
      <c r="A5759">
        <v>5789</v>
      </c>
      <c r="B5759" t="s">
        <v>6165</v>
      </c>
      <c r="C5759" t="s">
        <v>13492</v>
      </c>
      <c r="D5759" t="s">
        <v>330</v>
      </c>
      <c r="E5759" s="2" t="s">
        <v>7855</v>
      </c>
      <c r="F5759" t="s">
        <v>13617</v>
      </c>
      <c r="G5759" s="2" t="s">
        <v>6899</v>
      </c>
      <c r="H5759" t="s">
        <v>13553</v>
      </c>
    </row>
    <row r="5760" spans="1:8" x14ac:dyDescent="0.15">
      <c r="A5760">
        <v>5790</v>
      </c>
      <c r="B5760" t="s">
        <v>6166</v>
      </c>
      <c r="C5760" t="s">
        <v>13493</v>
      </c>
      <c r="D5760" t="s">
        <v>386</v>
      </c>
      <c r="E5760" s="2" t="s">
        <v>7855</v>
      </c>
      <c r="F5760" t="s">
        <v>13606</v>
      </c>
      <c r="G5760" s="2" t="s">
        <v>7564</v>
      </c>
      <c r="H5760" t="s">
        <v>13553</v>
      </c>
    </row>
    <row r="5761" spans="1:8" x14ac:dyDescent="0.15">
      <c r="A5761">
        <v>5791</v>
      </c>
      <c r="B5761" t="s">
        <v>6167</v>
      </c>
      <c r="C5761" t="s">
        <v>13494</v>
      </c>
      <c r="D5761" t="s">
        <v>6229</v>
      </c>
      <c r="E5761" s="2" t="s">
        <v>230</v>
      </c>
      <c r="F5761" t="s">
        <v>13609</v>
      </c>
      <c r="G5761" s="2" t="s">
        <v>6595</v>
      </c>
      <c r="H5761" t="s">
        <v>13553</v>
      </c>
    </row>
    <row r="5762" spans="1:8" x14ac:dyDescent="0.15">
      <c r="A5762">
        <v>5792</v>
      </c>
      <c r="B5762" t="s">
        <v>6168</v>
      </c>
      <c r="C5762" t="s">
        <v>13495</v>
      </c>
      <c r="D5762" t="s">
        <v>397</v>
      </c>
      <c r="E5762" s="2" t="s">
        <v>7855</v>
      </c>
      <c r="F5762" t="s">
        <v>13610</v>
      </c>
      <c r="G5762" s="2" t="s">
        <v>7397</v>
      </c>
      <c r="H5762" t="s">
        <v>13553</v>
      </c>
    </row>
    <row r="5763" spans="1:8" x14ac:dyDescent="0.15">
      <c r="A5763">
        <v>5793</v>
      </c>
      <c r="B5763" t="s">
        <v>6169</v>
      </c>
      <c r="C5763" t="s">
        <v>13496</v>
      </c>
      <c r="D5763" t="s">
        <v>397</v>
      </c>
      <c r="E5763" s="2" t="s">
        <v>7855</v>
      </c>
      <c r="F5763" t="s">
        <v>13610</v>
      </c>
      <c r="G5763" s="2" t="s">
        <v>6315</v>
      </c>
      <c r="H5763" t="s">
        <v>13553</v>
      </c>
    </row>
    <row r="5764" spans="1:8" x14ac:dyDescent="0.15">
      <c r="A5764">
        <v>5794</v>
      </c>
      <c r="B5764" t="s">
        <v>6170</v>
      </c>
      <c r="C5764" t="s">
        <v>13497</v>
      </c>
      <c r="D5764" t="s">
        <v>370</v>
      </c>
      <c r="E5764" s="2" t="s">
        <v>7855</v>
      </c>
      <c r="F5764" t="s">
        <v>13606</v>
      </c>
      <c r="G5764" s="2" t="s">
        <v>6793</v>
      </c>
      <c r="H5764" t="s">
        <v>13553</v>
      </c>
    </row>
    <row r="5765" spans="1:8" x14ac:dyDescent="0.15">
      <c r="A5765">
        <v>5795</v>
      </c>
      <c r="B5765" t="s">
        <v>6171</v>
      </c>
      <c r="C5765" t="s">
        <v>13498</v>
      </c>
      <c r="D5765" t="s">
        <v>370</v>
      </c>
      <c r="E5765" s="2" t="s">
        <v>231</v>
      </c>
      <c r="F5765" t="s">
        <v>13606</v>
      </c>
      <c r="G5765" s="2" t="s">
        <v>7540</v>
      </c>
      <c r="H5765" t="s">
        <v>13553</v>
      </c>
    </row>
    <row r="5766" spans="1:8" x14ac:dyDescent="0.15">
      <c r="A5766">
        <v>5796</v>
      </c>
      <c r="B5766" t="s">
        <v>6172</v>
      </c>
      <c r="C5766" t="s">
        <v>13499</v>
      </c>
      <c r="D5766" t="s">
        <v>370</v>
      </c>
      <c r="E5766" s="2" t="s">
        <v>7855</v>
      </c>
      <c r="F5766" t="s">
        <v>13606</v>
      </c>
      <c r="G5766" s="2" t="s">
        <v>7625</v>
      </c>
      <c r="H5766" t="s">
        <v>13553</v>
      </c>
    </row>
    <row r="5767" spans="1:8" x14ac:dyDescent="0.15">
      <c r="A5767">
        <v>5797</v>
      </c>
      <c r="B5767" t="s">
        <v>6173</v>
      </c>
      <c r="C5767" t="s">
        <v>13500</v>
      </c>
      <c r="D5767" t="s">
        <v>370</v>
      </c>
      <c r="E5767" s="2" t="s">
        <v>7855</v>
      </c>
      <c r="F5767" t="s">
        <v>13606</v>
      </c>
      <c r="G5767" s="2" t="s">
        <v>7391</v>
      </c>
      <c r="H5767" t="s">
        <v>13553</v>
      </c>
    </row>
    <row r="5768" spans="1:8" x14ac:dyDescent="0.15">
      <c r="A5768">
        <v>5798</v>
      </c>
      <c r="B5768" t="s">
        <v>6174</v>
      </c>
      <c r="C5768" t="s">
        <v>13501</v>
      </c>
      <c r="D5768" t="s">
        <v>370</v>
      </c>
      <c r="E5768" s="2" t="s">
        <v>7855</v>
      </c>
      <c r="F5768" t="s">
        <v>13606</v>
      </c>
      <c r="G5768" s="2" t="s">
        <v>7850</v>
      </c>
      <c r="H5768" t="s">
        <v>13553</v>
      </c>
    </row>
    <row r="5769" spans="1:8" x14ac:dyDescent="0.15">
      <c r="A5769">
        <v>5799</v>
      </c>
      <c r="B5769" t="s">
        <v>6175</v>
      </c>
      <c r="C5769" t="s">
        <v>13502</v>
      </c>
      <c r="D5769" t="s">
        <v>370</v>
      </c>
      <c r="E5769" s="2" t="s">
        <v>7855</v>
      </c>
      <c r="F5769" t="s">
        <v>13606</v>
      </c>
      <c r="G5769" s="2" t="s">
        <v>7252</v>
      </c>
      <c r="H5769" t="s">
        <v>13553</v>
      </c>
    </row>
    <row r="5770" spans="1:8" x14ac:dyDescent="0.15">
      <c r="A5770">
        <v>5800</v>
      </c>
      <c r="B5770" t="s">
        <v>6176</v>
      </c>
      <c r="C5770" t="s">
        <v>13503</v>
      </c>
      <c r="D5770" t="s">
        <v>370</v>
      </c>
      <c r="E5770" s="2" t="s">
        <v>7855</v>
      </c>
      <c r="F5770" t="s">
        <v>13606</v>
      </c>
      <c r="G5770" s="2" t="s">
        <v>6978</v>
      </c>
      <c r="H5770" t="s">
        <v>13553</v>
      </c>
    </row>
    <row r="5771" spans="1:8" x14ac:dyDescent="0.15">
      <c r="A5771">
        <v>5801</v>
      </c>
      <c r="B5771" t="s">
        <v>6177</v>
      </c>
      <c r="C5771" t="s">
        <v>13504</v>
      </c>
      <c r="D5771" t="s">
        <v>370</v>
      </c>
      <c r="E5771" s="2" t="s">
        <v>7855</v>
      </c>
      <c r="F5771" t="s">
        <v>13606</v>
      </c>
      <c r="G5771" s="2" t="s">
        <v>7535</v>
      </c>
      <c r="H5771" t="s">
        <v>13553</v>
      </c>
    </row>
    <row r="5772" spans="1:8" x14ac:dyDescent="0.15">
      <c r="A5772">
        <v>5802</v>
      </c>
      <c r="B5772" t="s">
        <v>6178</v>
      </c>
      <c r="C5772" t="s">
        <v>13505</v>
      </c>
      <c r="D5772" t="s">
        <v>370</v>
      </c>
      <c r="E5772" s="2" t="s">
        <v>7855</v>
      </c>
      <c r="F5772" t="s">
        <v>13606</v>
      </c>
      <c r="G5772" s="2" t="s">
        <v>7812</v>
      </c>
      <c r="H5772" t="s">
        <v>13553</v>
      </c>
    </row>
    <row r="5773" spans="1:8" x14ac:dyDescent="0.15">
      <c r="A5773">
        <v>5803</v>
      </c>
      <c r="B5773" t="s">
        <v>6179</v>
      </c>
      <c r="C5773" t="s">
        <v>13506</v>
      </c>
      <c r="D5773" t="s">
        <v>370</v>
      </c>
      <c r="E5773" s="2" t="s">
        <v>7855</v>
      </c>
      <c r="F5773" t="s">
        <v>13606</v>
      </c>
      <c r="G5773" s="2" t="s">
        <v>7620</v>
      </c>
      <c r="H5773" t="s">
        <v>13553</v>
      </c>
    </row>
    <row r="5774" spans="1:8" x14ac:dyDescent="0.15">
      <c r="A5774">
        <v>5804</v>
      </c>
      <c r="B5774" t="s">
        <v>6180</v>
      </c>
      <c r="C5774" t="s">
        <v>13507</v>
      </c>
      <c r="D5774" t="s">
        <v>370</v>
      </c>
      <c r="E5774" s="2" t="s">
        <v>7855</v>
      </c>
      <c r="F5774" t="s">
        <v>13606</v>
      </c>
      <c r="G5774" s="2" t="s">
        <v>7851</v>
      </c>
      <c r="H5774" t="s">
        <v>13553</v>
      </c>
    </row>
    <row r="5775" spans="1:8" x14ac:dyDescent="0.15">
      <c r="A5775">
        <v>5805</v>
      </c>
      <c r="B5775" t="s">
        <v>6181</v>
      </c>
      <c r="C5775" t="s">
        <v>13508</v>
      </c>
      <c r="D5775" t="s">
        <v>370</v>
      </c>
      <c r="E5775" s="2" t="s">
        <v>7855</v>
      </c>
      <c r="F5775" t="s">
        <v>13606</v>
      </c>
      <c r="G5775" s="2" t="s">
        <v>7103</v>
      </c>
      <c r="H5775" t="s">
        <v>13553</v>
      </c>
    </row>
    <row r="5776" spans="1:8" x14ac:dyDescent="0.15">
      <c r="A5776">
        <v>5806</v>
      </c>
      <c r="B5776" t="s">
        <v>6182</v>
      </c>
      <c r="C5776" t="s">
        <v>13509</v>
      </c>
      <c r="D5776" t="s">
        <v>370</v>
      </c>
      <c r="E5776" s="2" t="s">
        <v>232</v>
      </c>
      <c r="F5776" t="s">
        <v>13606</v>
      </c>
      <c r="G5776" s="2" t="s">
        <v>7156</v>
      </c>
      <c r="H5776" t="s">
        <v>13553</v>
      </c>
    </row>
    <row r="5777" spans="1:8" x14ac:dyDescent="0.15">
      <c r="A5777">
        <v>5807</v>
      </c>
      <c r="B5777" t="s">
        <v>6183</v>
      </c>
      <c r="C5777" t="s">
        <v>13510</v>
      </c>
      <c r="D5777" t="s">
        <v>370</v>
      </c>
      <c r="E5777" s="2" t="s">
        <v>232</v>
      </c>
      <c r="F5777" t="s">
        <v>13606</v>
      </c>
      <c r="G5777" s="2" t="s">
        <v>7852</v>
      </c>
      <c r="H5777" t="s">
        <v>13553</v>
      </c>
    </row>
    <row r="5778" spans="1:8" x14ac:dyDescent="0.15">
      <c r="A5778">
        <v>5808</v>
      </c>
      <c r="B5778" t="s">
        <v>6184</v>
      </c>
      <c r="C5778" t="s">
        <v>13511</v>
      </c>
      <c r="D5778" t="s">
        <v>370</v>
      </c>
      <c r="E5778" s="2" t="s">
        <v>232</v>
      </c>
      <c r="F5778" t="s">
        <v>13606</v>
      </c>
      <c r="G5778" s="2" t="s">
        <v>7853</v>
      </c>
      <c r="H5778" t="s">
        <v>13553</v>
      </c>
    </row>
    <row r="5779" spans="1:8" x14ac:dyDescent="0.15">
      <c r="A5779">
        <v>5809</v>
      </c>
      <c r="B5779" t="s">
        <v>6185</v>
      </c>
      <c r="C5779" t="s">
        <v>13512</v>
      </c>
      <c r="D5779" t="s">
        <v>370</v>
      </c>
      <c r="E5779" s="2" t="s">
        <v>232</v>
      </c>
      <c r="F5779" t="s">
        <v>13606</v>
      </c>
      <c r="G5779" s="2" t="s">
        <v>6816</v>
      </c>
      <c r="H5779" t="s">
        <v>13553</v>
      </c>
    </row>
    <row r="5780" spans="1:8" x14ac:dyDescent="0.15">
      <c r="A5780">
        <v>5810</v>
      </c>
      <c r="B5780" t="s">
        <v>6186</v>
      </c>
      <c r="C5780" t="s">
        <v>13513</v>
      </c>
      <c r="D5780" t="s">
        <v>370</v>
      </c>
      <c r="E5780" s="2" t="s">
        <v>232</v>
      </c>
      <c r="F5780" t="s">
        <v>13606</v>
      </c>
      <c r="G5780" s="2" t="s">
        <v>7782</v>
      </c>
      <c r="H5780" t="s">
        <v>13553</v>
      </c>
    </row>
    <row r="5781" spans="1:8" x14ac:dyDescent="0.15">
      <c r="A5781">
        <v>5811</v>
      </c>
      <c r="B5781" t="s">
        <v>6187</v>
      </c>
      <c r="C5781" t="s">
        <v>13514</v>
      </c>
      <c r="D5781" t="s">
        <v>370</v>
      </c>
      <c r="E5781" s="2" t="s">
        <v>7855</v>
      </c>
      <c r="F5781" t="s">
        <v>13606</v>
      </c>
      <c r="G5781" s="2" t="s">
        <v>7701</v>
      </c>
      <c r="H5781" t="s">
        <v>13553</v>
      </c>
    </row>
    <row r="5782" spans="1:8" x14ac:dyDescent="0.15">
      <c r="A5782">
        <v>5812</v>
      </c>
      <c r="B5782" t="s">
        <v>6188</v>
      </c>
      <c r="C5782" t="s">
        <v>13515</v>
      </c>
      <c r="D5782" t="s">
        <v>370</v>
      </c>
      <c r="E5782" s="2" t="s">
        <v>7855</v>
      </c>
      <c r="F5782" t="s">
        <v>13606</v>
      </c>
      <c r="G5782" s="2" t="s">
        <v>6357</v>
      </c>
      <c r="H5782" t="s">
        <v>13553</v>
      </c>
    </row>
    <row r="5783" spans="1:8" x14ac:dyDescent="0.15">
      <c r="A5783">
        <v>5813</v>
      </c>
      <c r="B5783" t="s">
        <v>6189</v>
      </c>
      <c r="C5783" t="s">
        <v>13516</v>
      </c>
      <c r="D5783" t="s">
        <v>370</v>
      </c>
      <c r="E5783" s="2" t="s">
        <v>7855</v>
      </c>
      <c r="F5783" t="s">
        <v>13606</v>
      </c>
      <c r="G5783" s="2" t="s">
        <v>7620</v>
      </c>
      <c r="H5783" t="s">
        <v>13553</v>
      </c>
    </row>
    <row r="5784" spans="1:8" x14ac:dyDescent="0.15">
      <c r="A5784">
        <v>5814</v>
      </c>
      <c r="B5784" t="s">
        <v>6190</v>
      </c>
      <c r="C5784" t="s">
        <v>13517</v>
      </c>
      <c r="D5784" t="s">
        <v>370</v>
      </c>
      <c r="E5784" s="2" t="s">
        <v>7855</v>
      </c>
      <c r="F5784" t="s">
        <v>13606</v>
      </c>
      <c r="G5784" s="2" t="s">
        <v>6797</v>
      </c>
      <c r="H5784" t="s">
        <v>13553</v>
      </c>
    </row>
    <row r="5785" spans="1:8" x14ac:dyDescent="0.15">
      <c r="A5785">
        <v>5815</v>
      </c>
      <c r="B5785" t="s">
        <v>6191</v>
      </c>
      <c r="C5785" t="s">
        <v>13518</v>
      </c>
      <c r="D5785" t="s">
        <v>370</v>
      </c>
      <c r="E5785" s="2" t="s">
        <v>7855</v>
      </c>
      <c r="F5785" t="s">
        <v>13606</v>
      </c>
      <c r="G5785" s="2" t="s">
        <v>7544</v>
      </c>
      <c r="H5785" t="s">
        <v>13553</v>
      </c>
    </row>
    <row r="5786" spans="1:8" x14ac:dyDescent="0.15">
      <c r="A5786">
        <v>5816</v>
      </c>
      <c r="B5786" t="s">
        <v>6192</v>
      </c>
      <c r="C5786" t="s">
        <v>13519</v>
      </c>
      <c r="D5786" t="s">
        <v>370</v>
      </c>
      <c r="E5786" s="2" t="s">
        <v>232</v>
      </c>
      <c r="F5786" t="s">
        <v>13606</v>
      </c>
      <c r="G5786" s="2" t="s">
        <v>7854</v>
      </c>
      <c r="H5786" t="s">
        <v>13553</v>
      </c>
    </row>
    <row r="5787" spans="1:8" x14ac:dyDescent="0.15">
      <c r="A5787">
        <v>5817</v>
      </c>
      <c r="B5787" t="s">
        <v>6193</v>
      </c>
      <c r="C5787" t="s">
        <v>13520</v>
      </c>
      <c r="D5787" t="s">
        <v>13568</v>
      </c>
      <c r="E5787" s="2" t="s">
        <v>85</v>
      </c>
      <c r="F5787" t="s">
        <v>13607</v>
      </c>
      <c r="G5787" s="2">
        <v>920403</v>
      </c>
      <c r="H5787" t="s">
        <v>13553</v>
      </c>
    </row>
    <row r="5788" spans="1:8" x14ac:dyDescent="0.15">
      <c r="A5788">
        <v>5818</v>
      </c>
      <c r="B5788" t="s">
        <v>6194</v>
      </c>
      <c r="C5788" t="s">
        <v>13521</v>
      </c>
      <c r="D5788" t="s">
        <v>329</v>
      </c>
      <c r="E5788" s="2">
        <v>1</v>
      </c>
      <c r="F5788" t="s">
        <v>13606</v>
      </c>
      <c r="G5788" s="2">
        <v>10731</v>
      </c>
      <c r="H5788" t="s">
        <v>13553</v>
      </c>
    </row>
    <row r="5789" spans="1:8" x14ac:dyDescent="0.15">
      <c r="A5789">
        <v>5820</v>
      </c>
      <c r="B5789" t="s">
        <v>6195</v>
      </c>
      <c r="C5789" t="s">
        <v>13522</v>
      </c>
      <c r="D5789" t="s">
        <v>329</v>
      </c>
      <c r="E5789" s="2">
        <v>1</v>
      </c>
      <c r="F5789" t="s">
        <v>13619</v>
      </c>
      <c r="G5789" s="2">
        <v>11206</v>
      </c>
      <c r="H5789" t="s">
        <v>13553</v>
      </c>
    </row>
    <row r="5790" spans="1:8" x14ac:dyDescent="0.15">
      <c r="A5790">
        <v>5824</v>
      </c>
      <c r="B5790" t="s">
        <v>6196</v>
      </c>
      <c r="C5790" t="s">
        <v>13523</v>
      </c>
      <c r="D5790" t="s">
        <v>329</v>
      </c>
      <c r="E5790" s="2">
        <v>1</v>
      </c>
      <c r="F5790" t="s">
        <v>13607</v>
      </c>
      <c r="G5790" s="2">
        <v>10409</v>
      </c>
      <c r="H5790" t="s">
        <v>13553</v>
      </c>
    </row>
    <row r="5791" spans="1:8" x14ac:dyDescent="0.15">
      <c r="A5791">
        <v>5827</v>
      </c>
      <c r="B5791" t="s">
        <v>6197</v>
      </c>
      <c r="C5791" t="s">
        <v>13524</v>
      </c>
      <c r="D5791" t="s">
        <v>329</v>
      </c>
      <c r="E5791" s="2">
        <v>1</v>
      </c>
      <c r="F5791" t="s">
        <v>13606</v>
      </c>
      <c r="G5791" s="2">
        <v>10409</v>
      </c>
      <c r="H5791" t="s">
        <v>13553</v>
      </c>
    </row>
    <row r="5792" spans="1:8" x14ac:dyDescent="0.15">
      <c r="A5792">
        <v>5829</v>
      </c>
      <c r="B5792" t="s">
        <v>6198</v>
      </c>
      <c r="C5792" t="s">
        <v>13525</v>
      </c>
      <c r="D5792" t="s">
        <v>329</v>
      </c>
      <c r="E5792" s="2">
        <v>1</v>
      </c>
      <c r="F5792" t="s">
        <v>13607</v>
      </c>
      <c r="G5792" s="2">
        <v>10910</v>
      </c>
      <c r="H5792" t="s">
        <v>13553</v>
      </c>
    </row>
    <row r="5793" spans="1:8" x14ac:dyDescent="0.15">
      <c r="A5793">
        <v>5832</v>
      </c>
      <c r="B5793" t="s">
        <v>6199</v>
      </c>
      <c r="C5793" t="s">
        <v>13526</v>
      </c>
      <c r="D5793" t="s">
        <v>329</v>
      </c>
      <c r="E5793" s="2">
        <v>1</v>
      </c>
      <c r="F5793" t="s">
        <v>13606</v>
      </c>
      <c r="G5793" s="2">
        <v>10511</v>
      </c>
      <c r="H5793" t="s">
        <v>13553</v>
      </c>
    </row>
    <row r="5794" spans="1:8" x14ac:dyDescent="0.15">
      <c r="A5794">
        <v>5833</v>
      </c>
      <c r="B5794" t="s">
        <v>6200</v>
      </c>
      <c r="C5794" t="s">
        <v>13527</v>
      </c>
      <c r="D5794" t="s">
        <v>329</v>
      </c>
      <c r="E5794" s="2">
        <v>1</v>
      </c>
      <c r="F5794" t="s">
        <v>13606</v>
      </c>
      <c r="G5794" s="2">
        <v>11127</v>
      </c>
      <c r="H5794" t="s">
        <v>13553</v>
      </c>
    </row>
    <row r="5795" spans="1:8" x14ac:dyDescent="0.15">
      <c r="A5795">
        <v>5834</v>
      </c>
      <c r="B5795" t="s">
        <v>6201</v>
      </c>
      <c r="C5795" t="s">
        <v>13528</v>
      </c>
      <c r="D5795" t="s">
        <v>329</v>
      </c>
      <c r="E5795" s="2">
        <v>1</v>
      </c>
      <c r="F5795" t="s">
        <v>13607</v>
      </c>
      <c r="G5795" s="2">
        <v>20324</v>
      </c>
      <c r="H5795" t="s">
        <v>13553</v>
      </c>
    </row>
    <row r="5796" spans="1:8" x14ac:dyDescent="0.15">
      <c r="A5796">
        <v>5835</v>
      </c>
      <c r="B5796" t="s">
        <v>6202</v>
      </c>
      <c r="C5796" t="s">
        <v>13529</v>
      </c>
      <c r="D5796" t="s">
        <v>421</v>
      </c>
      <c r="E5796" s="2">
        <v>1</v>
      </c>
      <c r="F5796" t="s">
        <v>13607</v>
      </c>
      <c r="G5796" s="2">
        <v>11117</v>
      </c>
      <c r="H5796" t="s">
        <v>13553</v>
      </c>
    </row>
    <row r="5797" spans="1:8" x14ac:dyDescent="0.15">
      <c r="A5797">
        <v>5836</v>
      </c>
      <c r="B5797" t="s">
        <v>6203</v>
      </c>
      <c r="C5797" t="s">
        <v>13530</v>
      </c>
      <c r="D5797" t="s">
        <v>421</v>
      </c>
      <c r="E5797" s="2">
        <v>1</v>
      </c>
      <c r="F5797" t="s">
        <v>13606</v>
      </c>
      <c r="G5797" s="2">
        <v>11229</v>
      </c>
      <c r="H5797" t="s">
        <v>13553</v>
      </c>
    </row>
    <row r="5798" spans="1:8" x14ac:dyDescent="0.15">
      <c r="A5798">
        <v>5837</v>
      </c>
      <c r="B5798" t="s">
        <v>6204</v>
      </c>
      <c r="C5798" t="s">
        <v>13531</v>
      </c>
      <c r="D5798" t="s">
        <v>421</v>
      </c>
      <c r="E5798" s="2">
        <v>1</v>
      </c>
      <c r="F5798" t="s">
        <v>13617</v>
      </c>
      <c r="G5798" s="2">
        <v>822</v>
      </c>
      <c r="H5798" t="s">
        <v>13553</v>
      </c>
    </row>
    <row r="5799" spans="1:8" x14ac:dyDescent="0.15">
      <c r="A5799">
        <v>5838</v>
      </c>
      <c r="B5799" t="s">
        <v>2007</v>
      </c>
      <c r="C5799" t="s">
        <v>13532</v>
      </c>
      <c r="D5799" t="s">
        <v>413</v>
      </c>
      <c r="E5799" s="2">
        <v>4</v>
      </c>
      <c r="F5799" t="s">
        <v>13607</v>
      </c>
      <c r="G5799" s="2">
        <v>980519</v>
      </c>
      <c r="H5799" t="s">
        <v>13553</v>
      </c>
    </row>
    <row r="5800" spans="1:8" x14ac:dyDescent="0.15">
      <c r="A5800">
        <v>5839</v>
      </c>
      <c r="B5800" t="s">
        <v>2008</v>
      </c>
      <c r="C5800" t="s">
        <v>13533</v>
      </c>
      <c r="D5800" t="s">
        <v>413</v>
      </c>
      <c r="E5800" s="2">
        <v>5</v>
      </c>
      <c r="F5800" t="s">
        <v>13607</v>
      </c>
      <c r="G5800" s="2">
        <v>970804</v>
      </c>
      <c r="H5800" t="s">
        <v>13553</v>
      </c>
    </row>
    <row r="5801" spans="1:8" x14ac:dyDescent="0.15">
      <c r="A5801">
        <v>5840</v>
      </c>
      <c r="B5801" t="s">
        <v>6205</v>
      </c>
      <c r="C5801" t="s">
        <v>13534</v>
      </c>
      <c r="D5801" t="s">
        <v>422</v>
      </c>
      <c r="E5801" s="2">
        <v>1</v>
      </c>
      <c r="F5801" t="s">
        <v>13606</v>
      </c>
      <c r="G5801" s="2">
        <v>11108</v>
      </c>
      <c r="H5801" t="s">
        <v>13553</v>
      </c>
    </row>
    <row r="5802" spans="1:8" x14ac:dyDescent="0.15">
      <c r="A5802">
        <v>5841</v>
      </c>
      <c r="B5802" t="s">
        <v>6206</v>
      </c>
      <c r="C5802" t="s">
        <v>13535</v>
      </c>
      <c r="D5802" t="s">
        <v>336</v>
      </c>
      <c r="E5802" s="2">
        <v>2</v>
      </c>
      <c r="F5802" t="s">
        <v>13607</v>
      </c>
      <c r="G5802" s="2">
        <v>222</v>
      </c>
      <c r="H5802" t="s">
        <v>13553</v>
      </c>
    </row>
    <row r="5803" spans="1:8" x14ac:dyDescent="0.15">
      <c r="A5803">
        <v>5842</v>
      </c>
      <c r="B5803" t="s">
        <v>6207</v>
      </c>
      <c r="C5803" t="s">
        <v>13536</v>
      </c>
      <c r="D5803" t="s">
        <v>336</v>
      </c>
      <c r="E5803" s="2">
        <v>1</v>
      </c>
      <c r="F5803" t="s">
        <v>13617</v>
      </c>
      <c r="G5803" s="2">
        <v>10616</v>
      </c>
      <c r="H5803" t="s">
        <v>13553</v>
      </c>
    </row>
    <row r="5804" spans="1:8" x14ac:dyDescent="0.15">
      <c r="A5804">
        <v>5843</v>
      </c>
      <c r="B5804" t="s">
        <v>6208</v>
      </c>
      <c r="C5804" t="s">
        <v>13537</v>
      </c>
      <c r="D5804" t="s">
        <v>336</v>
      </c>
      <c r="E5804" s="2">
        <v>1</v>
      </c>
      <c r="F5804" t="s">
        <v>13617</v>
      </c>
      <c r="G5804" s="2">
        <v>11203</v>
      </c>
      <c r="H5804" t="s">
        <v>13553</v>
      </c>
    </row>
    <row r="5805" spans="1:8" x14ac:dyDescent="0.15">
      <c r="A5805">
        <v>5844</v>
      </c>
      <c r="B5805" t="s">
        <v>6209</v>
      </c>
      <c r="C5805" t="s">
        <v>13538</v>
      </c>
      <c r="D5805" t="s">
        <v>336</v>
      </c>
      <c r="E5805" s="2">
        <v>1</v>
      </c>
      <c r="F5805" t="s">
        <v>13617</v>
      </c>
      <c r="G5805" s="2">
        <v>10405</v>
      </c>
      <c r="H5805" t="s">
        <v>13553</v>
      </c>
    </row>
    <row r="5806" spans="1:8" x14ac:dyDescent="0.15">
      <c r="A5806">
        <v>5845</v>
      </c>
      <c r="B5806" t="s">
        <v>6210</v>
      </c>
      <c r="C5806" t="s">
        <v>13539</v>
      </c>
      <c r="D5806" t="s">
        <v>336</v>
      </c>
      <c r="E5806" s="2">
        <v>1</v>
      </c>
      <c r="F5806" t="s">
        <v>13632</v>
      </c>
      <c r="G5806" s="2">
        <v>11126</v>
      </c>
      <c r="H5806" t="s">
        <v>13553</v>
      </c>
    </row>
    <row r="5807" spans="1:8" x14ac:dyDescent="0.15">
      <c r="A5807">
        <v>5846</v>
      </c>
      <c r="B5807" t="s">
        <v>6211</v>
      </c>
      <c r="C5807" t="s">
        <v>13540</v>
      </c>
      <c r="D5807" t="s">
        <v>336</v>
      </c>
      <c r="E5807" s="2">
        <v>2</v>
      </c>
      <c r="F5807" t="s">
        <v>13642</v>
      </c>
      <c r="G5807" s="2">
        <v>1017</v>
      </c>
      <c r="H5807" t="s">
        <v>13553</v>
      </c>
    </row>
    <row r="5808" spans="1:8" x14ac:dyDescent="0.15">
      <c r="A5808">
        <v>5847</v>
      </c>
      <c r="B5808" t="s">
        <v>6212</v>
      </c>
      <c r="C5808" t="s">
        <v>13541</v>
      </c>
      <c r="D5808" t="s">
        <v>377</v>
      </c>
      <c r="E5808" s="2">
        <v>1</v>
      </c>
      <c r="F5808" t="s">
        <v>13606</v>
      </c>
      <c r="G5808" s="2">
        <v>713</v>
      </c>
      <c r="H5808" t="s">
        <v>13553</v>
      </c>
    </row>
    <row r="5809" spans="1:8" x14ac:dyDescent="0.15">
      <c r="A5809">
        <v>5848</v>
      </c>
      <c r="B5809" t="s">
        <v>6213</v>
      </c>
      <c r="C5809" t="s">
        <v>13542</v>
      </c>
      <c r="D5809" t="s">
        <v>386</v>
      </c>
      <c r="E5809" s="2">
        <v>1</v>
      </c>
      <c r="F5809" t="s">
        <v>13617</v>
      </c>
      <c r="G5809" s="2">
        <v>10419</v>
      </c>
      <c r="H5809" t="s">
        <v>13553</v>
      </c>
    </row>
    <row r="5810" spans="1:8" x14ac:dyDescent="0.15">
      <c r="A5810">
        <v>5849</v>
      </c>
      <c r="B5810" t="s">
        <v>6214</v>
      </c>
      <c r="C5810" t="s">
        <v>11159</v>
      </c>
      <c r="D5810" t="s">
        <v>386</v>
      </c>
      <c r="E5810" s="2">
        <v>1</v>
      </c>
      <c r="F5810" t="s">
        <v>13645</v>
      </c>
      <c r="G5810" s="2">
        <v>10613</v>
      </c>
      <c r="H5810" t="s">
        <v>13553</v>
      </c>
    </row>
    <row r="5811" spans="1:8" x14ac:dyDescent="0.15">
      <c r="A5811">
        <v>5850</v>
      </c>
      <c r="B5811" t="s">
        <v>6215</v>
      </c>
      <c r="C5811" t="s">
        <v>13543</v>
      </c>
      <c r="D5811" t="s">
        <v>371</v>
      </c>
      <c r="E5811" s="2">
        <v>1</v>
      </c>
      <c r="F5811" t="s">
        <v>13610</v>
      </c>
      <c r="G5811" s="2">
        <v>10615</v>
      </c>
      <c r="H5811" t="s">
        <v>13553</v>
      </c>
    </row>
    <row r="5812" spans="1:8" x14ac:dyDescent="0.15">
      <c r="A5812">
        <v>5851</v>
      </c>
      <c r="B5812" t="s">
        <v>6216</v>
      </c>
      <c r="C5812" t="s">
        <v>13544</v>
      </c>
      <c r="D5812" t="s">
        <v>371</v>
      </c>
      <c r="E5812" s="2">
        <v>1</v>
      </c>
      <c r="F5812" t="s">
        <v>13610</v>
      </c>
      <c r="G5812" s="2">
        <v>1204</v>
      </c>
      <c r="H5812" t="s">
        <v>13553</v>
      </c>
    </row>
    <row r="5813" spans="1:8" x14ac:dyDescent="0.15">
      <c r="A5813">
        <v>5852</v>
      </c>
      <c r="B5813" t="s">
        <v>6217</v>
      </c>
      <c r="C5813" t="s">
        <v>13545</v>
      </c>
      <c r="D5813" t="s">
        <v>371</v>
      </c>
      <c r="E5813" s="2">
        <v>1</v>
      </c>
      <c r="F5813" t="s">
        <v>13621</v>
      </c>
      <c r="G5813" s="2">
        <v>20112</v>
      </c>
      <c r="H5813" t="s">
        <v>13553</v>
      </c>
    </row>
    <row r="5814" spans="1:8" x14ac:dyDescent="0.15">
      <c r="A5814">
        <v>5853</v>
      </c>
      <c r="B5814" t="s">
        <v>6218</v>
      </c>
      <c r="C5814" t="s">
        <v>13546</v>
      </c>
      <c r="D5814" t="s">
        <v>371</v>
      </c>
      <c r="E5814" s="2">
        <v>1</v>
      </c>
      <c r="F5814" t="s">
        <v>13611</v>
      </c>
      <c r="G5814" s="2">
        <v>423</v>
      </c>
      <c r="H5814" t="s">
        <v>13553</v>
      </c>
    </row>
    <row r="5815" spans="1:8" x14ac:dyDescent="0.15">
      <c r="A5815">
        <v>5854</v>
      </c>
      <c r="B5815" t="s">
        <v>6219</v>
      </c>
      <c r="C5815" t="s">
        <v>13547</v>
      </c>
      <c r="D5815" t="s">
        <v>371</v>
      </c>
      <c r="E5815" s="2">
        <v>1</v>
      </c>
      <c r="F5815" t="s">
        <v>13610</v>
      </c>
      <c r="G5815" s="2">
        <v>10412</v>
      </c>
      <c r="H5815" t="s">
        <v>13553</v>
      </c>
    </row>
    <row r="5816" spans="1:8" x14ac:dyDescent="0.15">
      <c r="A5816">
        <v>5855</v>
      </c>
      <c r="B5816" t="s">
        <v>6220</v>
      </c>
      <c r="C5816" t="s">
        <v>13548</v>
      </c>
      <c r="D5816" t="s">
        <v>371</v>
      </c>
      <c r="E5816" s="2">
        <v>3</v>
      </c>
      <c r="F5816" t="s">
        <v>13610</v>
      </c>
      <c r="G5816" s="2">
        <v>980813</v>
      </c>
      <c r="H5816" t="s">
        <v>13553</v>
      </c>
    </row>
    <row r="5817" spans="1:8" x14ac:dyDescent="0.15">
      <c r="A5817">
        <v>5856</v>
      </c>
      <c r="B5817" t="s">
        <v>6221</v>
      </c>
      <c r="C5817" t="s">
        <v>13549</v>
      </c>
      <c r="D5817" t="s">
        <v>335</v>
      </c>
      <c r="E5817" s="2">
        <v>1</v>
      </c>
      <c r="F5817" t="s">
        <v>13606</v>
      </c>
      <c r="G5817" s="2">
        <v>20115</v>
      </c>
      <c r="H5817" t="s">
        <v>13553</v>
      </c>
    </row>
    <row r="5818" spans="1:8" x14ac:dyDescent="0.15">
      <c r="A5818">
        <v>5857</v>
      </c>
      <c r="B5818" t="s">
        <v>4114</v>
      </c>
      <c r="C5818" t="s">
        <v>12097</v>
      </c>
      <c r="D5818" t="s">
        <v>335</v>
      </c>
      <c r="E5818" s="2">
        <v>1</v>
      </c>
      <c r="F5818" t="s">
        <v>13606</v>
      </c>
      <c r="G5818" s="2">
        <v>11116</v>
      </c>
      <c r="H5818" t="s">
        <v>13553</v>
      </c>
    </row>
  </sheetData>
  <phoneticPr fontId="7"/>
  <conditionalFormatting sqref="I1:I1048576">
    <cfRule type="containsText" dxfId="1" priority="1" operator="containsText" text="エラー">
      <formula>NOT(ISERROR(SEARCH("エラー",I1)))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0A24-1757-477D-81EE-1393B92047A6}">
  <sheetPr codeName="Sheet6"/>
  <dimension ref="A1:Q84"/>
  <sheetViews>
    <sheetView workbookViewId="0">
      <selection activeCell="A3" sqref="A3"/>
    </sheetView>
  </sheetViews>
  <sheetFormatPr defaultRowHeight="13.5" x14ac:dyDescent="0.15"/>
  <cols>
    <col min="2" max="2" width="9" style="130"/>
    <col min="4" max="4" width="13" bestFit="1" customWidth="1"/>
    <col min="13" max="13" width="11.125" bestFit="1" customWidth="1"/>
  </cols>
  <sheetData>
    <row r="1" spans="1:17" x14ac:dyDescent="0.15">
      <c r="B1" s="130" t="s">
        <v>13589</v>
      </c>
      <c r="C1" t="s">
        <v>13590</v>
      </c>
      <c r="D1">
        <f>基本情報!D6</f>
        <v>0</v>
      </c>
      <c r="E1" t="str">
        <f>基本情報!D7</f>
        <v/>
      </c>
      <c r="F1" t="str">
        <f>基本情報!D8</f>
        <v/>
      </c>
      <c r="G1" t="str">
        <f>基本情報!D9</f>
        <v/>
      </c>
      <c r="H1">
        <f>基本情報!D10</f>
        <v>0</v>
      </c>
      <c r="I1">
        <f>基本情報!D13</f>
        <v>0</v>
      </c>
      <c r="J1">
        <f>基本情報!D14</f>
        <v>0</v>
      </c>
      <c r="K1">
        <f>基本情報!D15</f>
        <v>0</v>
      </c>
      <c r="L1">
        <f>基本情報!D16</f>
        <v>0</v>
      </c>
      <c r="M1">
        <f>基本情報!D17</f>
        <v>0</v>
      </c>
      <c r="N1">
        <f>基本情報!D18</f>
        <v>0</v>
      </c>
      <c r="O1">
        <f>基本情報!D19</f>
        <v>0</v>
      </c>
      <c r="P1">
        <f>基本情報!D20</f>
        <v>0</v>
      </c>
      <c r="Q1">
        <f>基本情報!D21</f>
        <v>0</v>
      </c>
    </row>
    <row r="2" spans="1:17" x14ac:dyDescent="0.15">
      <c r="A2" t="s">
        <v>13779</v>
      </c>
      <c r="B2" s="130" t="s">
        <v>13591</v>
      </c>
      <c r="C2" t="s">
        <v>13592</v>
      </c>
      <c r="D2" t="s">
        <v>13593</v>
      </c>
      <c r="E2" t="s">
        <v>13594</v>
      </c>
      <c r="F2" t="s">
        <v>13595</v>
      </c>
      <c r="G2" t="s">
        <v>13596</v>
      </c>
      <c r="H2" t="s">
        <v>13597</v>
      </c>
      <c r="I2" t="s">
        <v>13598</v>
      </c>
      <c r="J2" t="s">
        <v>13599</v>
      </c>
      <c r="K2" t="s">
        <v>13601</v>
      </c>
      <c r="L2" t="s">
        <v>444</v>
      </c>
      <c r="M2" t="s">
        <v>13600</v>
      </c>
    </row>
    <row r="3" spans="1:17" x14ac:dyDescent="0.15">
      <c r="A3" t="str">
        <f>IF(個人情報!$B5="","",個人情報!$B5)</f>
        <v/>
      </c>
      <c r="B3" s="130" t="str">
        <f>IF(個人情報!$D5="","",個人情報!$D5)</f>
        <v/>
      </c>
      <c r="C3" t="str">
        <f>IF(個人情報!$E6="","",個人情報!$E6)</f>
        <v/>
      </c>
      <c r="D3" t="str">
        <f>IF(個人情報!$E5="","",個人情報!$E5)</f>
        <v/>
      </c>
      <c r="F3" t="str">
        <f>IF(個人情報!$G5="","",個人情報!$G5)</f>
        <v/>
      </c>
      <c r="G3" t="str">
        <f>IF(個人情報!$G6="","",個人情報!$G6)</f>
        <v/>
      </c>
      <c r="H3" t="str">
        <f>IF(個人情報!$H5="","",個人情報!$H5)</f>
        <v/>
      </c>
      <c r="I3" t="str">
        <f>IF(個人情報!$I5="","",個人情報!$I5)</f>
        <v/>
      </c>
      <c r="J3" t="str">
        <f>IF(個人情報!$M5="","",個人情報!$M5)</f>
        <v/>
      </c>
      <c r="K3" t="e">
        <f>IF(個人情報!$AC5="","",個人情報!$AC5)</f>
        <v>#REF!</v>
      </c>
      <c r="L3" t="e">
        <f>IF(個人情報!#REF!="","",個人情報!#REF!)</f>
        <v>#REF!</v>
      </c>
      <c r="M3" t="str">
        <f>IF(個人情報!$I7="","",個人情報!$I7)</f>
        <v/>
      </c>
    </row>
    <row r="4" spans="1:17" x14ac:dyDescent="0.15">
      <c r="A4" t="str">
        <f>IF(個人情報!$B10="","",個人情報!$B10)</f>
        <v/>
      </c>
      <c r="B4" s="130" t="str">
        <f>IF(個人情報!$D10="","",個人情報!$D10)</f>
        <v/>
      </c>
      <c r="C4" t="str">
        <f>IF(個人情報!$E11="","",個人情報!$E11)</f>
        <v/>
      </c>
      <c r="D4" t="str">
        <f>IF(個人情報!$E10="","",個人情報!$E10)</f>
        <v/>
      </c>
      <c r="F4" t="str">
        <f>IF(個人情報!$G10="","",個人情報!$G10)</f>
        <v/>
      </c>
      <c r="G4" t="str">
        <f>IF(個人情報!$G11="","",個人情報!$G11)</f>
        <v/>
      </c>
      <c r="H4" t="str">
        <f>IF(個人情報!$H10="","",個人情報!$H10)</f>
        <v/>
      </c>
      <c r="I4" t="str">
        <f>IF(個人情報!$I10="","",個人情報!$I10)</f>
        <v/>
      </c>
      <c r="J4" t="str">
        <f>IF(個人情報!$M10="","",個人情報!$M10)</f>
        <v/>
      </c>
      <c r="K4" t="e">
        <f>IF(個人情報!$AC10="","",個人情報!$AC10)</f>
        <v>#REF!</v>
      </c>
      <c r="L4" t="e">
        <f>IF(個人情報!#REF!="","",個人情報!#REF!)</f>
        <v>#REF!</v>
      </c>
      <c r="M4" t="str">
        <f>IF(個人情報!$I12="","",個人情報!$I12)</f>
        <v/>
      </c>
    </row>
    <row r="5" spans="1:17" x14ac:dyDescent="0.15">
      <c r="A5" t="str">
        <f>IF(個人情報!$B15="","",個人情報!$B15)</f>
        <v/>
      </c>
      <c r="B5" s="130" t="str">
        <f>IF(個人情報!$D15="","",個人情報!$D15)</f>
        <v/>
      </c>
      <c r="C5" t="str">
        <f>IF(個人情報!$E16="","",個人情報!$E16)</f>
        <v/>
      </c>
      <c r="D5" t="str">
        <f>IF(個人情報!$E15="","",個人情報!$E15)</f>
        <v/>
      </c>
      <c r="F5" t="str">
        <f>IF(個人情報!$G15="","",個人情報!$G15)</f>
        <v/>
      </c>
      <c r="G5" t="str">
        <f>IF(個人情報!$G16="","",個人情報!$G16)</f>
        <v/>
      </c>
      <c r="H5" t="str">
        <f>IF(個人情報!$H15="","",個人情報!$H15)</f>
        <v/>
      </c>
      <c r="I5" t="str">
        <f>IF(個人情報!$I15="","",個人情報!$I15)</f>
        <v/>
      </c>
      <c r="J5" t="str">
        <f>IF(個人情報!$M15="","",個人情報!$M15)</f>
        <v/>
      </c>
      <c r="K5" t="e">
        <f>IF(個人情報!$AC15="","",個人情報!$AC15)</f>
        <v>#REF!</v>
      </c>
      <c r="L5" t="e">
        <f>IF(個人情報!#REF!="","",個人情報!#REF!)</f>
        <v>#REF!</v>
      </c>
      <c r="M5" t="str">
        <f>IF(個人情報!$I17="","",個人情報!$I17)</f>
        <v/>
      </c>
    </row>
    <row r="6" spans="1:17" x14ac:dyDescent="0.15">
      <c r="A6" t="str">
        <f>IF(個人情報!$B20="","",個人情報!$B20)</f>
        <v/>
      </c>
      <c r="B6" s="130" t="str">
        <f>IF(個人情報!$D20="","",個人情報!$D20)</f>
        <v/>
      </c>
      <c r="C6" t="str">
        <f>IF(個人情報!$E21="","",個人情報!$E21)</f>
        <v/>
      </c>
      <c r="D6" t="str">
        <f>IF(個人情報!$E20="","",個人情報!$E20)</f>
        <v/>
      </c>
      <c r="F6" t="str">
        <f>IF(個人情報!$G20="","",個人情報!$G20)</f>
        <v/>
      </c>
      <c r="G6" t="str">
        <f>IF(個人情報!$G21="","",個人情報!$G21)</f>
        <v/>
      </c>
      <c r="H6" t="str">
        <f>IF(個人情報!$H20="","",個人情報!$H20)</f>
        <v/>
      </c>
      <c r="I6" t="str">
        <f>IF(個人情報!$I20="","",個人情報!$I20)</f>
        <v/>
      </c>
      <c r="J6" t="str">
        <f>IF(個人情報!$M20="","",個人情報!$M20)</f>
        <v/>
      </c>
      <c r="K6" t="e">
        <f>IF(個人情報!$AC20="","",個人情報!$AC20)</f>
        <v>#REF!</v>
      </c>
      <c r="L6" t="e">
        <f>IF(個人情報!#REF!="","",個人情報!#REF!)</f>
        <v>#REF!</v>
      </c>
      <c r="M6" t="str">
        <f>IF(個人情報!$I22="","",個人情報!$I22)</f>
        <v/>
      </c>
    </row>
    <row r="7" spans="1:17" x14ac:dyDescent="0.15">
      <c r="A7" t="str">
        <f>IF(個人情報!$B25="","",個人情報!$B25)</f>
        <v/>
      </c>
      <c r="B7" s="130" t="str">
        <f>IF(個人情報!$D25="","",個人情報!$D25)</f>
        <v/>
      </c>
      <c r="C7" t="str">
        <f>IF(個人情報!$E26="","",個人情報!$E26)</f>
        <v/>
      </c>
      <c r="D7" t="str">
        <f>IF(個人情報!$E25="","",個人情報!$E25)</f>
        <v/>
      </c>
      <c r="F7" t="str">
        <f>IF(個人情報!$G25="","",個人情報!$G25)</f>
        <v/>
      </c>
      <c r="G7" t="str">
        <f>IF(個人情報!$G26="","",個人情報!$G26)</f>
        <v/>
      </c>
      <c r="H7" t="str">
        <f>IF(個人情報!$H25="","",個人情報!$H25)</f>
        <v/>
      </c>
      <c r="I7" t="str">
        <f>IF(個人情報!$I25="","",個人情報!$I25)</f>
        <v/>
      </c>
      <c r="J7" t="str">
        <f>IF(個人情報!$M25="","",個人情報!$M25)</f>
        <v/>
      </c>
      <c r="K7" t="e">
        <f>IF(個人情報!$AC25="","",個人情報!$AC25)</f>
        <v>#REF!</v>
      </c>
      <c r="L7" t="e">
        <f>IF(個人情報!#REF!="","",個人情報!#REF!)</f>
        <v>#REF!</v>
      </c>
      <c r="M7" t="str">
        <f>IF(個人情報!$I27="","",個人情報!$I27)</f>
        <v/>
      </c>
    </row>
    <row r="8" spans="1:17" x14ac:dyDescent="0.15">
      <c r="A8" t="str">
        <f>IF(個人情報!$B30="","",個人情報!$B30)</f>
        <v/>
      </c>
      <c r="B8" s="130" t="str">
        <f>IF(個人情報!$D30="","",個人情報!$D30)</f>
        <v/>
      </c>
      <c r="C8" t="str">
        <f>IF(個人情報!$E31="","",個人情報!$E31)</f>
        <v/>
      </c>
      <c r="D8" t="str">
        <f>IF(個人情報!$E30="","",個人情報!$E30)</f>
        <v/>
      </c>
      <c r="F8" t="str">
        <f>IF(個人情報!$G30="","",個人情報!$G30)</f>
        <v/>
      </c>
      <c r="G8" t="str">
        <f>IF(個人情報!$G31="","",個人情報!$G31)</f>
        <v/>
      </c>
      <c r="H8" t="str">
        <f>IF(個人情報!$H30="","",個人情報!$H30)</f>
        <v/>
      </c>
      <c r="I8" t="str">
        <f>IF(個人情報!$I30="","",個人情報!$I30)</f>
        <v/>
      </c>
      <c r="J8" t="str">
        <f>IF(個人情報!$M30="","",個人情報!$M30)</f>
        <v/>
      </c>
      <c r="K8" t="e">
        <f>IF(個人情報!$AC30="","",個人情報!$AC30)</f>
        <v>#REF!</v>
      </c>
      <c r="L8" t="e">
        <f>IF(個人情報!#REF!="","",個人情報!#REF!)</f>
        <v>#REF!</v>
      </c>
      <c r="M8" t="str">
        <f>IF(個人情報!$I32="","",個人情報!$I32)</f>
        <v/>
      </c>
    </row>
    <row r="9" spans="1:17" x14ac:dyDescent="0.15">
      <c r="A9" t="str">
        <f>IF(個人情報!$B35="","",個人情報!$B35)</f>
        <v/>
      </c>
      <c r="B9" s="130" t="str">
        <f>IF(個人情報!$D35="","",個人情報!$D35)</f>
        <v/>
      </c>
      <c r="C9" t="str">
        <f>IF(個人情報!$E36="","",個人情報!$E36)</f>
        <v/>
      </c>
      <c r="D9" t="str">
        <f>IF(個人情報!$E35="","",個人情報!$E35)</f>
        <v/>
      </c>
      <c r="F9" t="str">
        <f>IF(個人情報!$G35="","",個人情報!$G35)</f>
        <v/>
      </c>
      <c r="G9" t="str">
        <f>IF(個人情報!$G36="","",個人情報!$G36)</f>
        <v/>
      </c>
      <c r="H9" t="str">
        <f>IF(個人情報!$H35="","",個人情報!$H35)</f>
        <v/>
      </c>
      <c r="I9" t="str">
        <f>IF(個人情報!$I35="","",個人情報!$I35)</f>
        <v/>
      </c>
      <c r="J9" t="str">
        <f>IF(個人情報!$M35="","",個人情報!$M35)</f>
        <v/>
      </c>
      <c r="K9" t="e">
        <f>IF(個人情報!$AC35="","",個人情報!$AC35)</f>
        <v>#REF!</v>
      </c>
      <c r="L9" t="e">
        <f>IF(個人情報!#REF!="","",個人情報!#REF!)</f>
        <v>#REF!</v>
      </c>
      <c r="M9" t="str">
        <f>IF(個人情報!$I37="","",個人情報!$I37)</f>
        <v/>
      </c>
    </row>
    <row r="10" spans="1:17" x14ac:dyDescent="0.15">
      <c r="A10" t="str">
        <f>IF(個人情報!$B40="","",個人情報!$B40)</f>
        <v/>
      </c>
      <c r="B10" s="130" t="str">
        <f>IF(個人情報!$D40="","",個人情報!$D40)</f>
        <v/>
      </c>
      <c r="C10" t="str">
        <f>IF(個人情報!$E41="","",個人情報!$E41)</f>
        <v/>
      </c>
      <c r="D10" t="str">
        <f>IF(個人情報!$E40="","",個人情報!$E40)</f>
        <v/>
      </c>
      <c r="F10" t="str">
        <f>IF(個人情報!$G40="","",個人情報!$G40)</f>
        <v/>
      </c>
      <c r="G10" t="str">
        <f>IF(個人情報!$G41="","",個人情報!$G41)</f>
        <v/>
      </c>
      <c r="H10" t="str">
        <f>IF(個人情報!$H40="","",個人情報!$H40)</f>
        <v/>
      </c>
      <c r="I10" t="str">
        <f>IF(個人情報!$I40="","",個人情報!$I40)</f>
        <v/>
      </c>
      <c r="J10" t="str">
        <f>IF(個人情報!$M40="","",個人情報!$M40)</f>
        <v/>
      </c>
      <c r="K10" t="e">
        <f>IF(個人情報!$AC40="","",個人情報!$AC40)</f>
        <v>#REF!</v>
      </c>
      <c r="L10" t="e">
        <f>IF(個人情報!#REF!="","",個人情報!#REF!)</f>
        <v>#REF!</v>
      </c>
      <c r="M10" t="str">
        <f>IF(個人情報!$I42="","",個人情報!$I42)</f>
        <v/>
      </c>
    </row>
    <row r="11" spans="1:17" x14ac:dyDescent="0.15">
      <c r="A11" t="str">
        <f>IF(個人情報!$B45="","",個人情報!$B45)</f>
        <v/>
      </c>
      <c r="B11" s="130" t="str">
        <f>IF(個人情報!$D45="","",個人情報!$D45)</f>
        <v/>
      </c>
      <c r="C11" t="str">
        <f>IF(個人情報!$E46="","",個人情報!$E46)</f>
        <v/>
      </c>
      <c r="D11" t="str">
        <f>IF(個人情報!$E45="","",個人情報!$E45)</f>
        <v/>
      </c>
      <c r="F11" t="str">
        <f>IF(個人情報!$G45="","",個人情報!$G45)</f>
        <v/>
      </c>
      <c r="G11" t="str">
        <f>IF(個人情報!$G46="","",個人情報!$G46)</f>
        <v/>
      </c>
      <c r="H11" t="str">
        <f>IF(個人情報!$H45="","",個人情報!$H45)</f>
        <v/>
      </c>
      <c r="I11" t="str">
        <f>IF(個人情報!$I45="","",個人情報!$I45)</f>
        <v/>
      </c>
      <c r="J11" t="str">
        <f>IF(個人情報!$M45="","",個人情報!$M45)</f>
        <v/>
      </c>
      <c r="K11" t="e">
        <f>IF(個人情報!$AC45="","",個人情報!$AC45)</f>
        <v>#REF!</v>
      </c>
      <c r="L11" t="e">
        <f>IF(個人情報!#REF!="","",個人情報!#REF!)</f>
        <v>#REF!</v>
      </c>
      <c r="M11" t="str">
        <f>IF(個人情報!$I47="","",個人情報!$I47)</f>
        <v/>
      </c>
    </row>
    <row r="12" spans="1:17" x14ac:dyDescent="0.15">
      <c r="A12" t="str">
        <f>IF(個人情報!$B50="","",個人情報!$B50)</f>
        <v/>
      </c>
      <c r="B12" s="130" t="str">
        <f>IF(個人情報!$D50="","",個人情報!$D50)</f>
        <v/>
      </c>
      <c r="C12" t="str">
        <f>IF(個人情報!$E51="","",個人情報!$E51)</f>
        <v/>
      </c>
      <c r="D12" t="str">
        <f>IF(個人情報!$E50="","",個人情報!$E50)</f>
        <v/>
      </c>
      <c r="F12" t="str">
        <f>IF(個人情報!$G50="","",個人情報!$G50)</f>
        <v/>
      </c>
      <c r="G12" t="str">
        <f>IF(個人情報!$G51="","",個人情報!$G51)</f>
        <v/>
      </c>
      <c r="H12" t="str">
        <f>IF(個人情報!$H50="","",個人情報!$H50)</f>
        <v/>
      </c>
      <c r="I12" t="str">
        <f>IF(個人情報!$I50="","",個人情報!$I50)</f>
        <v/>
      </c>
      <c r="J12" t="str">
        <f>IF(個人情報!$M50="","",個人情報!$M50)</f>
        <v/>
      </c>
      <c r="K12" t="e">
        <f>IF(個人情報!$AC50="","",個人情報!$AC50)</f>
        <v>#REF!</v>
      </c>
      <c r="L12" t="e">
        <f>IF(個人情報!#REF!="","",個人情報!#REF!)</f>
        <v>#REF!</v>
      </c>
      <c r="M12" t="str">
        <f>IF(個人情報!$I52="","",個人情報!$I52)</f>
        <v/>
      </c>
    </row>
    <row r="13" spans="1:17" x14ac:dyDescent="0.15">
      <c r="A13" t="str">
        <f>IF(個人情報!$B55="","",個人情報!$B55)</f>
        <v/>
      </c>
      <c r="B13" s="130" t="str">
        <f>IF(個人情報!$D55="","",個人情報!$D55)</f>
        <v/>
      </c>
      <c r="C13" t="str">
        <f>IF(個人情報!$E56="","",個人情報!$E56)</f>
        <v/>
      </c>
      <c r="D13" t="str">
        <f>IF(個人情報!$E55="","",個人情報!$E55)</f>
        <v/>
      </c>
      <c r="F13" t="str">
        <f>IF(個人情報!$G55="","",個人情報!$G55)</f>
        <v/>
      </c>
      <c r="G13" t="str">
        <f>IF(個人情報!$G56="","",個人情報!$G56)</f>
        <v/>
      </c>
      <c r="H13" t="str">
        <f>IF(個人情報!$H55="","",個人情報!$H55)</f>
        <v/>
      </c>
      <c r="I13" t="str">
        <f>IF(個人情報!$I55="","",個人情報!$I55)</f>
        <v/>
      </c>
      <c r="J13" t="str">
        <f>IF(個人情報!$M55="","",個人情報!$M55)</f>
        <v/>
      </c>
      <c r="K13" t="e">
        <f>IF(個人情報!$AC55="","",個人情報!$AC55)</f>
        <v>#REF!</v>
      </c>
      <c r="L13" t="e">
        <f>IF(個人情報!#REF!="","",個人情報!#REF!)</f>
        <v>#REF!</v>
      </c>
      <c r="M13" t="str">
        <f>IF(個人情報!$I57="","",個人情報!$I57)</f>
        <v/>
      </c>
    </row>
    <row r="14" spans="1:17" x14ac:dyDescent="0.15">
      <c r="A14" t="str">
        <f>IF(個人情報!$B60="","",個人情報!$B60)</f>
        <v/>
      </c>
      <c r="B14" s="130" t="str">
        <f>IF(個人情報!$D60="","",個人情報!$D60)</f>
        <v/>
      </c>
      <c r="C14" t="str">
        <f>IF(個人情報!$E61="","",個人情報!$E61)</f>
        <v/>
      </c>
      <c r="D14" t="str">
        <f>IF(個人情報!$E60="","",個人情報!$E60)</f>
        <v/>
      </c>
      <c r="F14" t="str">
        <f>IF(個人情報!$G60="","",個人情報!$G60)</f>
        <v/>
      </c>
      <c r="G14" t="str">
        <f>IF(個人情報!$G61="","",個人情報!$G61)</f>
        <v/>
      </c>
      <c r="H14" t="str">
        <f>IF(個人情報!$H60="","",個人情報!$H60)</f>
        <v/>
      </c>
      <c r="I14" t="str">
        <f>IF(個人情報!$I60="","",個人情報!$I60)</f>
        <v/>
      </c>
      <c r="J14" t="str">
        <f>IF(個人情報!$M60="","",個人情報!$M60)</f>
        <v/>
      </c>
      <c r="K14" t="e">
        <f>IF(個人情報!$AC60="","",個人情報!$AC60)</f>
        <v>#REF!</v>
      </c>
      <c r="L14" t="e">
        <f>IF(個人情報!#REF!="","",個人情報!#REF!)</f>
        <v>#REF!</v>
      </c>
      <c r="M14" t="str">
        <f>IF(個人情報!$I62="","",個人情報!$I62)</f>
        <v/>
      </c>
    </row>
    <row r="15" spans="1:17" x14ac:dyDescent="0.15">
      <c r="A15" t="str">
        <f>IF(個人情報!$B65="","",個人情報!$B65)</f>
        <v/>
      </c>
      <c r="B15" s="130" t="str">
        <f>IF(個人情報!$D65="","",個人情報!$D65)</f>
        <v/>
      </c>
      <c r="C15" t="str">
        <f>IF(個人情報!$E66="","",個人情報!$E66)</f>
        <v/>
      </c>
      <c r="D15" t="str">
        <f>IF(個人情報!$E65="","",個人情報!$E65)</f>
        <v/>
      </c>
      <c r="F15" t="str">
        <f>IF(個人情報!$G65="","",個人情報!$G65)</f>
        <v/>
      </c>
      <c r="G15" t="str">
        <f>IF(個人情報!$G66="","",個人情報!$G66)</f>
        <v/>
      </c>
      <c r="H15" t="str">
        <f>IF(個人情報!$H65="","",個人情報!$H65)</f>
        <v/>
      </c>
      <c r="I15" t="str">
        <f>IF(個人情報!$I65="","",個人情報!$I65)</f>
        <v/>
      </c>
      <c r="J15" t="str">
        <f>IF(個人情報!$M65="","",個人情報!$M65)</f>
        <v/>
      </c>
      <c r="K15" t="e">
        <f>IF(個人情報!$AC65="","",個人情報!$AC65)</f>
        <v>#REF!</v>
      </c>
      <c r="L15" t="e">
        <f>IF(個人情報!#REF!="","",個人情報!#REF!)</f>
        <v>#REF!</v>
      </c>
      <c r="M15" t="str">
        <f>IF(個人情報!$I67="","",個人情報!$I67)</f>
        <v/>
      </c>
    </row>
    <row r="16" spans="1:17" x14ac:dyDescent="0.15">
      <c r="A16" t="str">
        <f>IF(個人情報!$B70="","",個人情報!$B70)</f>
        <v/>
      </c>
      <c r="B16" s="130" t="str">
        <f>IF(個人情報!$D70="","",個人情報!$D70)</f>
        <v/>
      </c>
      <c r="C16" t="str">
        <f>IF(個人情報!$E71="","",個人情報!$E71)</f>
        <v/>
      </c>
      <c r="D16" t="str">
        <f>IF(個人情報!$E70="","",個人情報!$E70)</f>
        <v/>
      </c>
      <c r="F16" t="str">
        <f>IF(個人情報!$G70="","",個人情報!$G70)</f>
        <v/>
      </c>
      <c r="G16" t="str">
        <f>IF(個人情報!$G71="","",個人情報!$G71)</f>
        <v/>
      </c>
      <c r="H16" t="str">
        <f>IF(個人情報!$H70="","",個人情報!$H70)</f>
        <v/>
      </c>
      <c r="I16" t="str">
        <f>IF(個人情報!$I70="","",個人情報!$I70)</f>
        <v/>
      </c>
      <c r="J16" t="str">
        <f>IF(個人情報!$M70="","",個人情報!$M70)</f>
        <v/>
      </c>
      <c r="K16" t="e">
        <f>IF(個人情報!$AC70="","",個人情報!$AC70)</f>
        <v>#REF!</v>
      </c>
      <c r="L16" t="e">
        <f>IF(個人情報!#REF!="","",個人情報!#REF!)</f>
        <v>#REF!</v>
      </c>
      <c r="M16" t="str">
        <f>IF(個人情報!$I72="","",個人情報!$I72)</f>
        <v/>
      </c>
    </row>
    <row r="17" spans="1:13" x14ac:dyDescent="0.15">
      <c r="A17" t="str">
        <f>IF(個人情報!$B75="","",個人情報!$B75)</f>
        <v/>
      </c>
      <c r="B17" s="130" t="str">
        <f>IF(個人情報!$D75="","",個人情報!$D75)</f>
        <v/>
      </c>
      <c r="C17" t="str">
        <f>IF(個人情報!$E76="","",個人情報!$E76)</f>
        <v/>
      </c>
      <c r="D17" t="str">
        <f>IF(個人情報!$E75="","",個人情報!$E75)</f>
        <v/>
      </c>
      <c r="F17" t="str">
        <f>IF(個人情報!$G75="","",個人情報!$G75)</f>
        <v/>
      </c>
      <c r="G17" t="str">
        <f>IF(個人情報!$G76="","",個人情報!$G76)</f>
        <v/>
      </c>
      <c r="H17" t="str">
        <f>IF(個人情報!$H75="","",個人情報!$H75)</f>
        <v/>
      </c>
      <c r="I17" t="str">
        <f>IF(個人情報!$I75="","",個人情報!$I75)</f>
        <v/>
      </c>
      <c r="J17" t="str">
        <f>IF(個人情報!$M75="","",個人情報!$M75)</f>
        <v/>
      </c>
      <c r="K17" t="e">
        <f>IF(個人情報!$AC75="","",個人情報!$AC75)</f>
        <v>#REF!</v>
      </c>
      <c r="L17" t="e">
        <f>IF(個人情報!#REF!="","",個人情報!#REF!)</f>
        <v>#REF!</v>
      </c>
      <c r="M17" t="str">
        <f>IF(個人情報!$I77="","",個人情報!$I77)</f>
        <v/>
      </c>
    </row>
    <row r="18" spans="1:13" x14ac:dyDescent="0.15">
      <c r="A18" t="str">
        <f>IF(個人情報!$B80="","",個人情報!$B80)</f>
        <v/>
      </c>
      <c r="B18" s="130" t="str">
        <f>IF(個人情報!$D80="","",個人情報!$D80)</f>
        <v/>
      </c>
      <c r="C18" t="str">
        <f>IF(個人情報!$E81="","",個人情報!$E81)</f>
        <v/>
      </c>
      <c r="D18" t="str">
        <f>IF(個人情報!$E80="","",個人情報!$E80)</f>
        <v/>
      </c>
      <c r="F18" t="str">
        <f>IF(個人情報!$G80="","",個人情報!$G80)</f>
        <v/>
      </c>
      <c r="G18" t="str">
        <f>IF(個人情報!$G81="","",個人情報!$G81)</f>
        <v/>
      </c>
      <c r="H18" t="str">
        <f>IF(個人情報!$H80="","",個人情報!$H80)</f>
        <v/>
      </c>
      <c r="I18" t="str">
        <f>IF(個人情報!$I80="","",個人情報!$I80)</f>
        <v/>
      </c>
      <c r="J18" t="str">
        <f>IF(個人情報!$M80="","",個人情報!$M80)</f>
        <v/>
      </c>
      <c r="K18" t="e">
        <f>IF(個人情報!$AC80="","",個人情報!$AC80)</f>
        <v>#REF!</v>
      </c>
      <c r="L18" t="e">
        <f>IF(個人情報!#REF!="","",個人情報!#REF!)</f>
        <v>#REF!</v>
      </c>
      <c r="M18" t="str">
        <f>IF(個人情報!$I82="","",個人情報!$I82)</f>
        <v/>
      </c>
    </row>
    <row r="19" spans="1:13" x14ac:dyDescent="0.15">
      <c r="A19" t="str">
        <f>IF(個人情報!$B85="","",個人情報!$B85)</f>
        <v/>
      </c>
      <c r="B19" s="130" t="str">
        <f>IF(個人情報!$D85="","",個人情報!$D85)</f>
        <v/>
      </c>
      <c r="C19" t="str">
        <f>IF(個人情報!$E86="","",個人情報!$E86)</f>
        <v/>
      </c>
      <c r="D19" t="str">
        <f>IF(個人情報!$E85="","",個人情報!$E85)</f>
        <v/>
      </c>
      <c r="F19" t="str">
        <f>IF(個人情報!$G85="","",個人情報!$G85)</f>
        <v/>
      </c>
      <c r="G19" t="str">
        <f>IF(個人情報!$G86="","",個人情報!$G86)</f>
        <v/>
      </c>
      <c r="H19" t="str">
        <f>IF(個人情報!$H85="","",個人情報!$H85)</f>
        <v/>
      </c>
      <c r="I19" t="str">
        <f>IF(個人情報!$I85="","",個人情報!$I85)</f>
        <v/>
      </c>
      <c r="J19" t="str">
        <f>IF(個人情報!$M85="","",個人情報!$M85)</f>
        <v/>
      </c>
      <c r="K19" t="e">
        <f>IF(個人情報!$AC85="","",個人情報!$AC85)</f>
        <v>#REF!</v>
      </c>
      <c r="L19" t="e">
        <f>IF(個人情報!#REF!="","",個人情報!#REF!)</f>
        <v>#REF!</v>
      </c>
      <c r="M19" t="str">
        <f>IF(個人情報!$I87="","",個人情報!$I87)</f>
        <v/>
      </c>
    </row>
    <row r="20" spans="1:13" x14ac:dyDescent="0.15">
      <c r="A20" t="str">
        <f>IF(個人情報!$B90="","",個人情報!$B90)</f>
        <v/>
      </c>
      <c r="B20" s="130" t="str">
        <f>IF(個人情報!$D90="","",個人情報!$D90)</f>
        <v/>
      </c>
      <c r="C20" t="str">
        <f>IF(個人情報!$E91="","",個人情報!$E91)</f>
        <v/>
      </c>
      <c r="D20" t="str">
        <f>IF(個人情報!$E90="","",個人情報!$E90)</f>
        <v/>
      </c>
      <c r="F20" t="str">
        <f>IF(個人情報!$G90="","",個人情報!$G90)</f>
        <v/>
      </c>
      <c r="G20" t="str">
        <f>IF(個人情報!$G91="","",個人情報!$G91)</f>
        <v/>
      </c>
      <c r="H20" t="str">
        <f>IF(個人情報!$H90="","",個人情報!$H90)</f>
        <v/>
      </c>
      <c r="I20" t="str">
        <f>IF(個人情報!$I90="","",個人情報!$I90)</f>
        <v/>
      </c>
      <c r="J20" t="str">
        <f>IF(個人情報!$M90="","",個人情報!$M90)</f>
        <v/>
      </c>
      <c r="K20" t="e">
        <f>IF(個人情報!$AC90="","",個人情報!$AC90)</f>
        <v>#REF!</v>
      </c>
      <c r="L20" t="e">
        <f>IF(個人情報!#REF!="","",個人情報!#REF!)</f>
        <v>#REF!</v>
      </c>
      <c r="M20" t="str">
        <f>IF(個人情報!$I92="","",個人情報!$I92)</f>
        <v/>
      </c>
    </row>
    <row r="21" spans="1:13" x14ac:dyDescent="0.15">
      <c r="A21" t="str">
        <f>IF(個人情報!$B95="","",個人情報!$B95)</f>
        <v/>
      </c>
      <c r="B21" s="130" t="str">
        <f>IF(個人情報!$D95="","",個人情報!$D95)</f>
        <v/>
      </c>
      <c r="C21" t="str">
        <f>IF(個人情報!$E96="","",個人情報!$E96)</f>
        <v/>
      </c>
      <c r="D21" t="str">
        <f>IF(個人情報!$E95="","",個人情報!$E95)</f>
        <v/>
      </c>
      <c r="F21" t="str">
        <f>IF(個人情報!$G95="","",個人情報!$G95)</f>
        <v/>
      </c>
      <c r="G21" t="str">
        <f>IF(個人情報!$G96="","",個人情報!$G96)</f>
        <v/>
      </c>
      <c r="H21" t="str">
        <f>IF(個人情報!$H95="","",個人情報!$H95)</f>
        <v/>
      </c>
      <c r="I21" t="str">
        <f>IF(個人情報!$I95="","",個人情報!$I95)</f>
        <v/>
      </c>
      <c r="J21" t="str">
        <f>IF(個人情報!$M95="","",個人情報!$M95)</f>
        <v/>
      </c>
      <c r="K21" t="e">
        <f>IF(個人情報!$AC95="","",個人情報!$AC95)</f>
        <v>#REF!</v>
      </c>
      <c r="L21" t="e">
        <f>IF(個人情報!#REF!="","",個人情報!#REF!)</f>
        <v>#REF!</v>
      </c>
      <c r="M21" t="str">
        <f>IF(個人情報!$I97="","",個人情報!$I97)</f>
        <v/>
      </c>
    </row>
    <row r="22" spans="1:13" x14ac:dyDescent="0.15">
      <c r="A22" t="str">
        <f>IF(個人情報!$B100="","",個人情報!$B100)</f>
        <v/>
      </c>
      <c r="B22" s="130" t="str">
        <f>IF(個人情報!$D100="","",個人情報!$D100)</f>
        <v/>
      </c>
      <c r="C22" t="str">
        <f>IF(個人情報!$E101="","",個人情報!$E101)</f>
        <v/>
      </c>
      <c r="D22" t="str">
        <f>IF(個人情報!$E100="","",個人情報!$E100)</f>
        <v/>
      </c>
      <c r="F22" t="str">
        <f>IF(個人情報!$G100="","",個人情報!$G100)</f>
        <v/>
      </c>
      <c r="G22" t="str">
        <f>IF(個人情報!$G101="","",個人情報!$G101)</f>
        <v/>
      </c>
      <c r="H22" t="str">
        <f>IF(個人情報!$H100="","",個人情報!$H100)</f>
        <v/>
      </c>
      <c r="I22" t="str">
        <f>IF(個人情報!$I100="","",個人情報!$I100)</f>
        <v/>
      </c>
      <c r="J22" t="str">
        <f>IF(個人情報!$M100="","",個人情報!$M100)</f>
        <v/>
      </c>
      <c r="K22" t="e">
        <f>IF(個人情報!$AC100="","",個人情報!$AC100)</f>
        <v>#REF!</v>
      </c>
      <c r="L22" t="e">
        <f>IF(個人情報!#REF!="","",個人情報!#REF!)</f>
        <v>#REF!</v>
      </c>
      <c r="M22" t="str">
        <f>IF(個人情報!$I102="","",個人情報!$I102)</f>
        <v/>
      </c>
    </row>
    <row r="23" spans="1:13" x14ac:dyDescent="0.15">
      <c r="A23" t="str">
        <f>IF(個人情報!$B105="","",個人情報!$B105)</f>
        <v/>
      </c>
      <c r="B23" s="130" t="str">
        <f>IF(個人情報!$D105="","",個人情報!$D105)</f>
        <v/>
      </c>
      <c r="C23" t="str">
        <f>IF(個人情報!$E106="","",個人情報!$E106)</f>
        <v/>
      </c>
      <c r="D23" t="str">
        <f>IF(個人情報!$E105="","",個人情報!$E105)</f>
        <v/>
      </c>
      <c r="F23" t="str">
        <f>IF(個人情報!$G105="","",個人情報!$G105)</f>
        <v/>
      </c>
      <c r="G23" t="str">
        <f>IF(個人情報!$G106="","",個人情報!$G106)</f>
        <v/>
      </c>
      <c r="H23" t="str">
        <f>IF(個人情報!$H105="","",個人情報!$H105)</f>
        <v/>
      </c>
      <c r="I23" t="str">
        <f>IF(個人情報!$I105="","",個人情報!$I105)</f>
        <v/>
      </c>
      <c r="J23" t="str">
        <f>IF(個人情報!$M105="","",個人情報!$M105)</f>
        <v/>
      </c>
      <c r="K23" t="e">
        <f>IF(個人情報!$AC105="","",個人情報!$AC105)</f>
        <v>#REF!</v>
      </c>
      <c r="L23" t="e">
        <f>IF(個人情報!#REF!="","",個人情報!#REF!)</f>
        <v>#REF!</v>
      </c>
      <c r="M23" t="str">
        <f>IF(個人情報!$I107="","",個人情報!$I107)</f>
        <v/>
      </c>
    </row>
    <row r="24" spans="1:13" x14ac:dyDescent="0.15">
      <c r="A24" t="str">
        <f>IF(個人情報!$B110="","",個人情報!$B110)</f>
        <v/>
      </c>
      <c r="B24" s="130" t="str">
        <f>IF(個人情報!$D110="","",個人情報!$D110)</f>
        <v/>
      </c>
      <c r="C24" t="str">
        <f>IF(個人情報!$E111="","",個人情報!$E111)</f>
        <v/>
      </c>
      <c r="D24" t="str">
        <f>IF(個人情報!$E110="","",個人情報!$E110)</f>
        <v/>
      </c>
      <c r="F24" t="str">
        <f>IF(個人情報!$G110="","",個人情報!$G110)</f>
        <v/>
      </c>
      <c r="G24" t="str">
        <f>IF(個人情報!$G111="","",個人情報!$G111)</f>
        <v/>
      </c>
      <c r="H24" t="str">
        <f>IF(個人情報!$H110="","",個人情報!$H110)</f>
        <v/>
      </c>
      <c r="I24" t="str">
        <f>IF(個人情報!$I110="","",個人情報!$I110)</f>
        <v/>
      </c>
      <c r="J24" t="str">
        <f>IF(個人情報!$M110="","",個人情報!$M110)</f>
        <v/>
      </c>
      <c r="K24" t="e">
        <f>IF(個人情報!$AC110="","",個人情報!$AC110)</f>
        <v>#REF!</v>
      </c>
      <c r="L24" t="e">
        <f>IF(個人情報!#REF!="","",個人情報!#REF!)</f>
        <v>#REF!</v>
      </c>
      <c r="M24" t="str">
        <f>IF(個人情報!$I112="","",個人情報!$I112)</f>
        <v/>
      </c>
    </row>
    <row r="25" spans="1:13" x14ac:dyDescent="0.15">
      <c r="A25" t="str">
        <f>IF(個人情報!$B115="","",個人情報!$B115)</f>
        <v/>
      </c>
      <c r="B25" s="130" t="str">
        <f>IF(個人情報!$D115="","",個人情報!$D115)</f>
        <v/>
      </c>
      <c r="C25" t="str">
        <f>IF(個人情報!$E116="","",個人情報!$E116)</f>
        <v/>
      </c>
      <c r="D25" t="str">
        <f>IF(個人情報!$E115="","",個人情報!$E115)</f>
        <v/>
      </c>
      <c r="F25" t="str">
        <f>IF(個人情報!$G115="","",個人情報!$G115)</f>
        <v/>
      </c>
      <c r="G25" t="str">
        <f>IF(個人情報!$G116="","",個人情報!$G116)</f>
        <v/>
      </c>
      <c r="H25" t="str">
        <f>IF(個人情報!$H115="","",個人情報!$H115)</f>
        <v/>
      </c>
      <c r="I25" t="str">
        <f>IF(個人情報!$I115="","",個人情報!$I115)</f>
        <v/>
      </c>
      <c r="J25" t="str">
        <f>IF(個人情報!$M115="","",個人情報!$M115)</f>
        <v/>
      </c>
      <c r="K25" t="e">
        <f>IF(個人情報!$AC115="","",個人情報!$AC115)</f>
        <v>#REF!</v>
      </c>
      <c r="L25" t="e">
        <f>IF(個人情報!#REF!="","",個人情報!#REF!)</f>
        <v>#REF!</v>
      </c>
      <c r="M25" t="str">
        <f>IF(個人情報!$I117="","",個人情報!$I117)</f>
        <v/>
      </c>
    </row>
    <row r="26" spans="1:13" x14ac:dyDescent="0.15">
      <c r="A26" t="str">
        <f>IF(個人情報!$B120="","",個人情報!$B120)</f>
        <v/>
      </c>
      <c r="B26" s="130" t="str">
        <f>IF(個人情報!$D120="","",個人情報!$D120)</f>
        <v/>
      </c>
      <c r="C26" t="str">
        <f>IF(個人情報!$E121="","",個人情報!$E121)</f>
        <v/>
      </c>
      <c r="D26" t="str">
        <f>IF(個人情報!$E120="","",個人情報!$E120)</f>
        <v/>
      </c>
      <c r="F26" t="str">
        <f>IF(個人情報!$G120="","",個人情報!$G120)</f>
        <v/>
      </c>
      <c r="G26" t="str">
        <f>IF(個人情報!$G121="","",個人情報!$G121)</f>
        <v/>
      </c>
      <c r="H26" t="str">
        <f>IF(個人情報!$H120="","",個人情報!$H120)</f>
        <v/>
      </c>
      <c r="I26" t="str">
        <f>IF(個人情報!$I120="","",個人情報!$I120)</f>
        <v/>
      </c>
      <c r="J26" t="str">
        <f>IF(個人情報!$M120="","",個人情報!$M120)</f>
        <v/>
      </c>
      <c r="K26" t="e">
        <f>IF(個人情報!$AC120="","",個人情報!$AC120)</f>
        <v>#REF!</v>
      </c>
      <c r="L26" t="e">
        <f>IF(個人情報!#REF!="","",個人情報!#REF!)</f>
        <v>#REF!</v>
      </c>
      <c r="M26" t="str">
        <f>IF(個人情報!$I122="","",個人情報!$I122)</f>
        <v/>
      </c>
    </row>
    <row r="27" spans="1:13" x14ac:dyDescent="0.15">
      <c r="A27" t="str">
        <f>IF(個人情報!$B125="","",個人情報!$B125)</f>
        <v/>
      </c>
      <c r="B27" s="130" t="str">
        <f>IF(個人情報!$D125="","",個人情報!$D125)</f>
        <v/>
      </c>
      <c r="C27" t="str">
        <f>IF(個人情報!$E126="","",個人情報!$E126)</f>
        <v/>
      </c>
      <c r="D27" t="str">
        <f>IF(個人情報!$E125="","",個人情報!$E125)</f>
        <v/>
      </c>
      <c r="F27" t="str">
        <f>IF(個人情報!$G125="","",個人情報!$G125)</f>
        <v/>
      </c>
      <c r="G27" t="str">
        <f>IF(個人情報!$G126="","",個人情報!$G126)</f>
        <v/>
      </c>
      <c r="H27" t="str">
        <f>IF(個人情報!$H125="","",個人情報!$H125)</f>
        <v/>
      </c>
      <c r="I27" t="str">
        <f>IF(個人情報!$I125="","",個人情報!$I125)</f>
        <v/>
      </c>
      <c r="J27" t="str">
        <f>IF(個人情報!$M125="","",個人情報!$M125)</f>
        <v/>
      </c>
      <c r="K27" t="e">
        <f>IF(個人情報!$AC125="","",個人情報!$AC125)</f>
        <v>#REF!</v>
      </c>
      <c r="L27" t="e">
        <f>IF(個人情報!#REF!="","",個人情報!#REF!)</f>
        <v>#REF!</v>
      </c>
      <c r="M27" t="str">
        <f>IF(個人情報!$I127="","",個人情報!$I127)</f>
        <v/>
      </c>
    </row>
    <row r="28" spans="1:13" x14ac:dyDescent="0.15">
      <c r="A28" t="str">
        <f>IF(個人情報!$B130="","",個人情報!$B130)</f>
        <v/>
      </c>
      <c r="B28" s="130" t="str">
        <f>IF(個人情報!$D130="","",個人情報!$D130)</f>
        <v/>
      </c>
      <c r="C28" t="str">
        <f>IF(個人情報!$E131="","",個人情報!$E131)</f>
        <v/>
      </c>
      <c r="D28" t="str">
        <f>IF(個人情報!$E130="","",個人情報!$E130)</f>
        <v/>
      </c>
      <c r="F28" t="str">
        <f>IF(個人情報!$G130="","",個人情報!$G130)</f>
        <v/>
      </c>
      <c r="G28" t="str">
        <f>IF(個人情報!$G131="","",個人情報!$G131)</f>
        <v/>
      </c>
      <c r="H28" t="str">
        <f>IF(個人情報!$H130="","",個人情報!$H130)</f>
        <v/>
      </c>
      <c r="I28" t="str">
        <f>IF(個人情報!$I130="","",個人情報!$I130)</f>
        <v/>
      </c>
      <c r="J28" t="str">
        <f>IF(個人情報!$M130="","",個人情報!$M130)</f>
        <v/>
      </c>
      <c r="K28" t="e">
        <f>IF(個人情報!$AC130="","",個人情報!$AC130)</f>
        <v>#REF!</v>
      </c>
      <c r="L28" t="e">
        <f>IF(個人情報!#REF!="","",個人情報!#REF!)</f>
        <v>#REF!</v>
      </c>
      <c r="M28" t="str">
        <f>IF(個人情報!$I132="","",個人情報!$I132)</f>
        <v/>
      </c>
    </row>
    <row r="29" spans="1:13" x14ac:dyDescent="0.15">
      <c r="A29" t="str">
        <f>IF(個人情報!$B135="","",個人情報!$B135)</f>
        <v/>
      </c>
      <c r="B29" s="130" t="str">
        <f>IF(個人情報!$D135="","",個人情報!$D135)</f>
        <v/>
      </c>
      <c r="C29" t="str">
        <f>IF(個人情報!$E136="","",個人情報!$E136)</f>
        <v/>
      </c>
      <c r="D29" t="str">
        <f>IF(個人情報!$E135="","",個人情報!$E135)</f>
        <v/>
      </c>
      <c r="F29" t="str">
        <f>IF(個人情報!$G135="","",個人情報!$G135)</f>
        <v/>
      </c>
      <c r="G29" t="str">
        <f>IF(個人情報!$G136="","",個人情報!$G136)</f>
        <v/>
      </c>
      <c r="H29" t="str">
        <f>IF(個人情報!$H135="","",個人情報!$H135)</f>
        <v/>
      </c>
      <c r="I29" t="str">
        <f>IF(個人情報!$I135="","",個人情報!$I135)</f>
        <v/>
      </c>
      <c r="J29" t="str">
        <f>IF(個人情報!$M135="","",個人情報!$M135)</f>
        <v/>
      </c>
      <c r="K29" t="e">
        <f>IF(個人情報!$AC135="","",個人情報!$AC135)</f>
        <v>#REF!</v>
      </c>
      <c r="L29" t="e">
        <f>IF(個人情報!#REF!="","",個人情報!#REF!)</f>
        <v>#REF!</v>
      </c>
      <c r="M29" t="str">
        <f>IF(個人情報!$I137="","",個人情報!$I137)</f>
        <v/>
      </c>
    </row>
    <row r="30" spans="1:13" x14ac:dyDescent="0.15">
      <c r="A30" t="str">
        <f>IF(個人情報!$B140="","",個人情報!$B140)</f>
        <v/>
      </c>
      <c r="B30" s="130" t="str">
        <f>IF(個人情報!$D140="","",個人情報!$D140)</f>
        <v/>
      </c>
      <c r="C30" t="str">
        <f>IF(個人情報!$E141="","",個人情報!$E141)</f>
        <v/>
      </c>
      <c r="D30" t="str">
        <f>IF(個人情報!$E140="","",個人情報!$E140)</f>
        <v/>
      </c>
      <c r="F30" t="str">
        <f>IF(個人情報!$G140="","",個人情報!$G140)</f>
        <v/>
      </c>
      <c r="G30" t="str">
        <f>IF(個人情報!$G141="","",個人情報!$G141)</f>
        <v/>
      </c>
      <c r="H30" t="str">
        <f>IF(個人情報!$H140="","",個人情報!$H140)</f>
        <v/>
      </c>
      <c r="I30" t="str">
        <f>IF(個人情報!$I140="","",個人情報!$I140)</f>
        <v/>
      </c>
      <c r="J30" t="str">
        <f>IF(個人情報!$M140="","",個人情報!$M140)</f>
        <v/>
      </c>
      <c r="K30" t="e">
        <f>IF(個人情報!$AC140="","",個人情報!$AC140)</f>
        <v>#REF!</v>
      </c>
      <c r="L30" t="e">
        <f>IF(個人情報!#REF!="","",個人情報!#REF!)</f>
        <v>#REF!</v>
      </c>
      <c r="M30" t="str">
        <f>IF(個人情報!$I142="","",個人情報!$I142)</f>
        <v/>
      </c>
    </row>
    <row r="31" spans="1:13" x14ac:dyDescent="0.15">
      <c r="A31" t="str">
        <f>IF(個人情報!$B145="","",個人情報!$B145)</f>
        <v/>
      </c>
      <c r="B31" s="130" t="str">
        <f>IF(個人情報!$D145="","",個人情報!$D145)</f>
        <v/>
      </c>
      <c r="C31" t="str">
        <f>IF(個人情報!$E146="","",個人情報!$E146)</f>
        <v/>
      </c>
      <c r="D31" t="str">
        <f>IF(個人情報!$E145="","",個人情報!$E145)</f>
        <v/>
      </c>
      <c r="F31" t="str">
        <f>IF(個人情報!$G145="","",個人情報!$G145)</f>
        <v/>
      </c>
      <c r="G31" t="str">
        <f>IF(個人情報!$G146="","",個人情報!$G146)</f>
        <v/>
      </c>
      <c r="H31" t="str">
        <f>IF(個人情報!$H145="","",個人情報!$H145)</f>
        <v/>
      </c>
      <c r="I31" t="str">
        <f>IF(個人情報!$I145="","",個人情報!$I145)</f>
        <v/>
      </c>
      <c r="J31" t="str">
        <f>IF(個人情報!$M145="","",個人情報!$M145)</f>
        <v/>
      </c>
      <c r="K31" t="e">
        <f>IF(個人情報!$AC145="","",個人情報!$AC145)</f>
        <v>#REF!</v>
      </c>
      <c r="L31" t="e">
        <f>IF(個人情報!#REF!="","",個人情報!#REF!)</f>
        <v>#REF!</v>
      </c>
      <c r="M31" t="str">
        <f>IF(個人情報!$I147="","",個人情報!$I147)</f>
        <v/>
      </c>
    </row>
    <row r="32" spans="1:13" ht="12.75" customHeight="1" x14ac:dyDescent="0.15">
      <c r="A32" t="str">
        <f>IF(個人情報!$B150="","",個人情報!$B150)</f>
        <v/>
      </c>
      <c r="B32" s="130" t="str">
        <f>IF(個人情報!$D150="","",個人情報!$D150)</f>
        <v/>
      </c>
      <c r="C32" t="str">
        <f>IF(個人情報!$E151="","",個人情報!$E151)</f>
        <v/>
      </c>
      <c r="D32" t="str">
        <f>IF(個人情報!$E150="","",個人情報!$E150)</f>
        <v/>
      </c>
      <c r="F32" t="str">
        <f>IF(個人情報!$G150="","",個人情報!$G150)</f>
        <v/>
      </c>
      <c r="G32" t="str">
        <f>IF(個人情報!$G151="","",個人情報!$G151)</f>
        <v/>
      </c>
      <c r="H32" t="str">
        <f>IF(個人情報!$H150="","",個人情報!$H150)</f>
        <v/>
      </c>
      <c r="I32" t="str">
        <f>IF(個人情報!$I150="","",個人情報!$I150)</f>
        <v/>
      </c>
      <c r="J32" t="str">
        <f>IF(個人情報!$M150="","",個人情報!$M150)</f>
        <v/>
      </c>
      <c r="K32" t="e">
        <f>IF(個人情報!$AC150="","",個人情報!$AC150)</f>
        <v>#REF!</v>
      </c>
      <c r="L32" t="e">
        <f>IF(個人情報!#REF!="","",個人情報!#REF!)</f>
        <v>#REF!</v>
      </c>
      <c r="M32" t="str">
        <f>IF(個人情報!$I152="","",個人情報!$I152)</f>
        <v/>
      </c>
    </row>
    <row r="33" spans="1:13" x14ac:dyDescent="0.15">
      <c r="A33" t="str">
        <f>IF(個人情報!$B155="","",個人情報!$B155)</f>
        <v/>
      </c>
      <c r="B33" s="130" t="str">
        <f>IF(個人情報!$D155="","",個人情報!$D155)</f>
        <v/>
      </c>
      <c r="C33" t="str">
        <f>IF(個人情報!$E156="","",個人情報!$E156)</f>
        <v/>
      </c>
      <c r="D33" t="str">
        <f>IF(個人情報!$E155="","",個人情報!$E155)</f>
        <v/>
      </c>
      <c r="F33" t="str">
        <f>IF(個人情報!$G155="","",個人情報!$G155)</f>
        <v/>
      </c>
      <c r="G33" t="str">
        <f>IF(個人情報!$G156="","",個人情報!$G156)</f>
        <v/>
      </c>
      <c r="H33" t="str">
        <f>IF(個人情報!$H155="","",個人情報!$H155)</f>
        <v/>
      </c>
      <c r="I33" t="str">
        <f>IF(個人情報!$I155="","",個人情報!$I155)</f>
        <v/>
      </c>
      <c r="J33" t="str">
        <f>IF(個人情報!$M155="","",個人情報!$M155)</f>
        <v/>
      </c>
      <c r="K33" t="e">
        <f>IF(個人情報!$AC155="","",個人情報!$AC155)</f>
        <v>#REF!</v>
      </c>
      <c r="L33" t="e">
        <f>IF(個人情報!#REF!="","",個人情報!#REF!)</f>
        <v>#REF!</v>
      </c>
      <c r="M33" t="str">
        <f>IF(個人情報!$I157="","",個人情報!$I157)</f>
        <v/>
      </c>
    </row>
    <row r="34" spans="1:13" x14ac:dyDescent="0.15">
      <c r="A34" t="str">
        <f>IF(個人情報!$B160="","",個人情報!$B160)</f>
        <v/>
      </c>
      <c r="B34" s="130" t="str">
        <f>IF(個人情報!$D160="","",個人情報!$D160)</f>
        <v/>
      </c>
      <c r="C34" t="str">
        <f>IF(個人情報!$E161="","",個人情報!$E161)</f>
        <v/>
      </c>
      <c r="D34" t="str">
        <f>IF(個人情報!$E160="","",個人情報!$E160)</f>
        <v/>
      </c>
      <c r="F34" t="str">
        <f>IF(個人情報!$G160="","",個人情報!$G160)</f>
        <v/>
      </c>
      <c r="G34" t="str">
        <f>IF(個人情報!$G161="","",個人情報!$G161)</f>
        <v/>
      </c>
      <c r="H34" t="str">
        <f>IF(個人情報!$H160="","",個人情報!$H160)</f>
        <v/>
      </c>
      <c r="I34" t="str">
        <f>IF(個人情報!$I160="","",個人情報!$I160)</f>
        <v/>
      </c>
      <c r="J34" t="str">
        <f>IF(個人情報!$M160="","",個人情報!$M160)</f>
        <v/>
      </c>
      <c r="K34" t="e">
        <f>IF(個人情報!$AC160="","",個人情報!$AC160)</f>
        <v>#REF!</v>
      </c>
      <c r="L34" t="e">
        <f>IF(個人情報!#REF!="","",個人情報!#REF!)</f>
        <v>#REF!</v>
      </c>
      <c r="M34" t="str">
        <f>IF(個人情報!$I162="","",個人情報!$I162)</f>
        <v/>
      </c>
    </row>
    <row r="35" spans="1:13" x14ac:dyDescent="0.15">
      <c r="A35" t="str">
        <f>IF(個人情報!$B165="","",個人情報!$B165)</f>
        <v/>
      </c>
      <c r="B35" s="130" t="str">
        <f>IF(個人情報!$D165="","",個人情報!$D165)</f>
        <v/>
      </c>
      <c r="C35" t="str">
        <f>IF(個人情報!$E166="","",個人情報!$E166)</f>
        <v/>
      </c>
      <c r="D35" t="str">
        <f>IF(個人情報!$E165="","",個人情報!$E165)</f>
        <v/>
      </c>
      <c r="F35" t="str">
        <f>IF(個人情報!$G165="","",個人情報!$G165)</f>
        <v/>
      </c>
      <c r="G35" t="str">
        <f>IF(個人情報!$G166="","",個人情報!$G166)</f>
        <v/>
      </c>
      <c r="H35" t="str">
        <f>IF(個人情報!$H165="","",個人情報!$H165)</f>
        <v/>
      </c>
      <c r="I35" t="str">
        <f>IF(個人情報!$I165="","",個人情報!$I165)</f>
        <v/>
      </c>
      <c r="J35" t="str">
        <f>IF(個人情報!$M165="","",個人情報!$M165)</f>
        <v/>
      </c>
      <c r="K35" t="e">
        <f>IF(個人情報!$AC165="","",個人情報!$AC165)</f>
        <v>#REF!</v>
      </c>
      <c r="L35" t="e">
        <f>IF(個人情報!#REF!="","",個人情報!#REF!)</f>
        <v>#REF!</v>
      </c>
      <c r="M35" t="str">
        <f>IF(個人情報!$I167="","",個人情報!$I167)</f>
        <v/>
      </c>
    </row>
    <row r="36" spans="1:13" x14ac:dyDescent="0.15">
      <c r="A36" t="str">
        <f>IF(個人情報!$B170="","",個人情報!$B170)</f>
        <v/>
      </c>
      <c r="B36" s="130" t="str">
        <f>IF(個人情報!$D170="","",個人情報!$D170)</f>
        <v/>
      </c>
      <c r="C36" t="str">
        <f>IF(個人情報!$E171="","",個人情報!$E171)</f>
        <v/>
      </c>
      <c r="D36" t="str">
        <f>IF(個人情報!$E170="","",個人情報!$E170)</f>
        <v/>
      </c>
      <c r="F36" t="str">
        <f>IF(個人情報!$G170="","",個人情報!$G170)</f>
        <v/>
      </c>
      <c r="G36" t="str">
        <f>IF(個人情報!$G171="","",個人情報!$G171)</f>
        <v/>
      </c>
      <c r="H36" t="str">
        <f>IF(個人情報!$H170="","",個人情報!$H170)</f>
        <v/>
      </c>
      <c r="I36" t="str">
        <f>IF(個人情報!$I170="","",個人情報!$I170)</f>
        <v/>
      </c>
      <c r="J36" t="str">
        <f>IF(個人情報!$M170="","",個人情報!$M170)</f>
        <v/>
      </c>
      <c r="K36" t="e">
        <f>IF(個人情報!$AC170="","",個人情報!$AC170)</f>
        <v>#REF!</v>
      </c>
      <c r="L36" t="e">
        <f>IF(個人情報!#REF!="","",個人情報!#REF!)</f>
        <v>#REF!</v>
      </c>
      <c r="M36" t="str">
        <f>IF(個人情報!$I172="","",個人情報!$I172)</f>
        <v/>
      </c>
    </row>
    <row r="37" spans="1:13" x14ac:dyDescent="0.15">
      <c r="A37" t="str">
        <f>IF(個人情報!$B175="","",個人情報!$B175)</f>
        <v/>
      </c>
      <c r="B37" s="130" t="str">
        <f>IF(個人情報!$D175="","",個人情報!$D175)</f>
        <v/>
      </c>
      <c r="C37" t="str">
        <f>IF(個人情報!$E176="","",個人情報!$E176)</f>
        <v/>
      </c>
      <c r="D37" t="str">
        <f>IF(個人情報!$E175="","",個人情報!$E175)</f>
        <v/>
      </c>
      <c r="F37" t="str">
        <f>IF(個人情報!$G175="","",個人情報!$G175)</f>
        <v/>
      </c>
      <c r="G37" t="str">
        <f>IF(個人情報!$G176="","",個人情報!$G176)</f>
        <v/>
      </c>
      <c r="H37" t="str">
        <f>IF(個人情報!$H175="","",個人情報!$H175)</f>
        <v/>
      </c>
      <c r="I37" t="str">
        <f>IF(個人情報!$I175="","",個人情報!$I175)</f>
        <v/>
      </c>
      <c r="J37" t="str">
        <f>IF(個人情報!$M175="","",個人情報!$M175)</f>
        <v/>
      </c>
      <c r="K37" t="e">
        <f>IF(個人情報!$AC175="","",個人情報!$AC175)</f>
        <v>#REF!</v>
      </c>
      <c r="L37" t="e">
        <f>IF(個人情報!#REF!="","",個人情報!#REF!)</f>
        <v>#REF!</v>
      </c>
      <c r="M37" t="str">
        <f>IF(個人情報!$I177="","",個人情報!$I177)</f>
        <v/>
      </c>
    </row>
    <row r="38" spans="1:13" x14ac:dyDescent="0.15">
      <c r="A38" t="str">
        <f>IF(個人情報!$B180="","",個人情報!$B180)</f>
        <v/>
      </c>
      <c r="B38" s="130" t="str">
        <f>IF(個人情報!$D180="","",個人情報!$D180)</f>
        <v/>
      </c>
      <c r="C38" t="str">
        <f>IF(個人情報!$E181="","",個人情報!$E181)</f>
        <v/>
      </c>
      <c r="D38" t="str">
        <f>IF(個人情報!$E180="","",個人情報!$E180)</f>
        <v/>
      </c>
      <c r="F38" t="str">
        <f>IF(個人情報!$G180="","",個人情報!$G180)</f>
        <v/>
      </c>
      <c r="G38" t="str">
        <f>IF(個人情報!$G181="","",個人情報!$G181)</f>
        <v/>
      </c>
      <c r="H38" t="str">
        <f>IF(個人情報!$H180="","",個人情報!$H180)</f>
        <v/>
      </c>
      <c r="I38" t="str">
        <f>IF(個人情報!$I180="","",個人情報!$I180)</f>
        <v/>
      </c>
      <c r="J38" t="str">
        <f>IF(個人情報!$M180="","",個人情報!$M180)</f>
        <v/>
      </c>
      <c r="K38" t="e">
        <f>IF(個人情報!$AC180="","",個人情報!$AC180)</f>
        <v>#REF!</v>
      </c>
      <c r="L38" t="e">
        <f>IF(個人情報!#REF!="","",個人情報!#REF!)</f>
        <v>#REF!</v>
      </c>
      <c r="M38" t="str">
        <f>IF(個人情報!$I182="","",個人情報!$I182)</f>
        <v/>
      </c>
    </row>
    <row r="39" spans="1:13" x14ac:dyDescent="0.15">
      <c r="A39" t="str">
        <f>IF(個人情報!$B185="","",個人情報!$B185)</f>
        <v/>
      </c>
      <c r="B39" s="130" t="str">
        <f>IF(個人情報!$D185="","",個人情報!$D185)</f>
        <v/>
      </c>
      <c r="C39" t="str">
        <f>IF(個人情報!$E186="","",個人情報!$E186)</f>
        <v/>
      </c>
      <c r="D39" t="str">
        <f>IF(個人情報!$E185="","",個人情報!$E185)</f>
        <v/>
      </c>
      <c r="F39" t="str">
        <f>IF(個人情報!$G185="","",個人情報!$G185)</f>
        <v/>
      </c>
      <c r="G39" t="str">
        <f>IF(個人情報!$G186="","",個人情報!$G186)</f>
        <v/>
      </c>
      <c r="H39" t="str">
        <f>IF(個人情報!$H185="","",個人情報!$H185)</f>
        <v/>
      </c>
      <c r="I39" t="str">
        <f>IF(個人情報!$I185="","",個人情報!$I185)</f>
        <v/>
      </c>
      <c r="J39" t="str">
        <f>IF(個人情報!$M185="","",個人情報!$M185)</f>
        <v/>
      </c>
      <c r="K39" t="e">
        <f>IF(個人情報!$AC185="","",個人情報!$AC185)</f>
        <v>#REF!</v>
      </c>
      <c r="L39" t="e">
        <f>IF(個人情報!#REF!="","",個人情報!#REF!)</f>
        <v>#REF!</v>
      </c>
      <c r="M39" t="str">
        <f>IF(個人情報!$I187="","",個人情報!$I187)</f>
        <v/>
      </c>
    </row>
    <row r="40" spans="1:13" x14ac:dyDescent="0.15">
      <c r="A40" t="str">
        <f>IF(個人情報!$B190="","",個人情報!$B190)</f>
        <v/>
      </c>
      <c r="B40" s="130" t="str">
        <f>IF(個人情報!$D190="","",個人情報!$D190)</f>
        <v/>
      </c>
      <c r="C40" t="str">
        <f>IF(個人情報!$E191="","",個人情報!$E191)</f>
        <v/>
      </c>
      <c r="D40" t="str">
        <f>IF(個人情報!$E190="","",個人情報!$E190)</f>
        <v/>
      </c>
      <c r="F40" t="str">
        <f>IF(個人情報!$G190="","",個人情報!$G190)</f>
        <v/>
      </c>
      <c r="G40" t="str">
        <f>IF(個人情報!$G191="","",個人情報!$G191)</f>
        <v/>
      </c>
      <c r="H40" t="str">
        <f>IF(個人情報!$H190="","",個人情報!$H190)</f>
        <v/>
      </c>
      <c r="I40" t="str">
        <f>IF(個人情報!$I190="","",個人情報!$I190)</f>
        <v/>
      </c>
      <c r="J40" t="str">
        <f>IF(個人情報!$M190="","",個人情報!$M190)</f>
        <v/>
      </c>
      <c r="K40" t="e">
        <f>IF(個人情報!$AC190="","",個人情報!$AC190)</f>
        <v>#REF!</v>
      </c>
      <c r="L40" t="e">
        <f>IF(個人情報!#REF!="","",個人情報!#REF!)</f>
        <v>#REF!</v>
      </c>
      <c r="M40" t="str">
        <f>IF(個人情報!$I192="","",個人情報!$I192)</f>
        <v/>
      </c>
    </row>
    <row r="41" spans="1:13" x14ac:dyDescent="0.15">
      <c r="A41" t="str">
        <f>IF(個人情報!$B195="","",個人情報!$B195)</f>
        <v/>
      </c>
      <c r="B41" s="130" t="str">
        <f>IF(個人情報!$D195="","",個人情報!$D195)</f>
        <v/>
      </c>
      <c r="C41" t="str">
        <f>IF(個人情報!$E196="","",個人情報!$E196)</f>
        <v/>
      </c>
      <c r="D41" t="str">
        <f>IF(個人情報!$E195="","",個人情報!$E195)</f>
        <v/>
      </c>
      <c r="F41" t="str">
        <f>IF(個人情報!$G195="","",個人情報!$G195)</f>
        <v/>
      </c>
      <c r="G41" t="str">
        <f>IF(個人情報!$G196="","",個人情報!$G196)</f>
        <v/>
      </c>
      <c r="H41" t="str">
        <f>IF(個人情報!$H195="","",個人情報!$H195)</f>
        <v/>
      </c>
      <c r="I41" t="str">
        <f>IF(個人情報!$I195="","",個人情報!$I195)</f>
        <v/>
      </c>
      <c r="J41" t="str">
        <f>IF(個人情報!$M195="","",個人情報!$M195)</f>
        <v/>
      </c>
      <c r="K41" t="e">
        <f>IF(個人情報!$AC195="","",個人情報!$AC195)</f>
        <v>#REF!</v>
      </c>
      <c r="L41" t="e">
        <f>IF(個人情報!#REF!="","",個人情報!#REF!)</f>
        <v>#REF!</v>
      </c>
      <c r="M41" t="str">
        <f>IF(個人情報!$I197="","",個人情報!$I197)</f>
        <v/>
      </c>
    </row>
    <row r="42" spans="1:13" x14ac:dyDescent="0.15">
      <c r="A42" t="str">
        <f>IF(個人情報!$B200="","",個人情報!$B200)</f>
        <v/>
      </c>
      <c r="B42" s="130" t="str">
        <f>IF(個人情報!$D200="","",個人情報!$D200)</f>
        <v/>
      </c>
      <c r="C42" t="str">
        <f>IF(個人情報!$E201="","",個人情報!$E201)</f>
        <v/>
      </c>
      <c r="D42" t="str">
        <f>IF(個人情報!$E200="","",個人情報!$E200)</f>
        <v/>
      </c>
      <c r="F42" t="str">
        <f>IF(個人情報!$G200="","",個人情報!$G200)</f>
        <v/>
      </c>
      <c r="G42" t="str">
        <f>IF(個人情報!$G201="","",個人情報!$G201)</f>
        <v/>
      </c>
      <c r="H42" t="str">
        <f>IF(個人情報!$H200="","",個人情報!$H200)</f>
        <v/>
      </c>
      <c r="I42" t="str">
        <f>IF(個人情報!$I200="","",個人情報!$I200)</f>
        <v/>
      </c>
      <c r="J42" t="str">
        <f>IF(個人情報!$M200="","",個人情報!$M200)</f>
        <v/>
      </c>
      <c r="K42" t="e">
        <f>IF(個人情報!$AC200="","",個人情報!$AC200)</f>
        <v>#REF!</v>
      </c>
      <c r="L42" t="e">
        <f>IF(個人情報!#REF!="","",個人情報!#REF!)</f>
        <v>#REF!</v>
      </c>
      <c r="M42" t="str">
        <f>IF(個人情報!$I202="","",個人情報!$I202)</f>
        <v/>
      </c>
    </row>
    <row r="43" spans="1:13" x14ac:dyDescent="0.15">
      <c r="A43" t="str">
        <f>IF(個人情報!$B205="","",個人情報!$B205)</f>
        <v/>
      </c>
      <c r="B43" s="130" t="str">
        <f>IF(個人情報!$D205="","",個人情報!$D205)</f>
        <v/>
      </c>
      <c r="C43" t="str">
        <f>IF(個人情報!$E206="","",個人情報!$E206)</f>
        <v/>
      </c>
      <c r="D43" t="str">
        <f>IF(個人情報!$E205="","",個人情報!$E205)</f>
        <v/>
      </c>
      <c r="F43" t="str">
        <f>IF(個人情報!$G205="","",個人情報!$G205)</f>
        <v/>
      </c>
      <c r="G43" t="str">
        <f>IF(個人情報!$G206="","",個人情報!$G206)</f>
        <v/>
      </c>
      <c r="H43" t="str">
        <f>IF(個人情報!$H205="","",個人情報!$H205)</f>
        <v/>
      </c>
      <c r="I43" t="str">
        <f>IF(個人情報!$I205="","",個人情報!$I205)</f>
        <v/>
      </c>
      <c r="J43" t="str">
        <f>IF(個人情報!$M205="","",個人情報!$M205)</f>
        <v/>
      </c>
      <c r="K43" t="e">
        <f>IF(個人情報!$AC205="","",個人情報!$AC205)</f>
        <v>#REF!</v>
      </c>
      <c r="L43" t="e">
        <f>IF(個人情報!#REF!="","",個人情報!#REF!)</f>
        <v>#REF!</v>
      </c>
      <c r="M43" t="str">
        <f>IF(個人情報!$I207="","",個人情報!$I207)</f>
        <v/>
      </c>
    </row>
    <row r="44" spans="1:13" x14ac:dyDescent="0.15">
      <c r="A44" t="str">
        <f>IF(個人情報!$B210="","",個人情報!$B210)</f>
        <v/>
      </c>
      <c r="B44" s="130" t="str">
        <f>IF(個人情報!$D210="","",個人情報!$D210)</f>
        <v/>
      </c>
      <c r="C44" t="str">
        <f>IF(個人情報!$E211="","",個人情報!$E211)</f>
        <v/>
      </c>
      <c r="D44" t="str">
        <f>IF(個人情報!$E210="","",個人情報!$E210)</f>
        <v/>
      </c>
      <c r="F44" t="str">
        <f>IF(個人情報!$G210="","",個人情報!$G210)</f>
        <v/>
      </c>
      <c r="G44" t="str">
        <f>IF(個人情報!$G211="","",個人情報!$G211)</f>
        <v/>
      </c>
      <c r="H44" t="str">
        <f>IF(個人情報!$H210="","",個人情報!$H210)</f>
        <v/>
      </c>
      <c r="I44" t="str">
        <f>IF(個人情報!$I210="","",個人情報!$I210)</f>
        <v/>
      </c>
      <c r="J44" t="str">
        <f>IF(個人情報!$M210="","",個人情報!$M210)</f>
        <v/>
      </c>
      <c r="K44" t="e">
        <f>IF(個人情報!$AC210="","",個人情報!$AC210)</f>
        <v>#REF!</v>
      </c>
      <c r="L44" t="e">
        <f>IF(個人情報!#REF!="","",個人情報!#REF!)</f>
        <v>#REF!</v>
      </c>
      <c r="M44" t="str">
        <f>IF(個人情報!$I212="","",個人情報!$I212)</f>
        <v/>
      </c>
    </row>
    <row r="45" spans="1:13" x14ac:dyDescent="0.15">
      <c r="A45" t="str">
        <f>IF(個人情報!$B215="","",個人情報!$B215)</f>
        <v/>
      </c>
      <c r="B45" s="130" t="str">
        <f>IF(個人情報!$D215="","",個人情報!$D215)</f>
        <v/>
      </c>
      <c r="C45" t="str">
        <f>IF(個人情報!$E216="","",個人情報!$E216)</f>
        <v/>
      </c>
      <c r="D45" t="str">
        <f>IF(個人情報!$E215="","",個人情報!$E215)</f>
        <v/>
      </c>
      <c r="F45" t="str">
        <f>IF(個人情報!$G215="","",個人情報!$G215)</f>
        <v/>
      </c>
      <c r="G45" t="str">
        <f>IF(個人情報!$G216="","",個人情報!$G216)</f>
        <v/>
      </c>
      <c r="H45" t="str">
        <f>IF(個人情報!$H215="","",個人情報!$H215)</f>
        <v/>
      </c>
      <c r="I45" t="str">
        <f>IF(個人情報!$I215="","",個人情報!$I215)</f>
        <v/>
      </c>
      <c r="J45" t="str">
        <f>IF(個人情報!$M215="","",個人情報!$M215)</f>
        <v/>
      </c>
      <c r="K45" t="e">
        <f>IF(個人情報!$AC215="","",個人情報!$AC215)</f>
        <v>#REF!</v>
      </c>
      <c r="L45" t="e">
        <f>IF(個人情報!#REF!="","",個人情報!#REF!)</f>
        <v>#REF!</v>
      </c>
      <c r="M45" t="str">
        <f>IF(個人情報!$I217="","",個人情報!$I217)</f>
        <v/>
      </c>
    </row>
    <row r="46" spans="1:13" x14ac:dyDescent="0.15">
      <c r="A46" t="str">
        <f>IF(個人情報!$B220="","",個人情報!$B220)</f>
        <v/>
      </c>
      <c r="B46" s="130" t="str">
        <f>IF(個人情報!$D220="","",個人情報!$D220)</f>
        <v/>
      </c>
      <c r="C46" t="str">
        <f>IF(個人情報!$E221="","",個人情報!$E221)</f>
        <v/>
      </c>
      <c r="D46" t="str">
        <f>IF(個人情報!$E220="","",個人情報!$E220)</f>
        <v/>
      </c>
      <c r="F46" t="str">
        <f>IF(個人情報!$G220="","",個人情報!$G220)</f>
        <v/>
      </c>
      <c r="G46" t="str">
        <f>IF(個人情報!$G221="","",個人情報!$G221)</f>
        <v/>
      </c>
      <c r="H46" t="str">
        <f>IF(個人情報!$H220="","",個人情報!$H220)</f>
        <v/>
      </c>
      <c r="I46" t="str">
        <f>IF(個人情報!$I220="","",個人情報!$I220)</f>
        <v/>
      </c>
      <c r="J46" t="str">
        <f>IF(個人情報!$M220="","",個人情報!$M220)</f>
        <v/>
      </c>
      <c r="K46" t="e">
        <f>IF(個人情報!$AC220="","",個人情報!$AC220)</f>
        <v>#REF!</v>
      </c>
      <c r="L46" t="e">
        <f>IF(個人情報!#REF!="","",個人情報!#REF!)</f>
        <v>#REF!</v>
      </c>
      <c r="M46" t="str">
        <f>IF(個人情報!$I222="","",個人情報!$I222)</f>
        <v/>
      </c>
    </row>
    <row r="47" spans="1:13" x14ac:dyDescent="0.15">
      <c r="A47" t="str">
        <f>IF(個人情報!$B225="","",個人情報!$B225)</f>
        <v/>
      </c>
      <c r="B47" s="130" t="str">
        <f>IF(個人情報!$D225="","",個人情報!$D225)</f>
        <v/>
      </c>
      <c r="C47" t="str">
        <f>IF(個人情報!$E226="","",個人情報!$E226)</f>
        <v/>
      </c>
      <c r="D47" t="str">
        <f>IF(個人情報!$E225="","",個人情報!$E225)</f>
        <v/>
      </c>
      <c r="F47" t="str">
        <f>IF(個人情報!$G225="","",個人情報!$G225)</f>
        <v/>
      </c>
      <c r="G47" t="str">
        <f>IF(個人情報!$G226="","",個人情報!$G226)</f>
        <v/>
      </c>
      <c r="H47" t="str">
        <f>IF(個人情報!$H225="","",個人情報!$H225)</f>
        <v/>
      </c>
      <c r="I47" t="str">
        <f>IF(個人情報!$I225="","",個人情報!$I225)</f>
        <v/>
      </c>
      <c r="J47" t="str">
        <f>IF(個人情報!$M225="","",個人情報!$M225)</f>
        <v/>
      </c>
      <c r="K47" t="e">
        <f>IF(個人情報!$AC225="","",個人情報!$AC225)</f>
        <v>#REF!</v>
      </c>
      <c r="L47" t="e">
        <f>IF(個人情報!#REF!="","",個人情報!#REF!)</f>
        <v>#REF!</v>
      </c>
      <c r="M47" t="str">
        <f>IF(個人情報!$I227="","",個人情報!$I227)</f>
        <v/>
      </c>
    </row>
    <row r="48" spans="1:13" x14ac:dyDescent="0.15">
      <c r="A48" t="str">
        <f>IF(個人情報!$B230="","",個人情報!$B230)</f>
        <v/>
      </c>
      <c r="B48" s="130" t="str">
        <f>IF(個人情報!$D230="","",個人情報!$D230)</f>
        <v/>
      </c>
      <c r="C48" t="str">
        <f>IF(個人情報!$E231="","",個人情報!$E231)</f>
        <v/>
      </c>
      <c r="D48" t="str">
        <f>IF(個人情報!$E230="","",個人情報!$E230)</f>
        <v/>
      </c>
      <c r="F48" t="str">
        <f>IF(個人情報!$G230="","",個人情報!$G230)</f>
        <v/>
      </c>
      <c r="G48" t="str">
        <f>IF(個人情報!$G231="","",個人情報!$G231)</f>
        <v/>
      </c>
      <c r="H48" t="str">
        <f>IF(個人情報!$H230="","",個人情報!$H230)</f>
        <v/>
      </c>
      <c r="I48" t="str">
        <f>IF(個人情報!$I230="","",個人情報!$I230)</f>
        <v/>
      </c>
      <c r="J48" t="str">
        <f>IF(個人情報!$M230="","",個人情報!$M230)</f>
        <v/>
      </c>
      <c r="K48" t="e">
        <f>IF(個人情報!$AC230="","",個人情報!$AC230)</f>
        <v>#REF!</v>
      </c>
      <c r="L48" t="e">
        <f>IF(個人情報!#REF!="","",個人情報!#REF!)</f>
        <v>#REF!</v>
      </c>
      <c r="M48" t="str">
        <f>IF(個人情報!$I232="","",個人情報!$I232)</f>
        <v/>
      </c>
    </row>
    <row r="49" spans="1:13" x14ac:dyDescent="0.15">
      <c r="A49" t="str">
        <f>IF(個人情報!$B235="","",個人情報!$B235)</f>
        <v/>
      </c>
      <c r="B49" s="130" t="str">
        <f>IF(個人情報!$D235="","",個人情報!$D235)</f>
        <v/>
      </c>
      <c r="C49" t="str">
        <f>IF(個人情報!$E236="","",個人情報!$E236)</f>
        <v/>
      </c>
      <c r="D49" t="str">
        <f>IF(個人情報!$E235="","",個人情報!$E235)</f>
        <v/>
      </c>
      <c r="F49" t="str">
        <f>IF(個人情報!$G235="","",個人情報!$G235)</f>
        <v/>
      </c>
      <c r="G49" t="str">
        <f>IF(個人情報!$G236="","",個人情報!$G236)</f>
        <v/>
      </c>
      <c r="H49" t="str">
        <f>IF(個人情報!$H235="","",個人情報!$H235)</f>
        <v/>
      </c>
      <c r="I49" t="str">
        <f>IF(個人情報!$I235="","",個人情報!$I235)</f>
        <v/>
      </c>
      <c r="J49" t="str">
        <f>IF(個人情報!$M235="","",個人情報!$M235)</f>
        <v/>
      </c>
      <c r="K49" t="e">
        <f>IF(個人情報!$AC235="","",個人情報!$AC235)</f>
        <v>#REF!</v>
      </c>
      <c r="L49" t="e">
        <f>IF(個人情報!#REF!="","",個人情報!#REF!)</f>
        <v>#REF!</v>
      </c>
      <c r="M49" t="str">
        <f>IF(個人情報!$I237="","",個人情報!$I237)</f>
        <v/>
      </c>
    </row>
    <row r="50" spans="1:13" x14ac:dyDescent="0.15">
      <c r="A50" t="str">
        <f>IF(個人情報!$B240="","",個人情報!$B240)</f>
        <v/>
      </c>
      <c r="B50" s="130" t="str">
        <f>IF(個人情報!$D240="","",個人情報!$D240)</f>
        <v/>
      </c>
      <c r="C50" t="str">
        <f>IF(個人情報!$E241="","",個人情報!$E241)</f>
        <v/>
      </c>
      <c r="D50" t="str">
        <f>IF(個人情報!$E240="","",個人情報!$E240)</f>
        <v/>
      </c>
      <c r="F50" t="str">
        <f>IF(個人情報!$G240="","",個人情報!$G240)</f>
        <v/>
      </c>
      <c r="G50" t="str">
        <f>IF(個人情報!$G241="","",個人情報!$G241)</f>
        <v/>
      </c>
      <c r="H50" t="str">
        <f>IF(個人情報!$H240="","",個人情報!$H240)</f>
        <v/>
      </c>
      <c r="I50" t="str">
        <f>IF(個人情報!$I240="","",個人情報!$I240)</f>
        <v/>
      </c>
      <c r="J50" t="str">
        <f>IF(個人情報!$M240="","",個人情報!$M240)</f>
        <v/>
      </c>
      <c r="K50" t="e">
        <f>IF(個人情報!$AC240="","",個人情報!$AC240)</f>
        <v>#REF!</v>
      </c>
      <c r="L50" t="e">
        <f>IF(個人情報!#REF!="","",個人情報!#REF!)</f>
        <v>#REF!</v>
      </c>
      <c r="M50" t="str">
        <f>IF(個人情報!$I242="","",個人情報!$I242)</f>
        <v/>
      </c>
    </row>
    <row r="51" spans="1:13" x14ac:dyDescent="0.15">
      <c r="A51" t="str">
        <f>IF(個人情報!$B245="","",個人情報!$B245)</f>
        <v/>
      </c>
      <c r="B51" s="130" t="str">
        <f>IF(個人情報!$D245="","",個人情報!$D245)</f>
        <v/>
      </c>
      <c r="C51" t="str">
        <f>IF(個人情報!$E246="","",個人情報!$E246)</f>
        <v/>
      </c>
      <c r="D51" t="str">
        <f>IF(個人情報!$E245="","",個人情報!$E245)</f>
        <v/>
      </c>
      <c r="F51" t="str">
        <f>IF(個人情報!$G245="","",個人情報!$G245)</f>
        <v/>
      </c>
      <c r="G51" t="str">
        <f>IF(個人情報!$G246="","",個人情報!$G246)</f>
        <v/>
      </c>
      <c r="H51" t="str">
        <f>IF(個人情報!$H245="","",個人情報!$H245)</f>
        <v/>
      </c>
      <c r="I51" t="str">
        <f>IF(個人情報!$I245="","",個人情報!$I245)</f>
        <v/>
      </c>
      <c r="J51" t="str">
        <f>IF(個人情報!$M245="","",個人情報!$M245)</f>
        <v/>
      </c>
      <c r="K51" t="e">
        <f>IF(個人情報!$AC245="","",個人情報!$AC245)</f>
        <v>#REF!</v>
      </c>
      <c r="L51" t="e">
        <f>IF(個人情報!#REF!="","",個人情報!#REF!)</f>
        <v>#REF!</v>
      </c>
      <c r="M51" t="str">
        <f>IF(個人情報!$I247="","",個人情報!$I247)</f>
        <v/>
      </c>
    </row>
    <row r="52" spans="1:13" x14ac:dyDescent="0.15">
      <c r="A52" t="str">
        <f>IF(個人情報!$B250="","",個人情報!$B250)</f>
        <v/>
      </c>
      <c r="B52" s="130" t="str">
        <f>IF(個人情報!$D250="","",個人情報!$D250)</f>
        <v/>
      </c>
      <c r="C52" t="str">
        <f>IF(個人情報!$E251="","",個人情報!$E251)</f>
        <v/>
      </c>
      <c r="D52" t="str">
        <f>IF(個人情報!$E250="","",個人情報!$E250)</f>
        <v/>
      </c>
      <c r="F52" t="str">
        <f>IF(個人情報!$G250="","",個人情報!$G250)</f>
        <v/>
      </c>
      <c r="G52" t="str">
        <f>IF(個人情報!$G251="","",個人情報!$G251)</f>
        <v/>
      </c>
      <c r="H52" t="str">
        <f>IF(個人情報!$H250="","",個人情報!$H250)</f>
        <v/>
      </c>
      <c r="I52" t="str">
        <f>IF(個人情報!$I250="","",個人情報!$I250)</f>
        <v/>
      </c>
      <c r="J52" t="str">
        <f>IF(個人情報!$M250="","",個人情報!$M250)</f>
        <v/>
      </c>
      <c r="K52" t="e">
        <f>IF(個人情報!$AC250="","",個人情報!$AC250)</f>
        <v>#REF!</v>
      </c>
      <c r="L52" t="e">
        <f>IF(個人情報!#REF!="","",個人情報!#REF!)</f>
        <v>#REF!</v>
      </c>
      <c r="M52" t="str">
        <f>IF(個人情報!$I252="","",個人情報!$I252)</f>
        <v/>
      </c>
    </row>
    <row r="53" spans="1:13" x14ac:dyDescent="0.15">
      <c r="A53" t="str">
        <f>IF(個人情報!$B255="","",個人情報!$B255)</f>
        <v/>
      </c>
      <c r="B53" s="130" t="str">
        <f>IF(個人情報!$D255="","",個人情報!$D255)</f>
        <v/>
      </c>
      <c r="C53" t="str">
        <f>IF(個人情報!$E256="","",個人情報!$E256)</f>
        <v/>
      </c>
      <c r="D53" t="str">
        <f>IF(個人情報!$E255="","",個人情報!$E255)</f>
        <v/>
      </c>
      <c r="F53" t="str">
        <f>IF(個人情報!$G255="","",個人情報!$G255)</f>
        <v/>
      </c>
      <c r="G53" t="str">
        <f>IF(個人情報!$G256="","",個人情報!$G256)</f>
        <v/>
      </c>
      <c r="H53" t="str">
        <f>IF(個人情報!$H255="","",個人情報!$H255)</f>
        <v/>
      </c>
      <c r="I53" t="str">
        <f>IF(個人情報!$I255="","",個人情報!$I255)</f>
        <v/>
      </c>
      <c r="J53" t="str">
        <f>IF(個人情報!$M255="","",個人情報!$M255)</f>
        <v/>
      </c>
      <c r="K53" t="e">
        <f>IF(個人情報!$AC255="","",個人情報!$AC255)</f>
        <v>#REF!</v>
      </c>
      <c r="L53" t="e">
        <f>IF(個人情報!#REF!="","",個人情報!#REF!)</f>
        <v>#REF!</v>
      </c>
      <c r="M53" t="str">
        <f>IF(個人情報!$I257="","",個人情報!$I257)</f>
        <v/>
      </c>
    </row>
    <row r="54" spans="1:13" x14ac:dyDescent="0.15">
      <c r="A54" t="str">
        <f>IF(個人情報!$B260="","",個人情報!$B260)</f>
        <v/>
      </c>
      <c r="B54" s="130" t="str">
        <f>IF(個人情報!$D260="","",個人情報!$D260)</f>
        <v/>
      </c>
      <c r="C54" t="str">
        <f>IF(個人情報!$E261="","",個人情報!$E261)</f>
        <v/>
      </c>
      <c r="D54" t="str">
        <f>IF(個人情報!$E260="","",個人情報!$E260)</f>
        <v/>
      </c>
      <c r="F54" t="str">
        <f>IF(個人情報!$G260="","",個人情報!$G260)</f>
        <v/>
      </c>
      <c r="G54" t="str">
        <f>IF(個人情報!$G261="","",個人情報!$G261)</f>
        <v/>
      </c>
      <c r="H54" t="str">
        <f>IF(個人情報!$H260="","",個人情報!$H260)</f>
        <v/>
      </c>
      <c r="I54" t="str">
        <f>IF(個人情報!$I260="","",個人情報!$I260)</f>
        <v/>
      </c>
      <c r="J54" t="str">
        <f>IF(個人情報!$M260="","",個人情報!$M260)</f>
        <v/>
      </c>
      <c r="K54" t="e">
        <f>IF(個人情報!$AC260="","",個人情報!$AC260)</f>
        <v>#REF!</v>
      </c>
      <c r="L54" t="e">
        <f>IF(個人情報!#REF!="","",個人情報!#REF!)</f>
        <v>#REF!</v>
      </c>
      <c r="M54" t="str">
        <f>IF(個人情報!$I262="","",個人情報!$I262)</f>
        <v/>
      </c>
    </row>
    <row r="55" spans="1:13" x14ac:dyDescent="0.15">
      <c r="A55" t="str">
        <f>IF(個人情報!$B265="","",個人情報!$B265)</f>
        <v/>
      </c>
      <c r="B55" s="130" t="str">
        <f>IF(個人情報!$D265="","",個人情報!$D265)</f>
        <v/>
      </c>
      <c r="C55" t="str">
        <f>IF(個人情報!$E266="","",個人情報!$E266)</f>
        <v/>
      </c>
      <c r="D55" t="str">
        <f>IF(個人情報!$E265="","",個人情報!$E265)</f>
        <v/>
      </c>
      <c r="F55" t="str">
        <f>IF(個人情報!$G265="","",個人情報!$G265)</f>
        <v/>
      </c>
      <c r="G55" t="str">
        <f>IF(個人情報!$G266="","",個人情報!$G266)</f>
        <v/>
      </c>
      <c r="H55" t="str">
        <f>IF(個人情報!$H265="","",個人情報!$H265)</f>
        <v/>
      </c>
      <c r="I55" t="str">
        <f>IF(個人情報!$I265="","",個人情報!$I265)</f>
        <v/>
      </c>
      <c r="J55" t="str">
        <f>IF(個人情報!$M265="","",個人情報!$M265)</f>
        <v/>
      </c>
      <c r="K55" t="e">
        <f>IF(個人情報!$AC265="","",個人情報!$AC265)</f>
        <v>#REF!</v>
      </c>
      <c r="L55" t="e">
        <f>IF(個人情報!#REF!="","",個人情報!#REF!)</f>
        <v>#REF!</v>
      </c>
      <c r="M55" t="str">
        <f>IF(個人情報!$I267="","",個人情報!$I267)</f>
        <v/>
      </c>
    </row>
    <row r="56" spans="1:13" x14ac:dyDescent="0.15">
      <c r="A56" t="str">
        <f>IF(個人情報!$B270="","",個人情報!$B270)</f>
        <v/>
      </c>
      <c r="B56" s="130" t="str">
        <f>IF(個人情報!$D270="","",個人情報!$D270)</f>
        <v/>
      </c>
      <c r="C56" t="str">
        <f>IF(個人情報!$E271="","",個人情報!$E271)</f>
        <v/>
      </c>
      <c r="D56" t="str">
        <f>IF(個人情報!$E270="","",個人情報!$E270)</f>
        <v/>
      </c>
      <c r="F56" t="str">
        <f>IF(個人情報!$G270="","",個人情報!$G270)</f>
        <v/>
      </c>
      <c r="G56" t="str">
        <f>IF(個人情報!$G271="","",個人情報!$G271)</f>
        <v/>
      </c>
      <c r="H56" t="str">
        <f>IF(個人情報!$H270="","",個人情報!$H270)</f>
        <v/>
      </c>
      <c r="I56" t="str">
        <f>IF(個人情報!$I270="","",個人情報!$I270)</f>
        <v/>
      </c>
      <c r="J56" t="str">
        <f>IF(個人情報!$M270="","",個人情報!$M270)</f>
        <v/>
      </c>
      <c r="K56" t="e">
        <f>IF(個人情報!$AC270="","",個人情報!$AC270)</f>
        <v>#REF!</v>
      </c>
      <c r="L56" t="e">
        <f>IF(個人情報!#REF!="","",個人情報!#REF!)</f>
        <v>#REF!</v>
      </c>
      <c r="M56" t="str">
        <f>IF(個人情報!$I272="","",個人情報!$I272)</f>
        <v/>
      </c>
    </row>
    <row r="57" spans="1:13" x14ac:dyDescent="0.15">
      <c r="A57" t="str">
        <f>IF(個人情報!$B275="","",個人情報!$B275)</f>
        <v/>
      </c>
      <c r="B57" s="130" t="str">
        <f>IF(個人情報!$D275="","",個人情報!$D275)</f>
        <v/>
      </c>
      <c r="C57" t="str">
        <f>IF(個人情報!$E276="","",個人情報!$E276)</f>
        <v/>
      </c>
      <c r="D57" t="str">
        <f>IF(個人情報!$E275="","",個人情報!$E275)</f>
        <v/>
      </c>
      <c r="F57" t="str">
        <f>IF(個人情報!$G275="","",個人情報!$G275)</f>
        <v/>
      </c>
      <c r="G57" t="str">
        <f>IF(個人情報!$G276="","",個人情報!$G276)</f>
        <v/>
      </c>
      <c r="H57" t="str">
        <f>IF(個人情報!$H275="","",個人情報!$H275)</f>
        <v/>
      </c>
      <c r="I57" t="str">
        <f>IF(個人情報!$I275="","",個人情報!$I275)</f>
        <v/>
      </c>
      <c r="J57" t="str">
        <f>IF(個人情報!$M275="","",個人情報!$M275)</f>
        <v/>
      </c>
      <c r="K57" t="e">
        <f>IF(個人情報!$AC275="","",個人情報!$AC275)</f>
        <v>#REF!</v>
      </c>
      <c r="L57" t="e">
        <f>IF(個人情報!#REF!="","",個人情報!#REF!)</f>
        <v>#REF!</v>
      </c>
      <c r="M57" t="str">
        <f>IF(個人情報!$I277="","",個人情報!$I277)</f>
        <v/>
      </c>
    </row>
    <row r="58" spans="1:13" x14ac:dyDescent="0.15">
      <c r="A58" t="str">
        <f>IF(個人情報!$B280="","",個人情報!$B280)</f>
        <v/>
      </c>
      <c r="B58" s="130" t="str">
        <f>IF(個人情報!$D280="","",個人情報!$D280)</f>
        <v/>
      </c>
      <c r="C58" t="str">
        <f>IF(個人情報!$E281="","",個人情報!$E281)</f>
        <v/>
      </c>
      <c r="D58" t="str">
        <f>IF(個人情報!$E280="","",個人情報!$E280)</f>
        <v/>
      </c>
      <c r="F58" t="str">
        <f>IF(個人情報!$G280="","",個人情報!$G280)</f>
        <v/>
      </c>
      <c r="G58" t="str">
        <f>IF(個人情報!$G281="","",個人情報!$G281)</f>
        <v/>
      </c>
      <c r="H58" t="str">
        <f>IF(個人情報!$H280="","",個人情報!$H280)</f>
        <v/>
      </c>
      <c r="I58" t="str">
        <f>IF(個人情報!$I280="","",個人情報!$I280)</f>
        <v/>
      </c>
      <c r="J58" t="str">
        <f>IF(個人情報!$M280="","",個人情報!$M280)</f>
        <v/>
      </c>
      <c r="K58" t="e">
        <f>IF(個人情報!$AC280="","",個人情報!$AC280)</f>
        <v>#REF!</v>
      </c>
      <c r="L58" t="e">
        <f>IF(個人情報!#REF!="","",個人情報!#REF!)</f>
        <v>#REF!</v>
      </c>
      <c r="M58" t="str">
        <f>IF(個人情報!$I282="","",個人情報!$I282)</f>
        <v/>
      </c>
    </row>
    <row r="59" spans="1:13" x14ac:dyDescent="0.15">
      <c r="A59" t="str">
        <f>IF(個人情報!$B285="","",個人情報!$B285)</f>
        <v/>
      </c>
      <c r="B59" s="130" t="str">
        <f>IF(個人情報!$D285="","",個人情報!$D285)</f>
        <v/>
      </c>
      <c r="C59" t="str">
        <f>IF(個人情報!$E286="","",個人情報!$E286)</f>
        <v/>
      </c>
      <c r="D59" t="str">
        <f>IF(個人情報!$E285="","",個人情報!$E285)</f>
        <v/>
      </c>
      <c r="F59" t="str">
        <f>IF(個人情報!$G285="","",個人情報!$G285)</f>
        <v/>
      </c>
      <c r="G59" t="str">
        <f>IF(個人情報!$G286="","",個人情報!$G286)</f>
        <v/>
      </c>
      <c r="H59" t="str">
        <f>IF(個人情報!$H285="","",個人情報!$H285)</f>
        <v/>
      </c>
      <c r="I59" t="str">
        <f>IF(個人情報!$I285="","",個人情報!$I285)</f>
        <v/>
      </c>
      <c r="J59" t="str">
        <f>IF(個人情報!$M285="","",個人情報!$M285)</f>
        <v/>
      </c>
      <c r="K59" t="e">
        <f>IF(個人情報!$AC285="","",個人情報!$AC285)</f>
        <v>#REF!</v>
      </c>
      <c r="L59" t="e">
        <f>IF(個人情報!#REF!="","",個人情報!#REF!)</f>
        <v>#REF!</v>
      </c>
      <c r="M59" t="str">
        <f>IF(個人情報!$I287="","",個人情報!$I287)</f>
        <v/>
      </c>
    </row>
    <row r="60" spans="1:13" x14ac:dyDescent="0.15">
      <c r="A60" t="str">
        <f>IF(個人情報!$B290="","",個人情報!$B290)</f>
        <v/>
      </c>
      <c r="B60" s="130" t="str">
        <f>IF(個人情報!$D290="","",個人情報!$D290)</f>
        <v/>
      </c>
      <c r="C60" t="str">
        <f>IF(個人情報!$E291="","",個人情報!$E291)</f>
        <v/>
      </c>
      <c r="D60" t="str">
        <f>IF(個人情報!$E290="","",個人情報!$E290)</f>
        <v/>
      </c>
      <c r="F60" t="str">
        <f>IF(個人情報!$G290="","",個人情報!$G290)</f>
        <v/>
      </c>
      <c r="G60" t="str">
        <f>IF(個人情報!$G291="","",個人情報!$G291)</f>
        <v/>
      </c>
      <c r="H60" t="str">
        <f>IF(個人情報!$H290="","",個人情報!$H290)</f>
        <v/>
      </c>
      <c r="I60" t="str">
        <f>IF(個人情報!$I290="","",個人情報!$I290)</f>
        <v/>
      </c>
      <c r="J60" t="str">
        <f>IF(個人情報!$M290="","",個人情報!$M290)</f>
        <v/>
      </c>
      <c r="K60" t="e">
        <f>IF(個人情報!$AC290="","",個人情報!$AC290)</f>
        <v>#REF!</v>
      </c>
      <c r="L60" t="e">
        <f>IF(個人情報!#REF!="","",個人情報!#REF!)</f>
        <v>#REF!</v>
      </c>
      <c r="M60" t="str">
        <f>IF(個人情報!$I292="","",個人情報!$I292)</f>
        <v/>
      </c>
    </row>
    <row r="61" spans="1:13" x14ac:dyDescent="0.15">
      <c r="A61" t="str">
        <f>IF(個人情報!$B295="","",個人情報!$B295)</f>
        <v/>
      </c>
      <c r="B61" s="130" t="str">
        <f>IF(個人情報!$D295="","",個人情報!$D295)</f>
        <v/>
      </c>
      <c r="C61" t="str">
        <f>IF(個人情報!$E296="","",個人情報!$E296)</f>
        <v/>
      </c>
      <c r="D61" t="str">
        <f>IF(個人情報!$E295="","",個人情報!$E295)</f>
        <v/>
      </c>
      <c r="F61" t="str">
        <f>IF(個人情報!$G295="","",個人情報!$G295)</f>
        <v/>
      </c>
      <c r="G61" t="str">
        <f>IF(個人情報!$G296="","",個人情報!$G296)</f>
        <v/>
      </c>
      <c r="H61" t="str">
        <f>IF(個人情報!$H295="","",個人情報!$H295)</f>
        <v/>
      </c>
      <c r="I61" t="str">
        <f>IF(個人情報!$I295="","",個人情報!$I295)</f>
        <v/>
      </c>
      <c r="J61" t="str">
        <f>IF(個人情報!$M295="","",個人情報!$M295)</f>
        <v/>
      </c>
      <c r="K61" t="e">
        <f>IF(個人情報!$AC295="","",個人情報!$AC295)</f>
        <v>#REF!</v>
      </c>
      <c r="L61" t="e">
        <f>IF(個人情報!#REF!="","",個人情報!#REF!)</f>
        <v>#REF!</v>
      </c>
      <c r="M61" t="str">
        <f>IF(個人情報!$I297="","",個人情報!$I297)</f>
        <v/>
      </c>
    </row>
    <row r="62" spans="1:13" x14ac:dyDescent="0.15">
      <c r="A62" t="str">
        <f>IF(個人情報!$B300="","",個人情報!$B300)</f>
        <v/>
      </c>
      <c r="B62" s="130" t="str">
        <f>IF(個人情報!$D300="","",個人情報!$D300)</f>
        <v/>
      </c>
      <c r="C62" t="str">
        <f>IF(個人情報!$E301="","",個人情報!$E301)</f>
        <v/>
      </c>
      <c r="D62" t="str">
        <f>IF(個人情報!$E300="","",個人情報!$E300)</f>
        <v/>
      </c>
      <c r="F62" t="str">
        <f>IF(個人情報!$G300="","",個人情報!$G300)</f>
        <v/>
      </c>
      <c r="G62" t="str">
        <f>IF(個人情報!$G301="","",個人情報!$G301)</f>
        <v/>
      </c>
      <c r="H62" t="str">
        <f>IF(個人情報!$H300="","",個人情報!$H300)</f>
        <v/>
      </c>
      <c r="I62" t="str">
        <f>IF(個人情報!$I300="","",個人情報!$I300)</f>
        <v/>
      </c>
      <c r="J62" t="str">
        <f>IF(個人情報!$M300="","",個人情報!$M300)</f>
        <v/>
      </c>
      <c r="K62" t="e">
        <f>IF(個人情報!$AC300="","",個人情報!$AC300)</f>
        <v>#REF!</v>
      </c>
      <c r="L62" t="e">
        <f>IF(個人情報!#REF!="","",個人情報!#REF!)</f>
        <v>#REF!</v>
      </c>
      <c r="M62" t="str">
        <f>IF(個人情報!$I302="","",個人情報!$I302)</f>
        <v/>
      </c>
    </row>
    <row r="63" spans="1:13" x14ac:dyDescent="0.15">
      <c r="A63" t="str">
        <f>IF(個人情報!$B305="","",個人情報!$B305)</f>
        <v/>
      </c>
      <c r="B63" s="130" t="str">
        <f>IF(個人情報!$D305="","",個人情報!$D305)</f>
        <v/>
      </c>
      <c r="C63" t="str">
        <f>IF(個人情報!$E306="","",個人情報!$E306)</f>
        <v/>
      </c>
      <c r="D63" t="str">
        <f>IF(個人情報!$E305="","",個人情報!$E305)</f>
        <v/>
      </c>
      <c r="F63" t="str">
        <f>IF(個人情報!$G305="","",個人情報!$G305)</f>
        <v/>
      </c>
      <c r="G63" t="str">
        <f>IF(個人情報!$G306="","",個人情報!$G306)</f>
        <v/>
      </c>
      <c r="H63" t="str">
        <f>IF(個人情報!$H305="","",個人情報!$H305)</f>
        <v/>
      </c>
      <c r="I63" t="str">
        <f>IF(個人情報!$I305="","",個人情報!$I305)</f>
        <v/>
      </c>
      <c r="J63" t="str">
        <f>IF(個人情報!$M305="","",個人情報!$M305)</f>
        <v/>
      </c>
      <c r="K63" t="e">
        <f>IF(個人情報!$AC305="","",個人情報!$AC305)</f>
        <v>#REF!</v>
      </c>
      <c r="L63" t="e">
        <f>IF(個人情報!#REF!="","",個人情報!#REF!)</f>
        <v>#REF!</v>
      </c>
      <c r="M63" t="str">
        <f>IF(個人情報!$I307="","",個人情報!$I307)</f>
        <v/>
      </c>
    </row>
    <row r="64" spans="1:13" x14ac:dyDescent="0.15">
      <c r="A64" t="str">
        <f>IF(個人情報!$B310="","",個人情報!$B310)</f>
        <v/>
      </c>
      <c r="B64" s="130" t="str">
        <f>IF(個人情報!$D310="","",個人情報!$D310)</f>
        <v/>
      </c>
      <c r="C64" t="str">
        <f>IF(個人情報!$E311="","",個人情報!$E311)</f>
        <v/>
      </c>
      <c r="D64" t="str">
        <f>IF(個人情報!$E310="","",個人情報!$E310)</f>
        <v/>
      </c>
      <c r="F64" t="str">
        <f>IF(個人情報!$G310="","",個人情報!$G310)</f>
        <v/>
      </c>
      <c r="G64" t="str">
        <f>IF(個人情報!$G311="","",個人情報!$G311)</f>
        <v/>
      </c>
      <c r="H64" t="str">
        <f>IF(個人情報!$H310="","",個人情報!$H310)</f>
        <v/>
      </c>
      <c r="I64" t="str">
        <f>IF(個人情報!$I310="","",個人情報!$I310)</f>
        <v/>
      </c>
      <c r="J64" t="str">
        <f>IF(個人情報!$M310="","",個人情報!$M310)</f>
        <v/>
      </c>
      <c r="K64" t="e">
        <f>IF(個人情報!$AC310="","",個人情報!$AC310)</f>
        <v>#REF!</v>
      </c>
      <c r="L64" t="e">
        <f>IF(個人情報!#REF!="","",個人情報!#REF!)</f>
        <v>#REF!</v>
      </c>
      <c r="M64" t="str">
        <f>IF(個人情報!$I312="","",個人情報!$I312)</f>
        <v/>
      </c>
    </row>
    <row r="65" spans="1:13" x14ac:dyDescent="0.15">
      <c r="A65" t="str">
        <f>IF(個人情報!$B315="","",個人情報!$B315)</f>
        <v/>
      </c>
      <c r="B65" s="130" t="str">
        <f>IF(個人情報!$D315="","",個人情報!$D315)</f>
        <v/>
      </c>
      <c r="C65" t="str">
        <f>IF(個人情報!$E316="","",個人情報!$E316)</f>
        <v/>
      </c>
      <c r="D65" t="str">
        <f>IF(個人情報!$E315="","",個人情報!$E315)</f>
        <v/>
      </c>
      <c r="F65" t="str">
        <f>IF(個人情報!$G315="","",個人情報!$G315)</f>
        <v/>
      </c>
      <c r="G65" t="str">
        <f>IF(個人情報!$G316="","",個人情報!$G316)</f>
        <v/>
      </c>
      <c r="H65" t="str">
        <f>IF(個人情報!$H315="","",個人情報!$H315)</f>
        <v/>
      </c>
      <c r="I65" t="str">
        <f>IF(個人情報!$I315="","",個人情報!$I315)</f>
        <v/>
      </c>
      <c r="J65" t="str">
        <f>IF(個人情報!$M315="","",個人情報!$M315)</f>
        <v/>
      </c>
      <c r="K65" t="e">
        <f>IF(個人情報!$AC315="","",個人情報!$AC315)</f>
        <v>#REF!</v>
      </c>
      <c r="L65" t="e">
        <f>IF(個人情報!#REF!="","",個人情報!#REF!)</f>
        <v>#REF!</v>
      </c>
      <c r="M65" t="str">
        <f>IF(個人情報!$I317="","",個人情報!$I317)</f>
        <v/>
      </c>
    </row>
    <row r="66" spans="1:13" x14ac:dyDescent="0.15">
      <c r="A66" t="str">
        <f>IF(個人情報!$B320="","",個人情報!$B320)</f>
        <v/>
      </c>
      <c r="B66" s="130" t="str">
        <f>IF(個人情報!$D320="","",個人情報!$D320)</f>
        <v/>
      </c>
      <c r="C66" t="str">
        <f>IF(個人情報!$E321="","",個人情報!$E321)</f>
        <v/>
      </c>
      <c r="D66" t="str">
        <f>IF(個人情報!$E320="","",個人情報!$E320)</f>
        <v/>
      </c>
      <c r="F66" t="str">
        <f>IF(個人情報!$G320="","",個人情報!$G320)</f>
        <v/>
      </c>
      <c r="G66" t="str">
        <f>IF(個人情報!$G321="","",個人情報!$G321)</f>
        <v/>
      </c>
      <c r="H66" t="str">
        <f>IF(個人情報!$H320="","",個人情報!$H320)</f>
        <v/>
      </c>
      <c r="I66" t="str">
        <f>IF(個人情報!$I320="","",個人情報!$I320)</f>
        <v/>
      </c>
      <c r="J66" t="str">
        <f>IF(個人情報!$M320="","",個人情報!$M320)</f>
        <v/>
      </c>
      <c r="K66" t="e">
        <f>IF(個人情報!$AC320="","",個人情報!$AC320)</f>
        <v>#REF!</v>
      </c>
      <c r="L66" t="e">
        <f>IF(個人情報!#REF!="","",個人情報!#REF!)</f>
        <v>#REF!</v>
      </c>
      <c r="M66" t="str">
        <f>IF(個人情報!$I322="","",個人情報!$I322)</f>
        <v/>
      </c>
    </row>
    <row r="67" spans="1:13" x14ac:dyDescent="0.15">
      <c r="A67" t="str">
        <f>IF(個人情報!$B325="","",個人情報!$B325)</f>
        <v/>
      </c>
      <c r="B67" s="130" t="str">
        <f>IF(個人情報!$D325="","",個人情報!$D325)</f>
        <v/>
      </c>
      <c r="C67" t="str">
        <f>IF(個人情報!$E326="","",個人情報!$E326)</f>
        <v/>
      </c>
      <c r="D67" t="str">
        <f>IF(個人情報!$E325="","",個人情報!$E325)</f>
        <v/>
      </c>
      <c r="F67" t="str">
        <f>IF(個人情報!$G325="","",個人情報!$G325)</f>
        <v/>
      </c>
      <c r="G67" t="str">
        <f>IF(個人情報!$G326="","",個人情報!$G326)</f>
        <v/>
      </c>
      <c r="H67" t="str">
        <f>IF(個人情報!$H325="","",個人情報!$H325)</f>
        <v/>
      </c>
      <c r="I67" t="str">
        <f>IF(個人情報!$I325="","",個人情報!$I325)</f>
        <v/>
      </c>
      <c r="J67" t="str">
        <f>IF(個人情報!$M325="","",個人情報!$M325)</f>
        <v/>
      </c>
      <c r="K67" t="e">
        <f>IF(個人情報!$AC325="","",個人情報!$AC325)</f>
        <v>#REF!</v>
      </c>
      <c r="L67" t="e">
        <f>IF(個人情報!#REF!="","",個人情報!#REF!)</f>
        <v>#REF!</v>
      </c>
      <c r="M67" t="str">
        <f>IF(個人情報!$I327="","",個人情報!$I327)</f>
        <v/>
      </c>
    </row>
    <row r="68" spans="1:13" x14ac:dyDescent="0.15">
      <c r="A68" t="str">
        <f>IF(個人情報!$B330="","",個人情報!$B330)</f>
        <v/>
      </c>
      <c r="B68" s="130" t="str">
        <f>IF(個人情報!$D330="","",個人情報!$D330)</f>
        <v/>
      </c>
      <c r="C68" t="str">
        <f>IF(個人情報!$E331="","",個人情報!$E331)</f>
        <v/>
      </c>
      <c r="D68" t="str">
        <f>IF(個人情報!$E330="","",個人情報!$E330)</f>
        <v/>
      </c>
      <c r="F68" t="str">
        <f>IF(個人情報!$G330="","",個人情報!$G330)</f>
        <v/>
      </c>
      <c r="G68" t="str">
        <f>IF(個人情報!$G331="","",個人情報!$G331)</f>
        <v/>
      </c>
      <c r="H68" t="str">
        <f>IF(個人情報!$H330="","",個人情報!$H330)</f>
        <v/>
      </c>
      <c r="I68" t="str">
        <f>IF(個人情報!$I330="","",個人情報!$I330)</f>
        <v/>
      </c>
      <c r="J68" t="str">
        <f>IF(個人情報!$M330="","",個人情報!$M330)</f>
        <v/>
      </c>
      <c r="K68" t="e">
        <f>IF(個人情報!$AC330="","",個人情報!$AC330)</f>
        <v>#REF!</v>
      </c>
      <c r="L68" t="e">
        <f>IF(個人情報!#REF!="","",個人情報!#REF!)</f>
        <v>#REF!</v>
      </c>
      <c r="M68" t="str">
        <f>IF(個人情報!$I332="","",個人情報!$I332)</f>
        <v/>
      </c>
    </row>
    <row r="69" spans="1:13" x14ac:dyDescent="0.15">
      <c r="A69" t="str">
        <f>IF(個人情報!$B335="","",個人情報!$B335)</f>
        <v/>
      </c>
      <c r="B69" s="130" t="str">
        <f>IF(個人情報!$D335="","",個人情報!$D335)</f>
        <v/>
      </c>
      <c r="C69" t="str">
        <f>IF(個人情報!$E336="","",個人情報!$E336)</f>
        <v/>
      </c>
      <c r="D69" t="str">
        <f>IF(個人情報!$E335="","",個人情報!$E335)</f>
        <v/>
      </c>
      <c r="F69" t="str">
        <f>IF(個人情報!$G335="","",個人情報!$G335)</f>
        <v/>
      </c>
      <c r="G69" t="str">
        <f>IF(個人情報!$G336="","",個人情報!$G336)</f>
        <v/>
      </c>
      <c r="H69" t="str">
        <f>IF(個人情報!$H335="","",個人情報!$H335)</f>
        <v/>
      </c>
      <c r="I69" t="str">
        <f>IF(個人情報!$I335="","",個人情報!$I335)</f>
        <v/>
      </c>
      <c r="J69" t="str">
        <f>IF(個人情報!$M335="","",個人情報!$M335)</f>
        <v/>
      </c>
      <c r="K69" t="e">
        <f>IF(個人情報!$AC335="","",個人情報!$AC335)</f>
        <v>#REF!</v>
      </c>
      <c r="L69" t="e">
        <f>IF(個人情報!#REF!="","",個人情報!#REF!)</f>
        <v>#REF!</v>
      </c>
      <c r="M69" t="str">
        <f>IF(個人情報!$I337="","",個人情報!$I337)</f>
        <v/>
      </c>
    </row>
    <row r="70" spans="1:13" x14ac:dyDescent="0.15">
      <c r="A70" t="str">
        <f>IF(個人情報!$B340="","",個人情報!$B340)</f>
        <v/>
      </c>
      <c r="B70" s="130" t="str">
        <f>IF(個人情報!$D340="","",個人情報!$D340)</f>
        <v/>
      </c>
      <c r="C70" t="str">
        <f>IF(個人情報!$E341="","",個人情報!$E341)</f>
        <v/>
      </c>
      <c r="D70" t="str">
        <f>IF(個人情報!$E340="","",個人情報!$E340)</f>
        <v/>
      </c>
      <c r="F70" t="str">
        <f>IF(個人情報!$G340="","",個人情報!$G340)</f>
        <v/>
      </c>
      <c r="G70" t="str">
        <f>IF(個人情報!$G341="","",個人情報!$G341)</f>
        <v/>
      </c>
      <c r="H70" t="str">
        <f>IF(個人情報!$H340="","",個人情報!$H340)</f>
        <v/>
      </c>
      <c r="I70" t="str">
        <f>IF(個人情報!$I340="","",個人情報!$I340)</f>
        <v/>
      </c>
      <c r="J70" t="str">
        <f>IF(個人情報!$M340="","",個人情報!$M340)</f>
        <v/>
      </c>
      <c r="K70" t="e">
        <f>IF(個人情報!$AC340="","",個人情報!$AC340)</f>
        <v>#REF!</v>
      </c>
      <c r="L70" t="e">
        <f>IF(個人情報!#REF!="","",個人情報!#REF!)</f>
        <v>#REF!</v>
      </c>
      <c r="M70" t="str">
        <f>IF(個人情報!$I342="","",個人情報!$I342)</f>
        <v/>
      </c>
    </row>
    <row r="71" spans="1:13" x14ac:dyDescent="0.15">
      <c r="A71" t="str">
        <f>IF(個人情報!$B345="","",個人情報!$B345)</f>
        <v/>
      </c>
      <c r="B71" s="130" t="str">
        <f>IF(個人情報!$D345="","",個人情報!$D345)</f>
        <v/>
      </c>
      <c r="C71" t="str">
        <f>IF(個人情報!$E346="","",個人情報!$E346)</f>
        <v/>
      </c>
      <c r="D71" t="str">
        <f>IF(個人情報!$E345="","",個人情報!$E345)</f>
        <v/>
      </c>
      <c r="F71" t="str">
        <f>IF(個人情報!$G345="","",個人情報!$G345)</f>
        <v/>
      </c>
      <c r="G71" t="str">
        <f>IF(個人情報!$G346="","",個人情報!$G346)</f>
        <v/>
      </c>
      <c r="H71" t="str">
        <f>IF(個人情報!$H345="","",個人情報!$H345)</f>
        <v/>
      </c>
      <c r="I71" t="str">
        <f>IF(個人情報!$I345="","",個人情報!$I345)</f>
        <v/>
      </c>
      <c r="J71" t="str">
        <f>IF(個人情報!$M345="","",個人情報!$M345)</f>
        <v/>
      </c>
      <c r="K71" t="e">
        <f>IF(個人情報!$AC345="","",個人情報!$AC345)</f>
        <v>#REF!</v>
      </c>
      <c r="L71" t="e">
        <f>IF(個人情報!#REF!="","",個人情報!#REF!)</f>
        <v>#REF!</v>
      </c>
      <c r="M71" t="str">
        <f>IF(個人情報!$I347="","",個人情報!$I347)</f>
        <v/>
      </c>
    </row>
    <row r="72" spans="1:13" x14ac:dyDescent="0.15">
      <c r="A72" t="str">
        <f>IF(個人情報!$B350="","",個人情報!$B350)</f>
        <v/>
      </c>
      <c r="B72" s="130" t="str">
        <f>IF(個人情報!$D350="","",個人情報!$D350)</f>
        <v/>
      </c>
      <c r="C72" t="str">
        <f>IF(個人情報!$E351="","",個人情報!$E351)</f>
        <v/>
      </c>
      <c r="D72" t="str">
        <f>IF(個人情報!$E350="","",個人情報!$E350)</f>
        <v/>
      </c>
      <c r="F72" t="str">
        <f>IF(個人情報!$G350="","",個人情報!$G350)</f>
        <v/>
      </c>
      <c r="G72" t="str">
        <f>IF(個人情報!$G351="","",個人情報!$G351)</f>
        <v/>
      </c>
      <c r="H72" t="str">
        <f>IF(個人情報!$H350="","",個人情報!$H350)</f>
        <v/>
      </c>
      <c r="I72" t="str">
        <f>IF(個人情報!$I350="","",個人情報!$I350)</f>
        <v/>
      </c>
      <c r="J72" t="str">
        <f>IF(個人情報!$M350="","",個人情報!$M350)</f>
        <v/>
      </c>
      <c r="K72" t="e">
        <f>IF(個人情報!$AC350="","",個人情報!$AC350)</f>
        <v>#REF!</v>
      </c>
      <c r="L72" t="e">
        <f>IF(個人情報!#REF!="","",個人情報!#REF!)</f>
        <v>#REF!</v>
      </c>
      <c r="M72" t="str">
        <f>IF(個人情報!$I352="","",個人情報!$I352)</f>
        <v/>
      </c>
    </row>
    <row r="73" spans="1:13" x14ac:dyDescent="0.15">
      <c r="A73" t="str">
        <f>IF(個人情報!$B355="","",個人情報!$B355)</f>
        <v/>
      </c>
      <c r="B73" s="130" t="str">
        <f>IF(個人情報!$D355="","",個人情報!$D355)</f>
        <v/>
      </c>
      <c r="C73" t="str">
        <f>IF(個人情報!$E356="","",個人情報!$E356)</f>
        <v/>
      </c>
      <c r="D73" t="str">
        <f>IF(個人情報!$E355="","",個人情報!$E355)</f>
        <v/>
      </c>
      <c r="F73" t="str">
        <f>IF(個人情報!$G355="","",個人情報!$G355)</f>
        <v/>
      </c>
      <c r="G73" t="str">
        <f>IF(個人情報!$G356="","",個人情報!$G356)</f>
        <v/>
      </c>
      <c r="H73" t="str">
        <f>IF(個人情報!$H355="","",個人情報!$H355)</f>
        <v/>
      </c>
      <c r="I73" t="str">
        <f>IF(個人情報!$I355="","",個人情報!$I355)</f>
        <v/>
      </c>
      <c r="J73" t="str">
        <f>IF(個人情報!$M355="","",個人情報!$M355)</f>
        <v/>
      </c>
      <c r="K73" t="e">
        <f>IF(個人情報!$AC355="","",個人情報!$AC355)</f>
        <v>#REF!</v>
      </c>
      <c r="L73" t="e">
        <f>IF(個人情報!#REF!="","",個人情報!#REF!)</f>
        <v>#REF!</v>
      </c>
      <c r="M73" t="str">
        <f>IF(個人情報!$I357="","",個人情報!$I357)</f>
        <v/>
      </c>
    </row>
    <row r="74" spans="1:13" x14ac:dyDescent="0.15">
      <c r="A74" t="str">
        <f>IF(個人情報!$B360="","",個人情報!$B360)</f>
        <v/>
      </c>
      <c r="B74" s="130" t="str">
        <f>IF(個人情報!$D360="","",個人情報!$D360)</f>
        <v/>
      </c>
      <c r="C74" t="str">
        <f>IF(個人情報!$E361="","",個人情報!$E361)</f>
        <v/>
      </c>
      <c r="D74" t="str">
        <f>IF(個人情報!$E360="","",個人情報!$E360)</f>
        <v/>
      </c>
      <c r="F74" t="str">
        <f>IF(個人情報!$G360="","",個人情報!$G360)</f>
        <v/>
      </c>
      <c r="G74" t="str">
        <f>IF(個人情報!$G361="","",個人情報!$G361)</f>
        <v/>
      </c>
      <c r="H74" t="str">
        <f>IF(個人情報!$H360="","",個人情報!$H360)</f>
        <v/>
      </c>
      <c r="I74" t="str">
        <f>IF(個人情報!$I360="","",個人情報!$I360)</f>
        <v/>
      </c>
      <c r="J74" t="str">
        <f>IF(個人情報!$M360="","",個人情報!$M360)</f>
        <v/>
      </c>
      <c r="K74" t="e">
        <f>IF(個人情報!$AC360="","",個人情報!$AC360)</f>
        <v>#REF!</v>
      </c>
      <c r="L74" t="e">
        <f>IF(個人情報!#REF!="","",個人情報!#REF!)</f>
        <v>#REF!</v>
      </c>
      <c r="M74" t="str">
        <f>IF(個人情報!$I362="","",個人情報!$I362)</f>
        <v/>
      </c>
    </row>
    <row r="75" spans="1:13" x14ac:dyDescent="0.15">
      <c r="A75" t="str">
        <f>IF(個人情報!$B365="","",個人情報!$B365)</f>
        <v/>
      </c>
      <c r="B75" s="130" t="str">
        <f>IF(個人情報!$D365="","",個人情報!$D365)</f>
        <v/>
      </c>
      <c r="C75" t="str">
        <f>IF(個人情報!$E366="","",個人情報!$E366)</f>
        <v/>
      </c>
      <c r="D75" t="str">
        <f>IF(個人情報!$E365="","",個人情報!$E365)</f>
        <v/>
      </c>
      <c r="F75" t="str">
        <f>IF(個人情報!$G365="","",個人情報!$G365)</f>
        <v/>
      </c>
      <c r="G75" t="str">
        <f>IF(個人情報!$G366="","",個人情報!$G366)</f>
        <v/>
      </c>
      <c r="H75" t="str">
        <f>IF(個人情報!$H365="","",個人情報!$H365)</f>
        <v/>
      </c>
      <c r="I75" t="str">
        <f>IF(個人情報!$I365="","",個人情報!$I365)</f>
        <v/>
      </c>
      <c r="J75" t="str">
        <f>IF(個人情報!$M365="","",個人情報!$M365)</f>
        <v/>
      </c>
      <c r="K75" t="e">
        <f>IF(個人情報!$AC365="","",個人情報!$AC365)</f>
        <v>#REF!</v>
      </c>
      <c r="L75" t="e">
        <f>IF(個人情報!#REF!="","",個人情報!#REF!)</f>
        <v>#REF!</v>
      </c>
      <c r="M75" t="str">
        <f>IF(個人情報!$I367="","",個人情報!$I367)</f>
        <v/>
      </c>
    </row>
    <row r="76" spans="1:13" x14ac:dyDescent="0.15">
      <c r="A76" t="str">
        <f>IF(個人情報!$B370="","",個人情報!$B370)</f>
        <v/>
      </c>
      <c r="B76" s="130" t="str">
        <f>IF(個人情報!$D370="","",個人情報!$D370)</f>
        <v/>
      </c>
      <c r="C76" t="str">
        <f>IF(個人情報!$E371="","",個人情報!$E371)</f>
        <v/>
      </c>
      <c r="D76" t="str">
        <f>IF(個人情報!$E370="","",個人情報!$E370)</f>
        <v/>
      </c>
      <c r="F76" t="str">
        <f>IF(個人情報!$G370="","",個人情報!$G370)</f>
        <v/>
      </c>
      <c r="G76" t="str">
        <f>IF(個人情報!$G371="","",個人情報!$G371)</f>
        <v/>
      </c>
      <c r="H76" t="str">
        <f>IF(個人情報!$H370="","",個人情報!$H370)</f>
        <v/>
      </c>
      <c r="I76" t="str">
        <f>IF(個人情報!$I370="","",個人情報!$I370)</f>
        <v/>
      </c>
      <c r="J76" t="str">
        <f>IF(個人情報!$M370="","",個人情報!$M370)</f>
        <v/>
      </c>
      <c r="K76" t="e">
        <f>IF(個人情報!$AC370="","",個人情報!$AC370)</f>
        <v>#REF!</v>
      </c>
      <c r="L76" t="e">
        <f>IF(個人情報!#REF!="","",個人情報!#REF!)</f>
        <v>#REF!</v>
      </c>
      <c r="M76" t="str">
        <f>IF(個人情報!$I372="","",個人情報!$I372)</f>
        <v/>
      </c>
    </row>
    <row r="77" spans="1:13" x14ac:dyDescent="0.15">
      <c r="A77" t="str">
        <f>IF(個人情報!$B375="","",個人情報!$B375)</f>
        <v/>
      </c>
      <c r="B77" s="130" t="str">
        <f>IF(個人情報!$D375="","",個人情報!$D375)</f>
        <v/>
      </c>
      <c r="C77" t="str">
        <f>IF(個人情報!$E376="","",個人情報!$E376)</f>
        <v/>
      </c>
      <c r="D77" t="str">
        <f>IF(個人情報!$E375="","",個人情報!$E375)</f>
        <v/>
      </c>
      <c r="F77" t="str">
        <f>IF(個人情報!$G375="","",個人情報!$G375)</f>
        <v/>
      </c>
      <c r="G77" t="str">
        <f>IF(個人情報!$G376="","",個人情報!$G376)</f>
        <v/>
      </c>
      <c r="H77" t="str">
        <f>IF(個人情報!$H375="","",個人情報!$H375)</f>
        <v/>
      </c>
      <c r="I77" t="str">
        <f>IF(個人情報!$I375="","",個人情報!$I375)</f>
        <v/>
      </c>
      <c r="J77" t="str">
        <f>IF(個人情報!$M375="","",個人情報!$M375)</f>
        <v/>
      </c>
      <c r="K77" t="e">
        <f>IF(個人情報!$AC375="","",個人情報!$AC375)</f>
        <v>#REF!</v>
      </c>
      <c r="L77" t="e">
        <f>IF(個人情報!#REF!="","",個人情報!#REF!)</f>
        <v>#REF!</v>
      </c>
      <c r="M77" t="str">
        <f>IF(個人情報!$I377="","",個人情報!$I377)</f>
        <v/>
      </c>
    </row>
    <row r="78" spans="1:13" x14ac:dyDescent="0.15">
      <c r="A78" t="str">
        <f>IF(個人情報!$B380="","",個人情報!$B380)</f>
        <v/>
      </c>
      <c r="B78" s="130" t="str">
        <f>IF(個人情報!$D380="","",個人情報!$D380)</f>
        <v/>
      </c>
      <c r="C78" t="str">
        <f>IF(個人情報!$E381="","",個人情報!$E381)</f>
        <v/>
      </c>
      <c r="D78" t="str">
        <f>IF(個人情報!$E380="","",個人情報!$E380)</f>
        <v/>
      </c>
      <c r="F78" t="str">
        <f>IF(個人情報!$G380="","",個人情報!$G380)</f>
        <v/>
      </c>
      <c r="G78" t="str">
        <f>IF(個人情報!$G381="","",個人情報!$G381)</f>
        <v/>
      </c>
      <c r="H78" t="str">
        <f>IF(個人情報!$H380="","",個人情報!$H380)</f>
        <v/>
      </c>
      <c r="I78" t="str">
        <f>IF(個人情報!$I380="","",個人情報!$I380)</f>
        <v/>
      </c>
      <c r="J78" t="str">
        <f>IF(個人情報!$M380="","",個人情報!$M380)</f>
        <v/>
      </c>
      <c r="K78" t="e">
        <f>IF(個人情報!$AC380="","",個人情報!$AC380)</f>
        <v>#REF!</v>
      </c>
      <c r="L78" t="e">
        <f>IF(個人情報!#REF!="","",個人情報!#REF!)</f>
        <v>#REF!</v>
      </c>
      <c r="M78" t="str">
        <f>IF(個人情報!$I382="","",個人情報!$I382)</f>
        <v/>
      </c>
    </row>
    <row r="79" spans="1:13" x14ac:dyDescent="0.15">
      <c r="A79" t="str">
        <f>IF(個人情報!$B385="","",個人情報!$B385)</f>
        <v/>
      </c>
      <c r="B79" s="130" t="str">
        <f>IF(個人情報!$D385="","",個人情報!$D385)</f>
        <v/>
      </c>
      <c r="C79" t="str">
        <f>IF(個人情報!$E386="","",個人情報!$E386)</f>
        <v/>
      </c>
      <c r="D79" t="str">
        <f>IF(個人情報!$E385="","",個人情報!$E385)</f>
        <v/>
      </c>
      <c r="F79" t="str">
        <f>IF(個人情報!$G385="","",個人情報!$G385)</f>
        <v/>
      </c>
      <c r="G79" t="str">
        <f>IF(個人情報!$G386="","",個人情報!$G386)</f>
        <v/>
      </c>
      <c r="H79" t="str">
        <f>IF(個人情報!$H385="","",個人情報!$H385)</f>
        <v/>
      </c>
      <c r="I79" t="str">
        <f>IF(個人情報!$I385="","",個人情報!$I385)</f>
        <v/>
      </c>
      <c r="J79" t="str">
        <f>IF(個人情報!$M385="","",個人情報!$M385)</f>
        <v/>
      </c>
      <c r="K79" t="e">
        <f>IF(個人情報!$AC385="","",個人情報!$AC385)</f>
        <v>#REF!</v>
      </c>
      <c r="L79" t="e">
        <f>IF(個人情報!#REF!="","",個人情報!#REF!)</f>
        <v>#REF!</v>
      </c>
      <c r="M79" t="str">
        <f>IF(個人情報!$I387="","",個人情報!$I387)</f>
        <v/>
      </c>
    </row>
    <row r="80" spans="1:13" x14ac:dyDescent="0.15">
      <c r="A80" t="str">
        <f>IF(個人情報!$B390="","",個人情報!$B390)</f>
        <v/>
      </c>
      <c r="B80" s="130" t="str">
        <f>IF(個人情報!$D390="","",個人情報!$D390)</f>
        <v/>
      </c>
      <c r="C80" t="str">
        <f>IF(個人情報!$E391="","",個人情報!$E391)</f>
        <v/>
      </c>
      <c r="D80" t="str">
        <f>IF(個人情報!$E390="","",個人情報!$E390)</f>
        <v/>
      </c>
      <c r="F80" t="str">
        <f>IF(個人情報!$G390="","",個人情報!$G390)</f>
        <v/>
      </c>
      <c r="G80" t="str">
        <f>IF(個人情報!$G391="","",個人情報!$G391)</f>
        <v/>
      </c>
      <c r="H80" t="str">
        <f>IF(個人情報!$H390="","",個人情報!$H390)</f>
        <v/>
      </c>
      <c r="I80" t="str">
        <f>IF(個人情報!$I390="","",個人情報!$I390)</f>
        <v/>
      </c>
      <c r="J80" t="str">
        <f>IF(個人情報!$M390="","",個人情報!$M390)</f>
        <v/>
      </c>
      <c r="K80" t="e">
        <f>IF(個人情報!$AC390="","",個人情報!$AC390)</f>
        <v>#REF!</v>
      </c>
      <c r="L80" t="e">
        <f>IF(個人情報!#REF!="","",個人情報!#REF!)</f>
        <v>#REF!</v>
      </c>
      <c r="M80" t="str">
        <f>IF(個人情報!$I392="","",個人情報!$I392)</f>
        <v/>
      </c>
    </row>
    <row r="81" spans="1:13" x14ac:dyDescent="0.15">
      <c r="A81" t="str">
        <f>IF(個人情報!$B395="","",個人情報!$B395)</f>
        <v/>
      </c>
      <c r="B81" s="130" t="str">
        <f>IF(個人情報!$D395="","",個人情報!$D395)</f>
        <v/>
      </c>
      <c r="C81" t="str">
        <f>IF(個人情報!$E396="","",個人情報!$E396)</f>
        <v/>
      </c>
      <c r="D81" t="str">
        <f>IF(個人情報!$E395="","",個人情報!$E395)</f>
        <v/>
      </c>
      <c r="F81" t="str">
        <f>IF(個人情報!$G395="","",個人情報!$G395)</f>
        <v/>
      </c>
      <c r="G81" t="str">
        <f>IF(個人情報!$G396="","",個人情報!$G396)</f>
        <v/>
      </c>
      <c r="H81" t="str">
        <f>IF(個人情報!$H395="","",個人情報!$H395)</f>
        <v/>
      </c>
      <c r="I81" t="str">
        <f>IF(個人情報!$I395="","",個人情報!$I395)</f>
        <v/>
      </c>
      <c r="J81" t="str">
        <f>IF(個人情報!$M395="","",個人情報!$M395)</f>
        <v/>
      </c>
      <c r="K81" t="e">
        <f>IF(個人情報!$AC395="","",個人情報!$AC395)</f>
        <v>#REF!</v>
      </c>
      <c r="L81" t="e">
        <f>IF(個人情報!#REF!="","",個人情報!#REF!)</f>
        <v>#REF!</v>
      </c>
      <c r="M81" t="str">
        <f>IF(個人情報!$I397="","",個人情報!$I397)</f>
        <v/>
      </c>
    </row>
    <row r="82" spans="1:13" x14ac:dyDescent="0.15">
      <c r="A82" t="str">
        <f>IF(個人情報!$B400="","",個人情報!$B400)</f>
        <v/>
      </c>
      <c r="B82" s="130" t="str">
        <f>IF(個人情報!$D400="","",個人情報!$D400)</f>
        <v/>
      </c>
      <c r="C82" t="str">
        <f>IF(個人情報!$E401="","",個人情報!$E401)</f>
        <v/>
      </c>
      <c r="D82" t="str">
        <f>IF(個人情報!$E400="","",個人情報!$E400)</f>
        <v/>
      </c>
      <c r="F82" t="str">
        <f>IF(個人情報!$G400="","",個人情報!$G400)</f>
        <v/>
      </c>
      <c r="G82" t="str">
        <f>IF(個人情報!$G401="","",個人情報!$G401)</f>
        <v/>
      </c>
      <c r="H82" t="str">
        <f>IF(個人情報!$H400="","",個人情報!$H400)</f>
        <v/>
      </c>
      <c r="I82" t="str">
        <f>IF(個人情報!$I400="","",個人情報!$I400)</f>
        <v/>
      </c>
      <c r="J82" t="str">
        <f>IF(個人情報!$M400="","",個人情報!$M400)</f>
        <v/>
      </c>
      <c r="K82" t="e">
        <f>IF(個人情報!$AC400="","",個人情報!$AC400)</f>
        <v>#REF!</v>
      </c>
      <c r="L82" t="e">
        <f>IF(個人情報!#REF!="","",個人情報!#REF!)</f>
        <v>#REF!</v>
      </c>
      <c r="M82" t="str">
        <f>IF(個人情報!$I402="","",個人情報!$I402)</f>
        <v/>
      </c>
    </row>
    <row r="83" spans="1:13" x14ac:dyDescent="0.15">
      <c r="B83" s="130" t="str">
        <f>IF(個人情報!$D401="","",個人情報!$D401)</f>
        <v/>
      </c>
      <c r="C83" t="str">
        <f>IF(個人情報!$E402="","",個人情報!$E402)</f>
        <v/>
      </c>
      <c r="D83" t="str">
        <f>IF(個人情報!$E401="","",個人情報!$E401)</f>
        <v/>
      </c>
      <c r="F83" t="str">
        <f>IF(個人情報!$G401="","",個人情報!$G401)</f>
        <v/>
      </c>
      <c r="G83" t="str">
        <f>IF(個人情報!$G402="","",個人情報!$G402)</f>
        <v/>
      </c>
      <c r="H83" t="str">
        <f>IF(個人情報!$H401="","",個人情報!$H401)</f>
        <v/>
      </c>
      <c r="I83" t="str">
        <f>IF(個人情報!$I401="","",個人情報!$I401)</f>
        <v/>
      </c>
      <c r="J83" t="str">
        <f>IF(個人情報!$M401="","",個人情報!$M401)</f>
        <v/>
      </c>
      <c r="K83" t="e">
        <f>IF(個人情報!$AC401="","",個人情報!$AC401)</f>
        <v>#REF!</v>
      </c>
      <c r="L83" t="e">
        <f>IF(個人情報!#REF!="","",個人情報!#REF!)</f>
        <v>#REF!</v>
      </c>
      <c r="M83" t="str">
        <f>IF(個人情報!$I403="","",個人情報!$I403)</f>
        <v/>
      </c>
    </row>
    <row r="84" spans="1:13" x14ac:dyDescent="0.15">
      <c r="B84" s="130" t="str">
        <f>IF(個人情報!$D402="","",個人情報!$D402)</f>
        <v/>
      </c>
      <c r="C84" t="str">
        <f>IF(個人情報!$E403="","",個人情報!$E403)</f>
        <v/>
      </c>
      <c r="D84" t="str">
        <f>IF(個人情報!$E402="","",個人情報!$E402)</f>
        <v/>
      </c>
      <c r="F84" t="str">
        <f>IF(個人情報!$G402="","",個人情報!$G402)</f>
        <v/>
      </c>
      <c r="G84" t="str">
        <f>IF(個人情報!$G403="","",個人情報!$G403)</f>
        <v/>
      </c>
      <c r="H84" t="str">
        <f>IF(個人情報!$H402="","",個人情報!$H402)</f>
        <v/>
      </c>
      <c r="I84" t="str">
        <f>IF(個人情報!$I402="","",個人情報!$I402)</f>
        <v/>
      </c>
      <c r="J84" t="str">
        <f>IF(個人情報!$M402="","",個人情報!$M402)</f>
        <v/>
      </c>
      <c r="K84" t="str">
        <f>IF(個人情報!$AC402="","",個人情報!$AC402)</f>
        <v/>
      </c>
      <c r="L84" t="e">
        <f>IF(個人情報!#REF!="","",個人情報!#REF!)</f>
        <v>#REF!</v>
      </c>
      <c r="M84" t="str">
        <f>IF(個人情報!$I404="","",個人情報!$I404)</f>
        <v/>
      </c>
    </row>
  </sheetData>
  <phoneticPr fontId="15"/>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V13001"/>
  <sheetViews>
    <sheetView topLeftCell="D1" workbookViewId="0">
      <selection activeCell="I10" sqref="I10"/>
    </sheetView>
  </sheetViews>
  <sheetFormatPr defaultRowHeight="13.5" x14ac:dyDescent="0.15"/>
  <cols>
    <col min="1" max="1" width="23.5" bestFit="1" customWidth="1"/>
    <col min="9" max="9" width="17.25" bestFit="1" customWidth="1"/>
    <col min="10" max="10" width="14.375" bestFit="1" customWidth="1"/>
    <col min="20" max="20" width="17.25" bestFit="1" customWidth="1"/>
    <col min="21" max="21" width="13.125" bestFit="1" customWidth="1"/>
  </cols>
  <sheetData>
    <row r="1" spans="1:22" x14ac:dyDescent="0.15">
      <c r="A1" t="s">
        <v>5</v>
      </c>
      <c r="B1" t="s">
        <v>14</v>
      </c>
      <c r="C1" t="s">
        <v>15</v>
      </c>
      <c r="D1" t="s">
        <v>20</v>
      </c>
      <c r="E1" t="s">
        <v>21</v>
      </c>
      <c r="F1" t="s">
        <v>22</v>
      </c>
      <c r="G1" t="s">
        <v>1</v>
      </c>
      <c r="H1" t="s">
        <v>37</v>
      </c>
      <c r="I1" t="s">
        <v>17</v>
      </c>
      <c r="J1" t="s">
        <v>18</v>
      </c>
      <c r="K1" t="s">
        <v>38</v>
      </c>
      <c r="L1" t="s">
        <v>39</v>
      </c>
      <c r="M1" t="s">
        <v>40</v>
      </c>
      <c r="Q1" t="s">
        <v>276</v>
      </c>
      <c r="R1" t="s">
        <v>277</v>
      </c>
      <c r="T1" t="s">
        <v>282</v>
      </c>
      <c r="U1" t="s">
        <v>283</v>
      </c>
      <c r="V1" t="s">
        <v>15</v>
      </c>
    </row>
    <row r="2" spans="1:22" x14ac:dyDescent="0.15">
      <c r="A2" t="s">
        <v>12</v>
      </c>
      <c r="B2" s="13" t="s">
        <v>238</v>
      </c>
      <c r="C2" s="13" t="s">
        <v>228</v>
      </c>
      <c r="D2" s="1">
        <v>2019</v>
      </c>
      <c r="E2" s="1">
        <v>1</v>
      </c>
      <c r="F2" s="1">
        <v>1</v>
      </c>
      <c r="G2" s="2">
        <v>1</v>
      </c>
      <c r="H2" t="s">
        <v>27</v>
      </c>
      <c r="I2" t="s">
        <v>247</v>
      </c>
      <c r="J2" t="s">
        <v>247</v>
      </c>
      <c r="K2" t="s">
        <v>42</v>
      </c>
      <c r="L2" t="s">
        <v>43</v>
      </c>
      <c r="M2" t="s">
        <v>43</v>
      </c>
      <c r="O2">
        <v>1</v>
      </c>
      <c r="P2" t="str">
        <f>IFERROR(IF(COUNTIF(個人情報!$BI$5:$BI$401,"登録番号" &amp; リスト!O2)&gt;=1,"",IF(VLOOKUP(O2,登録者リスト!$A$1:$D$43729,4,FALSE)=基本情報!$D$6,O2,"")),"")</f>
        <v/>
      </c>
      <c r="Q2" t="str">
        <f>IFERROR(SMALL($P$2:$P$13001,O2),"")</f>
        <v/>
      </c>
      <c r="R2" t="str">
        <f>IF(COUNTIF(個人情報!$BI$5:$BI$401,"整理番号" &amp; 新規学連登録者入力シート!A2)&gt;=1,"",IF(新規学連登録者入力シート!G2="","",新規学連登録者入力シート!A2))</f>
        <v/>
      </c>
      <c r="T2" t="s">
        <v>50</v>
      </c>
      <c r="U2" t="s">
        <v>61</v>
      </c>
      <c r="V2" t="s">
        <v>450</v>
      </c>
    </row>
    <row r="3" spans="1:22" x14ac:dyDescent="0.15">
      <c r="A3" t="s">
        <v>13</v>
      </c>
      <c r="B3" s="13" t="s">
        <v>229</v>
      </c>
      <c r="C3" s="13" t="s">
        <v>129</v>
      </c>
      <c r="D3" s="1">
        <v>2020</v>
      </c>
      <c r="E3" s="1">
        <v>2</v>
      </c>
      <c r="F3" s="1">
        <v>2</v>
      </c>
      <c r="G3" s="2">
        <v>2</v>
      </c>
      <c r="H3" t="s">
        <v>44</v>
      </c>
      <c r="I3" t="s">
        <v>246</v>
      </c>
      <c r="J3" t="s">
        <v>246</v>
      </c>
      <c r="K3" t="s">
        <v>46</v>
      </c>
      <c r="L3" t="s">
        <v>47</v>
      </c>
      <c r="M3" t="s">
        <v>47</v>
      </c>
      <c r="O3">
        <v>2</v>
      </c>
      <c r="P3" t="str">
        <f>IFERROR(IF(COUNTIF(個人情報!$BI$5:$BI$401,"登録番号" &amp; リスト!O3)&gt;=1,"",IF(VLOOKUP(O3,登録者リスト!$A$1:$D$43729,4,FALSE)=基本情報!$D$6,O3,"")),"")</f>
        <v/>
      </c>
      <c r="Q3" t="str">
        <f t="shared" ref="Q3:Q66" si="0">IFERROR(SMALL($P$2:$P$13001,O3),"")</f>
        <v/>
      </c>
      <c r="R3" t="str">
        <f>IF(COUNTIF(個人情報!$BI$5:$BI$401,"整理番号" &amp; 新規学連登録者入力シート!A3)&gt;=1,"",IF(新規学連登録者入力シート!G3="","",新規学連登録者入力シート!A3))</f>
        <v/>
      </c>
      <c r="T3" t="s">
        <v>54</v>
      </c>
      <c r="U3" t="s">
        <v>64</v>
      </c>
      <c r="V3" s="13" t="s">
        <v>228</v>
      </c>
    </row>
    <row r="4" spans="1:22" x14ac:dyDescent="0.15">
      <c r="A4" t="s">
        <v>19</v>
      </c>
      <c r="B4" s="13" t="s">
        <v>230</v>
      </c>
      <c r="C4" s="13" t="s">
        <v>130</v>
      </c>
      <c r="D4" s="1"/>
      <c r="E4" s="1">
        <v>3</v>
      </c>
      <c r="F4" s="1">
        <v>3</v>
      </c>
      <c r="G4" s="2">
        <v>3</v>
      </c>
      <c r="H4" t="s">
        <v>48</v>
      </c>
      <c r="I4" t="s">
        <v>283</v>
      </c>
      <c r="J4" t="s">
        <v>283</v>
      </c>
      <c r="L4" t="s">
        <v>50</v>
      </c>
      <c r="M4" t="s">
        <v>51</v>
      </c>
      <c r="O4">
        <v>3</v>
      </c>
      <c r="P4" t="str">
        <f>IFERROR(IF(COUNTIF(個人情報!$BI$5:$BI$401,"登録番号" &amp; リスト!O4)&gt;=1,"",IF(VLOOKUP(O4,登録者リスト!$A$1:$D$43729,4,FALSE)=基本情報!$D$6,O4,"")),"")</f>
        <v/>
      </c>
      <c r="Q4" t="str">
        <f t="shared" si="0"/>
        <v/>
      </c>
      <c r="R4" t="str">
        <f>IF(COUNTIF(個人情報!$BI$5:$BI$401,"整理番号" &amp; 新規学連登録者入力シート!A4)&gt;=1,"",IF(新規学連登録者入力シート!G4="","",新規学連登録者入力シート!A4))</f>
        <v/>
      </c>
      <c r="T4" t="s">
        <v>58</v>
      </c>
      <c r="U4" t="s">
        <v>66</v>
      </c>
      <c r="V4" s="13" t="s">
        <v>129</v>
      </c>
    </row>
    <row r="5" spans="1:22" x14ac:dyDescent="0.15">
      <c r="B5" s="13" t="s">
        <v>231</v>
      </c>
      <c r="C5" s="13" t="s">
        <v>131</v>
      </c>
      <c r="D5" s="1"/>
      <c r="E5" s="1">
        <v>4</v>
      </c>
      <c r="F5" s="1">
        <v>4</v>
      </c>
      <c r="G5" s="2">
        <v>4</v>
      </c>
      <c r="H5" t="s">
        <v>52</v>
      </c>
      <c r="L5" t="s">
        <v>54</v>
      </c>
      <c r="M5" t="s">
        <v>55</v>
      </c>
      <c r="O5">
        <v>4</v>
      </c>
      <c r="P5" t="str">
        <f>IFERROR(IF(COUNTIF(個人情報!$BI$5:$BI$401,"登録番号" &amp; リスト!O5)&gt;=1,"",IF(VLOOKUP(O5,登録者リスト!$A$1:$D$43729,4,FALSE)=基本情報!$D$6,O5,"")),"")</f>
        <v/>
      </c>
      <c r="Q5" t="str">
        <f t="shared" si="0"/>
        <v/>
      </c>
      <c r="R5" t="str">
        <f>IF(COUNTIF(個人情報!$BI$5:$BI$401,"整理番号" &amp; 新規学連登録者入力シート!A5)&gt;=1,"",IF(新規学連登録者入力シート!G5="","",新規学連登録者入力シート!A5))</f>
        <v/>
      </c>
      <c r="V5" s="13" t="s">
        <v>130</v>
      </c>
    </row>
    <row r="6" spans="1:22" x14ac:dyDescent="0.15">
      <c r="B6" s="13" t="s">
        <v>232</v>
      </c>
      <c r="C6" s="13" t="s">
        <v>132</v>
      </c>
      <c r="D6" s="1"/>
      <c r="E6" s="1">
        <v>5</v>
      </c>
      <c r="F6" s="1">
        <v>5</v>
      </c>
      <c r="G6" s="2">
        <v>5</v>
      </c>
      <c r="H6" t="s">
        <v>56</v>
      </c>
      <c r="L6" t="s">
        <v>58</v>
      </c>
      <c r="M6" t="s">
        <v>50</v>
      </c>
      <c r="O6">
        <v>5</v>
      </c>
      <c r="P6" t="str">
        <f>IFERROR(IF(COUNTIF(個人情報!$BI$5:$BI$401,"登録番号" &amp; リスト!O6)&gt;=1,"",IF(VLOOKUP(O6,登録者リスト!$A$1:$D$43729,4,FALSE)=基本情報!$D$6,O6,"")),"")</f>
        <v/>
      </c>
      <c r="Q6" t="str">
        <f t="shared" si="0"/>
        <v/>
      </c>
      <c r="R6" t="str">
        <f>IF(COUNTIF(個人情報!$BI$5:$BI$401,"整理番号" &amp; 新規学連登録者入力シート!A6)&gt;=1,"",IF(新規学連登録者入力シート!G6="","",新規学連登録者入力シート!A6))</f>
        <v/>
      </c>
      <c r="V6" s="13" t="s">
        <v>131</v>
      </c>
    </row>
    <row r="7" spans="1:22" x14ac:dyDescent="0.15">
      <c r="B7" s="13" t="s">
        <v>233</v>
      </c>
      <c r="C7" s="13" t="s">
        <v>133</v>
      </c>
      <c r="D7" s="1"/>
      <c r="E7" s="1">
        <v>6</v>
      </c>
      <c r="F7" s="1">
        <v>6</v>
      </c>
      <c r="G7" s="2">
        <v>6</v>
      </c>
      <c r="H7" t="s">
        <v>59</v>
      </c>
      <c r="L7" t="s">
        <v>61</v>
      </c>
      <c r="M7" t="s">
        <v>61</v>
      </c>
      <c r="O7">
        <v>6</v>
      </c>
      <c r="P7" t="str">
        <f>IFERROR(IF(COUNTIF(個人情報!$BI$5:$BI$401,"登録番号" &amp; リスト!O7)&gt;=1,"",IF(VLOOKUP(O7,登録者リスト!$A$1:$D$43729,4,FALSE)=基本情報!$D$6,O7,"")),"")</f>
        <v/>
      </c>
      <c r="Q7" t="str">
        <f t="shared" si="0"/>
        <v/>
      </c>
      <c r="R7" t="str">
        <f>IF(COUNTIF(個人情報!$BI$5:$BI$401,"整理番号" &amp; 新規学連登録者入力シート!A7)&gt;=1,"",IF(新規学連登録者入力シート!G7="","",新規学連登録者入力シート!A7))</f>
        <v/>
      </c>
      <c r="V7" s="13" t="s">
        <v>132</v>
      </c>
    </row>
    <row r="8" spans="1:22" x14ac:dyDescent="0.15">
      <c r="B8" s="13" t="s">
        <v>234</v>
      </c>
      <c r="C8" s="13" t="s">
        <v>134</v>
      </c>
      <c r="D8" s="1"/>
      <c r="E8" s="1">
        <v>7</v>
      </c>
      <c r="F8" s="1">
        <v>7</v>
      </c>
      <c r="G8" s="2">
        <v>7</v>
      </c>
      <c r="H8" t="s">
        <v>62</v>
      </c>
      <c r="L8" t="s">
        <v>64</v>
      </c>
      <c r="M8" t="s">
        <v>64</v>
      </c>
      <c r="O8">
        <v>7</v>
      </c>
      <c r="P8" t="str">
        <f>IFERROR(IF(COUNTIF(個人情報!$BI$5:$BI$401,"登録番号" &amp; リスト!O8)&gt;=1,"",IF(VLOOKUP(O8,登録者リスト!$A$1:$D$43729,4,FALSE)=基本情報!$D$6,O8,"")),"")</f>
        <v/>
      </c>
      <c r="Q8" t="str">
        <f t="shared" si="0"/>
        <v/>
      </c>
      <c r="R8" t="str">
        <f>IF(COUNTIF(個人情報!$BI$5:$BI$401,"整理番号" &amp; 新規学連登録者入力シート!A8)&gt;=1,"",IF(新規学連登録者入力シート!G8="","",新規学連登録者入力シート!A8))</f>
        <v/>
      </c>
      <c r="V8" s="13" t="s">
        <v>133</v>
      </c>
    </row>
    <row r="9" spans="1:22" x14ac:dyDescent="0.15">
      <c r="B9" s="13" t="s">
        <v>235</v>
      </c>
      <c r="C9" s="13" t="s">
        <v>135</v>
      </c>
      <c r="D9" s="1"/>
      <c r="E9" s="1">
        <v>8</v>
      </c>
      <c r="F9" s="1">
        <v>8</v>
      </c>
      <c r="G9" s="2">
        <v>8</v>
      </c>
      <c r="H9" t="s">
        <v>65</v>
      </c>
      <c r="L9" t="s">
        <v>66</v>
      </c>
      <c r="M9" t="s">
        <v>66</v>
      </c>
      <c r="O9">
        <v>8</v>
      </c>
      <c r="P9" t="str">
        <f>IFERROR(IF(COUNTIF(個人情報!$BI$5:$BI$401,"登録番号" &amp; リスト!O9)&gt;=1,"",IF(VLOOKUP(O9,登録者リスト!$A$1:$D$43729,4,FALSE)=基本情報!$D$6,O9,"")),"")</f>
        <v/>
      </c>
      <c r="Q9" t="str">
        <f t="shared" si="0"/>
        <v/>
      </c>
      <c r="R9" t="str">
        <f>IF(COUNTIF(個人情報!$BI$5:$BI$401,"整理番号" &amp; 新規学連登録者入力シート!A9)&gt;=1,"",IF(新規学連登録者入力シート!G9="","",新規学連登録者入力シート!A9))</f>
        <v/>
      </c>
      <c r="V9" s="13" t="s">
        <v>134</v>
      </c>
    </row>
    <row r="10" spans="1:22" x14ac:dyDescent="0.15">
      <c r="B10" s="13" t="s">
        <v>236</v>
      </c>
      <c r="C10" s="13" t="s">
        <v>136</v>
      </c>
      <c r="D10" s="1"/>
      <c r="E10" s="1">
        <v>9</v>
      </c>
      <c r="F10" s="1">
        <v>9</v>
      </c>
      <c r="G10" s="2" t="s">
        <v>67</v>
      </c>
      <c r="H10" t="s">
        <v>68</v>
      </c>
      <c r="O10">
        <v>9</v>
      </c>
      <c r="P10" t="str">
        <f>IFERROR(IF(COUNTIF(個人情報!$BI$5:$BI$401,"登録番号" &amp; リスト!O10)&gt;=1,"",IF(VLOOKUP(O10,登録者リスト!$A$1:$D$43729,4,FALSE)=基本情報!$D$6,O10,"")),"")</f>
        <v/>
      </c>
      <c r="Q10" t="str">
        <f t="shared" si="0"/>
        <v/>
      </c>
      <c r="R10" t="str">
        <f>IF(COUNTIF(個人情報!$BI$5:$BI$401,"整理番号" &amp; 新規学連登録者入力シート!A10)&gt;=1,"",IF(新規学連登録者入力シート!G10="","",新規学連登録者入力シート!A10))</f>
        <v/>
      </c>
      <c r="V10" s="13" t="s">
        <v>135</v>
      </c>
    </row>
    <row r="11" spans="1:22" x14ac:dyDescent="0.15">
      <c r="B11" s="13" t="s">
        <v>237</v>
      </c>
      <c r="C11" s="13" t="s">
        <v>137</v>
      </c>
      <c r="D11" s="1"/>
      <c r="E11" s="1">
        <v>10</v>
      </c>
      <c r="F11" s="1">
        <v>10</v>
      </c>
      <c r="G11" s="2" t="s">
        <v>70</v>
      </c>
      <c r="H11" t="s">
        <v>71</v>
      </c>
      <c r="O11">
        <v>10</v>
      </c>
      <c r="P11" t="str">
        <f>IFERROR(IF(COUNTIF(個人情報!$BI$5:$BI$401,"登録番号" &amp; リスト!O11)&gt;=1,"",IF(VLOOKUP(O11,登録者リスト!$A$1:$D$43729,4,FALSE)=基本情報!$D$6,O11,"")),"")</f>
        <v/>
      </c>
      <c r="Q11" t="str">
        <f t="shared" si="0"/>
        <v/>
      </c>
      <c r="R11" t="str">
        <f>IF(COUNTIF(個人情報!$BI$5:$BI$401,"整理番号" &amp; 新規学連登録者入力シート!A11)&gt;=1,"",IF(新規学連登録者入力シート!G11="","",新規学連登録者入力シート!A11))</f>
        <v/>
      </c>
      <c r="V11" s="13" t="s">
        <v>136</v>
      </c>
    </row>
    <row r="12" spans="1:22" x14ac:dyDescent="0.15">
      <c r="B12" s="13" t="s">
        <v>138</v>
      </c>
      <c r="C12" s="13" t="s">
        <v>138</v>
      </c>
      <c r="D12" s="1"/>
      <c r="E12" s="1">
        <v>11</v>
      </c>
      <c r="F12" s="1">
        <v>11</v>
      </c>
      <c r="G12" s="2" t="s">
        <v>74</v>
      </c>
      <c r="H12" t="s">
        <v>75</v>
      </c>
      <c r="O12">
        <v>11</v>
      </c>
      <c r="P12" t="str">
        <f>IFERROR(IF(COUNTIF(個人情報!$BI$5:$BI$401,"登録番号" &amp; リスト!O12)&gt;=1,"",IF(VLOOKUP(O12,登録者リスト!$A$1:$D$43729,4,FALSE)=基本情報!$D$6,O12,"")),"")</f>
        <v/>
      </c>
      <c r="Q12" t="str">
        <f t="shared" si="0"/>
        <v/>
      </c>
      <c r="R12" t="str">
        <f>IF(COUNTIF(個人情報!$BI$5:$BI$401,"整理番号" &amp; 新規学連登録者入力シート!A12)&gt;=1,"",IF(新規学連登録者入力シート!G12="","",新規学連登録者入力シート!A12))</f>
        <v/>
      </c>
      <c r="V12" s="13" t="s">
        <v>137</v>
      </c>
    </row>
    <row r="13" spans="1:22" x14ac:dyDescent="0.15">
      <c r="B13" s="13" t="s">
        <v>139</v>
      </c>
      <c r="C13" s="13" t="s">
        <v>139</v>
      </c>
      <c r="D13" s="1"/>
      <c r="E13" s="1">
        <v>12</v>
      </c>
      <c r="F13" s="1">
        <v>12</v>
      </c>
      <c r="G13" s="2" t="s">
        <v>76</v>
      </c>
      <c r="H13" t="s">
        <v>77</v>
      </c>
      <c r="O13">
        <v>12</v>
      </c>
      <c r="P13" t="str">
        <f>IFERROR(IF(COUNTIF(個人情報!$BI$5:$BI$401,"登録番号" &amp; リスト!O13)&gt;=1,"",IF(VLOOKUP(O13,登録者リスト!$A$1:$D$43729,4,FALSE)=基本情報!$D$6,O13,"")),"")</f>
        <v/>
      </c>
      <c r="Q13" t="str">
        <f t="shared" si="0"/>
        <v/>
      </c>
      <c r="R13" t="str">
        <f>IF(COUNTIF(個人情報!$BI$5:$BI$401,"整理番号" &amp; 新規学連登録者入力シート!A13)&gt;=1,"",IF(新規学連登録者入力シート!G13="","",新規学連登録者入力シート!A13))</f>
        <v/>
      </c>
      <c r="V13" s="13" t="s">
        <v>138</v>
      </c>
    </row>
    <row r="14" spans="1:22" x14ac:dyDescent="0.15">
      <c r="B14" s="13" t="s">
        <v>140</v>
      </c>
      <c r="C14" s="13" t="s">
        <v>140</v>
      </c>
      <c r="D14" s="1"/>
      <c r="E14" s="1"/>
      <c r="F14" s="1">
        <v>13</v>
      </c>
      <c r="G14" s="2" t="s">
        <v>79</v>
      </c>
      <c r="H14" t="s">
        <v>80</v>
      </c>
      <c r="O14">
        <v>13</v>
      </c>
      <c r="P14" t="str">
        <f>IFERROR(IF(COUNTIF(個人情報!$BI$5:$BI$401,"登録番号" &amp; リスト!O14)&gt;=1,"",IF(VLOOKUP(O14,登録者リスト!$A$1:$D$43729,4,FALSE)=基本情報!$D$6,O14,"")),"")</f>
        <v/>
      </c>
      <c r="Q14" t="str">
        <f t="shared" si="0"/>
        <v/>
      </c>
      <c r="R14" t="str">
        <f>IF(COUNTIF(個人情報!$BI$5:$BI$401,"整理番号" &amp; 新規学連登録者入力シート!A14)&gt;=1,"",IF(新規学連登録者入力シート!G14="","",新規学連登録者入力シート!A14))</f>
        <v/>
      </c>
      <c r="V14" s="13" t="s">
        <v>139</v>
      </c>
    </row>
    <row r="15" spans="1:22" x14ac:dyDescent="0.15">
      <c r="B15" s="13" t="s">
        <v>141</v>
      </c>
      <c r="C15" s="13" t="s">
        <v>141</v>
      </c>
      <c r="D15" s="1"/>
      <c r="E15" s="1"/>
      <c r="F15" s="1">
        <v>14</v>
      </c>
      <c r="G15" s="2" t="s">
        <v>82</v>
      </c>
      <c r="H15" t="s">
        <v>83</v>
      </c>
      <c r="O15">
        <v>14</v>
      </c>
      <c r="P15" t="str">
        <f>IFERROR(IF(COUNTIF(個人情報!$BI$5:$BI$401,"登録番号" &amp; リスト!O15)&gt;=1,"",IF(VLOOKUP(O15,登録者リスト!$A$1:$D$43729,4,FALSE)=基本情報!$D$6,O15,"")),"")</f>
        <v/>
      </c>
      <c r="Q15" t="str">
        <f t="shared" si="0"/>
        <v/>
      </c>
      <c r="R15" t="str">
        <f>IF(COUNTIF(個人情報!$BI$5:$BI$401,"整理番号" &amp; 新規学連登録者入力シート!A15)&gt;=1,"",IF(新規学連登録者入力シート!G15="","",新規学連登録者入力シート!A15))</f>
        <v/>
      </c>
      <c r="V15" s="13" t="s">
        <v>140</v>
      </c>
    </row>
    <row r="16" spans="1:22" x14ac:dyDescent="0.15">
      <c r="B16" s="13" t="s">
        <v>142</v>
      </c>
      <c r="C16" s="13" t="s">
        <v>142</v>
      </c>
      <c r="D16" s="1"/>
      <c r="E16" s="1"/>
      <c r="F16" s="1">
        <v>15</v>
      </c>
      <c r="G16" s="2" t="s">
        <v>85</v>
      </c>
      <c r="H16" t="s">
        <v>86</v>
      </c>
      <c r="O16">
        <v>15</v>
      </c>
      <c r="P16" t="str">
        <f>IFERROR(IF(COUNTIF(個人情報!$BI$5:$BI$401,"登録番号" &amp; リスト!O16)&gt;=1,"",IF(VLOOKUP(O16,登録者リスト!$A$1:$D$43729,4,FALSE)=基本情報!$D$6,O16,"")),"")</f>
        <v/>
      </c>
      <c r="Q16" t="str">
        <f t="shared" si="0"/>
        <v/>
      </c>
      <c r="R16" t="str">
        <f>IF(COUNTIF(個人情報!$BI$5:$BI$401,"整理番号" &amp; 新規学連登録者入力シート!A16)&gt;=1,"",IF(新規学連登録者入力シート!G16="","",新規学連登録者入力シート!A16))</f>
        <v/>
      </c>
      <c r="V16" s="13" t="s">
        <v>141</v>
      </c>
    </row>
    <row r="17" spans="2:22" x14ac:dyDescent="0.15">
      <c r="B17" s="13" t="s">
        <v>143</v>
      </c>
      <c r="C17" s="13" t="s">
        <v>143</v>
      </c>
      <c r="D17" s="1"/>
      <c r="E17" s="1"/>
      <c r="F17" s="1">
        <v>16</v>
      </c>
      <c r="G17" s="2" t="s">
        <v>88</v>
      </c>
      <c r="H17" t="s">
        <v>89</v>
      </c>
      <c r="O17">
        <v>16</v>
      </c>
      <c r="P17" t="str">
        <f>IFERROR(IF(COUNTIF(個人情報!$BI$5:$BI$401,"登録番号" &amp; リスト!O17)&gt;=1,"",IF(VLOOKUP(O17,登録者リスト!$A$1:$D$43729,4,FALSE)=基本情報!$D$6,O17,"")),"")</f>
        <v/>
      </c>
      <c r="Q17" t="str">
        <f t="shared" si="0"/>
        <v/>
      </c>
      <c r="R17" t="str">
        <f>IF(COUNTIF(個人情報!$BI$5:$BI$401,"整理番号" &amp; 新規学連登録者入力シート!A17)&gt;=1,"",IF(新規学連登録者入力シート!G17="","",新規学連登録者入力シート!A17))</f>
        <v/>
      </c>
      <c r="V17" s="13" t="s">
        <v>142</v>
      </c>
    </row>
    <row r="18" spans="2:22" x14ac:dyDescent="0.15">
      <c r="B18" s="13" t="s">
        <v>144</v>
      </c>
      <c r="C18" s="13" t="s">
        <v>144</v>
      </c>
      <c r="D18" s="1"/>
      <c r="E18" s="1"/>
      <c r="F18" s="1">
        <v>17</v>
      </c>
      <c r="G18" s="2" t="s">
        <v>90</v>
      </c>
      <c r="H18" t="s">
        <v>91</v>
      </c>
      <c r="O18">
        <v>17</v>
      </c>
      <c r="P18" t="str">
        <f>IFERROR(IF(COUNTIF(個人情報!$BI$5:$BI$401,"登録番号" &amp; リスト!O18)&gt;=1,"",IF(VLOOKUP(O18,登録者リスト!$A$1:$D$43729,4,FALSE)=基本情報!$D$6,O18,"")),"")</f>
        <v/>
      </c>
      <c r="Q18" t="str">
        <f t="shared" si="0"/>
        <v/>
      </c>
      <c r="R18" t="str">
        <f>IF(COUNTIF(個人情報!$BI$5:$BI$401,"整理番号" &amp; 新規学連登録者入力シート!A18)&gt;=1,"",IF(新規学連登録者入力シート!G18="","",新規学連登録者入力シート!A18))</f>
        <v/>
      </c>
      <c r="V18" s="13" t="s">
        <v>143</v>
      </c>
    </row>
    <row r="19" spans="2:22" x14ac:dyDescent="0.15">
      <c r="B19" s="13" t="s">
        <v>145</v>
      </c>
      <c r="C19" s="13" t="s">
        <v>145</v>
      </c>
      <c r="D19" s="1"/>
      <c r="E19" s="1"/>
      <c r="F19" s="1">
        <v>18</v>
      </c>
      <c r="G19" s="2" t="s">
        <v>93</v>
      </c>
      <c r="H19" t="s">
        <v>94</v>
      </c>
      <c r="O19">
        <v>18</v>
      </c>
      <c r="P19" t="str">
        <f>IFERROR(IF(COUNTIF(個人情報!$BI$5:$BI$401,"登録番号" &amp; リスト!O19)&gt;=1,"",IF(VLOOKUP(O19,登録者リスト!$A$1:$D$43729,4,FALSE)=基本情報!$D$6,O19,"")),"")</f>
        <v/>
      </c>
      <c r="Q19" t="str">
        <f t="shared" si="0"/>
        <v/>
      </c>
      <c r="R19" t="str">
        <f>IF(COUNTIF(個人情報!$BI$5:$BI$401,"整理番号" &amp; 新規学連登録者入力シート!A19)&gt;=1,"",IF(新規学連登録者入力シート!G19="","",新規学連登録者入力シート!A19))</f>
        <v/>
      </c>
      <c r="V19" s="13" t="s">
        <v>144</v>
      </c>
    </row>
    <row r="20" spans="2:22" x14ac:dyDescent="0.15">
      <c r="B20" s="13" t="s">
        <v>146</v>
      </c>
      <c r="C20" s="13" t="s">
        <v>146</v>
      </c>
      <c r="D20" s="1"/>
      <c r="E20" s="1"/>
      <c r="F20" s="1">
        <v>19</v>
      </c>
      <c r="H20" t="s">
        <v>96</v>
      </c>
      <c r="O20">
        <v>19</v>
      </c>
      <c r="P20" t="str">
        <f>IFERROR(IF(COUNTIF(個人情報!$BI$5:$BI$401,"登録番号" &amp; リスト!O20)&gt;=1,"",IF(VLOOKUP(O20,登録者リスト!$A$1:$D$43729,4,FALSE)=基本情報!$D$6,O20,"")),"")</f>
        <v/>
      </c>
      <c r="Q20" t="str">
        <f t="shared" si="0"/>
        <v/>
      </c>
      <c r="R20" t="str">
        <f>IF(COUNTIF(個人情報!$BI$5:$BI$401,"整理番号" &amp; 新規学連登録者入力シート!A20)&gt;=1,"",IF(新規学連登録者入力シート!G20="","",新規学連登録者入力シート!A20))</f>
        <v/>
      </c>
      <c r="V20" s="13" t="s">
        <v>145</v>
      </c>
    </row>
    <row r="21" spans="2:22" x14ac:dyDescent="0.15">
      <c r="B21" s="13" t="s">
        <v>147</v>
      </c>
      <c r="C21" s="13" t="s">
        <v>147</v>
      </c>
      <c r="D21" s="1"/>
      <c r="E21" s="1"/>
      <c r="F21" s="1">
        <v>20</v>
      </c>
      <c r="H21" t="s">
        <v>98</v>
      </c>
      <c r="O21">
        <v>20</v>
      </c>
      <c r="P21" t="str">
        <f>IFERROR(IF(COUNTIF(個人情報!$BI$5:$BI$401,"登録番号" &amp; リスト!O21)&gt;=1,"",IF(VLOOKUP(O21,登録者リスト!$A$1:$D$43729,4,FALSE)=基本情報!$D$6,O21,"")),"")</f>
        <v/>
      </c>
      <c r="Q21" t="str">
        <f t="shared" si="0"/>
        <v/>
      </c>
      <c r="R21" t="str">
        <f>IF(COUNTIF(個人情報!$BI$5:$BI$401,"整理番号" &amp; 新規学連登録者入力シート!A21)&gt;=1,"",IF(新規学連登録者入力シート!G21="","",新規学連登録者入力シート!A21))</f>
        <v/>
      </c>
      <c r="V21" s="13" t="s">
        <v>146</v>
      </c>
    </row>
    <row r="22" spans="2:22" x14ac:dyDescent="0.15">
      <c r="B22" s="13" t="s">
        <v>148</v>
      </c>
      <c r="C22" s="13" t="s">
        <v>148</v>
      </c>
      <c r="D22" s="1"/>
      <c r="E22" s="1"/>
      <c r="F22" s="1">
        <v>21</v>
      </c>
      <c r="H22" t="s">
        <v>100</v>
      </c>
      <c r="O22">
        <v>21</v>
      </c>
      <c r="P22" t="str">
        <f>IFERROR(IF(COUNTIF(個人情報!$BI$5:$BI$401,"登録番号" &amp; リスト!O22)&gt;=1,"",IF(VLOOKUP(O22,登録者リスト!$A$1:$D$43729,4,FALSE)=基本情報!$D$6,O22,"")),"")</f>
        <v/>
      </c>
      <c r="Q22" t="str">
        <f t="shared" si="0"/>
        <v/>
      </c>
      <c r="R22" t="str">
        <f>IF(COUNTIF(個人情報!$BI$5:$BI$401,"整理番号" &amp; 新規学連登録者入力シート!A22)&gt;=1,"",IF(新規学連登録者入力シート!G22="","",新規学連登録者入力シート!A22))</f>
        <v/>
      </c>
      <c r="V22" s="13" t="s">
        <v>147</v>
      </c>
    </row>
    <row r="23" spans="2:22" x14ac:dyDescent="0.15">
      <c r="B23" s="13" t="s">
        <v>149</v>
      </c>
      <c r="C23" s="13" t="s">
        <v>149</v>
      </c>
      <c r="D23" s="1"/>
      <c r="E23" s="1"/>
      <c r="F23" s="1">
        <v>22</v>
      </c>
      <c r="H23" t="s">
        <v>102</v>
      </c>
      <c r="O23">
        <v>22</v>
      </c>
      <c r="P23" t="str">
        <f>IFERROR(IF(COUNTIF(個人情報!$BI$5:$BI$401,"登録番号" &amp; リスト!O23)&gt;=1,"",IF(VLOOKUP(O23,登録者リスト!$A$1:$D$43729,4,FALSE)=基本情報!$D$6,O23,"")),"")</f>
        <v/>
      </c>
      <c r="Q23" t="str">
        <f t="shared" si="0"/>
        <v/>
      </c>
      <c r="R23" t="str">
        <f>IF(COUNTIF(個人情報!$BI$5:$BI$401,"整理番号" &amp; 新規学連登録者入力シート!A23)&gt;=1,"",IF(新規学連登録者入力シート!G23="","",新規学連登録者入力シート!A23))</f>
        <v/>
      </c>
      <c r="V23" s="13" t="s">
        <v>148</v>
      </c>
    </row>
    <row r="24" spans="2:22" x14ac:dyDescent="0.15">
      <c r="B24" s="13" t="s">
        <v>150</v>
      </c>
      <c r="C24" s="13" t="s">
        <v>150</v>
      </c>
      <c r="D24" s="1"/>
      <c r="E24" s="1"/>
      <c r="F24" s="1">
        <v>23</v>
      </c>
      <c r="H24" t="s">
        <v>103</v>
      </c>
      <c r="O24">
        <v>23</v>
      </c>
      <c r="P24" t="str">
        <f>IFERROR(IF(COUNTIF(個人情報!$BI$5:$BI$401,"登録番号" &amp; リスト!O24)&gt;=1,"",IF(VLOOKUP(O24,登録者リスト!$A$1:$D$43729,4,FALSE)=基本情報!$D$6,O24,"")),"")</f>
        <v/>
      </c>
      <c r="Q24" t="str">
        <f t="shared" si="0"/>
        <v/>
      </c>
      <c r="R24" t="str">
        <f>IF(COUNTIF(個人情報!$BI$5:$BI$401,"整理番号" &amp; 新規学連登録者入力シート!A24)&gt;=1,"",IF(新規学連登録者入力シート!G24="","",新規学連登録者入力シート!A24))</f>
        <v/>
      </c>
      <c r="V24" s="13" t="s">
        <v>149</v>
      </c>
    </row>
    <row r="25" spans="2:22" x14ac:dyDescent="0.15">
      <c r="B25" s="13" t="s">
        <v>151</v>
      </c>
      <c r="C25" s="13" t="s">
        <v>151</v>
      </c>
      <c r="D25" s="1"/>
      <c r="E25" s="1"/>
      <c r="F25" s="1">
        <v>24</v>
      </c>
      <c r="H25" t="s">
        <v>104</v>
      </c>
      <c r="O25">
        <v>24</v>
      </c>
      <c r="P25" t="str">
        <f>IFERROR(IF(COUNTIF(個人情報!$BI$5:$BI$401,"登録番号" &amp; リスト!O25)&gt;=1,"",IF(VLOOKUP(O25,登録者リスト!$A$1:$D$43729,4,FALSE)=基本情報!$D$6,O25,"")),"")</f>
        <v/>
      </c>
      <c r="Q25" t="str">
        <f t="shared" si="0"/>
        <v/>
      </c>
      <c r="R25" t="str">
        <f>IF(COUNTIF(個人情報!$BI$5:$BI$401,"整理番号" &amp; 新規学連登録者入力シート!A25)&gt;=1,"",IF(新規学連登録者入力シート!G25="","",新規学連登録者入力シート!A25))</f>
        <v/>
      </c>
      <c r="V25" s="13" t="s">
        <v>150</v>
      </c>
    </row>
    <row r="26" spans="2:22" x14ac:dyDescent="0.15">
      <c r="B26" s="13" t="s">
        <v>152</v>
      </c>
      <c r="C26" s="13" t="s">
        <v>152</v>
      </c>
      <c r="D26" s="1"/>
      <c r="E26" s="1"/>
      <c r="F26" s="1">
        <v>25</v>
      </c>
      <c r="H26" t="s">
        <v>105</v>
      </c>
      <c r="O26">
        <v>25</v>
      </c>
      <c r="P26" t="str">
        <f>IFERROR(IF(COUNTIF(個人情報!$BI$5:$BI$401,"登録番号" &amp; リスト!O26)&gt;=1,"",IF(VLOOKUP(O26,登録者リスト!$A$1:$D$43729,4,FALSE)=基本情報!$D$6,O26,"")),"")</f>
        <v/>
      </c>
      <c r="Q26" t="str">
        <f t="shared" si="0"/>
        <v/>
      </c>
      <c r="R26" t="str">
        <f>IF(COUNTIF(個人情報!$BI$5:$BI$401,"整理番号" &amp; 新規学連登録者入力シート!A26)&gt;=1,"",IF(新規学連登録者入力シート!G26="","",新規学連登録者入力シート!A26))</f>
        <v/>
      </c>
      <c r="V26" s="13" t="s">
        <v>151</v>
      </c>
    </row>
    <row r="27" spans="2:22" x14ac:dyDescent="0.15">
      <c r="B27" s="13" t="s">
        <v>153</v>
      </c>
      <c r="C27" s="13" t="s">
        <v>153</v>
      </c>
      <c r="D27" s="1"/>
      <c r="E27" s="1"/>
      <c r="F27" s="1">
        <v>26</v>
      </c>
      <c r="H27" t="s">
        <v>106</v>
      </c>
      <c r="O27">
        <v>26</v>
      </c>
      <c r="P27" t="str">
        <f>IFERROR(IF(COUNTIF(個人情報!$BI$5:$BI$401,"登録番号" &amp; リスト!O27)&gt;=1,"",IF(VLOOKUP(O27,登録者リスト!$A$1:$D$43729,4,FALSE)=基本情報!$D$6,O27,"")),"")</f>
        <v/>
      </c>
      <c r="Q27" t="str">
        <f t="shared" si="0"/>
        <v/>
      </c>
      <c r="R27" t="str">
        <f>IF(COUNTIF(個人情報!$BI$5:$BI$401,"整理番号" &amp; 新規学連登録者入力シート!A27)&gt;=1,"",IF(新規学連登録者入力シート!G27="","",新規学連登録者入力シート!A27))</f>
        <v/>
      </c>
      <c r="V27" s="13" t="s">
        <v>152</v>
      </c>
    </row>
    <row r="28" spans="2:22" x14ac:dyDescent="0.15">
      <c r="B28" s="13" t="s">
        <v>154</v>
      </c>
      <c r="C28" s="13" t="s">
        <v>154</v>
      </c>
      <c r="D28" s="1"/>
      <c r="E28" s="1"/>
      <c r="F28" s="1">
        <v>27</v>
      </c>
      <c r="H28" t="s">
        <v>107</v>
      </c>
      <c r="O28">
        <v>27</v>
      </c>
      <c r="P28" t="str">
        <f>IFERROR(IF(COUNTIF(個人情報!$BI$5:$BI$401,"登録番号" &amp; リスト!O28)&gt;=1,"",IF(VLOOKUP(O28,登録者リスト!$A$1:$D$43729,4,FALSE)=基本情報!$D$6,O28,"")),"")</f>
        <v/>
      </c>
      <c r="Q28" t="str">
        <f t="shared" si="0"/>
        <v/>
      </c>
      <c r="R28" t="str">
        <f>IF(COUNTIF(個人情報!$BI$5:$BI$401,"整理番号" &amp; 新規学連登録者入力シート!A28)&gt;=1,"",IF(新規学連登録者入力シート!G28="","",新規学連登録者入力シート!A28))</f>
        <v/>
      </c>
      <c r="V28" s="13" t="s">
        <v>153</v>
      </c>
    </row>
    <row r="29" spans="2:22" x14ac:dyDescent="0.15">
      <c r="B29" s="13" t="s">
        <v>155</v>
      </c>
      <c r="C29" s="13" t="s">
        <v>155</v>
      </c>
      <c r="D29" s="1"/>
      <c r="E29" s="1"/>
      <c r="F29" s="1">
        <v>28</v>
      </c>
      <c r="H29" t="s">
        <v>108</v>
      </c>
      <c r="O29">
        <v>28</v>
      </c>
      <c r="P29" t="str">
        <f>IFERROR(IF(COUNTIF(個人情報!$BI$5:$BI$401,"登録番号" &amp; リスト!O29)&gt;=1,"",IF(VLOOKUP(O29,登録者リスト!$A$1:$D$43729,4,FALSE)=基本情報!$D$6,O29,"")),"")</f>
        <v/>
      </c>
      <c r="Q29" t="str">
        <f t="shared" si="0"/>
        <v/>
      </c>
      <c r="R29" t="str">
        <f>IF(COUNTIF(個人情報!$BI$5:$BI$401,"整理番号" &amp; 新規学連登録者入力シート!A29)&gt;=1,"",IF(新規学連登録者入力シート!G29="","",新規学連登録者入力シート!A29))</f>
        <v/>
      </c>
      <c r="V29" s="13" t="s">
        <v>154</v>
      </c>
    </row>
    <row r="30" spans="2:22" x14ac:dyDescent="0.15">
      <c r="B30" s="13" t="s">
        <v>156</v>
      </c>
      <c r="C30" s="13" t="s">
        <v>156</v>
      </c>
      <c r="D30" s="1"/>
      <c r="E30" s="1"/>
      <c r="F30" s="1">
        <v>29</v>
      </c>
      <c r="H30" t="s">
        <v>109</v>
      </c>
      <c r="O30">
        <v>29</v>
      </c>
      <c r="P30" t="str">
        <f>IFERROR(IF(COUNTIF(個人情報!$BI$5:$BI$401,"登録番号" &amp; リスト!O30)&gt;=1,"",IF(VLOOKUP(O30,登録者リスト!$A$1:$D$43729,4,FALSE)=基本情報!$D$6,O30,"")),"")</f>
        <v/>
      </c>
      <c r="Q30" t="str">
        <f t="shared" si="0"/>
        <v/>
      </c>
      <c r="R30" t="str">
        <f>IF(COUNTIF(個人情報!$BI$5:$BI$401,"整理番号" &amp; 新規学連登録者入力シート!A30)&gt;=1,"",IF(新規学連登録者入力シート!G30="","",新規学連登録者入力シート!A30))</f>
        <v/>
      </c>
      <c r="V30" s="13" t="s">
        <v>155</v>
      </c>
    </row>
    <row r="31" spans="2:22" x14ac:dyDescent="0.15">
      <c r="B31" s="13" t="s">
        <v>157</v>
      </c>
      <c r="C31" s="13" t="s">
        <v>157</v>
      </c>
      <c r="D31" s="1"/>
      <c r="E31" s="1"/>
      <c r="F31" s="1">
        <v>30</v>
      </c>
      <c r="H31" t="s">
        <v>110</v>
      </c>
      <c r="O31">
        <v>30</v>
      </c>
      <c r="P31" t="str">
        <f>IFERROR(IF(COUNTIF(個人情報!$BI$5:$BI$401,"登録番号" &amp; リスト!O31)&gt;=1,"",IF(VLOOKUP(O31,登録者リスト!$A$1:$D$43729,4,FALSE)=基本情報!$D$6,O31,"")),"")</f>
        <v/>
      </c>
      <c r="Q31" t="str">
        <f t="shared" si="0"/>
        <v/>
      </c>
      <c r="R31" t="str">
        <f>IF(COUNTIF(個人情報!$BI$5:$BI$401,"整理番号" &amp; 新規学連登録者入力シート!A31)&gt;=1,"",IF(新規学連登録者入力シート!G31="","",新規学連登録者入力シート!A31))</f>
        <v/>
      </c>
      <c r="V31" s="13" t="s">
        <v>156</v>
      </c>
    </row>
    <row r="32" spans="2:22" x14ac:dyDescent="0.15">
      <c r="B32" s="13" t="s">
        <v>158</v>
      </c>
      <c r="C32" s="13" t="s">
        <v>158</v>
      </c>
      <c r="D32" s="1"/>
      <c r="E32" s="1"/>
      <c r="F32" s="1">
        <v>31</v>
      </c>
      <c r="H32" t="s">
        <v>111</v>
      </c>
      <c r="O32">
        <v>31</v>
      </c>
      <c r="P32" t="str">
        <f>IFERROR(IF(COUNTIF(個人情報!$BI$5:$BI$401,"登録番号" &amp; リスト!O32)&gt;=1,"",IF(VLOOKUP(O32,登録者リスト!$A$1:$D$43729,4,FALSE)=基本情報!$D$6,O32,"")),"")</f>
        <v/>
      </c>
      <c r="Q32" t="str">
        <f t="shared" si="0"/>
        <v/>
      </c>
      <c r="R32" t="str">
        <f>IF(COUNTIF(個人情報!$BI$5:$BI$401,"整理番号" &amp; 新規学連登録者入力シート!A32)&gt;=1,"",IF(新規学連登録者入力シート!G32="","",新規学連登録者入力シート!A32))</f>
        <v/>
      </c>
      <c r="V32" s="13" t="s">
        <v>157</v>
      </c>
    </row>
    <row r="33" spans="2:22" x14ac:dyDescent="0.15">
      <c r="B33" s="13" t="s">
        <v>159</v>
      </c>
      <c r="C33" s="13" t="s">
        <v>159</v>
      </c>
      <c r="D33" s="1"/>
      <c r="E33" s="1"/>
      <c r="H33" t="s">
        <v>112</v>
      </c>
      <c r="O33">
        <v>32</v>
      </c>
      <c r="P33" t="str">
        <f>IFERROR(IF(COUNTIF(個人情報!$BI$5:$BI$401,"登録番号" &amp; リスト!O33)&gt;=1,"",IF(VLOOKUP(O33,登録者リスト!$A$1:$D$43729,4,FALSE)=基本情報!$D$6,O33,"")),"")</f>
        <v/>
      </c>
      <c r="Q33" t="str">
        <f t="shared" si="0"/>
        <v/>
      </c>
      <c r="R33" t="str">
        <f>IF(COUNTIF(個人情報!$BI$5:$BI$401,"整理番号" &amp; 新規学連登録者入力シート!A33)&gt;=1,"",IF(新規学連登録者入力シート!G33="","",新規学連登録者入力シート!A33))</f>
        <v/>
      </c>
      <c r="V33" s="13" t="s">
        <v>158</v>
      </c>
    </row>
    <row r="34" spans="2:22" x14ac:dyDescent="0.15">
      <c r="B34" s="13" t="s">
        <v>160</v>
      </c>
      <c r="C34" s="13" t="s">
        <v>160</v>
      </c>
      <c r="D34" s="1"/>
      <c r="E34" s="1"/>
      <c r="H34" t="s">
        <v>113</v>
      </c>
      <c r="O34">
        <v>33</v>
      </c>
      <c r="P34" t="str">
        <f>IFERROR(IF(COUNTIF(個人情報!$BI$5:$BI$401,"登録番号" &amp; リスト!O34)&gt;=1,"",IF(VLOOKUP(O34,登録者リスト!$A$1:$D$43729,4,FALSE)=基本情報!$D$6,O34,"")),"")</f>
        <v/>
      </c>
      <c r="Q34" t="str">
        <f t="shared" si="0"/>
        <v/>
      </c>
      <c r="R34" t="str">
        <f>IF(COUNTIF(個人情報!$BI$5:$BI$401,"整理番号" &amp; 新規学連登録者入力シート!A34)&gt;=1,"",IF(新規学連登録者入力シート!G34="","",新規学連登録者入力シート!A34))</f>
        <v/>
      </c>
      <c r="V34" s="13" t="s">
        <v>159</v>
      </c>
    </row>
    <row r="35" spans="2:22" x14ac:dyDescent="0.15">
      <c r="B35" s="13" t="s">
        <v>161</v>
      </c>
      <c r="C35" s="13" t="s">
        <v>161</v>
      </c>
      <c r="D35" s="1"/>
      <c r="E35" s="1"/>
      <c r="H35" t="s">
        <v>114</v>
      </c>
      <c r="O35">
        <v>34</v>
      </c>
      <c r="P35" t="str">
        <f>IFERROR(IF(COUNTIF(個人情報!$BI$5:$BI$401,"登録番号" &amp; リスト!O35)&gt;=1,"",IF(VLOOKUP(O35,登録者リスト!$A$1:$D$43729,4,FALSE)=基本情報!$D$6,O35,"")),"")</f>
        <v/>
      </c>
      <c r="Q35" t="str">
        <f t="shared" si="0"/>
        <v/>
      </c>
      <c r="R35" t="str">
        <f>IF(COUNTIF(個人情報!$BI$5:$BI$401,"整理番号" &amp; 新規学連登録者入力シート!A35)&gt;=1,"",IF(新規学連登録者入力シート!G35="","",新規学連登録者入力シート!A35))</f>
        <v/>
      </c>
      <c r="V35" s="13" t="s">
        <v>160</v>
      </c>
    </row>
    <row r="36" spans="2:22" x14ac:dyDescent="0.15">
      <c r="B36" s="13" t="s">
        <v>162</v>
      </c>
      <c r="C36" s="13" t="s">
        <v>162</v>
      </c>
      <c r="D36" s="1"/>
      <c r="E36" s="1"/>
      <c r="H36" t="s">
        <v>115</v>
      </c>
      <c r="O36">
        <v>35</v>
      </c>
      <c r="P36" t="str">
        <f>IFERROR(IF(COUNTIF(個人情報!$BI$5:$BI$401,"登録番号" &amp; リスト!O36)&gt;=1,"",IF(VLOOKUP(O36,登録者リスト!$A$1:$D$43729,4,FALSE)=基本情報!$D$6,O36,"")),"")</f>
        <v/>
      </c>
      <c r="Q36" t="str">
        <f t="shared" si="0"/>
        <v/>
      </c>
      <c r="R36" t="str">
        <f>IF(COUNTIF(個人情報!$BI$5:$BI$401,"整理番号" &amp; 新規学連登録者入力シート!A36)&gt;=1,"",IF(新規学連登録者入力シート!G36="","",新規学連登録者入力シート!A36))</f>
        <v/>
      </c>
      <c r="V36" s="13" t="s">
        <v>161</v>
      </c>
    </row>
    <row r="37" spans="2:22" x14ac:dyDescent="0.15">
      <c r="B37" s="13" t="s">
        <v>163</v>
      </c>
      <c r="C37" s="13" t="s">
        <v>163</v>
      </c>
      <c r="D37" s="1"/>
      <c r="E37" s="1"/>
      <c r="H37" t="s">
        <v>116</v>
      </c>
      <c r="O37">
        <v>36</v>
      </c>
      <c r="P37" t="str">
        <f>IFERROR(IF(COUNTIF(個人情報!$BI$5:$BI$401,"登録番号" &amp; リスト!O37)&gt;=1,"",IF(VLOOKUP(O37,登録者リスト!$A$1:$D$43729,4,FALSE)=基本情報!$D$6,O37,"")),"")</f>
        <v/>
      </c>
      <c r="Q37" t="str">
        <f t="shared" si="0"/>
        <v/>
      </c>
      <c r="R37" t="str">
        <f>IF(COUNTIF(個人情報!$BI$5:$BI$401,"整理番号" &amp; 新規学連登録者入力シート!A37)&gt;=1,"",IF(新規学連登録者入力シート!G37="","",新規学連登録者入力シート!A37))</f>
        <v/>
      </c>
      <c r="V37" s="13" t="s">
        <v>162</v>
      </c>
    </row>
    <row r="38" spans="2:22" x14ac:dyDescent="0.15">
      <c r="B38" s="13" t="s">
        <v>164</v>
      </c>
      <c r="C38" s="13" t="s">
        <v>164</v>
      </c>
      <c r="D38" s="1"/>
      <c r="E38" s="1"/>
      <c r="H38" t="s">
        <v>117</v>
      </c>
      <c r="O38">
        <v>37</v>
      </c>
      <c r="P38" t="str">
        <f>IFERROR(IF(COUNTIF(個人情報!$BI$5:$BI$401,"登録番号" &amp; リスト!O38)&gt;=1,"",IF(VLOOKUP(O38,登録者リスト!$A$1:$D$43729,4,FALSE)=基本情報!$D$6,O38,"")),"")</f>
        <v/>
      </c>
      <c r="Q38" t="str">
        <f t="shared" si="0"/>
        <v/>
      </c>
      <c r="R38" t="str">
        <f>IF(COUNTIF(個人情報!$BI$5:$BI$401,"整理番号" &amp; 新規学連登録者入力シート!A38)&gt;=1,"",IF(新規学連登録者入力シート!G38="","",新規学連登録者入力シート!A38))</f>
        <v/>
      </c>
      <c r="V38" s="13" t="s">
        <v>163</v>
      </c>
    </row>
    <row r="39" spans="2:22" x14ac:dyDescent="0.15">
      <c r="B39" s="13" t="s">
        <v>165</v>
      </c>
      <c r="C39" s="13" t="s">
        <v>165</v>
      </c>
      <c r="D39" s="1"/>
      <c r="E39" s="1"/>
      <c r="H39" t="s">
        <v>118</v>
      </c>
      <c r="O39">
        <v>38</v>
      </c>
      <c r="P39" t="str">
        <f>IFERROR(IF(COUNTIF(個人情報!$BI$5:$BI$401,"登録番号" &amp; リスト!O39)&gt;=1,"",IF(VLOOKUP(O39,登録者リスト!$A$1:$D$43729,4,FALSE)=基本情報!$D$6,O39,"")),"")</f>
        <v/>
      </c>
      <c r="Q39" t="str">
        <f t="shared" si="0"/>
        <v/>
      </c>
      <c r="R39" t="str">
        <f>IF(COUNTIF(個人情報!$BI$5:$BI$401,"整理番号" &amp; 新規学連登録者入力シート!A39)&gt;=1,"",IF(新規学連登録者入力シート!G39="","",新規学連登録者入力シート!A39))</f>
        <v/>
      </c>
      <c r="V39" s="13" t="s">
        <v>164</v>
      </c>
    </row>
    <row r="40" spans="2:22" x14ac:dyDescent="0.15">
      <c r="B40" s="13" t="s">
        <v>166</v>
      </c>
      <c r="C40" s="13" t="s">
        <v>166</v>
      </c>
      <c r="D40" s="1"/>
      <c r="E40" s="1"/>
      <c r="F40" s="1"/>
      <c r="H40" t="s">
        <v>119</v>
      </c>
      <c r="O40">
        <v>39</v>
      </c>
      <c r="P40" t="str">
        <f>IFERROR(IF(COUNTIF(個人情報!$BI$5:$BI$401,"登録番号" &amp; リスト!O40)&gt;=1,"",IF(VLOOKUP(O40,登録者リスト!$A$1:$D$43729,4,FALSE)=基本情報!$D$6,O40,"")),"")</f>
        <v/>
      </c>
      <c r="Q40" t="str">
        <f t="shared" si="0"/>
        <v/>
      </c>
      <c r="R40" t="str">
        <f>IF(COUNTIF(個人情報!$BI$5:$BI$401,"整理番号" &amp; 新規学連登録者入力シート!A40)&gt;=1,"",IF(新規学連登録者入力シート!G40="","",新規学連登録者入力シート!A40))</f>
        <v/>
      </c>
      <c r="V40" s="13" t="s">
        <v>165</v>
      </c>
    </row>
    <row r="41" spans="2:22" x14ac:dyDescent="0.15">
      <c r="B41" s="13" t="s">
        <v>167</v>
      </c>
      <c r="C41" s="13" t="s">
        <v>167</v>
      </c>
      <c r="D41" s="1"/>
      <c r="E41" s="1"/>
      <c r="F41" s="1"/>
      <c r="H41" t="s">
        <v>120</v>
      </c>
      <c r="O41">
        <v>40</v>
      </c>
      <c r="P41" t="str">
        <f>IFERROR(IF(COUNTIF(個人情報!$BI$5:$BI$401,"登録番号" &amp; リスト!O41)&gt;=1,"",IF(VLOOKUP(O41,登録者リスト!$A$1:$D$43729,4,FALSE)=基本情報!$D$6,O41,"")),"")</f>
        <v/>
      </c>
      <c r="Q41" t="str">
        <f t="shared" si="0"/>
        <v/>
      </c>
      <c r="R41" t="str">
        <f>IF(COUNTIF(個人情報!$BI$5:$BI$401,"整理番号" &amp; 新規学連登録者入力シート!A41)&gt;=1,"",IF(新規学連登録者入力シート!G41="","",新規学連登録者入力シート!A41))</f>
        <v/>
      </c>
      <c r="V41" s="13" t="s">
        <v>166</v>
      </c>
    </row>
    <row r="42" spans="2:22" x14ac:dyDescent="0.15">
      <c r="B42" s="13" t="s">
        <v>168</v>
      </c>
      <c r="C42" s="13" t="s">
        <v>168</v>
      </c>
      <c r="D42" s="1"/>
      <c r="E42" s="1"/>
      <c r="F42" s="1"/>
      <c r="H42" t="s">
        <v>121</v>
      </c>
      <c r="O42">
        <v>41</v>
      </c>
      <c r="P42" t="str">
        <f>IFERROR(IF(COUNTIF(個人情報!$BI$5:$BI$401,"登録番号" &amp; リスト!O42)&gt;=1,"",IF(VLOOKUP(O42,登録者リスト!$A$1:$D$43729,4,FALSE)=基本情報!$D$6,O42,"")),"")</f>
        <v/>
      </c>
      <c r="Q42" t="str">
        <f t="shared" si="0"/>
        <v/>
      </c>
      <c r="R42" t="str">
        <f>IF(COUNTIF(個人情報!$BI$5:$BI$401,"整理番号" &amp; 新規学連登録者入力シート!A42)&gt;=1,"",IF(新規学連登録者入力シート!G42="","",新規学連登録者入力シート!A42))</f>
        <v/>
      </c>
      <c r="V42" s="13" t="s">
        <v>167</v>
      </c>
    </row>
    <row r="43" spans="2:22" x14ac:dyDescent="0.15">
      <c r="B43" s="13" t="s">
        <v>169</v>
      </c>
      <c r="C43" s="13" t="s">
        <v>169</v>
      </c>
      <c r="D43" s="1"/>
      <c r="E43" s="1"/>
      <c r="F43" s="1"/>
      <c r="H43" t="s">
        <v>122</v>
      </c>
      <c r="O43">
        <v>42</v>
      </c>
      <c r="P43" t="str">
        <f>IFERROR(IF(COUNTIF(個人情報!$BI$5:$BI$401,"登録番号" &amp; リスト!O43)&gt;=1,"",IF(VLOOKUP(O43,登録者リスト!$A$1:$D$43729,4,FALSE)=基本情報!$D$6,O43,"")),"")</f>
        <v/>
      </c>
      <c r="Q43" t="str">
        <f t="shared" si="0"/>
        <v/>
      </c>
      <c r="R43" t="str">
        <f>IF(COUNTIF(個人情報!$BI$5:$BI$401,"整理番号" &amp; 新規学連登録者入力シート!A43)&gt;=1,"",IF(新規学連登録者入力シート!G43="","",新規学連登録者入力シート!A43))</f>
        <v/>
      </c>
      <c r="V43" s="13" t="s">
        <v>168</v>
      </c>
    </row>
    <row r="44" spans="2:22" x14ac:dyDescent="0.15">
      <c r="B44" s="13" t="s">
        <v>170</v>
      </c>
      <c r="C44" s="13" t="s">
        <v>170</v>
      </c>
      <c r="D44" s="1"/>
      <c r="E44" s="1"/>
      <c r="F44" s="1"/>
      <c r="H44" t="s">
        <v>123</v>
      </c>
      <c r="O44">
        <v>43</v>
      </c>
      <c r="P44" t="str">
        <f>IFERROR(IF(COUNTIF(個人情報!$BI$5:$BI$401,"登録番号" &amp; リスト!O44)&gt;=1,"",IF(VLOOKUP(O44,登録者リスト!$A$1:$D$43729,4,FALSE)=基本情報!$D$6,O44,"")),"")</f>
        <v/>
      </c>
      <c r="Q44" t="str">
        <f t="shared" si="0"/>
        <v/>
      </c>
      <c r="R44" t="str">
        <f>IF(COUNTIF(個人情報!$BI$5:$BI$401,"整理番号" &amp; 新規学連登録者入力シート!A44)&gt;=1,"",IF(新規学連登録者入力シート!G44="","",新規学連登録者入力シート!A44))</f>
        <v/>
      </c>
      <c r="V44" s="13" t="s">
        <v>169</v>
      </c>
    </row>
    <row r="45" spans="2:22" x14ac:dyDescent="0.15">
      <c r="B45" s="13" t="s">
        <v>171</v>
      </c>
      <c r="C45" s="13" t="s">
        <v>171</v>
      </c>
      <c r="D45" s="1"/>
      <c r="E45" s="1"/>
      <c r="F45" s="1"/>
      <c r="H45" t="s">
        <v>124</v>
      </c>
      <c r="O45">
        <v>44</v>
      </c>
      <c r="P45" t="str">
        <f>IFERROR(IF(COUNTIF(個人情報!$BI$5:$BI$401,"登録番号" &amp; リスト!O45)&gt;=1,"",IF(VLOOKUP(O45,登録者リスト!$A$1:$D$43729,4,FALSE)=基本情報!$D$6,O45,"")),"")</f>
        <v/>
      </c>
      <c r="Q45" t="str">
        <f t="shared" si="0"/>
        <v/>
      </c>
      <c r="R45" t="str">
        <f>IF(COUNTIF(個人情報!$BI$5:$BI$401,"整理番号" &amp; 新規学連登録者入力シート!A45)&gt;=1,"",IF(新規学連登録者入力シート!G45="","",新規学連登録者入力シート!A45))</f>
        <v/>
      </c>
      <c r="V45" s="13" t="s">
        <v>170</v>
      </c>
    </row>
    <row r="46" spans="2:22" x14ac:dyDescent="0.15">
      <c r="B46" s="13" t="s">
        <v>172</v>
      </c>
      <c r="C46" s="13" t="s">
        <v>172</v>
      </c>
      <c r="D46" s="1"/>
      <c r="E46" s="1"/>
      <c r="F46" s="1"/>
      <c r="H46" t="s">
        <v>125</v>
      </c>
      <c r="O46">
        <v>45</v>
      </c>
      <c r="P46" t="str">
        <f>IFERROR(IF(COUNTIF(個人情報!$BI$5:$BI$401,"登録番号" &amp; リスト!O46)&gt;=1,"",IF(VLOOKUP(O46,登録者リスト!$A$1:$D$43729,4,FALSE)=基本情報!$D$6,O46,"")),"")</f>
        <v/>
      </c>
      <c r="Q46" t="str">
        <f t="shared" si="0"/>
        <v/>
      </c>
      <c r="R46" t="str">
        <f>IF(COUNTIF(個人情報!$BI$5:$BI$401,"整理番号" &amp; 新規学連登録者入力シート!A46)&gt;=1,"",IF(新規学連登録者入力シート!G46="","",新規学連登録者入力シート!A46))</f>
        <v/>
      </c>
      <c r="V46" s="13" t="s">
        <v>171</v>
      </c>
    </row>
    <row r="47" spans="2:22" x14ac:dyDescent="0.15">
      <c r="B47" s="13" t="s">
        <v>173</v>
      </c>
      <c r="C47" s="13" t="s">
        <v>173</v>
      </c>
      <c r="D47" s="1"/>
      <c r="E47" s="1"/>
      <c r="F47" s="1"/>
      <c r="H47" t="s">
        <v>126</v>
      </c>
      <c r="O47">
        <v>46</v>
      </c>
      <c r="P47" t="str">
        <f>IFERROR(IF(COUNTIF(個人情報!$BI$5:$BI$401,"登録番号" &amp; リスト!O47)&gt;=1,"",IF(VLOOKUP(O47,登録者リスト!$A$1:$D$43729,4,FALSE)=基本情報!$D$6,O47,"")),"")</f>
        <v/>
      </c>
      <c r="Q47" t="str">
        <f t="shared" si="0"/>
        <v/>
      </c>
      <c r="R47" t="str">
        <f>IF(COUNTIF(個人情報!$BI$5:$BI$401,"整理番号" &amp; 新規学連登録者入力シート!A47)&gt;=1,"",IF(新規学連登録者入力シート!G47="","",新規学連登録者入力シート!A47))</f>
        <v/>
      </c>
      <c r="V47" s="13" t="s">
        <v>172</v>
      </c>
    </row>
    <row r="48" spans="2:22" x14ac:dyDescent="0.15">
      <c r="B48" s="13" t="s">
        <v>174</v>
      </c>
      <c r="C48" s="13" t="s">
        <v>174</v>
      </c>
      <c r="D48" s="1"/>
      <c r="E48" s="1"/>
      <c r="F48" s="1"/>
      <c r="H48" t="s">
        <v>127</v>
      </c>
      <c r="O48">
        <v>47</v>
      </c>
      <c r="P48" t="str">
        <f>IFERROR(IF(COUNTIF(個人情報!$BI$5:$BI$401,"登録番号" &amp; リスト!O48)&gt;=1,"",IF(VLOOKUP(O48,登録者リスト!$A$1:$D$43729,4,FALSE)=基本情報!$D$6,O48,"")),"")</f>
        <v/>
      </c>
      <c r="Q48" t="str">
        <f t="shared" si="0"/>
        <v/>
      </c>
      <c r="R48" t="str">
        <f>IF(COUNTIF(個人情報!$BI$5:$BI$401,"整理番号" &amp; 新規学連登録者入力シート!A48)&gt;=1,"",IF(新規学連登録者入力シート!G48="","",新規学連登録者入力シート!A48))</f>
        <v/>
      </c>
      <c r="V48" s="13" t="s">
        <v>173</v>
      </c>
    </row>
    <row r="49" spans="2:22" x14ac:dyDescent="0.15">
      <c r="B49" s="13" t="s">
        <v>175</v>
      </c>
      <c r="C49" s="13" t="s">
        <v>175</v>
      </c>
      <c r="D49" s="1"/>
      <c r="E49" s="1"/>
      <c r="F49" s="1"/>
      <c r="O49">
        <v>48</v>
      </c>
      <c r="P49" t="str">
        <f>IFERROR(IF(COUNTIF(個人情報!$BI$5:$BI$401,"登録番号" &amp; リスト!O49)&gt;=1,"",IF(VLOOKUP(O49,登録者リスト!$A$1:$D$43729,4,FALSE)=基本情報!$D$6,O49,"")),"")</f>
        <v/>
      </c>
      <c r="Q49" t="str">
        <f t="shared" si="0"/>
        <v/>
      </c>
      <c r="R49" t="str">
        <f>IF(COUNTIF(個人情報!$BI$5:$BI$401,"整理番号" &amp; 新規学連登録者入力シート!A49)&gt;=1,"",IF(新規学連登録者入力シート!G49="","",新規学連登録者入力シート!A49))</f>
        <v/>
      </c>
      <c r="V49" s="13" t="s">
        <v>174</v>
      </c>
    </row>
    <row r="50" spans="2:22" x14ac:dyDescent="0.15">
      <c r="B50" s="13" t="s">
        <v>176</v>
      </c>
      <c r="C50" s="13" t="s">
        <v>176</v>
      </c>
      <c r="D50" s="1"/>
      <c r="E50" s="1"/>
      <c r="F50" s="1"/>
      <c r="O50">
        <v>49</v>
      </c>
      <c r="P50" t="str">
        <f>IFERROR(IF(COUNTIF(個人情報!$BI$5:$BI$401,"登録番号" &amp; リスト!O50)&gt;=1,"",IF(VLOOKUP(O50,登録者リスト!$A$1:$D$43729,4,FALSE)=基本情報!$D$6,O50,"")),"")</f>
        <v/>
      </c>
      <c r="Q50" t="str">
        <f t="shared" si="0"/>
        <v/>
      </c>
      <c r="R50" t="str">
        <f>IF(COUNTIF(個人情報!$BI$5:$BI$401,"整理番号" &amp; 新規学連登録者入力シート!A50)&gt;=1,"",IF(新規学連登録者入力シート!G50="","",新規学連登録者入力シート!A50))</f>
        <v/>
      </c>
      <c r="V50" s="13" t="s">
        <v>175</v>
      </c>
    </row>
    <row r="51" spans="2:22" x14ac:dyDescent="0.15">
      <c r="B51" s="13" t="s">
        <v>177</v>
      </c>
      <c r="C51" s="13" t="s">
        <v>177</v>
      </c>
      <c r="D51" s="1"/>
      <c r="E51" s="1"/>
      <c r="F51" s="1"/>
      <c r="O51">
        <v>50</v>
      </c>
      <c r="P51" t="str">
        <f>IFERROR(IF(COUNTIF(個人情報!$BI$5:$BI$401,"登録番号" &amp; リスト!O51)&gt;=1,"",IF(VLOOKUP(O51,登録者リスト!$A$1:$D$43729,4,FALSE)=基本情報!$D$6,O51,"")),"")</f>
        <v/>
      </c>
      <c r="Q51" t="str">
        <f t="shared" si="0"/>
        <v/>
      </c>
      <c r="R51" t="str">
        <f>IF(COUNTIF(個人情報!$BI$5:$BI$401,"整理番号" &amp; 新規学連登録者入力シート!A51)&gt;=1,"",IF(新規学連登録者入力シート!G51="","",新規学連登録者入力シート!A51))</f>
        <v/>
      </c>
      <c r="V51" s="13" t="s">
        <v>176</v>
      </c>
    </row>
    <row r="52" spans="2:22" x14ac:dyDescent="0.15">
      <c r="B52" s="13" t="s">
        <v>178</v>
      </c>
      <c r="C52" s="13" t="s">
        <v>178</v>
      </c>
      <c r="D52" s="1"/>
      <c r="E52" s="1"/>
      <c r="F52" s="1"/>
      <c r="O52">
        <v>51</v>
      </c>
      <c r="P52" t="str">
        <f>IFERROR(IF(COUNTIF(個人情報!$BI$5:$BI$401,"登録番号" &amp; リスト!O52)&gt;=1,"",IF(VLOOKUP(O52,登録者リスト!$A$1:$D$43729,4,FALSE)=基本情報!$D$6,O52,"")),"")</f>
        <v/>
      </c>
      <c r="Q52" t="str">
        <f t="shared" si="0"/>
        <v/>
      </c>
      <c r="V52" s="13" t="s">
        <v>177</v>
      </c>
    </row>
    <row r="53" spans="2:22" x14ac:dyDescent="0.15">
      <c r="B53" s="13" t="s">
        <v>179</v>
      </c>
      <c r="C53" s="13" t="s">
        <v>179</v>
      </c>
      <c r="D53" s="1"/>
      <c r="E53" s="1"/>
      <c r="F53" s="1"/>
      <c r="O53">
        <v>52</v>
      </c>
      <c r="P53" t="str">
        <f>IFERROR(IF(COUNTIF(個人情報!$BI$5:$BI$401,"登録番号" &amp; リスト!O53)&gt;=1,"",IF(VLOOKUP(O53,登録者リスト!$A$1:$D$43729,4,FALSE)=基本情報!$D$6,O53,"")),"")</f>
        <v/>
      </c>
      <c r="Q53" t="str">
        <f t="shared" si="0"/>
        <v/>
      </c>
      <c r="V53" s="13" t="s">
        <v>178</v>
      </c>
    </row>
    <row r="54" spans="2:22" x14ac:dyDescent="0.15">
      <c r="B54" s="13" t="s">
        <v>180</v>
      </c>
      <c r="C54" s="13" t="s">
        <v>180</v>
      </c>
      <c r="D54" s="1"/>
      <c r="E54" s="1"/>
      <c r="F54" s="1"/>
      <c r="O54">
        <v>53</v>
      </c>
      <c r="P54" t="str">
        <f>IFERROR(IF(COUNTIF(個人情報!$BI$5:$BI$401,"登録番号" &amp; リスト!O54)&gt;=1,"",IF(VLOOKUP(O54,登録者リスト!$A$1:$D$43729,4,FALSE)=基本情報!$D$6,O54,"")),"")</f>
        <v/>
      </c>
      <c r="Q54" t="str">
        <f t="shared" si="0"/>
        <v/>
      </c>
      <c r="V54" s="13" t="s">
        <v>179</v>
      </c>
    </row>
    <row r="55" spans="2:22" x14ac:dyDescent="0.15">
      <c r="B55" s="13" t="s">
        <v>181</v>
      </c>
      <c r="C55" s="13" t="s">
        <v>181</v>
      </c>
      <c r="D55" s="1"/>
      <c r="E55" s="1"/>
      <c r="F55" s="1"/>
      <c r="O55">
        <v>54</v>
      </c>
      <c r="P55" t="str">
        <f>IFERROR(IF(COUNTIF(個人情報!$BI$5:$BI$401,"登録番号" &amp; リスト!O55)&gt;=1,"",IF(VLOOKUP(O55,登録者リスト!$A$1:$D$43729,4,FALSE)=基本情報!$D$6,O55,"")),"")</f>
        <v/>
      </c>
      <c r="Q55" t="str">
        <f t="shared" si="0"/>
        <v/>
      </c>
      <c r="V55" s="13" t="s">
        <v>180</v>
      </c>
    </row>
    <row r="56" spans="2:22" x14ac:dyDescent="0.15">
      <c r="B56" s="13" t="s">
        <v>182</v>
      </c>
      <c r="C56" s="13" t="s">
        <v>182</v>
      </c>
      <c r="D56" s="1"/>
      <c r="E56" s="1"/>
      <c r="F56" s="1"/>
      <c r="O56">
        <v>55</v>
      </c>
      <c r="P56" t="str">
        <f>IFERROR(IF(COUNTIF(個人情報!$BI$5:$BI$401,"登録番号" &amp; リスト!O56)&gt;=1,"",IF(VLOOKUP(O56,登録者リスト!$A$1:$D$43729,4,FALSE)=基本情報!$D$6,O56,"")),"")</f>
        <v/>
      </c>
      <c r="Q56" t="str">
        <f t="shared" si="0"/>
        <v/>
      </c>
      <c r="V56" s="13" t="s">
        <v>181</v>
      </c>
    </row>
    <row r="57" spans="2:22" x14ac:dyDescent="0.15">
      <c r="B57" s="13" t="s">
        <v>183</v>
      </c>
      <c r="C57" s="13" t="s">
        <v>183</v>
      </c>
      <c r="D57" s="1"/>
      <c r="E57" s="1"/>
      <c r="F57" s="1"/>
      <c r="O57">
        <v>56</v>
      </c>
      <c r="P57" t="str">
        <f>IFERROR(IF(COUNTIF(個人情報!$BI$5:$BI$401,"登録番号" &amp; リスト!O57)&gt;=1,"",IF(VLOOKUP(O57,登録者リスト!$A$1:$D$43729,4,FALSE)=基本情報!$D$6,O57,"")),"")</f>
        <v/>
      </c>
      <c r="Q57" t="str">
        <f t="shared" si="0"/>
        <v/>
      </c>
      <c r="V57" s="13" t="s">
        <v>182</v>
      </c>
    </row>
    <row r="58" spans="2:22" x14ac:dyDescent="0.15">
      <c r="B58" s="13" t="s">
        <v>184</v>
      </c>
      <c r="C58" s="13" t="s">
        <v>184</v>
      </c>
      <c r="D58" s="1"/>
      <c r="E58" s="1"/>
      <c r="F58" s="1"/>
      <c r="O58">
        <v>57</v>
      </c>
      <c r="P58" t="str">
        <f>IFERROR(IF(COUNTIF(個人情報!$BI$5:$BI$401,"登録番号" &amp; リスト!O58)&gt;=1,"",IF(VLOOKUP(O58,登録者リスト!$A$1:$D$43729,4,FALSE)=基本情報!$D$6,O58,"")),"")</f>
        <v/>
      </c>
      <c r="Q58" t="str">
        <f t="shared" si="0"/>
        <v/>
      </c>
      <c r="V58" s="13" t="s">
        <v>183</v>
      </c>
    </row>
    <row r="59" spans="2:22" x14ac:dyDescent="0.15">
      <c r="B59" s="13" t="s">
        <v>185</v>
      </c>
      <c r="C59" s="13" t="s">
        <v>185</v>
      </c>
      <c r="D59" s="1"/>
      <c r="E59" s="1"/>
      <c r="F59" s="1"/>
      <c r="O59">
        <v>58</v>
      </c>
      <c r="P59" t="str">
        <f>IFERROR(IF(COUNTIF(個人情報!$BI$5:$BI$401,"登録番号" &amp; リスト!O59)&gt;=1,"",IF(VLOOKUP(O59,登録者リスト!$A$1:$D$43729,4,FALSE)=基本情報!$D$6,O59,"")),"")</f>
        <v/>
      </c>
      <c r="Q59" t="str">
        <f t="shared" si="0"/>
        <v/>
      </c>
      <c r="V59" s="13" t="s">
        <v>184</v>
      </c>
    </row>
    <row r="60" spans="2:22" x14ac:dyDescent="0.15">
      <c r="B60" s="13" t="s">
        <v>186</v>
      </c>
      <c r="C60" s="13" t="s">
        <v>186</v>
      </c>
      <c r="D60" s="1"/>
      <c r="E60" s="1"/>
      <c r="F60" s="1"/>
      <c r="O60">
        <v>59</v>
      </c>
      <c r="P60" t="str">
        <f>IFERROR(IF(COUNTIF(個人情報!$BI$5:$BI$401,"登録番号" &amp; リスト!O60)&gt;=1,"",IF(VLOOKUP(O60,登録者リスト!$A$1:$D$43729,4,FALSE)=基本情報!$D$6,O60,"")),"")</f>
        <v/>
      </c>
      <c r="Q60" t="str">
        <f t="shared" si="0"/>
        <v/>
      </c>
      <c r="V60" s="13" t="s">
        <v>185</v>
      </c>
    </row>
    <row r="61" spans="2:22" x14ac:dyDescent="0.15">
      <c r="B61" s="13" t="s">
        <v>187</v>
      </c>
      <c r="C61" s="13" t="s">
        <v>187</v>
      </c>
      <c r="D61" s="1"/>
      <c r="E61" s="1"/>
      <c r="F61" s="1"/>
      <c r="O61">
        <v>60</v>
      </c>
      <c r="P61" t="str">
        <f>IFERROR(IF(COUNTIF(個人情報!$BI$5:$BI$401,"登録番号" &amp; リスト!O61)&gt;=1,"",IF(VLOOKUP(O61,登録者リスト!$A$1:$D$43729,4,FALSE)=基本情報!$D$6,O61,"")),"")</f>
        <v/>
      </c>
      <c r="Q61" t="str">
        <f t="shared" si="0"/>
        <v/>
      </c>
      <c r="V61" s="13" t="s">
        <v>186</v>
      </c>
    </row>
    <row r="62" spans="2:22" x14ac:dyDescent="0.15">
      <c r="B62" s="13" t="s">
        <v>188</v>
      </c>
      <c r="C62" s="13" t="s">
        <v>188</v>
      </c>
      <c r="D62" s="1"/>
      <c r="E62" s="1"/>
      <c r="F62" s="1"/>
      <c r="O62">
        <v>61</v>
      </c>
      <c r="P62" t="str">
        <f>IFERROR(IF(COUNTIF(個人情報!$BI$5:$BI$401,"登録番号" &amp; リスト!O62)&gt;=1,"",IF(VLOOKUP(O62,登録者リスト!$A$1:$D$43729,4,FALSE)=基本情報!$D$6,O62,"")),"")</f>
        <v/>
      </c>
      <c r="Q62" t="str">
        <f t="shared" si="0"/>
        <v/>
      </c>
      <c r="V62" s="13" t="s">
        <v>187</v>
      </c>
    </row>
    <row r="63" spans="2:22" x14ac:dyDescent="0.15">
      <c r="B63" s="13" t="s">
        <v>189</v>
      </c>
      <c r="C63" s="13" t="s">
        <v>189</v>
      </c>
      <c r="D63" s="1"/>
      <c r="E63" s="1"/>
      <c r="F63" s="1"/>
      <c r="O63">
        <v>62</v>
      </c>
      <c r="P63" t="str">
        <f>IFERROR(IF(COUNTIF(個人情報!$BI$5:$BI$401,"登録番号" &amp; リスト!O63)&gt;=1,"",IF(VLOOKUP(O63,登録者リスト!$A$1:$D$43729,4,FALSE)=基本情報!$D$6,O63,"")),"")</f>
        <v/>
      </c>
      <c r="Q63" t="str">
        <f t="shared" si="0"/>
        <v/>
      </c>
      <c r="V63" s="13" t="s">
        <v>188</v>
      </c>
    </row>
    <row r="64" spans="2:22" x14ac:dyDescent="0.15">
      <c r="B64" s="13" t="s">
        <v>190</v>
      </c>
      <c r="C64" s="13" t="s">
        <v>190</v>
      </c>
      <c r="D64" s="1"/>
      <c r="E64" s="1"/>
      <c r="F64" s="1"/>
      <c r="O64">
        <v>63</v>
      </c>
      <c r="P64" t="str">
        <f>IFERROR(IF(COUNTIF(個人情報!$BI$5:$BI$401,"登録番号" &amp; リスト!O64)&gt;=1,"",IF(VLOOKUP(O64,登録者リスト!$A$1:$D$43729,4,FALSE)=基本情報!$D$6,O64,"")),"")</f>
        <v/>
      </c>
      <c r="Q64" t="str">
        <f t="shared" si="0"/>
        <v/>
      </c>
      <c r="V64" s="13" t="s">
        <v>189</v>
      </c>
    </row>
    <row r="65" spans="2:22" x14ac:dyDescent="0.15">
      <c r="B65" s="13" t="s">
        <v>191</v>
      </c>
      <c r="C65" s="13" t="s">
        <v>191</v>
      </c>
      <c r="D65" s="1"/>
      <c r="E65" s="1"/>
      <c r="F65" s="1"/>
      <c r="O65">
        <v>64</v>
      </c>
      <c r="P65" t="str">
        <f>IFERROR(IF(COUNTIF(個人情報!$BI$5:$BI$401,"登録番号" &amp; リスト!O65)&gt;=1,"",IF(VLOOKUP(O65,登録者リスト!$A$1:$D$43729,4,FALSE)=基本情報!$D$6,O65,"")),"")</f>
        <v/>
      </c>
      <c r="Q65" t="str">
        <f t="shared" si="0"/>
        <v/>
      </c>
      <c r="V65" s="13" t="s">
        <v>190</v>
      </c>
    </row>
    <row r="66" spans="2:22" x14ac:dyDescent="0.15">
      <c r="B66" s="13" t="s">
        <v>192</v>
      </c>
      <c r="C66" s="13" t="s">
        <v>192</v>
      </c>
      <c r="D66" s="1"/>
      <c r="E66" s="1"/>
      <c r="F66" s="1"/>
      <c r="O66">
        <v>65</v>
      </c>
      <c r="P66" t="str">
        <f>IFERROR(IF(COUNTIF(個人情報!$BI$5:$BI$401,"登録番号" &amp; リスト!O66)&gt;=1,"",IF(VLOOKUP(O66,登録者リスト!$A$1:$D$43729,4,FALSE)=基本情報!$D$6,O66,"")),"")</f>
        <v/>
      </c>
      <c r="Q66" t="str">
        <f t="shared" si="0"/>
        <v/>
      </c>
      <c r="V66" s="13" t="s">
        <v>191</v>
      </c>
    </row>
    <row r="67" spans="2:22" x14ac:dyDescent="0.15">
      <c r="B67" s="13" t="s">
        <v>193</v>
      </c>
      <c r="C67" s="13" t="s">
        <v>193</v>
      </c>
      <c r="D67" s="1"/>
      <c r="E67" s="1"/>
      <c r="F67" s="1"/>
      <c r="O67">
        <v>66</v>
      </c>
      <c r="P67" t="str">
        <f>IFERROR(IF(COUNTIF(個人情報!$BI$5:$BI$401,"登録番号" &amp; リスト!O67)&gt;=1,"",IF(VLOOKUP(O67,登録者リスト!$A$1:$D$43729,4,FALSE)=基本情報!$D$6,O67,"")),"")</f>
        <v/>
      </c>
      <c r="Q67" t="str">
        <f t="shared" ref="Q67:Q130" si="1">IFERROR(SMALL($P$2:$P$13001,O67),"")</f>
        <v/>
      </c>
      <c r="V67" s="13" t="s">
        <v>192</v>
      </c>
    </row>
    <row r="68" spans="2:22" x14ac:dyDescent="0.15">
      <c r="B68" s="13" t="s">
        <v>194</v>
      </c>
      <c r="C68" s="13" t="s">
        <v>194</v>
      </c>
      <c r="D68" s="1"/>
      <c r="E68" s="1"/>
      <c r="F68" s="1"/>
      <c r="O68">
        <v>67</v>
      </c>
      <c r="P68" t="str">
        <f>IFERROR(IF(COUNTIF(個人情報!$BI$5:$BI$401,"登録番号" &amp; リスト!O68)&gt;=1,"",IF(VLOOKUP(O68,登録者リスト!$A$1:$D$43729,4,FALSE)=基本情報!$D$6,O68,"")),"")</f>
        <v/>
      </c>
      <c r="Q68" t="str">
        <f t="shared" si="1"/>
        <v/>
      </c>
      <c r="V68" s="13" t="s">
        <v>193</v>
      </c>
    </row>
    <row r="69" spans="2:22" x14ac:dyDescent="0.15">
      <c r="B69" s="13" t="s">
        <v>195</v>
      </c>
      <c r="C69" s="13" t="s">
        <v>195</v>
      </c>
      <c r="D69" s="1"/>
      <c r="E69" s="1"/>
      <c r="F69" s="1"/>
      <c r="O69">
        <v>68</v>
      </c>
      <c r="P69" t="str">
        <f>IFERROR(IF(COUNTIF(個人情報!$BI$5:$BI$401,"登録番号" &amp; リスト!O69)&gt;=1,"",IF(VLOOKUP(O69,登録者リスト!$A$1:$D$43729,4,FALSE)=基本情報!$D$6,O69,"")),"")</f>
        <v/>
      </c>
      <c r="Q69" t="str">
        <f t="shared" si="1"/>
        <v/>
      </c>
      <c r="V69" s="13" t="s">
        <v>194</v>
      </c>
    </row>
    <row r="70" spans="2:22" x14ac:dyDescent="0.15">
      <c r="B70" s="13" t="s">
        <v>196</v>
      </c>
      <c r="C70" s="13" t="s">
        <v>196</v>
      </c>
      <c r="D70" s="1"/>
      <c r="E70" s="1"/>
      <c r="F70" s="1"/>
      <c r="O70">
        <v>69</v>
      </c>
      <c r="P70" t="str">
        <f>IFERROR(IF(COUNTIF(個人情報!$BI$5:$BI$401,"登録番号" &amp; リスト!O70)&gt;=1,"",IF(VLOOKUP(O70,登録者リスト!$A$1:$D$43729,4,FALSE)=基本情報!$D$6,O70,"")),"")</f>
        <v/>
      </c>
      <c r="Q70" t="str">
        <f t="shared" si="1"/>
        <v/>
      </c>
      <c r="V70" s="13" t="s">
        <v>195</v>
      </c>
    </row>
    <row r="71" spans="2:22" x14ac:dyDescent="0.15">
      <c r="B71" s="13" t="s">
        <v>197</v>
      </c>
      <c r="C71" s="13" t="s">
        <v>197</v>
      </c>
      <c r="D71" s="1"/>
      <c r="E71" s="1"/>
      <c r="F71" s="1"/>
      <c r="O71">
        <v>70</v>
      </c>
      <c r="P71" t="str">
        <f>IFERROR(IF(COUNTIF(個人情報!$BI$5:$BI$401,"登録番号" &amp; リスト!O71)&gt;=1,"",IF(VLOOKUP(O71,登録者リスト!$A$1:$D$43729,4,FALSE)=基本情報!$D$6,O71,"")),"")</f>
        <v/>
      </c>
      <c r="Q71" t="str">
        <f t="shared" si="1"/>
        <v/>
      </c>
      <c r="V71" s="13" t="s">
        <v>196</v>
      </c>
    </row>
    <row r="72" spans="2:22" x14ac:dyDescent="0.15">
      <c r="B72" s="13" t="s">
        <v>198</v>
      </c>
      <c r="C72" s="13" t="s">
        <v>198</v>
      </c>
      <c r="D72" s="1"/>
      <c r="E72" s="1"/>
      <c r="F72" s="1"/>
      <c r="O72">
        <v>71</v>
      </c>
      <c r="P72" t="str">
        <f>IFERROR(IF(COUNTIF(個人情報!$BI$5:$BI$401,"登録番号" &amp; リスト!O72)&gt;=1,"",IF(VLOOKUP(O72,登録者リスト!$A$1:$D$43729,4,FALSE)=基本情報!$D$6,O72,"")),"")</f>
        <v/>
      </c>
      <c r="Q72" t="str">
        <f t="shared" si="1"/>
        <v/>
      </c>
      <c r="V72" s="13" t="s">
        <v>197</v>
      </c>
    </row>
    <row r="73" spans="2:22" x14ac:dyDescent="0.15">
      <c r="B73" s="13" t="s">
        <v>199</v>
      </c>
      <c r="C73" s="13" t="s">
        <v>199</v>
      </c>
      <c r="D73" s="1"/>
      <c r="E73" s="1"/>
      <c r="F73" s="1"/>
      <c r="O73">
        <v>72</v>
      </c>
      <c r="P73" t="str">
        <f>IFERROR(IF(COUNTIF(個人情報!$BI$5:$BI$401,"登録番号" &amp; リスト!O73)&gt;=1,"",IF(VLOOKUP(O73,登録者リスト!$A$1:$D$43729,4,FALSE)=基本情報!$D$6,O73,"")),"")</f>
        <v/>
      </c>
      <c r="Q73" t="str">
        <f t="shared" si="1"/>
        <v/>
      </c>
      <c r="V73" s="13" t="s">
        <v>198</v>
      </c>
    </row>
    <row r="74" spans="2:22" x14ac:dyDescent="0.15">
      <c r="B74" s="13" t="s">
        <v>200</v>
      </c>
      <c r="C74" s="13" t="s">
        <v>200</v>
      </c>
      <c r="D74" s="1"/>
      <c r="E74" s="1"/>
      <c r="F74" s="1"/>
      <c r="O74">
        <v>73</v>
      </c>
      <c r="P74" t="str">
        <f>IFERROR(IF(COUNTIF(個人情報!$BI$5:$BI$401,"登録番号" &amp; リスト!O74)&gt;=1,"",IF(VLOOKUP(O74,登録者リスト!$A$1:$D$43729,4,FALSE)=基本情報!$D$6,O74,"")),"")</f>
        <v/>
      </c>
      <c r="Q74" t="str">
        <f t="shared" si="1"/>
        <v/>
      </c>
      <c r="V74" s="13" t="s">
        <v>199</v>
      </c>
    </row>
    <row r="75" spans="2:22" x14ac:dyDescent="0.15">
      <c r="B75" s="13" t="s">
        <v>201</v>
      </c>
      <c r="C75" s="13" t="s">
        <v>201</v>
      </c>
      <c r="D75" s="1"/>
      <c r="E75" s="1"/>
      <c r="F75" s="1"/>
      <c r="O75">
        <v>74</v>
      </c>
      <c r="P75" t="str">
        <f>IFERROR(IF(COUNTIF(個人情報!$BI$5:$BI$401,"登録番号" &amp; リスト!O75)&gt;=1,"",IF(VLOOKUP(O75,登録者リスト!$A$1:$D$43729,4,FALSE)=基本情報!$D$6,O75,"")),"")</f>
        <v/>
      </c>
      <c r="Q75" t="str">
        <f t="shared" si="1"/>
        <v/>
      </c>
      <c r="V75" s="13" t="s">
        <v>200</v>
      </c>
    </row>
    <row r="76" spans="2:22" x14ac:dyDescent="0.15">
      <c r="B76" s="13" t="s">
        <v>202</v>
      </c>
      <c r="C76" s="13" t="s">
        <v>202</v>
      </c>
      <c r="D76" s="1"/>
      <c r="E76" s="1"/>
      <c r="F76" s="1"/>
      <c r="O76">
        <v>75</v>
      </c>
      <c r="P76" t="str">
        <f>IFERROR(IF(COUNTIF(個人情報!$BI$5:$BI$401,"登録番号" &amp; リスト!O76)&gt;=1,"",IF(VLOOKUP(O76,登録者リスト!$A$1:$D$43729,4,FALSE)=基本情報!$D$6,O76,"")),"")</f>
        <v/>
      </c>
      <c r="Q76" t="str">
        <f t="shared" si="1"/>
        <v/>
      </c>
      <c r="V76" s="13" t="s">
        <v>201</v>
      </c>
    </row>
    <row r="77" spans="2:22" x14ac:dyDescent="0.15">
      <c r="B77" s="13" t="s">
        <v>203</v>
      </c>
      <c r="C77" s="13" t="s">
        <v>203</v>
      </c>
      <c r="D77" s="1"/>
      <c r="E77" s="1"/>
      <c r="F77" s="1"/>
      <c r="O77">
        <v>76</v>
      </c>
      <c r="P77" t="str">
        <f>IFERROR(IF(COUNTIF(個人情報!$BI$5:$BI$401,"登録番号" &amp; リスト!O77)&gt;=1,"",IF(VLOOKUP(O77,登録者リスト!$A$1:$D$43729,4,FALSE)=基本情報!$D$6,O77,"")),"")</f>
        <v/>
      </c>
      <c r="Q77" t="str">
        <f t="shared" si="1"/>
        <v/>
      </c>
      <c r="V77" s="13" t="s">
        <v>202</v>
      </c>
    </row>
    <row r="78" spans="2:22" x14ac:dyDescent="0.15">
      <c r="B78" s="13" t="s">
        <v>204</v>
      </c>
      <c r="C78" s="13" t="s">
        <v>204</v>
      </c>
      <c r="D78" s="1"/>
      <c r="E78" s="1"/>
      <c r="F78" s="1"/>
      <c r="O78">
        <v>77</v>
      </c>
      <c r="P78" t="str">
        <f>IFERROR(IF(COUNTIF(個人情報!$BI$5:$BI$401,"登録番号" &amp; リスト!O78)&gt;=1,"",IF(VLOOKUP(O78,登録者リスト!$A$1:$D$43729,4,FALSE)=基本情報!$D$6,O78,"")),"")</f>
        <v/>
      </c>
      <c r="Q78" t="str">
        <f t="shared" si="1"/>
        <v/>
      </c>
      <c r="V78" s="13" t="s">
        <v>203</v>
      </c>
    </row>
    <row r="79" spans="2:22" x14ac:dyDescent="0.15">
      <c r="B79" s="13" t="s">
        <v>205</v>
      </c>
      <c r="C79" s="13" t="s">
        <v>205</v>
      </c>
      <c r="D79" s="1"/>
      <c r="E79" s="1"/>
      <c r="F79" s="1"/>
      <c r="O79">
        <v>78</v>
      </c>
      <c r="P79" t="str">
        <f>IFERROR(IF(COUNTIF(個人情報!$BI$5:$BI$401,"登録番号" &amp; リスト!O79)&gt;=1,"",IF(VLOOKUP(O79,登録者リスト!$A$1:$D$43729,4,FALSE)=基本情報!$D$6,O79,"")),"")</f>
        <v/>
      </c>
      <c r="Q79" t="str">
        <f t="shared" si="1"/>
        <v/>
      </c>
      <c r="V79" s="13" t="s">
        <v>204</v>
      </c>
    </row>
    <row r="80" spans="2:22" x14ac:dyDescent="0.15">
      <c r="B80" s="13" t="s">
        <v>206</v>
      </c>
      <c r="C80" s="13" t="s">
        <v>206</v>
      </c>
      <c r="D80" s="1"/>
      <c r="E80" s="1"/>
      <c r="F80" s="1"/>
      <c r="O80">
        <v>79</v>
      </c>
      <c r="P80" t="str">
        <f>IFERROR(IF(COUNTIF(個人情報!$BI$5:$BI$401,"登録番号" &amp; リスト!O80)&gt;=1,"",IF(VLOOKUP(O80,登録者リスト!$A$1:$D$43729,4,FALSE)=基本情報!$D$6,O80,"")),"")</f>
        <v/>
      </c>
      <c r="Q80" t="str">
        <f t="shared" si="1"/>
        <v/>
      </c>
      <c r="V80" s="13" t="s">
        <v>205</v>
      </c>
    </row>
    <row r="81" spans="2:22" x14ac:dyDescent="0.15">
      <c r="B81" s="13" t="s">
        <v>207</v>
      </c>
      <c r="C81" s="13" t="s">
        <v>207</v>
      </c>
      <c r="D81" s="1"/>
      <c r="E81" s="1"/>
      <c r="F81" s="1"/>
      <c r="O81">
        <v>80</v>
      </c>
      <c r="P81" t="str">
        <f>IFERROR(IF(COUNTIF(個人情報!$BI$5:$BI$401,"登録番号" &amp; リスト!O81)&gt;=1,"",IF(VLOOKUP(O81,登録者リスト!$A$1:$D$43729,4,FALSE)=基本情報!$D$6,O81,"")),"")</f>
        <v/>
      </c>
      <c r="Q81" t="str">
        <f t="shared" si="1"/>
        <v/>
      </c>
      <c r="V81" s="13" t="s">
        <v>206</v>
      </c>
    </row>
    <row r="82" spans="2:22" x14ac:dyDescent="0.15">
      <c r="B82" s="13" t="s">
        <v>208</v>
      </c>
      <c r="C82" s="13" t="s">
        <v>208</v>
      </c>
      <c r="D82" s="1"/>
      <c r="E82" s="1"/>
      <c r="F82" s="1"/>
      <c r="O82">
        <v>81</v>
      </c>
      <c r="P82" t="str">
        <f>IFERROR(IF(COUNTIF(個人情報!$BI$5:$BI$401,"登録番号" &amp; リスト!O82)&gt;=1,"",IF(VLOOKUP(O82,登録者リスト!$A$1:$D$43729,4,FALSE)=基本情報!$D$6,O82,"")),"")</f>
        <v/>
      </c>
      <c r="Q82" t="str">
        <f t="shared" si="1"/>
        <v/>
      </c>
      <c r="V82" s="13" t="s">
        <v>207</v>
      </c>
    </row>
    <row r="83" spans="2:22" x14ac:dyDescent="0.15">
      <c r="B83" s="13" t="s">
        <v>209</v>
      </c>
      <c r="C83" s="13" t="s">
        <v>209</v>
      </c>
      <c r="D83" s="1"/>
      <c r="E83" s="1"/>
      <c r="F83" s="1"/>
      <c r="O83">
        <v>82</v>
      </c>
      <c r="P83" t="str">
        <f>IFERROR(IF(COUNTIF(個人情報!$BI$5:$BI$401,"登録番号" &amp; リスト!O83)&gt;=1,"",IF(VLOOKUP(O83,登録者リスト!$A$1:$D$43729,4,FALSE)=基本情報!$D$6,O83,"")),"")</f>
        <v/>
      </c>
      <c r="Q83" t="str">
        <f t="shared" si="1"/>
        <v/>
      </c>
      <c r="V83" s="13" t="s">
        <v>208</v>
      </c>
    </row>
    <row r="84" spans="2:22" x14ac:dyDescent="0.15">
      <c r="B84" s="13" t="s">
        <v>210</v>
      </c>
      <c r="C84" s="13" t="s">
        <v>210</v>
      </c>
      <c r="D84" s="1"/>
      <c r="E84" s="1"/>
      <c r="F84" s="1"/>
      <c r="O84">
        <v>83</v>
      </c>
      <c r="P84" t="str">
        <f>IFERROR(IF(COUNTIF(個人情報!$BI$5:$BI$401,"登録番号" &amp; リスト!O84)&gt;=1,"",IF(VLOOKUP(O84,登録者リスト!$A$1:$D$43729,4,FALSE)=基本情報!$D$6,O84,"")),"")</f>
        <v/>
      </c>
      <c r="Q84" t="str">
        <f t="shared" si="1"/>
        <v/>
      </c>
      <c r="V84" s="13" t="s">
        <v>209</v>
      </c>
    </row>
    <row r="85" spans="2:22" x14ac:dyDescent="0.15">
      <c r="B85" s="13" t="s">
        <v>211</v>
      </c>
      <c r="C85" s="13" t="s">
        <v>211</v>
      </c>
      <c r="D85" s="1"/>
      <c r="E85" s="1"/>
      <c r="F85" s="1"/>
      <c r="O85">
        <v>84</v>
      </c>
      <c r="P85" t="str">
        <f>IFERROR(IF(COUNTIF(個人情報!$BI$5:$BI$401,"登録番号" &amp; リスト!O85)&gt;=1,"",IF(VLOOKUP(O85,登録者リスト!$A$1:$D$43729,4,FALSE)=基本情報!$D$6,O85,"")),"")</f>
        <v/>
      </c>
      <c r="Q85" t="str">
        <f t="shared" si="1"/>
        <v/>
      </c>
      <c r="V85" s="13" t="s">
        <v>210</v>
      </c>
    </row>
    <row r="86" spans="2:22" x14ac:dyDescent="0.15">
      <c r="B86" s="13" t="s">
        <v>212</v>
      </c>
      <c r="C86" s="13" t="s">
        <v>212</v>
      </c>
      <c r="D86" s="1"/>
      <c r="E86" s="1"/>
      <c r="F86" s="1"/>
      <c r="O86">
        <v>85</v>
      </c>
      <c r="P86" t="str">
        <f>IFERROR(IF(COUNTIF(個人情報!$BI$5:$BI$401,"登録番号" &amp; リスト!O86)&gt;=1,"",IF(VLOOKUP(O86,登録者リスト!$A$1:$D$43729,4,FALSE)=基本情報!$D$6,O86,"")),"")</f>
        <v/>
      </c>
      <c r="Q86" t="str">
        <f t="shared" si="1"/>
        <v/>
      </c>
      <c r="V86" s="13" t="s">
        <v>211</v>
      </c>
    </row>
    <row r="87" spans="2:22" x14ac:dyDescent="0.15">
      <c r="B87" s="13" t="s">
        <v>213</v>
      </c>
      <c r="C87" s="13" t="s">
        <v>213</v>
      </c>
      <c r="D87" s="1"/>
      <c r="E87" s="1"/>
      <c r="F87" s="1"/>
      <c r="O87">
        <v>86</v>
      </c>
      <c r="P87" t="str">
        <f>IFERROR(IF(COUNTIF(個人情報!$BI$5:$BI$401,"登録番号" &amp; リスト!O87)&gt;=1,"",IF(VLOOKUP(O87,登録者リスト!$A$1:$D$43729,4,FALSE)=基本情報!$D$6,O87,"")),"")</f>
        <v/>
      </c>
      <c r="Q87" t="str">
        <f t="shared" si="1"/>
        <v/>
      </c>
      <c r="V87" s="13" t="s">
        <v>212</v>
      </c>
    </row>
    <row r="88" spans="2:22" x14ac:dyDescent="0.15">
      <c r="B88" s="13" t="s">
        <v>214</v>
      </c>
      <c r="C88" s="13" t="s">
        <v>214</v>
      </c>
      <c r="D88" s="1"/>
      <c r="E88" s="1"/>
      <c r="F88" s="1"/>
      <c r="O88">
        <v>87</v>
      </c>
      <c r="P88" t="str">
        <f>IFERROR(IF(COUNTIF(個人情報!$BI$5:$BI$401,"登録番号" &amp; リスト!O88)&gt;=1,"",IF(VLOOKUP(O88,登録者リスト!$A$1:$D$43729,4,FALSE)=基本情報!$D$6,O88,"")),"")</f>
        <v/>
      </c>
      <c r="Q88" t="str">
        <f t="shared" si="1"/>
        <v/>
      </c>
      <c r="V88" s="13" t="s">
        <v>213</v>
      </c>
    </row>
    <row r="89" spans="2:22" x14ac:dyDescent="0.15">
      <c r="B89" s="13" t="s">
        <v>215</v>
      </c>
      <c r="C89" s="13" t="s">
        <v>215</v>
      </c>
      <c r="D89" s="1"/>
      <c r="E89" s="1"/>
      <c r="F89" s="1"/>
      <c r="O89">
        <v>88</v>
      </c>
      <c r="P89" t="str">
        <f>IFERROR(IF(COUNTIF(個人情報!$BI$5:$BI$401,"登録番号" &amp; リスト!O89)&gt;=1,"",IF(VLOOKUP(O89,登録者リスト!$A$1:$D$43729,4,FALSE)=基本情報!$D$6,O89,"")),"")</f>
        <v/>
      </c>
      <c r="Q89" t="str">
        <f t="shared" si="1"/>
        <v/>
      </c>
      <c r="V89" s="13" t="s">
        <v>214</v>
      </c>
    </row>
    <row r="90" spans="2:22" x14ac:dyDescent="0.15">
      <c r="B90" s="13" t="s">
        <v>216</v>
      </c>
      <c r="C90" s="13" t="s">
        <v>216</v>
      </c>
      <c r="D90" s="1"/>
      <c r="E90" s="1"/>
      <c r="F90" s="1"/>
      <c r="O90">
        <v>89</v>
      </c>
      <c r="P90" t="str">
        <f>IFERROR(IF(COUNTIF(個人情報!$BI$5:$BI$401,"登録番号" &amp; リスト!O90)&gt;=1,"",IF(VLOOKUP(O90,登録者リスト!$A$1:$D$43729,4,FALSE)=基本情報!$D$6,O90,"")),"")</f>
        <v/>
      </c>
      <c r="Q90" t="str">
        <f t="shared" si="1"/>
        <v/>
      </c>
      <c r="V90" s="13" t="s">
        <v>215</v>
      </c>
    </row>
    <row r="91" spans="2:22" x14ac:dyDescent="0.15">
      <c r="B91" s="13" t="s">
        <v>217</v>
      </c>
      <c r="C91" s="13" t="s">
        <v>217</v>
      </c>
      <c r="D91" s="1"/>
      <c r="E91" s="1"/>
      <c r="F91" s="1"/>
      <c r="O91">
        <v>90</v>
      </c>
      <c r="P91" t="str">
        <f>IFERROR(IF(COUNTIF(個人情報!$BI$5:$BI$401,"登録番号" &amp; リスト!O91)&gt;=1,"",IF(VLOOKUP(O91,登録者リスト!$A$1:$D$43729,4,FALSE)=基本情報!$D$6,O91,"")),"")</f>
        <v/>
      </c>
      <c r="Q91" t="str">
        <f t="shared" si="1"/>
        <v/>
      </c>
      <c r="V91" s="13" t="s">
        <v>216</v>
      </c>
    </row>
    <row r="92" spans="2:22" x14ac:dyDescent="0.15">
      <c r="B92" s="13" t="s">
        <v>218</v>
      </c>
      <c r="C92" s="13" t="s">
        <v>218</v>
      </c>
      <c r="D92" s="1"/>
      <c r="E92" s="1"/>
      <c r="F92" s="1"/>
      <c r="O92">
        <v>91</v>
      </c>
      <c r="P92" t="str">
        <f>IFERROR(IF(COUNTIF(個人情報!$BI$5:$BI$401,"登録番号" &amp; リスト!O92)&gt;=1,"",IF(VLOOKUP(O92,登録者リスト!$A$1:$D$43729,4,FALSE)=基本情報!$D$6,O92,"")),"")</f>
        <v/>
      </c>
      <c r="Q92" t="str">
        <f t="shared" si="1"/>
        <v/>
      </c>
      <c r="V92" s="13" t="s">
        <v>217</v>
      </c>
    </row>
    <row r="93" spans="2:22" x14ac:dyDescent="0.15">
      <c r="B93" s="13" t="s">
        <v>219</v>
      </c>
      <c r="C93" s="13" t="s">
        <v>219</v>
      </c>
      <c r="D93" s="1"/>
      <c r="E93" s="1"/>
      <c r="F93" s="1"/>
      <c r="O93">
        <v>92</v>
      </c>
      <c r="P93" t="str">
        <f>IFERROR(IF(COUNTIF(個人情報!$BI$5:$BI$401,"登録番号" &amp; リスト!O93)&gt;=1,"",IF(VLOOKUP(O93,登録者リスト!$A$1:$D$43729,4,FALSE)=基本情報!$D$6,O93,"")),"")</f>
        <v/>
      </c>
      <c r="Q93" t="str">
        <f t="shared" si="1"/>
        <v/>
      </c>
      <c r="V93" s="13" t="s">
        <v>218</v>
      </c>
    </row>
    <row r="94" spans="2:22" x14ac:dyDescent="0.15">
      <c r="B94" s="13" t="s">
        <v>220</v>
      </c>
      <c r="C94" s="13" t="s">
        <v>220</v>
      </c>
      <c r="D94" s="1"/>
      <c r="E94" s="1"/>
      <c r="F94" s="1"/>
      <c r="O94">
        <v>93</v>
      </c>
      <c r="P94" t="str">
        <f>IFERROR(IF(COUNTIF(個人情報!$BI$5:$BI$401,"登録番号" &amp; リスト!O94)&gt;=1,"",IF(VLOOKUP(O94,登録者リスト!$A$1:$D$43729,4,FALSE)=基本情報!$D$6,O94,"")),"")</f>
        <v/>
      </c>
      <c r="Q94" t="str">
        <f t="shared" si="1"/>
        <v/>
      </c>
      <c r="V94" s="13" t="s">
        <v>219</v>
      </c>
    </row>
    <row r="95" spans="2:22" x14ac:dyDescent="0.15">
      <c r="B95" s="13" t="s">
        <v>221</v>
      </c>
      <c r="C95" s="13" t="s">
        <v>221</v>
      </c>
      <c r="D95" s="1"/>
      <c r="E95" s="1"/>
      <c r="F95" s="1"/>
      <c r="O95">
        <v>94</v>
      </c>
      <c r="P95" t="str">
        <f>IFERROR(IF(COUNTIF(個人情報!$BI$5:$BI$401,"登録番号" &amp; リスト!O95)&gt;=1,"",IF(VLOOKUP(O95,登録者リスト!$A$1:$D$43729,4,FALSE)=基本情報!$D$6,O95,"")),"")</f>
        <v/>
      </c>
      <c r="Q95" t="str">
        <f t="shared" si="1"/>
        <v/>
      </c>
      <c r="V95" s="13" t="s">
        <v>220</v>
      </c>
    </row>
    <row r="96" spans="2:22" x14ac:dyDescent="0.15">
      <c r="B96" s="13" t="s">
        <v>222</v>
      </c>
      <c r="C96" s="13" t="s">
        <v>222</v>
      </c>
      <c r="D96" s="1"/>
      <c r="E96" s="1"/>
      <c r="F96" s="1"/>
      <c r="O96">
        <v>95</v>
      </c>
      <c r="P96" t="str">
        <f>IFERROR(IF(COUNTIF(個人情報!$BI$5:$BI$401,"登録番号" &amp; リスト!O96)&gt;=1,"",IF(VLOOKUP(O96,登録者リスト!$A$1:$D$43729,4,FALSE)=基本情報!$D$6,O96,"")),"")</f>
        <v/>
      </c>
      <c r="Q96" t="str">
        <f t="shared" si="1"/>
        <v/>
      </c>
      <c r="V96" s="13" t="s">
        <v>221</v>
      </c>
    </row>
    <row r="97" spans="2:22" x14ac:dyDescent="0.15">
      <c r="B97" s="13" t="s">
        <v>223</v>
      </c>
      <c r="C97" s="13" t="s">
        <v>223</v>
      </c>
      <c r="D97" s="1"/>
      <c r="E97" s="1"/>
      <c r="F97" s="1"/>
      <c r="O97">
        <v>96</v>
      </c>
      <c r="P97" t="str">
        <f>IFERROR(IF(COUNTIF(個人情報!$BI$5:$BI$401,"登録番号" &amp; リスト!O97)&gt;=1,"",IF(VLOOKUP(O97,登録者リスト!$A$1:$D$43729,4,FALSE)=基本情報!$D$6,O97,"")),"")</f>
        <v/>
      </c>
      <c r="Q97" t="str">
        <f t="shared" si="1"/>
        <v/>
      </c>
      <c r="V97" s="13" t="s">
        <v>222</v>
      </c>
    </row>
    <row r="98" spans="2:22" x14ac:dyDescent="0.15">
      <c r="B98" s="13" t="s">
        <v>224</v>
      </c>
      <c r="C98" s="13" t="s">
        <v>224</v>
      </c>
      <c r="D98" s="1"/>
      <c r="E98" s="1"/>
      <c r="F98" s="1"/>
      <c r="O98">
        <v>97</v>
      </c>
      <c r="P98" t="str">
        <f>IFERROR(IF(COUNTIF(個人情報!$BI$5:$BI$401,"登録番号" &amp; リスト!O98)&gt;=1,"",IF(VLOOKUP(O98,登録者リスト!$A$1:$D$43729,4,FALSE)=基本情報!$D$6,O98,"")),"")</f>
        <v/>
      </c>
      <c r="Q98" t="str">
        <f t="shared" si="1"/>
        <v/>
      </c>
      <c r="V98" s="13" t="s">
        <v>223</v>
      </c>
    </row>
    <row r="99" spans="2:22" x14ac:dyDescent="0.15">
      <c r="B99" s="13" t="s">
        <v>225</v>
      </c>
      <c r="C99" s="13" t="s">
        <v>225</v>
      </c>
      <c r="D99" s="1"/>
      <c r="E99" s="1"/>
      <c r="F99" s="1"/>
      <c r="O99">
        <v>98</v>
      </c>
      <c r="P99" t="str">
        <f>IFERROR(IF(COUNTIF(個人情報!$BI$5:$BI$401,"登録番号" &amp; リスト!O99)&gt;=1,"",IF(VLOOKUP(O99,登録者リスト!$A$1:$D$43729,4,FALSE)=基本情報!$D$6,O99,"")),"")</f>
        <v/>
      </c>
      <c r="Q99" t="str">
        <f t="shared" si="1"/>
        <v/>
      </c>
      <c r="V99" s="13" t="s">
        <v>224</v>
      </c>
    </row>
    <row r="100" spans="2:22" x14ac:dyDescent="0.15">
      <c r="B100" s="13" t="s">
        <v>226</v>
      </c>
      <c r="C100" s="13" t="s">
        <v>226</v>
      </c>
      <c r="D100" s="1"/>
      <c r="E100" s="1"/>
      <c r="F100" s="1"/>
      <c r="O100">
        <v>99</v>
      </c>
      <c r="P100" t="str">
        <f>IFERROR(IF(COUNTIF(個人情報!$BI$5:$BI$401,"登録番号" &amp; リスト!O100)&gt;=1,"",IF(VLOOKUP(O100,登録者リスト!$A$1:$D$43729,4,FALSE)=基本情報!$D$6,O100,"")),"")</f>
        <v/>
      </c>
      <c r="Q100" t="str">
        <f t="shared" si="1"/>
        <v/>
      </c>
      <c r="V100" s="13" t="s">
        <v>225</v>
      </c>
    </row>
    <row r="101" spans="2:22" x14ac:dyDescent="0.15">
      <c r="B101" s="13" t="s">
        <v>227</v>
      </c>
      <c r="C101" s="13" t="s">
        <v>227</v>
      </c>
      <c r="D101" s="1"/>
      <c r="E101" s="1"/>
      <c r="F101" s="1"/>
      <c r="O101">
        <v>100</v>
      </c>
      <c r="P101" t="str">
        <f>IFERROR(IF(COUNTIF(個人情報!$BI$5:$BI$401,"登録番号" &amp; リスト!O101)&gt;=1,"",IF(VLOOKUP(O101,登録者リスト!$A$1:$D$43729,4,FALSE)=基本情報!$D$6,O101,"")),"")</f>
        <v/>
      </c>
      <c r="Q101" t="str">
        <f t="shared" si="1"/>
        <v/>
      </c>
      <c r="V101" s="13" t="s">
        <v>226</v>
      </c>
    </row>
    <row r="102" spans="2:22" x14ac:dyDescent="0.15">
      <c r="O102">
        <v>101</v>
      </c>
      <c r="P102" t="str">
        <f>IFERROR(IF(COUNTIF(個人情報!$BI$5:$BI$401,"登録番号" &amp; リスト!O102)&gt;=1,"",IF(VLOOKUP(O102,登録者リスト!$A$1:$D$43729,4,FALSE)=基本情報!$D$6,O102,"")),"")</f>
        <v/>
      </c>
      <c r="Q102" t="str">
        <f t="shared" si="1"/>
        <v/>
      </c>
      <c r="V102" s="13" t="s">
        <v>227</v>
      </c>
    </row>
    <row r="103" spans="2:22" x14ac:dyDescent="0.15">
      <c r="O103">
        <v>102</v>
      </c>
      <c r="P103" t="str">
        <f>IFERROR(IF(COUNTIF(個人情報!$BI$5:$BI$401,"登録番号" &amp; リスト!O103)&gt;=1,"",IF(VLOOKUP(O103,登録者リスト!$A$1:$D$43729,4,FALSE)=基本情報!$D$6,O103,"")),"")</f>
        <v/>
      </c>
      <c r="Q103" t="str">
        <f t="shared" si="1"/>
        <v/>
      </c>
    </row>
    <row r="104" spans="2:22" x14ac:dyDescent="0.15">
      <c r="O104">
        <v>103</v>
      </c>
      <c r="P104" t="str">
        <f>IFERROR(IF(COUNTIF(個人情報!$BI$5:$BI$401,"登録番号" &amp; リスト!O104)&gt;=1,"",IF(VLOOKUP(O104,登録者リスト!$A$1:$D$43729,4,FALSE)=基本情報!$D$6,O104,"")),"")</f>
        <v/>
      </c>
      <c r="Q104" t="str">
        <f t="shared" si="1"/>
        <v/>
      </c>
    </row>
    <row r="105" spans="2:22" x14ac:dyDescent="0.15">
      <c r="O105">
        <v>104</v>
      </c>
      <c r="P105" t="str">
        <f>IFERROR(IF(COUNTIF(個人情報!$BI$5:$BI$401,"登録番号" &amp; リスト!O105)&gt;=1,"",IF(VLOOKUP(O105,登録者リスト!$A$1:$D$43729,4,FALSE)=基本情報!$D$6,O105,"")),"")</f>
        <v/>
      </c>
      <c r="Q105" t="str">
        <f t="shared" si="1"/>
        <v/>
      </c>
    </row>
    <row r="106" spans="2:22" x14ac:dyDescent="0.15">
      <c r="O106">
        <v>105</v>
      </c>
      <c r="P106" t="str">
        <f>IFERROR(IF(COUNTIF(個人情報!$BI$5:$BI$401,"登録番号" &amp; リスト!O106)&gt;=1,"",IF(VLOOKUP(O106,登録者リスト!$A$1:$D$43729,4,FALSE)=基本情報!$D$6,O106,"")),"")</f>
        <v/>
      </c>
      <c r="Q106" t="str">
        <f t="shared" si="1"/>
        <v/>
      </c>
    </row>
    <row r="107" spans="2:22" x14ac:dyDescent="0.15">
      <c r="O107">
        <v>106</v>
      </c>
      <c r="P107" t="str">
        <f>IFERROR(IF(COUNTIF(個人情報!$BI$5:$BI$401,"登録番号" &amp; リスト!O107)&gt;=1,"",IF(VLOOKUP(O107,登録者リスト!$A$1:$D$43729,4,FALSE)=基本情報!$D$6,O107,"")),"")</f>
        <v/>
      </c>
      <c r="Q107" t="str">
        <f t="shared" si="1"/>
        <v/>
      </c>
    </row>
    <row r="108" spans="2:22" x14ac:dyDescent="0.15">
      <c r="O108">
        <v>107</v>
      </c>
      <c r="P108" t="str">
        <f>IFERROR(IF(COUNTIF(個人情報!$BI$5:$BI$401,"登録番号" &amp; リスト!O108)&gt;=1,"",IF(VLOOKUP(O108,登録者リスト!$A$1:$D$43729,4,FALSE)=基本情報!$D$6,O108,"")),"")</f>
        <v/>
      </c>
      <c r="Q108" t="str">
        <f t="shared" si="1"/>
        <v/>
      </c>
    </row>
    <row r="109" spans="2:22" x14ac:dyDescent="0.15">
      <c r="O109">
        <v>108</v>
      </c>
      <c r="P109" t="str">
        <f>IFERROR(IF(COUNTIF(個人情報!$BI$5:$BI$401,"登録番号" &amp; リスト!O109)&gt;=1,"",IF(VLOOKUP(O109,登録者リスト!$A$1:$D$43729,4,FALSE)=基本情報!$D$6,O109,"")),"")</f>
        <v/>
      </c>
      <c r="Q109" t="str">
        <f t="shared" si="1"/>
        <v/>
      </c>
    </row>
    <row r="110" spans="2:22" x14ac:dyDescent="0.15">
      <c r="O110">
        <v>109</v>
      </c>
      <c r="P110" t="str">
        <f>IFERROR(IF(COUNTIF(個人情報!$BI$5:$BI$401,"登録番号" &amp; リスト!O110)&gt;=1,"",IF(VLOOKUP(O110,登録者リスト!$A$1:$D$43729,4,FALSE)=基本情報!$D$6,O110,"")),"")</f>
        <v/>
      </c>
      <c r="Q110" t="str">
        <f t="shared" si="1"/>
        <v/>
      </c>
    </row>
    <row r="111" spans="2:22" x14ac:dyDescent="0.15">
      <c r="O111">
        <v>110</v>
      </c>
      <c r="P111" t="str">
        <f>IFERROR(IF(COUNTIF(個人情報!$BI$5:$BI$401,"登録番号" &amp; リスト!O111)&gt;=1,"",IF(VLOOKUP(O111,登録者リスト!$A$1:$D$43729,4,FALSE)=基本情報!$D$6,O111,"")),"")</f>
        <v/>
      </c>
      <c r="Q111" t="str">
        <f t="shared" si="1"/>
        <v/>
      </c>
    </row>
    <row r="112" spans="2:22" x14ac:dyDescent="0.15">
      <c r="O112">
        <v>111</v>
      </c>
      <c r="P112" t="str">
        <f>IFERROR(IF(COUNTIF(個人情報!$BI$5:$BI$401,"登録番号" &amp; リスト!O112)&gt;=1,"",IF(VLOOKUP(O112,登録者リスト!$A$1:$D$43729,4,FALSE)=基本情報!$D$6,O112,"")),"")</f>
        <v/>
      </c>
      <c r="Q112" t="str">
        <f t="shared" si="1"/>
        <v/>
      </c>
    </row>
    <row r="113" spans="15:17" x14ac:dyDescent="0.15">
      <c r="O113">
        <v>112</v>
      </c>
      <c r="P113" t="str">
        <f>IFERROR(IF(COUNTIF(個人情報!$BI$5:$BI$401,"登録番号" &amp; リスト!O113)&gt;=1,"",IF(VLOOKUP(O113,登録者リスト!$A$1:$D$43729,4,FALSE)=基本情報!$D$6,O113,"")),"")</f>
        <v/>
      </c>
      <c r="Q113" t="str">
        <f t="shared" si="1"/>
        <v/>
      </c>
    </row>
    <row r="114" spans="15:17" x14ac:dyDescent="0.15">
      <c r="O114">
        <v>113</v>
      </c>
      <c r="P114" t="str">
        <f>IFERROR(IF(COUNTIF(個人情報!$BI$5:$BI$401,"登録番号" &amp; リスト!O114)&gt;=1,"",IF(VLOOKUP(O114,登録者リスト!$A$1:$D$43729,4,FALSE)=基本情報!$D$6,O114,"")),"")</f>
        <v/>
      </c>
      <c r="Q114" t="str">
        <f t="shared" si="1"/>
        <v/>
      </c>
    </row>
    <row r="115" spans="15:17" x14ac:dyDescent="0.15">
      <c r="O115">
        <v>114</v>
      </c>
      <c r="P115" t="str">
        <f>IFERROR(IF(COUNTIF(個人情報!$BI$5:$BI$401,"登録番号" &amp; リスト!O115)&gt;=1,"",IF(VLOOKUP(O115,登録者リスト!$A$1:$D$43729,4,FALSE)=基本情報!$D$6,O115,"")),"")</f>
        <v/>
      </c>
      <c r="Q115" t="str">
        <f t="shared" si="1"/>
        <v/>
      </c>
    </row>
    <row r="116" spans="15:17" x14ac:dyDescent="0.15">
      <c r="O116">
        <v>115</v>
      </c>
      <c r="P116" t="str">
        <f>IFERROR(IF(COUNTIF(個人情報!$BI$5:$BI$401,"登録番号" &amp; リスト!O116)&gt;=1,"",IF(VLOOKUP(O116,登録者リスト!$A$1:$D$43729,4,FALSE)=基本情報!$D$6,O116,"")),"")</f>
        <v/>
      </c>
      <c r="Q116" t="str">
        <f t="shared" si="1"/>
        <v/>
      </c>
    </row>
    <row r="117" spans="15:17" x14ac:dyDescent="0.15">
      <c r="O117">
        <v>116</v>
      </c>
      <c r="P117" t="str">
        <f>IFERROR(IF(COUNTIF(個人情報!$BI$5:$BI$401,"登録番号" &amp; リスト!O117)&gt;=1,"",IF(VLOOKUP(O117,登録者リスト!$A$1:$D$43729,4,FALSE)=基本情報!$D$6,O117,"")),"")</f>
        <v/>
      </c>
      <c r="Q117" t="str">
        <f t="shared" si="1"/>
        <v/>
      </c>
    </row>
    <row r="118" spans="15:17" x14ac:dyDescent="0.15">
      <c r="O118">
        <v>117</v>
      </c>
      <c r="P118" t="str">
        <f>IFERROR(IF(COUNTIF(個人情報!$BI$5:$BI$401,"登録番号" &amp; リスト!O118)&gt;=1,"",IF(VLOOKUP(O118,登録者リスト!$A$1:$D$43729,4,FALSE)=基本情報!$D$6,O118,"")),"")</f>
        <v/>
      </c>
      <c r="Q118" t="str">
        <f t="shared" si="1"/>
        <v/>
      </c>
    </row>
    <row r="119" spans="15:17" x14ac:dyDescent="0.15">
      <c r="O119">
        <v>118</v>
      </c>
      <c r="P119" t="str">
        <f>IFERROR(IF(COUNTIF(個人情報!$BI$5:$BI$401,"登録番号" &amp; リスト!O119)&gt;=1,"",IF(VLOOKUP(O119,登録者リスト!$A$1:$D$43729,4,FALSE)=基本情報!$D$6,O119,"")),"")</f>
        <v/>
      </c>
      <c r="Q119" t="str">
        <f t="shared" si="1"/>
        <v/>
      </c>
    </row>
    <row r="120" spans="15:17" x14ac:dyDescent="0.15">
      <c r="O120">
        <v>119</v>
      </c>
      <c r="P120" t="str">
        <f>IFERROR(IF(COUNTIF(個人情報!$BI$5:$BI$401,"登録番号" &amp; リスト!O120)&gt;=1,"",IF(VLOOKUP(O120,登録者リスト!$A$1:$D$43729,4,FALSE)=基本情報!$D$6,O120,"")),"")</f>
        <v/>
      </c>
      <c r="Q120" t="str">
        <f t="shared" si="1"/>
        <v/>
      </c>
    </row>
    <row r="121" spans="15:17" x14ac:dyDescent="0.15">
      <c r="O121">
        <v>120</v>
      </c>
      <c r="P121" t="str">
        <f>IFERROR(IF(COUNTIF(個人情報!$BI$5:$BI$401,"登録番号" &amp; リスト!O121)&gt;=1,"",IF(VLOOKUP(O121,登録者リスト!$A$1:$D$43729,4,FALSE)=基本情報!$D$6,O121,"")),"")</f>
        <v/>
      </c>
      <c r="Q121" t="str">
        <f t="shared" si="1"/>
        <v/>
      </c>
    </row>
    <row r="122" spans="15:17" x14ac:dyDescent="0.15">
      <c r="O122">
        <v>121</v>
      </c>
      <c r="P122" t="str">
        <f>IFERROR(IF(COUNTIF(個人情報!$BI$5:$BI$401,"登録番号" &amp; リスト!O122)&gt;=1,"",IF(VLOOKUP(O122,登録者リスト!$A$1:$D$43729,4,FALSE)=基本情報!$D$6,O122,"")),"")</f>
        <v/>
      </c>
      <c r="Q122" t="str">
        <f t="shared" si="1"/>
        <v/>
      </c>
    </row>
    <row r="123" spans="15:17" x14ac:dyDescent="0.15">
      <c r="O123">
        <v>122</v>
      </c>
      <c r="P123" t="str">
        <f>IFERROR(IF(COUNTIF(個人情報!$BI$5:$BI$401,"登録番号" &amp; リスト!O123)&gt;=1,"",IF(VLOOKUP(O123,登録者リスト!$A$1:$D$43729,4,FALSE)=基本情報!$D$6,O123,"")),"")</f>
        <v/>
      </c>
      <c r="Q123" t="str">
        <f t="shared" si="1"/>
        <v/>
      </c>
    </row>
    <row r="124" spans="15:17" x14ac:dyDescent="0.15">
      <c r="O124">
        <v>123</v>
      </c>
      <c r="P124" t="str">
        <f>IFERROR(IF(COUNTIF(個人情報!$BI$5:$BI$401,"登録番号" &amp; リスト!O124)&gt;=1,"",IF(VLOOKUP(O124,登録者リスト!$A$1:$D$43729,4,FALSE)=基本情報!$D$6,O124,"")),"")</f>
        <v/>
      </c>
      <c r="Q124" t="str">
        <f t="shared" si="1"/>
        <v/>
      </c>
    </row>
    <row r="125" spans="15:17" x14ac:dyDescent="0.15">
      <c r="O125">
        <v>124</v>
      </c>
      <c r="P125" t="str">
        <f>IFERROR(IF(COUNTIF(個人情報!$BI$5:$BI$401,"登録番号" &amp; リスト!O125)&gt;=1,"",IF(VLOOKUP(O125,登録者リスト!$A$1:$D$43729,4,FALSE)=基本情報!$D$6,O125,"")),"")</f>
        <v/>
      </c>
      <c r="Q125" t="str">
        <f t="shared" si="1"/>
        <v/>
      </c>
    </row>
    <row r="126" spans="15:17" x14ac:dyDescent="0.15">
      <c r="O126">
        <v>125</v>
      </c>
      <c r="P126" t="str">
        <f>IFERROR(IF(COUNTIF(個人情報!$BI$5:$BI$401,"登録番号" &amp; リスト!O126)&gt;=1,"",IF(VLOOKUP(O126,登録者リスト!$A$1:$D$43729,4,FALSE)=基本情報!$D$6,O126,"")),"")</f>
        <v/>
      </c>
      <c r="Q126" t="str">
        <f t="shared" si="1"/>
        <v/>
      </c>
    </row>
    <row r="127" spans="15:17" x14ac:dyDescent="0.15">
      <c r="O127">
        <v>126</v>
      </c>
      <c r="P127" t="str">
        <f>IFERROR(IF(COUNTIF(個人情報!$BI$5:$BI$401,"登録番号" &amp; リスト!O127)&gt;=1,"",IF(VLOOKUP(O127,登録者リスト!$A$1:$D$43729,4,FALSE)=基本情報!$D$6,O127,"")),"")</f>
        <v/>
      </c>
      <c r="Q127" t="str">
        <f t="shared" si="1"/>
        <v/>
      </c>
    </row>
    <row r="128" spans="15:17" x14ac:dyDescent="0.15">
      <c r="O128">
        <v>127</v>
      </c>
      <c r="P128" t="str">
        <f>IFERROR(IF(COUNTIF(個人情報!$BI$5:$BI$401,"登録番号" &amp; リスト!O128)&gt;=1,"",IF(VLOOKUP(O128,登録者リスト!$A$1:$D$43729,4,FALSE)=基本情報!$D$6,O128,"")),"")</f>
        <v/>
      </c>
      <c r="Q128" t="str">
        <f t="shared" si="1"/>
        <v/>
      </c>
    </row>
    <row r="129" spans="15:17" x14ac:dyDescent="0.15">
      <c r="O129">
        <v>128</v>
      </c>
      <c r="P129" t="str">
        <f>IFERROR(IF(COUNTIF(個人情報!$BI$5:$BI$401,"登録番号" &amp; リスト!O129)&gt;=1,"",IF(VLOOKUP(O129,登録者リスト!$A$1:$D$43729,4,FALSE)=基本情報!$D$6,O129,"")),"")</f>
        <v/>
      </c>
      <c r="Q129" t="str">
        <f t="shared" si="1"/>
        <v/>
      </c>
    </row>
    <row r="130" spans="15:17" x14ac:dyDescent="0.15">
      <c r="O130">
        <v>129</v>
      </c>
      <c r="P130" t="str">
        <f>IFERROR(IF(COUNTIF(個人情報!$BI$5:$BI$401,"登録番号" &amp; リスト!O130)&gt;=1,"",IF(VLOOKUP(O130,登録者リスト!$A$1:$D$43729,4,FALSE)=基本情報!$D$6,O130,"")),"")</f>
        <v/>
      </c>
      <c r="Q130" t="str">
        <f t="shared" si="1"/>
        <v/>
      </c>
    </row>
    <row r="131" spans="15:17" x14ac:dyDescent="0.15">
      <c r="O131">
        <v>130</v>
      </c>
      <c r="P131" t="str">
        <f>IFERROR(IF(COUNTIF(個人情報!$BI$5:$BI$401,"登録番号" &amp; リスト!O131)&gt;=1,"",IF(VLOOKUP(O131,登録者リスト!$A$1:$D$43729,4,FALSE)=基本情報!$D$6,O131,"")),"")</f>
        <v/>
      </c>
      <c r="Q131" t="str">
        <f t="shared" ref="Q131:Q194" si="2">IFERROR(SMALL($P$2:$P$13001,O131),"")</f>
        <v/>
      </c>
    </row>
    <row r="132" spans="15:17" x14ac:dyDescent="0.15">
      <c r="O132">
        <v>131</v>
      </c>
      <c r="P132" t="str">
        <f>IFERROR(IF(COUNTIF(個人情報!$BI$5:$BI$401,"登録番号" &amp; リスト!O132)&gt;=1,"",IF(VLOOKUP(O132,登録者リスト!$A$1:$D$43729,4,FALSE)=基本情報!$D$6,O132,"")),"")</f>
        <v/>
      </c>
      <c r="Q132" t="str">
        <f t="shared" si="2"/>
        <v/>
      </c>
    </row>
    <row r="133" spans="15:17" x14ac:dyDescent="0.15">
      <c r="O133">
        <v>132</v>
      </c>
      <c r="P133" t="str">
        <f>IFERROR(IF(COUNTIF(個人情報!$BI$5:$BI$401,"登録番号" &amp; リスト!O133)&gt;=1,"",IF(VLOOKUP(O133,登録者リスト!$A$1:$D$43729,4,FALSE)=基本情報!$D$6,O133,"")),"")</f>
        <v/>
      </c>
      <c r="Q133" t="str">
        <f t="shared" si="2"/>
        <v/>
      </c>
    </row>
    <row r="134" spans="15:17" x14ac:dyDescent="0.15">
      <c r="O134">
        <v>133</v>
      </c>
      <c r="P134" t="str">
        <f>IFERROR(IF(COUNTIF(個人情報!$BI$5:$BI$401,"登録番号" &amp; リスト!O134)&gt;=1,"",IF(VLOOKUP(O134,登録者リスト!$A$1:$D$43729,4,FALSE)=基本情報!$D$6,O134,"")),"")</f>
        <v/>
      </c>
      <c r="Q134" t="str">
        <f t="shared" si="2"/>
        <v/>
      </c>
    </row>
    <row r="135" spans="15:17" x14ac:dyDescent="0.15">
      <c r="O135">
        <v>134</v>
      </c>
      <c r="P135" t="str">
        <f>IFERROR(IF(COUNTIF(個人情報!$BI$5:$BI$401,"登録番号" &amp; リスト!O135)&gt;=1,"",IF(VLOOKUP(O135,登録者リスト!$A$1:$D$43729,4,FALSE)=基本情報!$D$6,O135,"")),"")</f>
        <v/>
      </c>
      <c r="Q135" t="str">
        <f t="shared" si="2"/>
        <v/>
      </c>
    </row>
    <row r="136" spans="15:17" x14ac:dyDescent="0.15">
      <c r="O136">
        <v>135</v>
      </c>
      <c r="P136" t="str">
        <f>IFERROR(IF(COUNTIF(個人情報!$BI$5:$BI$401,"登録番号" &amp; リスト!O136)&gt;=1,"",IF(VLOOKUP(O136,登録者リスト!$A$1:$D$43729,4,FALSE)=基本情報!$D$6,O136,"")),"")</f>
        <v/>
      </c>
      <c r="Q136" t="str">
        <f t="shared" si="2"/>
        <v/>
      </c>
    </row>
    <row r="137" spans="15:17" x14ac:dyDescent="0.15">
      <c r="O137">
        <v>136</v>
      </c>
      <c r="P137" t="str">
        <f>IFERROR(IF(COUNTIF(個人情報!$BI$5:$BI$401,"登録番号" &amp; リスト!O137)&gt;=1,"",IF(VLOOKUP(O137,登録者リスト!$A$1:$D$43729,4,FALSE)=基本情報!$D$6,O137,"")),"")</f>
        <v/>
      </c>
      <c r="Q137" t="str">
        <f t="shared" si="2"/>
        <v/>
      </c>
    </row>
    <row r="138" spans="15:17" x14ac:dyDescent="0.15">
      <c r="O138">
        <v>137</v>
      </c>
      <c r="P138" t="str">
        <f>IFERROR(IF(COUNTIF(個人情報!$BI$5:$BI$401,"登録番号" &amp; リスト!O138)&gt;=1,"",IF(VLOOKUP(O138,登録者リスト!$A$1:$D$43729,4,FALSE)=基本情報!$D$6,O138,"")),"")</f>
        <v/>
      </c>
      <c r="Q138" t="str">
        <f t="shared" si="2"/>
        <v/>
      </c>
    </row>
    <row r="139" spans="15:17" x14ac:dyDescent="0.15">
      <c r="O139">
        <v>138</v>
      </c>
      <c r="P139" t="str">
        <f>IFERROR(IF(COUNTIF(個人情報!$BI$5:$BI$401,"登録番号" &amp; リスト!O139)&gt;=1,"",IF(VLOOKUP(O139,登録者リスト!$A$1:$D$43729,4,FALSE)=基本情報!$D$6,O139,"")),"")</f>
        <v/>
      </c>
      <c r="Q139" t="str">
        <f t="shared" si="2"/>
        <v/>
      </c>
    </row>
    <row r="140" spans="15:17" x14ac:dyDescent="0.15">
      <c r="O140">
        <v>139</v>
      </c>
      <c r="P140" t="str">
        <f>IFERROR(IF(COUNTIF(個人情報!$BI$5:$BI$401,"登録番号" &amp; リスト!O140)&gt;=1,"",IF(VLOOKUP(O140,登録者リスト!$A$1:$D$43729,4,FALSE)=基本情報!$D$6,O140,"")),"")</f>
        <v/>
      </c>
      <c r="Q140" t="str">
        <f t="shared" si="2"/>
        <v/>
      </c>
    </row>
    <row r="141" spans="15:17" x14ac:dyDescent="0.15">
      <c r="O141">
        <v>140</v>
      </c>
      <c r="P141" t="str">
        <f>IFERROR(IF(COUNTIF(個人情報!$BI$5:$BI$401,"登録番号" &amp; リスト!O141)&gt;=1,"",IF(VLOOKUP(O141,登録者リスト!$A$1:$D$43729,4,FALSE)=基本情報!$D$6,O141,"")),"")</f>
        <v/>
      </c>
      <c r="Q141" t="str">
        <f t="shared" si="2"/>
        <v/>
      </c>
    </row>
    <row r="142" spans="15:17" x14ac:dyDescent="0.15">
      <c r="O142">
        <v>141</v>
      </c>
      <c r="P142" t="str">
        <f>IFERROR(IF(COUNTIF(個人情報!$BI$5:$BI$401,"登録番号" &amp; リスト!O142)&gt;=1,"",IF(VLOOKUP(O142,登録者リスト!$A$1:$D$43729,4,FALSE)=基本情報!$D$6,O142,"")),"")</f>
        <v/>
      </c>
      <c r="Q142" t="str">
        <f t="shared" si="2"/>
        <v/>
      </c>
    </row>
    <row r="143" spans="15:17" x14ac:dyDescent="0.15">
      <c r="O143">
        <v>142</v>
      </c>
      <c r="P143" t="str">
        <f>IFERROR(IF(COUNTIF(個人情報!$BI$5:$BI$401,"登録番号" &amp; リスト!O143)&gt;=1,"",IF(VLOOKUP(O143,登録者リスト!$A$1:$D$43729,4,FALSE)=基本情報!$D$6,O143,"")),"")</f>
        <v/>
      </c>
      <c r="Q143" t="str">
        <f t="shared" si="2"/>
        <v/>
      </c>
    </row>
    <row r="144" spans="15:17" x14ac:dyDescent="0.15">
      <c r="O144">
        <v>143</v>
      </c>
      <c r="P144" t="str">
        <f>IFERROR(IF(COUNTIF(個人情報!$BI$5:$BI$401,"登録番号" &amp; リスト!O144)&gt;=1,"",IF(VLOOKUP(O144,登録者リスト!$A$1:$D$43729,4,FALSE)=基本情報!$D$6,O144,"")),"")</f>
        <v/>
      </c>
      <c r="Q144" t="str">
        <f t="shared" si="2"/>
        <v/>
      </c>
    </row>
    <row r="145" spans="15:17" x14ac:dyDescent="0.15">
      <c r="O145">
        <v>144</v>
      </c>
      <c r="P145" t="str">
        <f>IFERROR(IF(COUNTIF(個人情報!$BI$5:$BI$401,"登録番号" &amp; リスト!O145)&gt;=1,"",IF(VLOOKUP(O145,登録者リスト!$A$1:$D$43729,4,FALSE)=基本情報!$D$6,O145,"")),"")</f>
        <v/>
      </c>
      <c r="Q145" t="str">
        <f t="shared" si="2"/>
        <v/>
      </c>
    </row>
    <row r="146" spans="15:17" x14ac:dyDescent="0.15">
      <c r="O146">
        <v>145</v>
      </c>
      <c r="P146" t="str">
        <f>IFERROR(IF(COUNTIF(個人情報!$BI$5:$BI$401,"登録番号" &amp; リスト!O146)&gt;=1,"",IF(VLOOKUP(O146,登録者リスト!$A$1:$D$43729,4,FALSE)=基本情報!$D$6,O146,"")),"")</f>
        <v/>
      </c>
      <c r="Q146" t="str">
        <f t="shared" si="2"/>
        <v/>
      </c>
    </row>
    <row r="147" spans="15:17" x14ac:dyDescent="0.15">
      <c r="O147">
        <v>146</v>
      </c>
      <c r="P147" t="str">
        <f>IFERROR(IF(COUNTIF(個人情報!$BI$5:$BI$401,"登録番号" &amp; リスト!O147)&gt;=1,"",IF(VLOOKUP(O147,登録者リスト!$A$1:$D$43729,4,FALSE)=基本情報!$D$6,O147,"")),"")</f>
        <v/>
      </c>
      <c r="Q147" t="str">
        <f t="shared" si="2"/>
        <v/>
      </c>
    </row>
    <row r="148" spans="15:17" x14ac:dyDescent="0.15">
      <c r="O148">
        <v>147</v>
      </c>
      <c r="P148" t="str">
        <f>IFERROR(IF(COUNTIF(個人情報!$BI$5:$BI$401,"登録番号" &amp; リスト!O148)&gt;=1,"",IF(VLOOKUP(O148,登録者リスト!$A$1:$D$43729,4,FALSE)=基本情報!$D$6,O148,"")),"")</f>
        <v/>
      </c>
      <c r="Q148" t="str">
        <f t="shared" si="2"/>
        <v/>
      </c>
    </row>
    <row r="149" spans="15:17" x14ac:dyDescent="0.15">
      <c r="O149">
        <v>148</v>
      </c>
      <c r="P149" t="str">
        <f>IFERROR(IF(COUNTIF(個人情報!$BI$5:$BI$401,"登録番号" &amp; リスト!O149)&gt;=1,"",IF(VLOOKUP(O149,登録者リスト!$A$1:$D$43729,4,FALSE)=基本情報!$D$6,O149,"")),"")</f>
        <v/>
      </c>
      <c r="Q149" t="str">
        <f t="shared" si="2"/>
        <v/>
      </c>
    </row>
    <row r="150" spans="15:17" x14ac:dyDescent="0.15">
      <c r="O150">
        <v>149</v>
      </c>
      <c r="P150" t="str">
        <f>IFERROR(IF(COUNTIF(個人情報!$BI$5:$BI$401,"登録番号" &amp; リスト!O150)&gt;=1,"",IF(VLOOKUP(O150,登録者リスト!$A$1:$D$43729,4,FALSE)=基本情報!$D$6,O150,"")),"")</f>
        <v/>
      </c>
      <c r="Q150" t="str">
        <f t="shared" si="2"/>
        <v/>
      </c>
    </row>
    <row r="151" spans="15:17" x14ac:dyDescent="0.15">
      <c r="O151">
        <v>150</v>
      </c>
      <c r="P151" t="str">
        <f>IFERROR(IF(COUNTIF(個人情報!$BI$5:$BI$401,"登録番号" &amp; リスト!O151)&gt;=1,"",IF(VLOOKUP(O151,登録者リスト!$A$1:$D$43729,4,FALSE)=基本情報!$D$6,O151,"")),"")</f>
        <v/>
      </c>
      <c r="Q151" t="str">
        <f t="shared" si="2"/>
        <v/>
      </c>
    </row>
    <row r="152" spans="15:17" x14ac:dyDescent="0.15">
      <c r="O152">
        <v>151</v>
      </c>
      <c r="P152" t="str">
        <f>IFERROR(IF(COUNTIF(個人情報!$BI$5:$BI$401,"登録番号" &amp; リスト!O152)&gt;=1,"",IF(VLOOKUP(O152,登録者リスト!$A$1:$D$43729,4,FALSE)=基本情報!$D$6,O152,"")),"")</f>
        <v/>
      </c>
      <c r="Q152" t="str">
        <f t="shared" si="2"/>
        <v/>
      </c>
    </row>
    <row r="153" spans="15:17" x14ac:dyDescent="0.15">
      <c r="O153">
        <v>152</v>
      </c>
      <c r="P153" t="str">
        <f>IFERROR(IF(COUNTIF(個人情報!$BI$5:$BI$401,"登録番号" &amp; リスト!O153)&gt;=1,"",IF(VLOOKUP(O153,登録者リスト!$A$1:$D$43729,4,FALSE)=基本情報!$D$6,O153,"")),"")</f>
        <v/>
      </c>
      <c r="Q153" t="str">
        <f t="shared" si="2"/>
        <v/>
      </c>
    </row>
    <row r="154" spans="15:17" x14ac:dyDescent="0.15">
      <c r="O154">
        <v>153</v>
      </c>
      <c r="P154" t="str">
        <f>IFERROR(IF(COUNTIF(個人情報!$BI$5:$BI$401,"登録番号" &amp; リスト!O154)&gt;=1,"",IF(VLOOKUP(O154,登録者リスト!$A$1:$D$43729,4,FALSE)=基本情報!$D$6,O154,"")),"")</f>
        <v/>
      </c>
      <c r="Q154" t="str">
        <f t="shared" si="2"/>
        <v/>
      </c>
    </row>
    <row r="155" spans="15:17" x14ac:dyDescent="0.15">
      <c r="O155">
        <v>154</v>
      </c>
      <c r="P155" t="str">
        <f>IFERROR(IF(COUNTIF(個人情報!$BI$5:$BI$401,"登録番号" &amp; リスト!O155)&gt;=1,"",IF(VLOOKUP(O155,登録者リスト!$A$1:$D$43729,4,FALSE)=基本情報!$D$6,O155,"")),"")</f>
        <v/>
      </c>
      <c r="Q155" t="str">
        <f t="shared" si="2"/>
        <v/>
      </c>
    </row>
    <row r="156" spans="15:17" x14ac:dyDescent="0.15">
      <c r="O156">
        <v>155</v>
      </c>
      <c r="P156" t="str">
        <f>IFERROR(IF(COUNTIF(個人情報!$BI$5:$BI$401,"登録番号" &amp; リスト!O156)&gt;=1,"",IF(VLOOKUP(O156,登録者リスト!$A$1:$D$43729,4,FALSE)=基本情報!$D$6,O156,"")),"")</f>
        <v/>
      </c>
      <c r="Q156" t="str">
        <f t="shared" si="2"/>
        <v/>
      </c>
    </row>
    <row r="157" spans="15:17" x14ac:dyDescent="0.15">
      <c r="O157">
        <v>156</v>
      </c>
      <c r="P157" t="str">
        <f>IFERROR(IF(COUNTIF(個人情報!$BI$5:$BI$401,"登録番号" &amp; リスト!O157)&gt;=1,"",IF(VLOOKUP(O157,登録者リスト!$A$1:$D$43729,4,FALSE)=基本情報!$D$6,O157,"")),"")</f>
        <v/>
      </c>
      <c r="Q157" t="str">
        <f t="shared" si="2"/>
        <v/>
      </c>
    </row>
    <row r="158" spans="15:17" x14ac:dyDescent="0.15">
      <c r="O158">
        <v>157</v>
      </c>
      <c r="P158" t="str">
        <f>IFERROR(IF(COUNTIF(個人情報!$BI$5:$BI$401,"登録番号" &amp; リスト!O158)&gt;=1,"",IF(VLOOKUP(O158,登録者リスト!$A$1:$D$43729,4,FALSE)=基本情報!$D$6,O158,"")),"")</f>
        <v/>
      </c>
      <c r="Q158" t="str">
        <f t="shared" si="2"/>
        <v/>
      </c>
    </row>
    <row r="159" spans="15:17" x14ac:dyDescent="0.15">
      <c r="O159">
        <v>158</v>
      </c>
      <c r="P159" t="str">
        <f>IFERROR(IF(COUNTIF(個人情報!$BI$5:$BI$401,"登録番号" &amp; リスト!O159)&gt;=1,"",IF(VLOOKUP(O159,登録者リスト!$A$1:$D$43729,4,FALSE)=基本情報!$D$6,O159,"")),"")</f>
        <v/>
      </c>
      <c r="Q159" t="str">
        <f t="shared" si="2"/>
        <v/>
      </c>
    </row>
    <row r="160" spans="15:17" x14ac:dyDescent="0.15">
      <c r="O160">
        <v>159</v>
      </c>
      <c r="P160" t="str">
        <f>IFERROR(IF(COUNTIF(個人情報!$BI$5:$BI$401,"登録番号" &amp; リスト!O160)&gt;=1,"",IF(VLOOKUP(O160,登録者リスト!$A$1:$D$43729,4,FALSE)=基本情報!$D$6,O160,"")),"")</f>
        <v/>
      </c>
      <c r="Q160" t="str">
        <f t="shared" si="2"/>
        <v/>
      </c>
    </row>
    <row r="161" spans="15:17" x14ac:dyDescent="0.15">
      <c r="O161">
        <v>160</v>
      </c>
      <c r="P161" t="str">
        <f>IFERROR(IF(COUNTIF(個人情報!$BI$5:$BI$401,"登録番号" &amp; リスト!O161)&gt;=1,"",IF(VLOOKUP(O161,登録者リスト!$A$1:$D$43729,4,FALSE)=基本情報!$D$6,O161,"")),"")</f>
        <v/>
      </c>
      <c r="Q161" t="str">
        <f t="shared" si="2"/>
        <v/>
      </c>
    </row>
    <row r="162" spans="15:17" x14ac:dyDescent="0.15">
      <c r="O162">
        <v>161</v>
      </c>
      <c r="P162" t="str">
        <f>IFERROR(IF(COUNTIF(個人情報!$BI$5:$BI$401,"登録番号" &amp; リスト!O162)&gt;=1,"",IF(VLOOKUP(O162,登録者リスト!$A$1:$D$43729,4,FALSE)=基本情報!$D$6,O162,"")),"")</f>
        <v/>
      </c>
      <c r="Q162" t="str">
        <f t="shared" si="2"/>
        <v/>
      </c>
    </row>
    <row r="163" spans="15:17" x14ac:dyDescent="0.15">
      <c r="O163">
        <v>162</v>
      </c>
      <c r="P163" t="str">
        <f>IFERROR(IF(COUNTIF(個人情報!$BI$5:$BI$401,"登録番号" &amp; リスト!O163)&gt;=1,"",IF(VLOOKUP(O163,登録者リスト!$A$1:$D$43729,4,FALSE)=基本情報!$D$6,O163,"")),"")</f>
        <v/>
      </c>
      <c r="Q163" t="str">
        <f t="shared" si="2"/>
        <v/>
      </c>
    </row>
    <row r="164" spans="15:17" x14ac:dyDescent="0.15">
      <c r="O164">
        <v>163</v>
      </c>
      <c r="P164" t="str">
        <f>IFERROR(IF(COUNTIF(個人情報!$BI$5:$BI$401,"登録番号" &amp; リスト!O164)&gt;=1,"",IF(VLOOKUP(O164,登録者リスト!$A$1:$D$43729,4,FALSE)=基本情報!$D$6,O164,"")),"")</f>
        <v/>
      </c>
      <c r="Q164" t="str">
        <f t="shared" si="2"/>
        <v/>
      </c>
    </row>
    <row r="165" spans="15:17" x14ac:dyDescent="0.15">
      <c r="O165">
        <v>164</v>
      </c>
      <c r="P165" t="str">
        <f>IFERROR(IF(COUNTIF(個人情報!$BI$5:$BI$401,"登録番号" &amp; リスト!O165)&gt;=1,"",IF(VLOOKUP(O165,登録者リスト!$A$1:$D$43729,4,FALSE)=基本情報!$D$6,O165,"")),"")</f>
        <v/>
      </c>
      <c r="Q165" t="str">
        <f t="shared" si="2"/>
        <v/>
      </c>
    </row>
    <row r="166" spans="15:17" x14ac:dyDescent="0.15">
      <c r="O166">
        <v>165</v>
      </c>
      <c r="P166" t="str">
        <f>IFERROR(IF(COUNTIF(個人情報!$BI$5:$BI$401,"登録番号" &amp; リスト!O166)&gt;=1,"",IF(VLOOKUP(O166,登録者リスト!$A$1:$D$43729,4,FALSE)=基本情報!$D$6,O166,"")),"")</f>
        <v/>
      </c>
      <c r="Q166" t="str">
        <f t="shared" si="2"/>
        <v/>
      </c>
    </row>
    <row r="167" spans="15:17" x14ac:dyDescent="0.15">
      <c r="O167">
        <v>166</v>
      </c>
      <c r="P167" t="str">
        <f>IFERROR(IF(COUNTIF(個人情報!$BI$5:$BI$401,"登録番号" &amp; リスト!O167)&gt;=1,"",IF(VLOOKUP(O167,登録者リスト!$A$1:$D$43729,4,FALSE)=基本情報!$D$6,O167,"")),"")</f>
        <v/>
      </c>
      <c r="Q167" t="str">
        <f t="shared" si="2"/>
        <v/>
      </c>
    </row>
    <row r="168" spans="15:17" x14ac:dyDescent="0.15">
      <c r="O168">
        <v>167</v>
      </c>
      <c r="P168" t="str">
        <f>IFERROR(IF(COUNTIF(個人情報!$BI$5:$BI$401,"登録番号" &amp; リスト!O168)&gt;=1,"",IF(VLOOKUP(O168,登録者リスト!$A$1:$D$43729,4,FALSE)=基本情報!$D$6,O168,"")),"")</f>
        <v/>
      </c>
      <c r="Q168" t="str">
        <f t="shared" si="2"/>
        <v/>
      </c>
    </row>
    <row r="169" spans="15:17" x14ac:dyDescent="0.15">
      <c r="O169">
        <v>168</v>
      </c>
      <c r="P169" t="str">
        <f>IFERROR(IF(COUNTIF(個人情報!$BI$5:$BI$401,"登録番号" &amp; リスト!O169)&gt;=1,"",IF(VLOOKUP(O169,登録者リスト!$A$1:$D$43729,4,FALSE)=基本情報!$D$6,O169,"")),"")</f>
        <v/>
      </c>
      <c r="Q169" t="str">
        <f t="shared" si="2"/>
        <v/>
      </c>
    </row>
    <row r="170" spans="15:17" x14ac:dyDescent="0.15">
      <c r="O170">
        <v>169</v>
      </c>
      <c r="P170" t="str">
        <f>IFERROR(IF(COUNTIF(個人情報!$BI$5:$BI$401,"登録番号" &amp; リスト!O170)&gt;=1,"",IF(VLOOKUP(O170,登録者リスト!$A$1:$D$43729,4,FALSE)=基本情報!$D$6,O170,"")),"")</f>
        <v/>
      </c>
      <c r="Q170" t="str">
        <f t="shared" si="2"/>
        <v/>
      </c>
    </row>
    <row r="171" spans="15:17" x14ac:dyDescent="0.15">
      <c r="O171">
        <v>170</v>
      </c>
      <c r="P171" t="str">
        <f>IFERROR(IF(COUNTIF(個人情報!$BI$5:$BI$401,"登録番号" &amp; リスト!O171)&gt;=1,"",IF(VLOOKUP(O171,登録者リスト!$A$1:$D$43729,4,FALSE)=基本情報!$D$6,O171,"")),"")</f>
        <v/>
      </c>
      <c r="Q171" t="str">
        <f t="shared" si="2"/>
        <v/>
      </c>
    </row>
    <row r="172" spans="15:17" x14ac:dyDescent="0.15">
      <c r="O172">
        <v>171</v>
      </c>
      <c r="P172" t="str">
        <f>IFERROR(IF(COUNTIF(個人情報!$BI$5:$BI$401,"登録番号" &amp; リスト!O172)&gt;=1,"",IF(VLOOKUP(O172,登録者リスト!$A$1:$D$43729,4,FALSE)=基本情報!$D$6,O172,"")),"")</f>
        <v/>
      </c>
      <c r="Q172" t="str">
        <f t="shared" si="2"/>
        <v/>
      </c>
    </row>
    <row r="173" spans="15:17" x14ac:dyDescent="0.15">
      <c r="O173">
        <v>172</v>
      </c>
      <c r="P173" t="str">
        <f>IFERROR(IF(COUNTIF(個人情報!$BI$5:$BI$401,"登録番号" &amp; リスト!O173)&gt;=1,"",IF(VLOOKUP(O173,登録者リスト!$A$1:$D$43729,4,FALSE)=基本情報!$D$6,O173,"")),"")</f>
        <v/>
      </c>
      <c r="Q173" t="str">
        <f t="shared" si="2"/>
        <v/>
      </c>
    </row>
    <row r="174" spans="15:17" x14ac:dyDescent="0.15">
      <c r="O174">
        <v>173</v>
      </c>
      <c r="P174" t="str">
        <f>IFERROR(IF(COUNTIF(個人情報!$BI$5:$BI$401,"登録番号" &amp; リスト!O174)&gt;=1,"",IF(VLOOKUP(O174,登録者リスト!$A$1:$D$43729,4,FALSE)=基本情報!$D$6,O174,"")),"")</f>
        <v/>
      </c>
      <c r="Q174" t="str">
        <f t="shared" si="2"/>
        <v/>
      </c>
    </row>
    <row r="175" spans="15:17" x14ac:dyDescent="0.15">
      <c r="O175">
        <v>174</v>
      </c>
      <c r="P175" t="str">
        <f>IFERROR(IF(COUNTIF(個人情報!$BI$5:$BI$401,"登録番号" &amp; リスト!O175)&gt;=1,"",IF(VLOOKUP(O175,登録者リスト!$A$1:$D$43729,4,FALSE)=基本情報!$D$6,O175,"")),"")</f>
        <v/>
      </c>
      <c r="Q175" t="str">
        <f t="shared" si="2"/>
        <v/>
      </c>
    </row>
    <row r="176" spans="15:17" x14ac:dyDescent="0.15">
      <c r="O176">
        <v>175</v>
      </c>
      <c r="P176" t="str">
        <f>IFERROR(IF(COUNTIF(個人情報!$BI$5:$BI$401,"登録番号" &amp; リスト!O176)&gt;=1,"",IF(VLOOKUP(O176,登録者リスト!$A$1:$D$43729,4,FALSE)=基本情報!$D$6,O176,"")),"")</f>
        <v/>
      </c>
      <c r="Q176" t="str">
        <f t="shared" si="2"/>
        <v/>
      </c>
    </row>
    <row r="177" spans="15:17" x14ac:dyDescent="0.15">
      <c r="O177">
        <v>176</v>
      </c>
      <c r="P177" t="str">
        <f>IFERROR(IF(COUNTIF(個人情報!$BI$5:$BI$401,"登録番号" &amp; リスト!O177)&gt;=1,"",IF(VLOOKUP(O177,登録者リスト!$A$1:$D$43729,4,FALSE)=基本情報!$D$6,O177,"")),"")</f>
        <v/>
      </c>
      <c r="Q177" t="str">
        <f t="shared" si="2"/>
        <v/>
      </c>
    </row>
    <row r="178" spans="15:17" x14ac:dyDescent="0.15">
      <c r="O178">
        <v>177</v>
      </c>
      <c r="P178" t="str">
        <f>IFERROR(IF(COUNTIF(個人情報!$BI$5:$BI$401,"登録番号" &amp; リスト!O178)&gt;=1,"",IF(VLOOKUP(O178,登録者リスト!$A$1:$D$43729,4,FALSE)=基本情報!$D$6,O178,"")),"")</f>
        <v/>
      </c>
      <c r="Q178" t="str">
        <f t="shared" si="2"/>
        <v/>
      </c>
    </row>
    <row r="179" spans="15:17" x14ac:dyDescent="0.15">
      <c r="O179">
        <v>178</v>
      </c>
      <c r="P179" t="str">
        <f>IFERROR(IF(COUNTIF(個人情報!$BI$5:$BI$401,"登録番号" &amp; リスト!O179)&gt;=1,"",IF(VLOOKUP(O179,登録者リスト!$A$1:$D$43729,4,FALSE)=基本情報!$D$6,O179,"")),"")</f>
        <v/>
      </c>
      <c r="Q179" t="str">
        <f t="shared" si="2"/>
        <v/>
      </c>
    </row>
    <row r="180" spans="15:17" x14ac:dyDescent="0.15">
      <c r="O180">
        <v>179</v>
      </c>
      <c r="P180" t="str">
        <f>IFERROR(IF(COUNTIF(個人情報!$BI$5:$BI$401,"登録番号" &amp; リスト!O180)&gt;=1,"",IF(VLOOKUP(O180,登録者リスト!$A$1:$D$43729,4,FALSE)=基本情報!$D$6,O180,"")),"")</f>
        <v/>
      </c>
      <c r="Q180" t="str">
        <f t="shared" si="2"/>
        <v/>
      </c>
    </row>
    <row r="181" spans="15:17" x14ac:dyDescent="0.15">
      <c r="O181">
        <v>180</v>
      </c>
      <c r="P181" t="str">
        <f>IFERROR(IF(COUNTIF(個人情報!$BI$5:$BI$401,"登録番号" &amp; リスト!O181)&gt;=1,"",IF(VLOOKUP(O181,登録者リスト!$A$1:$D$43729,4,FALSE)=基本情報!$D$6,O181,"")),"")</f>
        <v/>
      </c>
      <c r="Q181" t="str">
        <f t="shared" si="2"/>
        <v/>
      </c>
    </row>
    <row r="182" spans="15:17" x14ac:dyDescent="0.15">
      <c r="O182">
        <v>181</v>
      </c>
      <c r="P182" t="str">
        <f>IFERROR(IF(COUNTIF(個人情報!$BI$5:$BI$401,"登録番号" &amp; リスト!O182)&gt;=1,"",IF(VLOOKUP(O182,登録者リスト!$A$1:$D$43729,4,FALSE)=基本情報!$D$6,O182,"")),"")</f>
        <v/>
      </c>
      <c r="Q182" t="str">
        <f t="shared" si="2"/>
        <v/>
      </c>
    </row>
    <row r="183" spans="15:17" x14ac:dyDescent="0.15">
      <c r="O183">
        <v>182</v>
      </c>
      <c r="P183" t="str">
        <f>IFERROR(IF(COUNTIF(個人情報!$BI$5:$BI$401,"登録番号" &amp; リスト!O183)&gt;=1,"",IF(VLOOKUP(O183,登録者リスト!$A$1:$D$43729,4,FALSE)=基本情報!$D$6,O183,"")),"")</f>
        <v/>
      </c>
      <c r="Q183" t="str">
        <f t="shared" si="2"/>
        <v/>
      </c>
    </row>
    <row r="184" spans="15:17" x14ac:dyDescent="0.15">
      <c r="O184">
        <v>183</v>
      </c>
      <c r="P184" t="str">
        <f>IFERROR(IF(COUNTIF(個人情報!$BI$5:$BI$401,"登録番号" &amp; リスト!O184)&gt;=1,"",IF(VLOOKUP(O184,登録者リスト!$A$1:$D$43729,4,FALSE)=基本情報!$D$6,O184,"")),"")</f>
        <v/>
      </c>
      <c r="Q184" t="str">
        <f t="shared" si="2"/>
        <v/>
      </c>
    </row>
    <row r="185" spans="15:17" x14ac:dyDescent="0.15">
      <c r="O185">
        <v>184</v>
      </c>
      <c r="P185" t="str">
        <f>IFERROR(IF(COUNTIF(個人情報!$BI$5:$BI$401,"登録番号" &amp; リスト!O185)&gt;=1,"",IF(VLOOKUP(O185,登録者リスト!$A$1:$D$43729,4,FALSE)=基本情報!$D$6,O185,"")),"")</f>
        <v/>
      </c>
      <c r="Q185" t="str">
        <f t="shared" si="2"/>
        <v/>
      </c>
    </row>
    <row r="186" spans="15:17" x14ac:dyDescent="0.15">
      <c r="O186">
        <v>185</v>
      </c>
      <c r="P186" t="str">
        <f>IFERROR(IF(COUNTIF(個人情報!$BI$5:$BI$401,"登録番号" &amp; リスト!O186)&gt;=1,"",IF(VLOOKUP(O186,登録者リスト!$A$1:$D$43729,4,FALSE)=基本情報!$D$6,O186,"")),"")</f>
        <v/>
      </c>
      <c r="Q186" t="str">
        <f t="shared" si="2"/>
        <v/>
      </c>
    </row>
    <row r="187" spans="15:17" x14ac:dyDescent="0.15">
      <c r="O187">
        <v>186</v>
      </c>
      <c r="P187" t="str">
        <f>IFERROR(IF(COUNTIF(個人情報!$BI$5:$BI$401,"登録番号" &amp; リスト!O187)&gt;=1,"",IF(VLOOKUP(O187,登録者リスト!$A$1:$D$43729,4,FALSE)=基本情報!$D$6,O187,"")),"")</f>
        <v/>
      </c>
      <c r="Q187" t="str">
        <f t="shared" si="2"/>
        <v/>
      </c>
    </row>
    <row r="188" spans="15:17" x14ac:dyDescent="0.15">
      <c r="O188">
        <v>187</v>
      </c>
      <c r="P188" t="str">
        <f>IFERROR(IF(COUNTIF(個人情報!$BI$5:$BI$401,"登録番号" &amp; リスト!O188)&gt;=1,"",IF(VLOOKUP(O188,登録者リスト!$A$1:$D$43729,4,FALSE)=基本情報!$D$6,O188,"")),"")</f>
        <v/>
      </c>
      <c r="Q188" t="str">
        <f t="shared" si="2"/>
        <v/>
      </c>
    </row>
    <row r="189" spans="15:17" x14ac:dyDescent="0.15">
      <c r="O189">
        <v>188</v>
      </c>
      <c r="P189" t="str">
        <f>IFERROR(IF(COUNTIF(個人情報!$BI$5:$BI$401,"登録番号" &amp; リスト!O189)&gt;=1,"",IF(VLOOKUP(O189,登録者リスト!$A$1:$D$43729,4,FALSE)=基本情報!$D$6,O189,"")),"")</f>
        <v/>
      </c>
      <c r="Q189" t="str">
        <f t="shared" si="2"/>
        <v/>
      </c>
    </row>
    <row r="190" spans="15:17" x14ac:dyDescent="0.15">
      <c r="O190">
        <v>189</v>
      </c>
      <c r="P190" t="str">
        <f>IFERROR(IF(COUNTIF(個人情報!$BI$5:$BI$401,"登録番号" &amp; リスト!O190)&gt;=1,"",IF(VLOOKUP(O190,登録者リスト!$A$1:$D$43729,4,FALSE)=基本情報!$D$6,O190,"")),"")</f>
        <v/>
      </c>
      <c r="Q190" t="str">
        <f t="shared" si="2"/>
        <v/>
      </c>
    </row>
    <row r="191" spans="15:17" x14ac:dyDescent="0.15">
      <c r="O191">
        <v>190</v>
      </c>
      <c r="P191" t="str">
        <f>IFERROR(IF(COUNTIF(個人情報!$BI$5:$BI$401,"登録番号" &amp; リスト!O191)&gt;=1,"",IF(VLOOKUP(O191,登録者リスト!$A$1:$D$43729,4,FALSE)=基本情報!$D$6,O191,"")),"")</f>
        <v/>
      </c>
      <c r="Q191" t="str">
        <f t="shared" si="2"/>
        <v/>
      </c>
    </row>
    <row r="192" spans="15:17" x14ac:dyDescent="0.15">
      <c r="O192">
        <v>191</v>
      </c>
      <c r="P192" t="str">
        <f>IFERROR(IF(COUNTIF(個人情報!$BI$5:$BI$401,"登録番号" &amp; リスト!O192)&gt;=1,"",IF(VLOOKUP(O192,登録者リスト!$A$1:$D$43729,4,FALSE)=基本情報!$D$6,O192,"")),"")</f>
        <v/>
      </c>
      <c r="Q192" t="str">
        <f t="shared" si="2"/>
        <v/>
      </c>
    </row>
    <row r="193" spans="15:17" x14ac:dyDescent="0.15">
      <c r="O193">
        <v>192</v>
      </c>
      <c r="P193" t="str">
        <f>IFERROR(IF(COUNTIF(個人情報!$BI$5:$BI$401,"登録番号" &amp; リスト!O193)&gt;=1,"",IF(VLOOKUP(O193,登録者リスト!$A$1:$D$43729,4,FALSE)=基本情報!$D$6,O193,"")),"")</f>
        <v/>
      </c>
      <c r="Q193" t="str">
        <f t="shared" si="2"/>
        <v/>
      </c>
    </row>
    <row r="194" spans="15:17" x14ac:dyDescent="0.15">
      <c r="O194">
        <v>193</v>
      </c>
      <c r="P194" t="str">
        <f>IFERROR(IF(COUNTIF(個人情報!$BI$5:$BI$401,"登録番号" &amp; リスト!O194)&gt;=1,"",IF(VLOOKUP(O194,登録者リスト!$A$1:$D$43729,4,FALSE)=基本情報!$D$6,O194,"")),"")</f>
        <v/>
      </c>
      <c r="Q194" t="str">
        <f t="shared" si="2"/>
        <v/>
      </c>
    </row>
    <row r="195" spans="15:17" x14ac:dyDescent="0.15">
      <c r="O195">
        <v>194</v>
      </c>
      <c r="P195" t="str">
        <f>IFERROR(IF(COUNTIF(個人情報!$BI$5:$BI$401,"登録番号" &amp; リスト!O195)&gt;=1,"",IF(VLOOKUP(O195,登録者リスト!$A$1:$D$43729,4,FALSE)=基本情報!$D$6,O195,"")),"")</f>
        <v/>
      </c>
      <c r="Q195" t="str">
        <f t="shared" ref="Q195:Q258" si="3">IFERROR(SMALL($P$2:$P$13001,O195),"")</f>
        <v/>
      </c>
    </row>
    <row r="196" spans="15:17" x14ac:dyDescent="0.15">
      <c r="O196">
        <v>195</v>
      </c>
      <c r="P196" t="str">
        <f>IFERROR(IF(COUNTIF(個人情報!$BI$5:$BI$401,"登録番号" &amp; リスト!O196)&gt;=1,"",IF(VLOOKUP(O196,登録者リスト!$A$1:$D$43729,4,FALSE)=基本情報!$D$6,O196,"")),"")</f>
        <v/>
      </c>
      <c r="Q196" t="str">
        <f t="shared" si="3"/>
        <v/>
      </c>
    </row>
    <row r="197" spans="15:17" x14ac:dyDescent="0.15">
      <c r="O197">
        <v>196</v>
      </c>
      <c r="P197" t="str">
        <f>IFERROR(IF(COUNTIF(個人情報!$BI$5:$BI$401,"登録番号" &amp; リスト!O197)&gt;=1,"",IF(VLOOKUP(O197,登録者リスト!$A$1:$D$43729,4,FALSE)=基本情報!$D$6,O197,"")),"")</f>
        <v/>
      </c>
      <c r="Q197" t="str">
        <f t="shared" si="3"/>
        <v/>
      </c>
    </row>
    <row r="198" spans="15:17" x14ac:dyDescent="0.15">
      <c r="O198">
        <v>197</v>
      </c>
      <c r="P198" t="str">
        <f>IFERROR(IF(COUNTIF(個人情報!$BI$5:$BI$401,"登録番号" &amp; リスト!O198)&gt;=1,"",IF(VLOOKUP(O198,登録者リスト!$A$1:$D$43729,4,FALSE)=基本情報!$D$6,O198,"")),"")</f>
        <v/>
      </c>
      <c r="Q198" t="str">
        <f t="shared" si="3"/>
        <v/>
      </c>
    </row>
    <row r="199" spans="15:17" x14ac:dyDescent="0.15">
      <c r="O199">
        <v>198</v>
      </c>
      <c r="P199" t="str">
        <f>IFERROR(IF(COUNTIF(個人情報!$BI$5:$BI$401,"登録番号" &amp; リスト!O199)&gt;=1,"",IF(VLOOKUP(O199,登録者リスト!$A$1:$D$43729,4,FALSE)=基本情報!$D$6,O199,"")),"")</f>
        <v/>
      </c>
      <c r="Q199" t="str">
        <f t="shared" si="3"/>
        <v/>
      </c>
    </row>
    <row r="200" spans="15:17" x14ac:dyDescent="0.15">
      <c r="O200">
        <v>199</v>
      </c>
      <c r="P200" t="str">
        <f>IFERROR(IF(COUNTIF(個人情報!$BI$5:$BI$401,"登録番号" &amp; リスト!O200)&gt;=1,"",IF(VLOOKUP(O200,登録者リスト!$A$1:$D$43729,4,FALSE)=基本情報!$D$6,O200,"")),"")</f>
        <v/>
      </c>
      <c r="Q200" t="str">
        <f t="shared" si="3"/>
        <v/>
      </c>
    </row>
    <row r="201" spans="15:17" x14ac:dyDescent="0.15">
      <c r="O201">
        <v>200</v>
      </c>
      <c r="P201" t="str">
        <f>IFERROR(IF(COUNTIF(個人情報!$BI$5:$BI$401,"登録番号" &amp; リスト!O201)&gt;=1,"",IF(VLOOKUP(O201,登録者リスト!$A$1:$D$43729,4,FALSE)=基本情報!$D$6,O201,"")),"")</f>
        <v/>
      </c>
      <c r="Q201" t="str">
        <f t="shared" si="3"/>
        <v/>
      </c>
    </row>
    <row r="202" spans="15:17" x14ac:dyDescent="0.15">
      <c r="O202">
        <v>201</v>
      </c>
      <c r="P202" t="str">
        <f>IFERROR(IF(COUNTIF(個人情報!$BI$5:$BI$401,"登録番号" &amp; リスト!O202)&gt;=1,"",IF(VLOOKUP(O202,登録者リスト!$A$1:$D$43729,4,FALSE)=基本情報!$D$6,O202,"")),"")</f>
        <v/>
      </c>
      <c r="Q202" t="str">
        <f t="shared" si="3"/>
        <v/>
      </c>
    </row>
    <row r="203" spans="15:17" x14ac:dyDescent="0.15">
      <c r="O203">
        <v>202</v>
      </c>
      <c r="P203" t="str">
        <f>IFERROR(IF(COUNTIF(個人情報!$BI$5:$BI$401,"登録番号" &amp; リスト!O203)&gt;=1,"",IF(VLOOKUP(O203,登録者リスト!$A$1:$D$43729,4,FALSE)=基本情報!$D$6,O203,"")),"")</f>
        <v/>
      </c>
      <c r="Q203" t="str">
        <f t="shared" si="3"/>
        <v/>
      </c>
    </row>
    <row r="204" spans="15:17" x14ac:dyDescent="0.15">
      <c r="O204">
        <v>203</v>
      </c>
      <c r="P204" t="str">
        <f>IFERROR(IF(COUNTIF(個人情報!$BI$5:$BI$401,"登録番号" &amp; リスト!O204)&gt;=1,"",IF(VLOOKUP(O204,登録者リスト!$A$1:$D$43729,4,FALSE)=基本情報!$D$6,O204,"")),"")</f>
        <v/>
      </c>
      <c r="Q204" t="str">
        <f t="shared" si="3"/>
        <v/>
      </c>
    </row>
    <row r="205" spans="15:17" x14ac:dyDescent="0.15">
      <c r="O205">
        <v>204</v>
      </c>
      <c r="P205" t="str">
        <f>IFERROR(IF(COUNTIF(個人情報!$BI$5:$BI$401,"登録番号" &amp; リスト!O205)&gt;=1,"",IF(VLOOKUP(O205,登録者リスト!$A$1:$D$43729,4,FALSE)=基本情報!$D$6,O205,"")),"")</f>
        <v/>
      </c>
      <c r="Q205" t="str">
        <f t="shared" si="3"/>
        <v/>
      </c>
    </row>
    <row r="206" spans="15:17" x14ac:dyDescent="0.15">
      <c r="O206">
        <v>205</v>
      </c>
      <c r="P206" t="str">
        <f>IFERROR(IF(COUNTIF(個人情報!$BI$5:$BI$401,"登録番号" &amp; リスト!O206)&gt;=1,"",IF(VLOOKUP(O206,登録者リスト!$A$1:$D$43729,4,FALSE)=基本情報!$D$6,O206,"")),"")</f>
        <v/>
      </c>
      <c r="Q206" t="str">
        <f t="shared" si="3"/>
        <v/>
      </c>
    </row>
    <row r="207" spans="15:17" x14ac:dyDescent="0.15">
      <c r="O207">
        <v>206</v>
      </c>
      <c r="P207" t="str">
        <f>IFERROR(IF(COUNTIF(個人情報!$BI$5:$BI$401,"登録番号" &amp; リスト!O207)&gt;=1,"",IF(VLOOKUP(O207,登録者リスト!$A$1:$D$43729,4,FALSE)=基本情報!$D$6,O207,"")),"")</f>
        <v/>
      </c>
      <c r="Q207" t="str">
        <f t="shared" si="3"/>
        <v/>
      </c>
    </row>
    <row r="208" spans="15:17" x14ac:dyDescent="0.15">
      <c r="O208">
        <v>207</v>
      </c>
      <c r="P208" t="str">
        <f>IFERROR(IF(COUNTIF(個人情報!$BI$5:$BI$401,"登録番号" &amp; リスト!O208)&gt;=1,"",IF(VLOOKUP(O208,登録者リスト!$A$1:$D$43729,4,FALSE)=基本情報!$D$6,O208,"")),"")</f>
        <v/>
      </c>
      <c r="Q208" t="str">
        <f t="shared" si="3"/>
        <v/>
      </c>
    </row>
    <row r="209" spans="15:17" x14ac:dyDescent="0.15">
      <c r="O209">
        <v>208</v>
      </c>
      <c r="P209" t="str">
        <f>IFERROR(IF(COUNTIF(個人情報!$BI$5:$BI$401,"登録番号" &amp; リスト!O209)&gt;=1,"",IF(VLOOKUP(O209,登録者リスト!$A$1:$D$43729,4,FALSE)=基本情報!$D$6,O209,"")),"")</f>
        <v/>
      </c>
      <c r="Q209" t="str">
        <f t="shared" si="3"/>
        <v/>
      </c>
    </row>
    <row r="210" spans="15:17" x14ac:dyDescent="0.15">
      <c r="O210">
        <v>209</v>
      </c>
      <c r="P210" t="str">
        <f>IFERROR(IF(COUNTIF(個人情報!$BI$5:$BI$401,"登録番号" &amp; リスト!O210)&gt;=1,"",IF(VLOOKUP(O210,登録者リスト!$A$1:$D$43729,4,FALSE)=基本情報!$D$6,O210,"")),"")</f>
        <v/>
      </c>
      <c r="Q210" t="str">
        <f t="shared" si="3"/>
        <v/>
      </c>
    </row>
    <row r="211" spans="15:17" x14ac:dyDescent="0.15">
      <c r="O211">
        <v>210</v>
      </c>
      <c r="P211" t="str">
        <f>IFERROR(IF(COUNTIF(個人情報!$BI$5:$BI$401,"登録番号" &amp; リスト!O211)&gt;=1,"",IF(VLOOKUP(O211,登録者リスト!$A$1:$D$43729,4,FALSE)=基本情報!$D$6,O211,"")),"")</f>
        <v/>
      </c>
      <c r="Q211" t="str">
        <f t="shared" si="3"/>
        <v/>
      </c>
    </row>
    <row r="212" spans="15:17" x14ac:dyDescent="0.15">
      <c r="O212">
        <v>211</v>
      </c>
      <c r="P212" t="str">
        <f>IFERROR(IF(COUNTIF(個人情報!$BI$5:$BI$401,"登録番号" &amp; リスト!O212)&gt;=1,"",IF(VLOOKUP(O212,登録者リスト!$A$1:$D$43729,4,FALSE)=基本情報!$D$6,O212,"")),"")</f>
        <v/>
      </c>
      <c r="Q212" t="str">
        <f t="shared" si="3"/>
        <v/>
      </c>
    </row>
    <row r="213" spans="15:17" x14ac:dyDescent="0.15">
      <c r="O213">
        <v>212</v>
      </c>
      <c r="P213" t="str">
        <f>IFERROR(IF(COUNTIF(個人情報!$BI$5:$BI$401,"登録番号" &amp; リスト!O213)&gt;=1,"",IF(VLOOKUP(O213,登録者リスト!$A$1:$D$43729,4,FALSE)=基本情報!$D$6,O213,"")),"")</f>
        <v/>
      </c>
      <c r="Q213" t="str">
        <f t="shared" si="3"/>
        <v/>
      </c>
    </row>
    <row r="214" spans="15:17" x14ac:dyDescent="0.15">
      <c r="O214">
        <v>213</v>
      </c>
      <c r="P214" t="str">
        <f>IFERROR(IF(COUNTIF(個人情報!$BI$5:$BI$401,"登録番号" &amp; リスト!O214)&gt;=1,"",IF(VLOOKUP(O214,登録者リスト!$A$1:$D$43729,4,FALSE)=基本情報!$D$6,O214,"")),"")</f>
        <v/>
      </c>
      <c r="Q214" t="str">
        <f t="shared" si="3"/>
        <v/>
      </c>
    </row>
    <row r="215" spans="15:17" x14ac:dyDescent="0.15">
      <c r="O215">
        <v>214</v>
      </c>
      <c r="P215" t="str">
        <f>IFERROR(IF(COUNTIF(個人情報!$BI$5:$BI$401,"登録番号" &amp; リスト!O215)&gt;=1,"",IF(VLOOKUP(O215,登録者リスト!$A$1:$D$43729,4,FALSE)=基本情報!$D$6,O215,"")),"")</f>
        <v/>
      </c>
      <c r="Q215" t="str">
        <f t="shared" si="3"/>
        <v/>
      </c>
    </row>
    <row r="216" spans="15:17" x14ac:dyDescent="0.15">
      <c r="O216">
        <v>215</v>
      </c>
      <c r="P216" t="str">
        <f>IFERROR(IF(COUNTIF(個人情報!$BI$5:$BI$401,"登録番号" &amp; リスト!O216)&gt;=1,"",IF(VLOOKUP(O216,登録者リスト!$A$1:$D$43729,4,FALSE)=基本情報!$D$6,O216,"")),"")</f>
        <v/>
      </c>
      <c r="Q216" t="str">
        <f t="shared" si="3"/>
        <v/>
      </c>
    </row>
    <row r="217" spans="15:17" x14ac:dyDescent="0.15">
      <c r="O217">
        <v>216</v>
      </c>
      <c r="P217" t="str">
        <f>IFERROR(IF(COUNTIF(個人情報!$BI$5:$BI$401,"登録番号" &amp; リスト!O217)&gt;=1,"",IF(VLOOKUP(O217,登録者リスト!$A$1:$D$43729,4,FALSE)=基本情報!$D$6,O217,"")),"")</f>
        <v/>
      </c>
      <c r="Q217" t="str">
        <f t="shared" si="3"/>
        <v/>
      </c>
    </row>
    <row r="218" spans="15:17" x14ac:dyDescent="0.15">
      <c r="O218">
        <v>217</v>
      </c>
      <c r="P218" t="str">
        <f>IFERROR(IF(COUNTIF(個人情報!$BI$5:$BI$401,"登録番号" &amp; リスト!O218)&gt;=1,"",IF(VLOOKUP(O218,登録者リスト!$A$1:$D$43729,4,FALSE)=基本情報!$D$6,O218,"")),"")</f>
        <v/>
      </c>
      <c r="Q218" t="str">
        <f t="shared" si="3"/>
        <v/>
      </c>
    </row>
    <row r="219" spans="15:17" x14ac:dyDescent="0.15">
      <c r="O219">
        <v>218</v>
      </c>
      <c r="P219" t="str">
        <f>IFERROR(IF(COUNTIF(個人情報!$BI$5:$BI$401,"登録番号" &amp; リスト!O219)&gt;=1,"",IF(VLOOKUP(O219,登録者リスト!$A$1:$D$43729,4,FALSE)=基本情報!$D$6,O219,"")),"")</f>
        <v/>
      </c>
      <c r="Q219" t="str">
        <f t="shared" si="3"/>
        <v/>
      </c>
    </row>
    <row r="220" spans="15:17" x14ac:dyDescent="0.15">
      <c r="O220">
        <v>219</v>
      </c>
      <c r="P220" t="str">
        <f>IFERROR(IF(COUNTIF(個人情報!$BI$5:$BI$401,"登録番号" &amp; リスト!O220)&gt;=1,"",IF(VLOOKUP(O220,登録者リスト!$A$1:$D$43729,4,FALSE)=基本情報!$D$6,O220,"")),"")</f>
        <v/>
      </c>
      <c r="Q220" t="str">
        <f t="shared" si="3"/>
        <v/>
      </c>
    </row>
    <row r="221" spans="15:17" x14ac:dyDescent="0.15">
      <c r="O221">
        <v>220</v>
      </c>
      <c r="P221" t="str">
        <f>IFERROR(IF(COUNTIF(個人情報!$BI$5:$BI$401,"登録番号" &amp; リスト!O221)&gt;=1,"",IF(VLOOKUP(O221,登録者リスト!$A$1:$D$43729,4,FALSE)=基本情報!$D$6,O221,"")),"")</f>
        <v/>
      </c>
      <c r="Q221" t="str">
        <f t="shared" si="3"/>
        <v/>
      </c>
    </row>
    <row r="222" spans="15:17" x14ac:dyDescent="0.15">
      <c r="O222">
        <v>221</v>
      </c>
      <c r="P222" t="str">
        <f>IFERROR(IF(COUNTIF(個人情報!$BI$5:$BI$401,"登録番号" &amp; リスト!O222)&gt;=1,"",IF(VLOOKUP(O222,登録者リスト!$A$1:$D$43729,4,FALSE)=基本情報!$D$6,O222,"")),"")</f>
        <v/>
      </c>
      <c r="Q222" t="str">
        <f t="shared" si="3"/>
        <v/>
      </c>
    </row>
    <row r="223" spans="15:17" x14ac:dyDescent="0.15">
      <c r="O223">
        <v>222</v>
      </c>
      <c r="P223" t="str">
        <f>IFERROR(IF(COUNTIF(個人情報!$BI$5:$BI$401,"登録番号" &amp; リスト!O223)&gt;=1,"",IF(VLOOKUP(O223,登録者リスト!$A$1:$D$43729,4,FALSE)=基本情報!$D$6,O223,"")),"")</f>
        <v/>
      </c>
      <c r="Q223" t="str">
        <f t="shared" si="3"/>
        <v/>
      </c>
    </row>
    <row r="224" spans="15:17" x14ac:dyDescent="0.15">
      <c r="O224">
        <v>223</v>
      </c>
      <c r="P224" t="str">
        <f>IFERROR(IF(COUNTIF(個人情報!$BI$5:$BI$401,"登録番号" &amp; リスト!O224)&gt;=1,"",IF(VLOOKUP(O224,登録者リスト!$A$1:$D$43729,4,FALSE)=基本情報!$D$6,O224,"")),"")</f>
        <v/>
      </c>
      <c r="Q224" t="str">
        <f t="shared" si="3"/>
        <v/>
      </c>
    </row>
    <row r="225" spans="15:17" x14ac:dyDescent="0.15">
      <c r="O225">
        <v>224</v>
      </c>
      <c r="P225" t="str">
        <f>IFERROR(IF(COUNTIF(個人情報!$BI$5:$BI$401,"登録番号" &amp; リスト!O225)&gt;=1,"",IF(VLOOKUP(O225,登録者リスト!$A$1:$D$43729,4,FALSE)=基本情報!$D$6,O225,"")),"")</f>
        <v/>
      </c>
      <c r="Q225" t="str">
        <f t="shared" si="3"/>
        <v/>
      </c>
    </row>
    <row r="226" spans="15:17" x14ac:dyDescent="0.15">
      <c r="O226">
        <v>225</v>
      </c>
      <c r="P226" t="str">
        <f>IFERROR(IF(COUNTIF(個人情報!$BI$5:$BI$401,"登録番号" &amp; リスト!O226)&gt;=1,"",IF(VLOOKUP(O226,登録者リスト!$A$1:$D$43729,4,FALSE)=基本情報!$D$6,O226,"")),"")</f>
        <v/>
      </c>
      <c r="Q226" t="str">
        <f t="shared" si="3"/>
        <v/>
      </c>
    </row>
    <row r="227" spans="15:17" x14ac:dyDescent="0.15">
      <c r="O227">
        <v>226</v>
      </c>
      <c r="P227" t="str">
        <f>IFERROR(IF(COUNTIF(個人情報!$BI$5:$BI$401,"登録番号" &amp; リスト!O227)&gt;=1,"",IF(VLOOKUP(O227,登録者リスト!$A$1:$D$43729,4,FALSE)=基本情報!$D$6,O227,"")),"")</f>
        <v/>
      </c>
      <c r="Q227" t="str">
        <f t="shared" si="3"/>
        <v/>
      </c>
    </row>
    <row r="228" spans="15:17" x14ac:dyDescent="0.15">
      <c r="O228">
        <v>227</v>
      </c>
      <c r="P228" t="str">
        <f>IFERROR(IF(COUNTIF(個人情報!$BI$5:$BI$401,"登録番号" &amp; リスト!O228)&gt;=1,"",IF(VLOOKUP(O228,登録者リスト!$A$1:$D$43729,4,FALSE)=基本情報!$D$6,O228,"")),"")</f>
        <v/>
      </c>
      <c r="Q228" t="str">
        <f t="shared" si="3"/>
        <v/>
      </c>
    </row>
    <row r="229" spans="15:17" x14ac:dyDescent="0.15">
      <c r="O229">
        <v>228</v>
      </c>
      <c r="P229" t="str">
        <f>IFERROR(IF(COUNTIF(個人情報!$BI$5:$BI$401,"登録番号" &amp; リスト!O229)&gt;=1,"",IF(VLOOKUP(O229,登録者リスト!$A$1:$D$43729,4,FALSE)=基本情報!$D$6,O229,"")),"")</f>
        <v/>
      </c>
      <c r="Q229" t="str">
        <f t="shared" si="3"/>
        <v/>
      </c>
    </row>
    <row r="230" spans="15:17" x14ac:dyDescent="0.15">
      <c r="O230">
        <v>229</v>
      </c>
      <c r="P230" t="str">
        <f>IFERROR(IF(COUNTIF(個人情報!$BI$5:$BI$401,"登録番号" &amp; リスト!O230)&gt;=1,"",IF(VLOOKUP(O230,登録者リスト!$A$1:$D$43729,4,FALSE)=基本情報!$D$6,O230,"")),"")</f>
        <v/>
      </c>
      <c r="Q230" t="str">
        <f t="shared" si="3"/>
        <v/>
      </c>
    </row>
    <row r="231" spans="15:17" x14ac:dyDescent="0.15">
      <c r="O231">
        <v>230</v>
      </c>
      <c r="P231" t="str">
        <f>IFERROR(IF(COUNTIF(個人情報!$BI$5:$BI$401,"登録番号" &amp; リスト!O231)&gt;=1,"",IF(VLOOKUP(O231,登録者リスト!$A$1:$D$43729,4,FALSE)=基本情報!$D$6,O231,"")),"")</f>
        <v/>
      </c>
      <c r="Q231" t="str">
        <f t="shared" si="3"/>
        <v/>
      </c>
    </row>
    <row r="232" spans="15:17" x14ac:dyDescent="0.15">
      <c r="O232">
        <v>231</v>
      </c>
      <c r="P232" t="str">
        <f>IFERROR(IF(COUNTIF(個人情報!$BI$5:$BI$401,"登録番号" &amp; リスト!O232)&gt;=1,"",IF(VLOOKUP(O232,登録者リスト!$A$1:$D$43729,4,FALSE)=基本情報!$D$6,O232,"")),"")</f>
        <v/>
      </c>
      <c r="Q232" t="str">
        <f t="shared" si="3"/>
        <v/>
      </c>
    </row>
    <row r="233" spans="15:17" x14ac:dyDescent="0.15">
      <c r="O233">
        <v>232</v>
      </c>
      <c r="P233" t="str">
        <f>IFERROR(IF(COUNTIF(個人情報!$BI$5:$BI$401,"登録番号" &amp; リスト!O233)&gt;=1,"",IF(VLOOKUP(O233,登録者リスト!$A$1:$D$43729,4,FALSE)=基本情報!$D$6,O233,"")),"")</f>
        <v/>
      </c>
      <c r="Q233" t="str">
        <f t="shared" si="3"/>
        <v/>
      </c>
    </row>
    <row r="234" spans="15:17" x14ac:dyDescent="0.15">
      <c r="O234">
        <v>233</v>
      </c>
      <c r="P234" t="str">
        <f>IFERROR(IF(COUNTIF(個人情報!$BI$5:$BI$401,"登録番号" &amp; リスト!O234)&gt;=1,"",IF(VLOOKUP(O234,登録者リスト!$A$1:$D$43729,4,FALSE)=基本情報!$D$6,O234,"")),"")</f>
        <v/>
      </c>
      <c r="Q234" t="str">
        <f t="shared" si="3"/>
        <v/>
      </c>
    </row>
    <row r="235" spans="15:17" x14ac:dyDescent="0.15">
      <c r="O235">
        <v>234</v>
      </c>
      <c r="P235" t="str">
        <f>IFERROR(IF(COUNTIF(個人情報!$BI$5:$BI$401,"登録番号" &amp; リスト!O235)&gt;=1,"",IF(VLOOKUP(O235,登録者リスト!$A$1:$D$43729,4,FALSE)=基本情報!$D$6,O235,"")),"")</f>
        <v/>
      </c>
      <c r="Q235" t="str">
        <f t="shared" si="3"/>
        <v/>
      </c>
    </row>
    <row r="236" spans="15:17" x14ac:dyDescent="0.15">
      <c r="O236">
        <v>235</v>
      </c>
      <c r="P236" t="str">
        <f>IFERROR(IF(COUNTIF(個人情報!$BI$5:$BI$401,"登録番号" &amp; リスト!O236)&gt;=1,"",IF(VLOOKUP(O236,登録者リスト!$A$1:$D$43729,4,FALSE)=基本情報!$D$6,O236,"")),"")</f>
        <v/>
      </c>
      <c r="Q236" t="str">
        <f t="shared" si="3"/>
        <v/>
      </c>
    </row>
    <row r="237" spans="15:17" x14ac:dyDescent="0.15">
      <c r="O237">
        <v>236</v>
      </c>
      <c r="P237" t="str">
        <f>IFERROR(IF(COUNTIF(個人情報!$BI$5:$BI$401,"登録番号" &amp; リスト!O237)&gt;=1,"",IF(VLOOKUP(O237,登録者リスト!$A$1:$D$43729,4,FALSE)=基本情報!$D$6,O237,"")),"")</f>
        <v/>
      </c>
      <c r="Q237" t="str">
        <f t="shared" si="3"/>
        <v/>
      </c>
    </row>
    <row r="238" spans="15:17" x14ac:dyDescent="0.15">
      <c r="O238">
        <v>237</v>
      </c>
      <c r="P238" t="str">
        <f>IFERROR(IF(COUNTIF(個人情報!$BI$5:$BI$401,"登録番号" &amp; リスト!O238)&gt;=1,"",IF(VLOOKUP(O238,登録者リスト!$A$1:$D$43729,4,FALSE)=基本情報!$D$6,O238,"")),"")</f>
        <v/>
      </c>
      <c r="Q238" t="str">
        <f t="shared" si="3"/>
        <v/>
      </c>
    </row>
    <row r="239" spans="15:17" x14ac:dyDescent="0.15">
      <c r="O239">
        <v>238</v>
      </c>
      <c r="P239" t="str">
        <f>IFERROR(IF(COUNTIF(個人情報!$BI$5:$BI$401,"登録番号" &amp; リスト!O239)&gt;=1,"",IF(VLOOKUP(O239,登録者リスト!$A$1:$D$43729,4,FALSE)=基本情報!$D$6,O239,"")),"")</f>
        <v/>
      </c>
      <c r="Q239" t="str">
        <f t="shared" si="3"/>
        <v/>
      </c>
    </row>
    <row r="240" spans="15:17" x14ac:dyDescent="0.15">
      <c r="O240">
        <v>239</v>
      </c>
      <c r="P240" t="str">
        <f>IFERROR(IF(COUNTIF(個人情報!$BI$5:$BI$401,"登録番号" &amp; リスト!O240)&gt;=1,"",IF(VLOOKUP(O240,登録者リスト!$A$1:$D$43729,4,FALSE)=基本情報!$D$6,O240,"")),"")</f>
        <v/>
      </c>
      <c r="Q240" t="str">
        <f t="shared" si="3"/>
        <v/>
      </c>
    </row>
    <row r="241" spans="15:17" x14ac:dyDescent="0.15">
      <c r="O241">
        <v>240</v>
      </c>
      <c r="P241" t="str">
        <f>IFERROR(IF(COUNTIF(個人情報!$BI$5:$BI$401,"登録番号" &amp; リスト!O241)&gt;=1,"",IF(VLOOKUP(O241,登録者リスト!$A$1:$D$43729,4,FALSE)=基本情報!$D$6,O241,"")),"")</f>
        <v/>
      </c>
      <c r="Q241" t="str">
        <f t="shared" si="3"/>
        <v/>
      </c>
    </row>
    <row r="242" spans="15:17" x14ac:dyDescent="0.15">
      <c r="O242">
        <v>241</v>
      </c>
      <c r="P242" t="str">
        <f>IFERROR(IF(COUNTIF(個人情報!$BI$5:$BI$401,"登録番号" &amp; リスト!O242)&gt;=1,"",IF(VLOOKUP(O242,登録者リスト!$A$1:$D$43729,4,FALSE)=基本情報!$D$6,O242,"")),"")</f>
        <v/>
      </c>
      <c r="Q242" t="str">
        <f t="shared" si="3"/>
        <v/>
      </c>
    </row>
    <row r="243" spans="15:17" x14ac:dyDescent="0.15">
      <c r="O243">
        <v>242</v>
      </c>
      <c r="P243" t="str">
        <f>IFERROR(IF(COUNTIF(個人情報!$BI$5:$BI$401,"登録番号" &amp; リスト!O243)&gt;=1,"",IF(VLOOKUP(O243,登録者リスト!$A$1:$D$43729,4,FALSE)=基本情報!$D$6,O243,"")),"")</f>
        <v/>
      </c>
      <c r="Q243" t="str">
        <f t="shared" si="3"/>
        <v/>
      </c>
    </row>
    <row r="244" spans="15:17" x14ac:dyDescent="0.15">
      <c r="O244">
        <v>243</v>
      </c>
      <c r="P244" t="str">
        <f>IFERROR(IF(COUNTIF(個人情報!$BI$5:$BI$401,"登録番号" &amp; リスト!O244)&gt;=1,"",IF(VLOOKUP(O244,登録者リスト!$A$1:$D$43729,4,FALSE)=基本情報!$D$6,O244,"")),"")</f>
        <v/>
      </c>
      <c r="Q244" t="str">
        <f t="shared" si="3"/>
        <v/>
      </c>
    </row>
    <row r="245" spans="15:17" x14ac:dyDescent="0.15">
      <c r="O245">
        <v>244</v>
      </c>
      <c r="P245" t="str">
        <f>IFERROR(IF(COUNTIF(個人情報!$BI$5:$BI$401,"登録番号" &amp; リスト!O245)&gt;=1,"",IF(VLOOKUP(O245,登録者リスト!$A$1:$D$43729,4,FALSE)=基本情報!$D$6,O245,"")),"")</f>
        <v/>
      </c>
      <c r="Q245" t="str">
        <f t="shared" si="3"/>
        <v/>
      </c>
    </row>
    <row r="246" spans="15:17" x14ac:dyDescent="0.15">
      <c r="O246">
        <v>245</v>
      </c>
      <c r="P246" t="str">
        <f>IFERROR(IF(COUNTIF(個人情報!$BI$5:$BI$401,"登録番号" &amp; リスト!O246)&gt;=1,"",IF(VLOOKUP(O246,登録者リスト!$A$1:$D$43729,4,FALSE)=基本情報!$D$6,O246,"")),"")</f>
        <v/>
      </c>
      <c r="Q246" t="str">
        <f t="shared" si="3"/>
        <v/>
      </c>
    </row>
    <row r="247" spans="15:17" x14ac:dyDescent="0.15">
      <c r="O247">
        <v>246</v>
      </c>
      <c r="P247" t="str">
        <f>IFERROR(IF(COUNTIF(個人情報!$BI$5:$BI$401,"登録番号" &amp; リスト!O247)&gt;=1,"",IF(VLOOKUP(O247,登録者リスト!$A$1:$D$43729,4,FALSE)=基本情報!$D$6,O247,"")),"")</f>
        <v/>
      </c>
      <c r="Q247" t="str">
        <f t="shared" si="3"/>
        <v/>
      </c>
    </row>
    <row r="248" spans="15:17" x14ac:dyDescent="0.15">
      <c r="O248">
        <v>247</v>
      </c>
      <c r="P248" t="str">
        <f>IFERROR(IF(COUNTIF(個人情報!$BI$5:$BI$401,"登録番号" &amp; リスト!O248)&gt;=1,"",IF(VLOOKUP(O248,登録者リスト!$A$1:$D$43729,4,FALSE)=基本情報!$D$6,O248,"")),"")</f>
        <v/>
      </c>
      <c r="Q248" t="str">
        <f t="shared" si="3"/>
        <v/>
      </c>
    </row>
    <row r="249" spans="15:17" x14ac:dyDescent="0.15">
      <c r="O249">
        <v>248</v>
      </c>
      <c r="P249" t="str">
        <f>IFERROR(IF(COUNTIF(個人情報!$BI$5:$BI$401,"登録番号" &amp; リスト!O249)&gt;=1,"",IF(VLOOKUP(O249,登録者リスト!$A$1:$D$43729,4,FALSE)=基本情報!$D$6,O249,"")),"")</f>
        <v/>
      </c>
      <c r="Q249" t="str">
        <f t="shared" si="3"/>
        <v/>
      </c>
    </row>
    <row r="250" spans="15:17" x14ac:dyDescent="0.15">
      <c r="O250">
        <v>249</v>
      </c>
      <c r="P250" t="str">
        <f>IFERROR(IF(COUNTIF(個人情報!$BI$5:$BI$401,"登録番号" &amp; リスト!O250)&gt;=1,"",IF(VLOOKUP(O250,登録者リスト!$A$1:$D$43729,4,FALSE)=基本情報!$D$6,O250,"")),"")</f>
        <v/>
      </c>
      <c r="Q250" t="str">
        <f t="shared" si="3"/>
        <v/>
      </c>
    </row>
    <row r="251" spans="15:17" x14ac:dyDescent="0.15">
      <c r="O251">
        <v>250</v>
      </c>
      <c r="P251" t="str">
        <f>IFERROR(IF(COUNTIF(個人情報!$BI$5:$BI$401,"登録番号" &amp; リスト!O251)&gt;=1,"",IF(VLOOKUP(O251,登録者リスト!$A$1:$D$43729,4,FALSE)=基本情報!$D$6,O251,"")),"")</f>
        <v/>
      </c>
      <c r="Q251" t="str">
        <f t="shared" si="3"/>
        <v/>
      </c>
    </row>
    <row r="252" spans="15:17" x14ac:dyDescent="0.15">
      <c r="O252">
        <v>251</v>
      </c>
      <c r="P252" t="str">
        <f>IFERROR(IF(COUNTIF(個人情報!$BI$5:$BI$401,"登録番号" &amp; リスト!O252)&gt;=1,"",IF(VLOOKUP(O252,登録者リスト!$A$1:$D$43729,4,FALSE)=基本情報!$D$6,O252,"")),"")</f>
        <v/>
      </c>
      <c r="Q252" t="str">
        <f t="shared" si="3"/>
        <v/>
      </c>
    </row>
    <row r="253" spans="15:17" x14ac:dyDescent="0.15">
      <c r="O253">
        <v>252</v>
      </c>
      <c r="P253" t="str">
        <f>IFERROR(IF(COUNTIF(個人情報!$BI$5:$BI$401,"登録番号" &amp; リスト!O253)&gt;=1,"",IF(VLOOKUP(O253,登録者リスト!$A$1:$D$43729,4,FALSE)=基本情報!$D$6,O253,"")),"")</f>
        <v/>
      </c>
      <c r="Q253" t="str">
        <f t="shared" si="3"/>
        <v/>
      </c>
    </row>
    <row r="254" spans="15:17" x14ac:dyDescent="0.15">
      <c r="O254">
        <v>253</v>
      </c>
      <c r="P254" t="str">
        <f>IFERROR(IF(COUNTIF(個人情報!$BI$5:$BI$401,"登録番号" &amp; リスト!O254)&gt;=1,"",IF(VLOOKUP(O254,登録者リスト!$A$1:$D$43729,4,FALSE)=基本情報!$D$6,O254,"")),"")</f>
        <v/>
      </c>
      <c r="Q254" t="str">
        <f t="shared" si="3"/>
        <v/>
      </c>
    </row>
    <row r="255" spans="15:17" x14ac:dyDescent="0.15">
      <c r="O255">
        <v>254</v>
      </c>
      <c r="P255" t="str">
        <f>IFERROR(IF(COUNTIF(個人情報!$BI$5:$BI$401,"登録番号" &amp; リスト!O255)&gt;=1,"",IF(VLOOKUP(O255,登録者リスト!$A$1:$D$43729,4,FALSE)=基本情報!$D$6,O255,"")),"")</f>
        <v/>
      </c>
      <c r="Q255" t="str">
        <f t="shared" si="3"/>
        <v/>
      </c>
    </row>
    <row r="256" spans="15:17" x14ac:dyDescent="0.15">
      <c r="O256">
        <v>255</v>
      </c>
      <c r="P256" t="str">
        <f>IFERROR(IF(COUNTIF(個人情報!$BI$5:$BI$401,"登録番号" &amp; リスト!O256)&gt;=1,"",IF(VLOOKUP(O256,登録者リスト!$A$1:$D$43729,4,FALSE)=基本情報!$D$6,O256,"")),"")</f>
        <v/>
      </c>
      <c r="Q256" t="str">
        <f t="shared" si="3"/>
        <v/>
      </c>
    </row>
    <row r="257" spans="15:17" x14ac:dyDescent="0.15">
      <c r="O257">
        <v>256</v>
      </c>
      <c r="P257" t="str">
        <f>IFERROR(IF(COUNTIF(個人情報!$BI$5:$BI$401,"登録番号" &amp; リスト!O257)&gt;=1,"",IF(VLOOKUP(O257,登録者リスト!$A$1:$D$43729,4,FALSE)=基本情報!$D$6,O257,"")),"")</f>
        <v/>
      </c>
      <c r="Q257" t="str">
        <f t="shared" si="3"/>
        <v/>
      </c>
    </row>
    <row r="258" spans="15:17" x14ac:dyDescent="0.15">
      <c r="O258">
        <v>257</v>
      </c>
      <c r="P258" t="str">
        <f>IFERROR(IF(COUNTIF(個人情報!$BI$5:$BI$401,"登録番号" &amp; リスト!O258)&gt;=1,"",IF(VLOOKUP(O258,登録者リスト!$A$1:$D$43729,4,FALSE)=基本情報!$D$6,O258,"")),"")</f>
        <v/>
      </c>
      <c r="Q258" t="str">
        <f t="shared" si="3"/>
        <v/>
      </c>
    </row>
    <row r="259" spans="15:17" x14ac:dyDescent="0.15">
      <c r="O259">
        <v>258</v>
      </c>
      <c r="P259" t="str">
        <f>IFERROR(IF(COUNTIF(個人情報!$BI$5:$BI$401,"登録番号" &amp; リスト!O259)&gt;=1,"",IF(VLOOKUP(O259,登録者リスト!$A$1:$D$43729,4,FALSE)=基本情報!$D$6,O259,"")),"")</f>
        <v/>
      </c>
      <c r="Q259" t="str">
        <f t="shared" ref="Q259:Q322" si="4">IFERROR(SMALL($P$2:$P$13001,O259),"")</f>
        <v/>
      </c>
    </row>
    <row r="260" spans="15:17" x14ac:dyDescent="0.15">
      <c r="O260">
        <v>259</v>
      </c>
      <c r="P260" t="str">
        <f>IFERROR(IF(COUNTIF(個人情報!$BI$5:$BI$401,"登録番号" &amp; リスト!O260)&gt;=1,"",IF(VLOOKUP(O260,登録者リスト!$A$1:$D$43729,4,FALSE)=基本情報!$D$6,O260,"")),"")</f>
        <v/>
      </c>
      <c r="Q260" t="str">
        <f t="shared" si="4"/>
        <v/>
      </c>
    </row>
    <row r="261" spans="15:17" x14ac:dyDescent="0.15">
      <c r="O261">
        <v>260</v>
      </c>
      <c r="P261" t="str">
        <f>IFERROR(IF(COUNTIF(個人情報!$BI$5:$BI$401,"登録番号" &amp; リスト!O261)&gt;=1,"",IF(VLOOKUP(O261,登録者リスト!$A$1:$D$43729,4,FALSE)=基本情報!$D$6,O261,"")),"")</f>
        <v/>
      </c>
      <c r="Q261" t="str">
        <f t="shared" si="4"/>
        <v/>
      </c>
    </row>
    <row r="262" spans="15:17" x14ac:dyDescent="0.15">
      <c r="O262">
        <v>261</v>
      </c>
      <c r="P262" t="str">
        <f>IFERROR(IF(COUNTIF(個人情報!$BI$5:$BI$401,"登録番号" &amp; リスト!O262)&gt;=1,"",IF(VLOOKUP(O262,登録者リスト!$A$1:$D$43729,4,FALSE)=基本情報!$D$6,O262,"")),"")</f>
        <v/>
      </c>
      <c r="Q262" t="str">
        <f t="shared" si="4"/>
        <v/>
      </c>
    </row>
    <row r="263" spans="15:17" x14ac:dyDescent="0.15">
      <c r="O263">
        <v>262</v>
      </c>
      <c r="P263" t="str">
        <f>IFERROR(IF(COUNTIF(個人情報!$BI$5:$BI$401,"登録番号" &amp; リスト!O263)&gt;=1,"",IF(VLOOKUP(O263,登録者リスト!$A$1:$D$43729,4,FALSE)=基本情報!$D$6,O263,"")),"")</f>
        <v/>
      </c>
      <c r="Q263" t="str">
        <f t="shared" si="4"/>
        <v/>
      </c>
    </row>
    <row r="264" spans="15:17" x14ac:dyDescent="0.15">
      <c r="O264">
        <v>263</v>
      </c>
      <c r="P264" t="str">
        <f>IFERROR(IF(COUNTIF(個人情報!$BI$5:$BI$401,"登録番号" &amp; リスト!O264)&gt;=1,"",IF(VLOOKUP(O264,登録者リスト!$A$1:$D$43729,4,FALSE)=基本情報!$D$6,O264,"")),"")</f>
        <v/>
      </c>
      <c r="Q264" t="str">
        <f t="shared" si="4"/>
        <v/>
      </c>
    </row>
    <row r="265" spans="15:17" x14ac:dyDescent="0.15">
      <c r="O265">
        <v>264</v>
      </c>
      <c r="P265" t="str">
        <f>IFERROR(IF(COUNTIF(個人情報!$BI$5:$BI$401,"登録番号" &amp; リスト!O265)&gt;=1,"",IF(VLOOKUP(O265,登録者リスト!$A$1:$D$43729,4,FALSE)=基本情報!$D$6,O265,"")),"")</f>
        <v/>
      </c>
      <c r="Q265" t="str">
        <f t="shared" si="4"/>
        <v/>
      </c>
    </row>
    <row r="266" spans="15:17" x14ac:dyDescent="0.15">
      <c r="O266">
        <v>265</v>
      </c>
      <c r="P266" t="str">
        <f>IFERROR(IF(COUNTIF(個人情報!$BI$5:$BI$401,"登録番号" &amp; リスト!O266)&gt;=1,"",IF(VLOOKUP(O266,登録者リスト!$A$1:$D$43729,4,FALSE)=基本情報!$D$6,O266,"")),"")</f>
        <v/>
      </c>
      <c r="Q266" t="str">
        <f t="shared" si="4"/>
        <v/>
      </c>
    </row>
    <row r="267" spans="15:17" x14ac:dyDescent="0.15">
      <c r="O267">
        <v>266</v>
      </c>
      <c r="P267" t="str">
        <f>IFERROR(IF(COUNTIF(個人情報!$BI$5:$BI$401,"登録番号" &amp; リスト!O267)&gt;=1,"",IF(VLOOKUP(O267,登録者リスト!$A$1:$D$43729,4,FALSE)=基本情報!$D$6,O267,"")),"")</f>
        <v/>
      </c>
      <c r="Q267" t="str">
        <f t="shared" si="4"/>
        <v/>
      </c>
    </row>
    <row r="268" spans="15:17" x14ac:dyDescent="0.15">
      <c r="O268">
        <v>267</v>
      </c>
      <c r="P268" t="str">
        <f>IFERROR(IF(COUNTIF(個人情報!$BI$5:$BI$401,"登録番号" &amp; リスト!O268)&gt;=1,"",IF(VLOOKUP(O268,登録者リスト!$A$1:$D$43729,4,FALSE)=基本情報!$D$6,O268,"")),"")</f>
        <v/>
      </c>
      <c r="Q268" t="str">
        <f t="shared" si="4"/>
        <v/>
      </c>
    </row>
    <row r="269" spans="15:17" x14ac:dyDescent="0.15">
      <c r="O269">
        <v>268</v>
      </c>
      <c r="P269" t="str">
        <f>IFERROR(IF(COUNTIF(個人情報!$BI$5:$BI$401,"登録番号" &amp; リスト!O269)&gt;=1,"",IF(VLOOKUP(O269,登録者リスト!$A$1:$D$43729,4,FALSE)=基本情報!$D$6,O269,"")),"")</f>
        <v/>
      </c>
      <c r="Q269" t="str">
        <f t="shared" si="4"/>
        <v/>
      </c>
    </row>
    <row r="270" spans="15:17" x14ac:dyDescent="0.15">
      <c r="O270">
        <v>269</v>
      </c>
      <c r="P270" t="str">
        <f>IFERROR(IF(COUNTIF(個人情報!$BI$5:$BI$401,"登録番号" &amp; リスト!O270)&gt;=1,"",IF(VLOOKUP(O270,登録者リスト!$A$1:$D$43729,4,FALSE)=基本情報!$D$6,O270,"")),"")</f>
        <v/>
      </c>
      <c r="Q270" t="str">
        <f t="shared" si="4"/>
        <v/>
      </c>
    </row>
    <row r="271" spans="15:17" x14ac:dyDescent="0.15">
      <c r="O271">
        <v>270</v>
      </c>
      <c r="P271" t="str">
        <f>IFERROR(IF(COUNTIF(個人情報!$BI$5:$BI$401,"登録番号" &amp; リスト!O271)&gt;=1,"",IF(VLOOKUP(O271,登録者リスト!$A$1:$D$43729,4,FALSE)=基本情報!$D$6,O271,"")),"")</f>
        <v/>
      </c>
      <c r="Q271" t="str">
        <f t="shared" si="4"/>
        <v/>
      </c>
    </row>
    <row r="272" spans="15:17" x14ac:dyDescent="0.15">
      <c r="O272">
        <v>271</v>
      </c>
      <c r="P272" t="str">
        <f>IFERROR(IF(COUNTIF(個人情報!$BI$5:$BI$401,"登録番号" &amp; リスト!O272)&gt;=1,"",IF(VLOOKUP(O272,登録者リスト!$A$1:$D$43729,4,FALSE)=基本情報!$D$6,O272,"")),"")</f>
        <v/>
      </c>
      <c r="Q272" t="str">
        <f t="shared" si="4"/>
        <v/>
      </c>
    </row>
    <row r="273" spans="15:17" x14ac:dyDescent="0.15">
      <c r="O273">
        <v>272</v>
      </c>
      <c r="P273" t="str">
        <f>IFERROR(IF(COUNTIF(個人情報!$BI$5:$BI$401,"登録番号" &amp; リスト!O273)&gt;=1,"",IF(VLOOKUP(O273,登録者リスト!$A$1:$D$43729,4,FALSE)=基本情報!$D$6,O273,"")),"")</f>
        <v/>
      </c>
      <c r="Q273" t="str">
        <f t="shared" si="4"/>
        <v/>
      </c>
    </row>
    <row r="274" spans="15:17" x14ac:dyDescent="0.15">
      <c r="O274">
        <v>273</v>
      </c>
      <c r="P274" t="str">
        <f>IFERROR(IF(COUNTIF(個人情報!$BI$5:$BI$401,"登録番号" &amp; リスト!O274)&gt;=1,"",IF(VLOOKUP(O274,登録者リスト!$A$1:$D$43729,4,FALSE)=基本情報!$D$6,O274,"")),"")</f>
        <v/>
      </c>
      <c r="Q274" t="str">
        <f t="shared" si="4"/>
        <v/>
      </c>
    </row>
    <row r="275" spans="15:17" x14ac:dyDescent="0.15">
      <c r="O275">
        <v>274</v>
      </c>
      <c r="P275" t="str">
        <f>IFERROR(IF(COUNTIF(個人情報!$BI$5:$BI$401,"登録番号" &amp; リスト!O275)&gt;=1,"",IF(VLOOKUP(O275,登録者リスト!$A$1:$D$43729,4,FALSE)=基本情報!$D$6,O275,"")),"")</f>
        <v/>
      </c>
      <c r="Q275" t="str">
        <f t="shared" si="4"/>
        <v/>
      </c>
    </row>
    <row r="276" spans="15:17" x14ac:dyDescent="0.15">
      <c r="O276">
        <v>275</v>
      </c>
      <c r="P276" t="str">
        <f>IFERROR(IF(COUNTIF(個人情報!$BI$5:$BI$401,"登録番号" &amp; リスト!O276)&gt;=1,"",IF(VLOOKUP(O276,登録者リスト!$A$1:$D$43729,4,FALSE)=基本情報!$D$6,O276,"")),"")</f>
        <v/>
      </c>
      <c r="Q276" t="str">
        <f t="shared" si="4"/>
        <v/>
      </c>
    </row>
    <row r="277" spans="15:17" x14ac:dyDescent="0.15">
      <c r="O277">
        <v>276</v>
      </c>
      <c r="P277" t="str">
        <f>IFERROR(IF(COUNTIF(個人情報!$BI$5:$BI$401,"登録番号" &amp; リスト!O277)&gt;=1,"",IF(VLOOKUP(O277,登録者リスト!$A$1:$D$43729,4,FALSE)=基本情報!$D$6,O277,"")),"")</f>
        <v/>
      </c>
      <c r="Q277" t="str">
        <f t="shared" si="4"/>
        <v/>
      </c>
    </row>
    <row r="278" spans="15:17" x14ac:dyDescent="0.15">
      <c r="O278">
        <v>277</v>
      </c>
      <c r="P278" t="str">
        <f>IFERROR(IF(COUNTIF(個人情報!$BI$5:$BI$401,"登録番号" &amp; リスト!O278)&gt;=1,"",IF(VLOOKUP(O278,登録者リスト!$A$1:$D$43729,4,FALSE)=基本情報!$D$6,O278,"")),"")</f>
        <v/>
      </c>
      <c r="Q278" t="str">
        <f t="shared" si="4"/>
        <v/>
      </c>
    </row>
    <row r="279" spans="15:17" x14ac:dyDescent="0.15">
      <c r="O279">
        <v>278</v>
      </c>
      <c r="P279" t="str">
        <f>IFERROR(IF(COUNTIF(個人情報!$BI$5:$BI$401,"登録番号" &amp; リスト!O279)&gt;=1,"",IF(VLOOKUP(O279,登録者リスト!$A$1:$D$43729,4,FALSE)=基本情報!$D$6,O279,"")),"")</f>
        <v/>
      </c>
      <c r="Q279" t="str">
        <f t="shared" si="4"/>
        <v/>
      </c>
    </row>
    <row r="280" spans="15:17" x14ac:dyDescent="0.15">
      <c r="O280">
        <v>279</v>
      </c>
      <c r="P280" t="str">
        <f>IFERROR(IF(COUNTIF(個人情報!$BI$5:$BI$401,"登録番号" &amp; リスト!O280)&gt;=1,"",IF(VLOOKUP(O280,登録者リスト!$A$1:$D$43729,4,FALSE)=基本情報!$D$6,O280,"")),"")</f>
        <v/>
      </c>
      <c r="Q280" t="str">
        <f t="shared" si="4"/>
        <v/>
      </c>
    </row>
    <row r="281" spans="15:17" x14ac:dyDescent="0.15">
      <c r="O281">
        <v>280</v>
      </c>
      <c r="P281" t="str">
        <f>IFERROR(IF(COUNTIF(個人情報!$BI$5:$BI$401,"登録番号" &amp; リスト!O281)&gt;=1,"",IF(VLOOKUP(O281,登録者リスト!$A$1:$D$43729,4,FALSE)=基本情報!$D$6,O281,"")),"")</f>
        <v/>
      </c>
      <c r="Q281" t="str">
        <f t="shared" si="4"/>
        <v/>
      </c>
    </row>
    <row r="282" spans="15:17" x14ac:dyDescent="0.15">
      <c r="O282">
        <v>281</v>
      </c>
      <c r="P282" t="str">
        <f>IFERROR(IF(COUNTIF(個人情報!$BI$5:$BI$401,"登録番号" &amp; リスト!O282)&gt;=1,"",IF(VLOOKUP(O282,登録者リスト!$A$1:$D$43729,4,FALSE)=基本情報!$D$6,O282,"")),"")</f>
        <v/>
      </c>
      <c r="Q282" t="str">
        <f t="shared" si="4"/>
        <v/>
      </c>
    </row>
    <row r="283" spans="15:17" x14ac:dyDescent="0.15">
      <c r="O283">
        <v>282</v>
      </c>
      <c r="P283" t="str">
        <f>IFERROR(IF(COUNTIF(個人情報!$BI$5:$BI$401,"登録番号" &amp; リスト!O283)&gt;=1,"",IF(VLOOKUP(O283,登録者リスト!$A$1:$D$43729,4,FALSE)=基本情報!$D$6,O283,"")),"")</f>
        <v/>
      </c>
      <c r="Q283" t="str">
        <f t="shared" si="4"/>
        <v/>
      </c>
    </row>
    <row r="284" spans="15:17" x14ac:dyDescent="0.15">
      <c r="O284">
        <v>283</v>
      </c>
      <c r="P284" t="str">
        <f>IFERROR(IF(COUNTIF(個人情報!$BI$5:$BI$401,"登録番号" &amp; リスト!O284)&gt;=1,"",IF(VLOOKUP(O284,登録者リスト!$A$1:$D$43729,4,FALSE)=基本情報!$D$6,O284,"")),"")</f>
        <v/>
      </c>
      <c r="Q284" t="str">
        <f t="shared" si="4"/>
        <v/>
      </c>
    </row>
    <row r="285" spans="15:17" x14ac:dyDescent="0.15">
      <c r="O285">
        <v>284</v>
      </c>
      <c r="P285" t="str">
        <f>IFERROR(IF(COUNTIF(個人情報!$BI$5:$BI$401,"登録番号" &amp; リスト!O285)&gt;=1,"",IF(VLOOKUP(O285,登録者リスト!$A$1:$D$43729,4,FALSE)=基本情報!$D$6,O285,"")),"")</f>
        <v/>
      </c>
      <c r="Q285" t="str">
        <f t="shared" si="4"/>
        <v/>
      </c>
    </row>
    <row r="286" spans="15:17" x14ac:dyDescent="0.15">
      <c r="O286">
        <v>285</v>
      </c>
      <c r="P286" t="str">
        <f>IFERROR(IF(COUNTIF(個人情報!$BI$5:$BI$401,"登録番号" &amp; リスト!O286)&gt;=1,"",IF(VLOOKUP(O286,登録者リスト!$A$1:$D$43729,4,FALSE)=基本情報!$D$6,O286,"")),"")</f>
        <v/>
      </c>
      <c r="Q286" t="str">
        <f t="shared" si="4"/>
        <v/>
      </c>
    </row>
    <row r="287" spans="15:17" x14ac:dyDescent="0.15">
      <c r="O287">
        <v>286</v>
      </c>
      <c r="P287" t="str">
        <f>IFERROR(IF(COUNTIF(個人情報!$BI$5:$BI$401,"登録番号" &amp; リスト!O287)&gt;=1,"",IF(VLOOKUP(O287,登録者リスト!$A$1:$D$43729,4,FALSE)=基本情報!$D$6,O287,"")),"")</f>
        <v/>
      </c>
      <c r="Q287" t="str">
        <f t="shared" si="4"/>
        <v/>
      </c>
    </row>
    <row r="288" spans="15:17" x14ac:dyDescent="0.15">
      <c r="O288">
        <v>287</v>
      </c>
      <c r="P288" t="str">
        <f>IFERROR(IF(COUNTIF(個人情報!$BI$5:$BI$401,"登録番号" &amp; リスト!O288)&gt;=1,"",IF(VLOOKUP(O288,登録者リスト!$A$1:$D$43729,4,FALSE)=基本情報!$D$6,O288,"")),"")</f>
        <v/>
      </c>
      <c r="Q288" t="str">
        <f t="shared" si="4"/>
        <v/>
      </c>
    </row>
    <row r="289" spans="15:17" x14ac:dyDescent="0.15">
      <c r="O289">
        <v>288</v>
      </c>
      <c r="P289" t="str">
        <f>IFERROR(IF(COUNTIF(個人情報!$BI$5:$BI$401,"登録番号" &amp; リスト!O289)&gt;=1,"",IF(VLOOKUP(O289,登録者リスト!$A$1:$D$43729,4,FALSE)=基本情報!$D$6,O289,"")),"")</f>
        <v/>
      </c>
      <c r="Q289" t="str">
        <f t="shared" si="4"/>
        <v/>
      </c>
    </row>
    <row r="290" spans="15:17" x14ac:dyDescent="0.15">
      <c r="O290">
        <v>289</v>
      </c>
      <c r="P290" t="str">
        <f>IFERROR(IF(COUNTIF(個人情報!$BI$5:$BI$401,"登録番号" &amp; リスト!O290)&gt;=1,"",IF(VLOOKUP(O290,登録者リスト!$A$1:$D$43729,4,FALSE)=基本情報!$D$6,O290,"")),"")</f>
        <v/>
      </c>
      <c r="Q290" t="str">
        <f t="shared" si="4"/>
        <v/>
      </c>
    </row>
    <row r="291" spans="15:17" x14ac:dyDescent="0.15">
      <c r="O291">
        <v>290</v>
      </c>
      <c r="P291" t="str">
        <f>IFERROR(IF(COUNTIF(個人情報!$BI$5:$BI$401,"登録番号" &amp; リスト!O291)&gt;=1,"",IF(VLOOKUP(O291,登録者リスト!$A$1:$D$43729,4,FALSE)=基本情報!$D$6,O291,"")),"")</f>
        <v/>
      </c>
      <c r="Q291" t="str">
        <f t="shared" si="4"/>
        <v/>
      </c>
    </row>
    <row r="292" spans="15:17" x14ac:dyDescent="0.15">
      <c r="O292">
        <v>291</v>
      </c>
      <c r="P292" t="str">
        <f>IFERROR(IF(COUNTIF(個人情報!$BI$5:$BI$401,"登録番号" &amp; リスト!O292)&gt;=1,"",IF(VLOOKUP(O292,登録者リスト!$A$1:$D$43729,4,FALSE)=基本情報!$D$6,O292,"")),"")</f>
        <v/>
      </c>
      <c r="Q292" t="str">
        <f t="shared" si="4"/>
        <v/>
      </c>
    </row>
    <row r="293" spans="15:17" x14ac:dyDescent="0.15">
      <c r="O293">
        <v>292</v>
      </c>
      <c r="P293" t="str">
        <f>IFERROR(IF(COUNTIF(個人情報!$BI$5:$BI$401,"登録番号" &amp; リスト!O293)&gt;=1,"",IF(VLOOKUP(O293,登録者リスト!$A$1:$D$43729,4,FALSE)=基本情報!$D$6,O293,"")),"")</f>
        <v/>
      </c>
      <c r="Q293" t="str">
        <f t="shared" si="4"/>
        <v/>
      </c>
    </row>
    <row r="294" spans="15:17" x14ac:dyDescent="0.15">
      <c r="O294">
        <v>293</v>
      </c>
      <c r="P294" t="str">
        <f>IFERROR(IF(COUNTIF(個人情報!$BI$5:$BI$401,"登録番号" &amp; リスト!O294)&gt;=1,"",IF(VLOOKUP(O294,登録者リスト!$A$1:$D$43729,4,FALSE)=基本情報!$D$6,O294,"")),"")</f>
        <v/>
      </c>
      <c r="Q294" t="str">
        <f t="shared" si="4"/>
        <v/>
      </c>
    </row>
    <row r="295" spans="15:17" x14ac:dyDescent="0.15">
      <c r="O295">
        <v>294</v>
      </c>
      <c r="P295" t="str">
        <f>IFERROR(IF(COUNTIF(個人情報!$BI$5:$BI$401,"登録番号" &amp; リスト!O295)&gt;=1,"",IF(VLOOKUP(O295,登録者リスト!$A$1:$D$43729,4,FALSE)=基本情報!$D$6,O295,"")),"")</f>
        <v/>
      </c>
      <c r="Q295" t="str">
        <f t="shared" si="4"/>
        <v/>
      </c>
    </row>
    <row r="296" spans="15:17" x14ac:dyDescent="0.15">
      <c r="O296">
        <v>295</v>
      </c>
      <c r="P296" t="str">
        <f>IFERROR(IF(COUNTIF(個人情報!$BI$5:$BI$401,"登録番号" &amp; リスト!O296)&gt;=1,"",IF(VLOOKUP(O296,登録者リスト!$A$1:$D$43729,4,FALSE)=基本情報!$D$6,O296,"")),"")</f>
        <v/>
      </c>
      <c r="Q296" t="str">
        <f t="shared" si="4"/>
        <v/>
      </c>
    </row>
    <row r="297" spans="15:17" x14ac:dyDescent="0.15">
      <c r="O297">
        <v>296</v>
      </c>
      <c r="P297" t="str">
        <f>IFERROR(IF(COUNTIF(個人情報!$BI$5:$BI$401,"登録番号" &amp; リスト!O297)&gt;=1,"",IF(VLOOKUP(O297,登録者リスト!$A$1:$D$43729,4,FALSE)=基本情報!$D$6,O297,"")),"")</f>
        <v/>
      </c>
      <c r="Q297" t="str">
        <f t="shared" si="4"/>
        <v/>
      </c>
    </row>
    <row r="298" spans="15:17" x14ac:dyDescent="0.15">
      <c r="O298">
        <v>297</v>
      </c>
      <c r="P298" t="str">
        <f>IFERROR(IF(COUNTIF(個人情報!$BI$5:$BI$401,"登録番号" &amp; リスト!O298)&gt;=1,"",IF(VLOOKUP(O298,登録者リスト!$A$1:$D$43729,4,FALSE)=基本情報!$D$6,O298,"")),"")</f>
        <v/>
      </c>
      <c r="Q298" t="str">
        <f t="shared" si="4"/>
        <v/>
      </c>
    </row>
    <row r="299" spans="15:17" x14ac:dyDescent="0.15">
      <c r="O299">
        <v>298</v>
      </c>
      <c r="P299" t="str">
        <f>IFERROR(IF(COUNTIF(個人情報!$BI$5:$BI$401,"登録番号" &amp; リスト!O299)&gt;=1,"",IF(VLOOKUP(O299,登録者リスト!$A$1:$D$43729,4,FALSE)=基本情報!$D$6,O299,"")),"")</f>
        <v/>
      </c>
      <c r="Q299" t="str">
        <f t="shared" si="4"/>
        <v/>
      </c>
    </row>
    <row r="300" spans="15:17" x14ac:dyDescent="0.15">
      <c r="O300">
        <v>299</v>
      </c>
      <c r="P300" t="str">
        <f>IFERROR(IF(COUNTIF(個人情報!$BI$5:$BI$401,"登録番号" &amp; リスト!O300)&gt;=1,"",IF(VLOOKUP(O300,登録者リスト!$A$1:$D$43729,4,FALSE)=基本情報!$D$6,O300,"")),"")</f>
        <v/>
      </c>
      <c r="Q300" t="str">
        <f t="shared" si="4"/>
        <v/>
      </c>
    </row>
    <row r="301" spans="15:17" x14ac:dyDescent="0.15">
      <c r="O301">
        <v>300</v>
      </c>
      <c r="P301" t="str">
        <f>IFERROR(IF(COUNTIF(個人情報!$BI$5:$BI$401,"登録番号" &amp; リスト!O301)&gt;=1,"",IF(VLOOKUP(O301,登録者リスト!$A$1:$D$43729,4,FALSE)=基本情報!$D$6,O301,"")),"")</f>
        <v/>
      </c>
      <c r="Q301" t="str">
        <f t="shared" si="4"/>
        <v/>
      </c>
    </row>
    <row r="302" spans="15:17" x14ac:dyDescent="0.15">
      <c r="O302">
        <v>301</v>
      </c>
      <c r="P302" t="str">
        <f>IFERROR(IF(COUNTIF(個人情報!$BI$5:$BI$401,"登録番号" &amp; リスト!O302)&gt;=1,"",IF(VLOOKUP(O302,登録者リスト!$A$1:$D$43729,4,FALSE)=基本情報!$D$6,O302,"")),"")</f>
        <v/>
      </c>
      <c r="Q302" t="str">
        <f t="shared" si="4"/>
        <v/>
      </c>
    </row>
    <row r="303" spans="15:17" x14ac:dyDescent="0.15">
      <c r="O303">
        <v>302</v>
      </c>
      <c r="P303" t="str">
        <f>IFERROR(IF(COUNTIF(個人情報!$BI$5:$BI$401,"登録番号" &amp; リスト!O303)&gt;=1,"",IF(VLOOKUP(O303,登録者リスト!$A$1:$D$43729,4,FALSE)=基本情報!$D$6,O303,"")),"")</f>
        <v/>
      </c>
      <c r="Q303" t="str">
        <f t="shared" si="4"/>
        <v/>
      </c>
    </row>
    <row r="304" spans="15:17" x14ac:dyDescent="0.15">
      <c r="O304">
        <v>303</v>
      </c>
      <c r="P304" t="str">
        <f>IFERROR(IF(COUNTIF(個人情報!$BI$5:$BI$401,"登録番号" &amp; リスト!O304)&gt;=1,"",IF(VLOOKUP(O304,登録者リスト!$A$1:$D$43729,4,FALSE)=基本情報!$D$6,O304,"")),"")</f>
        <v/>
      </c>
      <c r="Q304" t="str">
        <f t="shared" si="4"/>
        <v/>
      </c>
    </row>
    <row r="305" spans="15:17" x14ac:dyDescent="0.15">
      <c r="O305">
        <v>304</v>
      </c>
      <c r="P305" t="str">
        <f>IFERROR(IF(COUNTIF(個人情報!$BI$5:$BI$401,"登録番号" &amp; リスト!O305)&gt;=1,"",IF(VLOOKUP(O305,登録者リスト!$A$1:$D$43729,4,FALSE)=基本情報!$D$6,O305,"")),"")</f>
        <v/>
      </c>
      <c r="Q305" t="str">
        <f t="shared" si="4"/>
        <v/>
      </c>
    </row>
    <row r="306" spans="15:17" x14ac:dyDescent="0.15">
      <c r="O306">
        <v>305</v>
      </c>
      <c r="P306" t="str">
        <f>IFERROR(IF(COUNTIF(個人情報!$BI$5:$BI$401,"登録番号" &amp; リスト!O306)&gt;=1,"",IF(VLOOKUP(O306,登録者リスト!$A$1:$D$43729,4,FALSE)=基本情報!$D$6,O306,"")),"")</f>
        <v/>
      </c>
      <c r="Q306" t="str">
        <f t="shared" si="4"/>
        <v/>
      </c>
    </row>
    <row r="307" spans="15:17" x14ac:dyDescent="0.15">
      <c r="O307">
        <v>306</v>
      </c>
      <c r="P307" t="str">
        <f>IFERROR(IF(COUNTIF(個人情報!$BI$5:$BI$401,"登録番号" &amp; リスト!O307)&gt;=1,"",IF(VLOOKUP(O307,登録者リスト!$A$1:$D$43729,4,FALSE)=基本情報!$D$6,O307,"")),"")</f>
        <v/>
      </c>
      <c r="Q307" t="str">
        <f t="shared" si="4"/>
        <v/>
      </c>
    </row>
    <row r="308" spans="15:17" x14ac:dyDescent="0.15">
      <c r="O308">
        <v>307</v>
      </c>
      <c r="P308" t="str">
        <f>IFERROR(IF(COUNTIF(個人情報!$BI$5:$BI$401,"登録番号" &amp; リスト!O308)&gt;=1,"",IF(VLOOKUP(O308,登録者リスト!$A$1:$D$43729,4,FALSE)=基本情報!$D$6,O308,"")),"")</f>
        <v/>
      </c>
      <c r="Q308" t="str">
        <f t="shared" si="4"/>
        <v/>
      </c>
    </row>
    <row r="309" spans="15:17" x14ac:dyDescent="0.15">
      <c r="O309">
        <v>308</v>
      </c>
      <c r="P309" t="str">
        <f>IFERROR(IF(COUNTIF(個人情報!$BI$5:$BI$401,"登録番号" &amp; リスト!O309)&gt;=1,"",IF(VLOOKUP(O309,登録者リスト!$A$1:$D$43729,4,FALSE)=基本情報!$D$6,O309,"")),"")</f>
        <v/>
      </c>
      <c r="Q309" t="str">
        <f t="shared" si="4"/>
        <v/>
      </c>
    </row>
    <row r="310" spans="15:17" x14ac:dyDescent="0.15">
      <c r="O310">
        <v>309</v>
      </c>
      <c r="P310" t="str">
        <f>IFERROR(IF(COUNTIF(個人情報!$BI$5:$BI$401,"登録番号" &amp; リスト!O310)&gt;=1,"",IF(VLOOKUP(O310,登録者リスト!$A$1:$D$43729,4,FALSE)=基本情報!$D$6,O310,"")),"")</f>
        <v/>
      </c>
      <c r="Q310" t="str">
        <f t="shared" si="4"/>
        <v/>
      </c>
    </row>
    <row r="311" spans="15:17" x14ac:dyDescent="0.15">
      <c r="O311">
        <v>310</v>
      </c>
      <c r="P311" t="str">
        <f>IFERROR(IF(COUNTIF(個人情報!$BI$5:$BI$401,"登録番号" &amp; リスト!O311)&gt;=1,"",IF(VLOOKUP(O311,登録者リスト!$A$1:$D$43729,4,FALSE)=基本情報!$D$6,O311,"")),"")</f>
        <v/>
      </c>
      <c r="Q311" t="str">
        <f t="shared" si="4"/>
        <v/>
      </c>
    </row>
    <row r="312" spans="15:17" x14ac:dyDescent="0.15">
      <c r="O312">
        <v>311</v>
      </c>
      <c r="P312" t="str">
        <f>IFERROR(IF(COUNTIF(個人情報!$BI$5:$BI$401,"登録番号" &amp; リスト!O312)&gt;=1,"",IF(VLOOKUP(O312,登録者リスト!$A$1:$D$43729,4,FALSE)=基本情報!$D$6,O312,"")),"")</f>
        <v/>
      </c>
      <c r="Q312" t="str">
        <f t="shared" si="4"/>
        <v/>
      </c>
    </row>
    <row r="313" spans="15:17" x14ac:dyDescent="0.15">
      <c r="O313">
        <v>312</v>
      </c>
      <c r="P313" t="str">
        <f>IFERROR(IF(COUNTIF(個人情報!$BI$5:$BI$401,"登録番号" &amp; リスト!O313)&gt;=1,"",IF(VLOOKUP(O313,登録者リスト!$A$1:$D$43729,4,FALSE)=基本情報!$D$6,O313,"")),"")</f>
        <v/>
      </c>
      <c r="Q313" t="str">
        <f t="shared" si="4"/>
        <v/>
      </c>
    </row>
    <row r="314" spans="15:17" x14ac:dyDescent="0.15">
      <c r="O314">
        <v>313</v>
      </c>
      <c r="P314" t="str">
        <f>IFERROR(IF(COUNTIF(個人情報!$BI$5:$BI$401,"登録番号" &amp; リスト!O314)&gt;=1,"",IF(VLOOKUP(O314,登録者リスト!$A$1:$D$43729,4,FALSE)=基本情報!$D$6,O314,"")),"")</f>
        <v/>
      </c>
      <c r="Q314" t="str">
        <f t="shared" si="4"/>
        <v/>
      </c>
    </row>
    <row r="315" spans="15:17" x14ac:dyDescent="0.15">
      <c r="O315">
        <v>314</v>
      </c>
      <c r="P315" t="str">
        <f>IFERROR(IF(COUNTIF(個人情報!$BI$5:$BI$401,"登録番号" &amp; リスト!O315)&gt;=1,"",IF(VLOOKUP(O315,登録者リスト!$A$1:$D$43729,4,FALSE)=基本情報!$D$6,O315,"")),"")</f>
        <v/>
      </c>
      <c r="Q315" t="str">
        <f t="shared" si="4"/>
        <v/>
      </c>
    </row>
    <row r="316" spans="15:17" x14ac:dyDescent="0.15">
      <c r="O316">
        <v>315</v>
      </c>
      <c r="P316" t="str">
        <f>IFERROR(IF(COUNTIF(個人情報!$BI$5:$BI$401,"登録番号" &amp; リスト!O316)&gt;=1,"",IF(VLOOKUP(O316,登録者リスト!$A$1:$D$43729,4,FALSE)=基本情報!$D$6,O316,"")),"")</f>
        <v/>
      </c>
      <c r="Q316" t="str">
        <f t="shared" si="4"/>
        <v/>
      </c>
    </row>
    <row r="317" spans="15:17" x14ac:dyDescent="0.15">
      <c r="O317">
        <v>316</v>
      </c>
      <c r="P317" t="str">
        <f>IFERROR(IF(COUNTIF(個人情報!$BI$5:$BI$401,"登録番号" &amp; リスト!O317)&gt;=1,"",IF(VLOOKUP(O317,登録者リスト!$A$1:$D$43729,4,FALSE)=基本情報!$D$6,O317,"")),"")</f>
        <v/>
      </c>
      <c r="Q317" t="str">
        <f t="shared" si="4"/>
        <v/>
      </c>
    </row>
    <row r="318" spans="15:17" x14ac:dyDescent="0.15">
      <c r="O318">
        <v>317</v>
      </c>
      <c r="P318" t="str">
        <f>IFERROR(IF(COUNTIF(個人情報!$BI$5:$BI$401,"登録番号" &amp; リスト!O318)&gt;=1,"",IF(VLOOKUP(O318,登録者リスト!$A$1:$D$43729,4,FALSE)=基本情報!$D$6,O318,"")),"")</f>
        <v/>
      </c>
      <c r="Q318" t="str">
        <f t="shared" si="4"/>
        <v/>
      </c>
    </row>
    <row r="319" spans="15:17" x14ac:dyDescent="0.15">
      <c r="O319">
        <v>318</v>
      </c>
      <c r="P319" t="str">
        <f>IFERROR(IF(COUNTIF(個人情報!$BI$5:$BI$401,"登録番号" &amp; リスト!O319)&gt;=1,"",IF(VLOOKUP(O319,登録者リスト!$A$1:$D$43729,4,FALSE)=基本情報!$D$6,O319,"")),"")</f>
        <v/>
      </c>
      <c r="Q319" t="str">
        <f t="shared" si="4"/>
        <v/>
      </c>
    </row>
    <row r="320" spans="15:17" x14ac:dyDescent="0.15">
      <c r="O320">
        <v>319</v>
      </c>
      <c r="P320" t="str">
        <f>IFERROR(IF(COUNTIF(個人情報!$BI$5:$BI$401,"登録番号" &amp; リスト!O320)&gt;=1,"",IF(VLOOKUP(O320,登録者リスト!$A$1:$D$43729,4,FALSE)=基本情報!$D$6,O320,"")),"")</f>
        <v/>
      </c>
      <c r="Q320" t="str">
        <f t="shared" si="4"/>
        <v/>
      </c>
    </row>
    <row r="321" spans="15:17" x14ac:dyDescent="0.15">
      <c r="O321">
        <v>320</v>
      </c>
      <c r="P321" t="str">
        <f>IFERROR(IF(COUNTIF(個人情報!$BI$5:$BI$401,"登録番号" &amp; リスト!O321)&gt;=1,"",IF(VLOOKUP(O321,登録者リスト!$A$1:$D$43729,4,FALSE)=基本情報!$D$6,O321,"")),"")</f>
        <v/>
      </c>
      <c r="Q321" t="str">
        <f t="shared" si="4"/>
        <v/>
      </c>
    </row>
    <row r="322" spans="15:17" x14ac:dyDescent="0.15">
      <c r="O322">
        <v>321</v>
      </c>
      <c r="P322" t="str">
        <f>IFERROR(IF(COUNTIF(個人情報!$BI$5:$BI$401,"登録番号" &amp; リスト!O322)&gt;=1,"",IF(VLOOKUP(O322,登録者リスト!$A$1:$D$43729,4,FALSE)=基本情報!$D$6,O322,"")),"")</f>
        <v/>
      </c>
      <c r="Q322" t="str">
        <f t="shared" si="4"/>
        <v/>
      </c>
    </row>
    <row r="323" spans="15:17" x14ac:dyDescent="0.15">
      <c r="O323">
        <v>322</v>
      </c>
      <c r="P323" t="str">
        <f>IFERROR(IF(COUNTIF(個人情報!$BI$5:$BI$401,"登録番号" &amp; リスト!O323)&gt;=1,"",IF(VLOOKUP(O323,登録者リスト!$A$1:$D$43729,4,FALSE)=基本情報!$D$6,O323,"")),"")</f>
        <v/>
      </c>
      <c r="Q323" t="str">
        <f t="shared" ref="Q323:Q386" si="5">IFERROR(SMALL($P$2:$P$13001,O323),"")</f>
        <v/>
      </c>
    </row>
    <row r="324" spans="15:17" x14ac:dyDescent="0.15">
      <c r="O324">
        <v>323</v>
      </c>
      <c r="P324" t="str">
        <f>IFERROR(IF(COUNTIF(個人情報!$BI$5:$BI$401,"登録番号" &amp; リスト!O324)&gt;=1,"",IF(VLOOKUP(O324,登録者リスト!$A$1:$D$43729,4,FALSE)=基本情報!$D$6,O324,"")),"")</f>
        <v/>
      </c>
      <c r="Q324" t="str">
        <f t="shared" si="5"/>
        <v/>
      </c>
    </row>
    <row r="325" spans="15:17" x14ac:dyDescent="0.15">
      <c r="O325">
        <v>324</v>
      </c>
      <c r="P325" t="str">
        <f>IFERROR(IF(COUNTIF(個人情報!$BI$5:$BI$401,"登録番号" &amp; リスト!O325)&gt;=1,"",IF(VLOOKUP(O325,登録者リスト!$A$1:$D$43729,4,FALSE)=基本情報!$D$6,O325,"")),"")</f>
        <v/>
      </c>
      <c r="Q325" t="str">
        <f t="shared" si="5"/>
        <v/>
      </c>
    </row>
    <row r="326" spans="15:17" x14ac:dyDescent="0.15">
      <c r="O326">
        <v>325</v>
      </c>
      <c r="P326" t="str">
        <f>IFERROR(IF(COUNTIF(個人情報!$BI$5:$BI$401,"登録番号" &amp; リスト!O326)&gt;=1,"",IF(VLOOKUP(O326,登録者リスト!$A$1:$D$43729,4,FALSE)=基本情報!$D$6,O326,"")),"")</f>
        <v/>
      </c>
      <c r="Q326" t="str">
        <f t="shared" si="5"/>
        <v/>
      </c>
    </row>
    <row r="327" spans="15:17" x14ac:dyDescent="0.15">
      <c r="O327">
        <v>326</v>
      </c>
      <c r="P327" t="str">
        <f>IFERROR(IF(COUNTIF(個人情報!$BI$5:$BI$401,"登録番号" &amp; リスト!O327)&gt;=1,"",IF(VLOOKUP(O327,登録者リスト!$A$1:$D$43729,4,FALSE)=基本情報!$D$6,O327,"")),"")</f>
        <v/>
      </c>
      <c r="Q327" t="str">
        <f t="shared" si="5"/>
        <v/>
      </c>
    </row>
    <row r="328" spans="15:17" x14ac:dyDescent="0.15">
      <c r="O328">
        <v>327</v>
      </c>
      <c r="P328" t="str">
        <f>IFERROR(IF(COUNTIF(個人情報!$BI$5:$BI$401,"登録番号" &amp; リスト!O328)&gt;=1,"",IF(VLOOKUP(O328,登録者リスト!$A$1:$D$43729,4,FALSE)=基本情報!$D$6,O328,"")),"")</f>
        <v/>
      </c>
      <c r="Q328" t="str">
        <f t="shared" si="5"/>
        <v/>
      </c>
    </row>
    <row r="329" spans="15:17" x14ac:dyDescent="0.15">
      <c r="O329">
        <v>328</v>
      </c>
      <c r="P329" t="str">
        <f>IFERROR(IF(COUNTIF(個人情報!$BI$5:$BI$401,"登録番号" &amp; リスト!O329)&gt;=1,"",IF(VLOOKUP(O329,登録者リスト!$A$1:$D$43729,4,FALSE)=基本情報!$D$6,O329,"")),"")</f>
        <v/>
      </c>
      <c r="Q329" t="str">
        <f t="shared" si="5"/>
        <v/>
      </c>
    </row>
    <row r="330" spans="15:17" x14ac:dyDescent="0.15">
      <c r="O330">
        <v>329</v>
      </c>
      <c r="P330" t="str">
        <f>IFERROR(IF(COUNTIF(個人情報!$BI$5:$BI$401,"登録番号" &amp; リスト!O330)&gt;=1,"",IF(VLOOKUP(O330,登録者リスト!$A$1:$D$43729,4,FALSE)=基本情報!$D$6,O330,"")),"")</f>
        <v/>
      </c>
      <c r="Q330" t="str">
        <f t="shared" si="5"/>
        <v/>
      </c>
    </row>
    <row r="331" spans="15:17" x14ac:dyDescent="0.15">
      <c r="O331">
        <v>330</v>
      </c>
      <c r="P331" t="str">
        <f>IFERROR(IF(COUNTIF(個人情報!$BI$5:$BI$401,"登録番号" &amp; リスト!O331)&gt;=1,"",IF(VLOOKUP(O331,登録者リスト!$A$1:$D$43729,4,FALSE)=基本情報!$D$6,O331,"")),"")</f>
        <v/>
      </c>
      <c r="Q331" t="str">
        <f t="shared" si="5"/>
        <v/>
      </c>
    </row>
    <row r="332" spans="15:17" x14ac:dyDescent="0.15">
      <c r="O332">
        <v>331</v>
      </c>
      <c r="P332" t="str">
        <f>IFERROR(IF(COUNTIF(個人情報!$BI$5:$BI$401,"登録番号" &amp; リスト!O332)&gt;=1,"",IF(VLOOKUP(O332,登録者リスト!$A$1:$D$43729,4,FALSE)=基本情報!$D$6,O332,"")),"")</f>
        <v/>
      </c>
      <c r="Q332" t="str">
        <f t="shared" si="5"/>
        <v/>
      </c>
    </row>
    <row r="333" spans="15:17" x14ac:dyDescent="0.15">
      <c r="O333">
        <v>332</v>
      </c>
      <c r="P333" t="str">
        <f>IFERROR(IF(COUNTIF(個人情報!$BI$5:$BI$401,"登録番号" &amp; リスト!O333)&gt;=1,"",IF(VLOOKUP(O333,登録者リスト!$A$1:$D$43729,4,FALSE)=基本情報!$D$6,O333,"")),"")</f>
        <v/>
      </c>
      <c r="Q333" t="str">
        <f t="shared" si="5"/>
        <v/>
      </c>
    </row>
    <row r="334" spans="15:17" x14ac:dyDescent="0.15">
      <c r="O334">
        <v>333</v>
      </c>
      <c r="P334" t="str">
        <f>IFERROR(IF(COUNTIF(個人情報!$BI$5:$BI$401,"登録番号" &amp; リスト!O334)&gt;=1,"",IF(VLOOKUP(O334,登録者リスト!$A$1:$D$43729,4,FALSE)=基本情報!$D$6,O334,"")),"")</f>
        <v/>
      </c>
      <c r="Q334" t="str">
        <f t="shared" si="5"/>
        <v/>
      </c>
    </row>
    <row r="335" spans="15:17" x14ac:dyDescent="0.15">
      <c r="O335">
        <v>334</v>
      </c>
      <c r="P335" t="str">
        <f>IFERROR(IF(COUNTIF(個人情報!$BI$5:$BI$401,"登録番号" &amp; リスト!O335)&gt;=1,"",IF(VLOOKUP(O335,登録者リスト!$A$1:$D$43729,4,FALSE)=基本情報!$D$6,O335,"")),"")</f>
        <v/>
      </c>
      <c r="Q335" t="str">
        <f t="shared" si="5"/>
        <v/>
      </c>
    </row>
    <row r="336" spans="15:17" x14ac:dyDescent="0.15">
      <c r="O336">
        <v>335</v>
      </c>
      <c r="P336" t="str">
        <f>IFERROR(IF(COUNTIF(個人情報!$BI$5:$BI$401,"登録番号" &amp; リスト!O336)&gt;=1,"",IF(VLOOKUP(O336,登録者リスト!$A$1:$D$43729,4,FALSE)=基本情報!$D$6,O336,"")),"")</f>
        <v/>
      </c>
      <c r="Q336" t="str">
        <f t="shared" si="5"/>
        <v/>
      </c>
    </row>
    <row r="337" spans="15:17" x14ac:dyDescent="0.15">
      <c r="O337">
        <v>336</v>
      </c>
      <c r="P337" t="str">
        <f>IFERROR(IF(COUNTIF(個人情報!$BI$5:$BI$401,"登録番号" &amp; リスト!O337)&gt;=1,"",IF(VLOOKUP(O337,登録者リスト!$A$1:$D$43729,4,FALSE)=基本情報!$D$6,O337,"")),"")</f>
        <v/>
      </c>
      <c r="Q337" t="str">
        <f t="shared" si="5"/>
        <v/>
      </c>
    </row>
    <row r="338" spans="15:17" x14ac:dyDescent="0.15">
      <c r="O338">
        <v>337</v>
      </c>
      <c r="P338" t="str">
        <f>IFERROR(IF(COUNTIF(個人情報!$BI$5:$BI$401,"登録番号" &amp; リスト!O338)&gt;=1,"",IF(VLOOKUP(O338,登録者リスト!$A$1:$D$43729,4,FALSE)=基本情報!$D$6,O338,"")),"")</f>
        <v/>
      </c>
      <c r="Q338" t="str">
        <f t="shared" si="5"/>
        <v/>
      </c>
    </row>
    <row r="339" spans="15:17" x14ac:dyDescent="0.15">
      <c r="O339">
        <v>338</v>
      </c>
      <c r="P339" t="str">
        <f>IFERROR(IF(COUNTIF(個人情報!$BI$5:$BI$401,"登録番号" &amp; リスト!O339)&gt;=1,"",IF(VLOOKUP(O339,登録者リスト!$A$1:$D$43729,4,FALSE)=基本情報!$D$6,O339,"")),"")</f>
        <v/>
      </c>
      <c r="Q339" t="str">
        <f t="shared" si="5"/>
        <v/>
      </c>
    </row>
    <row r="340" spans="15:17" x14ac:dyDescent="0.15">
      <c r="O340">
        <v>339</v>
      </c>
      <c r="P340" t="str">
        <f>IFERROR(IF(COUNTIF(個人情報!$BI$5:$BI$401,"登録番号" &amp; リスト!O340)&gt;=1,"",IF(VLOOKUP(O340,登録者リスト!$A$1:$D$43729,4,FALSE)=基本情報!$D$6,O340,"")),"")</f>
        <v/>
      </c>
      <c r="Q340" t="str">
        <f t="shared" si="5"/>
        <v/>
      </c>
    </row>
    <row r="341" spans="15:17" x14ac:dyDescent="0.15">
      <c r="O341">
        <v>340</v>
      </c>
      <c r="P341" t="str">
        <f>IFERROR(IF(COUNTIF(個人情報!$BI$5:$BI$401,"登録番号" &amp; リスト!O341)&gt;=1,"",IF(VLOOKUP(O341,登録者リスト!$A$1:$D$43729,4,FALSE)=基本情報!$D$6,O341,"")),"")</f>
        <v/>
      </c>
      <c r="Q341" t="str">
        <f t="shared" si="5"/>
        <v/>
      </c>
    </row>
    <row r="342" spans="15:17" x14ac:dyDescent="0.15">
      <c r="O342">
        <v>341</v>
      </c>
      <c r="P342" t="str">
        <f>IFERROR(IF(COUNTIF(個人情報!$BI$5:$BI$401,"登録番号" &amp; リスト!O342)&gt;=1,"",IF(VLOOKUP(O342,登録者リスト!$A$1:$D$43729,4,FALSE)=基本情報!$D$6,O342,"")),"")</f>
        <v/>
      </c>
      <c r="Q342" t="str">
        <f t="shared" si="5"/>
        <v/>
      </c>
    </row>
    <row r="343" spans="15:17" x14ac:dyDescent="0.15">
      <c r="O343">
        <v>342</v>
      </c>
      <c r="P343" t="str">
        <f>IFERROR(IF(COUNTIF(個人情報!$BI$5:$BI$401,"登録番号" &amp; リスト!O343)&gt;=1,"",IF(VLOOKUP(O343,登録者リスト!$A$1:$D$43729,4,FALSE)=基本情報!$D$6,O343,"")),"")</f>
        <v/>
      </c>
      <c r="Q343" t="str">
        <f t="shared" si="5"/>
        <v/>
      </c>
    </row>
    <row r="344" spans="15:17" x14ac:dyDescent="0.15">
      <c r="O344">
        <v>343</v>
      </c>
      <c r="P344" t="str">
        <f>IFERROR(IF(COUNTIF(個人情報!$BI$5:$BI$401,"登録番号" &amp; リスト!O344)&gt;=1,"",IF(VLOOKUP(O344,登録者リスト!$A$1:$D$43729,4,FALSE)=基本情報!$D$6,O344,"")),"")</f>
        <v/>
      </c>
      <c r="Q344" t="str">
        <f t="shared" si="5"/>
        <v/>
      </c>
    </row>
    <row r="345" spans="15:17" x14ac:dyDescent="0.15">
      <c r="O345">
        <v>344</v>
      </c>
      <c r="P345" t="str">
        <f>IFERROR(IF(COUNTIF(個人情報!$BI$5:$BI$401,"登録番号" &amp; リスト!O345)&gt;=1,"",IF(VLOOKUP(O345,登録者リスト!$A$1:$D$43729,4,FALSE)=基本情報!$D$6,O345,"")),"")</f>
        <v/>
      </c>
      <c r="Q345" t="str">
        <f t="shared" si="5"/>
        <v/>
      </c>
    </row>
    <row r="346" spans="15:17" x14ac:dyDescent="0.15">
      <c r="O346">
        <v>345</v>
      </c>
      <c r="P346" t="str">
        <f>IFERROR(IF(COUNTIF(個人情報!$BI$5:$BI$401,"登録番号" &amp; リスト!O346)&gt;=1,"",IF(VLOOKUP(O346,登録者リスト!$A$1:$D$43729,4,FALSE)=基本情報!$D$6,O346,"")),"")</f>
        <v/>
      </c>
      <c r="Q346" t="str">
        <f t="shared" si="5"/>
        <v/>
      </c>
    </row>
    <row r="347" spans="15:17" x14ac:dyDescent="0.15">
      <c r="O347">
        <v>346</v>
      </c>
      <c r="P347" t="str">
        <f>IFERROR(IF(COUNTIF(個人情報!$BI$5:$BI$401,"登録番号" &amp; リスト!O347)&gt;=1,"",IF(VLOOKUP(O347,登録者リスト!$A$1:$D$43729,4,FALSE)=基本情報!$D$6,O347,"")),"")</f>
        <v/>
      </c>
      <c r="Q347" t="str">
        <f t="shared" si="5"/>
        <v/>
      </c>
    </row>
    <row r="348" spans="15:17" x14ac:dyDescent="0.15">
      <c r="O348">
        <v>347</v>
      </c>
      <c r="P348" t="str">
        <f>IFERROR(IF(COUNTIF(個人情報!$BI$5:$BI$401,"登録番号" &amp; リスト!O348)&gt;=1,"",IF(VLOOKUP(O348,登録者リスト!$A$1:$D$43729,4,FALSE)=基本情報!$D$6,O348,"")),"")</f>
        <v/>
      </c>
      <c r="Q348" t="str">
        <f t="shared" si="5"/>
        <v/>
      </c>
    </row>
    <row r="349" spans="15:17" x14ac:dyDescent="0.15">
      <c r="O349">
        <v>348</v>
      </c>
      <c r="P349" t="str">
        <f>IFERROR(IF(COUNTIF(個人情報!$BI$5:$BI$401,"登録番号" &amp; リスト!O349)&gt;=1,"",IF(VLOOKUP(O349,登録者リスト!$A$1:$D$43729,4,FALSE)=基本情報!$D$6,O349,"")),"")</f>
        <v/>
      </c>
      <c r="Q349" t="str">
        <f t="shared" si="5"/>
        <v/>
      </c>
    </row>
    <row r="350" spans="15:17" x14ac:dyDescent="0.15">
      <c r="O350">
        <v>349</v>
      </c>
      <c r="P350" t="str">
        <f>IFERROR(IF(COUNTIF(個人情報!$BI$5:$BI$401,"登録番号" &amp; リスト!O350)&gt;=1,"",IF(VLOOKUP(O350,登録者リスト!$A$1:$D$43729,4,FALSE)=基本情報!$D$6,O350,"")),"")</f>
        <v/>
      </c>
      <c r="Q350" t="str">
        <f t="shared" si="5"/>
        <v/>
      </c>
    </row>
    <row r="351" spans="15:17" x14ac:dyDescent="0.15">
      <c r="O351">
        <v>350</v>
      </c>
      <c r="P351" t="str">
        <f>IFERROR(IF(COUNTIF(個人情報!$BI$5:$BI$401,"登録番号" &amp; リスト!O351)&gt;=1,"",IF(VLOOKUP(O351,登録者リスト!$A$1:$D$43729,4,FALSE)=基本情報!$D$6,O351,"")),"")</f>
        <v/>
      </c>
      <c r="Q351" t="str">
        <f t="shared" si="5"/>
        <v/>
      </c>
    </row>
    <row r="352" spans="15:17" x14ac:dyDescent="0.15">
      <c r="O352">
        <v>351</v>
      </c>
      <c r="P352" t="str">
        <f>IFERROR(IF(COUNTIF(個人情報!$BI$5:$BI$401,"登録番号" &amp; リスト!O352)&gt;=1,"",IF(VLOOKUP(O352,登録者リスト!$A$1:$D$43729,4,FALSE)=基本情報!$D$6,O352,"")),"")</f>
        <v/>
      </c>
      <c r="Q352" t="str">
        <f t="shared" si="5"/>
        <v/>
      </c>
    </row>
    <row r="353" spans="15:17" x14ac:dyDescent="0.15">
      <c r="O353">
        <v>352</v>
      </c>
      <c r="P353" t="str">
        <f>IFERROR(IF(COUNTIF(個人情報!$BI$5:$BI$401,"登録番号" &amp; リスト!O353)&gt;=1,"",IF(VLOOKUP(O353,登録者リスト!$A$1:$D$43729,4,FALSE)=基本情報!$D$6,O353,"")),"")</f>
        <v/>
      </c>
      <c r="Q353" t="str">
        <f t="shared" si="5"/>
        <v/>
      </c>
    </row>
    <row r="354" spans="15:17" x14ac:dyDescent="0.15">
      <c r="O354">
        <v>353</v>
      </c>
      <c r="P354" t="str">
        <f>IFERROR(IF(COUNTIF(個人情報!$BI$5:$BI$401,"登録番号" &amp; リスト!O354)&gt;=1,"",IF(VLOOKUP(O354,登録者リスト!$A$1:$D$43729,4,FALSE)=基本情報!$D$6,O354,"")),"")</f>
        <v/>
      </c>
      <c r="Q354" t="str">
        <f t="shared" si="5"/>
        <v/>
      </c>
    </row>
    <row r="355" spans="15:17" x14ac:dyDescent="0.15">
      <c r="O355">
        <v>354</v>
      </c>
      <c r="P355" t="str">
        <f>IFERROR(IF(COUNTIF(個人情報!$BI$5:$BI$401,"登録番号" &amp; リスト!O355)&gt;=1,"",IF(VLOOKUP(O355,登録者リスト!$A$1:$D$43729,4,FALSE)=基本情報!$D$6,O355,"")),"")</f>
        <v/>
      </c>
      <c r="Q355" t="str">
        <f t="shared" si="5"/>
        <v/>
      </c>
    </row>
    <row r="356" spans="15:17" x14ac:dyDescent="0.15">
      <c r="O356">
        <v>355</v>
      </c>
      <c r="P356" t="str">
        <f>IFERROR(IF(COUNTIF(個人情報!$BI$5:$BI$401,"登録番号" &amp; リスト!O356)&gt;=1,"",IF(VLOOKUP(O356,登録者リスト!$A$1:$D$43729,4,FALSE)=基本情報!$D$6,O356,"")),"")</f>
        <v/>
      </c>
      <c r="Q356" t="str">
        <f t="shared" si="5"/>
        <v/>
      </c>
    </row>
    <row r="357" spans="15:17" x14ac:dyDescent="0.15">
      <c r="O357">
        <v>356</v>
      </c>
      <c r="P357" t="str">
        <f>IFERROR(IF(COUNTIF(個人情報!$BI$5:$BI$401,"登録番号" &amp; リスト!O357)&gt;=1,"",IF(VLOOKUP(O357,登録者リスト!$A$1:$D$43729,4,FALSE)=基本情報!$D$6,O357,"")),"")</f>
        <v/>
      </c>
      <c r="Q357" t="str">
        <f t="shared" si="5"/>
        <v/>
      </c>
    </row>
    <row r="358" spans="15:17" x14ac:dyDescent="0.15">
      <c r="O358">
        <v>357</v>
      </c>
      <c r="P358" t="str">
        <f>IFERROR(IF(COUNTIF(個人情報!$BI$5:$BI$401,"登録番号" &amp; リスト!O358)&gt;=1,"",IF(VLOOKUP(O358,登録者リスト!$A$1:$D$43729,4,FALSE)=基本情報!$D$6,O358,"")),"")</f>
        <v/>
      </c>
      <c r="Q358" t="str">
        <f t="shared" si="5"/>
        <v/>
      </c>
    </row>
    <row r="359" spans="15:17" x14ac:dyDescent="0.15">
      <c r="O359">
        <v>358</v>
      </c>
      <c r="P359" t="str">
        <f>IFERROR(IF(COUNTIF(個人情報!$BI$5:$BI$401,"登録番号" &amp; リスト!O359)&gt;=1,"",IF(VLOOKUP(O359,登録者リスト!$A$1:$D$43729,4,FALSE)=基本情報!$D$6,O359,"")),"")</f>
        <v/>
      </c>
      <c r="Q359" t="str">
        <f t="shared" si="5"/>
        <v/>
      </c>
    </row>
    <row r="360" spans="15:17" x14ac:dyDescent="0.15">
      <c r="O360">
        <v>359</v>
      </c>
      <c r="P360" t="str">
        <f>IFERROR(IF(COUNTIF(個人情報!$BI$5:$BI$401,"登録番号" &amp; リスト!O360)&gt;=1,"",IF(VLOOKUP(O360,登録者リスト!$A$1:$D$43729,4,FALSE)=基本情報!$D$6,O360,"")),"")</f>
        <v/>
      </c>
      <c r="Q360" t="str">
        <f t="shared" si="5"/>
        <v/>
      </c>
    </row>
    <row r="361" spans="15:17" x14ac:dyDescent="0.15">
      <c r="O361">
        <v>360</v>
      </c>
      <c r="P361" t="str">
        <f>IFERROR(IF(COUNTIF(個人情報!$BI$5:$BI$401,"登録番号" &amp; リスト!O361)&gt;=1,"",IF(VLOOKUP(O361,登録者リスト!$A$1:$D$43729,4,FALSE)=基本情報!$D$6,O361,"")),"")</f>
        <v/>
      </c>
      <c r="Q361" t="str">
        <f t="shared" si="5"/>
        <v/>
      </c>
    </row>
    <row r="362" spans="15:17" x14ac:dyDescent="0.15">
      <c r="O362">
        <v>361</v>
      </c>
      <c r="P362" t="str">
        <f>IFERROR(IF(COUNTIF(個人情報!$BI$5:$BI$401,"登録番号" &amp; リスト!O362)&gt;=1,"",IF(VLOOKUP(O362,登録者リスト!$A$1:$D$43729,4,FALSE)=基本情報!$D$6,O362,"")),"")</f>
        <v/>
      </c>
      <c r="Q362" t="str">
        <f t="shared" si="5"/>
        <v/>
      </c>
    </row>
    <row r="363" spans="15:17" x14ac:dyDescent="0.15">
      <c r="O363">
        <v>362</v>
      </c>
      <c r="P363" t="str">
        <f>IFERROR(IF(COUNTIF(個人情報!$BI$5:$BI$401,"登録番号" &amp; リスト!O363)&gt;=1,"",IF(VLOOKUP(O363,登録者リスト!$A$1:$D$43729,4,FALSE)=基本情報!$D$6,O363,"")),"")</f>
        <v/>
      </c>
      <c r="Q363" t="str">
        <f t="shared" si="5"/>
        <v/>
      </c>
    </row>
    <row r="364" spans="15:17" x14ac:dyDescent="0.15">
      <c r="O364">
        <v>363</v>
      </c>
      <c r="P364" t="str">
        <f>IFERROR(IF(COUNTIF(個人情報!$BI$5:$BI$401,"登録番号" &amp; リスト!O364)&gt;=1,"",IF(VLOOKUP(O364,登録者リスト!$A$1:$D$43729,4,FALSE)=基本情報!$D$6,O364,"")),"")</f>
        <v/>
      </c>
      <c r="Q364" t="str">
        <f t="shared" si="5"/>
        <v/>
      </c>
    </row>
    <row r="365" spans="15:17" x14ac:dyDescent="0.15">
      <c r="O365">
        <v>364</v>
      </c>
      <c r="P365" t="str">
        <f>IFERROR(IF(COUNTIF(個人情報!$BI$5:$BI$401,"登録番号" &amp; リスト!O365)&gt;=1,"",IF(VLOOKUP(O365,登録者リスト!$A$1:$D$43729,4,FALSE)=基本情報!$D$6,O365,"")),"")</f>
        <v/>
      </c>
      <c r="Q365" t="str">
        <f t="shared" si="5"/>
        <v/>
      </c>
    </row>
    <row r="366" spans="15:17" x14ac:dyDescent="0.15">
      <c r="O366">
        <v>365</v>
      </c>
      <c r="P366" t="str">
        <f>IFERROR(IF(COUNTIF(個人情報!$BI$5:$BI$401,"登録番号" &amp; リスト!O366)&gt;=1,"",IF(VLOOKUP(O366,登録者リスト!$A$1:$D$43729,4,FALSE)=基本情報!$D$6,O366,"")),"")</f>
        <v/>
      </c>
      <c r="Q366" t="str">
        <f t="shared" si="5"/>
        <v/>
      </c>
    </row>
    <row r="367" spans="15:17" x14ac:dyDescent="0.15">
      <c r="O367">
        <v>366</v>
      </c>
      <c r="P367" t="str">
        <f>IFERROR(IF(COUNTIF(個人情報!$BI$5:$BI$401,"登録番号" &amp; リスト!O367)&gt;=1,"",IF(VLOOKUP(O367,登録者リスト!$A$1:$D$43729,4,FALSE)=基本情報!$D$6,O367,"")),"")</f>
        <v/>
      </c>
      <c r="Q367" t="str">
        <f t="shared" si="5"/>
        <v/>
      </c>
    </row>
    <row r="368" spans="15:17" x14ac:dyDescent="0.15">
      <c r="O368">
        <v>367</v>
      </c>
      <c r="P368" t="str">
        <f>IFERROR(IF(COUNTIF(個人情報!$BI$5:$BI$401,"登録番号" &amp; リスト!O368)&gt;=1,"",IF(VLOOKUP(O368,登録者リスト!$A$1:$D$43729,4,FALSE)=基本情報!$D$6,O368,"")),"")</f>
        <v/>
      </c>
      <c r="Q368" t="str">
        <f t="shared" si="5"/>
        <v/>
      </c>
    </row>
    <row r="369" spans="15:17" x14ac:dyDescent="0.15">
      <c r="O369">
        <v>368</v>
      </c>
      <c r="P369" t="str">
        <f>IFERROR(IF(COUNTIF(個人情報!$BI$5:$BI$401,"登録番号" &amp; リスト!O369)&gt;=1,"",IF(VLOOKUP(O369,登録者リスト!$A$1:$D$43729,4,FALSE)=基本情報!$D$6,O369,"")),"")</f>
        <v/>
      </c>
      <c r="Q369" t="str">
        <f t="shared" si="5"/>
        <v/>
      </c>
    </row>
    <row r="370" spans="15:17" x14ac:dyDescent="0.15">
      <c r="O370">
        <v>369</v>
      </c>
      <c r="P370" t="str">
        <f>IFERROR(IF(COUNTIF(個人情報!$BI$5:$BI$401,"登録番号" &amp; リスト!O370)&gt;=1,"",IF(VLOOKUP(O370,登録者リスト!$A$1:$D$43729,4,FALSE)=基本情報!$D$6,O370,"")),"")</f>
        <v/>
      </c>
      <c r="Q370" t="str">
        <f t="shared" si="5"/>
        <v/>
      </c>
    </row>
    <row r="371" spans="15:17" x14ac:dyDescent="0.15">
      <c r="O371">
        <v>370</v>
      </c>
      <c r="P371" t="str">
        <f>IFERROR(IF(COUNTIF(個人情報!$BI$5:$BI$401,"登録番号" &amp; リスト!O371)&gt;=1,"",IF(VLOOKUP(O371,登録者リスト!$A$1:$D$43729,4,FALSE)=基本情報!$D$6,O371,"")),"")</f>
        <v/>
      </c>
      <c r="Q371" t="str">
        <f t="shared" si="5"/>
        <v/>
      </c>
    </row>
    <row r="372" spans="15:17" x14ac:dyDescent="0.15">
      <c r="O372">
        <v>371</v>
      </c>
      <c r="P372" t="str">
        <f>IFERROR(IF(COUNTIF(個人情報!$BI$5:$BI$401,"登録番号" &amp; リスト!O372)&gt;=1,"",IF(VLOOKUP(O372,登録者リスト!$A$1:$D$43729,4,FALSE)=基本情報!$D$6,O372,"")),"")</f>
        <v/>
      </c>
      <c r="Q372" t="str">
        <f t="shared" si="5"/>
        <v/>
      </c>
    </row>
    <row r="373" spans="15:17" x14ac:dyDescent="0.15">
      <c r="O373">
        <v>372</v>
      </c>
      <c r="P373" t="str">
        <f>IFERROR(IF(COUNTIF(個人情報!$BI$5:$BI$401,"登録番号" &amp; リスト!O373)&gt;=1,"",IF(VLOOKUP(O373,登録者リスト!$A$1:$D$43729,4,FALSE)=基本情報!$D$6,O373,"")),"")</f>
        <v/>
      </c>
      <c r="Q373" t="str">
        <f t="shared" si="5"/>
        <v/>
      </c>
    </row>
    <row r="374" spans="15:17" x14ac:dyDescent="0.15">
      <c r="O374">
        <v>373</v>
      </c>
      <c r="P374" t="str">
        <f>IFERROR(IF(COUNTIF(個人情報!$BI$5:$BI$401,"登録番号" &amp; リスト!O374)&gt;=1,"",IF(VLOOKUP(O374,登録者リスト!$A$1:$D$43729,4,FALSE)=基本情報!$D$6,O374,"")),"")</f>
        <v/>
      </c>
      <c r="Q374" t="str">
        <f t="shared" si="5"/>
        <v/>
      </c>
    </row>
    <row r="375" spans="15:17" x14ac:dyDescent="0.15">
      <c r="O375">
        <v>374</v>
      </c>
      <c r="P375" t="str">
        <f>IFERROR(IF(COUNTIF(個人情報!$BI$5:$BI$401,"登録番号" &amp; リスト!O375)&gt;=1,"",IF(VLOOKUP(O375,登録者リスト!$A$1:$D$43729,4,FALSE)=基本情報!$D$6,O375,"")),"")</f>
        <v/>
      </c>
      <c r="Q375" t="str">
        <f t="shared" si="5"/>
        <v/>
      </c>
    </row>
    <row r="376" spans="15:17" x14ac:dyDescent="0.15">
      <c r="O376">
        <v>375</v>
      </c>
      <c r="P376" t="str">
        <f>IFERROR(IF(COUNTIF(個人情報!$BI$5:$BI$401,"登録番号" &amp; リスト!O376)&gt;=1,"",IF(VLOOKUP(O376,登録者リスト!$A$1:$D$43729,4,FALSE)=基本情報!$D$6,O376,"")),"")</f>
        <v/>
      </c>
      <c r="Q376" t="str">
        <f t="shared" si="5"/>
        <v/>
      </c>
    </row>
    <row r="377" spans="15:17" x14ac:dyDescent="0.15">
      <c r="O377">
        <v>376</v>
      </c>
      <c r="P377" t="str">
        <f>IFERROR(IF(COUNTIF(個人情報!$BI$5:$BI$401,"登録番号" &amp; リスト!O377)&gt;=1,"",IF(VLOOKUP(O377,登録者リスト!$A$1:$D$43729,4,FALSE)=基本情報!$D$6,O377,"")),"")</f>
        <v/>
      </c>
      <c r="Q377" t="str">
        <f t="shared" si="5"/>
        <v/>
      </c>
    </row>
    <row r="378" spans="15:17" x14ac:dyDescent="0.15">
      <c r="O378">
        <v>377</v>
      </c>
      <c r="P378" t="str">
        <f>IFERROR(IF(COUNTIF(個人情報!$BI$5:$BI$401,"登録番号" &amp; リスト!O378)&gt;=1,"",IF(VLOOKUP(O378,登録者リスト!$A$1:$D$43729,4,FALSE)=基本情報!$D$6,O378,"")),"")</f>
        <v/>
      </c>
      <c r="Q378" t="str">
        <f t="shared" si="5"/>
        <v/>
      </c>
    </row>
    <row r="379" spans="15:17" x14ac:dyDescent="0.15">
      <c r="O379">
        <v>378</v>
      </c>
      <c r="P379" t="str">
        <f>IFERROR(IF(COUNTIF(個人情報!$BI$5:$BI$401,"登録番号" &amp; リスト!O379)&gt;=1,"",IF(VLOOKUP(O379,登録者リスト!$A$1:$D$43729,4,FALSE)=基本情報!$D$6,O379,"")),"")</f>
        <v/>
      </c>
      <c r="Q379" t="str">
        <f t="shared" si="5"/>
        <v/>
      </c>
    </row>
    <row r="380" spans="15:17" x14ac:dyDescent="0.15">
      <c r="O380">
        <v>379</v>
      </c>
      <c r="P380" t="str">
        <f>IFERROR(IF(COUNTIF(個人情報!$BI$5:$BI$401,"登録番号" &amp; リスト!O380)&gt;=1,"",IF(VLOOKUP(O380,登録者リスト!$A$1:$D$43729,4,FALSE)=基本情報!$D$6,O380,"")),"")</f>
        <v/>
      </c>
      <c r="Q380" t="str">
        <f t="shared" si="5"/>
        <v/>
      </c>
    </row>
    <row r="381" spans="15:17" x14ac:dyDescent="0.15">
      <c r="O381">
        <v>380</v>
      </c>
      <c r="P381" t="str">
        <f>IFERROR(IF(COUNTIF(個人情報!$BI$5:$BI$401,"登録番号" &amp; リスト!O381)&gt;=1,"",IF(VLOOKUP(O381,登録者リスト!$A$1:$D$43729,4,FALSE)=基本情報!$D$6,O381,"")),"")</f>
        <v/>
      </c>
      <c r="Q381" t="str">
        <f t="shared" si="5"/>
        <v/>
      </c>
    </row>
    <row r="382" spans="15:17" x14ac:dyDescent="0.15">
      <c r="O382">
        <v>381</v>
      </c>
      <c r="P382" t="str">
        <f>IFERROR(IF(COUNTIF(個人情報!$BI$5:$BI$401,"登録番号" &amp; リスト!O382)&gt;=1,"",IF(VLOOKUP(O382,登録者リスト!$A$1:$D$43729,4,FALSE)=基本情報!$D$6,O382,"")),"")</f>
        <v/>
      </c>
      <c r="Q382" t="str">
        <f t="shared" si="5"/>
        <v/>
      </c>
    </row>
    <row r="383" spans="15:17" x14ac:dyDescent="0.15">
      <c r="O383">
        <v>382</v>
      </c>
      <c r="P383" t="str">
        <f>IFERROR(IF(COUNTIF(個人情報!$BI$5:$BI$401,"登録番号" &amp; リスト!O383)&gt;=1,"",IF(VLOOKUP(O383,登録者リスト!$A$1:$D$43729,4,FALSE)=基本情報!$D$6,O383,"")),"")</f>
        <v/>
      </c>
      <c r="Q383" t="str">
        <f t="shared" si="5"/>
        <v/>
      </c>
    </row>
    <row r="384" spans="15:17" x14ac:dyDescent="0.15">
      <c r="O384">
        <v>383</v>
      </c>
      <c r="P384" t="str">
        <f>IFERROR(IF(COUNTIF(個人情報!$BI$5:$BI$401,"登録番号" &amp; リスト!O384)&gt;=1,"",IF(VLOOKUP(O384,登録者リスト!$A$1:$D$43729,4,FALSE)=基本情報!$D$6,O384,"")),"")</f>
        <v/>
      </c>
      <c r="Q384" t="str">
        <f t="shared" si="5"/>
        <v/>
      </c>
    </row>
    <row r="385" spans="15:17" x14ac:dyDescent="0.15">
      <c r="O385">
        <v>384</v>
      </c>
      <c r="P385" t="str">
        <f>IFERROR(IF(COUNTIF(個人情報!$BI$5:$BI$401,"登録番号" &amp; リスト!O385)&gt;=1,"",IF(VLOOKUP(O385,登録者リスト!$A$1:$D$43729,4,FALSE)=基本情報!$D$6,O385,"")),"")</f>
        <v/>
      </c>
      <c r="Q385" t="str">
        <f t="shared" si="5"/>
        <v/>
      </c>
    </row>
    <row r="386" spans="15:17" x14ac:dyDescent="0.15">
      <c r="O386">
        <v>385</v>
      </c>
      <c r="P386" t="str">
        <f>IFERROR(IF(COUNTIF(個人情報!$BI$5:$BI$401,"登録番号" &amp; リスト!O386)&gt;=1,"",IF(VLOOKUP(O386,登録者リスト!$A$1:$D$43729,4,FALSE)=基本情報!$D$6,O386,"")),"")</f>
        <v/>
      </c>
      <c r="Q386" t="str">
        <f t="shared" si="5"/>
        <v/>
      </c>
    </row>
    <row r="387" spans="15:17" x14ac:dyDescent="0.15">
      <c r="O387">
        <v>386</v>
      </c>
      <c r="P387" t="str">
        <f>IFERROR(IF(COUNTIF(個人情報!$BI$5:$BI$401,"登録番号" &amp; リスト!O387)&gt;=1,"",IF(VLOOKUP(O387,登録者リスト!$A$1:$D$43729,4,FALSE)=基本情報!$D$6,O387,"")),"")</f>
        <v/>
      </c>
      <c r="Q387" t="str">
        <f t="shared" ref="Q387:Q450" si="6">IFERROR(SMALL($P$2:$P$13001,O387),"")</f>
        <v/>
      </c>
    </row>
    <row r="388" spans="15:17" x14ac:dyDescent="0.15">
      <c r="O388">
        <v>387</v>
      </c>
      <c r="P388" t="str">
        <f>IFERROR(IF(COUNTIF(個人情報!$BI$5:$BI$401,"登録番号" &amp; リスト!O388)&gt;=1,"",IF(VLOOKUP(O388,登録者リスト!$A$1:$D$43729,4,FALSE)=基本情報!$D$6,O388,"")),"")</f>
        <v/>
      </c>
      <c r="Q388" t="str">
        <f t="shared" si="6"/>
        <v/>
      </c>
    </row>
    <row r="389" spans="15:17" x14ac:dyDescent="0.15">
      <c r="O389">
        <v>388</v>
      </c>
      <c r="P389" t="str">
        <f>IFERROR(IF(COUNTIF(個人情報!$BI$5:$BI$401,"登録番号" &amp; リスト!O389)&gt;=1,"",IF(VLOOKUP(O389,登録者リスト!$A$1:$D$43729,4,FALSE)=基本情報!$D$6,O389,"")),"")</f>
        <v/>
      </c>
      <c r="Q389" t="str">
        <f t="shared" si="6"/>
        <v/>
      </c>
    </row>
    <row r="390" spans="15:17" x14ac:dyDescent="0.15">
      <c r="O390">
        <v>389</v>
      </c>
      <c r="P390" t="str">
        <f>IFERROR(IF(COUNTIF(個人情報!$BI$5:$BI$401,"登録番号" &amp; リスト!O390)&gt;=1,"",IF(VLOOKUP(O390,登録者リスト!$A$1:$D$43729,4,FALSE)=基本情報!$D$6,O390,"")),"")</f>
        <v/>
      </c>
      <c r="Q390" t="str">
        <f t="shared" si="6"/>
        <v/>
      </c>
    </row>
    <row r="391" spans="15:17" x14ac:dyDescent="0.15">
      <c r="O391">
        <v>390</v>
      </c>
      <c r="P391" t="str">
        <f>IFERROR(IF(COUNTIF(個人情報!$BI$5:$BI$401,"登録番号" &amp; リスト!O391)&gt;=1,"",IF(VLOOKUP(O391,登録者リスト!$A$1:$D$43729,4,FALSE)=基本情報!$D$6,O391,"")),"")</f>
        <v/>
      </c>
      <c r="Q391" t="str">
        <f t="shared" si="6"/>
        <v/>
      </c>
    </row>
    <row r="392" spans="15:17" x14ac:dyDescent="0.15">
      <c r="O392">
        <v>391</v>
      </c>
      <c r="P392" t="str">
        <f>IFERROR(IF(COUNTIF(個人情報!$BI$5:$BI$401,"登録番号" &amp; リスト!O392)&gt;=1,"",IF(VLOOKUP(O392,登録者リスト!$A$1:$D$43729,4,FALSE)=基本情報!$D$6,O392,"")),"")</f>
        <v/>
      </c>
      <c r="Q392" t="str">
        <f t="shared" si="6"/>
        <v/>
      </c>
    </row>
    <row r="393" spans="15:17" x14ac:dyDescent="0.15">
      <c r="O393">
        <v>392</v>
      </c>
      <c r="P393" t="str">
        <f>IFERROR(IF(COUNTIF(個人情報!$BI$5:$BI$401,"登録番号" &amp; リスト!O393)&gt;=1,"",IF(VLOOKUP(O393,登録者リスト!$A$1:$D$43729,4,FALSE)=基本情報!$D$6,O393,"")),"")</f>
        <v/>
      </c>
      <c r="Q393" t="str">
        <f t="shared" si="6"/>
        <v/>
      </c>
    </row>
    <row r="394" spans="15:17" x14ac:dyDescent="0.15">
      <c r="O394">
        <v>393</v>
      </c>
      <c r="P394" t="str">
        <f>IFERROR(IF(COUNTIF(個人情報!$BI$5:$BI$401,"登録番号" &amp; リスト!O394)&gt;=1,"",IF(VLOOKUP(O394,登録者リスト!$A$1:$D$43729,4,FALSE)=基本情報!$D$6,O394,"")),"")</f>
        <v/>
      </c>
      <c r="Q394" t="str">
        <f t="shared" si="6"/>
        <v/>
      </c>
    </row>
    <row r="395" spans="15:17" x14ac:dyDescent="0.15">
      <c r="O395">
        <v>394</v>
      </c>
      <c r="P395" t="str">
        <f>IFERROR(IF(COUNTIF(個人情報!$BI$5:$BI$401,"登録番号" &amp; リスト!O395)&gt;=1,"",IF(VLOOKUP(O395,登録者リスト!$A$1:$D$43729,4,FALSE)=基本情報!$D$6,O395,"")),"")</f>
        <v/>
      </c>
      <c r="Q395" t="str">
        <f t="shared" si="6"/>
        <v/>
      </c>
    </row>
    <row r="396" spans="15:17" x14ac:dyDescent="0.15">
      <c r="O396">
        <v>395</v>
      </c>
      <c r="P396" t="str">
        <f>IFERROR(IF(COUNTIF(個人情報!$BI$5:$BI$401,"登録番号" &amp; リスト!O396)&gt;=1,"",IF(VLOOKUP(O396,登録者リスト!$A$1:$D$43729,4,FALSE)=基本情報!$D$6,O396,"")),"")</f>
        <v/>
      </c>
      <c r="Q396" t="str">
        <f t="shared" si="6"/>
        <v/>
      </c>
    </row>
    <row r="397" spans="15:17" x14ac:dyDescent="0.15">
      <c r="O397">
        <v>396</v>
      </c>
      <c r="P397" t="str">
        <f>IFERROR(IF(COUNTIF(個人情報!$BI$5:$BI$401,"登録番号" &amp; リスト!O397)&gt;=1,"",IF(VLOOKUP(O397,登録者リスト!$A$1:$D$43729,4,FALSE)=基本情報!$D$6,O397,"")),"")</f>
        <v/>
      </c>
      <c r="Q397" t="str">
        <f t="shared" si="6"/>
        <v/>
      </c>
    </row>
    <row r="398" spans="15:17" x14ac:dyDescent="0.15">
      <c r="O398">
        <v>397</v>
      </c>
      <c r="P398" t="str">
        <f>IFERROR(IF(COUNTIF(個人情報!$BI$5:$BI$401,"登録番号" &amp; リスト!O398)&gt;=1,"",IF(VLOOKUP(O398,登録者リスト!$A$1:$D$43729,4,FALSE)=基本情報!$D$6,O398,"")),"")</f>
        <v/>
      </c>
      <c r="Q398" t="str">
        <f t="shared" si="6"/>
        <v/>
      </c>
    </row>
    <row r="399" spans="15:17" x14ac:dyDescent="0.15">
      <c r="O399">
        <v>398</v>
      </c>
      <c r="P399" t="str">
        <f>IFERROR(IF(COUNTIF(個人情報!$BI$5:$BI$401,"登録番号" &amp; リスト!O399)&gt;=1,"",IF(VLOOKUP(O399,登録者リスト!$A$1:$D$43729,4,FALSE)=基本情報!$D$6,O399,"")),"")</f>
        <v/>
      </c>
      <c r="Q399" t="str">
        <f t="shared" si="6"/>
        <v/>
      </c>
    </row>
    <row r="400" spans="15:17" x14ac:dyDescent="0.15">
      <c r="O400">
        <v>399</v>
      </c>
      <c r="P400" t="str">
        <f>IFERROR(IF(COUNTIF(個人情報!$BI$5:$BI$401,"登録番号" &amp; リスト!O400)&gt;=1,"",IF(VLOOKUP(O400,登録者リスト!$A$1:$D$43729,4,FALSE)=基本情報!$D$6,O400,"")),"")</f>
        <v/>
      </c>
      <c r="Q400" t="str">
        <f t="shared" si="6"/>
        <v/>
      </c>
    </row>
    <row r="401" spans="15:17" x14ac:dyDescent="0.15">
      <c r="O401">
        <v>400</v>
      </c>
      <c r="P401" t="str">
        <f>IFERROR(IF(COUNTIF(個人情報!$BI$5:$BI$401,"登録番号" &amp; リスト!O401)&gt;=1,"",IF(VLOOKUP(O401,登録者リスト!$A$1:$D$43729,4,FALSE)=基本情報!$D$6,O401,"")),"")</f>
        <v/>
      </c>
      <c r="Q401" t="str">
        <f t="shared" si="6"/>
        <v/>
      </c>
    </row>
    <row r="402" spans="15:17" x14ac:dyDescent="0.15">
      <c r="O402">
        <v>401</v>
      </c>
      <c r="P402" t="str">
        <f>IFERROR(IF(COUNTIF(個人情報!$BI$5:$BI$401,"登録番号" &amp; リスト!O402)&gt;=1,"",IF(VLOOKUP(O402,登録者リスト!$A$1:$D$43729,4,FALSE)=基本情報!$D$6,O402,"")),"")</f>
        <v/>
      </c>
      <c r="Q402" t="str">
        <f t="shared" si="6"/>
        <v/>
      </c>
    </row>
    <row r="403" spans="15:17" x14ac:dyDescent="0.15">
      <c r="O403">
        <v>402</v>
      </c>
      <c r="P403" t="str">
        <f>IFERROR(IF(COUNTIF(個人情報!$BI$5:$BI$401,"登録番号" &amp; リスト!O403)&gt;=1,"",IF(VLOOKUP(O403,登録者リスト!$A$1:$D$43729,4,FALSE)=基本情報!$D$6,O403,"")),"")</f>
        <v/>
      </c>
      <c r="Q403" t="str">
        <f t="shared" si="6"/>
        <v/>
      </c>
    </row>
    <row r="404" spans="15:17" x14ac:dyDescent="0.15">
      <c r="O404">
        <v>403</v>
      </c>
      <c r="P404" t="str">
        <f>IFERROR(IF(COUNTIF(個人情報!$BI$5:$BI$401,"登録番号" &amp; リスト!O404)&gt;=1,"",IF(VLOOKUP(O404,登録者リスト!$A$1:$D$43729,4,FALSE)=基本情報!$D$6,O404,"")),"")</f>
        <v/>
      </c>
      <c r="Q404" t="str">
        <f t="shared" si="6"/>
        <v/>
      </c>
    </row>
    <row r="405" spans="15:17" x14ac:dyDescent="0.15">
      <c r="O405">
        <v>404</v>
      </c>
      <c r="P405" t="str">
        <f>IFERROR(IF(COUNTIF(個人情報!$BI$5:$BI$401,"登録番号" &amp; リスト!O405)&gt;=1,"",IF(VLOOKUP(O405,登録者リスト!$A$1:$D$43729,4,FALSE)=基本情報!$D$6,O405,"")),"")</f>
        <v/>
      </c>
      <c r="Q405" t="str">
        <f t="shared" si="6"/>
        <v/>
      </c>
    </row>
    <row r="406" spans="15:17" x14ac:dyDescent="0.15">
      <c r="O406">
        <v>405</v>
      </c>
      <c r="P406" t="str">
        <f>IFERROR(IF(COUNTIF(個人情報!$BI$5:$BI$401,"登録番号" &amp; リスト!O406)&gt;=1,"",IF(VLOOKUP(O406,登録者リスト!$A$1:$D$43729,4,FALSE)=基本情報!$D$6,O406,"")),"")</f>
        <v/>
      </c>
      <c r="Q406" t="str">
        <f t="shared" si="6"/>
        <v/>
      </c>
    </row>
    <row r="407" spans="15:17" x14ac:dyDescent="0.15">
      <c r="O407">
        <v>406</v>
      </c>
      <c r="P407" t="str">
        <f>IFERROR(IF(COUNTIF(個人情報!$BI$5:$BI$401,"登録番号" &amp; リスト!O407)&gt;=1,"",IF(VLOOKUP(O407,登録者リスト!$A$1:$D$43729,4,FALSE)=基本情報!$D$6,O407,"")),"")</f>
        <v/>
      </c>
      <c r="Q407" t="str">
        <f t="shared" si="6"/>
        <v/>
      </c>
    </row>
    <row r="408" spans="15:17" x14ac:dyDescent="0.15">
      <c r="O408">
        <v>407</v>
      </c>
      <c r="P408" t="str">
        <f>IFERROR(IF(COUNTIF(個人情報!$BI$5:$BI$401,"登録番号" &amp; リスト!O408)&gt;=1,"",IF(VLOOKUP(O408,登録者リスト!$A$1:$D$43729,4,FALSE)=基本情報!$D$6,O408,"")),"")</f>
        <v/>
      </c>
      <c r="Q408" t="str">
        <f t="shared" si="6"/>
        <v/>
      </c>
    </row>
    <row r="409" spans="15:17" x14ac:dyDescent="0.15">
      <c r="O409">
        <v>408</v>
      </c>
      <c r="P409" t="str">
        <f>IFERROR(IF(COUNTIF(個人情報!$BI$5:$BI$401,"登録番号" &amp; リスト!O409)&gt;=1,"",IF(VLOOKUP(O409,登録者リスト!$A$1:$D$43729,4,FALSE)=基本情報!$D$6,O409,"")),"")</f>
        <v/>
      </c>
      <c r="Q409" t="str">
        <f t="shared" si="6"/>
        <v/>
      </c>
    </row>
    <row r="410" spans="15:17" x14ac:dyDescent="0.15">
      <c r="O410">
        <v>409</v>
      </c>
      <c r="P410" t="str">
        <f>IFERROR(IF(COUNTIF(個人情報!$BI$5:$BI$401,"登録番号" &amp; リスト!O410)&gt;=1,"",IF(VLOOKUP(O410,登録者リスト!$A$1:$D$43729,4,FALSE)=基本情報!$D$6,O410,"")),"")</f>
        <v/>
      </c>
      <c r="Q410" t="str">
        <f t="shared" si="6"/>
        <v/>
      </c>
    </row>
    <row r="411" spans="15:17" x14ac:dyDescent="0.15">
      <c r="O411">
        <v>410</v>
      </c>
      <c r="P411" t="str">
        <f>IFERROR(IF(COUNTIF(個人情報!$BI$5:$BI$401,"登録番号" &amp; リスト!O411)&gt;=1,"",IF(VLOOKUP(O411,登録者リスト!$A$1:$D$43729,4,FALSE)=基本情報!$D$6,O411,"")),"")</f>
        <v/>
      </c>
      <c r="Q411" t="str">
        <f t="shared" si="6"/>
        <v/>
      </c>
    </row>
    <row r="412" spans="15:17" x14ac:dyDescent="0.15">
      <c r="O412">
        <v>411</v>
      </c>
      <c r="P412" t="str">
        <f>IFERROR(IF(COUNTIF(個人情報!$BI$5:$BI$401,"登録番号" &amp; リスト!O412)&gt;=1,"",IF(VLOOKUP(O412,登録者リスト!$A$1:$D$43729,4,FALSE)=基本情報!$D$6,O412,"")),"")</f>
        <v/>
      </c>
      <c r="Q412" t="str">
        <f t="shared" si="6"/>
        <v/>
      </c>
    </row>
    <row r="413" spans="15:17" x14ac:dyDescent="0.15">
      <c r="O413">
        <v>412</v>
      </c>
      <c r="P413" t="str">
        <f>IFERROR(IF(COUNTIF(個人情報!$BI$5:$BI$401,"登録番号" &amp; リスト!O413)&gt;=1,"",IF(VLOOKUP(O413,登録者リスト!$A$1:$D$43729,4,FALSE)=基本情報!$D$6,O413,"")),"")</f>
        <v/>
      </c>
      <c r="Q413" t="str">
        <f t="shared" si="6"/>
        <v/>
      </c>
    </row>
    <row r="414" spans="15:17" x14ac:dyDescent="0.15">
      <c r="O414">
        <v>413</v>
      </c>
      <c r="P414" t="str">
        <f>IFERROR(IF(COUNTIF(個人情報!$BI$5:$BI$401,"登録番号" &amp; リスト!O414)&gt;=1,"",IF(VLOOKUP(O414,登録者リスト!$A$1:$D$43729,4,FALSE)=基本情報!$D$6,O414,"")),"")</f>
        <v/>
      </c>
      <c r="Q414" t="str">
        <f t="shared" si="6"/>
        <v/>
      </c>
    </row>
    <row r="415" spans="15:17" x14ac:dyDescent="0.15">
      <c r="O415">
        <v>414</v>
      </c>
      <c r="P415" t="str">
        <f>IFERROR(IF(COUNTIF(個人情報!$BI$5:$BI$401,"登録番号" &amp; リスト!O415)&gt;=1,"",IF(VLOOKUP(O415,登録者リスト!$A$1:$D$43729,4,FALSE)=基本情報!$D$6,O415,"")),"")</f>
        <v/>
      </c>
      <c r="Q415" t="str">
        <f t="shared" si="6"/>
        <v/>
      </c>
    </row>
    <row r="416" spans="15:17" x14ac:dyDescent="0.15">
      <c r="O416">
        <v>415</v>
      </c>
      <c r="P416" t="str">
        <f>IFERROR(IF(COUNTIF(個人情報!$BI$5:$BI$401,"登録番号" &amp; リスト!O416)&gt;=1,"",IF(VLOOKUP(O416,登録者リスト!$A$1:$D$43729,4,FALSE)=基本情報!$D$6,O416,"")),"")</f>
        <v/>
      </c>
      <c r="Q416" t="str">
        <f t="shared" si="6"/>
        <v/>
      </c>
    </row>
    <row r="417" spans="15:17" x14ac:dyDescent="0.15">
      <c r="O417">
        <v>416</v>
      </c>
      <c r="P417" t="str">
        <f>IFERROR(IF(COUNTIF(個人情報!$BI$5:$BI$401,"登録番号" &amp; リスト!O417)&gt;=1,"",IF(VLOOKUP(O417,登録者リスト!$A$1:$D$43729,4,FALSE)=基本情報!$D$6,O417,"")),"")</f>
        <v/>
      </c>
      <c r="Q417" t="str">
        <f t="shared" si="6"/>
        <v/>
      </c>
    </row>
    <row r="418" spans="15:17" x14ac:dyDescent="0.15">
      <c r="O418">
        <v>417</v>
      </c>
      <c r="P418" t="str">
        <f>IFERROR(IF(COUNTIF(個人情報!$BI$5:$BI$401,"登録番号" &amp; リスト!O418)&gt;=1,"",IF(VLOOKUP(O418,登録者リスト!$A$1:$D$43729,4,FALSE)=基本情報!$D$6,O418,"")),"")</f>
        <v/>
      </c>
      <c r="Q418" t="str">
        <f t="shared" si="6"/>
        <v/>
      </c>
    </row>
    <row r="419" spans="15:17" x14ac:dyDescent="0.15">
      <c r="O419">
        <v>418</v>
      </c>
      <c r="P419" t="str">
        <f>IFERROR(IF(COUNTIF(個人情報!$BI$5:$BI$401,"登録番号" &amp; リスト!O419)&gt;=1,"",IF(VLOOKUP(O419,登録者リスト!$A$1:$D$43729,4,FALSE)=基本情報!$D$6,O419,"")),"")</f>
        <v/>
      </c>
      <c r="Q419" t="str">
        <f t="shared" si="6"/>
        <v/>
      </c>
    </row>
    <row r="420" spans="15:17" x14ac:dyDescent="0.15">
      <c r="O420">
        <v>419</v>
      </c>
      <c r="P420" t="str">
        <f>IFERROR(IF(COUNTIF(個人情報!$BI$5:$BI$401,"登録番号" &amp; リスト!O420)&gt;=1,"",IF(VLOOKUP(O420,登録者リスト!$A$1:$D$43729,4,FALSE)=基本情報!$D$6,O420,"")),"")</f>
        <v/>
      </c>
      <c r="Q420" t="str">
        <f t="shared" si="6"/>
        <v/>
      </c>
    </row>
    <row r="421" spans="15:17" x14ac:dyDescent="0.15">
      <c r="O421">
        <v>420</v>
      </c>
      <c r="P421" t="str">
        <f>IFERROR(IF(COUNTIF(個人情報!$BI$5:$BI$401,"登録番号" &amp; リスト!O421)&gt;=1,"",IF(VLOOKUP(O421,登録者リスト!$A$1:$D$43729,4,FALSE)=基本情報!$D$6,O421,"")),"")</f>
        <v/>
      </c>
      <c r="Q421" t="str">
        <f t="shared" si="6"/>
        <v/>
      </c>
    </row>
    <row r="422" spans="15:17" x14ac:dyDescent="0.15">
      <c r="O422">
        <v>421</v>
      </c>
      <c r="P422" t="str">
        <f>IFERROR(IF(COUNTIF(個人情報!$BI$5:$BI$401,"登録番号" &amp; リスト!O422)&gt;=1,"",IF(VLOOKUP(O422,登録者リスト!$A$1:$D$43729,4,FALSE)=基本情報!$D$6,O422,"")),"")</f>
        <v/>
      </c>
      <c r="Q422" t="str">
        <f t="shared" si="6"/>
        <v/>
      </c>
    </row>
    <row r="423" spans="15:17" x14ac:dyDescent="0.15">
      <c r="O423">
        <v>422</v>
      </c>
      <c r="P423" t="str">
        <f>IFERROR(IF(COUNTIF(個人情報!$BI$5:$BI$401,"登録番号" &amp; リスト!O423)&gt;=1,"",IF(VLOOKUP(O423,登録者リスト!$A$1:$D$43729,4,FALSE)=基本情報!$D$6,O423,"")),"")</f>
        <v/>
      </c>
      <c r="Q423" t="str">
        <f t="shared" si="6"/>
        <v/>
      </c>
    </row>
    <row r="424" spans="15:17" x14ac:dyDescent="0.15">
      <c r="O424">
        <v>423</v>
      </c>
      <c r="P424" t="str">
        <f>IFERROR(IF(COUNTIF(個人情報!$BI$5:$BI$401,"登録番号" &amp; リスト!O424)&gt;=1,"",IF(VLOOKUP(O424,登録者リスト!$A$1:$D$43729,4,FALSE)=基本情報!$D$6,O424,"")),"")</f>
        <v/>
      </c>
      <c r="Q424" t="str">
        <f t="shared" si="6"/>
        <v/>
      </c>
    </row>
    <row r="425" spans="15:17" x14ac:dyDescent="0.15">
      <c r="O425">
        <v>424</v>
      </c>
      <c r="P425" t="str">
        <f>IFERROR(IF(COUNTIF(個人情報!$BI$5:$BI$401,"登録番号" &amp; リスト!O425)&gt;=1,"",IF(VLOOKUP(O425,登録者リスト!$A$1:$D$43729,4,FALSE)=基本情報!$D$6,O425,"")),"")</f>
        <v/>
      </c>
      <c r="Q425" t="str">
        <f t="shared" si="6"/>
        <v/>
      </c>
    </row>
    <row r="426" spans="15:17" x14ac:dyDescent="0.15">
      <c r="O426">
        <v>425</v>
      </c>
      <c r="P426" t="str">
        <f>IFERROR(IF(COUNTIF(個人情報!$BI$5:$BI$401,"登録番号" &amp; リスト!O426)&gt;=1,"",IF(VLOOKUP(O426,登録者リスト!$A$1:$D$43729,4,FALSE)=基本情報!$D$6,O426,"")),"")</f>
        <v/>
      </c>
      <c r="Q426" t="str">
        <f t="shared" si="6"/>
        <v/>
      </c>
    </row>
    <row r="427" spans="15:17" x14ac:dyDescent="0.15">
      <c r="O427">
        <v>426</v>
      </c>
      <c r="P427" t="str">
        <f>IFERROR(IF(COUNTIF(個人情報!$BI$5:$BI$401,"登録番号" &amp; リスト!O427)&gt;=1,"",IF(VLOOKUP(O427,登録者リスト!$A$1:$D$43729,4,FALSE)=基本情報!$D$6,O427,"")),"")</f>
        <v/>
      </c>
      <c r="Q427" t="str">
        <f t="shared" si="6"/>
        <v/>
      </c>
    </row>
    <row r="428" spans="15:17" x14ac:dyDescent="0.15">
      <c r="O428">
        <v>427</v>
      </c>
      <c r="P428" t="str">
        <f>IFERROR(IF(COUNTIF(個人情報!$BI$5:$BI$401,"登録番号" &amp; リスト!O428)&gt;=1,"",IF(VLOOKUP(O428,登録者リスト!$A$1:$D$43729,4,FALSE)=基本情報!$D$6,O428,"")),"")</f>
        <v/>
      </c>
      <c r="Q428" t="str">
        <f t="shared" si="6"/>
        <v/>
      </c>
    </row>
    <row r="429" spans="15:17" x14ac:dyDescent="0.15">
      <c r="O429">
        <v>428</v>
      </c>
      <c r="P429" t="str">
        <f>IFERROR(IF(COUNTIF(個人情報!$BI$5:$BI$401,"登録番号" &amp; リスト!O429)&gt;=1,"",IF(VLOOKUP(O429,登録者リスト!$A$1:$D$43729,4,FALSE)=基本情報!$D$6,O429,"")),"")</f>
        <v/>
      </c>
      <c r="Q429" t="str">
        <f t="shared" si="6"/>
        <v/>
      </c>
    </row>
    <row r="430" spans="15:17" x14ac:dyDescent="0.15">
      <c r="O430">
        <v>429</v>
      </c>
      <c r="P430" t="str">
        <f>IFERROR(IF(COUNTIF(個人情報!$BI$5:$BI$401,"登録番号" &amp; リスト!O430)&gt;=1,"",IF(VLOOKUP(O430,登録者リスト!$A$1:$D$43729,4,FALSE)=基本情報!$D$6,O430,"")),"")</f>
        <v/>
      </c>
      <c r="Q430" t="str">
        <f t="shared" si="6"/>
        <v/>
      </c>
    </row>
    <row r="431" spans="15:17" x14ac:dyDescent="0.15">
      <c r="O431">
        <v>430</v>
      </c>
      <c r="P431" t="str">
        <f>IFERROR(IF(COUNTIF(個人情報!$BI$5:$BI$401,"登録番号" &amp; リスト!O431)&gt;=1,"",IF(VLOOKUP(O431,登録者リスト!$A$1:$D$43729,4,FALSE)=基本情報!$D$6,O431,"")),"")</f>
        <v/>
      </c>
      <c r="Q431" t="str">
        <f t="shared" si="6"/>
        <v/>
      </c>
    </row>
    <row r="432" spans="15:17" x14ac:dyDescent="0.15">
      <c r="O432">
        <v>431</v>
      </c>
      <c r="P432" t="str">
        <f>IFERROR(IF(COUNTIF(個人情報!$BI$5:$BI$401,"登録番号" &amp; リスト!O432)&gt;=1,"",IF(VLOOKUP(O432,登録者リスト!$A$1:$D$43729,4,FALSE)=基本情報!$D$6,O432,"")),"")</f>
        <v/>
      </c>
      <c r="Q432" t="str">
        <f t="shared" si="6"/>
        <v/>
      </c>
    </row>
    <row r="433" spans="15:17" x14ac:dyDescent="0.15">
      <c r="O433">
        <v>432</v>
      </c>
      <c r="P433" t="str">
        <f>IFERROR(IF(COUNTIF(個人情報!$BI$5:$BI$401,"登録番号" &amp; リスト!O433)&gt;=1,"",IF(VLOOKUP(O433,登録者リスト!$A$1:$D$43729,4,FALSE)=基本情報!$D$6,O433,"")),"")</f>
        <v/>
      </c>
      <c r="Q433" t="str">
        <f t="shared" si="6"/>
        <v/>
      </c>
    </row>
    <row r="434" spans="15:17" x14ac:dyDescent="0.15">
      <c r="O434">
        <v>433</v>
      </c>
      <c r="P434" t="str">
        <f>IFERROR(IF(COUNTIF(個人情報!$BI$5:$BI$401,"登録番号" &amp; リスト!O434)&gt;=1,"",IF(VLOOKUP(O434,登録者リスト!$A$1:$D$43729,4,FALSE)=基本情報!$D$6,O434,"")),"")</f>
        <v/>
      </c>
      <c r="Q434" t="str">
        <f t="shared" si="6"/>
        <v/>
      </c>
    </row>
    <row r="435" spans="15:17" x14ac:dyDescent="0.15">
      <c r="O435">
        <v>434</v>
      </c>
      <c r="P435" t="str">
        <f>IFERROR(IF(COUNTIF(個人情報!$BI$5:$BI$401,"登録番号" &amp; リスト!O435)&gt;=1,"",IF(VLOOKUP(O435,登録者リスト!$A$1:$D$43729,4,FALSE)=基本情報!$D$6,O435,"")),"")</f>
        <v/>
      </c>
      <c r="Q435" t="str">
        <f t="shared" si="6"/>
        <v/>
      </c>
    </row>
    <row r="436" spans="15:17" x14ac:dyDescent="0.15">
      <c r="O436">
        <v>435</v>
      </c>
      <c r="P436" t="str">
        <f>IFERROR(IF(COUNTIF(個人情報!$BI$5:$BI$401,"登録番号" &amp; リスト!O436)&gt;=1,"",IF(VLOOKUP(O436,登録者リスト!$A$1:$D$43729,4,FALSE)=基本情報!$D$6,O436,"")),"")</f>
        <v/>
      </c>
      <c r="Q436" t="str">
        <f t="shared" si="6"/>
        <v/>
      </c>
    </row>
    <row r="437" spans="15:17" x14ac:dyDescent="0.15">
      <c r="O437">
        <v>436</v>
      </c>
      <c r="P437" t="str">
        <f>IFERROR(IF(COUNTIF(個人情報!$BI$5:$BI$401,"登録番号" &amp; リスト!O437)&gt;=1,"",IF(VLOOKUP(O437,登録者リスト!$A$1:$D$43729,4,FALSE)=基本情報!$D$6,O437,"")),"")</f>
        <v/>
      </c>
      <c r="Q437" t="str">
        <f t="shared" si="6"/>
        <v/>
      </c>
    </row>
    <row r="438" spans="15:17" x14ac:dyDescent="0.15">
      <c r="O438">
        <v>437</v>
      </c>
      <c r="P438" t="str">
        <f>IFERROR(IF(COUNTIF(個人情報!$BI$5:$BI$401,"登録番号" &amp; リスト!O438)&gt;=1,"",IF(VLOOKUP(O438,登録者リスト!$A$1:$D$43729,4,FALSE)=基本情報!$D$6,O438,"")),"")</f>
        <v/>
      </c>
      <c r="Q438" t="str">
        <f t="shared" si="6"/>
        <v/>
      </c>
    </row>
    <row r="439" spans="15:17" x14ac:dyDescent="0.15">
      <c r="O439">
        <v>438</v>
      </c>
      <c r="P439" t="str">
        <f>IFERROR(IF(COUNTIF(個人情報!$BI$5:$BI$401,"登録番号" &amp; リスト!O439)&gt;=1,"",IF(VLOOKUP(O439,登録者リスト!$A$1:$D$43729,4,FALSE)=基本情報!$D$6,O439,"")),"")</f>
        <v/>
      </c>
      <c r="Q439" t="str">
        <f t="shared" si="6"/>
        <v/>
      </c>
    </row>
    <row r="440" spans="15:17" x14ac:dyDescent="0.15">
      <c r="O440">
        <v>439</v>
      </c>
      <c r="P440" t="str">
        <f>IFERROR(IF(COUNTIF(個人情報!$BI$5:$BI$401,"登録番号" &amp; リスト!O440)&gt;=1,"",IF(VLOOKUP(O440,登録者リスト!$A$1:$D$43729,4,FALSE)=基本情報!$D$6,O440,"")),"")</f>
        <v/>
      </c>
      <c r="Q440" t="str">
        <f t="shared" si="6"/>
        <v/>
      </c>
    </row>
    <row r="441" spans="15:17" x14ac:dyDescent="0.15">
      <c r="O441">
        <v>440</v>
      </c>
      <c r="P441" t="str">
        <f>IFERROR(IF(COUNTIF(個人情報!$BI$5:$BI$401,"登録番号" &amp; リスト!O441)&gt;=1,"",IF(VLOOKUP(O441,登録者リスト!$A$1:$D$43729,4,FALSE)=基本情報!$D$6,O441,"")),"")</f>
        <v/>
      </c>
      <c r="Q441" t="str">
        <f t="shared" si="6"/>
        <v/>
      </c>
    </row>
    <row r="442" spans="15:17" x14ac:dyDescent="0.15">
      <c r="O442">
        <v>441</v>
      </c>
      <c r="P442" t="str">
        <f>IFERROR(IF(COUNTIF(個人情報!$BI$5:$BI$401,"登録番号" &amp; リスト!O442)&gt;=1,"",IF(VLOOKUP(O442,登録者リスト!$A$1:$D$43729,4,FALSE)=基本情報!$D$6,O442,"")),"")</f>
        <v/>
      </c>
      <c r="Q442" t="str">
        <f t="shared" si="6"/>
        <v/>
      </c>
    </row>
    <row r="443" spans="15:17" x14ac:dyDescent="0.15">
      <c r="O443">
        <v>442</v>
      </c>
      <c r="P443" t="str">
        <f>IFERROR(IF(COUNTIF(個人情報!$BI$5:$BI$401,"登録番号" &amp; リスト!O443)&gt;=1,"",IF(VLOOKUP(O443,登録者リスト!$A$1:$D$43729,4,FALSE)=基本情報!$D$6,O443,"")),"")</f>
        <v/>
      </c>
      <c r="Q443" t="str">
        <f t="shared" si="6"/>
        <v/>
      </c>
    </row>
    <row r="444" spans="15:17" x14ac:dyDescent="0.15">
      <c r="O444">
        <v>443</v>
      </c>
      <c r="P444" t="str">
        <f>IFERROR(IF(COUNTIF(個人情報!$BI$5:$BI$401,"登録番号" &amp; リスト!O444)&gt;=1,"",IF(VLOOKUP(O444,登録者リスト!$A$1:$D$43729,4,FALSE)=基本情報!$D$6,O444,"")),"")</f>
        <v/>
      </c>
      <c r="Q444" t="str">
        <f t="shared" si="6"/>
        <v/>
      </c>
    </row>
    <row r="445" spans="15:17" x14ac:dyDescent="0.15">
      <c r="O445">
        <v>444</v>
      </c>
      <c r="P445" t="str">
        <f>IFERROR(IF(COUNTIF(個人情報!$BI$5:$BI$401,"登録番号" &amp; リスト!O445)&gt;=1,"",IF(VLOOKUP(O445,登録者リスト!$A$1:$D$43729,4,FALSE)=基本情報!$D$6,O445,"")),"")</f>
        <v/>
      </c>
      <c r="Q445" t="str">
        <f t="shared" si="6"/>
        <v/>
      </c>
    </row>
    <row r="446" spans="15:17" x14ac:dyDescent="0.15">
      <c r="O446">
        <v>445</v>
      </c>
      <c r="P446" t="str">
        <f>IFERROR(IF(COUNTIF(個人情報!$BI$5:$BI$401,"登録番号" &amp; リスト!O446)&gt;=1,"",IF(VLOOKUP(O446,登録者リスト!$A$1:$D$43729,4,FALSE)=基本情報!$D$6,O446,"")),"")</f>
        <v/>
      </c>
      <c r="Q446" t="str">
        <f t="shared" si="6"/>
        <v/>
      </c>
    </row>
    <row r="447" spans="15:17" x14ac:dyDescent="0.15">
      <c r="O447">
        <v>446</v>
      </c>
      <c r="P447" t="str">
        <f>IFERROR(IF(COUNTIF(個人情報!$BI$5:$BI$401,"登録番号" &amp; リスト!O447)&gt;=1,"",IF(VLOOKUP(O447,登録者リスト!$A$1:$D$43729,4,FALSE)=基本情報!$D$6,O447,"")),"")</f>
        <v/>
      </c>
      <c r="Q447" t="str">
        <f t="shared" si="6"/>
        <v/>
      </c>
    </row>
    <row r="448" spans="15:17" x14ac:dyDescent="0.15">
      <c r="O448">
        <v>447</v>
      </c>
      <c r="P448" t="str">
        <f>IFERROR(IF(COUNTIF(個人情報!$BI$5:$BI$401,"登録番号" &amp; リスト!O448)&gt;=1,"",IF(VLOOKUP(O448,登録者リスト!$A$1:$D$43729,4,FALSE)=基本情報!$D$6,O448,"")),"")</f>
        <v/>
      </c>
      <c r="Q448" t="str">
        <f t="shared" si="6"/>
        <v/>
      </c>
    </row>
    <row r="449" spans="15:17" x14ac:dyDescent="0.15">
      <c r="O449">
        <v>448</v>
      </c>
      <c r="P449" t="str">
        <f>IFERROR(IF(COUNTIF(個人情報!$BI$5:$BI$401,"登録番号" &amp; リスト!O449)&gt;=1,"",IF(VLOOKUP(O449,登録者リスト!$A$1:$D$43729,4,FALSE)=基本情報!$D$6,O449,"")),"")</f>
        <v/>
      </c>
      <c r="Q449" t="str">
        <f t="shared" si="6"/>
        <v/>
      </c>
    </row>
    <row r="450" spans="15:17" x14ac:dyDescent="0.15">
      <c r="O450">
        <v>449</v>
      </c>
      <c r="P450" t="str">
        <f>IFERROR(IF(COUNTIF(個人情報!$BI$5:$BI$401,"登録番号" &amp; リスト!O450)&gt;=1,"",IF(VLOOKUP(O450,登録者リスト!$A$1:$D$43729,4,FALSE)=基本情報!$D$6,O450,"")),"")</f>
        <v/>
      </c>
      <c r="Q450" t="str">
        <f t="shared" si="6"/>
        <v/>
      </c>
    </row>
    <row r="451" spans="15:17" x14ac:dyDescent="0.15">
      <c r="O451">
        <v>450</v>
      </c>
      <c r="P451" t="str">
        <f>IFERROR(IF(COUNTIF(個人情報!$BI$5:$BI$401,"登録番号" &amp; リスト!O451)&gt;=1,"",IF(VLOOKUP(O451,登録者リスト!$A$1:$D$43729,4,FALSE)=基本情報!$D$6,O451,"")),"")</f>
        <v/>
      </c>
      <c r="Q451" t="str">
        <f t="shared" ref="Q451:Q501" si="7">IFERROR(SMALL($P$2:$P$13001,O451),"")</f>
        <v/>
      </c>
    </row>
    <row r="452" spans="15:17" x14ac:dyDescent="0.15">
      <c r="O452">
        <v>451</v>
      </c>
      <c r="P452" t="str">
        <f>IFERROR(IF(COUNTIF(個人情報!$BI$5:$BI$401,"登録番号" &amp; リスト!O452)&gt;=1,"",IF(VLOOKUP(O452,登録者リスト!$A$1:$D$43729,4,FALSE)=基本情報!$D$6,O452,"")),"")</f>
        <v/>
      </c>
      <c r="Q452" t="str">
        <f t="shared" si="7"/>
        <v/>
      </c>
    </row>
    <row r="453" spans="15:17" x14ac:dyDescent="0.15">
      <c r="O453">
        <v>452</v>
      </c>
      <c r="P453" t="str">
        <f>IFERROR(IF(COUNTIF(個人情報!$BI$5:$BI$401,"登録番号" &amp; リスト!O453)&gt;=1,"",IF(VLOOKUP(O453,登録者リスト!$A$1:$D$43729,4,FALSE)=基本情報!$D$6,O453,"")),"")</f>
        <v/>
      </c>
      <c r="Q453" t="str">
        <f t="shared" si="7"/>
        <v/>
      </c>
    </row>
    <row r="454" spans="15:17" x14ac:dyDescent="0.15">
      <c r="O454">
        <v>453</v>
      </c>
      <c r="P454" t="str">
        <f>IFERROR(IF(COUNTIF(個人情報!$BI$5:$BI$401,"登録番号" &amp; リスト!O454)&gt;=1,"",IF(VLOOKUP(O454,登録者リスト!$A$1:$D$43729,4,FALSE)=基本情報!$D$6,O454,"")),"")</f>
        <v/>
      </c>
      <c r="Q454" t="str">
        <f t="shared" si="7"/>
        <v/>
      </c>
    </row>
    <row r="455" spans="15:17" x14ac:dyDescent="0.15">
      <c r="O455">
        <v>454</v>
      </c>
      <c r="P455" t="str">
        <f>IFERROR(IF(COUNTIF(個人情報!$BI$5:$BI$401,"登録番号" &amp; リスト!O455)&gt;=1,"",IF(VLOOKUP(O455,登録者リスト!$A$1:$D$43729,4,FALSE)=基本情報!$D$6,O455,"")),"")</f>
        <v/>
      </c>
      <c r="Q455" t="str">
        <f t="shared" si="7"/>
        <v/>
      </c>
    </row>
    <row r="456" spans="15:17" x14ac:dyDescent="0.15">
      <c r="O456">
        <v>455</v>
      </c>
      <c r="P456" t="str">
        <f>IFERROR(IF(COUNTIF(個人情報!$BI$5:$BI$401,"登録番号" &amp; リスト!O456)&gt;=1,"",IF(VLOOKUP(O456,登録者リスト!$A$1:$D$43729,4,FALSE)=基本情報!$D$6,O456,"")),"")</f>
        <v/>
      </c>
      <c r="Q456" t="str">
        <f t="shared" si="7"/>
        <v/>
      </c>
    </row>
    <row r="457" spans="15:17" x14ac:dyDescent="0.15">
      <c r="O457">
        <v>456</v>
      </c>
      <c r="P457" t="str">
        <f>IFERROR(IF(COUNTIF(個人情報!$BI$5:$BI$401,"登録番号" &amp; リスト!O457)&gt;=1,"",IF(VLOOKUP(O457,登録者リスト!$A$1:$D$43729,4,FALSE)=基本情報!$D$6,O457,"")),"")</f>
        <v/>
      </c>
      <c r="Q457" t="str">
        <f t="shared" si="7"/>
        <v/>
      </c>
    </row>
    <row r="458" spans="15:17" x14ac:dyDescent="0.15">
      <c r="O458">
        <v>457</v>
      </c>
      <c r="P458" t="str">
        <f>IFERROR(IF(COUNTIF(個人情報!$BI$5:$BI$401,"登録番号" &amp; リスト!O458)&gt;=1,"",IF(VLOOKUP(O458,登録者リスト!$A$1:$D$43729,4,FALSE)=基本情報!$D$6,O458,"")),"")</f>
        <v/>
      </c>
      <c r="Q458" t="str">
        <f t="shared" si="7"/>
        <v/>
      </c>
    </row>
    <row r="459" spans="15:17" x14ac:dyDescent="0.15">
      <c r="O459">
        <v>458</v>
      </c>
      <c r="P459" t="str">
        <f>IFERROR(IF(COUNTIF(個人情報!$BI$5:$BI$401,"登録番号" &amp; リスト!O459)&gt;=1,"",IF(VLOOKUP(O459,登録者リスト!$A$1:$D$43729,4,FALSE)=基本情報!$D$6,O459,"")),"")</f>
        <v/>
      </c>
      <c r="Q459" t="str">
        <f t="shared" si="7"/>
        <v/>
      </c>
    </row>
    <row r="460" spans="15:17" x14ac:dyDescent="0.15">
      <c r="O460">
        <v>459</v>
      </c>
      <c r="P460" t="str">
        <f>IFERROR(IF(COUNTIF(個人情報!$BI$5:$BI$401,"登録番号" &amp; リスト!O460)&gt;=1,"",IF(VLOOKUP(O460,登録者リスト!$A$1:$D$43729,4,FALSE)=基本情報!$D$6,O460,"")),"")</f>
        <v/>
      </c>
      <c r="Q460" t="str">
        <f t="shared" si="7"/>
        <v/>
      </c>
    </row>
    <row r="461" spans="15:17" x14ac:dyDescent="0.15">
      <c r="O461">
        <v>460</v>
      </c>
      <c r="P461" t="str">
        <f>IFERROR(IF(COUNTIF(個人情報!$BI$5:$BI$401,"登録番号" &amp; リスト!O461)&gt;=1,"",IF(VLOOKUP(O461,登録者リスト!$A$1:$D$43729,4,FALSE)=基本情報!$D$6,O461,"")),"")</f>
        <v/>
      </c>
      <c r="Q461" t="str">
        <f t="shared" si="7"/>
        <v/>
      </c>
    </row>
    <row r="462" spans="15:17" x14ac:dyDescent="0.15">
      <c r="O462">
        <v>461</v>
      </c>
      <c r="P462" t="str">
        <f>IFERROR(IF(COUNTIF(個人情報!$BI$5:$BI$401,"登録番号" &amp; リスト!O462)&gt;=1,"",IF(VLOOKUP(O462,登録者リスト!$A$1:$D$43729,4,FALSE)=基本情報!$D$6,O462,"")),"")</f>
        <v/>
      </c>
      <c r="Q462" t="str">
        <f t="shared" si="7"/>
        <v/>
      </c>
    </row>
    <row r="463" spans="15:17" x14ac:dyDescent="0.15">
      <c r="O463">
        <v>462</v>
      </c>
      <c r="P463" t="str">
        <f>IFERROR(IF(COUNTIF(個人情報!$BI$5:$BI$401,"登録番号" &amp; リスト!O463)&gt;=1,"",IF(VLOOKUP(O463,登録者リスト!$A$1:$D$43729,4,FALSE)=基本情報!$D$6,O463,"")),"")</f>
        <v/>
      </c>
      <c r="Q463" t="str">
        <f t="shared" si="7"/>
        <v/>
      </c>
    </row>
    <row r="464" spans="15:17" x14ac:dyDescent="0.15">
      <c r="O464">
        <v>463</v>
      </c>
      <c r="P464" t="str">
        <f>IFERROR(IF(COUNTIF(個人情報!$BI$5:$BI$401,"登録番号" &amp; リスト!O464)&gt;=1,"",IF(VLOOKUP(O464,登録者リスト!$A$1:$D$43729,4,FALSE)=基本情報!$D$6,O464,"")),"")</f>
        <v/>
      </c>
      <c r="Q464" t="str">
        <f t="shared" si="7"/>
        <v/>
      </c>
    </row>
    <row r="465" spans="15:17" x14ac:dyDescent="0.15">
      <c r="O465">
        <v>464</v>
      </c>
      <c r="P465" t="str">
        <f>IFERROR(IF(COUNTIF(個人情報!$BI$5:$BI$401,"登録番号" &amp; リスト!O465)&gt;=1,"",IF(VLOOKUP(O465,登録者リスト!$A$1:$D$43729,4,FALSE)=基本情報!$D$6,O465,"")),"")</f>
        <v/>
      </c>
      <c r="Q465" t="str">
        <f t="shared" si="7"/>
        <v/>
      </c>
    </row>
    <row r="466" spans="15:17" x14ac:dyDescent="0.15">
      <c r="O466">
        <v>465</v>
      </c>
      <c r="P466" t="str">
        <f>IFERROR(IF(COUNTIF(個人情報!$BI$5:$BI$401,"登録番号" &amp; リスト!O466)&gt;=1,"",IF(VLOOKUP(O466,登録者リスト!$A$1:$D$43729,4,FALSE)=基本情報!$D$6,O466,"")),"")</f>
        <v/>
      </c>
      <c r="Q466" t="str">
        <f t="shared" si="7"/>
        <v/>
      </c>
    </row>
    <row r="467" spans="15:17" x14ac:dyDescent="0.15">
      <c r="O467">
        <v>466</v>
      </c>
      <c r="P467" t="str">
        <f>IFERROR(IF(COUNTIF(個人情報!$BI$5:$BI$401,"登録番号" &amp; リスト!O467)&gt;=1,"",IF(VLOOKUP(O467,登録者リスト!$A$1:$D$43729,4,FALSE)=基本情報!$D$6,O467,"")),"")</f>
        <v/>
      </c>
      <c r="Q467" t="str">
        <f t="shared" si="7"/>
        <v/>
      </c>
    </row>
    <row r="468" spans="15:17" x14ac:dyDescent="0.15">
      <c r="O468">
        <v>467</v>
      </c>
      <c r="P468" t="str">
        <f>IFERROR(IF(COUNTIF(個人情報!$BI$5:$BI$401,"登録番号" &amp; リスト!O468)&gt;=1,"",IF(VLOOKUP(O468,登録者リスト!$A$1:$D$43729,4,FALSE)=基本情報!$D$6,O468,"")),"")</f>
        <v/>
      </c>
      <c r="Q468" t="str">
        <f t="shared" si="7"/>
        <v/>
      </c>
    </row>
    <row r="469" spans="15:17" x14ac:dyDescent="0.15">
      <c r="O469">
        <v>468</v>
      </c>
      <c r="P469" t="str">
        <f>IFERROR(IF(COUNTIF(個人情報!$BI$5:$BI$401,"登録番号" &amp; リスト!O469)&gt;=1,"",IF(VLOOKUP(O469,登録者リスト!$A$1:$D$43729,4,FALSE)=基本情報!$D$6,O469,"")),"")</f>
        <v/>
      </c>
      <c r="Q469" t="str">
        <f t="shared" si="7"/>
        <v/>
      </c>
    </row>
    <row r="470" spans="15:17" x14ac:dyDescent="0.15">
      <c r="O470">
        <v>469</v>
      </c>
      <c r="P470" t="str">
        <f>IFERROR(IF(COUNTIF(個人情報!$BI$5:$BI$401,"登録番号" &amp; リスト!O470)&gt;=1,"",IF(VLOOKUP(O470,登録者リスト!$A$1:$D$43729,4,FALSE)=基本情報!$D$6,O470,"")),"")</f>
        <v/>
      </c>
      <c r="Q470" t="str">
        <f t="shared" si="7"/>
        <v/>
      </c>
    </row>
    <row r="471" spans="15:17" x14ac:dyDescent="0.15">
      <c r="O471">
        <v>470</v>
      </c>
      <c r="P471" t="str">
        <f>IFERROR(IF(COUNTIF(個人情報!$BI$5:$BI$401,"登録番号" &amp; リスト!O471)&gt;=1,"",IF(VLOOKUP(O471,登録者リスト!$A$1:$D$43729,4,FALSE)=基本情報!$D$6,O471,"")),"")</f>
        <v/>
      </c>
      <c r="Q471" t="str">
        <f t="shared" si="7"/>
        <v/>
      </c>
    </row>
    <row r="472" spans="15:17" x14ac:dyDescent="0.15">
      <c r="O472">
        <v>471</v>
      </c>
      <c r="P472" t="str">
        <f>IFERROR(IF(COUNTIF(個人情報!$BI$5:$BI$401,"登録番号" &amp; リスト!O472)&gt;=1,"",IF(VLOOKUP(O472,登録者リスト!$A$1:$D$43729,4,FALSE)=基本情報!$D$6,O472,"")),"")</f>
        <v/>
      </c>
      <c r="Q472" t="str">
        <f t="shared" si="7"/>
        <v/>
      </c>
    </row>
    <row r="473" spans="15:17" x14ac:dyDescent="0.15">
      <c r="O473">
        <v>472</v>
      </c>
      <c r="P473" t="str">
        <f>IFERROR(IF(COUNTIF(個人情報!$BI$5:$BI$401,"登録番号" &amp; リスト!O473)&gt;=1,"",IF(VLOOKUP(O473,登録者リスト!$A$1:$D$43729,4,FALSE)=基本情報!$D$6,O473,"")),"")</f>
        <v/>
      </c>
      <c r="Q473" t="str">
        <f t="shared" si="7"/>
        <v/>
      </c>
    </row>
    <row r="474" spans="15:17" x14ac:dyDescent="0.15">
      <c r="O474">
        <v>473</v>
      </c>
      <c r="P474" t="str">
        <f>IFERROR(IF(COUNTIF(個人情報!$BI$5:$BI$401,"登録番号" &amp; リスト!O474)&gt;=1,"",IF(VLOOKUP(O474,登録者リスト!$A$1:$D$43729,4,FALSE)=基本情報!$D$6,O474,"")),"")</f>
        <v/>
      </c>
      <c r="Q474" t="str">
        <f t="shared" si="7"/>
        <v/>
      </c>
    </row>
    <row r="475" spans="15:17" x14ac:dyDescent="0.15">
      <c r="O475">
        <v>474</v>
      </c>
      <c r="P475" t="str">
        <f>IFERROR(IF(COUNTIF(個人情報!$BI$5:$BI$401,"登録番号" &amp; リスト!O475)&gt;=1,"",IF(VLOOKUP(O475,登録者リスト!$A$1:$D$43729,4,FALSE)=基本情報!$D$6,O475,"")),"")</f>
        <v/>
      </c>
      <c r="Q475" t="str">
        <f t="shared" si="7"/>
        <v/>
      </c>
    </row>
    <row r="476" spans="15:17" x14ac:dyDescent="0.15">
      <c r="O476">
        <v>475</v>
      </c>
      <c r="P476" t="str">
        <f>IFERROR(IF(COUNTIF(個人情報!$BI$5:$BI$401,"登録番号" &amp; リスト!O476)&gt;=1,"",IF(VLOOKUP(O476,登録者リスト!$A$1:$D$43729,4,FALSE)=基本情報!$D$6,O476,"")),"")</f>
        <v/>
      </c>
      <c r="Q476" t="str">
        <f t="shared" si="7"/>
        <v/>
      </c>
    </row>
    <row r="477" spans="15:17" x14ac:dyDescent="0.15">
      <c r="O477">
        <v>476</v>
      </c>
      <c r="P477" t="str">
        <f>IFERROR(IF(COUNTIF(個人情報!$BI$5:$BI$401,"登録番号" &amp; リスト!O477)&gt;=1,"",IF(VLOOKUP(O477,登録者リスト!$A$1:$D$43729,4,FALSE)=基本情報!$D$6,O477,"")),"")</f>
        <v/>
      </c>
      <c r="Q477" t="str">
        <f t="shared" si="7"/>
        <v/>
      </c>
    </row>
    <row r="478" spans="15:17" x14ac:dyDescent="0.15">
      <c r="O478">
        <v>477</v>
      </c>
      <c r="P478" t="str">
        <f>IFERROR(IF(COUNTIF(個人情報!$BI$5:$BI$401,"登録番号" &amp; リスト!O478)&gt;=1,"",IF(VLOOKUP(O478,登録者リスト!$A$1:$D$43729,4,FALSE)=基本情報!$D$6,O478,"")),"")</f>
        <v/>
      </c>
      <c r="Q478" t="str">
        <f t="shared" si="7"/>
        <v/>
      </c>
    </row>
    <row r="479" spans="15:17" x14ac:dyDescent="0.15">
      <c r="O479">
        <v>478</v>
      </c>
      <c r="P479" t="str">
        <f>IFERROR(IF(COUNTIF(個人情報!$BI$5:$BI$401,"登録番号" &amp; リスト!O479)&gt;=1,"",IF(VLOOKUP(O479,登録者リスト!$A$1:$D$43729,4,FALSE)=基本情報!$D$6,O479,"")),"")</f>
        <v/>
      </c>
      <c r="Q479" t="str">
        <f t="shared" si="7"/>
        <v/>
      </c>
    </row>
    <row r="480" spans="15:17" x14ac:dyDescent="0.15">
      <c r="O480">
        <v>479</v>
      </c>
      <c r="P480" t="str">
        <f>IFERROR(IF(COUNTIF(個人情報!$BI$5:$BI$401,"登録番号" &amp; リスト!O480)&gt;=1,"",IF(VLOOKUP(O480,登録者リスト!$A$1:$D$43729,4,FALSE)=基本情報!$D$6,O480,"")),"")</f>
        <v/>
      </c>
      <c r="Q480" t="str">
        <f t="shared" si="7"/>
        <v/>
      </c>
    </row>
    <row r="481" spans="15:17" x14ac:dyDescent="0.15">
      <c r="O481">
        <v>480</v>
      </c>
      <c r="P481" t="str">
        <f>IFERROR(IF(COUNTIF(個人情報!$BI$5:$BI$401,"登録番号" &amp; リスト!O481)&gt;=1,"",IF(VLOOKUP(O481,登録者リスト!$A$1:$D$43729,4,FALSE)=基本情報!$D$6,O481,"")),"")</f>
        <v/>
      </c>
      <c r="Q481" t="str">
        <f t="shared" si="7"/>
        <v/>
      </c>
    </row>
    <row r="482" spans="15:17" x14ac:dyDescent="0.15">
      <c r="O482">
        <v>481</v>
      </c>
      <c r="P482" t="str">
        <f>IFERROR(IF(COUNTIF(個人情報!$BI$5:$BI$401,"登録番号" &amp; リスト!O482)&gt;=1,"",IF(VLOOKUP(O482,登録者リスト!$A$1:$D$43729,4,FALSE)=基本情報!$D$6,O482,"")),"")</f>
        <v/>
      </c>
      <c r="Q482" t="str">
        <f t="shared" si="7"/>
        <v/>
      </c>
    </row>
    <row r="483" spans="15:17" x14ac:dyDescent="0.15">
      <c r="O483">
        <v>482</v>
      </c>
      <c r="P483" t="str">
        <f>IFERROR(IF(COUNTIF(個人情報!$BI$5:$BI$401,"登録番号" &amp; リスト!O483)&gt;=1,"",IF(VLOOKUP(O483,登録者リスト!$A$1:$D$43729,4,FALSE)=基本情報!$D$6,O483,"")),"")</f>
        <v/>
      </c>
      <c r="Q483" t="str">
        <f t="shared" si="7"/>
        <v/>
      </c>
    </row>
    <row r="484" spans="15:17" x14ac:dyDescent="0.15">
      <c r="O484">
        <v>483</v>
      </c>
      <c r="P484" t="str">
        <f>IFERROR(IF(COUNTIF(個人情報!$BI$5:$BI$401,"登録番号" &amp; リスト!O484)&gt;=1,"",IF(VLOOKUP(O484,登録者リスト!$A$1:$D$43729,4,FALSE)=基本情報!$D$6,O484,"")),"")</f>
        <v/>
      </c>
      <c r="Q484" t="str">
        <f t="shared" si="7"/>
        <v/>
      </c>
    </row>
    <row r="485" spans="15:17" x14ac:dyDescent="0.15">
      <c r="O485">
        <v>484</v>
      </c>
      <c r="P485" t="str">
        <f>IFERROR(IF(COUNTIF(個人情報!$BI$5:$BI$401,"登録番号" &amp; リスト!O485)&gt;=1,"",IF(VLOOKUP(O485,登録者リスト!$A$1:$D$43729,4,FALSE)=基本情報!$D$6,O485,"")),"")</f>
        <v/>
      </c>
      <c r="Q485" t="str">
        <f t="shared" si="7"/>
        <v/>
      </c>
    </row>
    <row r="486" spans="15:17" x14ac:dyDescent="0.15">
      <c r="O486">
        <v>485</v>
      </c>
      <c r="P486" t="str">
        <f>IFERROR(IF(COUNTIF(個人情報!$BI$5:$BI$401,"登録番号" &amp; リスト!O486)&gt;=1,"",IF(VLOOKUP(O486,登録者リスト!$A$1:$D$43729,4,FALSE)=基本情報!$D$6,O486,"")),"")</f>
        <v/>
      </c>
      <c r="Q486" t="str">
        <f t="shared" si="7"/>
        <v/>
      </c>
    </row>
    <row r="487" spans="15:17" x14ac:dyDescent="0.15">
      <c r="O487">
        <v>486</v>
      </c>
      <c r="P487" t="str">
        <f>IFERROR(IF(COUNTIF(個人情報!$BI$5:$BI$401,"登録番号" &amp; リスト!O487)&gt;=1,"",IF(VLOOKUP(O487,登録者リスト!$A$1:$D$43729,4,FALSE)=基本情報!$D$6,O487,"")),"")</f>
        <v/>
      </c>
      <c r="Q487" t="str">
        <f t="shared" si="7"/>
        <v/>
      </c>
    </row>
    <row r="488" spans="15:17" x14ac:dyDescent="0.15">
      <c r="O488">
        <v>487</v>
      </c>
      <c r="P488" t="str">
        <f>IFERROR(IF(COUNTIF(個人情報!$BI$5:$BI$401,"登録番号" &amp; リスト!O488)&gt;=1,"",IF(VLOOKUP(O488,登録者リスト!$A$1:$D$43729,4,FALSE)=基本情報!$D$6,O488,"")),"")</f>
        <v/>
      </c>
      <c r="Q488" t="str">
        <f t="shared" si="7"/>
        <v/>
      </c>
    </row>
    <row r="489" spans="15:17" x14ac:dyDescent="0.15">
      <c r="O489">
        <v>488</v>
      </c>
      <c r="P489" t="str">
        <f>IFERROR(IF(COUNTIF(個人情報!$BI$5:$BI$401,"登録番号" &amp; リスト!O489)&gt;=1,"",IF(VLOOKUP(O489,登録者リスト!$A$1:$D$43729,4,FALSE)=基本情報!$D$6,O489,"")),"")</f>
        <v/>
      </c>
      <c r="Q489" t="str">
        <f t="shared" si="7"/>
        <v/>
      </c>
    </row>
    <row r="490" spans="15:17" x14ac:dyDescent="0.15">
      <c r="O490">
        <v>489</v>
      </c>
      <c r="P490" t="str">
        <f>IFERROR(IF(COUNTIF(個人情報!$BI$5:$BI$401,"登録番号" &amp; リスト!O490)&gt;=1,"",IF(VLOOKUP(O490,登録者リスト!$A$1:$D$43729,4,FALSE)=基本情報!$D$6,O490,"")),"")</f>
        <v/>
      </c>
      <c r="Q490" t="str">
        <f t="shared" si="7"/>
        <v/>
      </c>
    </row>
    <row r="491" spans="15:17" x14ac:dyDescent="0.15">
      <c r="O491">
        <v>490</v>
      </c>
      <c r="P491" t="str">
        <f>IFERROR(IF(COUNTIF(個人情報!$BI$5:$BI$401,"登録番号" &amp; リスト!O491)&gt;=1,"",IF(VLOOKUP(O491,登録者リスト!$A$1:$D$43729,4,FALSE)=基本情報!$D$6,O491,"")),"")</f>
        <v/>
      </c>
      <c r="Q491" t="str">
        <f t="shared" si="7"/>
        <v/>
      </c>
    </row>
    <row r="492" spans="15:17" x14ac:dyDescent="0.15">
      <c r="O492">
        <v>491</v>
      </c>
      <c r="P492" t="str">
        <f>IFERROR(IF(COUNTIF(個人情報!$BI$5:$BI$401,"登録番号" &amp; リスト!O492)&gt;=1,"",IF(VLOOKUP(O492,登録者リスト!$A$1:$D$43729,4,FALSE)=基本情報!$D$6,O492,"")),"")</f>
        <v/>
      </c>
      <c r="Q492" t="str">
        <f t="shared" si="7"/>
        <v/>
      </c>
    </row>
    <row r="493" spans="15:17" x14ac:dyDescent="0.15">
      <c r="O493">
        <v>492</v>
      </c>
      <c r="P493" t="str">
        <f>IFERROR(IF(COUNTIF(個人情報!$BI$5:$BI$401,"登録番号" &amp; リスト!O493)&gt;=1,"",IF(VLOOKUP(O493,登録者リスト!$A$1:$D$43729,4,FALSE)=基本情報!$D$6,O493,"")),"")</f>
        <v/>
      </c>
      <c r="Q493" t="str">
        <f t="shared" si="7"/>
        <v/>
      </c>
    </row>
    <row r="494" spans="15:17" x14ac:dyDescent="0.15">
      <c r="O494">
        <v>493</v>
      </c>
      <c r="P494" t="str">
        <f>IFERROR(IF(COUNTIF(個人情報!$BI$5:$BI$401,"登録番号" &amp; リスト!O494)&gt;=1,"",IF(VLOOKUP(O494,登録者リスト!$A$1:$D$43729,4,FALSE)=基本情報!$D$6,O494,"")),"")</f>
        <v/>
      </c>
      <c r="Q494" t="str">
        <f t="shared" si="7"/>
        <v/>
      </c>
    </row>
    <row r="495" spans="15:17" x14ac:dyDescent="0.15">
      <c r="O495">
        <v>494</v>
      </c>
      <c r="P495" t="str">
        <f>IFERROR(IF(COUNTIF(個人情報!$BI$5:$BI$401,"登録番号" &amp; リスト!O495)&gt;=1,"",IF(VLOOKUP(O495,登録者リスト!$A$1:$D$43729,4,FALSE)=基本情報!$D$6,O495,"")),"")</f>
        <v/>
      </c>
      <c r="Q495" t="str">
        <f t="shared" si="7"/>
        <v/>
      </c>
    </row>
    <row r="496" spans="15:17" x14ac:dyDescent="0.15">
      <c r="O496">
        <v>495</v>
      </c>
      <c r="P496" t="str">
        <f>IFERROR(IF(COUNTIF(個人情報!$BI$5:$BI$401,"登録番号" &amp; リスト!O496)&gt;=1,"",IF(VLOOKUP(O496,登録者リスト!$A$1:$D$43729,4,FALSE)=基本情報!$D$6,O496,"")),"")</f>
        <v/>
      </c>
      <c r="Q496" t="str">
        <f t="shared" si="7"/>
        <v/>
      </c>
    </row>
    <row r="497" spans="15:17" x14ac:dyDescent="0.15">
      <c r="O497">
        <v>496</v>
      </c>
      <c r="P497" t="str">
        <f>IFERROR(IF(COUNTIF(個人情報!$BI$5:$BI$401,"登録番号" &amp; リスト!O497)&gt;=1,"",IF(VLOOKUP(O497,登録者リスト!$A$1:$D$43729,4,FALSE)=基本情報!$D$6,O497,"")),"")</f>
        <v/>
      </c>
      <c r="Q497" t="str">
        <f t="shared" si="7"/>
        <v/>
      </c>
    </row>
    <row r="498" spans="15:17" x14ac:dyDescent="0.15">
      <c r="O498">
        <v>497</v>
      </c>
      <c r="P498" t="str">
        <f>IFERROR(IF(COUNTIF(個人情報!$BI$5:$BI$401,"登録番号" &amp; リスト!O498)&gt;=1,"",IF(VLOOKUP(O498,登録者リスト!$A$1:$D$43729,4,FALSE)=基本情報!$D$6,O498,"")),"")</f>
        <v/>
      </c>
      <c r="Q498" t="str">
        <f t="shared" si="7"/>
        <v/>
      </c>
    </row>
    <row r="499" spans="15:17" x14ac:dyDescent="0.15">
      <c r="O499">
        <v>498</v>
      </c>
      <c r="P499" t="str">
        <f>IFERROR(IF(COUNTIF(個人情報!$BI$5:$BI$401,"登録番号" &amp; リスト!O499)&gt;=1,"",IF(VLOOKUP(O499,登録者リスト!$A$1:$D$43729,4,FALSE)=基本情報!$D$6,O499,"")),"")</f>
        <v/>
      </c>
      <c r="Q499" t="str">
        <f t="shared" si="7"/>
        <v/>
      </c>
    </row>
    <row r="500" spans="15:17" x14ac:dyDescent="0.15">
      <c r="O500">
        <v>499</v>
      </c>
      <c r="P500" t="str">
        <f>IFERROR(IF(COUNTIF(個人情報!$BI$5:$BI$401,"登録番号" &amp; リスト!O500)&gt;=1,"",IF(VLOOKUP(O500,登録者リスト!$A$1:$D$43729,4,FALSE)=基本情報!$D$6,O500,"")),"")</f>
        <v/>
      </c>
      <c r="Q500" t="str">
        <f t="shared" si="7"/>
        <v/>
      </c>
    </row>
    <row r="501" spans="15:17" x14ac:dyDescent="0.15">
      <c r="O501">
        <v>500</v>
      </c>
      <c r="P501" t="str">
        <f>IFERROR(IF(COUNTIF(個人情報!$BI$5:$BI$401,"登録番号" &amp; リスト!O501)&gt;=1,"",IF(VLOOKUP(O501,登録者リスト!$A$1:$D$43729,4,FALSE)=基本情報!$D$6,O501,"")),"")</f>
        <v/>
      </c>
      <c r="Q501" t="str">
        <f t="shared" si="7"/>
        <v/>
      </c>
    </row>
    <row r="502" spans="15:17" x14ac:dyDescent="0.15">
      <c r="O502">
        <v>501</v>
      </c>
      <c r="P502" t="str">
        <f>IFERROR(IF(COUNTIF(個人情報!$BI$5:$BI$401,"登録番号" &amp; リスト!O502)&gt;=1,"",IF(VLOOKUP(O502,登録者リスト!$A$1:$D$43729,4,FALSE)=基本情報!$D$6,O502,"")),"")</f>
        <v/>
      </c>
    </row>
    <row r="503" spans="15:17" x14ac:dyDescent="0.15">
      <c r="O503">
        <v>502</v>
      </c>
      <c r="P503" t="str">
        <f>IFERROR(IF(COUNTIF(個人情報!$BI$5:$BI$401,"登録番号" &amp; リスト!O503)&gt;=1,"",IF(VLOOKUP(O503,登録者リスト!$A$1:$D$43729,4,FALSE)=基本情報!$D$6,O503,"")),"")</f>
        <v/>
      </c>
    </row>
    <row r="504" spans="15:17" x14ac:dyDescent="0.15">
      <c r="O504">
        <v>503</v>
      </c>
      <c r="P504" t="str">
        <f>IFERROR(IF(COUNTIF(個人情報!$BI$5:$BI$401,"登録番号" &amp; リスト!O504)&gt;=1,"",IF(VLOOKUP(O504,登録者リスト!$A$1:$D$43729,4,FALSE)=基本情報!$D$6,O504,"")),"")</f>
        <v/>
      </c>
    </row>
    <row r="505" spans="15:17" x14ac:dyDescent="0.15">
      <c r="O505">
        <v>504</v>
      </c>
      <c r="P505" t="str">
        <f>IFERROR(IF(COUNTIF(個人情報!$BI$5:$BI$401,"登録番号" &amp; リスト!O505)&gt;=1,"",IF(VLOOKUP(O505,登録者リスト!$A$1:$D$43729,4,FALSE)=基本情報!$D$6,O505,"")),"")</f>
        <v/>
      </c>
    </row>
    <row r="506" spans="15:17" x14ac:dyDescent="0.15">
      <c r="O506">
        <v>505</v>
      </c>
      <c r="P506" t="str">
        <f>IFERROR(IF(COUNTIF(個人情報!$BI$5:$BI$401,"登録番号" &amp; リスト!O506)&gt;=1,"",IF(VLOOKUP(O506,登録者リスト!$A$1:$D$43729,4,FALSE)=基本情報!$D$6,O506,"")),"")</f>
        <v/>
      </c>
    </row>
    <row r="507" spans="15:17" x14ac:dyDescent="0.15">
      <c r="O507">
        <v>506</v>
      </c>
      <c r="P507" t="str">
        <f>IFERROR(IF(COUNTIF(個人情報!$BI$5:$BI$401,"登録番号" &amp; リスト!O507)&gt;=1,"",IF(VLOOKUP(O507,登録者リスト!$A$1:$D$43729,4,FALSE)=基本情報!$D$6,O507,"")),"")</f>
        <v/>
      </c>
    </row>
    <row r="508" spans="15:17" x14ac:dyDescent="0.15">
      <c r="O508">
        <v>507</v>
      </c>
      <c r="P508" t="str">
        <f>IFERROR(IF(COUNTIF(個人情報!$BI$5:$BI$401,"登録番号" &amp; リスト!O508)&gt;=1,"",IF(VLOOKUP(O508,登録者リスト!$A$1:$D$43729,4,FALSE)=基本情報!$D$6,O508,"")),"")</f>
        <v/>
      </c>
    </row>
    <row r="509" spans="15:17" x14ac:dyDescent="0.15">
      <c r="O509">
        <v>508</v>
      </c>
      <c r="P509" t="str">
        <f>IFERROR(IF(COUNTIF(個人情報!$BI$5:$BI$401,"登録番号" &amp; リスト!O509)&gt;=1,"",IF(VLOOKUP(O509,登録者リスト!$A$1:$D$43729,4,FALSE)=基本情報!$D$6,O509,"")),"")</f>
        <v/>
      </c>
    </row>
    <row r="510" spans="15:17" x14ac:dyDescent="0.15">
      <c r="O510">
        <v>509</v>
      </c>
      <c r="P510" t="str">
        <f>IFERROR(IF(COUNTIF(個人情報!$BI$5:$BI$401,"登録番号" &amp; リスト!O510)&gt;=1,"",IF(VLOOKUP(O510,登録者リスト!$A$1:$D$43729,4,FALSE)=基本情報!$D$6,O510,"")),"")</f>
        <v/>
      </c>
    </row>
    <row r="511" spans="15:17" x14ac:dyDescent="0.15">
      <c r="O511">
        <v>510</v>
      </c>
      <c r="P511" t="str">
        <f>IFERROR(IF(COUNTIF(個人情報!$BI$5:$BI$401,"登録番号" &amp; リスト!O511)&gt;=1,"",IF(VLOOKUP(O511,登録者リスト!$A$1:$D$43729,4,FALSE)=基本情報!$D$6,O511,"")),"")</f>
        <v/>
      </c>
    </row>
    <row r="512" spans="15:17" x14ac:dyDescent="0.15">
      <c r="O512">
        <v>511</v>
      </c>
      <c r="P512" t="str">
        <f>IFERROR(IF(COUNTIF(個人情報!$BI$5:$BI$401,"登録番号" &amp; リスト!O512)&gt;=1,"",IF(VLOOKUP(O512,登録者リスト!$A$1:$D$43729,4,FALSE)=基本情報!$D$6,O512,"")),"")</f>
        <v/>
      </c>
    </row>
    <row r="513" spans="15:16" x14ac:dyDescent="0.15">
      <c r="O513">
        <v>512</v>
      </c>
      <c r="P513" t="str">
        <f>IFERROR(IF(COUNTIF(個人情報!$BI$5:$BI$401,"登録番号" &amp; リスト!O513)&gt;=1,"",IF(VLOOKUP(O513,登録者リスト!$A$1:$D$43729,4,FALSE)=基本情報!$D$6,O513,"")),"")</f>
        <v/>
      </c>
    </row>
    <row r="514" spans="15:16" x14ac:dyDescent="0.15">
      <c r="O514">
        <v>513</v>
      </c>
      <c r="P514" t="str">
        <f>IFERROR(IF(COUNTIF(個人情報!$BI$5:$BI$401,"登録番号" &amp; リスト!O514)&gt;=1,"",IF(VLOOKUP(O514,登録者リスト!$A$1:$D$43729,4,FALSE)=基本情報!$D$6,O514,"")),"")</f>
        <v/>
      </c>
    </row>
    <row r="515" spans="15:16" x14ac:dyDescent="0.15">
      <c r="O515">
        <v>514</v>
      </c>
      <c r="P515" t="str">
        <f>IFERROR(IF(COUNTIF(個人情報!$BI$5:$BI$401,"登録番号" &amp; リスト!O515)&gt;=1,"",IF(VLOOKUP(O515,登録者リスト!$A$1:$D$43729,4,FALSE)=基本情報!$D$6,O515,"")),"")</f>
        <v/>
      </c>
    </row>
    <row r="516" spans="15:16" x14ac:dyDescent="0.15">
      <c r="O516">
        <v>515</v>
      </c>
      <c r="P516" t="str">
        <f>IFERROR(IF(COUNTIF(個人情報!$BI$5:$BI$401,"登録番号" &amp; リスト!O516)&gt;=1,"",IF(VLOOKUP(O516,登録者リスト!$A$1:$D$43729,4,FALSE)=基本情報!$D$6,O516,"")),"")</f>
        <v/>
      </c>
    </row>
    <row r="517" spans="15:16" x14ac:dyDescent="0.15">
      <c r="O517">
        <v>516</v>
      </c>
      <c r="P517" t="str">
        <f>IFERROR(IF(COUNTIF(個人情報!$BI$5:$BI$401,"登録番号" &amp; リスト!O517)&gt;=1,"",IF(VLOOKUP(O517,登録者リスト!$A$1:$D$43729,4,FALSE)=基本情報!$D$6,O517,"")),"")</f>
        <v/>
      </c>
    </row>
    <row r="518" spans="15:16" x14ac:dyDescent="0.15">
      <c r="O518">
        <v>517</v>
      </c>
      <c r="P518" t="str">
        <f>IFERROR(IF(COUNTIF(個人情報!$BI$5:$BI$401,"登録番号" &amp; リスト!O518)&gt;=1,"",IF(VLOOKUP(O518,登録者リスト!$A$1:$D$43729,4,FALSE)=基本情報!$D$6,O518,"")),"")</f>
        <v/>
      </c>
    </row>
    <row r="519" spans="15:16" x14ac:dyDescent="0.15">
      <c r="O519">
        <v>518</v>
      </c>
      <c r="P519" t="str">
        <f>IFERROR(IF(COUNTIF(個人情報!$BI$5:$BI$401,"登録番号" &amp; リスト!O519)&gt;=1,"",IF(VLOOKUP(O519,登録者リスト!$A$1:$D$43729,4,FALSE)=基本情報!$D$6,O519,"")),"")</f>
        <v/>
      </c>
    </row>
    <row r="520" spans="15:16" x14ac:dyDescent="0.15">
      <c r="O520">
        <v>519</v>
      </c>
      <c r="P520" t="str">
        <f>IFERROR(IF(COUNTIF(個人情報!$BI$5:$BI$401,"登録番号" &amp; リスト!O520)&gt;=1,"",IF(VLOOKUP(O520,登録者リスト!$A$1:$D$43729,4,FALSE)=基本情報!$D$6,O520,"")),"")</f>
        <v/>
      </c>
    </row>
    <row r="521" spans="15:16" x14ac:dyDescent="0.15">
      <c r="O521">
        <v>520</v>
      </c>
      <c r="P521" t="str">
        <f>IFERROR(IF(COUNTIF(個人情報!$BI$5:$BI$401,"登録番号" &amp; リスト!O521)&gt;=1,"",IF(VLOOKUP(O521,登録者リスト!$A$1:$D$43729,4,FALSE)=基本情報!$D$6,O521,"")),"")</f>
        <v/>
      </c>
    </row>
    <row r="522" spans="15:16" x14ac:dyDescent="0.15">
      <c r="O522">
        <v>521</v>
      </c>
      <c r="P522" t="str">
        <f>IFERROR(IF(COUNTIF(個人情報!$BI$5:$BI$401,"登録番号" &amp; リスト!O522)&gt;=1,"",IF(VLOOKUP(O522,登録者リスト!$A$1:$D$43729,4,FALSE)=基本情報!$D$6,O522,"")),"")</f>
        <v/>
      </c>
    </row>
    <row r="523" spans="15:16" x14ac:dyDescent="0.15">
      <c r="O523">
        <v>522</v>
      </c>
      <c r="P523" t="str">
        <f>IFERROR(IF(COUNTIF(個人情報!$BI$5:$BI$401,"登録番号" &amp; リスト!O523)&gt;=1,"",IF(VLOOKUP(O523,登録者リスト!$A$1:$D$43729,4,FALSE)=基本情報!$D$6,O523,"")),"")</f>
        <v/>
      </c>
    </row>
    <row r="524" spans="15:16" x14ac:dyDescent="0.15">
      <c r="O524">
        <v>523</v>
      </c>
      <c r="P524" t="str">
        <f>IFERROR(IF(COUNTIF(個人情報!$BI$5:$BI$401,"登録番号" &amp; リスト!O524)&gt;=1,"",IF(VLOOKUP(O524,登録者リスト!$A$1:$D$43729,4,FALSE)=基本情報!$D$6,O524,"")),"")</f>
        <v/>
      </c>
    </row>
    <row r="525" spans="15:16" x14ac:dyDescent="0.15">
      <c r="O525">
        <v>524</v>
      </c>
      <c r="P525" t="str">
        <f>IFERROR(IF(COUNTIF(個人情報!$BI$5:$BI$401,"登録番号" &amp; リスト!O525)&gt;=1,"",IF(VLOOKUP(O525,登録者リスト!$A$1:$D$43729,4,FALSE)=基本情報!$D$6,O525,"")),"")</f>
        <v/>
      </c>
    </row>
    <row r="526" spans="15:16" x14ac:dyDescent="0.15">
      <c r="O526">
        <v>525</v>
      </c>
      <c r="P526" t="str">
        <f>IFERROR(IF(COUNTIF(個人情報!$BI$5:$BI$401,"登録番号" &amp; リスト!O526)&gt;=1,"",IF(VLOOKUP(O526,登録者リスト!$A$1:$D$43729,4,FALSE)=基本情報!$D$6,O526,"")),"")</f>
        <v/>
      </c>
    </row>
    <row r="527" spans="15:16" x14ac:dyDescent="0.15">
      <c r="O527">
        <v>526</v>
      </c>
      <c r="P527" t="str">
        <f>IFERROR(IF(COUNTIF(個人情報!$BI$5:$BI$401,"登録番号" &amp; リスト!O527)&gt;=1,"",IF(VLOOKUP(O527,登録者リスト!$A$1:$D$43729,4,FALSE)=基本情報!$D$6,O527,"")),"")</f>
        <v/>
      </c>
    </row>
    <row r="528" spans="15:16" x14ac:dyDescent="0.15">
      <c r="O528">
        <v>527</v>
      </c>
      <c r="P528" t="str">
        <f>IFERROR(IF(COUNTIF(個人情報!$BI$5:$BI$401,"登録番号" &amp; リスト!O528)&gt;=1,"",IF(VLOOKUP(O528,登録者リスト!$A$1:$D$43729,4,FALSE)=基本情報!$D$6,O528,"")),"")</f>
        <v/>
      </c>
    </row>
    <row r="529" spans="15:16" x14ac:dyDescent="0.15">
      <c r="O529">
        <v>528</v>
      </c>
      <c r="P529" t="str">
        <f>IFERROR(IF(COUNTIF(個人情報!$BI$5:$BI$401,"登録番号" &amp; リスト!O529)&gt;=1,"",IF(VLOOKUP(O529,登録者リスト!$A$1:$D$43729,4,FALSE)=基本情報!$D$6,O529,"")),"")</f>
        <v/>
      </c>
    </row>
    <row r="530" spans="15:16" x14ac:dyDescent="0.15">
      <c r="O530">
        <v>529</v>
      </c>
      <c r="P530" t="str">
        <f>IFERROR(IF(COUNTIF(個人情報!$BI$5:$BI$401,"登録番号" &amp; リスト!O530)&gt;=1,"",IF(VLOOKUP(O530,登録者リスト!$A$1:$D$43729,4,FALSE)=基本情報!$D$6,O530,"")),"")</f>
        <v/>
      </c>
    </row>
    <row r="531" spans="15:16" x14ac:dyDescent="0.15">
      <c r="O531">
        <v>530</v>
      </c>
      <c r="P531" t="str">
        <f>IFERROR(IF(COUNTIF(個人情報!$BI$5:$BI$401,"登録番号" &amp; リスト!O531)&gt;=1,"",IF(VLOOKUP(O531,登録者リスト!$A$1:$D$43729,4,FALSE)=基本情報!$D$6,O531,"")),"")</f>
        <v/>
      </c>
    </row>
    <row r="532" spans="15:16" x14ac:dyDescent="0.15">
      <c r="O532">
        <v>531</v>
      </c>
      <c r="P532" t="str">
        <f>IFERROR(IF(COUNTIF(個人情報!$BI$5:$BI$401,"登録番号" &amp; リスト!O532)&gt;=1,"",IF(VLOOKUP(O532,登録者リスト!$A$1:$D$43729,4,FALSE)=基本情報!$D$6,O532,"")),"")</f>
        <v/>
      </c>
    </row>
    <row r="533" spans="15:16" x14ac:dyDescent="0.15">
      <c r="O533">
        <v>532</v>
      </c>
      <c r="P533" t="str">
        <f>IFERROR(IF(COUNTIF(個人情報!$BI$5:$BI$401,"登録番号" &amp; リスト!O533)&gt;=1,"",IF(VLOOKUP(O533,登録者リスト!$A$1:$D$43729,4,FALSE)=基本情報!$D$6,O533,"")),"")</f>
        <v/>
      </c>
    </row>
    <row r="534" spans="15:16" x14ac:dyDescent="0.15">
      <c r="O534">
        <v>533</v>
      </c>
      <c r="P534" t="str">
        <f>IFERROR(IF(COUNTIF(個人情報!$BI$5:$BI$401,"登録番号" &amp; リスト!O534)&gt;=1,"",IF(VLOOKUP(O534,登録者リスト!$A$1:$D$43729,4,FALSE)=基本情報!$D$6,O534,"")),"")</f>
        <v/>
      </c>
    </row>
    <row r="535" spans="15:16" x14ac:dyDescent="0.15">
      <c r="O535">
        <v>534</v>
      </c>
      <c r="P535" t="str">
        <f>IFERROR(IF(COUNTIF(個人情報!$BI$5:$BI$401,"登録番号" &amp; リスト!O535)&gt;=1,"",IF(VLOOKUP(O535,登録者リスト!$A$1:$D$43729,4,FALSE)=基本情報!$D$6,O535,"")),"")</f>
        <v/>
      </c>
    </row>
    <row r="536" spans="15:16" x14ac:dyDescent="0.15">
      <c r="O536">
        <v>535</v>
      </c>
      <c r="P536" t="str">
        <f>IFERROR(IF(COUNTIF(個人情報!$BI$5:$BI$401,"登録番号" &amp; リスト!O536)&gt;=1,"",IF(VLOOKUP(O536,登録者リスト!$A$1:$D$43729,4,FALSE)=基本情報!$D$6,O536,"")),"")</f>
        <v/>
      </c>
    </row>
    <row r="537" spans="15:16" x14ac:dyDescent="0.15">
      <c r="O537">
        <v>536</v>
      </c>
      <c r="P537" t="str">
        <f>IFERROR(IF(COUNTIF(個人情報!$BI$5:$BI$401,"登録番号" &amp; リスト!O537)&gt;=1,"",IF(VLOOKUP(O537,登録者リスト!$A$1:$D$43729,4,FALSE)=基本情報!$D$6,O537,"")),"")</f>
        <v/>
      </c>
    </row>
    <row r="538" spans="15:16" x14ac:dyDescent="0.15">
      <c r="O538">
        <v>537</v>
      </c>
      <c r="P538" t="str">
        <f>IFERROR(IF(COUNTIF(個人情報!$BI$5:$BI$401,"登録番号" &amp; リスト!O538)&gt;=1,"",IF(VLOOKUP(O538,登録者リスト!$A$1:$D$43729,4,FALSE)=基本情報!$D$6,O538,"")),"")</f>
        <v/>
      </c>
    </row>
    <row r="539" spans="15:16" x14ac:dyDescent="0.15">
      <c r="O539">
        <v>538</v>
      </c>
      <c r="P539" t="str">
        <f>IFERROR(IF(COUNTIF(個人情報!$BI$5:$BI$401,"登録番号" &amp; リスト!O539)&gt;=1,"",IF(VLOOKUP(O539,登録者リスト!$A$1:$D$43729,4,FALSE)=基本情報!$D$6,O539,"")),"")</f>
        <v/>
      </c>
    </row>
    <row r="540" spans="15:16" x14ac:dyDescent="0.15">
      <c r="O540">
        <v>539</v>
      </c>
      <c r="P540" t="str">
        <f>IFERROR(IF(COUNTIF(個人情報!$BI$5:$BI$401,"登録番号" &amp; リスト!O540)&gt;=1,"",IF(VLOOKUP(O540,登録者リスト!$A$1:$D$43729,4,FALSE)=基本情報!$D$6,O540,"")),"")</f>
        <v/>
      </c>
    </row>
    <row r="541" spans="15:16" x14ac:dyDescent="0.15">
      <c r="O541">
        <v>540</v>
      </c>
      <c r="P541" t="str">
        <f>IFERROR(IF(COUNTIF(個人情報!$BI$5:$BI$401,"登録番号" &amp; リスト!O541)&gt;=1,"",IF(VLOOKUP(O541,登録者リスト!$A$1:$D$43729,4,FALSE)=基本情報!$D$6,O541,"")),"")</f>
        <v/>
      </c>
    </row>
    <row r="542" spans="15:16" x14ac:dyDescent="0.15">
      <c r="O542">
        <v>541</v>
      </c>
      <c r="P542" t="str">
        <f>IFERROR(IF(COUNTIF(個人情報!$BI$5:$BI$401,"登録番号" &amp; リスト!O542)&gt;=1,"",IF(VLOOKUP(O542,登録者リスト!$A$1:$D$43729,4,FALSE)=基本情報!$D$6,O542,"")),"")</f>
        <v/>
      </c>
    </row>
    <row r="543" spans="15:16" x14ac:dyDescent="0.15">
      <c r="O543">
        <v>542</v>
      </c>
      <c r="P543" t="str">
        <f>IFERROR(IF(COUNTIF(個人情報!$BI$5:$BI$401,"登録番号" &amp; リスト!O543)&gt;=1,"",IF(VLOOKUP(O543,登録者リスト!$A$1:$D$43729,4,FALSE)=基本情報!$D$6,O543,"")),"")</f>
        <v/>
      </c>
    </row>
    <row r="544" spans="15:16" x14ac:dyDescent="0.15">
      <c r="O544">
        <v>543</v>
      </c>
      <c r="P544" t="str">
        <f>IFERROR(IF(COUNTIF(個人情報!$BI$5:$BI$401,"登録番号" &amp; リスト!O544)&gt;=1,"",IF(VLOOKUP(O544,登録者リスト!$A$1:$D$43729,4,FALSE)=基本情報!$D$6,O544,"")),"")</f>
        <v/>
      </c>
    </row>
    <row r="545" spans="15:16" x14ac:dyDescent="0.15">
      <c r="O545">
        <v>544</v>
      </c>
      <c r="P545" t="str">
        <f>IFERROR(IF(COUNTIF(個人情報!$BI$5:$BI$401,"登録番号" &amp; リスト!O545)&gt;=1,"",IF(VLOOKUP(O545,登録者リスト!$A$1:$D$43729,4,FALSE)=基本情報!$D$6,O545,"")),"")</f>
        <v/>
      </c>
    </row>
    <row r="546" spans="15:16" x14ac:dyDescent="0.15">
      <c r="O546">
        <v>545</v>
      </c>
      <c r="P546" t="str">
        <f>IFERROR(IF(COUNTIF(個人情報!$BI$5:$BI$401,"登録番号" &amp; リスト!O546)&gt;=1,"",IF(VLOOKUP(O546,登録者リスト!$A$1:$D$43729,4,FALSE)=基本情報!$D$6,O546,"")),"")</f>
        <v/>
      </c>
    </row>
    <row r="547" spans="15:16" x14ac:dyDescent="0.15">
      <c r="O547">
        <v>546</v>
      </c>
      <c r="P547" t="str">
        <f>IFERROR(IF(COUNTIF(個人情報!$BI$5:$BI$401,"登録番号" &amp; リスト!O547)&gt;=1,"",IF(VLOOKUP(O547,登録者リスト!$A$1:$D$43729,4,FALSE)=基本情報!$D$6,O547,"")),"")</f>
        <v/>
      </c>
    </row>
    <row r="548" spans="15:16" x14ac:dyDescent="0.15">
      <c r="O548">
        <v>547</v>
      </c>
      <c r="P548" t="str">
        <f>IFERROR(IF(COUNTIF(個人情報!$BI$5:$BI$401,"登録番号" &amp; リスト!O548)&gt;=1,"",IF(VLOOKUP(O548,登録者リスト!$A$1:$D$43729,4,FALSE)=基本情報!$D$6,O548,"")),"")</f>
        <v/>
      </c>
    </row>
    <row r="549" spans="15:16" x14ac:dyDescent="0.15">
      <c r="O549">
        <v>548</v>
      </c>
      <c r="P549" t="str">
        <f>IFERROR(IF(COUNTIF(個人情報!$BI$5:$BI$401,"登録番号" &amp; リスト!O549)&gt;=1,"",IF(VLOOKUP(O549,登録者リスト!$A$1:$D$43729,4,FALSE)=基本情報!$D$6,O549,"")),"")</f>
        <v/>
      </c>
    </row>
    <row r="550" spans="15:16" x14ac:dyDescent="0.15">
      <c r="O550">
        <v>549</v>
      </c>
      <c r="P550" t="str">
        <f>IFERROR(IF(COUNTIF(個人情報!$BI$5:$BI$401,"登録番号" &amp; リスト!O550)&gt;=1,"",IF(VLOOKUP(O550,登録者リスト!$A$1:$D$43729,4,FALSE)=基本情報!$D$6,O550,"")),"")</f>
        <v/>
      </c>
    </row>
    <row r="551" spans="15:16" x14ac:dyDescent="0.15">
      <c r="O551">
        <v>550</v>
      </c>
      <c r="P551" t="str">
        <f>IFERROR(IF(COUNTIF(個人情報!$BI$5:$BI$401,"登録番号" &amp; リスト!O551)&gt;=1,"",IF(VLOOKUP(O551,登録者リスト!$A$1:$D$43729,4,FALSE)=基本情報!$D$6,O551,"")),"")</f>
        <v/>
      </c>
    </row>
    <row r="552" spans="15:16" x14ac:dyDescent="0.15">
      <c r="O552">
        <v>551</v>
      </c>
      <c r="P552" t="str">
        <f>IFERROR(IF(COUNTIF(個人情報!$BI$5:$BI$401,"登録番号" &amp; リスト!O552)&gt;=1,"",IF(VLOOKUP(O552,登録者リスト!$A$1:$D$43729,4,FALSE)=基本情報!$D$6,O552,"")),"")</f>
        <v/>
      </c>
    </row>
    <row r="553" spans="15:16" x14ac:dyDescent="0.15">
      <c r="O553">
        <v>552</v>
      </c>
      <c r="P553" t="str">
        <f>IFERROR(IF(COUNTIF(個人情報!$BI$5:$BI$401,"登録番号" &amp; リスト!O553)&gt;=1,"",IF(VLOOKUP(O553,登録者リスト!$A$1:$D$43729,4,FALSE)=基本情報!$D$6,O553,"")),"")</f>
        <v/>
      </c>
    </row>
    <row r="554" spans="15:16" x14ac:dyDescent="0.15">
      <c r="O554">
        <v>553</v>
      </c>
      <c r="P554" t="str">
        <f>IFERROR(IF(COUNTIF(個人情報!$BI$5:$BI$401,"登録番号" &amp; リスト!O554)&gt;=1,"",IF(VLOOKUP(O554,登録者リスト!$A$1:$D$43729,4,FALSE)=基本情報!$D$6,O554,"")),"")</f>
        <v/>
      </c>
    </row>
    <row r="555" spans="15:16" x14ac:dyDescent="0.15">
      <c r="O555">
        <v>554</v>
      </c>
      <c r="P555" t="str">
        <f>IFERROR(IF(COUNTIF(個人情報!$BI$5:$BI$401,"登録番号" &amp; リスト!O555)&gt;=1,"",IF(VLOOKUP(O555,登録者リスト!$A$1:$D$43729,4,FALSE)=基本情報!$D$6,O555,"")),"")</f>
        <v/>
      </c>
    </row>
    <row r="556" spans="15:16" x14ac:dyDescent="0.15">
      <c r="O556">
        <v>555</v>
      </c>
      <c r="P556" t="str">
        <f>IFERROR(IF(COUNTIF(個人情報!$BI$5:$BI$401,"登録番号" &amp; リスト!O556)&gt;=1,"",IF(VLOOKUP(O556,登録者リスト!$A$1:$D$43729,4,FALSE)=基本情報!$D$6,O556,"")),"")</f>
        <v/>
      </c>
    </row>
    <row r="557" spans="15:16" x14ac:dyDescent="0.15">
      <c r="O557">
        <v>556</v>
      </c>
      <c r="P557" t="str">
        <f>IFERROR(IF(COUNTIF(個人情報!$BI$5:$BI$401,"登録番号" &amp; リスト!O557)&gt;=1,"",IF(VLOOKUP(O557,登録者リスト!$A$1:$D$43729,4,FALSE)=基本情報!$D$6,O557,"")),"")</f>
        <v/>
      </c>
    </row>
    <row r="558" spans="15:16" x14ac:dyDescent="0.15">
      <c r="O558">
        <v>557</v>
      </c>
      <c r="P558" t="str">
        <f>IFERROR(IF(COUNTIF(個人情報!$BI$5:$BI$401,"登録番号" &amp; リスト!O558)&gt;=1,"",IF(VLOOKUP(O558,登録者リスト!$A$1:$D$43729,4,FALSE)=基本情報!$D$6,O558,"")),"")</f>
        <v/>
      </c>
    </row>
    <row r="559" spans="15:16" x14ac:dyDescent="0.15">
      <c r="O559">
        <v>558</v>
      </c>
      <c r="P559" t="str">
        <f>IFERROR(IF(COUNTIF(個人情報!$BI$5:$BI$401,"登録番号" &amp; リスト!O559)&gt;=1,"",IF(VLOOKUP(O559,登録者リスト!$A$1:$D$43729,4,FALSE)=基本情報!$D$6,O559,"")),"")</f>
        <v/>
      </c>
    </row>
    <row r="560" spans="15:16" x14ac:dyDescent="0.15">
      <c r="O560">
        <v>559</v>
      </c>
      <c r="P560" t="str">
        <f>IFERROR(IF(COUNTIF(個人情報!$BI$5:$BI$401,"登録番号" &amp; リスト!O560)&gt;=1,"",IF(VLOOKUP(O560,登録者リスト!$A$1:$D$43729,4,FALSE)=基本情報!$D$6,O560,"")),"")</f>
        <v/>
      </c>
    </row>
    <row r="561" spans="15:16" x14ac:dyDescent="0.15">
      <c r="O561">
        <v>560</v>
      </c>
      <c r="P561" t="str">
        <f>IFERROR(IF(COUNTIF(個人情報!$BI$5:$BI$401,"登録番号" &amp; リスト!O561)&gt;=1,"",IF(VLOOKUP(O561,登録者リスト!$A$1:$D$43729,4,FALSE)=基本情報!$D$6,O561,"")),"")</f>
        <v/>
      </c>
    </row>
    <row r="562" spans="15:16" x14ac:dyDescent="0.15">
      <c r="O562">
        <v>561</v>
      </c>
      <c r="P562" t="str">
        <f>IFERROR(IF(COUNTIF(個人情報!$BI$5:$BI$401,"登録番号" &amp; リスト!O562)&gt;=1,"",IF(VLOOKUP(O562,登録者リスト!$A$1:$D$43729,4,FALSE)=基本情報!$D$6,O562,"")),"")</f>
        <v/>
      </c>
    </row>
    <row r="563" spans="15:16" x14ac:dyDescent="0.15">
      <c r="O563">
        <v>562</v>
      </c>
      <c r="P563" t="str">
        <f>IFERROR(IF(COUNTIF(個人情報!$BI$5:$BI$401,"登録番号" &amp; リスト!O563)&gt;=1,"",IF(VLOOKUP(O563,登録者リスト!$A$1:$D$43729,4,FALSE)=基本情報!$D$6,O563,"")),"")</f>
        <v/>
      </c>
    </row>
    <row r="564" spans="15:16" x14ac:dyDescent="0.15">
      <c r="O564">
        <v>563</v>
      </c>
      <c r="P564" t="str">
        <f>IFERROR(IF(COUNTIF(個人情報!$BI$5:$BI$401,"登録番号" &amp; リスト!O564)&gt;=1,"",IF(VLOOKUP(O564,登録者リスト!$A$1:$D$43729,4,FALSE)=基本情報!$D$6,O564,"")),"")</f>
        <v/>
      </c>
    </row>
    <row r="565" spans="15:16" x14ac:dyDescent="0.15">
      <c r="O565">
        <v>564</v>
      </c>
      <c r="P565" t="str">
        <f>IFERROR(IF(COUNTIF(個人情報!$BI$5:$BI$401,"登録番号" &amp; リスト!O565)&gt;=1,"",IF(VLOOKUP(O565,登録者リスト!$A$1:$D$43729,4,FALSE)=基本情報!$D$6,O565,"")),"")</f>
        <v/>
      </c>
    </row>
    <row r="566" spans="15:16" x14ac:dyDescent="0.15">
      <c r="O566">
        <v>565</v>
      </c>
      <c r="P566" t="str">
        <f>IFERROR(IF(COUNTIF(個人情報!$BI$5:$BI$401,"登録番号" &amp; リスト!O566)&gt;=1,"",IF(VLOOKUP(O566,登録者リスト!$A$1:$D$43729,4,FALSE)=基本情報!$D$6,O566,"")),"")</f>
        <v/>
      </c>
    </row>
    <row r="567" spans="15:16" x14ac:dyDescent="0.15">
      <c r="O567">
        <v>566</v>
      </c>
      <c r="P567" t="str">
        <f>IFERROR(IF(COUNTIF(個人情報!$BI$5:$BI$401,"登録番号" &amp; リスト!O567)&gt;=1,"",IF(VLOOKUP(O567,登録者リスト!$A$1:$D$43729,4,FALSE)=基本情報!$D$6,O567,"")),"")</f>
        <v/>
      </c>
    </row>
    <row r="568" spans="15:16" x14ac:dyDescent="0.15">
      <c r="O568">
        <v>567</v>
      </c>
      <c r="P568" t="str">
        <f>IFERROR(IF(COUNTIF(個人情報!$BI$5:$BI$401,"登録番号" &amp; リスト!O568)&gt;=1,"",IF(VLOOKUP(O568,登録者リスト!$A$1:$D$43729,4,FALSE)=基本情報!$D$6,O568,"")),"")</f>
        <v/>
      </c>
    </row>
    <row r="569" spans="15:16" x14ac:dyDescent="0.15">
      <c r="O569">
        <v>568</v>
      </c>
      <c r="P569" t="str">
        <f>IFERROR(IF(COUNTIF(個人情報!$BI$5:$BI$401,"登録番号" &amp; リスト!O569)&gt;=1,"",IF(VLOOKUP(O569,登録者リスト!$A$1:$D$43729,4,FALSE)=基本情報!$D$6,O569,"")),"")</f>
        <v/>
      </c>
    </row>
    <row r="570" spans="15:16" x14ac:dyDescent="0.15">
      <c r="O570">
        <v>569</v>
      </c>
      <c r="P570" t="str">
        <f>IFERROR(IF(COUNTIF(個人情報!$BI$5:$BI$401,"登録番号" &amp; リスト!O570)&gt;=1,"",IF(VLOOKUP(O570,登録者リスト!$A$1:$D$43729,4,FALSE)=基本情報!$D$6,O570,"")),"")</f>
        <v/>
      </c>
    </row>
    <row r="571" spans="15:16" x14ac:dyDescent="0.15">
      <c r="O571">
        <v>570</v>
      </c>
      <c r="P571" t="str">
        <f>IFERROR(IF(COUNTIF(個人情報!$BI$5:$BI$401,"登録番号" &amp; リスト!O571)&gt;=1,"",IF(VLOOKUP(O571,登録者リスト!$A$1:$D$43729,4,FALSE)=基本情報!$D$6,O571,"")),"")</f>
        <v/>
      </c>
    </row>
    <row r="572" spans="15:16" x14ac:dyDescent="0.15">
      <c r="O572">
        <v>571</v>
      </c>
      <c r="P572" t="str">
        <f>IFERROR(IF(COUNTIF(個人情報!$BI$5:$BI$401,"登録番号" &amp; リスト!O572)&gt;=1,"",IF(VLOOKUP(O572,登録者リスト!$A$1:$D$43729,4,FALSE)=基本情報!$D$6,O572,"")),"")</f>
        <v/>
      </c>
    </row>
    <row r="573" spans="15:16" x14ac:dyDescent="0.15">
      <c r="O573">
        <v>572</v>
      </c>
      <c r="P573" t="str">
        <f>IFERROR(IF(COUNTIF(個人情報!$BI$5:$BI$401,"登録番号" &amp; リスト!O573)&gt;=1,"",IF(VLOOKUP(O573,登録者リスト!$A$1:$D$43729,4,FALSE)=基本情報!$D$6,O573,"")),"")</f>
        <v/>
      </c>
    </row>
    <row r="574" spans="15:16" x14ac:dyDescent="0.15">
      <c r="O574">
        <v>573</v>
      </c>
      <c r="P574" t="str">
        <f>IFERROR(IF(COUNTIF(個人情報!$BI$5:$BI$401,"登録番号" &amp; リスト!O574)&gt;=1,"",IF(VLOOKUP(O574,登録者リスト!$A$1:$D$43729,4,FALSE)=基本情報!$D$6,O574,"")),"")</f>
        <v/>
      </c>
    </row>
    <row r="575" spans="15:16" x14ac:dyDescent="0.15">
      <c r="O575">
        <v>574</v>
      </c>
      <c r="P575" t="str">
        <f>IFERROR(IF(COUNTIF(個人情報!$BI$5:$BI$401,"登録番号" &amp; リスト!O575)&gt;=1,"",IF(VLOOKUP(O575,登録者リスト!$A$1:$D$43729,4,FALSE)=基本情報!$D$6,O575,"")),"")</f>
        <v/>
      </c>
    </row>
    <row r="576" spans="15:16" x14ac:dyDescent="0.15">
      <c r="O576">
        <v>575</v>
      </c>
      <c r="P576" t="str">
        <f>IFERROR(IF(COUNTIF(個人情報!$BI$5:$BI$401,"登録番号" &amp; リスト!O576)&gt;=1,"",IF(VLOOKUP(O576,登録者リスト!$A$1:$D$43729,4,FALSE)=基本情報!$D$6,O576,"")),"")</f>
        <v/>
      </c>
    </row>
    <row r="577" spans="15:16" x14ac:dyDescent="0.15">
      <c r="O577">
        <v>576</v>
      </c>
      <c r="P577" t="str">
        <f>IFERROR(IF(COUNTIF(個人情報!$BI$5:$BI$401,"登録番号" &amp; リスト!O577)&gt;=1,"",IF(VLOOKUP(O577,登録者リスト!$A$1:$D$43729,4,FALSE)=基本情報!$D$6,O577,"")),"")</f>
        <v/>
      </c>
    </row>
    <row r="578" spans="15:16" x14ac:dyDescent="0.15">
      <c r="O578">
        <v>577</v>
      </c>
      <c r="P578" t="str">
        <f>IFERROR(IF(COUNTIF(個人情報!$BI$5:$BI$401,"登録番号" &amp; リスト!O578)&gt;=1,"",IF(VLOOKUP(O578,登録者リスト!$A$1:$D$43729,4,FALSE)=基本情報!$D$6,O578,"")),"")</f>
        <v/>
      </c>
    </row>
    <row r="579" spans="15:16" x14ac:dyDescent="0.15">
      <c r="O579">
        <v>578</v>
      </c>
      <c r="P579" t="str">
        <f>IFERROR(IF(COUNTIF(個人情報!$BI$5:$BI$401,"登録番号" &amp; リスト!O579)&gt;=1,"",IF(VLOOKUP(O579,登録者リスト!$A$1:$D$43729,4,FALSE)=基本情報!$D$6,O579,"")),"")</f>
        <v/>
      </c>
    </row>
    <row r="580" spans="15:16" x14ac:dyDescent="0.15">
      <c r="O580">
        <v>579</v>
      </c>
      <c r="P580" t="str">
        <f>IFERROR(IF(COUNTIF(個人情報!$BI$5:$BI$401,"登録番号" &amp; リスト!O580)&gt;=1,"",IF(VLOOKUP(O580,登録者リスト!$A$1:$D$43729,4,FALSE)=基本情報!$D$6,O580,"")),"")</f>
        <v/>
      </c>
    </row>
    <row r="581" spans="15:16" x14ac:dyDescent="0.15">
      <c r="O581">
        <v>580</v>
      </c>
      <c r="P581" t="str">
        <f>IFERROR(IF(COUNTIF(個人情報!$BI$5:$BI$401,"登録番号" &amp; リスト!O581)&gt;=1,"",IF(VLOOKUP(O581,登録者リスト!$A$1:$D$43729,4,FALSE)=基本情報!$D$6,O581,"")),"")</f>
        <v/>
      </c>
    </row>
    <row r="582" spans="15:16" x14ac:dyDescent="0.15">
      <c r="O582">
        <v>581</v>
      </c>
      <c r="P582" t="str">
        <f>IFERROR(IF(COUNTIF(個人情報!$BI$5:$BI$401,"登録番号" &amp; リスト!O582)&gt;=1,"",IF(VLOOKUP(O582,登録者リスト!$A$1:$D$43729,4,FALSE)=基本情報!$D$6,O582,"")),"")</f>
        <v/>
      </c>
    </row>
    <row r="583" spans="15:16" x14ac:dyDescent="0.15">
      <c r="O583">
        <v>582</v>
      </c>
      <c r="P583" t="str">
        <f>IFERROR(IF(COUNTIF(個人情報!$BI$5:$BI$401,"登録番号" &amp; リスト!O583)&gt;=1,"",IF(VLOOKUP(O583,登録者リスト!$A$1:$D$43729,4,FALSE)=基本情報!$D$6,O583,"")),"")</f>
        <v/>
      </c>
    </row>
    <row r="584" spans="15:16" x14ac:dyDescent="0.15">
      <c r="O584">
        <v>583</v>
      </c>
      <c r="P584" t="str">
        <f>IFERROR(IF(COUNTIF(個人情報!$BI$5:$BI$401,"登録番号" &amp; リスト!O584)&gt;=1,"",IF(VLOOKUP(O584,登録者リスト!$A$1:$D$43729,4,FALSE)=基本情報!$D$6,O584,"")),"")</f>
        <v/>
      </c>
    </row>
    <row r="585" spans="15:16" x14ac:dyDescent="0.15">
      <c r="O585">
        <v>584</v>
      </c>
      <c r="P585" t="str">
        <f>IFERROR(IF(COUNTIF(個人情報!$BI$5:$BI$401,"登録番号" &amp; リスト!O585)&gt;=1,"",IF(VLOOKUP(O585,登録者リスト!$A$1:$D$43729,4,FALSE)=基本情報!$D$6,O585,"")),"")</f>
        <v/>
      </c>
    </row>
    <row r="586" spans="15:16" x14ac:dyDescent="0.15">
      <c r="O586">
        <v>585</v>
      </c>
      <c r="P586" t="str">
        <f>IFERROR(IF(COUNTIF(個人情報!$BI$5:$BI$401,"登録番号" &amp; リスト!O586)&gt;=1,"",IF(VLOOKUP(O586,登録者リスト!$A$1:$D$43729,4,FALSE)=基本情報!$D$6,O586,"")),"")</f>
        <v/>
      </c>
    </row>
    <row r="587" spans="15:16" x14ac:dyDescent="0.15">
      <c r="O587">
        <v>586</v>
      </c>
      <c r="P587" t="str">
        <f>IFERROR(IF(COUNTIF(個人情報!$BI$5:$BI$401,"登録番号" &amp; リスト!O587)&gt;=1,"",IF(VLOOKUP(O587,登録者リスト!$A$1:$D$43729,4,FALSE)=基本情報!$D$6,O587,"")),"")</f>
        <v/>
      </c>
    </row>
    <row r="588" spans="15:16" x14ac:dyDescent="0.15">
      <c r="O588">
        <v>587</v>
      </c>
      <c r="P588" t="str">
        <f>IFERROR(IF(COUNTIF(個人情報!$BI$5:$BI$401,"登録番号" &amp; リスト!O588)&gt;=1,"",IF(VLOOKUP(O588,登録者リスト!$A$1:$D$43729,4,FALSE)=基本情報!$D$6,O588,"")),"")</f>
        <v/>
      </c>
    </row>
    <row r="589" spans="15:16" x14ac:dyDescent="0.15">
      <c r="O589">
        <v>588</v>
      </c>
      <c r="P589" t="str">
        <f>IFERROR(IF(COUNTIF(個人情報!$BI$5:$BI$401,"登録番号" &amp; リスト!O589)&gt;=1,"",IF(VLOOKUP(O589,登録者リスト!$A$1:$D$43729,4,FALSE)=基本情報!$D$6,O589,"")),"")</f>
        <v/>
      </c>
    </row>
    <row r="590" spans="15:16" x14ac:dyDescent="0.15">
      <c r="O590">
        <v>589</v>
      </c>
      <c r="P590" t="str">
        <f>IFERROR(IF(COUNTIF(個人情報!$BI$5:$BI$401,"登録番号" &amp; リスト!O590)&gt;=1,"",IF(VLOOKUP(O590,登録者リスト!$A$1:$D$43729,4,FALSE)=基本情報!$D$6,O590,"")),"")</f>
        <v/>
      </c>
    </row>
    <row r="591" spans="15:16" x14ac:dyDescent="0.15">
      <c r="O591">
        <v>590</v>
      </c>
      <c r="P591" t="str">
        <f>IFERROR(IF(COUNTIF(個人情報!$BI$5:$BI$401,"登録番号" &amp; リスト!O591)&gt;=1,"",IF(VLOOKUP(O591,登録者リスト!$A$1:$D$43729,4,FALSE)=基本情報!$D$6,O591,"")),"")</f>
        <v/>
      </c>
    </row>
    <row r="592" spans="15:16" x14ac:dyDescent="0.15">
      <c r="O592">
        <v>591</v>
      </c>
      <c r="P592" t="str">
        <f>IFERROR(IF(COUNTIF(個人情報!$BI$5:$BI$401,"登録番号" &amp; リスト!O592)&gt;=1,"",IF(VLOOKUP(O592,登録者リスト!$A$1:$D$43729,4,FALSE)=基本情報!$D$6,O592,"")),"")</f>
        <v/>
      </c>
    </row>
    <row r="593" spans="15:16" x14ac:dyDescent="0.15">
      <c r="O593">
        <v>592</v>
      </c>
      <c r="P593" t="str">
        <f>IFERROR(IF(COUNTIF(個人情報!$BI$5:$BI$401,"登録番号" &amp; リスト!O593)&gt;=1,"",IF(VLOOKUP(O593,登録者リスト!$A$1:$D$43729,4,FALSE)=基本情報!$D$6,O593,"")),"")</f>
        <v/>
      </c>
    </row>
    <row r="594" spans="15:16" x14ac:dyDescent="0.15">
      <c r="O594">
        <v>593</v>
      </c>
      <c r="P594" t="str">
        <f>IFERROR(IF(COUNTIF(個人情報!$BI$5:$BI$401,"登録番号" &amp; リスト!O594)&gt;=1,"",IF(VLOOKUP(O594,登録者リスト!$A$1:$D$43729,4,FALSE)=基本情報!$D$6,O594,"")),"")</f>
        <v/>
      </c>
    </row>
    <row r="595" spans="15:16" x14ac:dyDescent="0.15">
      <c r="O595">
        <v>594</v>
      </c>
      <c r="P595" t="str">
        <f>IFERROR(IF(COUNTIF(個人情報!$BI$5:$BI$401,"登録番号" &amp; リスト!O595)&gt;=1,"",IF(VLOOKUP(O595,登録者リスト!$A$1:$D$43729,4,FALSE)=基本情報!$D$6,O595,"")),"")</f>
        <v/>
      </c>
    </row>
    <row r="596" spans="15:16" x14ac:dyDescent="0.15">
      <c r="O596">
        <v>595</v>
      </c>
      <c r="P596" t="str">
        <f>IFERROR(IF(COUNTIF(個人情報!$BI$5:$BI$401,"登録番号" &amp; リスト!O596)&gt;=1,"",IF(VLOOKUP(O596,登録者リスト!$A$1:$D$43729,4,FALSE)=基本情報!$D$6,O596,"")),"")</f>
        <v/>
      </c>
    </row>
    <row r="597" spans="15:16" x14ac:dyDescent="0.15">
      <c r="O597">
        <v>596</v>
      </c>
      <c r="P597" t="str">
        <f>IFERROR(IF(COUNTIF(個人情報!$BI$5:$BI$401,"登録番号" &amp; リスト!O597)&gt;=1,"",IF(VLOOKUP(O597,登録者リスト!$A$1:$D$43729,4,FALSE)=基本情報!$D$6,O597,"")),"")</f>
        <v/>
      </c>
    </row>
    <row r="598" spans="15:16" x14ac:dyDescent="0.15">
      <c r="O598">
        <v>597</v>
      </c>
      <c r="P598" t="str">
        <f>IFERROR(IF(COUNTIF(個人情報!$BI$5:$BI$401,"登録番号" &amp; リスト!O598)&gt;=1,"",IF(VLOOKUP(O598,登録者リスト!$A$1:$D$43729,4,FALSE)=基本情報!$D$6,O598,"")),"")</f>
        <v/>
      </c>
    </row>
    <row r="599" spans="15:16" x14ac:dyDescent="0.15">
      <c r="O599">
        <v>598</v>
      </c>
      <c r="P599" t="str">
        <f>IFERROR(IF(COUNTIF(個人情報!$BI$5:$BI$401,"登録番号" &amp; リスト!O599)&gt;=1,"",IF(VLOOKUP(O599,登録者リスト!$A$1:$D$43729,4,FALSE)=基本情報!$D$6,O599,"")),"")</f>
        <v/>
      </c>
    </row>
    <row r="600" spans="15:16" x14ac:dyDescent="0.15">
      <c r="O600">
        <v>599</v>
      </c>
      <c r="P600" t="str">
        <f>IFERROR(IF(COUNTIF(個人情報!$BI$5:$BI$401,"登録番号" &amp; リスト!O600)&gt;=1,"",IF(VLOOKUP(O600,登録者リスト!$A$1:$D$43729,4,FALSE)=基本情報!$D$6,O600,"")),"")</f>
        <v/>
      </c>
    </row>
    <row r="601" spans="15:16" x14ac:dyDescent="0.15">
      <c r="O601">
        <v>600</v>
      </c>
      <c r="P601" t="str">
        <f>IFERROR(IF(COUNTIF(個人情報!$BI$5:$BI$401,"登録番号" &amp; リスト!O601)&gt;=1,"",IF(VLOOKUP(O601,登録者リスト!$A$1:$D$43729,4,FALSE)=基本情報!$D$6,O601,"")),"")</f>
        <v/>
      </c>
    </row>
    <row r="602" spans="15:16" x14ac:dyDescent="0.15">
      <c r="O602">
        <v>601</v>
      </c>
      <c r="P602" t="str">
        <f>IFERROR(IF(COUNTIF(個人情報!$BI$5:$BI$401,"登録番号" &amp; リスト!O602)&gt;=1,"",IF(VLOOKUP(O602,登録者リスト!$A$1:$D$43729,4,FALSE)=基本情報!$D$6,O602,"")),"")</f>
        <v/>
      </c>
    </row>
    <row r="603" spans="15:16" x14ac:dyDescent="0.15">
      <c r="O603">
        <v>602</v>
      </c>
      <c r="P603" t="str">
        <f>IFERROR(IF(COUNTIF(個人情報!$BI$5:$BI$401,"登録番号" &amp; リスト!O603)&gt;=1,"",IF(VLOOKUP(O603,登録者リスト!$A$1:$D$43729,4,FALSE)=基本情報!$D$6,O603,"")),"")</f>
        <v/>
      </c>
    </row>
    <row r="604" spans="15:16" x14ac:dyDescent="0.15">
      <c r="O604">
        <v>603</v>
      </c>
      <c r="P604" t="str">
        <f>IFERROR(IF(COUNTIF(個人情報!$BI$5:$BI$401,"登録番号" &amp; リスト!O604)&gt;=1,"",IF(VLOOKUP(O604,登録者リスト!$A$1:$D$43729,4,FALSE)=基本情報!$D$6,O604,"")),"")</f>
        <v/>
      </c>
    </row>
    <row r="605" spans="15:16" x14ac:dyDescent="0.15">
      <c r="O605">
        <v>604</v>
      </c>
      <c r="P605" t="str">
        <f>IFERROR(IF(COUNTIF(個人情報!$BI$5:$BI$401,"登録番号" &amp; リスト!O605)&gt;=1,"",IF(VLOOKUP(O605,登録者リスト!$A$1:$D$43729,4,FALSE)=基本情報!$D$6,O605,"")),"")</f>
        <v/>
      </c>
    </row>
    <row r="606" spans="15:16" x14ac:dyDescent="0.15">
      <c r="O606">
        <v>605</v>
      </c>
      <c r="P606" t="str">
        <f>IFERROR(IF(COUNTIF(個人情報!$BI$5:$BI$401,"登録番号" &amp; リスト!O606)&gt;=1,"",IF(VLOOKUP(O606,登録者リスト!$A$1:$D$43729,4,FALSE)=基本情報!$D$6,O606,"")),"")</f>
        <v/>
      </c>
    </row>
    <row r="607" spans="15:16" x14ac:dyDescent="0.15">
      <c r="O607">
        <v>606</v>
      </c>
      <c r="P607" t="str">
        <f>IFERROR(IF(COUNTIF(個人情報!$BI$5:$BI$401,"登録番号" &amp; リスト!O607)&gt;=1,"",IF(VLOOKUP(O607,登録者リスト!$A$1:$D$43729,4,FALSE)=基本情報!$D$6,O607,"")),"")</f>
        <v/>
      </c>
    </row>
    <row r="608" spans="15:16" x14ac:dyDescent="0.15">
      <c r="O608">
        <v>607</v>
      </c>
      <c r="P608" t="str">
        <f>IFERROR(IF(COUNTIF(個人情報!$BI$5:$BI$401,"登録番号" &amp; リスト!O608)&gt;=1,"",IF(VLOOKUP(O608,登録者リスト!$A$1:$D$43729,4,FALSE)=基本情報!$D$6,O608,"")),"")</f>
        <v/>
      </c>
    </row>
    <row r="609" spans="15:16" x14ac:dyDescent="0.15">
      <c r="O609">
        <v>608</v>
      </c>
      <c r="P609" t="str">
        <f>IFERROR(IF(COUNTIF(個人情報!$BI$5:$BI$401,"登録番号" &amp; リスト!O609)&gt;=1,"",IF(VLOOKUP(O609,登録者リスト!$A$1:$D$43729,4,FALSE)=基本情報!$D$6,O609,"")),"")</f>
        <v/>
      </c>
    </row>
    <row r="610" spans="15:16" x14ac:dyDescent="0.15">
      <c r="O610">
        <v>609</v>
      </c>
      <c r="P610" t="str">
        <f>IFERROR(IF(COUNTIF(個人情報!$BI$5:$BI$401,"登録番号" &amp; リスト!O610)&gt;=1,"",IF(VLOOKUP(O610,登録者リスト!$A$1:$D$43729,4,FALSE)=基本情報!$D$6,O610,"")),"")</f>
        <v/>
      </c>
    </row>
    <row r="611" spans="15:16" x14ac:dyDescent="0.15">
      <c r="O611">
        <v>610</v>
      </c>
      <c r="P611" t="str">
        <f>IFERROR(IF(COUNTIF(個人情報!$BI$5:$BI$401,"登録番号" &amp; リスト!O611)&gt;=1,"",IF(VLOOKUP(O611,登録者リスト!$A$1:$D$43729,4,FALSE)=基本情報!$D$6,O611,"")),"")</f>
        <v/>
      </c>
    </row>
    <row r="612" spans="15:16" x14ac:dyDescent="0.15">
      <c r="O612">
        <v>611</v>
      </c>
      <c r="P612" t="str">
        <f>IFERROR(IF(COUNTIF(個人情報!$BI$5:$BI$401,"登録番号" &amp; リスト!O612)&gt;=1,"",IF(VLOOKUP(O612,登録者リスト!$A$1:$D$43729,4,FALSE)=基本情報!$D$6,O612,"")),"")</f>
        <v/>
      </c>
    </row>
    <row r="613" spans="15:16" x14ac:dyDescent="0.15">
      <c r="O613">
        <v>612</v>
      </c>
      <c r="P613" t="str">
        <f>IFERROR(IF(COUNTIF(個人情報!$BI$5:$BI$401,"登録番号" &amp; リスト!O613)&gt;=1,"",IF(VLOOKUP(O613,登録者リスト!$A$1:$D$43729,4,FALSE)=基本情報!$D$6,O613,"")),"")</f>
        <v/>
      </c>
    </row>
    <row r="614" spans="15:16" x14ac:dyDescent="0.15">
      <c r="O614">
        <v>613</v>
      </c>
      <c r="P614" t="str">
        <f>IFERROR(IF(COUNTIF(個人情報!$BI$5:$BI$401,"登録番号" &amp; リスト!O614)&gt;=1,"",IF(VLOOKUP(O614,登録者リスト!$A$1:$D$43729,4,FALSE)=基本情報!$D$6,O614,"")),"")</f>
        <v/>
      </c>
    </row>
    <row r="615" spans="15:16" x14ac:dyDescent="0.15">
      <c r="O615">
        <v>614</v>
      </c>
      <c r="P615" t="str">
        <f>IFERROR(IF(COUNTIF(個人情報!$BI$5:$BI$401,"登録番号" &amp; リスト!O615)&gt;=1,"",IF(VLOOKUP(O615,登録者リスト!$A$1:$D$43729,4,FALSE)=基本情報!$D$6,O615,"")),"")</f>
        <v/>
      </c>
    </row>
    <row r="616" spans="15:16" x14ac:dyDescent="0.15">
      <c r="O616">
        <v>615</v>
      </c>
      <c r="P616" t="str">
        <f>IFERROR(IF(COUNTIF(個人情報!$BI$5:$BI$401,"登録番号" &amp; リスト!O616)&gt;=1,"",IF(VLOOKUP(O616,登録者リスト!$A$1:$D$43729,4,FALSE)=基本情報!$D$6,O616,"")),"")</f>
        <v/>
      </c>
    </row>
    <row r="617" spans="15:16" x14ac:dyDescent="0.15">
      <c r="O617">
        <v>616</v>
      </c>
      <c r="P617" t="str">
        <f>IFERROR(IF(COUNTIF(個人情報!$BI$5:$BI$401,"登録番号" &amp; リスト!O617)&gt;=1,"",IF(VLOOKUP(O617,登録者リスト!$A$1:$D$43729,4,FALSE)=基本情報!$D$6,O617,"")),"")</f>
        <v/>
      </c>
    </row>
    <row r="618" spans="15:16" x14ac:dyDescent="0.15">
      <c r="O618">
        <v>617</v>
      </c>
      <c r="P618" t="str">
        <f>IFERROR(IF(COUNTIF(個人情報!$BI$5:$BI$401,"登録番号" &amp; リスト!O618)&gt;=1,"",IF(VLOOKUP(O618,登録者リスト!$A$1:$D$43729,4,FALSE)=基本情報!$D$6,O618,"")),"")</f>
        <v/>
      </c>
    </row>
    <row r="619" spans="15:16" x14ac:dyDescent="0.15">
      <c r="O619">
        <v>618</v>
      </c>
      <c r="P619" t="str">
        <f>IFERROR(IF(COUNTIF(個人情報!$BI$5:$BI$401,"登録番号" &amp; リスト!O619)&gt;=1,"",IF(VLOOKUP(O619,登録者リスト!$A$1:$D$43729,4,FALSE)=基本情報!$D$6,O619,"")),"")</f>
        <v/>
      </c>
    </row>
    <row r="620" spans="15:16" x14ac:dyDescent="0.15">
      <c r="O620">
        <v>619</v>
      </c>
      <c r="P620" t="str">
        <f>IFERROR(IF(COUNTIF(個人情報!$BI$5:$BI$401,"登録番号" &amp; リスト!O620)&gt;=1,"",IF(VLOOKUP(O620,登録者リスト!$A$1:$D$43729,4,FALSE)=基本情報!$D$6,O620,"")),"")</f>
        <v/>
      </c>
    </row>
    <row r="621" spans="15:16" x14ac:dyDescent="0.15">
      <c r="O621">
        <v>620</v>
      </c>
      <c r="P621" t="str">
        <f>IFERROR(IF(COUNTIF(個人情報!$BI$5:$BI$401,"登録番号" &amp; リスト!O621)&gt;=1,"",IF(VLOOKUP(O621,登録者リスト!$A$1:$D$43729,4,FALSE)=基本情報!$D$6,O621,"")),"")</f>
        <v/>
      </c>
    </row>
    <row r="622" spans="15:16" x14ac:dyDescent="0.15">
      <c r="O622">
        <v>621</v>
      </c>
      <c r="P622" t="str">
        <f>IFERROR(IF(COUNTIF(個人情報!$BI$5:$BI$401,"登録番号" &amp; リスト!O622)&gt;=1,"",IF(VLOOKUP(O622,登録者リスト!$A$1:$D$43729,4,FALSE)=基本情報!$D$6,O622,"")),"")</f>
        <v/>
      </c>
    </row>
    <row r="623" spans="15:16" x14ac:dyDescent="0.15">
      <c r="O623">
        <v>622</v>
      </c>
      <c r="P623" t="str">
        <f>IFERROR(IF(COUNTIF(個人情報!$BI$5:$BI$401,"登録番号" &amp; リスト!O623)&gt;=1,"",IF(VLOOKUP(O623,登録者リスト!$A$1:$D$43729,4,FALSE)=基本情報!$D$6,O623,"")),"")</f>
        <v/>
      </c>
    </row>
    <row r="624" spans="15:16" x14ac:dyDescent="0.15">
      <c r="O624">
        <v>623</v>
      </c>
      <c r="P624" t="str">
        <f>IFERROR(IF(COUNTIF(個人情報!$BI$5:$BI$401,"登録番号" &amp; リスト!O624)&gt;=1,"",IF(VLOOKUP(O624,登録者リスト!$A$1:$D$43729,4,FALSE)=基本情報!$D$6,O624,"")),"")</f>
        <v/>
      </c>
    </row>
    <row r="625" spans="15:16" x14ac:dyDescent="0.15">
      <c r="O625">
        <v>624</v>
      </c>
      <c r="P625" t="str">
        <f>IFERROR(IF(COUNTIF(個人情報!$BI$5:$BI$401,"登録番号" &amp; リスト!O625)&gt;=1,"",IF(VLOOKUP(O625,登録者リスト!$A$1:$D$43729,4,FALSE)=基本情報!$D$6,O625,"")),"")</f>
        <v/>
      </c>
    </row>
    <row r="626" spans="15:16" x14ac:dyDescent="0.15">
      <c r="O626">
        <v>625</v>
      </c>
      <c r="P626" t="str">
        <f>IFERROR(IF(COUNTIF(個人情報!$BI$5:$BI$401,"登録番号" &amp; リスト!O626)&gt;=1,"",IF(VLOOKUP(O626,登録者リスト!$A$1:$D$43729,4,FALSE)=基本情報!$D$6,O626,"")),"")</f>
        <v/>
      </c>
    </row>
    <row r="627" spans="15:16" x14ac:dyDescent="0.15">
      <c r="O627">
        <v>626</v>
      </c>
      <c r="P627" t="str">
        <f>IFERROR(IF(COUNTIF(個人情報!$BI$5:$BI$401,"登録番号" &amp; リスト!O627)&gt;=1,"",IF(VLOOKUP(O627,登録者リスト!$A$1:$D$43729,4,FALSE)=基本情報!$D$6,O627,"")),"")</f>
        <v/>
      </c>
    </row>
    <row r="628" spans="15:16" x14ac:dyDescent="0.15">
      <c r="O628">
        <v>627</v>
      </c>
      <c r="P628" t="str">
        <f>IFERROR(IF(COUNTIF(個人情報!$BI$5:$BI$401,"登録番号" &amp; リスト!O628)&gt;=1,"",IF(VLOOKUP(O628,登録者リスト!$A$1:$D$43729,4,FALSE)=基本情報!$D$6,O628,"")),"")</f>
        <v/>
      </c>
    </row>
    <row r="629" spans="15:16" x14ac:dyDescent="0.15">
      <c r="O629">
        <v>628</v>
      </c>
      <c r="P629" t="str">
        <f>IFERROR(IF(COUNTIF(個人情報!$BI$5:$BI$401,"登録番号" &amp; リスト!O629)&gt;=1,"",IF(VLOOKUP(O629,登録者リスト!$A$1:$D$43729,4,FALSE)=基本情報!$D$6,O629,"")),"")</f>
        <v/>
      </c>
    </row>
    <row r="630" spans="15:16" x14ac:dyDescent="0.15">
      <c r="O630">
        <v>629</v>
      </c>
      <c r="P630" t="str">
        <f>IFERROR(IF(COUNTIF(個人情報!$BI$5:$BI$401,"登録番号" &amp; リスト!O630)&gt;=1,"",IF(VLOOKUP(O630,登録者リスト!$A$1:$D$43729,4,FALSE)=基本情報!$D$6,O630,"")),"")</f>
        <v/>
      </c>
    </row>
    <row r="631" spans="15:16" x14ac:dyDescent="0.15">
      <c r="O631">
        <v>630</v>
      </c>
      <c r="P631" t="str">
        <f>IFERROR(IF(COUNTIF(個人情報!$BI$5:$BI$401,"登録番号" &amp; リスト!O631)&gt;=1,"",IF(VLOOKUP(O631,登録者リスト!$A$1:$D$43729,4,FALSE)=基本情報!$D$6,O631,"")),"")</f>
        <v/>
      </c>
    </row>
    <row r="632" spans="15:16" x14ac:dyDescent="0.15">
      <c r="O632">
        <v>631</v>
      </c>
      <c r="P632" t="str">
        <f>IFERROR(IF(COUNTIF(個人情報!$BI$5:$BI$401,"登録番号" &amp; リスト!O632)&gt;=1,"",IF(VLOOKUP(O632,登録者リスト!$A$1:$D$43729,4,FALSE)=基本情報!$D$6,O632,"")),"")</f>
        <v/>
      </c>
    </row>
    <row r="633" spans="15:16" x14ac:dyDescent="0.15">
      <c r="O633">
        <v>632</v>
      </c>
      <c r="P633" t="str">
        <f>IFERROR(IF(COUNTIF(個人情報!$BI$5:$BI$401,"登録番号" &amp; リスト!O633)&gt;=1,"",IF(VLOOKUP(O633,登録者リスト!$A$1:$D$43729,4,FALSE)=基本情報!$D$6,O633,"")),"")</f>
        <v/>
      </c>
    </row>
    <row r="634" spans="15:16" x14ac:dyDescent="0.15">
      <c r="O634">
        <v>633</v>
      </c>
      <c r="P634" t="str">
        <f>IFERROR(IF(COUNTIF(個人情報!$BI$5:$BI$401,"登録番号" &amp; リスト!O634)&gt;=1,"",IF(VLOOKUP(O634,登録者リスト!$A$1:$D$43729,4,FALSE)=基本情報!$D$6,O634,"")),"")</f>
        <v/>
      </c>
    </row>
    <row r="635" spans="15:16" x14ac:dyDescent="0.15">
      <c r="O635">
        <v>634</v>
      </c>
      <c r="P635" t="str">
        <f>IFERROR(IF(COUNTIF(個人情報!$BI$5:$BI$401,"登録番号" &amp; リスト!O635)&gt;=1,"",IF(VLOOKUP(O635,登録者リスト!$A$1:$D$43729,4,FALSE)=基本情報!$D$6,O635,"")),"")</f>
        <v/>
      </c>
    </row>
    <row r="636" spans="15:16" x14ac:dyDescent="0.15">
      <c r="O636">
        <v>635</v>
      </c>
      <c r="P636" t="str">
        <f>IFERROR(IF(COUNTIF(個人情報!$BI$5:$BI$401,"登録番号" &amp; リスト!O636)&gt;=1,"",IF(VLOOKUP(O636,登録者リスト!$A$1:$D$43729,4,FALSE)=基本情報!$D$6,O636,"")),"")</f>
        <v/>
      </c>
    </row>
    <row r="637" spans="15:16" x14ac:dyDescent="0.15">
      <c r="O637">
        <v>636</v>
      </c>
      <c r="P637" t="str">
        <f>IFERROR(IF(COUNTIF(個人情報!$BI$5:$BI$401,"登録番号" &amp; リスト!O637)&gt;=1,"",IF(VLOOKUP(O637,登録者リスト!$A$1:$D$43729,4,FALSE)=基本情報!$D$6,O637,"")),"")</f>
        <v/>
      </c>
    </row>
    <row r="638" spans="15:16" x14ac:dyDescent="0.15">
      <c r="O638">
        <v>637</v>
      </c>
      <c r="P638" t="str">
        <f>IFERROR(IF(COUNTIF(個人情報!$BI$5:$BI$401,"登録番号" &amp; リスト!O638)&gt;=1,"",IF(VLOOKUP(O638,登録者リスト!$A$1:$D$43729,4,FALSE)=基本情報!$D$6,O638,"")),"")</f>
        <v/>
      </c>
    </row>
    <row r="639" spans="15:16" x14ac:dyDescent="0.15">
      <c r="O639">
        <v>638</v>
      </c>
      <c r="P639" t="str">
        <f>IFERROR(IF(COUNTIF(個人情報!$BI$5:$BI$401,"登録番号" &amp; リスト!O639)&gt;=1,"",IF(VLOOKUP(O639,登録者リスト!$A$1:$D$43729,4,FALSE)=基本情報!$D$6,O639,"")),"")</f>
        <v/>
      </c>
    </row>
    <row r="640" spans="15:16" x14ac:dyDescent="0.15">
      <c r="O640">
        <v>639</v>
      </c>
      <c r="P640" t="str">
        <f>IFERROR(IF(COUNTIF(個人情報!$BI$5:$BI$401,"登録番号" &amp; リスト!O640)&gt;=1,"",IF(VLOOKUP(O640,登録者リスト!$A$1:$D$43729,4,FALSE)=基本情報!$D$6,O640,"")),"")</f>
        <v/>
      </c>
    </row>
    <row r="641" spans="15:16" x14ac:dyDescent="0.15">
      <c r="O641">
        <v>640</v>
      </c>
      <c r="P641" t="str">
        <f>IFERROR(IF(COUNTIF(個人情報!$BI$5:$BI$401,"登録番号" &amp; リスト!O641)&gt;=1,"",IF(VLOOKUP(O641,登録者リスト!$A$1:$D$43729,4,FALSE)=基本情報!$D$6,O641,"")),"")</f>
        <v/>
      </c>
    </row>
    <row r="642" spans="15:16" x14ac:dyDescent="0.15">
      <c r="O642">
        <v>641</v>
      </c>
      <c r="P642" t="str">
        <f>IFERROR(IF(COUNTIF(個人情報!$BI$5:$BI$401,"登録番号" &amp; リスト!O642)&gt;=1,"",IF(VLOOKUP(O642,登録者リスト!$A$1:$D$43729,4,FALSE)=基本情報!$D$6,O642,"")),"")</f>
        <v/>
      </c>
    </row>
    <row r="643" spans="15:16" x14ac:dyDescent="0.15">
      <c r="O643">
        <v>642</v>
      </c>
      <c r="P643" t="str">
        <f>IFERROR(IF(COUNTIF(個人情報!$BI$5:$BI$401,"登録番号" &amp; リスト!O643)&gt;=1,"",IF(VLOOKUP(O643,登録者リスト!$A$1:$D$43729,4,FALSE)=基本情報!$D$6,O643,"")),"")</f>
        <v/>
      </c>
    </row>
    <row r="644" spans="15:16" x14ac:dyDescent="0.15">
      <c r="O644">
        <v>643</v>
      </c>
      <c r="P644" t="str">
        <f>IFERROR(IF(COUNTIF(個人情報!$BI$5:$BI$401,"登録番号" &amp; リスト!O644)&gt;=1,"",IF(VLOOKUP(O644,登録者リスト!$A$1:$D$43729,4,FALSE)=基本情報!$D$6,O644,"")),"")</f>
        <v/>
      </c>
    </row>
    <row r="645" spans="15:16" x14ac:dyDescent="0.15">
      <c r="O645">
        <v>644</v>
      </c>
      <c r="P645" t="str">
        <f>IFERROR(IF(COUNTIF(個人情報!$BI$5:$BI$401,"登録番号" &amp; リスト!O645)&gt;=1,"",IF(VLOOKUP(O645,登録者リスト!$A$1:$D$43729,4,FALSE)=基本情報!$D$6,O645,"")),"")</f>
        <v/>
      </c>
    </row>
    <row r="646" spans="15:16" x14ac:dyDescent="0.15">
      <c r="O646">
        <v>645</v>
      </c>
      <c r="P646" t="str">
        <f>IFERROR(IF(COUNTIF(個人情報!$BI$5:$BI$401,"登録番号" &amp; リスト!O646)&gt;=1,"",IF(VLOOKUP(O646,登録者リスト!$A$1:$D$43729,4,FALSE)=基本情報!$D$6,O646,"")),"")</f>
        <v/>
      </c>
    </row>
    <row r="647" spans="15:16" x14ac:dyDescent="0.15">
      <c r="O647">
        <v>646</v>
      </c>
      <c r="P647" t="str">
        <f>IFERROR(IF(COUNTIF(個人情報!$BI$5:$BI$401,"登録番号" &amp; リスト!O647)&gt;=1,"",IF(VLOOKUP(O647,登録者リスト!$A$1:$D$43729,4,FALSE)=基本情報!$D$6,O647,"")),"")</f>
        <v/>
      </c>
    </row>
    <row r="648" spans="15:16" x14ac:dyDescent="0.15">
      <c r="O648">
        <v>647</v>
      </c>
      <c r="P648" t="str">
        <f>IFERROR(IF(COUNTIF(個人情報!$BI$5:$BI$401,"登録番号" &amp; リスト!O648)&gt;=1,"",IF(VLOOKUP(O648,登録者リスト!$A$1:$D$43729,4,FALSE)=基本情報!$D$6,O648,"")),"")</f>
        <v/>
      </c>
    </row>
    <row r="649" spans="15:16" x14ac:dyDescent="0.15">
      <c r="O649">
        <v>648</v>
      </c>
      <c r="P649" t="str">
        <f>IFERROR(IF(COUNTIF(個人情報!$BI$5:$BI$401,"登録番号" &amp; リスト!O649)&gt;=1,"",IF(VLOOKUP(O649,登録者リスト!$A$1:$D$43729,4,FALSE)=基本情報!$D$6,O649,"")),"")</f>
        <v/>
      </c>
    </row>
    <row r="650" spans="15:16" x14ac:dyDescent="0.15">
      <c r="O650">
        <v>649</v>
      </c>
      <c r="P650" t="str">
        <f>IFERROR(IF(COUNTIF(個人情報!$BI$5:$BI$401,"登録番号" &amp; リスト!O650)&gt;=1,"",IF(VLOOKUP(O650,登録者リスト!$A$1:$D$43729,4,FALSE)=基本情報!$D$6,O650,"")),"")</f>
        <v/>
      </c>
    </row>
    <row r="651" spans="15:16" x14ac:dyDescent="0.15">
      <c r="O651">
        <v>650</v>
      </c>
      <c r="P651" t="str">
        <f>IFERROR(IF(COUNTIF(個人情報!$BI$5:$BI$401,"登録番号" &amp; リスト!O651)&gt;=1,"",IF(VLOOKUP(O651,登録者リスト!$A$1:$D$43729,4,FALSE)=基本情報!$D$6,O651,"")),"")</f>
        <v/>
      </c>
    </row>
    <row r="652" spans="15:16" x14ac:dyDescent="0.15">
      <c r="O652">
        <v>651</v>
      </c>
      <c r="P652" t="str">
        <f>IFERROR(IF(COUNTIF(個人情報!$BI$5:$BI$401,"登録番号" &amp; リスト!O652)&gt;=1,"",IF(VLOOKUP(O652,登録者リスト!$A$1:$D$43729,4,FALSE)=基本情報!$D$6,O652,"")),"")</f>
        <v/>
      </c>
    </row>
    <row r="653" spans="15:16" x14ac:dyDescent="0.15">
      <c r="O653">
        <v>652</v>
      </c>
      <c r="P653" t="str">
        <f>IFERROR(IF(COUNTIF(個人情報!$BI$5:$BI$401,"登録番号" &amp; リスト!O653)&gt;=1,"",IF(VLOOKUP(O653,登録者リスト!$A$1:$D$43729,4,FALSE)=基本情報!$D$6,O653,"")),"")</f>
        <v/>
      </c>
    </row>
    <row r="654" spans="15:16" x14ac:dyDescent="0.15">
      <c r="O654">
        <v>653</v>
      </c>
      <c r="P654" t="str">
        <f>IFERROR(IF(COUNTIF(個人情報!$BI$5:$BI$401,"登録番号" &amp; リスト!O654)&gt;=1,"",IF(VLOOKUP(O654,登録者リスト!$A$1:$D$43729,4,FALSE)=基本情報!$D$6,O654,"")),"")</f>
        <v/>
      </c>
    </row>
    <row r="655" spans="15:16" x14ac:dyDescent="0.15">
      <c r="O655">
        <v>654</v>
      </c>
      <c r="P655" t="str">
        <f>IFERROR(IF(COUNTIF(個人情報!$BI$5:$BI$401,"登録番号" &amp; リスト!O655)&gt;=1,"",IF(VLOOKUP(O655,登録者リスト!$A$1:$D$43729,4,FALSE)=基本情報!$D$6,O655,"")),"")</f>
        <v/>
      </c>
    </row>
    <row r="656" spans="15:16" x14ac:dyDescent="0.15">
      <c r="O656">
        <v>655</v>
      </c>
      <c r="P656" t="str">
        <f>IFERROR(IF(COUNTIF(個人情報!$BI$5:$BI$401,"登録番号" &amp; リスト!O656)&gt;=1,"",IF(VLOOKUP(O656,登録者リスト!$A$1:$D$43729,4,FALSE)=基本情報!$D$6,O656,"")),"")</f>
        <v/>
      </c>
    </row>
    <row r="657" spans="15:16" x14ac:dyDescent="0.15">
      <c r="O657">
        <v>656</v>
      </c>
      <c r="P657" t="str">
        <f>IFERROR(IF(COUNTIF(個人情報!$BI$5:$BI$401,"登録番号" &amp; リスト!O657)&gt;=1,"",IF(VLOOKUP(O657,登録者リスト!$A$1:$D$43729,4,FALSE)=基本情報!$D$6,O657,"")),"")</f>
        <v/>
      </c>
    </row>
    <row r="658" spans="15:16" x14ac:dyDescent="0.15">
      <c r="O658">
        <v>657</v>
      </c>
      <c r="P658" t="str">
        <f>IFERROR(IF(COUNTIF(個人情報!$BI$5:$BI$401,"登録番号" &amp; リスト!O658)&gt;=1,"",IF(VLOOKUP(O658,登録者リスト!$A$1:$D$43729,4,FALSE)=基本情報!$D$6,O658,"")),"")</f>
        <v/>
      </c>
    </row>
    <row r="659" spans="15:16" x14ac:dyDescent="0.15">
      <c r="O659">
        <v>658</v>
      </c>
      <c r="P659" t="str">
        <f>IFERROR(IF(COUNTIF(個人情報!$BI$5:$BI$401,"登録番号" &amp; リスト!O659)&gt;=1,"",IF(VLOOKUP(O659,登録者リスト!$A$1:$D$43729,4,FALSE)=基本情報!$D$6,O659,"")),"")</f>
        <v/>
      </c>
    </row>
    <row r="660" spans="15:16" x14ac:dyDescent="0.15">
      <c r="O660">
        <v>659</v>
      </c>
      <c r="P660" t="str">
        <f>IFERROR(IF(COUNTIF(個人情報!$BI$5:$BI$401,"登録番号" &amp; リスト!O660)&gt;=1,"",IF(VLOOKUP(O660,登録者リスト!$A$1:$D$43729,4,FALSE)=基本情報!$D$6,O660,"")),"")</f>
        <v/>
      </c>
    </row>
    <row r="661" spans="15:16" x14ac:dyDescent="0.15">
      <c r="O661">
        <v>660</v>
      </c>
      <c r="P661" t="str">
        <f>IFERROR(IF(COUNTIF(個人情報!$BI$5:$BI$401,"登録番号" &amp; リスト!O661)&gt;=1,"",IF(VLOOKUP(O661,登録者リスト!$A$1:$D$43729,4,FALSE)=基本情報!$D$6,O661,"")),"")</f>
        <v/>
      </c>
    </row>
    <row r="662" spans="15:16" x14ac:dyDescent="0.15">
      <c r="O662">
        <v>661</v>
      </c>
      <c r="P662" t="str">
        <f>IFERROR(IF(COUNTIF(個人情報!$BI$5:$BI$401,"登録番号" &amp; リスト!O662)&gt;=1,"",IF(VLOOKUP(O662,登録者リスト!$A$1:$D$43729,4,FALSE)=基本情報!$D$6,O662,"")),"")</f>
        <v/>
      </c>
    </row>
    <row r="663" spans="15:16" x14ac:dyDescent="0.15">
      <c r="O663">
        <v>662</v>
      </c>
      <c r="P663" t="str">
        <f>IFERROR(IF(COUNTIF(個人情報!$BI$5:$BI$401,"登録番号" &amp; リスト!O663)&gt;=1,"",IF(VLOOKUP(O663,登録者リスト!$A$1:$D$43729,4,FALSE)=基本情報!$D$6,O663,"")),"")</f>
        <v/>
      </c>
    </row>
    <row r="664" spans="15:16" x14ac:dyDescent="0.15">
      <c r="O664">
        <v>663</v>
      </c>
      <c r="P664" t="str">
        <f>IFERROR(IF(COUNTIF(個人情報!$BI$5:$BI$401,"登録番号" &amp; リスト!O664)&gt;=1,"",IF(VLOOKUP(O664,登録者リスト!$A$1:$D$43729,4,FALSE)=基本情報!$D$6,O664,"")),"")</f>
        <v/>
      </c>
    </row>
    <row r="665" spans="15:16" x14ac:dyDescent="0.15">
      <c r="O665">
        <v>664</v>
      </c>
      <c r="P665" t="str">
        <f>IFERROR(IF(COUNTIF(個人情報!$BI$5:$BI$401,"登録番号" &amp; リスト!O665)&gt;=1,"",IF(VLOOKUP(O665,登録者リスト!$A$1:$D$43729,4,FALSE)=基本情報!$D$6,O665,"")),"")</f>
        <v/>
      </c>
    </row>
    <row r="666" spans="15:16" x14ac:dyDescent="0.15">
      <c r="O666">
        <v>665</v>
      </c>
      <c r="P666" t="str">
        <f>IFERROR(IF(COUNTIF(個人情報!$BI$5:$BI$401,"登録番号" &amp; リスト!O666)&gt;=1,"",IF(VLOOKUP(O666,登録者リスト!$A$1:$D$43729,4,FALSE)=基本情報!$D$6,O666,"")),"")</f>
        <v/>
      </c>
    </row>
    <row r="667" spans="15:16" x14ac:dyDescent="0.15">
      <c r="O667">
        <v>666</v>
      </c>
      <c r="P667" t="str">
        <f>IFERROR(IF(COUNTIF(個人情報!$BI$5:$BI$401,"登録番号" &amp; リスト!O667)&gt;=1,"",IF(VLOOKUP(O667,登録者リスト!$A$1:$D$43729,4,FALSE)=基本情報!$D$6,O667,"")),"")</f>
        <v/>
      </c>
    </row>
    <row r="668" spans="15:16" x14ac:dyDescent="0.15">
      <c r="O668">
        <v>667</v>
      </c>
      <c r="P668" t="str">
        <f>IFERROR(IF(COUNTIF(個人情報!$BI$5:$BI$401,"登録番号" &amp; リスト!O668)&gt;=1,"",IF(VLOOKUP(O668,登録者リスト!$A$1:$D$43729,4,FALSE)=基本情報!$D$6,O668,"")),"")</f>
        <v/>
      </c>
    </row>
    <row r="669" spans="15:16" x14ac:dyDescent="0.15">
      <c r="O669">
        <v>668</v>
      </c>
      <c r="P669" t="str">
        <f>IFERROR(IF(COUNTIF(個人情報!$BI$5:$BI$401,"登録番号" &amp; リスト!O669)&gt;=1,"",IF(VLOOKUP(O669,登録者リスト!$A$1:$D$43729,4,FALSE)=基本情報!$D$6,O669,"")),"")</f>
        <v/>
      </c>
    </row>
    <row r="670" spans="15:16" x14ac:dyDescent="0.15">
      <c r="O670">
        <v>669</v>
      </c>
      <c r="P670" t="str">
        <f>IFERROR(IF(COUNTIF(個人情報!$BI$5:$BI$401,"登録番号" &amp; リスト!O670)&gt;=1,"",IF(VLOOKUP(O670,登録者リスト!$A$1:$D$43729,4,FALSE)=基本情報!$D$6,O670,"")),"")</f>
        <v/>
      </c>
    </row>
    <row r="671" spans="15:16" x14ac:dyDescent="0.15">
      <c r="O671">
        <v>670</v>
      </c>
      <c r="P671" t="str">
        <f>IFERROR(IF(COUNTIF(個人情報!$BI$5:$BI$401,"登録番号" &amp; リスト!O671)&gt;=1,"",IF(VLOOKUP(O671,登録者リスト!$A$1:$D$43729,4,FALSE)=基本情報!$D$6,O671,"")),"")</f>
        <v/>
      </c>
    </row>
    <row r="672" spans="15:16" x14ac:dyDescent="0.15">
      <c r="O672">
        <v>671</v>
      </c>
      <c r="P672" t="str">
        <f>IFERROR(IF(COUNTIF(個人情報!$BI$5:$BI$401,"登録番号" &amp; リスト!O672)&gt;=1,"",IF(VLOOKUP(O672,登録者リスト!$A$1:$D$43729,4,FALSE)=基本情報!$D$6,O672,"")),"")</f>
        <v/>
      </c>
    </row>
    <row r="673" spans="15:16" x14ac:dyDescent="0.15">
      <c r="O673">
        <v>672</v>
      </c>
      <c r="P673" t="str">
        <f>IFERROR(IF(COUNTIF(個人情報!$BI$5:$BI$401,"登録番号" &amp; リスト!O673)&gt;=1,"",IF(VLOOKUP(O673,登録者リスト!$A$1:$D$43729,4,FALSE)=基本情報!$D$6,O673,"")),"")</f>
        <v/>
      </c>
    </row>
    <row r="674" spans="15:16" x14ac:dyDescent="0.15">
      <c r="O674">
        <v>673</v>
      </c>
      <c r="P674" t="str">
        <f>IFERROR(IF(COUNTIF(個人情報!$BI$5:$BI$401,"登録番号" &amp; リスト!O674)&gt;=1,"",IF(VLOOKUP(O674,登録者リスト!$A$1:$D$43729,4,FALSE)=基本情報!$D$6,O674,"")),"")</f>
        <v/>
      </c>
    </row>
    <row r="675" spans="15:16" x14ac:dyDescent="0.15">
      <c r="O675">
        <v>674</v>
      </c>
      <c r="P675" t="str">
        <f>IFERROR(IF(COUNTIF(個人情報!$BI$5:$BI$401,"登録番号" &amp; リスト!O675)&gt;=1,"",IF(VLOOKUP(O675,登録者リスト!$A$1:$D$43729,4,FALSE)=基本情報!$D$6,O675,"")),"")</f>
        <v/>
      </c>
    </row>
    <row r="676" spans="15:16" x14ac:dyDescent="0.15">
      <c r="O676">
        <v>675</v>
      </c>
      <c r="P676" t="str">
        <f>IFERROR(IF(COUNTIF(個人情報!$BI$5:$BI$401,"登録番号" &amp; リスト!O676)&gt;=1,"",IF(VLOOKUP(O676,登録者リスト!$A$1:$D$43729,4,FALSE)=基本情報!$D$6,O676,"")),"")</f>
        <v/>
      </c>
    </row>
    <row r="677" spans="15:16" x14ac:dyDescent="0.15">
      <c r="O677">
        <v>676</v>
      </c>
      <c r="P677" t="str">
        <f>IFERROR(IF(COUNTIF(個人情報!$BI$5:$BI$401,"登録番号" &amp; リスト!O677)&gt;=1,"",IF(VLOOKUP(O677,登録者リスト!$A$1:$D$43729,4,FALSE)=基本情報!$D$6,O677,"")),"")</f>
        <v/>
      </c>
    </row>
    <row r="678" spans="15:16" x14ac:dyDescent="0.15">
      <c r="O678">
        <v>677</v>
      </c>
      <c r="P678" t="str">
        <f>IFERROR(IF(COUNTIF(個人情報!$BI$5:$BI$401,"登録番号" &amp; リスト!O678)&gt;=1,"",IF(VLOOKUP(O678,登録者リスト!$A$1:$D$43729,4,FALSE)=基本情報!$D$6,O678,"")),"")</f>
        <v/>
      </c>
    </row>
    <row r="679" spans="15:16" x14ac:dyDescent="0.15">
      <c r="O679">
        <v>678</v>
      </c>
      <c r="P679" t="str">
        <f>IFERROR(IF(COUNTIF(個人情報!$BI$5:$BI$401,"登録番号" &amp; リスト!O679)&gt;=1,"",IF(VLOOKUP(O679,登録者リスト!$A$1:$D$43729,4,FALSE)=基本情報!$D$6,O679,"")),"")</f>
        <v/>
      </c>
    </row>
    <row r="680" spans="15:16" x14ac:dyDescent="0.15">
      <c r="O680">
        <v>679</v>
      </c>
      <c r="P680" t="str">
        <f>IFERROR(IF(COUNTIF(個人情報!$BI$5:$BI$401,"登録番号" &amp; リスト!O680)&gt;=1,"",IF(VLOOKUP(O680,登録者リスト!$A$1:$D$43729,4,FALSE)=基本情報!$D$6,O680,"")),"")</f>
        <v/>
      </c>
    </row>
    <row r="681" spans="15:16" x14ac:dyDescent="0.15">
      <c r="O681">
        <v>680</v>
      </c>
      <c r="P681" t="str">
        <f>IFERROR(IF(COUNTIF(個人情報!$BI$5:$BI$401,"登録番号" &amp; リスト!O681)&gt;=1,"",IF(VLOOKUP(O681,登録者リスト!$A$1:$D$43729,4,FALSE)=基本情報!$D$6,O681,"")),"")</f>
        <v/>
      </c>
    </row>
    <row r="682" spans="15:16" x14ac:dyDescent="0.15">
      <c r="O682">
        <v>681</v>
      </c>
      <c r="P682" t="str">
        <f>IFERROR(IF(COUNTIF(個人情報!$BI$5:$BI$401,"登録番号" &amp; リスト!O682)&gt;=1,"",IF(VLOOKUP(O682,登録者リスト!$A$1:$D$43729,4,FALSE)=基本情報!$D$6,O682,"")),"")</f>
        <v/>
      </c>
    </row>
    <row r="683" spans="15:16" x14ac:dyDescent="0.15">
      <c r="O683">
        <v>682</v>
      </c>
      <c r="P683" t="str">
        <f>IFERROR(IF(COUNTIF(個人情報!$BI$5:$BI$401,"登録番号" &amp; リスト!O683)&gt;=1,"",IF(VLOOKUP(O683,登録者リスト!$A$1:$D$43729,4,FALSE)=基本情報!$D$6,O683,"")),"")</f>
        <v/>
      </c>
    </row>
    <row r="684" spans="15:16" x14ac:dyDescent="0.15">
      <c r="O684">
        <v>683</v>
      </c>
      <c r="P684" t="str">
        <f>IFERROR(IF(COUNTIF(個人情報!$BI$5:$BI$401,"登録番号" &amp; リスト!O684)&gt;=1,"",IF(VLOOKUP(O684,登録者リスト!$A$1:$D$43729,4,FALSE)=基本情報!$D$6,O684,"")),"")</f>
        <v/>
      </c>
    </row>
    <row r="685" spans="15:16" x14ac:dyDescent="0.15">
      <c r="O685">
        <v>684</v>
      </c>
      <c r="P685" t="str">
        <f>IFERROR(IF(COUNTIF(個人情報!$BI$5:$BI$401,"登録番号" &amp; リスト!O685)&gt;=1,"",IF(VLOOKUP(O685,登録者リスト!$A$1:$D$43729,4,FALSE)=基本情報!$D$6,O685,"")),"")</f>
        <v/>
      </c>
    </row>
    <row r="686" spans="15:16" x14ac:dyDescent="0.15">
      <c r="O686">
        <v>685</v>
      </c>
      <c r="P686" t="str">
        <f>IFERROR(IF(COUNTIF(個人情報!$BI$5:$BI$401,"登録番号" &amp; リスト!O686)&gt;=1,"",IF(VLOOKUP(O686,登録者リスト!$A$1:$D$43729,4,FALSE)=基本情報!$D$6,O686,"")),"")</f>
        <v/>
      </c>
    </row>
    <row r="687" spans="15:16" x14ac:dyDescent="0.15">
      <c r="O687">
        <v>686</v>
      </c>
      <c r="P687" t="str">
        <f>IFERROR(IF(COUNTIF(個人情報!$BI$5:$BI$401,"登録番号" &amp; リスト!O687)&gt;=1,"",IF(VLOOKUP(O687,登録者リスト!$A$1:$D$43729,4,FALSE)=基本情報!$D$6,O687,"")),"")</f>
        <v/>
      </c>
    </row>
    <row r="688" spans="15:16" x14ac:dyDescent="0.15">
      <c r="O688">
        <v>687</v>
      </c>
      <c r="P688" t="str">
        <f>IFERROR(IF(COUNTIF(個人情報!$BI$5:$BI$401,"登録番号" &amp; リスト!O688)&gt;=1,"",IF(VLOOKUP(O688,登録者リスト!$A$1:$D$43729,4,FALSE)=基本情報!$D$6,O688,"")),"")</f>
        <v/>
      </c>
    </row>
    <row r="689" spans="15:16" x14ac:dyDescent="0.15">
      <c r="O689">
        <v>688</v>
      </c>
      <c r="P689" t="str">
        <f>IFERROR(IF(COUNTIF(個人情報!$BI$5:$BI$401,"登録番号" &amp; リスト!O689)&gt;=1,"",IF(VLOOKUP(O689,登録者リスト!$A$1:$D$43729,4,FALSE)=基本情報!$D$6,O689,"")),"")</f>
        <v/>
      </c>
    </row>
    <row r="690" spans="15:16" x14ac:dyDescent="0.15">
      <c r="O690">
        <v>689</v>
      </c>
      <c r="P690" t="str">
        <f>IFERROR(IF(COUNTIF(個人情報!$BI$5:$BI$401,"登録番号" &amp; リスト!O690)&gt;=1,"",IF(VLOOKUP(O690,登録者リスト!$A$1:$D$43729,4,FALSE)=基本情報!$D$6,O690,"")),"")</f>
        <v/>
      </c>
    </row>
    <row r="691" spans="15:16" x14ac:dyDescent="0.15">
      <c r="O691">
        <v>690</v>
      </c>
      <c r="P691" t="str">
        <f>IFERROR(IF(COUNTIF(個人情報!$BI$5:$BI$401,"登録番号" &amp; リスト!O691)&gt;=1,"",IF(VLOOKUP(O691,登録者リスト!$A$1:$D$43729,4,FALSE)=基本情報!$D$6,O691,"")),"")</f>
        <v/>
      </c>
    </row>
    <row r="692" spans="15:16" x14ac:dyDescent="0.15">
      <c r="O692">
        <v>691</v>
      </c>
      <c r="P692" t="str">
        <f>IFERROR(IF(COUNTIF(個人情報!$BI$5:$BI$401,"登録番号" &amp; リスト!O692)&gt;=1,"",IF(VLOOKUP(O692,登録者リスト!$A$1:$D$43729,4,FALSE)=基本情報!$D$6,O692,"")),"")</f>
        <v/>
      </c>
    </row>
    <row r="693" spans="15:16" x14ac:dyDescent="0.15">
      <c r="O693">
        <v>692</v>
      </c>
      <c r="P693" t="str">
        <f>IFERROR(IF(COUNTIF(個人情報!$BI$5:$BI$401,"登録番号" &amp; リスト!O693)&gt;=1,"",IF(VLOOKUP(O693,登録者リスト!$A$1:$D$43729,4,FALSE)=基本情報!$D$6,O693,"")),"")</f>
        <v/>
      </c>
    </row>
    <row r="694" spans="15:16" x14ac:dyDescent="0.15">
      <c r="O694">
        <v>693</v>
      </c>
      <c r="P694" t="str">
        <f>IFERROR(IF(COUNTIF(個人情報!$BI$5:$BI$401,"登録番号" &amp; リスト!O694)&gt;=1,"",IF(VLOOKUP(O694,登録者リスト!$A$1:$D$43729,4,FALSE)=基本情報!$D$6,O694,"")),"")</f>
        <v/>
      </c>
    </row>
    <row r="695" spans="15:16" x14ac:dyDescent="0.15">
      <c r="O695">
        <v>694</v>
      </c>
      <c r="P695" t="str">
        <f>IFERROR(IF(COUNTIF(個人情報!$BI$5:$BI$401,"登録番号" &amp; リスト!O695)&gt;=1,"",IF(VLOOKUP(O695,登録者リスト!$A$1:$D$43729,4,FALSE)=基本情報!$D$6,O695,"")),"")</f>
        <v/>
      </c>
    </row>
    <row r="696" spans="15:16" x14ac:dyDescent="0.15">
      <c r="O696">
        <v>695</v>
      </c>
      <c r="P696" t="str">
        <f>IFERROR(IF(COUNTIF(個人情報!$BI$5:$BI$401,"登録番号" &amp; リスト!O696)&gt;=1,"",IF(VLOOKUP(O696,登録者リスト!$A$1:$D$43729,4,FALSE)=基本情報!$D$6,O696,"")),"")</f>
        <v/>
      </c>
    </row>
    <row r="697" spans="15:16" x14ac:dyDescent="0.15">
      <c r="O697">
        <v>696</v>
      </c>
      <c r="P697" t="str">
        <f>IFERROR(IF(COUNTIF(個人情報!$BI$5:$BI$401,"登録番号" &amp; リスト!O697)&gt;=1,"",IF(VLOOKUP(O697,登録者リスト!$A$1:$D$43729,4,FALSE)=基本情報!$D$6,O697,"")),"")</f>
        <v/>
      </c>
    </row>
    <row r="698" spans="15:16" x14ac:dyDescent="0.15">
      <c r="O698">
        <v>697</v>
      </c>
      <c r="P698" t="str">
        <f>IFERROR(IF(COUNTIF(個人情報!$BI$5:$BI$401,"登録番号" &amp; リスト!O698)&gt;=1,"",IF(VLOOKUP(O698,登録者リスト!$A$1:$D$43729,4,FALSE)=基本情報!$D$6,O698,"")),"")</f>
        <v/>
      </c>
    </row>
    <row r="699" spans="15:16" x14ac:dyDescent="0.15">
      <c r="O699">
        <v>698</v>
      </c>
      <c r="P699" t="str">
        <f>IFERROR(IF(COUNTIF(個人情報!$BI$5:$BI$401,"登録番号" &amp; リスト!O699)&gt;=1,"",IF(VLOOKUP(O699,登録者リスト!$A$1:$D$43729,4,FALSE)=基本情報!$D$6,O699,"")),"")</f>
        <v/>
      </c>
    </row>
    <row r="700" spans="15:16" x14ac:dyDescent="0.15">
      <c r="O700">
        <v>699</v>
      </c>
      <c r="P700" t="str">
        <f>IFERROR(IF(COUNTIF(個人情報!$BI$5:$BI$401,"登録番号" &amp; リスト!O700)&gt;=1,"",IF(VLOOKUP(O700,登録者リスト!$A$1:$D$43729,4,FALSE)=基本情報!$D$6,O700,"")),"")</f>
        <v/>
      </c>
    </row>
    <row r="701" spans="15:16" x14ac:dyDescent="0.15">
      <c r="O701">
        <v>700</v>
      </c>
      <c r="P701" t="str">
        <f>IFERROR(IF(COUNTIF(個人情報!$BI$5:$BI$401,"登録番号" &amp; リスト!O701)&gt;=1,"",IF(VLOOKUP(O701,登録者リスト!$A$1:$D$43729,4,FALSE)=基本情報!$D$6,O701,"")),"")</f>
        <v/>
      </c>
    </row>
    <row r="702" spans="15:16" x14ac:dyDescent="0.15">
      <c r="O702">
        <v>701</v>
      </c>
      <c r="P702" t="str">
        <f>IFERROR(IF(COUNTIF(個人情報!$BI$5:$BI$401,"登録番号" &amp; リスト!O702)&gt;=1,"",IF(VLOOKUP(O702,登録者リスト!$A$1:$D$43729,4,FALSE)=基本情報!$D$6,O702,"")),"")</f>
        <v/>
      </c>
    </row>
    <row r="703" spans="15:16" x14ac:dyDescent="0.15">
      <c r="O703">
        <v>702</v>
      </c>
      <c r="P703" t="str">
        <f>IFERROR(IF(COUNTIF(個人情報!$BI$5:$BI$401,"登録番号" &amp; リスト!O703)&gt;=1,"",IF(VLOOKUP(O703,登録者リスト!$A$1:$D$43729,4,FALSE)=基本情報!$D$6,O703,"")),"")</f>
        <v/>
      </c>
    </row>
    <row r="704" spans="15:16" x14ac:dyDescent="0.15">
      <c r="O704">
        <v>703</v>
      </c>
      <c r="P704" t="str">
        <f>IFERROR(IF(COUNTIF(個人情報!$BI$5:$BI$401,"登録番号" &amp; リスト!O704)&gt;=1,"",IF(VLOOKUP(O704,登録者リスト!$A$1:$D$43729,4,FALSE)=基本情報!$D$6,O704,"")),"")</f>
        <v/>
      </c>
    </row>
    <row r="705" spans="15:16" x14ac:dyDescent="0.15">
      <c r="O705">
        <v>704</v>
      </c>
      <c r="P705" t="str">
        <f>IFERROR(IF(COUNTIF(個人情報!$BI$5:$BI$401,"登録番号" &amp; リスト!O705)&gt;=1,"",IF(VLOOKUP(O705,登録者リスト!$A$1:$D$43729,4,FALSE)=基本情報!$D$6,O705,"")),"")</f>
        <v/>
      </c>
    </row>
    <row r="706" spans="15:16" x14ac:dyDescent="0.15">
      <c r="O706">
        <v>705</v>
      </c>
      <c r="P706" t="str">
        <f>IFERROR(IF(COUNTIF(個人情報!$BI$5:$BI$401,"登録番号" &amp; リスト!O706)&gt;=1,"",IF(VLOOKUP(O706,登録者リスト!$A$1:$D$43729,4,FALSE)=基本情報!$D$6,O706,"")),"")</f>
        <v/>
      </c>
    </row>
    <row r="707" spans="15:16" x14ac:dyDescent="0.15">
      <c r="O707">
        <v>706</v>
      </c>
      <c r="P707" t="str">
        <f>IFERROR(IF(COUNTIF(個人情報!$BI$5:$BI$401,"登録番号" &amp; リスト!O707)&gt;=1,"",IF(VLOOKUP(O707,登録者リスト!$A$1:$D$43729,4,FALSE)=基本情報!$D$6,O707,"")),"")</f>
        <v/>
      </c>
    </row>
    <row r="708" spans="15:16" x14ac:dyDescent="0.15">
      <c r="O708">
        <v>707</v>
      </c>
      <c r="P708" t="str">
        <f>IFERROR(IF(COUNTIF(個人情報!$BI$5:$BI$401,"登録番号" &amp; リスト!O708)&gt;=1,"",IF(VLOOKUP(O708,登録者リスト!$A$1:$D$43729,4,FALSE)=基本情報!$D$6,O708,"")),"")</f>
        <v/>
      </c>
    </row>
    <row r="709" spans="15:16" x14ac:dyDescent="0.15">
      <c r="O709">
        <v>708</v>
      </c>
      <c r="P709" t="str">
        <f>IFERROR(IF(COUNTIF(個人情報!$BI$5:$BI$401,"登録番号" &amp; リスト!O709)&gt;=1,"",IF(VLOOKUP(O709,登録者リスト!$A$1:$D$43729,4,FALSE)=基本情報!$D$6,O709,"")),"")</f>
        <v/>
      </c>
    </row>
    <row r="710" spans="15:16" x14ac:dyDescent="0.15">
      <c r="O710">
        <v>709</v>
      </c>
      <c r="P710" t="str">
        <f>IFERROR(IF(COUNTIF(個人情報!$BI$5:$BI$401,"登録番号" &amp; リスト!O710)&gt;=1,"",IF(VLOOKUP(O710,登録者リスト!$A$1:$D$43729,4,FALSE)=基本情報!$D$6,O710,"")),"")</f>
        <v/>
      </c>
    </row>
    <row r="711" spans="15:16" x14ac:dyDescent="0.15">
      <c r="O711">
        <v>710</v>
      </c>
      <c r="P711" t="str">
        <f>IFERROR(IF(COUNTIF(個人情報!$BI$5:$BI$401,"登録番号" &amp; リスト!O711)&gt;=1,"",IF(VLOOKUP(O711,登録者リスト!$A$1:$D$43729,4,FALSE)=基本情報!$D$6,O711,"")),"")</f>
        <v/>
      </c>
    </row>
    <row r="712" spans="15:16" x14ac:dyDescent="0.15">
      <c r="O712">
        <v>711</v>
      </c>
      <c r="P712" t="str">
        <f>IFERROR(IF(COUNTIF(個人情報!$BI$5:$BI$401,"登録番号" &amp; リスト!O712)&gt;=1,"",IF(VLOOKUP(O712,登録者リスト!$A$1:$D$43729,4,FALSE)=基本情報!$D$6,O712,"")),"")</f>
        <v/>
      </c>
    </row>
    <row r="713" spans="15:16" x14ac:dyDescent="0.15">
      <c r="O713">
        <v>712</v>
      </c>
      <c r="P713" t="str">
        <f>IFERROR(IF(COUNTIF(個人情報!$BI$5:$BI$401,"登録番号" &amp; リスト!O713)&gt;=1,"",IF(VLOOKUP(O713,登録者リスト!$A$1:$D$43729,4,FALSE)=基本情報!$D$6,O713,"")),"")</f>
        <v/>
      </c>
    </row>
    <row r="714" spans="15:16" x14ac:dyDescent="0.15">
      <c r="O714">
        <v>713</v>
      </c>
      <c r="P714" t="str">
        <f>IFERROR(IF(COUNTIF(個人情報!$BI$5:$BI$401,"登録番号" &amp; リスト!O714)&gt;=1,"",IF(VLOOKUP(O714,登録者リスト!$A$1:$D$43729,4,FALSE)=基本情報!$D$6,O714,"")),"")</f>
        <v/>
      </c>
    </row>
    <row r="715" spans="15:16" x14ac:dyDescent="0.15">
      <c r="O715">
        <v>714</v>
      </c>
      <c r="P715" t="str">
        <f>IFERROR(IF(COUNTIF(個人情報!$BI$5:$BI$401,"登録番号" &amp; リスト!O715)&gt;=1,"",IF(VLOOKUP(O715,登録者リスト!$A$1:$D$43729,4,FALSE)=基本情報!$D$6,O715,"")),"")</f>
        <v/>
      </c>
    </row>
    <row r="716" spans="15:16" x14ac:dyDescent="0.15">
      <c r="O716">
        <v>715</v>
      </c>
      <c r="P716" t="str">
        <f>IFERROR(IF(COUNTIF(個人情報!$BI$5:$BI$401,"登録番号" &amp; リスト!O716)&gt;=1,"",IF(VLOOKUP(O716,登録者リスト!$A$1:$D$43729,4,FALSE)=基本情報!$D$6,O716,"")),"")</f>
        <v/>
      </c>
    </row>
    <row r="717" spans="15:16" x14ac:dyDescent="0.15">
      <c r="O717">
        <v>716</v>
      </c>
      <c r="P717" t="str">
        <f>IFERROR(IF(COUNTIF(個人情報!$BI$5:$BI$401,"登録番号" &amp; リスト!O717)&gt;=1,"",IF(VLOOKUP(O717,登録者リスト!$A$1:$D$43729,4,FALSE)=基本情報!$D$6,O717,"")),"")</f>
        <v/>
      </c>
    </row>
    <row r="718" spans="15:16" x14ac:dyDescent="0.15">
      <c r="O718">
        <v>717</v>
      </c>
      <c r="P718" t="str">
        <f>IFERROR(IF(COUNTIF(個人情報!$BI$5:$BI$401,"登録番号" &amp; リスト!O718)&gt;=1,"",IF(VLOOKUP(O718,登録者リスト!$A$1:$D$43729,4,FALSE)=基本情報!$D$6,O718,"")),"")</f>
        <v/>
      </c>
    </row>
    <row r="719" spans="15:16" x14ac:dyDescent="0.15">
      <c r="O719">
        <v>718</v>
      </c>
      <c r="P719" t="str">
        <f>IFERROR(IF(COUNTIF(個人情報!$BI$5:$BI$401,"登録番号" &amp; リスト!O719)&gt;=1,"",IF(VLOOKUP(O719,登録者リスト!$A$1:$D$43729,4,FALSE)=基本情報!$D$6,O719,"")),"")</f>
        <v/>
      </c>
    </row>
    <row r="720" spans="15:16" x14ac:dyDescent="0.15">
      <c r="O720">
        <v>719</v>
      </c>
      <c r="P720" t="str">
        <f>IFERROR(IF(COUNTIF(個人情報!$BI$5:$BI$401,"登録番号" &amp; リスト!O720)&gt;=1,"",IF(VLOOKUP(O720,登録者リスト!$A$1:$D$43729,4,FALSE)=基本情報!$D$6,O720,"")),"")</f>
        <v/>
      </c>
    </row>
    <row r="721" spans="15:16" x14ac:dyDescent="0.15">
      <c r="O721">
        <v>720</v>
      </c>
      <c r="P721" t="str">
        <f>IFERROR(IF(COUNTIF(個人情報!$BI$5:$BI$401,"登録番号" &amp; リスト!O721)&gt;=1,"",IF(VLOOKUP(O721,登録者リスト!$A$1:$D$43729,4,FALSE)=基本情報!$D$6,O721,"")),"")</f>
        <v/>
      </c>
    </row>
    <row r="722" spans="15:16" x14ac:dyDescent="0.15">
      <c r="O722">
        <v>721</v>
      </c>
      <c r="P722" t="str">
        <f>IFERROR(IF(COUNTIF(個人情報!$BI$5:$BI$401,"登録番号" &amp; リスト!O722)&gt;=1,"",IF(VLOOKUP(O722,登録者リスト!$A$1:$D$43729,4,FALSE)=基本情報!$D$6,O722,"")),"")</f>
        <v/>
      </c>
    </row>
    <row r="723" spans="15:16" x14ac:dyDescent="0.15">
      <c r="O723">
        <v>722</v>
      </c>
      <c r="P723" t="str">
        <f>IFERROR(IF(COUNTIF(個人情報!$BI$5:$BI$401,"登録番号" &amp; リスト!O723)&gt;=1,"",IF(VLOOKUP(O723,登録者リスト!$A$1:$D$43729,4,FALSE)=基本情報!$D$6,O723,"")),"")</f>
        <v/>
      </c>
    </row>
    <row r="724" spans="15:16" x14ac:dyDescent="0.15">
      <c r="O724">
        <v>723</v>
      </c>
      <c r="P724" t="str">
        <f>IFERROR(IF(COUNTIF(個人情報!$BI$5:$BI$401,"登録番号" &amp; リスト!O724)&gt;=1,"",IF(VLOOKUP(O724,登録者リスト!$A$1:$D$43729,4,FALSE)=基本情報!$D$6,O724,"")),"")</f>
        <v/>
      </c>
    </row>
    <row r="725" spans="15:16" x14ac:dyDescent="0.15">
      <c r="O725">
        <v>724</v>
      </c>
      <c r="P725" t="str">
        <f>IFERROR(IF(COUNTIF(個人情報!$BI$5:$BI$401,"登録番号" &amp; リスト!O725)&gt;=1,"",IF(VLOOKUP(O725,登録者リスト!$A$1:$D$43729,4,FALSE)=基本情報!$D$6,O725,"")),"")</f>
        <v/>
      </c>
    </row>
    <row r="726" spans="15:16" x14ac:dyDescent="0.15">
      <c r="O726">
        <v>725</v>
      </c>
      <c r="P726" t="str">
        <f>IFERROR(IF(COUNTIF(個人情報!$BI$5:$BI$401,"登録番号" &amp; リスト!O726)&gt;=1,"",IF(VLOOKUP(O726,登録者リスト!$A$1:$D$43729,4,FALSE)=基本情報!$D$6,O726,"")),"")</f>
        <v/>
      </c>
    </row>
    <row r="727" spans="15:16" x14ac:dyDescent="0.15">
      <c r="O727">
        <v>726</v>
      </c>
      <c r="P727" t="str">
        <f>IFERROR(IF(COUNTIF(個人情報!$BI$5:$BI$401,"登録番号" &amp; リスト!O727)&gt;=1,"",IF(VLOOKUP(O727,登録者リスト!$A$1:$D$43729,4,FALSE)=基本情報!$D$6,O727,"")),"")</f>
        <v/>
      </c>
    </row>
    <row r="728" spans="15:16" x14ac:dyDescent="0.15">
      <c r="O728">
        <v>727</v>
      </c>
      <c r="P728" t="str">
        <f>IFERROR(IF(COUNTIF(個人情報!$BI$5:$BI$401,"登録番号" &amp; リスト!O728)&gt;=1,"",IF(VLOOKUP(O728,登録者リスト!$A$1:$D$43729,4,FALSE)=基本情報!$D$6,O728,"")),"")</f>
        <v/>
      </c>
    </row>
    <row r="729" spans="15:16" x14ac:dyDescent="0.15">
      <c r="O729">
        <v>728</v>
      </c>
      <c r="P729" t="str">
        <f>IFERROR(IF(COUNTIF(個人情報!$BI$5:$BI$401,"登録番号" &amp; リスト!O729)&gt;=1,"",IF(VLOOKUP(O729,登録者リスト!$A$1:$D$43729,4,FALSE)=基本情報!$D$6,O729,"")),"")</f>
        <v/>
      </c>
    </row>
    <row r="730" spans="15:16" x14ac:dyDescent="0.15">
      <c r="O730">
        <v>729</v>
      </c>
      <c r="P730" t="str">
        <f>IFERROR(IF(COUNTIF(個人情報!$BI$5:$BI$401,"登録番号" &amp; リスト!O730)&gt;=1,"",IF(VLOOKUP(O730,登録者リスト!$A$1:$D$43729,4,FALSE)=基本情報!$D$6,O730,"")),"")</f>
        <v/>
      </c>
    </row>
    <row r="731" spans="15:16" x14ac:dyDescent="0.15">
      <c r="O731">
        <v>730</v>
      </c>
      <c r="P731" t="str">
        <f>IFERROR(IF(COUNTIF(個人情報!$BI$5:$BI$401,"登録番号" &amp; リスト!O731)&gt;=1,"",IF(VLOOKUP(O731,登録者リスト!$A$1:$D$43729,4,FALSE)=基本情報!$D$6,O731,"")),"")</f>
        <v/>
      </c>
    </row>
    <row r="732" spans="15:16" x14ac:dyDescent="0.15">
      <c r="O732">
        <v>731</v>
      </c>
      <c r="P732" t="str">
        <f>IFERROR(IF(COUNTIF(個人情報!$BI$5:$BI$401,"登録番号" &amp; リスト!O732)&gt;=1,"",IF(VLOOKUP(O732,登録者リスト!$A$1:$D$43729,4,FALSE)=基本情報!$D$6,O732,"")),"")</f>
        <v/>
      </c>
    </row>
    <row r="733" spans="15:16" x14ac:dyDescent="0.15">
      <c r="O733">
        <v>732</v>
      </c>
      <c r="P733" t="str">
        <f>IFERROR(IF(COUNTIF(個人情報!$BI$5:$BI$401,"登録番号" &amp; リスト!O733)&gt;=1,"",IF(VLOOKUP(O733,登録者リスト!$A$1:$D$43729,4,FALSE)=基本情報!$D$6,O733,"")),"")</f>
        <v/>
      </c>
    </row>
    <row r="734" spans="15:16" x14ac:dyDescent="0.15">
      <c r="O734">
        <v>733</v>
      </c>
      <c r="P734" t="str">
        <f>IFERROR(IF(COUNTIF(個人情報!$BI$5:$BI$401,"登録番号" &amp; リスト!O734)&gt;=1,"",IF(VLOOKUP(O734,登録者リスト!$A$1:$D$43729,4,FALSE)=基本情報!$D$6,O734,"")),"")</f>
        <v/>
      </c>
    </row>
    <row r="735" spans="15:16" x14ac:dyDescent="0.15">
      <c r="O735">
        <v>734</v>
      </c>
      <c r="P735" t="str">
        <f>IFERROR(IF(COUNTIF(個人情報!$BI$5:$BI$401,"登録番号" &amp; リスト!O735)&gt;=1,"",IF(VLOOKUP(O735,登録者リスト!$A$1:$D$43729,4,FALSE)=基本情報!$D$6,O735,"")),"")</f>
        <v/>
      </c>
    </row>
    <row r="736" spans="15:16" x14ac:dyDescent="0.15">
      <c r="O736">
        <v>735</v>
      </c>
      <c r="P736" t="str">
        <f>IFERROR(IF(COUNTIF(個人情報!$BI$5:$BI$401,"登録番号" &amp; リスト!O736)&gt;=1,"",IF(VLOOKUP(O736,登録者リスト!$A$1:$D$43729,4,FALSE)=基本情報!$D$6,O736,"")),"")</f>
        <v/>
      </c>
    </row>
    <row r="737" spans="15:16" x14ac:dyDescent="0.15">
      <c r="O737">
        <v>736</v>
      </c>
      <c r="P737" t="str">
        <f>IFERROR(IF(COUNTIF(個人情報!$BI$5:$BI$401,"登録番号" &amp; リスト!O737)&gt;=1,"",IF(VLOOKUP(O737,登録者リスト!$A$1:$D$43729,4,FALSE)=基本情報!$D$6,O737,"")),"")</f>
        <v/>
      </c>
    </row>
    <row r="738" spans="15:16" x14ac:dyDescent="0.15">
      <c r="O738">
        <v>737</v>
      </c>
      <c r="P738" t="str">
        <f>IFERROR(IF(COUNTIF(個人情報!$BI$5:$BI$401,"登録番号" &amp; リスト!O738)&gt;=1,"",IF(VLOOKUP(O738,登録者リスト!$A$1:$D$43729,4,FALSE)=基本情報!$D$6,O738,"")),"")</f>
        <v/>
      </c>
    </row>
    <row r="739" spans="15:16" x14ac:dyDescent="0.15">
      <c r="O739">
        <v>738</v>
      </c>
      <c r="P739" t="str">
        <f>IFERROR(IF(COUNTIF(個人情報!$BI$5:$BI$401,"登録番号" &amp; リスト!O739)&gt;=1,"",IF(VLOOKUP(O739,登録者リスト!$A$1:$D$43729,4,FALSE)=基本情報!$D$6,O739,"")),"")</f>
        <v/>
      </c>
    </row>
    <row r="740" spans="15:16" x14ac:dyDescent="0.15">
      <c r="O740">
        <v>739</v>
      </c>
      <c r="P740" t="str">
        <f>IFERROR(IF(COUNTIF(個人情報!$BI$5:$BI$401,"登録番号" &amp; リスト!O740)&gt;=1,"",IF(VLOOKUP(O740,登録者リスト!$A$1:$D$43729,4,FALSE)=基本情報!$D$6,O740,"")),"")</f>
        <v/>
      </c>
    </row>
    <row r="741" spans="15:16" x14ac:dyDescent="0.15">
      <c r="O741">
        <v>740</v>
      </c>
      <c r="P741" t="str">
        <f>IFERROR(IF(COUNTIF(個人情報!$BI$5:$BI$401,"登録番号" &amp; リスト!O741)&gt;=1,"",IF(VLOOKUP(O741,登録者リスト!$A$1:$D$43729,4,FALSE)=基本情報!$D$6,O741,"")),"")</f>
        <v/>
      </c>
    </row>
    <row r="742" spans="15:16" x14ac:dyDescent="0.15">
      <c r="O742">
        <v>741</v>
      </c>
      <c r="P742" t="str">
        <f>IFERROR(IF(COUNTIF(個人情報!$BI$5:$BI$401,"登録番号" &amp; リスト!O742)&gt;=1,"",IF(VLOOKUP(O742,登録者リスト!$A$1:$D$43729,4,FALSE)=基本情報!$D$6,O742,"")),"")</f>
        <v/>
      </c>
    </row>
    <row r="743" spans="15:16" x14ac:dyDescent="0.15">
      <c r="O743">
        <v>742</v>
      </c>
      <c r="P743" t="str">
        <f>IFERROR(IF(COUNTIF(個人情報!$BI$5:$BI$401,"登録番号" &amp; リスト!O743)&gt;=1,"",IF(VLOOKUP(O743,登録者リスト!$A$1:$D$43729,4,FALSE)=基本情報!$D$6,O743,"")),"")</f>
        <v/>
      </c>
    </row>
    <row r="744" spans="15:16" x14ac:dyDescent="0.15">
      <c r="O744">
        <v>743</v>
      </c>
      <c r="P744" t="str">
        <f>IFERROR(IF(COUNTIF(個人情報!$BI$5:$BI$401,"登録番号" &amp; リスト!O744)&gt;=1,"",IF(VLOOKUP(O744,登録者リスト!$A$1:$D$43729,4,FALSE)=基本情報!$D$6,O744,"")),"")</f>
        <v/>
      </c>
    </row>
    <row r="745" spans="15:16" x14ac:dyDescent="0.15">
      <c r="O745">
        <v>744</v>
      </c>
      <c r="P745" t="str">
        <f>IFERROR(IF(COUNTIF(個人情報!$BI$5:$BI$401,"登録番号" &amp; リスト!O745)&gt;=1,"",IF(VLOOKUP(O745,登録者リスト!$A$1:$D$43729,4,FALSE)=基本情報!$D$6,O745,"")),"")</f>
        <v/>
      </c>
    </row>
    <row r="746" spans="15:16" x14ac:dyDescent="0.15">
      <c r="O746">
        <v>745</v>
      </c>
      <c r="P746" t="str">
        <f>IFERROR(IF(COUNTIF(個人情報!$BI$5:$BI$401,"登録番号" &amp; リスト!O746)&gt;=1,"",IF(VLOOKUP(O746,登録者リスト!$A$1:$D$43729,4,FALSE)=基本情報!$D$6,O746,"")),"")</f>
        <v/>
      </c>
    </row>
    <row r="747" spans="15:16" x14ac:dyDescent="0.15">
      <c r="O747">
        <v>746</v>
      </c>
      <c r="P747" t="str">
        <f>IFERROR(IF(COUNTIF(個人情報!$BI$5:$BI$401,"登録番号" &amp; リスト!O747)&gt;=1,"",IF(VLOOKUP(O747,登録者リスト!$A$1:$D$43729,4,FALSE)=基本情報!$D$6,O747,"")),"")</f>
        <v/>
      </c>
    </row>
    <row r="748" spans="15:16" x14ac:dyDescent="0.15">
      <c r="O748">
        <v>747</v>
      </c>
      <c r="P748" t="str">
        <f>IFERROR(IF(COUNTIF(個人情報!$BI$5:$BI$401,"登録番号" &amp; リスト!O748)&gt;=1,"",IF(VLOOKUP(O748,登録者リスト!$A$1:$D$43729,4,FALSE)=基本情報!$D$6,O748,"")),"")</f>
        <v/>
      </c>
    </row>
    <row r="749" spans="15:16" x14ac:dyDescent="0.15">
      <c r="O749">
        <v>748</v>
      </c>
      <c r="P749" t="str">
        <f>IFERROR(IF(COUNTIF(個人情報!$BI$5:$BI$401,"登録番号" &amp; リスト!O749)&gt;=1,"",IF(VLOOKUP(O749,登録者リスト!$A$1:$D$43729,4,FALSE)=基本情報!$D$6,O749,"")),"")</f>
        <v/>
      </c>
    </row>
    <row r="750" spans="15:16" x14ac:dyDescent="0.15">
      <c r="O750">
        <v>749</v>
      </c>
      <c r="P750" t="str">
        <f>IFERROR(IF(COUNTIF(個人情報!$BI$5:$BI$401,"登録番号" &amp; リスト!O750)&gt;=1,"",IF(VLOOKUP(O750,登録者リスト!$A$1:$D$43729,4,FALSE)=基本情報!$D$6,O750,"")),"")</f>
        <v/>
      </c>
    </row>
    <row r="751" spans="15:16" x14ac:dyDescent="0.15">
      <c r="O751">
        <v>750</v>
      </c>
      <c r="P751" t="str">
        <f>IFERROR(IF(COUNTIF(個人情報!$BI$5:$BI$401,"登録番号" &amp; リスト!O751)&gt;=1,"",IF(VLOOKUP(O751,登録者リスト!$A$1:$D$43729,4,FALSE)=基本情報!$D$6,O751,"")),"")</f>
        <v/>
      </c>
    </row>
    <row r="752" spans="15:16" x14ac:dyDescent="0.15">
      <c r="O752">
        <v>751</v>
      </c>
      <c r="P752" t="str">
        <f>IFERROR(IF(COUNTIF(個人情報!$BI$5:$BI$401,"登録番号" &amp; リスト!O752)&gt;=1,"",IF(VLOOKUP(O752,登録者リスト!$A$1:$D$43729,4,FALSE)=基本情報!$D$6,O752,"")),"")</f>
        <v/>
      </c>
    </row>
    <row r="753" spans="15:16" x14ac:dyDescent="0.15">
      <c r="O753">
        <v>752</v>
      </c>
      <c r="P753" t="str">
        <f>IFERROR(IF(COUNTIF(個人情報!$BI$5:$BI$401,"登録番号" &amp; リスト!O753)&gt;=1,"",IF(VLOOKUP(O753,登録者リスト!$A$1:$D$43729,4,FALSE)=基本情報!$D$6,O753,"")),"")</f>
        <v/>
      </c>
    </row>
    <row r="754" spans="15:16" x14ac:dyDescent="0.15">
      <c r="O754">
        <v>753</v>
      </c>
      <c r="P754" t="str">
        <f>IFERROR(IF(COUNTIF(個人情報!$BI$5:$BI$401,"登録番号" &amp; リスト!O754)&gt;=1,"",IF(VLOOKUP(O754,登録者リスト!$A$1:$D$43729,4,FALSE)=基本情報!$D$6,O754,"")),"")</f>
        <v/>
      </c>
    </row>
    <row r="755" spans="15:16" x14ac:dyDescent="0.15">
      <c r="O755">
        <v>754</v>
      </c>
      <c r="P755" t="str">
        <f>IFERROR(IF(COUNTIF(個人情報!$BI$5:$BI$401,"登録番号" &amp; リスト!O755)&gt;=1,"",IF(VLOOKUP(O755,登録者リスト!$A$1:$D$43729,4,FALSE)=基本情報!$D$6,O755,"")),"")</f>
        <v/>
      </c>
    </row>
    <row r="756" spans="15:16" x14ac:dyDescent="0.15">
      <c r="O756">
        <v>755</v>
      </c>
      <c r="P756" t="str">
        <f>IFERROR(IF(COUNTIF(個人情報!$BI$5:$BI$401,"登録番号" &amp; リスト!O756)&gt;=1,"",IF(VLOOKUP(O756,登録者リスト!$A$1:$D$43729,4,FALSE)=基本情報!$D$6,O756,"")),"")</f>
        <v/>
      </c>
    </row>
    <row r="757" spans="15:16" x14ac:dyDescent="0.15">
      <c r="O757">
        <v>756</v>
      </c>
      <c r="P757" t="str">
        <f>IFERROR(IF(COUNTIF(個人情報!$BI$5:$BI$401,"登録番号" &amp; リスト!O757)&gt;=1,"",IF(VLOOKUP(O757,登録者リスト!$A$1:$D$43729,4,FALSE)=基本情報!$D$6,O757,"")),"")</f>
        <v/>
      </c>
    </row>
    <row r="758" spans="15:16" x14ac:dyDescent="0.15">
      <c r="O758">
        <v>757</v>
      </c>
      <c r="P758" t="str">
        <f>IFERROR(IF(COUNTIF(個人情報!$BI$5:$BI$401,"登録番号" &amp; リスト!O758)&gt;=1,"",IF(VLOOKUP(O758,登録者リスト!$A$1:$D$43729,4,FALSE)=基本情報!$D$6,O758,"")),"")</f>
        <v/>
      </c>
    </row>
    <row r="759" spans="15:16" x14ac:dyDescent="0.15">
      <c r="O759">
        <v>758</v>
      </c>
      <c r="P759" t="str">
        <f>IFERROR(IF(COUNTIF(個人情報!$BI$5:$BI$401,"登録番号" &amp; リスト!O759)&gt;=1,"",IF(VLOOKUP(O759,登録者リスト!$A$1:$D$43729,4,FALSE)=基本情報!$D$6,O759,"")),"")</f>
        <v/>
      </c>
    </row>
    <row r="760" spans="15:16" x14ac:dyDescent="0.15">
      <c r="O760">
        <v>759</v>
      </c>
      <c r="P760" t="str">
        <f>IFERROR(IF(COUNTIF(個人情報!$BI$5:$BI$401,"登録番号" &amp; リスト!O760)&gt;=1,"",IF(VLOOKUP(O760,登録者リスト!$A$1:$D$43729,4,FALSE)=基本情報!$D$6,O760,"")),"")</f>
        <v/>
      </c>
    </row>
    <row r="761" spans="15:16" x14ac:dyDescent="0.15">
      <c r="O761">
        <v>760</v>
      </c>
      <c r="P761" t="str">
        <f>IFERROR(IF(COUNTIF(個人情報!$BI$5:$BI$401,"登録番号" &amp; リスト!O761)&gt;=1,"",IF(VLOOKUP(O761,登録者リスト!$A$1:$D$43729,4,FALSE)=基本情報!$D$6,O761,"")),"")</f>
        <v/>
      </c>
    </row>
    <row r="762" spans="15:16" x14ac:dyDescent="0.15">
      <c r="O762">
        <v>761</v>
      </c>
      <c r="P762" t="str">
        <f>IFERROR(IF(COUNTIF(個人情報!$BI$5:$BI$401,"登録番号" &amp; リスト!O762)&gt;=1,"",IF(VLOOKUP(O762,登録者リスト!$A$1:$D$43729,4,FALSE)=基本情報!$D$6,O762,"")),"")</f>
        <v/>
      </c>
    </row>
    <row r="763" spans="15:16" x14ac:dyDescent="0.15">
      <c r="O763">
        <v>762</v>
      </c>
      <c r="P763" t="str">
        <f>IFERROR(IF(COUNTIF(個人情報!$BI$5:$BI$401,"登録番号" &amp; リスト!O763)&gt;=1,"",IF(VLOOKUP(O763,登録者リスト!$A$1:$D$43729,4,FALSE)=基本情報!$D$6,O763,"")),"")</f>
        <v/>
      </c>
    </row>
    <row r="764" spans="15:16" x14ac:dyDescent="0.15">
      <c r="O764">
        <v>763</v>
      </c>
      <c r="P764" t="str">
        <f>IFERROR(IF(COUNTIF(個人情報!$BI$5:$BI$401,"登録番号" &amp; リスト!O764)&gt;=1,"",IF(VLOOKUP(O764,登録者リスト!$A$1:$D$43729,4,FALSE)=基本情報!$D$6,O764,"")),"")</f>
        <v/>
      </c>
    </row>
    <row r="765" spans="15:16" x14ac:dyDescent="0.15">
      <c r="O765">
        <v>764</v>
      </c>
      <c r="P765" t="str">
        <f>IFERROR(IF(COUNTIF(個人情報!$BI$5:$BI$401,"登録番号" &amp; リスト!O765)&gt;=1,"",IF(VLOOKUP(O765,登録者リスト!$A$1:$D$43729,4,FALSE)=基本情報!$D$6,O765,"")),"")</f>
        <v/>
      </c>
    </row>
    <row r="766" spans="15:16" x14ac:dyDescent="0.15">
      <c r="O766">
        <v>765</v>
      </c>
      <c r="P766" t="str">
        <f>IFERROR(IF(COUNTIF(個人情報!$BI$5:$BI$401,"登録番号" &amp; リスト!O766)&gt;=1,"",IF(VLOOKUP(O766,登録者リスト!$A$1:$D$43729,4,FALSE)=基本情報!$D$6,O766,"")),"")</f>
        <v/>
      </c>
    </row>
    <row r="767" spans="15:16" x14ac:dyDescent="0.15">
      <c r="O767">
        <v>766</v>
      </c>
      <c r="P767" t="str">
        <f>IFERROR(IF(COUNTIF(個人情報!$BI$5:$BI$401,"登録番号" &amp; リスト!O767)&gt;=1,"",IF(VLOOKUP(O767,登録者リスト!$A$1:$D$43729,4,FALSE)=基本情報!$D$6,O767,"")),"")</f>
        <v/>
      </c>
    </row>
    <row r="768" spans="15:16" x14ac:dyDescent="0.15">
      <c r="O768">
        <v>767</v>
      </c>
      <c r="P768" t="str">
        <f>IFERROR(IF(COUNTIF(個人情報!$BI$5:$BI$401,"登録番号" &amp; リスト!O768)&gt;=1,"",IF(VLOOKUP(O768,登録者リスト!$A$1:$D$43729,4,FALSE)=基本情報!$D$6,O768,"")),"")</f>
        <v/>
      </c>
    </row>
    <row r="769" spans="15:16" x14ac:dyDescent="0.15">
      <c r="O769">
        <v>768</v>
      </c>
      <c r="P769" t="str">
        <f>IFERROR(IF(COUNTIF(個人情報!$BI$5:$BI$401,"登録番号" &amp; リスト!O769)&gt;=1,"",IF(VLOOKUP(O769,登録者リスト!$A$1:$D$43729,4,FALSE)=基本情報!$D$6,O769,"")),"")</f>
        <v/>
      </c>
    </row>
    <row r="770" spans="15:16" x14ac:dyDescent="0.15">
      <c r="O770">
        <v>769</v>
      </c>
      <c r="P770" t="str">
        <f>IFERROR(IF(COUNTIF(個人情報!$BI$5:$BI$401,"登録番号" &amp; リスト!O770)&gt;=1,"",IF(VLOOKUP(O770,登録者リスト!$A$1:$D$43729,4,FALSE)=基本情報!$D$6,O770,"")),"")</f>
        <v/>
      </c>
    </row>
    <row r="771" spans="15:16" x14ac:dyDescent="0.15">
      <c r="O771">
        <v>770</v>
      </c>
      <c r="P771" t="str">
        <f>IFERROR(IF(COUNTIF(個人情報!$BI$5:$BI$401,"登録番号" &amp; リスト!O771)&gt;=1,"",IF(VLOOKUP(O771,登録者リスト!$A$1:$D$43729,4,FALSE)=基本情報!$D$6,O771,"")),"")</f>
        <v/>
      </c>
    </row>
    <row r="772" spans="15:16" x14ac:dyDescent="0.15">
      <c r="O772">
        <v>771</v>
      </c>
      <c r="P772" t="str">
        <f>IFERROR(IF(COUNTIF(個人情報!$BI$5:$BI$401,"登録番号" &amp; リスト!O772)&gt;=1,"",IF(VLOOKUP(O772,登録者リスト!$A$1:$D$43729,4,FALSE)=基本情報!$D$6,O772,"")),"")</f>
        <v/>
      </c>
    </row>
    <row r="773" spans="15:16" x14ac:dyDescent="0.15">
      <c r="O773">
        <v>772</v>
      </c>
      <c r="P773" t="str">
        <f>IFERROR(IF(COUNTIF(個人情報!$BI$5:$BI$401,"登録番号" &amp; リスト!O773)&gt;=1,"",IF(VLOOKUP(O773,登録者リスト!$A$1:$D$43729,4,FALSE)=基本情報!$D$6,O773,"")),"")</f>
        <v/>
      </c>
    </row>
    <row r="774" spans="15:16" x14ac:dyDescent="0.15">
      <c r="O774">
        <v>773</v>
      </c>
      <c r="P774" t="str">
        <f>IFERROR(IF(COUNTIF(個人情報!$BI$5:$BI$401,"登録番号" &amp; リスト!O774)&gt;=1,"",IF(VLOOKUP(O774,登録者リスト!$A$1:$D$43729,4,FALSE)=基本情報!$D$6,O774,"")),"")</f>
        <v/>
      </c>
    </row>
    <row r="775" spans="15:16" x14ac:dyDescent="0.15">
      <c r="O775">
        <v>774</v>
      </c>
      <c r="P775" t="str">
        <f>IFERROR(IF(COUNTIF(個人情報!$BI$5:$BI$401,"登録番号" &amp; リスト!O775)&gt;=1,"",IF(VLOOKUP(O775,登録者リスト!$A$1:$D$43729,4,FALSE)=基本情報!$D$6,O775,"")),"")</f>
        <v/>
      </c>
    </row>
    <row r="776" spans="15:16" x14ac:dyDescent="0.15">
      <c r="O776">
        <v>775</v>
      </c>
      <c r="P776" t="str">
        <f>IFERROR(IF(COUNTIF(個人情報!$BI$5:$BI$401,"登録番号" &amp; リスト!O776)&gt;=1,"",IF(VLOOKUP(O776,登録者リスト!$A$1:$D$43729,4,FALSE)=基本情報!$D$6,O776,"")),"")</f>
        <v/>
      </c>
    </row>
    <row r="777" spans="15:16" x14ac:dyDescent="0.15">
      <c r="O777">
        <v>776</v>
      </c>
      <c r="P777" t="str">
        <f>IFERROR(IF(COUNTIF(個人情報!$BI$5:$BI$401,"登録番号" &amp; リスト!O777)&gt;=1,"",IF(VLOOKUP(O777,登録者リスト!$A$1:$D$43729,4,FALSE)=基本情報!$D$6,O777,"")),"")</f>
        <v/>
      </c>
    </row>
    <row r="778" spans="15:16" x14ac:dyDescent="0.15">
      <c r="O778">
        <v>777</v>
      </c>
      <c r="P778" t="str">
        <f>IFERROR(IF(COUNTIF(個人情報!$BI$5:$BI$401,"登録番号" &amp; リスト!O778)&gt;=1,"",IF(VLOOKUP(O778,登録者リスト!$A$1:$D$43729,4,FALSE)=基本情報!$D$6,O778,"")),"")</f>
        <v/>
      </c>
    </row>
    <row r="779" spans="15:16" x14ac:dyDescent="0.15">
      <c r="O779">
        <v>778</v>
      </c>
      <c r="P779" t="str">
        <f>IFERROR(IF(COUNTIF(個人情報!$BI$5:$BI$401,"登録番号" &amp; リスト!O779)&gt;=1,"",IF(VLOOKUP(O779,登録者リスト!$A$1:$D$43729,4,FALSE)=基本情報!$D$6,O779,"")),"")</f>
        <v/>
      </c>
    </row>
    <row r="780" spans="15:16" x14ac:dyDescent="0.15">
      <c r="O780">
        <v>779</v>
      </c>
      <c r="P780" t="str">
        <f>IFERROR(IF(COUNTIF(個人情報!$BI$5:$BI$401,"登録番号" &amp; リスト!O780)&gt;=1,"",IF(VLOOKUP(O780,登録者リスト!$A$1:$D$43729,4,FALSE)=基本情報!$D$6,O780,"")),"")</f>
        <v/>
      </c>
    </row>
    <row r="781" spans="15:16" x14ac:dyDescent="0.15">
      <c r="O781">
        <v>780</v>
      </c>
      <c r="P781" t="str">
        <f>IFERROR(IF(COUNTIF(個人情報!$BI$5:$BI$401,"登録番号" &amp; リスト!O781)&gt;=1,"",IF(VLOOKUP(O781,登録者リスト!$A$1:$D$43729,4,FALSE)=基本情報!$D$6,O781,"")),"")</f>
        <v/>
      </c>
    </row>
    <row r="782" spans="15:16" x14ac:dyDescent="0.15">
      <c r="O782">
        <v>781</v>
      </c>
      <c r="P782" t="str">
        <f>IFERROR(IF(COUNTIF(個人情報!$BI$5:$BI$401,"登録番号" &amp; リスト!O782)&gt;=1,"",IF(VLOOKUP(O782,登録者リスト!$A$1:$D$43729,4,FALSE)=基本情報!$D$6,O782,"")),"")</f>
        <v/>
      </c>
    </row>
    <row r="783" spans="15:16" x14ac:dyDescent="0.15">
      <c r="O783">
        <v>782</v>
      </c>
      <c r="P783" t="str">
        <f>IFERROR(IF(COUNTIF(個人情報!$BI$5:$BI$401,"登録番号" &amp; リスト!O783)&gt;=1,"",IF(VLOOKUP(O783,登録者リスト!$A$1:$D$43729,4,FALSE)=基本情報!$D$6,O783,"")),"")</f>
        <v/>
      </c>
    </row>
    <row r="784" spans="15:16" x14ac:dyDescent="0.15">
      <c r="O784">
        <v>783</v>
      </c>
      <c r="P784" t="str">
        <f>IFERROR(IF(COUNTIF(個人情報!$BI$5:$BI$401,"登録番号" &amp; リスト!O784)&gt;=1,"",IF(VLOOKUP(O784,登録者リスト!$A$1:$D$43729,4,FALSE)=基本情報!$D$6,O784,"")),"")</f>
        <v/>
      </c>
    </row>
    <row r="785" spans="15:16" x14ac:dyDescent="0.15">
      <c r="O785">
        <v>784</v>
      </c>
      <c r="P785" t="str">
        <f>IFERROR(IF(COUNTIF(個人情報!$BI$5:$BI$401,"登録番号" &amp; リスト!O785)&gt;=1,"",IF(VLOOKUP(O785,登録者リスト!$A$1:$D$43729,4,FALSE)=基本情報!$D$6,O785,"")),"")</f>
        <v/>
      </c>
    </row>
    <row r="786" spans="15:16" x14ac:dyDescent="0.15">
      <c r="O786">
        <v>785</v>
      </c>
      <c r="P786" t="str">
        <f>IFERROR(IF(COUNTIF(個人情報!$BI$5:$BI$401,"登録番号" &amp; リスト!O786)&gt;=1,"",IF(VLOOKUP(O786,登録者リスト!$A$1:$D$43729,4,FALSE)=基本情報!$D$6,O786,"")),"")</f>
        <v/>
      </c>
    </row>
    <row r="787" spans="15:16" x14ac:dyDescent="0.15">
      <c r="O787">
        <v>786</v>
      </c>
      <c r="P787" t="str">
        <f>IFERROR(IF(COUNTIF(個人情報!$BI$5:$BI$401,"登録番号" &amp; リスト!O787)&gt;=1,"",IF(VLOOKUP(O787,登録者リスト!$A$1:$D$43729,4,FALSE)=基本情報!$D$6,O787,"")),"")</f>
        <v/>
      </c>
    </row>
    <row r="788" spans="15:16" x14ac:dyDescent="0.15">
      <c r="O788">
        <v>787</v>
      </c>
      <c r="P788" t="str">
        <f>IFERROR(IF(COUNTIF(個人情報!$BI$5:$BI$401,"登録番号" &amp; リスト!O788)&gt;=1,"",IF(VLOOKUP(O788,登録者リスト!$A$1:$D$43729,4,FALSE)=基本情報!$D$6,O788,"")),"")</f>
        <v/>
      </c>
    </row>
    <row r="789" spans="15:16" x14ac:dyDescent="0.15">
      <c r="O789">
        <v>788</v>
      </c>
      <c r="P789" t="str">
        <f>IFERROR(IF(COUNTIF(個人情報!$BI$5:$BI$401,"登録番号" &amp; リスト!O789)&gt;=1,"",IF(VLOOKUP(O789,登録者リスト!$A$1:$D$43729,4,FALSE)=基本情報!$D$6,O789,"")),"")</f>
        <v/>
      </c>
    </row>
    <row r="790" spans="15:16" x14ac:dyDescent="0.15">
      <c r="O790">
        <v>789</v>
      </c>
      <c r="P790" t="str">
        <f>IFERROR(IF(COUNTIF(個人情報!$BI$5:$BI$401,"登録番号" &amp; リスト!O790)&gt;=1,"",IF(VLOOKUP(O790,登録者リスト!$A$1:$D$43729,4,FALSE)=基本情報!$D$6,O790,"")),"")</f>
        <v/>
      </c>
    </row>
    <row r="791" spans="15:16" x14ac:dyDescent="0.15">
      <c r="O791">
        <v>790</v>
      </c>
      <c r="P791" t="str">
        <f>IFERROR(IF(COUNTIF(個人情報!$BI$5:$BI$401,"登録番号" &amp; リスト!O791)&gt;=1,"",IF(VLOOKUP(O791,登録者リスト!$A$1:$D$43729,4,FALSE)=基本情報!$D$6,O791,"")),"")</f>
        <v/>
      </c>
    </row>
    <row r="792" spans="15:16" x14ac:dyDescent="0.15">
      <c r="O792">
        <v>791</v>
      </c>
      <c r="P792" t="str">
        <f>IFERROR(IF(COUNTIF(個人情報!$BI$5:$BI$401,"登録番号" &amp; リスト!O792)&gt;=1,"",IF(VLOOKUP(O792,登録者リスト!$A$1:$D$43729,4,FALSE)=基本情報!$D$6,O792,"")),"")</f>
        <v/>
      </c>
    </row>
    <row r="793" spans="15:16" x14ac:dyDescent="0.15">
      <c r="O793">
        <v>792</v>
      </c>
      <c r="P793" t="str">
        <f>IFERROR(IF(COUNTIF(個人情報!$BI$5:$BI$401,"登録番号" &amp; リスト!O793)&gt;=1,"",IF(VLOOKUP(O793,登録者リスト!$A$1:$D$43729,4,FALSE)=基本情報!$D$6,O793,"")),"")</f>
        <v/>
      </c>
    </row>
    <row r="794" spans="15:16" x14ac:dyDescent="0.15">
      <c r="O794">
        <v>793</v>
      </c>
      <c r="P794" t="str">
        <f>IFERROR(IF(COUNTIF(個人情報!$BI$5:$BI$401,"登録番号" &amp; リスト!O794)&gt;=1,"",IF(VLOOKUP(O794,登録者リスト!$A$1:$D$43729,4,FALSE)=基本情報!$D$6,O794,"")),"")</f>
        <v/>
      </c>
    </row>
    <row r="795" spans="15:16" x14ac:dyDescent="0.15">
      <c r="O795">
        <v>794</v>
      </c>
      <c r="P795" t="str">
        <f>IFERROR(IF(COUNTIF(個人情報!$BI$5:$BI$401,"登録番号" &amp; リスト!O795)&gt;=1,"",IF(VLOOKUP(O795,登録者リスト!$A$1:$D$43729,4,FALSE)=基本情報!$D$6,O795,"")),"")</f>
        <v/>
      </c>
    </row>
    <row r="796" spans="15:16" x14ac:dyDescent="0.15">
      <c r="O796">
        <v>795</v>
      </c>
      <c r="P796" t="str">
        <f>IFERROR(IF(COUNTIF(個人情報!$BI$5:$BI$401,"登録番号" &amp; リスト!O796)&gt;=1,"",IF(VLOOKUP(O796,登録者リスト!$A$1:$D$43729,4,FALSE)=基本情報!$D$6,O796,"")),"")</f>
        <v/>
      </c>
    </row>
    <row r="797" spans="15:16" x14ac:dyDescent="0.15">
      <c r="O797">
        <v>796</v>
      </c>
      <c r="P797" t="str">
        <f>IFERROR(IF(COUNTIF(個人情報!$BI$5:$BI$401,"登録番号" &amp; リスト!O797)&gt;=1,"",IF(VLOOKUP(O797,登録者リスト!$A$1:$D$43729,4,FALSE)=基本情報!$D$6,O797,"")),"")</f>
        <v/>
      </c>
    </row>
    <row r="798" spans="15:16" x14ac:dyDescent="0.15">
      <c r="O798">
        <v>797</v>
      </c>
      <c r="P798" t="str">
        <f>IFERROR(IF(COUNTIF(個人情報!$BI$5:$BI$401,"登録番号" &amp; リスト!O798)&gt;=1,"",IF(VLOOKUP(O798,登録者リスト!$A$1:$D$43729,4,FALSE)=基本情報!$D$6,O798,"")),"")</f>
        <v/>
      </c>
    </row>
    <row r="799" spans="15:16" x14ac:dyDescent="0.15">
      <c r="O799">
        <v>798</v>
      </c>
      <c r="P799" t="str">
        <f>IFERROR(IF(COUNTIF(個人情報!$BI$5:$BI$401,"登録番号" &amp; リスト!O799)&gt;=1,"",IF(VLOOKUP(O799,登録者リスト!$A$1:$D$43729,4,FALSE)=基本情報!$D$6,O799,"")),"")</f>
        <v/>
      </c>
    </row>
    <row r="800" spans="15:16" x14ac:dyDescent="0.15">
      <c r="O800">
        <v>799</v>
      </c>
      <c r="P800" t="str">
        <f>IFERROR(IF(COUNTIF(個人情報!$BI$5:$BI$401,"登録番号" &amp; リスト!O800)&gt;=1,"",IF(VLOOKUP(O800,登録者リスト!$A$1:$D$43729,4,FALSE)=基本情報!$D$6,O800,"")),"")</f>
        <v/>
      </c>
    </row>
    <row r="801" spans="15:16" x14ac:dyDescent="0.15">
      <c r="O801">
        <v>800</v>
      </c>
      <c r="P801" t="str">
        <f>IFERROR(IF(COUNTIF(個人情報!$BI$5:$BI$401,"登録番号" &amp; リスト!O801)&gt;=1,"",IF(VLOOKUP(O801,登録者リスト!$A$1:$D$43729,4,FALSE)=基本情報!$D$6,O801,"")),"")</f>
        <v/>
      </c>
    </row>
    <row r="802" spans="15:16" x14ac:dyDescent="0.15">
      <c r="O802">
        <v>801</v>
      </c>
      <c r="P802" t="str">
        <f>IFERROR(IF(COUNTIF(個人情報!$BI$5:$BI$401,"登録番号" &amp; リスト!O802)&gt;=1,"",IF(VLOOKUP(O802,登録者リスト!$A$1:$D$43729,4,FALSE)=基本情報!$D$6,O802,"")),"")</f>
        <v/>
      </c>
    </row>
    <row r="803" spans="15:16" x14ac:dyDescent="0.15">
      <c r="O803">
        <v>802</v>
      </c>
      <c r="P803" t="str">
        <f>IFERROR(IF(COUNTIF(個人情報!$BI$5:$BI$401,"登録番号" &amp; リスト!O803)&gt;=1,"",IF(VLOOKUP(O803,登録者リスト!$A$1:$D$43729,4,FALSE)=基本情報!$D$6,O803,"")),"")</f>
        <v/>
      </c>
    </row>
    <row r="804" spans="15:16" x14ac:dyDescent="0.15">
      <c r="O804">
        <v>803</v>
      </c>
      <c r="P804" t="str">
        <f>IFERROR(IF(COUNTIF(個人情報!$BI$5:$BI$401,"登録番号" &amp; リスト!O804)&gt;=1,"",IF(VLOOKUP(O804,登録者リスト!$A$1:$D$43729,4,FALSE)=基本情報!$D$6,O804,"")),"")</f>
        <v/>
      </c>
    </row>
    <row r="805" spans="15:16" x14ac:dyDescent="0.15">
      <c r="O805">
        <v>804</v>
      </c>
      <c r="P805" t="str">
        <f>IFERROR(IF(COUNTIF(個人情報!$BI$5:$BI$401,"登録番号" &amp; リスト!O805)&gt;=1,"",IF(VLOOKUP(O805,登録者リスト!$A$1:$D$43729,4,FALSE)=基本情報!$D$6,O805,"")),"")</f>
        <v/>
      </c>
    </row>
    <row r="806" spans="15:16" x14ac:dyDescent="0.15">
      <c r="O806">
        <v>805</v>
      </c>
      <c r="P806" t="str">
        <f>IFERROR(IF(COUNTIF(個人情報!$BI$5:$BI$401,"登録番号" &amp; リスト!O806)&gt;=1,"",IF(VLOOKUP(O806,登録者リスト!$A$1:$D$43729,4,FALSE)=基本情報!$D$6,O806,"")),"")</f>
        <v/>
      </c>
    </row>
    <row r="807" spans="15:16" x14ac:dyDescent="0.15">
      <c r="O807">
        <v>806</v>
      </c>
      <c r="P807" t="str">
        <f>IFERROR(IF(COUNTIF(個人情報!$BI$5:$BI$401,"登録番号" &amp; リスト!O807)&gt;=1,"",IF(VLOOKUP(O807,登録者リスト!$A$1:$D$43729,4,FALSE)=基本情報!$D$6,O807,"")),"")</f>
        <v/>
      </c>
    </row>
    <row r="808" spans="15:16" x14ac:dyDescent="0.15">
      <c r="O808">
        <v>807</v>
      </c>
      <c r="P808" t="str">
        <f>IFERROR(IF(COUNTIF(個人情報!$BI$5:$BI$401,"登録番号" &amp; リスト!O808)&gt;=1,"",IF(VLOOKUP(O808,登録者リスト!$A$1:$D$43729,4,FALSE)=基本情報!$D$6,O808,"")),"")</f>
        <v/>
      </c>
    </row>
    <row r="809" spans="15:16" x14ac:dyDescent="0.15">
      <c r="O809">
        <v>808</v>
      </c>
      <c r="P809" t="str">
        <f>IFERROR(IF(COUNTIF(個人情報!$BI$5:$BI$401,"登録番号" &amp; リスト!O809)&gt;=1,"",IF(VLOOKUP(O809,登録者リスト!$A$1:$D$43729,4,FALSE)=基本情報!$D$6,O809,"")),"")</f>
        <v/>
      </c>
    </row>
    <row r="810" spans="15:16" x14ac:dyDescent="0.15">
      <c r="O810">
        <v>809</v>
      </c>
      <c r="P810" t="str">
        <f>IFERROR(IF(COUNTIF(個人情報!$BI$5:$BI$401,"登録番号" &amp; リスト!O810)&gt;=1,"",IF(VLOOKUP(O810,登録者リスト!$A$1:$D$43729,4,FALSE)=基本情報!$D$6,O810,"")),"")</f>
        <v/>
      </c>
    </row>
    <row r="811" spans="15:16" x14ac:dyDescent="0.15">
      <c r="O811">
        <v>810</v>
      </c>
      <c r="P811" t="str">
        <f>IFERROR(IF(COUNTIF(個人情報!$BI$5:$BI$401,"登録番号" &amp; リスト!O811)&gt;=1,"",IF(VLOOKUP(O811,登録者リスト!$A$1:$D$43729,4,FALSE)=基本情報!$D$6,O811,"")),"")</f>
        <v/>
      </c>
    </row>
    <row r="812" spans="15:16" x14ac:dyDescent="0.15">
      <c r="O812">
        <v>811</v>
      </c>
      <c r="P812" t="str">
        <f>IFERROR(IF(COUNTIF(個人情報!$BI$5:$BI$401,"登録番号" &amp; リスト!O812)&gt;=1,"",IF(VLOOKUP(O812,登録者リスト!$A$1:$D$43729,4,FALSE)=基本情報!$D$6,O812,"")),"")</f>
        <v/>
      </c>
    </row>
    <row r="813" spans="15:16" x14ac:dyDescent="0.15">
      <c r="O813">
        <v>812</v>
      </c>
      <c r="P813" t="str">
        <f>IFERROR(IF(COUNTIF(個人情報!$BI$5:$BI$401,"登録番号" &amp; リスト!O813)&gt;=1,"",IF(VLOOKUP(O813,登録者リスト!$A$1:$D$43729,4,FALSE)=基本情報!$D$6,O813,"")),"")</f>
        <v/>
      </c>
    </row>
    <row r="814" spans="15:16" x14ac:dyDescent="0.15">
      <c r="O814">
        <v>813</v>
      </c>
      <c r="P814" t="str">
        <f>IFERROR(IF(COUNTIF(個人情報!$BI$5:$BI$401,"登録番号" &amp; リスト!O814)&gt;=1,"",IF(VLOOKUP(O814,登録者リスト!$A$1:$D$43729,4,FALSE)=基本情報!$D$6,O814,"")),"")</f>
        <v/>
      </c>
    </row>
    <row r="815" spans="15:16" x14ac:dyDescent="0.15">
      <c r="O815">
        <v>814</v>
      </c>
      <c r="P815" t="str">
        <f>IFERROR(IF(COUNTIF(個人情報!$BI$5:$BI$401,"登録番号" &amp; リスト!O815)&gt;=1,"",IF(VLOOKUP(O815,登録者リスト!$A$1:$D$43729,4,FALSE)=基本情報!$D$6,O815,"")),"")</f>
        <v/>
      </c>
    </row>
    <row r="816" spans="15:16" x14ac:dyDescent="0.15">
      <c r="O816">
        <v>815</v>
      </c>
      <c r="P816" t="str">
        <f>IFERROR(IF(COUNTIF(個人情報!$BI$5:$BI$401,"登録番号" &amp; リスト!O816)&gt;=1,"",IF(VLOOKUP(O816,登録者リスト!$A$1:$D$43729,4,FALSE)=基本情報!$D$6,O816,"")),"")</f>
        <v/>
      </c>
    </row>
    <row r="817" spans="15:16" x14ac:dyDescent="0.15">
      <c r="O817">
        <v>816</v>
      </c>
      <c r="P817" t="str">
        <f>IFERROR(IF(COUNTIF(個人情報!$BI$5:$BI$401,"登録番号" &amp; リスト!O817)&gt;=1,"",IF(VLOOKUP(O817,登録者リスト!$A$1:$D$43729,4,FALSE)=基本情報!$D$6,O817,"")),"")</f>
        <v/>
      </c>
    </row>
    <row r="818" spans="15:16" x14ac:dyDescent="0.15">
      <c r="O818">
        <v>817</v>
      </c>
      <c r="P818" t="str">
        <f>IFERROR(IF(COUNTIF(個人情報!$BI$5:$BI$401,"登録番号" &amp; リスト!O818)&gt;=1,"",IF(VLOOKUP(O818,登録者リスト!$A$1:$D$43729,4,FALSE)=基本情報!$D$6,O818,"")),"")</f>
        <v/>
      </c>
    </row>
    <row r="819" spans="15:16" x14ac:dyDescent="0.15">
      <c r="O819">
        <v>818</v>
      </c>
      <c r="P819" t="str">
        <f>IFERROR(IF(COUNTIF(個人情報!$BI$5:$BI$401,"登録番号" &amp; リスト!O819)&gt;=1,"",IF(VLOOKUP(O819,登録者リスト!$A$1:$D$43729,4,FALSE)=基本情報!$D$6,O819,"")),"")</f>
        <v/>
      </c>
    </row>
    <row r="820" spans="15:16" x14ac:dyDescent="0.15">
      <c r="O820">
        <v>819</v>
      </c>
      <c r="P820" t="str">
        <f>IFERROR(IF(COUNTIF(個人情報!$BI$5:$BI$401,"登録番号" &amp; リスト!O820)&gt;=1,"",IF(VLOOKUP(O820,登録者リスト!$A$1:$D$43729,4,FALSE)=基本情報!$D$6,O820,"")),"")</f>
        <v/>
      </c>
    </row>
    <row r="821" spans="15:16" x14ac:dyDescent="0.15">
      <c r="O821">
        <v>820</v>
      </c>
      <c r="P821" t="str">
        <f>IFERROR(IF(COUNTIF(個人情報!$BI$5:$BI$401,"登録番号" &amp; リスト!O821)&gt;=1,"",IF(VLOOKUP(O821,登録者リスト!$A$1:$D$43729,4,FALSE)=基本情報!$D$6,O821,"")),"")</f>
        <v/>
      </c>
    </row>
    <row r="822" spans="15:16" x14ac:dyDescent="0.15">
      <c r="O822">
        <v>821</v>
      </c>
      <c r="P822" t="str">
        <f>IFERROR(IF(COUNTIF(個人情報!$BI$5:$BI$401,"登録番号" &amp; リスト!O822)&gt;=1,"",IF(VLOOKUP(O822,登録者リスト!$A$1:$D$43729,4,FALSE)=基本情報!$D$6,O822,"")),"")</f>
        <v/>
      </c>
    </row>
    <row r="823" spans="15:16" x14ac:dyDescent="0.15">
      <c r="O823">
        <v>822</v>
      </c>
      <c r="P823" t="str">
        <f>IFERROR(IF(COUNTIF(個人情報!$BI$5:$BI$401,"登録番号" &amp; リスト!O823)&gt;=1,"",IF(VLOOKUP(O823,登録者リスト!$A$1:$D$43729,4,FALSE)=基本情報!$D$6,O823,"")),"")</f>
        <v/>
      </c>
    </row>
    <row r="824" spans="15:16" x14ac:dyDescent="0.15">
      <c r="O824">
        <v>823</v>
      </c>
      <c r="P824" t="str">
        <f>IFERROR(IF(COUNTIF(個人情報!$BI$5:$BI$401,"登録番号" &amp; リスト!O824)&gt;=1,"",IF(VLOOKUP(O824,登録者リスト!$A$1:$D$43729,4,FALSE)=基本情報!$D$6,O824,"")),"")</f>
        <v/>
      </c>
    </row>
    <row r="825" spans="15:16" x14ac:dyDescent="0.15">
      <c r="O825">
        <v>824</v>
      </c>
      <c r="P825" t="str">
        <f>IFERROR(IF(COUNTIF(個人情報!$BI$5:$BI$401,"登録番号" &amp; リスト!O825)&gt;=1,"",IF(VLOOKUP(O825,登録者リスト!$A$1:$D$43729,4,FALSE)=基本情報!$D$6,O825,"")),"")</f>
        <v/>
      </c>
    </row>
    <row r="826" spans="15:16" x14ac:dyDescent="0.15">
      <c r="O826">
        <v>825</v>
      </c>
      <c r="P826" t="str">
        <f>IFERROR(IF(COUNTIF(個人情報!$BI$5:$BI$401,"登録番号" &amp; リスト!O826)&gt;=1,"",IF(VLOOKUP(O826,登録者リスト!$A$1:$D$43729,4,FALSE)=基本情報!$D$6,O826,"")),"")</f>
        <v/>
      </c>
    </row>
    <row r="827" spans="15:16" x14ac:dyDescent="0.15">
      <c r="O827">
        <v>826</v>
      </c>
      <c r="P827" t="str">
        <f>IFERROR(IF(COUNTIF(個人情報!$BI$5:$BI$401,"登録番号" &amp; リスト!O827)&gt;=1,"",IF(VLOOKUP(O827,登録者リスト!$A$1:$D$43729,4,FALSE)=基本情報!$D$6,O827,"")),"")</f>
        <v/>
      </c>
    </row>
    <row r="828" spans="15:16" x14ac:dyDescent="0.15">
      <c r="O828">
        <v>827</v>
      </c>
      <c r="P828" t="str">
        <f>IFERROR(IF(COUNTIF(個人情報!$BI$5:$BI$401,"登録番号" &amp; リスト!O828)&gt;=1,"",IF(VLOOKUP(O828,登録者リスト!$A$1:$D$43729,4,FALSE)=基本情報!$D$6,O828,"")),"")</f>
        <v/>
      </c>
    </row>
    <row r="829" spans="15:16" x14ac:dyDescent="0.15">
      <c r="O829">
        <v>828</v>
      </c>
      <c r="P829" t="str">
        <f>IFERROR(IF(COUNTIF(個人情報!$BI$5:$BI$401,"登録番号" &amp; リスト!O829)&gt;=1,"",IF(VLOOKUP(O829,登録者リスト!$A$1:$D$43729,4,FALSE)=基本情報!$D$6,O829,"")),"")</f>
        <v/>
      </c>
    </row>
    <row r="830" spans="15:16" x14ac:dyDescent="0.15">
      <c r="O830">
        <v>829</v>
      </c>
      <c r="P830" t="str">
        <f>IFERROR(IF(COUNTIF(個人情報!$BI$5:$BI$401,"登録番号" &amp; リスト!O830)&gt;=1,"",IF(VLOOKUP(O830,登録者リスト!$A$1:$D$43729,4,FALSE)=基本情報!$D$6,O830,"")),"")</f>
        <v/>
      </c>
    </row>
    <row r="831" spans="15:16" x14ac:dyDescent="0.15">
      <c r="O831">
        <v>830</v>
      </c>
      <c r="P831" t="str">
        <f>IFERROR(IF(COUNTIF(個人情報!$BI$5:$BI$401,"登録番号" &amp; リスト!O831)&gt;=1,"",IF(VLOOKUP(O831,登録者リスト!$A$1:$D$43729,4,FALSE)=基本情報!$D$6,O831,"")),"")</f>
        <v/>
      </c>
    </row>
    <row r="832" spans="15:16" x14ac:dyDescent="0.15">
      <c r="O832">
        <v>831</v>
      </c>
      <c r="P832" t="str">
        <f>IFERROR(IF(COUNTIF(個人情報!$BI$5:$BI$401,"登録番号" &amp; リスト!O832)&gt;=1,"",IF(VLOOKUP(O832,登録者リスト!$A$1:$D$43729,4,FALSE)=基本情報!$D$6,O832,"")),"")</f>
        <v/>
      </c>
    </row>
    <row r="833" spans="15:16" x14ac:dyDescent="0.15">
      <c r="O833">
        <v>832</v>
      </c>
      <c r="P833" t="str">
        <f>IFERROR(IF(COUNTIF(個人情報!$BI$5:$BI$401,"登録番号" &amp; リスト!O833)&gt;=1,"",IF(VLOOKUP(O833,登録者リスト!$A$1:$D$43729,4,FALSE)=基本情報!$D$6,O833,"")),"")</f>
        <v/>
      </c>
    </row>
    <row r="834" spans="15:16" x14ac:dyDescent="0.15">
      <c r="O834">
        <v>833</v>
      </c>
      <c r="P834" t="str">
        <f>IFERROR(IF(COUNTIF(個人情報!$BI$5:$BI$401,"登録番号" &amp; リスト!O834)&gt;=1,"",IF(VLOOKUP(O834,登録者リスト!$A$1:$D$43729,4,FALSE)=基本情報!$D$6,O834,"")),"")</f>
        <v/>
      </c>
    </row>
    <row r="835" spans="15:16" x14ac:dyDescent="0.15">
      <c r="O835">
        <v>834</v>
      </c>
      <c r="P835" t="str">
        <f>IFERROR(IF(COUNTIF(個人情報!$BI$5:$BI$401,"登録番号" &amp; リスト!O835)&gt;=1,"",IF(VLOOKUP(O835,登録者リスト!$A$1:$D$43729,4,FALSE)=基本情報!$D$6,O835,"")),"")</f>
        <v/>
      </c>
    </row>
    <row r="836" spans="15:16" x14ac:dyDescent="0.15">
      <c r="O836">
        <v>835</v>
      </c>
      <c r="P836" t="str">
        <f>IFERROR(IF(COUNTIF(個人情報!$BI$5:$BI$401,"登録番号" &amp; リスト!O836)&gt;=1,"",IF(VLOOKUP(O836,登録者リスト!$A$1:$D$43729,4,FALSE)=基本情報!$D$6,O836,"")),"")</f>
        <v/>
      </c>
    </row>
    <row r="837" spans="15:16" x14ac:dyDescent="0.15">
      <c r="O837">
        <v>836</v>
      </c>
      <c r="P837" t="str">
        <f>IFERROR(IF(COUNTIF(個人情報!$BI$5:$BI$401,"登録番号" &amp; リスト!O837)&gt;=1,"",IF(VLOOKUP(O837,登録者リスト!$A$1:$D$43729,4,FALSE)=基本情報!$D$6,O837,"")),"")</f>
        <v/>
      </c>
    </row>
    <row r="838" spans="15:16" x14ac:dyDescent="0.15">
      <c r="O838">
        <v>837</v>
      </c>
      <c r="P838" t="str">
        <f>IFERROR(IF(COUNTIF(個人情報!$BI$5:$BI$401,"登録番号" &amp; リスト!O838)&gt;=1,"",IF(VLOOKUP(O838,登録者リスト!$A$1:$D$43729,4,FALSE)=基本情報!$D$6,O838,"")),"")</f>
        <v/>
      </c>
    </row>
    <row r="839" spans="15:16" x14ac:dyDescent="0.15">
      <c r="O839">
        <v>838</v>
      </c>
      <c r="P839" t="str">
        <f>IFERROR(IF(COUNTIF(個人情報!$BI$5:$BI$401,"登録番号" &amp; リスト!O839)&gt;=1,"",IF(VLOOKUP(O839,登録者リスト!$A$1:$D$43729,4,FALSE)=基本情報!$D$6,O839,"")),"")</f>
        <v/>
      </c>
    </row>
    <row r="840" spans="15:16" x14ac:dyDescent="0.15">
      <c r="O840">
        <v>839</v>
      </c>
      <c r="P840" t="str">
        <f>IFERROR(IF(COUNTIF(個人情報!$BI$5:$BI$401,"登録番号" &amp; リスト!O840)&gt;=1,"",IF(VLOOKUP(O840,登録者リスト!$A$1:$D$43729,4,FALSE)=基本情報!$D$6,O840,"")),"")</f>
        <v/>
      </c>
    </row>
    <row r="841" spans="15:16" x14ac:dyDescent="0.15">
      <c r="O841">
        <v>840</v>
      </c>
      <c r="P841" t="str">
        <f>IFERROR(IF(COUNTIF(個人情報!$BI$5:$BI$401,"登録番号" &amp; リスト!O841)&gt;=1,"",IF(VLOOKUP(O841,登録者リスト!$A$1:$D$43729,4,FALSE)=基本情報!$D$6,O841,"")),"")</f>
        <v/>
      </c>
    </row>
    <row r="842" spans="15:16" x14ac:dyDescent="0.15">
      <c r="O842">
        <v>841</v>
      </c>
      <c r="P842" t="str">
        <f>IFERROR(IF(COUNTIF(個人情報!$BI$5:$BI$401,"登録番号" &amp; リスト!O842)&gt;=1,"",IF(VLOOKUP(O842,登録者リスト!$A$1:$D$43729,4,FALSE)=基本情報!$D$6,O842,"")),"")</f>
        <v/>
      </c>
    </row>
    <row r="843" spans="15:16" x14ac:dyDescent="0.15">
      <c r="O843">
        <v>842</v>
      </c>
      <c r="P843" t="str">
        <f>IFERROR(IF(COUNTIF(個人情報!$BI$5:$BI$401,"登録番号" &amp; リスト!O843)&gt;=1,"",IF(VLOOKUP(O843,登録者リスト!$A$1:$D$43729,4,FALSE)=基本情報!$D$6,O843,"")),"")</f>
        <v/>
      </c>
    </row>
    <row r="844" spans="15:16" x14ac:dyDescent="0.15">
      <c r="O844">
        <v>843</v>
      </c>
      <c r="P844" t="str">
        <f>IFERROR(IF(COUNTIF(個人情報!$BI$5:$BI$401,"登録番号" &amp; リスト!O844)&gt;=1,"",IF(VLOOKUP(O844,登録者リスト!$A$1:$D$43729,4,FALSE)=基本情報!$D$6,O844,"")),"")</f>
        <v/>
      </c>
    </row>
    <row r="845" spans="15:16" x14ac:dyDescent="0.15">
      <c r="O845">
        <v>844</v>
      </c>
      <c r="P845" t="str">
        <f>IFERROR(IF(COUNTIF(個人情報!$BI$5:$BI$401,"登録番号" &amp; リスト!O845)&gt;=1,"",IF(VLOOKUP(O845,登録者リスト!$A$1:$D$43729,4,FALSE)=基本情報!$D$6,O845,"")),"")</f>
        <v/>
      </c>
    </row>
    <row r="846" spans="15:16" x14ac:dyDescent="0.15">
      <c r="O846">
        <v>845</v>
      </c>
      <c r="P846" t="str">
        <f>IFERROR(IF(COUNTIF(個人情報!$BI$5:$BI$401,"登録番号" &amp; リスト!O846)&gt;=1,"",IF(VLOOKUP(O846,登録者リスト!$A$1:$D$43729,4,FALSE)=基本情報!$D$6,O846,"")),"")</f>
        <v/>
      </c>
    </row>
    <row r="847" spans="15:16" x14ac:dyDescent="0.15">
      <c r="O847">
        <v>846</v>
      </c>
      <c r="P847" t="str">
        <f>IFERROR(IF(COUNTIF(個人情報!$BI$5:$BI$401,"登録番号" &amp; リスト!O847)&gt;=1,"",IF(VLOOKUP(O847,登録者リスト!$A$1:$D$43729,4,FALSE)=基本情報!$D$6,O847,"")),"")</f>
        <v/>
      </c>
    </row>
    <row r="848" spans="15:16" x14ac:dyDescent="0.15">
      <c r="O848">
        <v>847</v>
      </c>
      <c r="P848" t="str">
        <f>IFERROR(IF(COUNTIF(個人情報!$BI$5:$BI$401,"登録番号" &amp; リスト!O848)&gt;=1,"",IF(VLOOKUP(O848,登録者リスト!$A$1:$D$43729,4,FALSE)=基本情報!$D$6,O848,"")),"")</f>
        <v/>
      </c>
    </row>
    <row r="849" spans="15:16" x14ac:dyDescent="0.15">
      <c r="O849">
        <v>848</v>
      </c>
      <c r="P849" t="str">
        <f>IFERROR(IF(COUNTIF(個人情報!$BI$5:$BI$401,"登録番号" &amp; リスト!O849)&gt;=1,"",IF(VLOOKUP(O849,登録者リスト!$A$1:$D$43729,4,FALSE)=基本情報!$D$6,O849,"")),"")</f>
        <v/>
      </c>
    </row>
    <row r="850" spans="15:16" x14ac:dyDescent="0.15">
      <c r="O850">
        <v>849</v>
      </c>
      <c r="P850" t="str">
        <f>IFERROR(IF(COUNTIF(個人情報!$BI$5:$BI$401,"登録番号" &amp; リスト!O850)&gt;=1,"",IF(VLOOKUP(O850,登録者リスト!$A$1:$D$43729,4,FALSE)=基本情報!$D$6,O850,"")),"")</f>
        <v/>
      </c>
    </row>
    <row r="851" spans="15:16" x14ac:dyDescent="0.15">
      <c r="O851">
        <v>850</v>
      </c>
      <c r="P851" t="str">
        <f>IFERROR(IF(COUNTIF(個人情報!$BI$5:$BI$401,"登録番号" &amp; リスト!O851)&gt;=1,"",IF(VLOOKUP(O851,登録者リスト!$A$1:$D$43729,4,FALSE)=基本情報!$D$6,O851,"")),"")</f>
        <v/>
      </c>
    </row>
    <row r="852" spans="15:16" x14ac:dyDescent="0.15">
      <c r="O852">
        <v>851</v>
      </c>
      <c r="P852" t="str">
        <f>IFERROR(IF(COUNTIF(個人情報!$BI$5:$BI$401,"登録番号" &amp; リスト!O852)&gt;=1,"",IF(VLOOKUP(O852,登録者リスト!$A$1:$D$43729,4,FALSE)=基本情報!$D$6,O852,"")),"")</f>
        <v/>
      </c>
    </row>
    <row r="853" spans="15:16" x14ac:dyDescent="0.15">
      <c r="O853">
        <v>852</v>
      </c>
      <c r="P853" t="str">
        <f>IFERROR(IF(COUNTIF(個人情報!$BI$5:$BI$401,"登録番号" &amp; リスト!O853)&gt;=1,"",IF(VLOOKUP(O853,登録者リスト!$A$1:$D$43729,4,FALSE)=基本情報!$D$6,O853,"")),"")</f>
        <v/>
      </c>
    </row>
    <row r="854" spans="15:16" x14ac:dyDescent="0.15">
      <c r="O854">
        <v>853</v>
      </c>
      <c r="P854" t="str">
        <f>IFERROR(IF(COUNTIF(個人情報!$BI$5:$BI$401,"登録番号" &amp; リスト!O854)&gt;=1,"",IF(VLOOKUP(O854,登録者リスト!$A$1:$D$43729,4,FALSE)=基本情報!$D$6,O854,"")),"")</f>
        <v/>
      </c>
    </row>
    <row r="855" spans="15:16" x14ac:dyDescent="0.15">
      <c r="O855">
        <v>854</v>
      </c>
      <c r="P855" t="str">
        <f>IFERROR(IF(COUNTIF(個人情報!$BI$5:$BI$401,"登録番号" &amp; リスト!O855)&gt;=1,"",IF(VLOOKUP(O855,登録者リスト!$A$1:$D$43729,4,FALSE)=基本情報!$D$6,O855,"")),"")</f>
        <v/>
      </c>
    </row>
    <row r="856" spans="15:16" x14ac:dyDescent="0.15">
      <c r="O856">
        <v>855</v>
      </c>
      <c r="P856" t="str">
        <f>IFERROR(IF(COUNTIF(個人情報!$BI$5:$BI$401,"登録番号" &amp; リスト!O856)&gt;=1,"",IF(VLOOKUP(O856,登録者リスト!$A$1:$D$43729,4,FALSE)=基本情報!$D$6,O856,"")),"")</f>
        <v/>
      </c>
    </row>
    <row r="857" spans="15:16" x14ac:dyDescent="0.15">
      <c r="O857">
        <v>856</v>
      </c>
      <c r="P857" t="str">
        <f>IFERROR(IF(COUNTIF(個人情報!$BI$5:$BI$401,"登録番号" &amp; リスト!O857)&gt;=1,"",IF(VLOOKUP(O857,登録者リスト!$A$1:$D$43729,4,FALSE)=基本情報!$D$6,O857,"")),"")</f>
        <v/>
      </c>
    </row>
    <row r="858" spans="15:16" x14ac:dyDescent="0.15">
      <c r="O858">
        <v>857</v>
      </c>
      <c r="P858" t="str">
        <f>IFERROR(IF(COUNTIF(個人情報!$BI$5:$BI$401,"登録番号" &amp; リスト!O858)&gt;=1,"",IF(VLOOKUP(O858,登録者リスト!$A$1:$D$43729,4,FALSE)=基本情報!$D$6,O858,"")),"")</f>
        <v/>
      </c>
    </row>
    <row r="859" spans="15:16" x14ac:dyDescent="0.15">
      <c r="O859">
        <v>858</v>
      </c>
      <c r="P859" t="str">
        <f>IFERROR(IF(COUNTIF(個人情報!$BI$5:$BI$401,"登録番号" &amp; リスト!O859)&gt;=1,"",IF(VLOOKUP(O859,登録者リスト!$A$1:$D$43729,4,FALSE)=基本情報!$D$6,O859,"")),"")</f>
        <v/>
      </c>
    </row>
    <row r="860" spans="15:16" x14ac:dyDescent="0.15">
      <c r="O860">
        <v>859</v>
      </c>
      <c r="P860" t="str">
        <f>IFERROR(IF(COUNTIF(個人情報!$BI$5:$BI$401,"登録番号" &amp; リスト!O860)&gt;=1,"",IF(VLOOKUP(O860,登録者リスト!$A$1:$D$43729,4,FALSE)=基本情報!$D$6,O860,"")),"")</f>
        <v/>
      </c>
    </row>
    <row r="861" spans="15:16" x14ac:dyDescent="0.15">
      <c r="O861">
        <v>860</v>
      </c>
      <c r="P861" t="str">
        <f>IFERROR(IF(COUNTIF(個人情報!$BI$5:$BI$401,"登録番号" &amp; リスト!O861)&gt;=1,"",IF(VLOOKUP(O861,登録者リスト!$A$1:$D$43729,4,FALSE)=基本情報!$D$6,O861,"")),"")</f>
        <v/>
      </c>
    </row>
    <row r="862" spans="15:16" x14ac:dyDescent="0.15">
      <c r="O862">
        <v>861</v>
      </c>
      <c r="P862" t="str">
        <f>IFERROR(IF(COUNTIF(個人情報!$BI$5:$BI$401,"登録番号" &amp; リスト!O862)&gt;=1,"",IF(VLOOKUP(O862,登録者リスト!$A$1:$D$43729,4,FALSE)=基本情報!$D$6,O862,"")),"")</f>
        <v/>
      </c>
    </row>
    <row r="863" spans="15:16" x14ac:dyDescent="0.15">
      <c r="O863">
        <v>862</v>
      </c>
      <c r="P863" t="str">
        <f>IFERROR(IF(COUNTIF(個人情報!$BI$5:$BI$401,"登録番号" &amp; リスト!O863)&gt;=1,"",IF(VLOOKUP(O863,登録者リスト!$A$1:$D$43729,4,FALSE)=基本情報!$D$6,O863,"")),"")</f>
        <v/>
      </c>
    </row>
    <row r="864" spans="15:16" x14ac:dyDescent="0.15">
      <c r="O864">
        <v>863</v>
      </c>
      <c r="P864" t="str">
        <f>IFERROR(IF(COUNTIF(個人情報!$BI$5:$BI$401,"登録番号" &amp; リスト!O864)&gt;=1,"",IF(VLOOKUP(O864,登録者リスト!$A$1:$D$43729,4,FALSE)=基本情報!$D$6,O864,"")),"")</f>
        <v/>
      </c>
    </row>
    <row r="865" spans="15:16" x14ac:dyDescent="0.15">
      <c r="O865">
        <v>864</v>
      </c>
      <c r="P865" t="str">
        <f>IFERROR(IF(COUNTIF(個人情報!$BI$5:$BI$401,"登録番号" &amp; リスト!O865)&gt;=1,"",IF(VLOOKUP(O865,登録者リスト!$A$1:$D$43729,4,FALSE)=基本情報!$D$6,O865,"")),"")</f>
        <v/>
      </c>
    </row>
    <row r="866" spans="15:16" x14ac:dyDescent="0.15">
      <c r="O866">
        <v>865</v>
      </c>
      <c r="P866" t="str">
        <f>IFERROR(IF(COUNTIF(個人情報!$BI$5:$BI$401,"登録番号" &amp; リスト!O866)&gt;=1,"",IF(VLOOKUP(O866,登録者リスト!$A$1:$D$43729,4,FALSE)=基本情報!$D$6,O866,"")),"")</f>
        <v/>
      </c>
    </row>
    <row r="867" spans="15:16" x14ac:dyDescent="0.15">
      <c r="O867">
        <v>866</v>
      </c>
      <c r="P867" t="str">
        <f>IFERROR(IF(COUNTIF(個人情報!$BI$5:$BI$401,"登録番号" &amp; リスト!O867)&gt;=1,"",IF(VLOOKUP(O867,登録者リスト!$A$1:$D$43729,4,FALSE)=基本情報!$D$6,O867,"")),"")</f>
        <v/>
      </c>
    </row>
    <row r="868" spans="15:16" x14ac:dyDescent="0.15">
      <c r="O868">
        <v>867</v>
      </c>
      <c r="P868" t="str">
        <f>IFERROR(IF(COUNTIF(個人情報!$BI$5:$BI$401,"登録番号" &amp; リスト!O868)&gt;=1,"",IF(VLOOKUP(O868,登録者リスト!$A$1:$D$43729,4,FALSE)=基本情報!$D$6,O868,"")),"")</f>
        <v/>
      </c>
    </row>
    <row r="869" spans="15:16" x14ac:dyDescent="0.15">
      <c r="O869">
        <v>868</v>
      </c>
      <c r="P869" t="str">
        <f>IFERROR(IF(COUNTIF(個人情報!$BI$5:$BI$401,"登録番号" &amp; リスト!O869)&gt;=1,"",IF(VLOOKUP(O869,登録者リスト!$A$1:$D$43729,4,FALSE)=基本情報!$D$6,O869,"")),"")</f>
        <v/>
      </c>
    </row>
    <row r="870" spans="15:16" x14ac:dyDescent="0.15">
      <c r="O870">
        <v>869</v>
      </c>
      <c r="P870" t="str">
        <f>IFERROR(IF(COUNTIF(個人情報!$BI$5:$BI$401,"登録番号" &amp; リスト!O870)&gt;=1,"",IF(VLOOKUP(O870,登録者リスト!$A$1:$D$43729,4,FALSE)=基本情報!$D$6,O870,"")),"")</f>
        <v/>
      </c>
    </row>
    <row r="871" spans="15:16" x14ac:dyDescent="0.15">
      <c r="O871">
        <v>870</v>
      </c>
      <c r="P871" t="str">
        <f>IFERROR(IF(COUNTIF(個人情報!$BI$5:$BI$401,"登録番号" &amp; リスト!O871)&gt;=1,"",IF(VLOOKUP(O871,登録者リスト!$A$1:$D$43729,4,FALSE)=基本情報!$D$6,O871,"")),"")</f>
        <v/>
      </c>
    </row>
    <row r="872" spans="15:16" x14ac:dyDescent="0.15">
      <c r="O872">
        <v>871</v>
      </c>
      <c r="P872" t="str">
        <f>IFERROR(IF(COUNTIF(個人情報!$BI$5:$BI$401,"登録番号" &amp; リスト!O872)&gt;=1,"",IF(VLOOKUP(O872,登録者リスト!$A$1:$D$43729,4,FALSE)=基本情報!$D$6,O872,"")),"")</f>
        <v/>
      </c>
    </row>
    <row r="873" spans="15:16" x14ac:dyDescent="0.15">
      <c r="O873">
        <v>872</v>
      </c>
      <c r="P873" t="str">
        <f>IFERROR(IF(COUNTIF(個人情報!$BI$5:$BI$401,"登録番号" &amp; リスト!O873)&gt;=1,"",IF(VLOOKUP(O873,登録者リスト!$A$1:$D$43729,4,FALSE)=基本情報!$D$6,O873,"")),"")</f>
        <v/>
      </c>
    </row>
    <row r="874" spans="15:16" x14ac:dyDescent="0.15">
      <c r="O874">
        <v>873</v>
      </c>
      <c r="P874" t="str">
        <f>IFERROR(IF(COUNTIF(個人情報!$BI$5:$BI$401,"登録番号" &amp; リスト!O874)&gt;=1,"",IF(VLOOKUP(O874,登録者リスト!$A$1:$D$43729,4,FALSE)=基本情報!$D$6,O874,"")),"")</f>
        <v/>
      </c>
    </row>
    <row r="875" spans="15:16" x14ac:dyDescent="0.15">
      <c r="O875">
        <v>874</v>
      </c>
      <c r="P875" t="str">
        <f>IFERROR(IF(COUNTIF(個人情報!$BI$5:$BI$401,"登録番号" &amp; リスト!O875)&gt;=1,"",IF(VLOOKUP(O875,登録者リスト!$A$1:$D$43729,4,FALSE)=基本情報!$D$6,O875,"")),"")</f>
        <v/>
      </c>
    </row>
    <row r="876" spans="15:16" x14ac:dyDescent="0.15">
      <c r="O876">
        <v>875</v>
      </c>
      <c r="P876" t="str">
        <f>IFERROR(IF(COUNTIF(個人情報!$BI$5:$BI$401,"登録番号" &amp; リスト!O876)&gt;=1,"",IF(VLOOKUP(O876,登録者リスト!$A$1:$D$43729,4,FALSE)=基本情報!$D$6,O876,"")),"")</f>
        <v/>
      </c>
    </row>
    <row r="877" spans="15:16" x14ac:dyDescent="0.15">
      <c r="O877">
        <v>876</v>
      </c>
      <c r="P877" t="str">
        <f>IFERROR(IF(COUNTIF(個人情報!$BI$5:$BI$401,"登録番号" &amp; リスト!O877)&gt;=1,"",IF(VLOOKUP(O877,登録者リスト!$A$1:$D$43729,4,FALSE)=基本情報!$D$6,O877,"")),"")</f>
        <v/>
      </c>
    </row>
    <row r="878" spans="15:16" x14ac:dyDescent="0.15">
      <c r="O878">
        <v>877</v>
      </c>
      <c r="P878" t="str">
        <f>IFERROR(IF(COUNTIF(個人情報!$BI$5:$BI$401,"登録番号" &amp; リスト!O878)&gt;=1,"",IF(VLOOKUP(O878,登録者リスト!$A$1:$D$43729,4,FALSE)=基本情報!$D$6,O878,"")),"")</f>
        <v/>
      </c>
    </row>
    <row r="879" spans="15:16" x14ac:dyDescent="0.15">
      <c r="O879">
        <v>878</v>
      </c>
      <c r="P879" t="str">
        <f>IFERROR(IF(COUNTIF(個人情報!$BI$5:$BI$401,"登録番号" &amp; リスト!O879)&gt;=1,"",IF(VLOOKUP(O879,登録者リスト!$A$1:$D$43729,4,FALSE)=基本情報!$D$6,O879,"")),"")</f>
        <v/>
      </c>
    </row>
    <row r="880" spans="15:16" x14ac:dyDescent="0.15">
      <c r="O880">
        <v>879</v>
      </c>
      <c r="P880" t="str">
        <f>IFERROR(IF(COUNTIF(個人情報!$BI$5:$BI$401,"登録番号" &amp; リスト!O880)&gt;=1,"",IF(VLOOKUP(O880,登録者リスト!$A$1:$D$43729,4,FALSE)=基本情報!$D$6,O880,"")),"")</f>
        <v/>
      </c>
    </row>
    <row r="881" spans="15:16" x14ac:dyDescent="0.15">
      <c r="O881">
        <v>880</v>
      </c>
      <c r="P881" t="str">
        <f>IFERROR(IF(COUNTIF(個人情報!$BI$5:$BI$401,"登録番号" &amp; リスト!O881)&gt;=1,"",IF(VLOOKUP(O881,登録者リスト!$A$1:$D$43729,4,FALSE)=基本情報!$D$6,O881,"")),"")</f>
        <v/>
      </c>
    </row>
    <row r="882" spans="15:16" x14ac:dyDescent="0.15">
      <c r="O882">
        <v>881</v>
      </c>
      <c r="P882" t="str">
        <f>IFERROR(IF(COUNTIF(個人情報!$BI$5:$BI$401,"登録番号" &amp; リスト!O882)&gt;=1,"",IF(VLOOKUP(O882,登録者リスト!$A$1:$D$43729,4,FALSE)=基本情報!$D$6,O882,"")),"")</f>
        <v/>
      </c>
    </row>
    <row r="883" spans="15:16" x14ac:dyDescent="0.15">
      <c r="O883">
        <v>882</v>
      </c>
      <c r="P883" t="str">
        <f>IFERROR(IF(COUNTIF(個人情報!$BI$5:$BI$401,"登録番号" &amp; リスト!O883)&gt;=1,"",IF(VLOOKUP(O883,登録者リスト!$A$1:$D$43729,4,FALSE)=基本情報!$D$6,O883,"")),"")</f>
        <v/>
      </c>
    </row>
    <row r="884" spans="15:16" x14ac:dyDescent="0.15">
      <c r="O884">
        <v>883</v>
      </c>
      <c r="P884" t="str">
        <f>IFERROR(IF(COUNTIF(個人情報!$BI$5:$BI$401,"登録番号" &amp; リスト!O884)&gt;=1,"",IF(VLOOKUP(O884,登録者リスト!$A$1:$D$43729,4,FALSE)=基本情報!$D$6,O884,"")),"")</f>
        <v/>
      </c>
    </row>
    <row r="885" spans="15:16" x14ac:dyDescent="0.15">
      <c r="O885">
        <v>884</v>
      </c>
      <c r="P885" t="str">
        <f>IFERROR(IF(COUNTIF(個人情報!$BI$5:$BI$401,"登録番号" &amp; リスト!O885)&gt;=1,"",IF(VLOOKUP(O885,登録者リスト!$A$1:$D$43729,4,FALSE)=基本情報!$D$6,O885,"")),"")</f>
        <v/>
      </c>
    </row>
    <row r="886" spans="15:16" x14ac:dyDescent="0.15">
      <c r="O886">
        <v>885</v>
      </c>
      <c r="P886" t="str">
        <f>IFERROR(IF(COUNTIF(個人情報!$BI$5:$BI$401,"登録番号" &amp; リスト!O886)&gt;=1,"",IF(VLOOKUP(O886,登録者リスト!$A$1:$D$43729,4,FALSE)=基本情報!$D$6,O886,"")),"")</f>
        <v/>
      </c>
    </row>
    <row r="887" spans="15:16" x14ac:dyDescent="0.15">
      <c r="O887">
        <v>886</v>
      </c>
      <c r="P887" t="str">
        <f>IFERROR(IF(COUNTIF(個人情報!$BI$5:$BI$401,"登録番号" &amp; リスト!O887)&gt;=1,"",IF(VLOOKUP(O887,登録者リスト!$A$1:$D$43729,4,FALSE)=基本情報!$D$6,O887,"")),"")</f>
        <v/>
      </c>
    </row>
    <row r="888" spans="15:16" x14ac:dyDescent="0.15">
      <c r="O888">
        <v>887</v>
      </c>
      <c r="P888" t="str">
        <f>IFERROR(IF(COUNTIF(個人情報!$BI$5:$BI$401,"登録番号" &amp; リスト!O888)&gt;=1,"",IF(VLOOKUP(O888,登録者リスト!$A$1:$D$43729,4,FALSE)=基本情報!$D$6,O888,"")),"")</f>
        <v/>
      </c>
    </row>
    <row r="889" spans="15:16" x14ac:dyDescent="0.15">
      <c r="O889">
        <v>888</v>
      </c>
      <c r="P889" t="str">
        <f>IFERROR(IF(COUNTIF(個人情報!$BI$5:$BI$401,"登録番号" &amp; リスト!O889)&gt;=1,"",IF(VLOOKUP(O889,登録者リスト!$A$1:$D$43729,4,FALSE)=基本情報!$D$6,O889,"")),"")</f>
        <v/>
      </c>
    </row>
    <row r="890" spans="15:16" x14ac:dyDescent="0.15">
      <c r="O890">
        <v>889</v>
      </c>
      <c r="P890" t="str">
        <f>IFERROR(IF(COUNTIF(個人情報!$BI$5:$BI$401,"登録番号" &amp; リスト!O890)&gt;=1,"",IF(VLOOKUP(O890,登録者リスト!$A$1:$D$43729,4,FALSE)=基本情報!$D$6,O890,"")),"")</f>
        <v/>
      </c>
    </row>
    <row r="891" spans="15:16" x14ac:dyDescent="0.15">
      <c r="O891">
        <v>890</v>
      </c>
      <c r="P891" t="str">
        <f>IFERROR(IF(COUNTIF(個人情報!$BI$5:$BI$401,"登録番号" &amp; リスト!O891)&gt;=1,"",IF(VLOOKUP(O891,登録者リスト!$A$1:$D$43729,4,FALSE)=基本情報!$D$6,O891,"")),"")</f>
        <v/>
      </c>
    </row>
    <row r="892" spans="15:16" x14ac:dyDescent="0.15">
      <c r="O892">
        <v>891</v>
      </c>
      <c r="P892" t="str">
        <f>IFERROR(IF(COUNTIF(個人情報!$BI$5:$BI$401,"登録番号" &amp; リスト!O892)&gt;=1,"",IF(VLOOKUP(O892,登録者リスト!$A$1:$D$43729,4,FALSE)=基本情報!$D$6,O892,"")),"")</f>
        <v/>
      </c>
    </row>
    <row r="893" spans="15:16" x14ac:dyDescent="0.15">
      <c r="O893">
        <v>892</v>
      </c>
      <c r="P893" t="str">
        <f>IFERROR(IF(COUNTIF(個人情報!$BI$5:$BI$401,"登録番号" &amp; リスト!O893)&gt;=1,"",IF(VLOOKUP(O893,登録者リスト!$A$1:$D$43729,4,FALSE)=基本情報!$D$6,O893,"")),"")</f>
        <v/>
      </c>
    </row>
    <row r="894" spans="15:16" x14ac:dyDescent="0.15">
      <c r="O894">
        <v>893</v>
      </c>
      <c r="P894" t="str">
        <f>IFERROR(IF(COUNTIF(個人情報!$BI$5:$BI$401,"登録番号" &amp; リスト!O894)&gt;=1,"",IF(VLOOKUP(O894,登録者リスト!$A$1:$D$43729,4,FALSE)=基本情報!$D$6,O894,"")),"")</f>
        <v/>
      </c>
    </row>
    <row r="895" spans="15:16" x14ac:dyDescent="0.15">
      <c r="O895">
        <v>894</v>
      </c>
      <c r="P895" t="str">
        <f>IFERROR(IF(COUNTIF(個人情報!$BI$5:$BI$401,"登録番号" &amp; リスト!O895)&gt;=1,"",IF(VLOOKUP(O895,登録者リスト!$A$1:$D$43729,4,FALSE)=基本情報!$D$6,O895,"")),"")</f>
        <v/>
      </c>
    </row>
    <row r="896" spans="15:16" x14ac:dyDescent="0.15">
      <c r="O896">
        <v>895</v>
      </c>
      <c r="P896" t="str">
        <f>IFERROR(IF(COUNTIF(個人情報!$BI$5:$BI$401,"登録番号" &amp; リスト!O896)&gt;=1,"",IF(VLOOKUP(O896,登録者リスト!$A$1:$D$43729,4,FALSE)=基本情報!$D$6,O896,"")),"")</f>
        <v/>
      </c>
    </row>
    <row r="897" spans="15:16" x14ac:dyDescent="0.15">
      <c r="O897">
        <v>896</v>
      </c>
      <c r="P897" t="str">
        <f>IFERROR(IF(COUNTIF(個人情報!$BI$5:$BI$401,"登録番号" &amp; リスト!O897)&gt;=1,"",IF(VLOOKUP(O897,登録者リスト!$A$1:$D$43729,4,FALSE)=基本情報!$D$6,O897,"")),"")</f>
        <v/>
      </c>
    </row>
    <row r="898" spans="15:16" x14ac:dyDescent="0.15">
      <c r="O898">
        <v>897</v>
      </c>
      <c r="P898" t="str">
        <f>IFERROR(IF(COUNTIF(個人情報!$BI$5:$BI$401,"登録番号" &amp; リスト!O898)&gt;=1,"",IF(VLOOKUP(O898,登録者リスト!$A$1:$D$43729,4,FALSE)=基本情報!$D$6,O898,"")),"")</f>
        <v/>
      </c>
    </row>
    <row r="899" spans="15:16" x14ac:dyDescent="0.15">
      <c r="O899">
        <v>898</v>
      </c>
      <c r="P899" t="str">
        <f>IFERROR(IF(COUNTIF(個人情報!$BI$5:$BI$401,"登録番号" &amp; リスト!O899)&gt;=1,"",IF(VLOOKUP(O899,登録者リスト!$A$1:$D$43729,4,FALSE)=基本情報!$D$6,O899,"")),"")</f>
        <v/>
      </c>
    </row>
    <row r="900" spans="15:16" x14ac:dyDescent="0.15">
      <c r="O900">
        <v>899</v>
      </c>
      <c r="P900" t="str">
        <f>IFERROR(IF(COUNTIF(個人情報!$BI$5:$BI$401,"登録番号" &amp; リスト!O900)&gt;=1,"",IF(VLOOKUP(O900,登録者リスト!$A$1:$D$43729,4,FALSE)=基本情報!$D$6,O900,"")),"")</f>
        <v/>
      </c>
    </row>
    <row r="901" spans="15:16" x14ac:dyDescent="0.15">
      <c r="O901">
        <v>900</v>
      </c>
      <c r="P901" t="str">
        <f>IFERROR(IF(COUNTIF(個人情報!$BI$5:$BI$401,"登録番号" &amp; リスト!O901)&gt;=1,"",IF(VLOOKUP(O901,登録者リスト!$A$1:$D$43729,4,FALSE)=基本情報!$D$6,O901,"")),"")</f>
        <v/>
      </c>
    </row>
    <row r="902" spans="15:16" x14ac:dyDescent="0.15">
      <c r="O902">
        <v>901</v>
      </c>
      <c r="P902" t="str">
        <f>IFERROR(IF(COUNTIF(個人情報!$BI$5:$BI$401,"登録番号" &amp; リスト!O902)&gt;=1,"",IF(VLOOKUP(O902,登録者リスト!$A$1:$D$43729,4,FALSE)=基本情報!$D$6,O902,"")),"")</f>
        <v/>
      </c>
    </row>
    <row r="903" spans="15:16" x14ac:dyDescent="0.15">
      <c r="O903">
        <v>902</v>
      </c>
      <c r="P903" t="str">
        <f>IFERROR(IF(COUNTIF(個人情報!$BI$5:$BI$401,"登録番号" &amp; リスト!O903)&gt;=1,"",IF(VLOOKUP(O903,登録者リスト!$A$1:$D$43729,4,FALSE)=基本情報!$D$6,O903,"")),"")</f>
        <v/>
      </c>
    </row>
    <row r="904" spans="15:16" x14ac:dyDescent="0.15">
      <c r="O904">
        <v>903</v>
      </c>
      <c r="P904" t="str">
        <f>IFERROR(IF(COUNTIF(個人情報!$BI$5:$BI$401,"登録番号" &amp; リスト!O904)&gt;=1,"",IF(VLOOKUP(O904,登録者リスト!$A$1:$D$43729,4,FALSE)=基本情報!$D$6,O904,"")),"")</f>
        <v/>
      </c>
    </row>
    <row r="905" spans="15:16" x14ac:dyDescent="0.15">
      <c r="O905">
        <v>904</v>
      </c>
      <c r="P905" t="str">
        <f>IFERROR(IF(COUNTIF(個人情報!$BI$5:$BI$401,"登録番号" &amp; リスト!O905)&gt;=1,"",IF(VLOOKUP(O905,登録者リスト!$A$1:$D$43729,4,FALSE)=基本情報!$D$6,O905,"")),"")</f>
        <v/>
      </c>
    </row>
    <row r="906" spans="15:16" x14ac:dyDescent="0.15">
      <c r="O906">
        <v>905</v>
      </c>
      <c r="P906" t="str">
        <f>IFERROR(IF(COUNTIF(個人情報!$BI$5:$BI$401,"登録番号" &amp; リスト!O906)&gt;=1,"",IF(VLOOKUP(O906,登録者リスト!$A$1:$D$43729,4,FALSE)=基本情報!$D$6,O906,"")),"")</f>
        <v/>
      </c>
    </row>
    <row r="907" spans="15:16" x14ac:dyDescent="0.15">
      <c r="O907">
        <v>906</v>
      </c>
      <c r="P907" t="str">
        <f>IFERROR(IF(COUNTIF(個人情報!$BI$5:$BI$401,"登録番号" &amp; リスト!O907)&gt;=1,"",IF(VLOOKUP(O907,登録者リスト!$A$1:$D$43729,4,FALSE)=基本情報!$D$6,O907,"")),"")</f>
        <v/>
      </c>
    </row>
    <row r="908" spans="15:16" x14ac:dyDescent="0.15">
      <c r="O908">
        <v>907</v>
      </c>
      <c r="P908" t="str">
        <f>IFERROR(IF(COUNTIF(個人情報!$BI$5:$BI$401,"登録番号" &amp; リスト!O908)&gt;=1,"",IF(VLOOKUP(O908,登録者リスト!$A$1:$D$43729,4,FALSE)=基本情報!$D$6,O908,"")),"")</f>
        <v/>
      </c>
    </row>
    <row r="909" spans="15:16" x14ac:dyDescent="0.15">
      <c r="O909">
        <v>908</v>
      </c>
      <c r="P909" t="str">
        <f>IFERROR(IF(COUNTIF(個人情報!$BI$5:$BI$401,"登録番号" &amp; リスト!O909)&gt;=1,"",IF(VLOOKUP(O909,登録者リスト!$A$1:$D$43729,4,FALSE)=基本情報!$D$6,O909,"")),"")</f>
        <v/>
      </c>
    </row>
    <row r="910" spans="15:16" x14ac:dyDescent="0.15">
      <c r="O910">
        <v>909</v>
      </c>
      <c r="P910" t="str">
        <f>IFERROR(IF(COUNTIF(個人情報!$BI$5:$BI$401,"登録番号" &amp; リスト!O910)&gt;=1,"",IF(VLOOKUP(O910,登録者リスト!$A$1:$D$43729,4,FALSE)=基本情報!$D$6,O910,"")),"")</f>
        <v/>
      </c>
    </row>
    <row r="911" spans="15:16" x14ac:dyDescent="0.15">
      <c r="O911">
        <v>910</v>
      </c>
      <c r="P911" t="str">
        <f>IFERROR(IF(COUNTIF(個人情報!$BI$5:$BI$401,"登録番号" &amp; リスト!O911)&gt;=1,"",IF(VLOOKUP(O911,登録者リスト!$A$1:$D$43729,4,FALSE)=基本情報!$D$6,O911,"")),"")</f>
        <v/>
      </c>
    </row>
    <row r="912" spans="15:16" x14ac:dyDescent="0.15">
      <c r="O912">
        <v>911</v>
      </c>
      <c r="P912" t="str">
        <f>IFERROR(IF(COUNTIF(個人情報!$BI$5:$BI$401,"登録番号" &amp; リスト!O912)&gt;=1,"",IF(VLOOKUP(O912,登録者リスト!$A$1:$D$43729,4,FALSE)=基本情報!$D$6,O912,"")),"")</f>
        <v/>
      </c>
    </row>
    <row r="913" spans="15:16" x14ac:dyDescent="0.15">
      <c r="O913">
        <v>912</v>
      </c>
      <c r="P913" t="str">
        <f>IFERROR(IF(COUNTIF(個人情報!$BI$5:$BI$401,"登録番号" &amp; リスト!O913)&gt;=1,"",IF(VLOOKUP(O913,登録者リスト!$A$1:$D$43729,4,FALSE)=基本情報!$D$6,O913,"")),"")</f>
        <v/>
      </c>
    </row>
    <row r="914" spans="15:16" x14ac:dyDescent="0.15">
      <c r="O914">
        <v>913</v>
      </c>
      <c r="P914" t="str">
        <f>IFERROR(IF(COUNTIF(個人情報!$BI$5:$BI$401,"登録番号" &amp; リスト!O914)&gt;=1,"",IF(VLOOKUP(O914,登録者リスト!$A$1:$D$43729,4,FALSE)=基本情報!$D$6,O914,"")),"")</f>
        <v/>
      </c>
    </row>
    <row r="915" spans="15:16" x14ac:dyDescent="0.15">
      <c r="O915">
        <v>914</v>
      </c>
      <c r="P915" t="str">
        <f>IFERROR(IF(COUNTIF(個人情報!$BI$5:$BI$401,"登録番号" &amp; リスト!O915)&gt;=1,"",IF(VLOOKUP(O915,登録者リスト!$A$1:$D$43729,4,FALSE)=基本情報!$D$6,O915,"")),"")</f>
        <v/>
      </c>
    </row>
    <row r="916" spans="15:16" x14ac:dyDescent="0.15">
      <c r="O916">
        <v>915</v>
      </c>
      <c r="P916" t="str">
        <f>IFERROR(IF(COUNTIF(個人情報!$BI$5:$BI$401,"登録番号" &amp; リスト!O916)&gt;=1,"",IF(VLOOKUP(O916,登録者リスト!$A$1:$D$43729,4,FALSE)=基本情報!$D$6,O916,"")),"")</f>
        <v/>
      </c>
    </row>
    <row r="917" spans="15:16" x14ac:dyDescent="0.15">
      <c r="O917">
        <v>916</v>
      </c>
      <c r="P917" t="str">
        <f>IFERROR(IF(COUNTIF(個人情報!$BI$5:$BI$401,"登録番号" &amp; リスト!O917)&gt;=1,"",IF(VLOOKUP(O917,登録者リスト!$A$1:$D$43729,4,FALSE)=基本情報!$D$6,O917,"")),"")</f>
        <v/>
      </c>
    </row>
    <row r="918" spans="15:16" x14ac:dyDescent="0.15">
      <c r="O918">
        <v>917</v>
      </c>
      <c r="P918" t="str">
        <f>IFERROR(IF(COUNTIF(個人情報!$BI$5:$BI$401,"登録番号" &amp; リスト!O918)&gt;=1,"",IF(VLOOKUP(O918,登録者リスト!$A$1:$D$43729,4,FALSE)=基本情報!$D$6,O918,"")),"")</f>
        <v/>
      </c>
    </row>
    <row r="919" spans="15:16" x14ac:dyDescent="0.15">
      <c r="O919">
        <v>918</v>
      </c>
      <c r="P919" t="str">
        <f>IFERROR(IF(COUNTIF(個人情報!$BI$5:$BI$401,"登録番号" &amp; リスト!O919)&gt;=1,"",IF(VLOOKUP(O919,登録者リスト!$A$1:$D$43729,4,FALSE)=基本情報!$D$6,O919,"")),"")</f>
        <v/>
      </c>
    </row>
    <row r="920" spans="15:16" x14ac:dyDescent="0.15">
      <c r="O920">
        <v>919</v>
      </c>
      <c r="P920" t="str">
        <f>IFERROR(IF(COUNTIF(個人情報!$BI$5:$BI$401,"登録番号" &amp; リスト!O920)&gt;=1,"",IF(VLOOKUP(O920,登録者リスト!$A$1:$D$43729,4,FALSE)=基本情報!$D$6,O920,"")),"")</f>
        <v/>
      </c>
    </row>
    <row r="921" spans="15:16" x14ac:dyDescent="0.15">
      <c r="O921">
        <v>920</v>
      </c>
      <c r="P921" t="str">
        <f>IFERROR(IF(COUNTIF(個人情報!$BI$5:$BI$401,"登録番号" &amp; リスト!O921)&gt;=1,"",IF(VLOOKUP(O921,登録者リスト!$A$1:$D$43729,4,FALSE)=基本情報!$D$6,O921,"")),"")</f>
        <v/>
      </c>
    </row>
    <row r="922" spans="15:16" x14ac:dyDescent="0.15">
      <c r="O922">
        <v>921</v>
      </c>
      <c r="P922" t="str">
        <f>IFERROR(IF(COUNTIF(個人情報!$BI$5:$BI$401,"登録番号" &amp; リスト!O922)&gt;=1,"",IF(VLOOKUP(O922,登録者リスト!$A$1:$D$43729,4,FALSE)=基本情報!$D$6,O922,"")),"")</f>
        <v/>
      </c>
    </row>
    <row r="923" spans="15:16" x14ac:dyDescent="0.15">
      <c r="O923">
        <v>922</v>
      </c>
      <c r="P923" t="str">
        <f>IFERROR(IF(COUNTIF(個人情報!$BI$5:$BI$401,"登録番号" &amp; リスト!O923)&gt;=1,"",IF(VLOOKUP(O923,登録者リスト!$A$1:$D$43729,4,FALSE)=基本情報!$D$6,O923,"")),"")</f>
        <v/>
      </c>
    </row>
    <row r="924" spans="15:16" x14ac:dyDescent="0.15">
      <c r="O924">
        <v>923</v>
      </c>
      <c r="P924" t="str">
        <f>IFERROR(IF(COUNTIF(個人情報!$BI$5:$BI$401,"登録番号" &amp; リスト!O924)&gt;=1,"",IF(VLOOKUP(O924,登録者リスト!$A$1:$D$43729,4,FALSE)=基本情報!$D$6,O924,"")),"")</f>
        <v/>
      </c>
    </row>
    <row r="925" spans="15:16" x14ac:dyDescent="0.15">
      <c r="O925">
        <v>924</v>
      </c>
      <c r="P925" t="str">
        <f>IFERROR(IF(COUNTIF(個人情報!$BI$5:$BI$401,"登録番号" &amp; リスト!O925)&gt;=1,"",IF(VLOOKUP(O925,登録者リスト!$A$1:$D$43729,4,FALSE)=基本情報!$D$6,O925,"")),"")</f>
        <v/>
      </c>
    </row>
    <row r="926" spans="15:16" x14ac:dyDescent="0.15">
      <c r="O926">
        <v>925</v>
      </c>
      <c r="P926" t="str">
        <f>IFERROR(IF(COUNTIF(個人情報!$BI$5:$BI$401,"登録番号" &amp; リスト!O926)&gt;=1,"",IF(VLOOKUP(O926,登録者リスト!$A$1:$D$43729,4,FALSE)=基本情報!$D$6,O926,"")),"")</f>
        <v/>
      </c>
    </row>
    <row r="927" spans="15:16" x14ac:dyDescent="0.15">
      <c r="O927">
        <v>926</v>
      </c>
      <c r="P927" t="str">
        <f>IFERROR(IF(COUNTIF(個人情報!$BI$5:$BI$401,"登録番号" &amp; リスト!O927)&gt;=1,"",IF(VLOOKUP(O927,登録者リスト!$A$1:$D$43729,4,FALSE)=基本情報!$D$6,O927,"")),"")</f>
        <v/>
      </c>
    </row>
    <row r="928" spans="15:16" x14ac:dyDescent="0.15">
      <c r="O928">
        <v>927</v>
      </c>
      <c r="P928" t="str">
        <f>IFERROR(IF(COUNTIF(個人情報!$BI$5:$BI$401,"登録番号" &amp; リスト!O928)&gt;=1,"",IF(VLOOKUP(O928,登録者リスト!$A$1:$D$43729,4,FALSE)=基本情報!$D$6,O928,"")),"")</f>
        <v/>
      </c>
    </row>
    <row r="929" spans="15:16" x14ac:dyDescent="0.15">
      <c r="O929">
        <v>928</v>
      </c>
      <c r="P929" t="str">
        <f>IFERROR(IF(COUNTIF(個人情報!$BI$5:$BI$401,"登録番号" &amp; リスト!O929)&gt;=1,"",IF(VLOOKUP(O929,登録者リスト!$A$1:$D$43729,4,FALSE)=基本情報!$D$6,O929,"")),"")</f>
        <v/>
      </c>
    </row>
    <row r="930" spans="15:16" x14ac:dyDescent="0.15">
      <c r="O930">
        <v>929</v>
      </c>
      <c r="P930" t="str">
        <f>IFERROR(IF(COUNTIF(個人情報!$BI$5:$BI$401,"登録番号" &amp; リスト!O930)&gt;=1,"",IF(VLOOKUP(O930,登録者リスト!$A$1:$D$43729,4,FALSE)=基本情報!$D$6,O930,"")),"")</f>
        <v/>
      </c>
    </row>
    <row r="931" spans="15:16" x14ac:dyDescent="0.15">
      <c r="O931">
        <v>930</v>
      </c>
      <c r="P931" t="str">
        <f>IFERROR(IF(COUNTIF(個人情報!$BI$5:$BI$401,"登録番号" &amp; リスト!O931)&gt;=1,"",IF(VLOOKUP(O931,登録者リスト!$A$1:$D$43729,4,FALSE)=基本情報!$D$6,O931,"")),"")</f>
        <v/>
      </c>
    </row>
    <row r="932" spans="15:16" x14ac:dyDescent="0.15">
      <c r="O932">
        <v>931</v>
      </c>
      <c r="P932" t="str">
        <f>IFERROR(IF(COUNTIF(個人情報!$BI$5:$BI$401,"登録番号" &amp; リスト!O932)&gt;=1,"",IF(VLOOKUP(O932,登録者リスト!$A$1:$D$43729,4,FALSE)=基本情報!$D$6,O932,"")),"")</f>
        <v/>
      </c>
    </row>
    <row r="933" spans="15:16" x14ac:dyDescent="0.15">
      <c r="O933">
        <v>932</v>
      </c>
      <c r="P933" t="str">
        <f>IFERROR(IF(COUNTIF(個人情報!$BI$5:$BI$401,"登録番号" &amp; リスト!O933)&gt;=1,"",IF(VLOOKUP(O933,登録者リスト!$A$1:$D$43729,4,FALSE)=基本情報!$D$6,O933,"")),"")</f>
        <v/>
      </c>
    </row>
    <row r="934" spans="15:16" x14ac:dyDescent="0.15">
      <c r="O934">
        <v>933</v>
      </c>
      <c r="P934" t="str">
        <f>IFERROR(IF(COUNTIF(個人情報!$BI$5:$BI$401,"登録番号" &amp; リスト!O934)&gt;=1,"",IF(VLOOKUP(O934,登録者リスト!$A$1:$D$43729,4,FALSE)=基本情報!$D$6,O934,"")),"")</f>
        <v/>
      </c>
    </row>
    <row r="935" spans="15:16" x14ac:dyDescent="0.15">
      <c r="O935">
        <v>934</v>
      </c>
      <c r="P935" t="str">
        <f>IFERROR(IF(COUNTIF(個人情報!$BI$5:$BI$401,"登録番号" &amp; リスト!O935)&gt;=1,"",IF(VLOOKUP(O935,登録者リスト!$A$1:$D$43729,4,FALSE)=基本情報!$D$6,O935,"")),"")</f>
        <v/>
      </c>
    </row>
    <row r="936" spans="15:16" x14ac:dyDescent="0.15">
      <c r="O936">
        <v>935</v>
      </c>
      <c r="P936" t="str">
        <f>IFERROR(IF(COUNTIF(個人情報!$BI$5:$BI$401,"登録番号" &amp; リスト!O936)&gt;=1,"",IF(VLOOKUP(O936,登録者リスト!$A$1:$D$43729,4,FALSE)=基本情報!$D$6,O936,"")),"")</f>
        <v/>
      </c>
    </row>
    <row r="937" spans="15:16" x14ac:dyDescent="0.15">
      <c r="O937">
        <v>936</v>
      </c>
      <c r="P937" t="str">
        <f>IFERROR(IF(COUNTIF(個人情報!$BI$5:$BI$401,"登録番号" &amp; リスト!O937)&gt;=1,"",IF(VLOOKUP(O937,登録者リスト!$A$1:$D$43729,4,FALSE)=基本情報!$D$6,O937,"")),"")</f>
        <v/>
      </c>
    </row>
    <row r="938" spans="15:16" x14ac:dyDescent="0.15">
      <c r="O938">
        <v>937</v>
      </c>
      <c r="P938" t="str">
        <f>IFERROR(IF(COUNTIF(個人情報!$BI$5:$BI$401,"登録番号" &amp; リスト!O938)&gt;=1,"",IF(VLOOKUP(O938,登録者リスト!$A$1:$D$43729,4,FALSE)=基本情報!$D$6,O938,"")),"")</f>
        <v/>
      </c>
    </row>
    <row r="939" spans="15:16" x14ac:dyDescent="0.15">
      <c r="O939">
        <v>938</v>
      </c>
      <c r="P939" t="str">
        <f>IFERROR(IF(COUNTIF(個人情報!$BI$5:$BI$401,"登録番号" &amp; リスト!O939)&gt;=1,"",IF(VLOOKUP(O939,登録者リスト!$A$1:$D$43729,4,FALSE)=基本情報!$D$6,O939,"")),"")</f>
        <v/>
      </c>
    </row>
    <row r="940" spans="15:16" x14ac:dyDescent="0.15">
      <c r="O940">
        <v>939</v>
      </c>
      <c r="P940" t="str">
        <f>IFERROR(IF(COUNTIF(個人情報!$BI$5:$BI$401,"登録番号" &amp; リスト!O940)&gt;=1,"",IF(VLOOKUP(O940,登録者リスト!$A$1:$D$43729,4,FALSE)=基本情報!$D$6,O940,"")),"")</f>
        <v/>
      </c>
    </row>
    <row r="941" spans="15:16" x14ac:dyDescent="0.15">
      <c r="O941">
        <v>940</v>
      </c>
      <c r="P941" t="str">
        <f>IFERROR(IF(COUNTIF(個人情報!$BI$5:$BI$401,"登録番号" &amp; リスト!O941)&gt;=1,"",IF(VLOOKUP(O941,登録者リスト!$A$1:$D$43729,4,FALSE)=基本情報!$D$6,O941,"")),"")</f>
        <v/>
      </c>
    </row>
    <row r="942" spans="15:16" x14ac:dyDescent="0.15">
      <c r="O942">
        <v>941</v>
      </c>
      <c r="P942" t="str">
        <f>IFERROR(IF(COUNTIF(個人情報!$BI$5:$BI$401,"登録番号" &amp; リスト!O942)&gt;=1,"",IF(VLOOKUP(O942,登録者リスト!$A$1:$D$43729,4,FALSE)=基本情報!$D$6,O942,"")),"")</f>
        <v/>
      </c>
    </row>
    <row r="943" spans="15:16" x14ac:dyDescent="0.15">
      <c r="O943">
        <v>942</v>
      </c>
      <c r="P943" t="str">
        <f>IFERROR(IF(COUNTIF(個人情報!$BI$5:$BI$401,"登録番号" &amp; リスト!O943)&gt;=1,"",IF(VLOOKUP(O943,登録者リスト!$A$1:$D$43729,4,FALSE)=基本情報!$D$6,O943,"")),"")</f>
        <v/>
      </c>
    </row>
    <row r="944" spans="15:16" x14ac:dyDescent="0.15">
      <c r="O944">
        <v>943</v>
      </c>
      <c r="P944" t="str">
        <f>IFERROR(IF(COUNTIF(個人情報!$BI$5:$BI$401,"登録番号" &amp; リスト!O944)&gt;=1,"",IF(VLOOKUP(O944,登録者リスト!$A$1:$D$43729,4,FALSE)=基本情報!$D$6,O944,"")),"")</f>
        <v/>
      </c>
    </row>
    <row r="945" spans="15:16" x14ac:dyDescent="0.15">
      <c r="O945">
        <v>944</v>
      </c>
      <c r="P945" t="str">
        <f>IFERROR(IF(COUNTIF(個人情報!$BI$5:$BI$401,"登録番号" &amp; リスト!O945)&gt;=1,"",IF(VLOOKUP(O945,登録者リスト!$A$1:$D$43729,4,FALSE)=基本情報!$D$6,O945,"")),"")</f>
        <v/>
      </c>
    </row>
    <row r="946" spans="15:16" x14ac:dyDescent="0.15">
      <c r="O946">
        <v>945</v>
      </c>
      <c r="P946" t="str">
        <f>IFERROR(IF(COUNTIF(個人情報!$BI$5:$BI$401,"登録番号" &amp; リスト!O946)&gt;=1,"",IF(VLOOKUP(O946,登録者リスト!$A$1:$D$43729,4,FALSE)=基本情報!$D$6,O946,"")),"")</f>
        <v/>
      </c>
    </row>
    <row r="947" spans="15:16" x14ac:dyDescent="0.15">
      <c r="O947">
        <v>946</v>
      </c>
      <c r="P947" t="str">
        <f>IFERROR(IF(COUNTIF(個人情報!$BI$5:$BI$401,"登録番号" &amp; リスト!O947)&gt;=1,"",IF(VLOOKUP(O947,登録者リスト!$A$1:$D$43729,4,FALSE)=基本情報!$D$6,O947,"")),"")</f>
        <v/>
      </c>
    </row>
    <row r="948" spans="15:16" x14ac:dyDescent="0.15">
      <c r="O948">
        <v>947</v>
      </c>
      <c r="P948" t="str">
        <f>IFERROR(IF(COUNTIF(個人情報!$BI$5:$BI$401,"登録番号" &amp; リスト!O948)&gt;=1,"",IF(VLOOKUP(O948,登録者リスト!$A$1:$D$43729,4,FALSE)=基本情報!$D$6,O948,"")),"")</f>
        <v/>
      </c>
    </row>
    <row r="949" spans="15:16" x14ac:dyDescent="0.15">
      <c r="O949">
        <v>948</v>
      </c>
      <c r="P949" t="str">
        <f>IFERROR(IF(COUNTIF(個人情報!$BI$5:$BI$401,"登録番号" &amp; リスト!O949)&gt;=1,"",IF(VLOOKUP(O949,登録者リスト!$A$1:$D$43729,4,FALSE)=基本情報!$D$6,O949,"")),"")</f>
        <v/>
      </c>
    </row>
    <row r="950" spans="15:16" x14ac:dyDescent="0.15">
      <c r="O950">
        <v>949</v>
      </c>
      <c r="P950" t="str">
        <f>IFERROR(IF(COUNTIF(個人情報!$BI$5:$BI$401,"登録番号" &amp; リスト!O950)&gt;=1,"",IF(VLOOKUP(O950,登録者リスト!$A$1:$D$43729,4,FALSE)=基本情報!$D$6,O950,"")),"")</f>
        <v/>
      </c>
    </row>
    <row r="951" spans="15:16" x14ac:dyDescent="0.15">
      <c r="O951">
        <v>950</v>
      </c>
      <c r="P951" t="str">
        <f>IFERROR(IF(COUNTIF(個人情報!$BI$5:$BI$401,"登録番号" &amp; リスト!O951)&gt;=1,"",IF(VLOOKUP(O951,登録者リスト!$A$1:$D$43729,4,FALSE)=基本情報!$D$6,O951,"")),"")</f>
        <v/>
      </c>
    </row>
    <row r="952" spans="15:16" x14ac:dyDescent="0.15">
      <c r="O952">
        <v>951</v>
      </c>
      <c r="P952" t="str">
        <f>IFERROR(IF(COUNTIF(個人情報!$BI$5:$BI$401,"登録番号" &amp; リスト!O952)&gt;=1,"",IF(VLOOKUP(O952,登録者リスト!$A$1:$D$43729,4,FALSE)=基本情報!$D$6,O952,"")),"")</f>
        <v/>
      </c>
    </row>
    <row r="953" spans="15:16" x14ac:dyDescent="0.15">
      <c r="O953">
        <v>952</v>
      </c>
      <c r="P953" t="str">
        <f>IFERROR(IF(COUNTIF(個人情報!$BI$5:$BI$401,"登録番号" &amp; リスト!O953)&gt;=1,"",IF(VLOOKUP(O953,登録者リスト!$A$1:$D$43729,4,FALSE)=基本情報!$D$6,O953,"")),"")</f>
        <v/>
      </c>
    </row>
    <row r="954" spans="15:16" x14ac:dyDescent="0.15">
      <c r="O954">
        <v>953</v>
      </c>
      <c r="P954" t="str">
        <f>IFERROR(IF(COUNTIF(個人情報!$BI$5:$BI$401,"登録番号" &amp; リスト!O954)&gt;=1,"",IF(VLOOKUP(O954,登録者リスト!$A$1:$D$43729,4,FALSE)=基本情報!$D$6,O954,"")),"")</f>
        <v/>
      </c>
    </row>
    <row r="955" spans="15:16" x14ac:dyDescent="0.15">
      <c r="O955">
        <v>954</v>
      </c>
      <c r="P955" t="str">
        <f>IFERROR(IF(COUNTIF(個人情報!$BI$5:$BI$401,"登録番号" &amp; リスト!O955)&gt;=1,"",IF(VLOOKUP(O955,登録者リスト!$A$1:$D$43729,4,FALSE)=基本情報!$D$6,O955,"")),"")</f>
        <v/>
      </c>
    </row>
    <row r="956" spans="15:16" x14ac:dyDescent="0.15">
      <c r="O956">
        <v>955</v>
      </c>
      <c r="P956" t="str">
        <f>IFERROR(IF(COUNTIF(個人情報!$BI$5:$BI$401,"登録番号" &amp; リスト!O956)&gt;=1,"",IF(VLOOKUP(O956,登録者リスト!$A$1:$D$43729,4,FALSE)=基本情報!$D$6,O956,"")),"")</f>
        <v/>
      </c>
    </row>
    <row r="957" spans="15:16" x14ac:dyDescent="0.15">
      <c r="O957">
        <v>956</v>
      </c>
      <c r="P957" t="str">
        <f>IFERROR(IF(COUNTIF(個人情報!$BI$5:$BI$401,"登録番号" &amp; リスト!O957)&gt;=1,"",IF(VLOOKUP(O957,登録者リスト!$A$1:$D$43729,4,FALSE)=基本情報!$D$6,O957,"")),"")</f>
        <v/>
      </c>
    </row>
    <row r="958" spans="15:16" x14ac:dyDescent="0.15">
      <c r="O958">
        <v>957</v>
      </c>
      <c r="P958" t="str">
        <f>IFERROR(IF(COUNTIF(個人情報!$BI$5:$BI$401,"登録番号" &amp; リスト!O958)&gt;=1,"",IF(VLOOKUP(O958,登録者リスト!$A$1:$D$43729,4,FALSE)=基本情報!$D$6,O958,"")),"")</f>
        <v/>
      </c>
    </row>
    <row r="959" spans="15:16" x14ac:dyDescent="0.15">
      <c r="O959">
        <v>958</v>
      </c>
      <c r="P959" t="str">
        <f>IFERROR(IF(COUNTIF(個人情報!$BI$5:$BI$401,"登録番号" &amp; リスト!O959)&gt;=1,"",IF(VLOOKUP(O959,登録者リスト!$A$1:$D$43729,4,FALSE)=基本情報!$D$6,O959,"")),"")</f>
        <v/>
      </c>
    </row>
    <row r="960" spans="15:16" x14ac:dyDescent="0.15">
      <c r="O960">
        <v>959</v>
      </c>
      <c r="P960" t="str">
        <f>IFERROR(IF(COUNTIF(個人情報!$BI$5:$BI$401,"登録番号" &amp; リスト!O960)&gt;=1,"",IF(VLOOKUP(O960,登録者リスト!$A$1:$D$43729,4,FALSE)=基本情報!$D$6,O960,"")),"")</f>
        <v/>
      </c>
    </row>
    <row r="961" spans="15:16" x14ac:dyDescent="0.15">
      <c r="O961">
        <v>960</v>
      </c>
      <c r="P961" t="str">
        <f>IFERROR(IF(COUNTIF(個人情報!$BI$5:$BI$401,"登録番号" &amp; リスト!O961)&gt;=1,"",IF(VLOOKUP(O961,登録者リスト!$A$1:$D$43729,4,FALSE)=基本情報!$D$6,O961,"")),"")</f>
        <v/>
      </c>
    </row>
    <row r="962" spans="15:16" x14ac:dyDescent="0.15">
      <c r="O962">
        <v>961</v>
      </c>
      <c r="P962" t="str">
        <f>IFERROR(IF(COUNTIF(個人情報!$BI$5:$BI$401,"登録番号" &amp; リスト!O962)&gt;=1,"",IF(VLOOKUP(O962,登録者リスト!$A$1:$D$43729,4,FALSE)=基本情報!$D$6,O962,"")),"")</f>
        <v/>
      </c>
    </row>
    <row r="963" spans="15:16" x14ac:dyDescent="0.15">
      <c r="O963">
        <v>962</v>
      </c>
      <c r="P963" t="str">
        <f>IFERROR(IF(COUNTIF(個人情報!$BI$5:$BI$401,"登録番号" &amp; リスト!O963)&gt;=1,"",IF(VLOOKUP(O963,登録者リスト!$A$1:$D$43729,4,FALSE)=基本情報!$D$6,O963,"")),"")</f>
        <v/>
      </c>
    </row>
    <row r="964" spans="15:16" x14ac:dyDescent="0.15">
      <c r="O964">
        <v>963</v>
      </c>
      <c r="P964" t="str">
        <f>IFERROR(IF(COUNTIF(個人情報!$BI$5:$BI$401,"登録番号" &amp; リスト!O964)&gt;=1,"",IF(VLOOKUP(O964,登録者リスト!$A$1:$D$43729,4,FALSE)=基本情報!$D$6,O964,"")),"")</f>
        <v/>
      </c>
    </row>
    <row r="965" spans="15:16" x14ac:dyDescent="0.15">
      <c r="O965">
        <v>964</v>
      </c>
      <c r="P965" t="str">
        <f>IFERROR(IF(COUNTIF(個人情報!$BI$5:$BI$401,"登録番号" &amp; リスト!O965)&gt;=1,"",IF(VLOOKUP(O965,登録者リスト!$A$1:$D$43729,4,FALSE)=基本情報!$D$6,O965,"")),"")</f>
        <v/>
      </c>
    </row>
    <row r="966" spans="15:16" x14ac:dyDescent="0.15">
      <c r="O966">
        <v>965</v>
      </c>
      <c r="P966" t="str">
        <f>IFERROR(IF(COUNTIF(個人情報!$BI$5:$BI$401,"登録番号" &amp; リスト!O966)&gt;=1,"",IF(VLOOKUP(O966,登録者リスト!$A$1:$D$43729,4,FALSE)=基本情報!$D$6,O966,"")),"")</f>
        <v/>
      </c>
    </row>
    <row r="967" spans="15:16" x14ac:dyDescent="0.15">
      <c r="O967">
        <v>966</v>
      </c>
      <c r="P967" t="str">
        <f>IFERROR(IF(COUNTIF(個人情報!$BI$5:$BI$401,"登録番号" &amp; リスト!O967)&gt;=1,"",IF(VLOOKUP(O967,登録者リスト!$A$1:$D$43729,4,FALSE)=基本情報!$D$6,O967,"")),"")</f>
        <v/>
      </c>
    </row>
    <row r="968" spans="15:16" x14ac:dyDescent="0.15">
      <c r="O968">
        <v>967</v>
      </c>
      <c r="P968" t="str">
        <f>IFERROR(IF(COUNTIF(個人情報!$BI$5:$BI$401,"登録番号" &amp; リスト!O968)&gt;=1,"",IF(VLOOKUP(O968,登録者リスト!$A$1:$D$43729,4,FALSE)=基本情報!$D$6,O968,"")),"")</f>
        <v/>
      </c>
    </row>
    <row r="969" spans="15:16" x14ac:dyDescent="0.15">
      <c r="O969">
        <v>968</v>
      </c>
      <c r="P969" t="str">
        <f>IFERROR(IF(COUNTIF(個人情報!$BI$5:$BI$401,"登録番号" &amp; リスト!O969)&gt;=1,"",IF(VLOOKUP(O969,登録者リスト!$A$1:$D$43729,4,FALSE)=基本情報!$D$6,O969,"")),"")</f>
        <v/>
      </c>
    </row>
    <row r="970" spans="15:16" x14ac:dyDescent="0.15">
      <c r="O970">
        <v>969</v>
      </c>
      <c r="P970" t="str">
        <f>IFERROR(IF(COUNTIF(個人情報!$BI$5:$BI$401,"登録番号" &amp; リスト!O970)&gt;=1,"",IF(VLOOKUP(O970,登録者リスト!$A$1:$D$43729,4,FALSE)=基本情報!$D$6,O970,"")),"")</f>
        <v/>
      </c>
    </row>
    <row r="971" spans="15:16" x14ac:dyDescent="0.15">
      <c r="O971">
        <v>970</v>
      </c>
      <c r="P971" t="str">
        <f>IFERROR(IF(COUNTIF(個人情報!$BI$5:$BI$401,"登録番号" &amp; リスト!O971)&gt;=1,"",IF(VLOOKUP(O971,登録者リスト!$A$1:$D$43729,4,FALSE)=基本情報!$D$6,O971,"")),"")</f>
        <v/>
      </c>
    </row>
    <row r="972" spans="15:16" x14ac:dyDescent="0.15">
      <c r="O972">
        <v>971</v>
      </c>
      <c r="P972" t="str">
        <f>IFERROR(IF(COUNTIF(個人情報!$BI$5:$BI$401,"登録番号" &amp; リスト!O972)&gt;=1,"",IF(VLOOKUP(O972,登録者リスト!$A$1:$D$43729,4,FALSE)=基本情報!$D$6,O972,"")),"")</f>
        <v/>
      </c>
    </row>
    <row r="973" spans="15:16" x14ac:dyDescent="0.15">
      <c r="O973">
        <v>972</v>
      </c>
      <c r="P973" t="str">
        <f>IFERROR(IF(COUNTIF(個人情報!$BI$5:$BI$401,"登録番号" &amp; リスト!O973)&gt;=1,"",IF(VLOOKUP(O973,登録者リスト!$A$1:$D$43729,4,FALSE)=基本情報!$D$6,O973,"")),"")</f>
        <v/>
      </c>
    </row>
    <row r="974" spans="15:16" x14ac:dyDescent="0.15">
      <c r="O974">
        <v>973</v>
      </c>
      <c r="P974" t="str">
        <f>IFERROR(IF(COUNTIF(個人情報!$BI$5:$BI$401,"登録番号" &amp; リスト!O974)&gt;=1,"",IF(VLOOKUP(O974,登録者リスト!$A$1:$D$43729,4,FALSE)=基本情報!$D$6,O974,"")),"")</f>
        <v/>
      </c>
    </row>
    <row r="975" spans="15:16" x14ac:dyDescent="0.15">
      <c r="O975">
        <v>974</v>
      </c>
      <c r="P975" t="str">
        <f>IFERROR(IF(COUNTIF(個人情報!$BI$5:$BI$401,"登録番号" &amp; リスト!O975)&gt;=1,"",IF(VLOOKUP(O975,登録者リスト!$A$1:$D$43729,4,FALSE)=基本情報!$D$6,O975,"")),"")</f>
        <v/>
      </c>
    </row>
    <row r="976" spans="15:16" x14ac:dyDescent="0.15">
      <c r="O976">
        <v>975</v>
      </c>
      <c r="P976" t="str">
        <f>IFERROR(IF(COUNTIF(個人情報!$BI$5:$BI$401,"登録番号" &amp; リスト!O976)&gt;=1,"",IF(VLOOKUP(O976,登録者リスト!$A$1:$D$43729,4,FALSE)=基本情報!$D$6,O976,"")),"")</f>
        <v/>
      </c>
    </row>
    <row r="977" spans="15:16" x14ac:dyDescent="0.15">
      <c r="O977">
        <v>976</v>
      </c>
      <c r="P977" t="str">
        <f>IFERROR(IF(COUNTIF(個人情報!$BI$5:$BI$401,"登録番号" &amp; リスト!O977)&gt;=1,"",IF(VLOOKUP(O977,登録者リスト!$A$1:$D$43729,4,FALSE)=基本情報!$D$6,O977,"")),"")</f>
        <v/>
      </c>
    </row>
    <row r="978" spans="15:16" x14ac:dyDescent="0.15">
      <c r="O978">
        <v>977</v>
      </c>
      <c r="P978" t="str">
        <f>IFERROR(IF(COUNTIF(個人情報!$BI$5:$BI$401,"登録番号" &amp; リスト!O978)&gt;=1,"",IF(VLOOKUP(O978,登録者リスト!$A$1:$D$43729,4,FALSE)=基本情報!$D$6,O978,"")),"")</f>
        <v/>
      </c>
    </row>
    <row r="979" spans="15:16" x14ac:dyDescent="0.15">
      <c r="O979">
        <v>978</v>
      </c>
      <c r="P979" t="str">
        <f>IFERROR(IF(COUNTIF(個人情報!$BI$5:$BI$401,"登録番号" &amp; リスト!O979)&gt;=1,"",IF(VLOOKUP(O979,登録者リスト!$A$1:$D$43729,4,FALSE)=基本情報!$D$6,O979,"")),"")</f>
        <v/>
      </c>
    </row>
    <row r="980" spans="15:16" x14ac:dyDescent="0.15">
      <c r="O980">
        <v>979</v>
      </c>
      <c r="P980" t="str">
        <f>IFERROR(IF(COUNTIF(個人情報!$BI$5:$BI$401,"登録番号" &amp; リスト!O980)&gt;=1,"",IF(VLOOKUP(O980,登録者リスト!$A$1:$D$43729,4,FALSE)=基本情報!$D$6,O980,"")),"")</f>
        <v/>
      </c>
    </row>
    <row r="981" spans="15:16" x14ac:dyDescent="0.15">
      <c r="O981">
        <v>980</v>
      </c>
      <c r="P981" t="str">
        <f>IFERROR(IF(COUNTIF(個人情報!$BI$5:$BI$401,"登録番号" &amp; リスト!O981)&gt;=1,"",IF(VLOOKUP(O981,登録者リスト!$A$1:$D$43729,4,FALSE)=基本情報!$D$6,O981,"")),"")</f>
        <v/>
      </c>
    </row>
    <row r="982" spans="15:16" x14ac:dyDescent="0.15">
      <c r="O982">
        <v>981</v>
      </c>
      <c r="P982" t="str">
        <f>IFERROR(IF(COUNTIF(個人情報!$BI$5:$BI$401,"登録番号" &amp; リスト!O982)&gt;=1,"",IF(VLOOKUP(O982,登録者リスト!$A$1:$D$43729,4,FALSE)=基本情報!$D$6,O982,"")),"")</f>
        <v/>
      </c>
    </row>
    <row r="983" spans="15:16" x14ac:dyDescent="0.15">
      <c r="O983">
        <v>982</v>
      </c>
      <c r="P983" t="str">
        <f>IFERROR(IF(COUNTIF(個人情報!$BI$5:$BI$401,"登録番号" &amp; リスト!O983)&gt;=1,"",IF(VLOOKUP(O983,登録者リスト!$A$1:$D$43729,4,FALSE)=基本情報!$D$6,O983,"")),"")</f>
        <v/>
      </c>
    </row>
    <row r="984" spans="15:16" x14ac:dyDescent="0.15">
      <c r="O984">
        <v>983</v>
      </c>
      <c r="P984" t="str">
        <f>IFERROR(IF(COUNTIF(個人情報!$BI$5:$BI$401,"登録番号" &amp; リスト!O984)&gt;=1,"",IF(VLOOKUP(O984,登録者リスト!$A$1:$D$43729,4,FALSE)=基本情報!$D$6,O984,"")),"")</f>
        <v/>
      </c>
    </row>
    <row r="985" spans="15:16" x14ac:dyDescent="0.15">
      <c r="O985">
        <v>984</v>
      </c>
      <c r="P985" t="str">
        <f>IFERROR(IF(COUNTIF(個人情報!$BI$5:$BI$401,"登録番号" &amp; リスト!O985)&gt;=1,"",IF(VLOOKUP(O985,登録者リスト!$A$1:$D$43729,4,FALSE)=基本情報!$D$6,O985,"")),"")</f>
        <v/>
      </c>
    </row>
    <row r="986" spans="15:16" x14ac:dyDescent="0.15">
      <c r="O986">
        <v>985</v>
      </c>
      <c r="P986" t="str">
        <f>IFERROR(IF(COUNTIF(個人情報!$BI$5:$BI$401,"登録番号" &amp; リスト!O986)&gt;=1,"",IF(VLOOKUP(O986,登録者リスト!$A$1:$D$43729,4,FALSE)=基本情報!$D$6,O986,"")),"")</f>
        <v/>
      </c>
    </row>
    <row r="987" spans="15:16" x14ac:dyDescent="0.15">
      <c r="O987">
        <v>986</v>
      </c>
      <c r="P987" t="str">
        <f>IFERROR(IF(COUNTIF(個人情報!$BI$5:$BI$401,"登録番号" &amp; リスト!O987)&gt;=1,"",IF(VLOOKUP(O987,登録者リスト!$A$1:$D$43729,4,FALSE)=基本情報!$D$6,O987,"")),"")</f>
        <v/>
      </c>
    </row>
    <row r="988" spans="15:16" x14ac:dyDescent="0.15">
      <c r="O988">
        <v>987</v>
      </c>
      <c r="P988" t="str">
        <f>IFERROR(IF(COUNTIF(個人情報!$BI$5:$BI$401,"登録番号" &amp; リスト!O988)&gt;=1,"",IF(VLOOKUP(O988,登録者リスト!$A$1:$D$43729,4,FALSE)=基本情報!$D$6,O988,"")),"")</f>
        <v/>
      </c>
    </row>
    <row r="989" spans="15:16" x14ac:dyDescent="0.15">
      <c r="O989">
        <v>988</v>
      </c>
      <c r="P989" t="str">
        <f>IFERROR(IF(COUNTIF(個人情報!$BI$5:$BI$401,"登録番号" &amp; リスト!O989)&gt;=1,"",IF(VLOOKUP(O989,登録者リスト!$A$1:$D$43729,4,FALSE)=基本情報!$D$6,O989,"")),"")</f>
        <v/>
      </c>
    </row>
    <row r="990" spans="15:16" x14ac:dyDescent="0.15">
      <c r="O990">
        <v>989</v>
      </c>
      <c r="P990" t="str">
        <f>IFERROR(IF(COUNTIF(個人情報!$BI$5:$BI$401,"登録番号" &amp; リスト!O990)&gt;=1,"",IF(VLOOKUP(O990,登録者リスト!$A$1:$D$43729,4,FALSE)=基本情報!$D$6,O990,"")),"")</f>
        <v/>
      </c>
    </row>
    <row r="991" spans="15:16" x14ac:dyDescent="0.15">
      <c r="O991">
        <v>990</v>
      </c>
      <c r="P991" t="str">
        <f>IFERROR(IF(COUNTIF(個人情報!$BI$5:$BI$401,"登録番号" &amp; リスト!O991)&gt;=1,"",IF(VLOOKUP(O991,登録者リスト!$A$1:$D$43729,4,FALSE)=基本情報!$D$6,O991,"")),"")</f>
        <v/>
      </c>
    </row>
    <row r="992" spans="15:16" x14ac:dyDescent="0.15">
      <c r="O992">
        <v>991</v>
      </c>
      <c r="P992" t="str">
        <f>IFERROR(IF(COUNTIF(個人情報!$BI$5:$BI$401,"登録番号" &amp; リスト!O992)&gt;=1,"",IF(VLOOKUP(O992,登録者リスト!$A$1:$D$43729,4,FALSE)=基本情報!$D$6,O992,"")),"")</f>
        <v/>
      </c>
    </row>
    <row r="993" spans="15:16" x14ac:dyDescent="0.15">
      <c r="O993">
        <v>992</v>
      </c>
      <c r="P993" t="str">
        <f>IFERROR(IF(COUNTIF(個人情報!$BI$5:$BI$401,"登録番号" &amp; リスト!O993)&gt;=1,"",IF(VLOOKUP(O993,登録者リスト!$A$1:$D$43729,4,FALSE)=基本情報!$D$6,O993,"")),"")</f>
        <v/>
      </c>
    </row>
    <row r="994" spans="15:16" x14ac:dyDescent="0.15">
      <c r="O994">
        <v>993</v>
      </c>
      <c r="P994" t="str">
        <f>IFERROR(IF(COUNTIF(個人情報!$BI$5:$BI$401,"登録番号" &amp; リスト!O994)&gt;=1,"",IF(VLOOKUP(O994,登録者リスト!$A$1:$D$43729,4,FALSE)=基本情報!$D$6,O994,"")),"")</f>
        <v/>
      </c>
    </row>
    <row r="995" spans="15:16" x14ac:dyDescent="0.15">
      <c r="O995">
        <v>994</v>
      </c>
      <c r="P995" t="str">
        <f>IFERROR(IF(COUNTIF(個人情報!$BI$5:$BI$401,"登録番号" &amp; リスト!O995)&gt;=1,"",IF(VLOOKUP(O995,登録者リスト!$A$1:$D$43729,4,FALSE)=基本情報!$D$6,O995,"")),"")</f>
        <v/>
      </c>
    </row>
    <row r="996" spans="15:16" x14ac:dyDescent="0.15">
      <c r="O996">
        <v>995</v>
      </c>
      <c r="P996" t="str">
        <f>IFERROR(IF(COUNTIF(個人情報!$BI$5:$BI$401,"登録番号" &amp; リスト!O996)&gt;=1,"",IF(VLOOKUP(O996,登録者リスト!$A$1:$D$43729,4,FALSE)=基本情報!$D$6,O996,"")),"")</f>
        <v/>
      </c>
    </row>
    <row r="997" spans="15:16" x14ac:dyDescent="0.15">
      <c r="O997">
        <v>996</v>
      </c>
      <c r="P997" t="str">
        <f>IFERROR(IF(COUNTIF(個人情報!$BI$5:$BI$401,"登録番号" &amp; リスト!O997)&gt;=1,"",IF(VLOOKUP(O997,登録者リスト!$A$1:$D$43729,4,FALSE)=基本情報!$D$6,O997,"")),"")</f>
        <v/>
      </c>
    </row>
    <row r="998" spans="15:16" x14ac:dyDescent="0.15">
      <c r="O998">
        <v>997</v>
      </c>
      <c r="P998" t="str">
        <f>IFERROR(IF(COUNTIF(個人情報!$BI$5:$BI$401,"登録番号" &amp; リスト!O998)&gt;=1,"",IF(VLOOKUP(O998,登録者リスト!$A$1:$D$43729,4,FALSE)=基本情報!$D$6,O998,"")),"")</f>
        <v/>
      </c>
    </row>
    <row r="999" spans="15:16" x14ac:dyDescent="0.15">
      <c r="O999">
        <v>998</v>
      </c>
      <c r="P999" t="str">
        <f>IFERROR(IF(COUNTIF(個人情報!$BI$5:$BI$401,"登録番号" &amp; リスト!O999)&gt;=1,"",IF(VLOOKUP(O999,登録者リスト!$A$1:$D$43729,4,FALSE)=基本情報!$D$6,O999,"")),"")</f>
        <v/>
      </c>
    </row>
    <row r="1000" spans="15:16" x14ac:dyDescent="0.15">
      <c r="O1000">
        <v>999</v>
      </c>
      <c r="P1000" t="str">
        <f>IFERROR(IF(COUNTIF(個人情報!$BI$5:$BI$401,"登録番号" &amp; リスト!O1000)&gt;=1,"",IF(VLOOKUP(O1000,登録者リスト!$A$1:$D$43729,4,FALSE)=基本情報!$D$6,O1000,"")),"")</f>
        <v/>
      </c>
    </row>
    <row r="1001" spans="15:16" x14ac:dyDescent="0.15">
      <c r="O1001">
        <v>1000</v>
      </c>
      <c r="P1001" t="str">
        <f>IFERROR(IF(COUNTIF(個人情報!$BI$5:$BI$401,"登録番号" &amp; リスト!O1001)&gt;=1,"",IF(VLOOKUP(O1001,登録者リスト!$A$1:$D$43729,4,FALSE)=基本情報!$D$6,O1001,"")),"")</f>
        <v/>
      </c>
    </row>
    <row r="1002" spans="15:16" x14ac:dyDescent="0.15">
      <c r="O1002">
        <v>1001</v>
      </c>
      <c r="P1002" t="str">
        <f>IFERROR(IF(COUNTIF(個人情報!$BI$5:$BI$401,"登録番号" &amp; リスト!O1002)&gt;=1,"",IF(VLOOKUP(O1002,登録者リスト!$A$1:$D$43729,4,FALSE)=基本情報!$D$6,O1002,"")),"")</f>
        <v/>
      </c>
    </row>
    <row r="1003" spans="15:16" x14ac:dyDescent="0.15">
      <c r="O1003">
        <v>1002</v>
      </c>
      <c r="P1003" t="str">
        <f>IFERROR(IF(COUNTIF(個人情報!$BI$5:$BI$401,"登録番号" &amp; リスト!O1003)&gt;=1,"",IF(VLOOKUP(O1003,登録者リスト!$A$1:$D$43729,4,FALSE)=基本情報!$D$6,O1003,"")),"")</f>
        <v/>
      </c>
    </row>
    <row r="1004" spans="15:16" x14ac:dyDescent="0.15">
      <c r="O1004">
        <v>1003</v>
      </c>
      <c r="P1004" t="str">
        <f>IFERROR(IF(COUNTIF(個人情報!$BI$5:$BI$401,"登録番号" &amp; リスト!O1004)&gt;=1,"",IF(VLOOKUP(O1004,登録者リスト!$A$1:$D$43729,4,FALSE)=基本情報!$D$6,O1004,"")),"")</f>
        <v/>
      </c>
    </row>
    <row r="1005" spans="15:16" x14ac:dyDescent="0.15">
      <c r="O1005">
        <v>1004</v>
      </c>
      <c r="P1005" t="str">
        <f>IFERROR(IF(COUNTIF(個人情報!$BI$5:$BI$401,"登録番号" &amp; リスト!O1005)&gt;=1,"",IF(VLOOKUP(O1005,登録者リスト!$A$1:$D$43729,4,FALSE)=基本情報!$D$6,O1005,"")),"")</f>
        <v/>
      </c>
    </row>
    <row r="1006" spans="15:16" x14ac:dyDescent="0.15">
      <c r="O1006">
        <v>1005</v>
      </c>
      <c r="P1006" t="str">
        <f>IFERROR(IF(COUNTIF(個人情報!$BI$5:$BI$401,"登録番号" &amp; リスト!O1006)&gt;=1,"",IF(VLOOKUP(O1006,登録者リスト!$A$1:$D$43729,4,FALSE)=基本情報!$D$6,O1006,"")),"")</f>
        <v/>
      </c>
    </row>
    <row r="1007" spans="15:16" x14ac:dyDescent="0.15">
      <c r="O1007">
        <v>1006</v>
      </c>
      <c r="P1007" t="str">
        <f>IFERROR(IF(COUNTIF(個人情報!$BI$5:$BI$401,"登録番号" &amp; リスト!O1007)&gt;=1,"",IF(VLOOKUP(O1007,登録者リスト!$A$1:$D$43729,4,FALSE)=基本情報!$D$6,O1007,"")),"")</f>
        <v/>
      </c>
    </row>
    <row r="1008" spans="15:16" x14ac:dyDescent="0.15">
      <c r="O1008">
        <v>1007</v>
      </c>
      <c r="P1008" t="str">
        <f>IFERROR(IF(COUNTIF(個人情報!$BI$5:$BI$401,"登録番号" &amp; リスト!O1008)&gt;=1,"",IF(VLOOKUP(O1008,登録者リスト!$A$1:$D$43729,4,FALSE)=基本情報!$D$6,O1008,"")),"")</f>
        <v/>
      </c>
    </row>
    <row r="1009" spans="15:16" x14ac:dyDescent="0.15">
      <c r="O1009">
        <v>1008</v>
      </c>
      <c r="P1009" t="str">
        <f>IFERROR(IF(COUNTIF(個人情報!$BI$5:$BI$401,"登録番号" &amp; リスト!O1009)&gt;=1,"",IF(VLOOKUP(O1009,登録者リスト!$A$1:$D$43729,4,FALSE)=基本情報!$D$6,O1009,"")),"")</f>
        <v/>
      </c>
    </row>
    <row r="1010" spans="15:16" x14ac:dyDescent="0.15">
      <c r="O1010">
        <v>1009</v>
      </c>
      <c r="P1010" t="str">
        <f>IFERROR(IF(COUNTIF(個人情報!$BI$5:$BI$401,"登録番号" &amp; リスト!O1010)&gt;=1,"",IF(VLOOKUP(O1010,登録者リスト!$A$1:$D$43729,4,FALSE)=基本情報!$D$6,O1010,"")),"")</f>
        <v/>
      </c>
    </row>
    <row r="1011" spans="15:16" x14ac:dyDescent="0.15">
      <c r="O1011">
        <v>1010</v>
      </c>
      <c r="P1011" t="str">
        <f>IFERROR(IF(COUNTIF(個人情報!$BI$5:$BI$401,"登録番号" &amp; リスト!O1011)&gt;=1,"",IF(VLOOKUP(O1011,登録者リスト!$A$1:$D$43729,4,FALSE)=基本情報!$D$6,O1011,"")),"")</f>
        <v/>
      </c>
    </row>
    <row r="1012" spans="15:16" x14ac:dyDescent="0.15">
      <c r="O1012">
        <v>1011</v>
      </c>
      <c r="P1012" t="str">
        <f>IFERROR(IF(COUNTIF(個人情報!$BI$5:$BI$401,"登録番号" &amp; リスト!O1012)&gt;=1,"",IF(VLOOKUP(O1012,登録者リスト!$A$1:$D$43729,4,FALSE)=基本情報!$D$6,O1012,"")),"")</f>
        <v/>
      </c>
    </row>
    <row r="1013" spans="15:16" x14ac:dyDescent="0.15">
      <c r="O1013">
        <v>1012</v>
      </c>
      <c r="P1013" t="str">
        <f>IFERROR(IF(COUNTIF(個人情報!$BI$5:$BI$401,"登録番号" &amp; リスト!O1013)&gt;=1,"",IF(VLOOKUP(O1013,登録者リスト!$A$1:$D$43729,4,FALSE)=基本情報!$D$6,O1013,"")),"")</f>
        <v/>
      </c>
    </row>
    <row r="1014" spans="15:16" x14ac:dyDescent="0.15">
      <c r="O1014">
        <v>1013</v>
      </c>
      <c r="P1014" t="str">
        <f>IFERROR(IF(COUNTIF(個人情報!$BI$5:$BI$401,"登録番号" &amp; リスト!O1014)&gt;=1,"",IF(VLOOKUP(O1014,登録者リスト!$A$1:$D$43729,4,FALSE)=基本情報!$D$6,O1014,"")),"")</f>
        <v/>
      </c>
    </row>
    <row r="1015" spans="15:16" x14ac:dyDescent="0.15">
      <c r="O1015">
        <v>1014</v>
      </c>
      <c r="P1015" t="str">
        <f>IFERROR(IF(COUNTIF(個人情報!$BI$5:$BI$401,"登録番号" &amp; リスト!O1015)&gt;=1,"",IF(VLOOKUP(O1015,登録者リスト!$A$1:$D$43729,4,FALSE)=基本情報!$D$6,O1015,"")),"")</f>
        <v/>
      </c>
    </row>
    <row r="1016" spans="15:16" x14ac:dyDescent="0.15">
      <c r="O1016">
        <v>1015</v>
      </c>
      <c r="P1016" t="str">
        <f>IFERROR(IF(COUNTIF(個人情報!$BI$5:$BI$401,"登録番号" &amp; リスト!O1016)&gt;=1,"",IF(VLOOKUP(O1016,登録者リスト!$A$1:$D$43729,4,FALSE)=基本情報!$D$6,O1016,"")),"")</f>
        <v/>
      </c>
    </row>
    <row r="1017" spans="15:16" x14ac:dyDescent="0.15">
      <c r="O1017">
        <v>1016</v>
      </c>
      <c r="P1017" t="str">
        <f>IFERROR(IF(COUNTIF(個人情報!$BI$5:$BI$401,"登録番号" &amp; リスト!O1017)&gt;=1,"",IF(VLOOKUP(O1017,登録者リスト!$A$1:$D$43729,4,FALSE)=基本情報!$D$6,O1017,"")),"")</f>
        <v/>
      </c>
    </row>
    <row r="1018" spans="15:16" x14ac:dyDescent="0.15">
      <c r="O1018">
        <v>1017</v>
      </c>
      <c r="P1018" t="str">
        <f>IFERROR(IF(COUNTIF(個人情報!$BI$5:$BI$401,"登録番号" &amp; リスト!O1018)&gt;=1,"",IF(VLOOKUP(O1018,登録者リスト!$A$1:$D$43729,4,FALSE)=基本情報!$D$6,O1018,"")),"")</f>
        <v/>
      </c>
    </row>
    <row r="1019" spans="15:16" x14ac:dyDescent="0.15">
      <c r="O1019">
        <v>1018</v>
      </c>
      <c r="P1019" t="str">
        <f>IFERROR(IF(COUNTIF(個人情報!$BI$5:$BI$401,"登録番号" &amp; リスト!O1019)&gt;=1,"",IF(VLOOKUP(O1019,登録者リスト!$A$1:$D$43729,4,FALSE)=基本情報!$D$6,O1019,"")),"")</f>
        <v/>
      </c>
    </row>
    <row r="1020" spans="15:16" x14ac:dyDescent="0.15">
      <c r="O1020">
        <v>1019</v>
      </c>
      <c r="P1020" t="str">
        <f>IFERROR(IF(COUNTIF(個人情報!$BI$5:$BI$401,"登録番号" &amp; リスト!O1020)&gt;=1,"",IF(VLOOKUP(O1020,登録者リスト!$A$1:$D$43729,4,FALSE)=基本情報!$D$6,O1020,"")),"")</f>
        <v/>
      </c>
    </row>
    <row r="1021" spans="15:16" x14ac:dyDescent="0.15">
      <c r="O1021">
        <v>1020</v>
      </c>
      <c r="P1021" t="str">
        <f>IFERROR(IF(COUNTIF(個人情報!$BI$5:$BI$401,"登録番号" &amp; リスト!O1021)&gt;=1,"",IF(VLOOKUP(O1021,登録者リスト!$A$1:$D$43729,4,FALSE)=基本情報!$D$6,O1021,"")),"")</f>
        <v/>
      </c>
    </row>
    <row r="1022" spans="15:16" x14ac:dyDescent="0.15">
      <c r="O1022">
        <v>1021</v>
      </c>
      <c r="P1022" t="str">
        <f>IFERROR(IF(COUNTIF(個人情報!$BI$5:$BI$401,"登録番号" &amp; リスト!O1022)&gt;=1,"",IF(VLOOKUP(O1022,登録者リスト!$A$1:$D$43729,4,FALSE)=基本情報!$D$6,O1022,"")),"")</f>
        <v/>
      </c>
    </row>
    <row r="1023" spans="15:16" x14ac:dyDescent="0.15">
      <c r="O1023">
        <v>1022</v>
      </c>
      <c r="P1023" t="str">
        <f>IFERROR(IF(COUNTIF(個人情報!$BI$5:$BI$401,"登録番号" &amp; リスト!O1023)&gt;=1,"",IF(VLOOKUP(O1023,登録者リスト!$A$1:$D$43729,4,FALSE)=基本情報!$D$6,O1023,"")),"")</f>
        <v/>
      </c>
    </row>
    <row r="1024" spans="15:16" x14ac:dyDescent="0.15">
      <c r="O1024">
        <v>1023</v>
      </c>
      <c r="P1024" t="str">
        <f>IFERROR(IF(COUNTIF(個人情報!$BI$5:$BI$401,"登録番号" &amp; リスト!O1024)&gt;=1,"",IF(VLOOKUP(O1024,登録者リスト!$A$1:$D$43729,4,FALSE)=基本情報!$D$6,O1024,"")),"")</f>
        <v/>
      </c>
    </row>
    <row r="1025" spans="15:16" x14ac:dyDescent="0.15">
      <c r="O1025">
        <v>1024</v>
      </c>
      <c r="P1025" t="str">
        <f>IFERROR(IF(COUNTIF(個人情報!$BI$5:$BI$401,"登録番号" &amp; リスト!O1025)&gt;=1,"",IF(VLOOKUP(O1025,登録者リスト!$A$1:$D$43729,4,FALSE)=基本情報!$D$6,O1025,"")),"")</f>
        <v/>
      </c>
    </row>
    <row r="1026" spans="15:16" x14ac:dyDescent="0.15">
      <c r="O1026">
        <v>1025</v>
      </c>
      <c r="P1026" t="str">
        <f>IFERROR(IF(COUNTIF(個人情報!$BI$5:$BI$401,"登録番号" &amp; リスト!O1026)&gt;=1,"",IF(VLOOKUP(O1026,登録者リスト!$A$1:$D$43729,4,FALSE)=基本情報!$D$6,O1026,"")),"")</f>
        <v/>
      </c>
    </row>
    <row r="1027" spans="15:16" x14ac:dyDescent="0.15">
      <c r="O1027">
        <v>1026</v>
      </c>
      <c r="P1027" t="str">
        <f>IFERROR(IF(COUNTIF(個人情報!$BI$5:$BI$401,"登録番号" &amp; リスト!O1027)&gt;=1,"",IF(VLOOKUP(O1027,登録者リスト!$A$1:$D$43729,4,FALSE)=基本情報!$D$6,O1027,"")),"")</f>
        <v/>
      </c>
    </row>
    <row r="1028" spans="15:16" x14ac:dyDescent="0.15">
      <c r="O1028">
        <v>1027</v>
      </c>
      <c r="P1028" t="str">
        <f>IFERROR(IF(COUNTIF(個人情報!$BI$5:$BI$401,"登録番号" &amp; リスト!O1028)&gt;=1,"",IF(VLOOKUP(O1028,登録者リスト!$A$1:$D$43729,4,FALSE)=基本情報!$D$6,O1028,"")),"")</f>
        <v/>
      </c>
    </row>
    <row r="1029" spans="15:16" x14ac:dyDescent="0.15">
      <c r="O1029">
        <v>1028</v>
      </c>
      <c r="P1029" t="str">
        <f>IFERROR(IF(COUNTIF(個人情報!$BI$5:$BI$401,"登録番号" &amp; リスト!O1029)&gt;=1,"",IF(VLOOKUP(O1029,登録者リスト!$A$1:$D$43729,4,FALSE)=基本情報!$D$6,O1029,"")),"")</f>
        <v/>
      </c>
    </row>
    <row r="1030" spans="15:16" x14ac:dyDescent="0.15">
      <c r="O1030">
        <v>1029</v>
      </c>
      <c r="P1030" t="str">
        <f>IFERROR(IF(COUNTIF(個人情報!$BI$5:$BI$401,"登録番号" &amp; リスト!O1030)&gt;=1,"",IF(VLOOKUP(O1030,登録者リスト!$A$1:$D$43729,4,FALSE)=基本情報!$D$6,O1030,"")),"")</f>
        <v/>
      </c>
    </row>
    <row r="1031" spans="15:16" x14ac:dyDescent="0.15">
      <c r="O1031">
        <v>1030</v>
      </c>
      <c r="P1031" t="str">
        <f>IFERROR(IF(COUNTIF(個人情報!$BI$5:$BI$401,"登録番号" &amp; リスト!O1031)&gt;=1,"",IF(VLOOKUP(O1031,登録者リスト!$A$1:$D$43729,4,FALSE)=基本情報!$D$6,O1031,"")),"")</f>
        <v/>
      </c>
    </row>
    <row r="1032" spans="15:16" x14ac:dyDescent="0.15">
      <c r="O1032">
        <v>1031</v>
      </c>
      <c r="P1032" t="str">
        <f>IFERROR(IF(COUNTIF(個人情報!$BI$5:$BI$401,"登録番号" &amp; リスト!O1032)&gt;=1,"",IF(VLOOKUP(O1032,登録者リスト!$A$1:$D$43729,4,FALSE)=基本情報!$D$6,O1032,"")),"")</f>
        <v/>
      </c>
    </row>
    <row r="1033" spans="15:16" x14ac:dyDescent="0.15">
      <c r="O1033">
        <v>1032</v>
      </c>
      <c r="P1033" t="str">
        <f>IFERROR(IF(COUNTIF(個人情報!$BI$5:$BI$401,"登録番号" &amp; リスト!O1033)&gt;=1,"",IF(VLOOKUP(O1033,登録者リスト!$A$1:$D$43729,4,FALSE)=基本情報!$D$6,O1033,"")),"")</f>
        <v/>
      </c>
    </row>
    <row r="1034" spans="15:16" x14ac:dyDescent="0.15">
      <c r="O1034">
        <v>1033</v>
      </c>
      <c r="P1034" t="str">
        <f>IFERROR(IF(COUNTIF(個人情報!$BI$5:$BI$401,"登録番号" &amp; リスト!O1034)&gt;=1,"",IF(VLOOKUP(O1034,登録者リスト!$A$1:$D$43729,4,FALSE)=基本情報!$D$6,O1034,"")),"")</f>
        <v/>
      </c>
    </row>
    <row r="1035" spans="15:16" x14ac:dyDescent="0.15">
      <c r="O1035">
        <v>1034</v>
      </c>
      <c r="P1035" t="str">
        <f>IFERROR(IF(COUNTIF(個人情報!$BI$5:$BI$401,"登録番号" &amp; リスト!O1035)&gt;=1,"",IF(VLOOKUP(O1035,登録者リスト!$A$1:$D$43729,4,FALSE)=基本情報!$D$6,O1035,"")),"")</f>
        <v/>
      </c>
    </row>
    <row r="1036" spans="15:16" x14ac:dyDescent="0.15">
      <c r="O1036">
        <v>1035</v>
      </c>
      <c r="P1036" t="str">
        <f>IFERROR(IF(COUNTIF(個人情報!$BI$5:$BI$401,"登録番号" &amp; リスト!O1036)&gt;=1,"",IF(VLOOKUP(O1036,登録者リスト!$A$1:$D$43729,4,FALSE)=基本情報!$D$6,O1036,"")),"")</f>
        <v/>
      </c>
    </row>
    <row r="1037" spans="15:16" x14ac:dyDescent="0.15">
      <c r="O1037">
        <v>1036</v>
      </c>
      <c r="P1037" t="str">
        <f>IFERROR(IF(COUNTIF(個人情報!$BI$5:$BI$401,"登録番号" &amp; リスト!O1037)&gt;=1,"",IF(VLOOKUP(O1037,登録者リスト!$A$1:$D$43729,4,FALSE)=基本情報!$D$6,O1037,"")),"")</f>
        <v/>
      </c>
    </row>
    <row r="1038" spans="15:16" x14ac:dyDescent="0.15">
      <c r="O1038">
        <v>1037</v>
      </c>
      <c r="P1038" t="str">
        <f>IFERROR(IF(COUNTIF(個人情報!$BI$5:$BI$401,"登録番号" &amp; リスト!O1038)&gt;=1,"",IF(VLOOKUP(O1038,登録者リスト!$A$1:$D$43729,4,FALSE)=基本情報!$D$6,O1038,"")),"")</f>
        <v/>
      </c>
    </row>
    <row r="1039" spans="15:16" x14ac:dyDescent="0.15">
      <c r="O1039">
        <v>1038</v>
      </c>
      <c r="P1039" t="str">
        <f>IFERROR(IF(COUNTIF(個人情報!$BI$5:$BI$401,"登録番号" &amp; リスト!O1039)&gt;=1,"",IF(VLOOKUP(O1039,登録者リスト!$A$1:$D$43729,4,FALSE)=基本情報!$D$6,O1039,"")),"")</f>
        <v/>
      </c>
    </row>
    <row r="1040" spans="15:16" x14ac:dyDescent="0.15">
      <c r="O1040">
        <v>1039</v>
      </c>
      <c r="P1040" t="str">
        <f>IFERROR(IF(COUNTIF(個人情報!$BI$5:$BI$401,"登録番号" &amp; リスト!O1040)&gt;=1,"",IF(VLOOKUP(O1040,登録者リスト!$A$1:$D$43729,4,FALSE)=基本情報!$D$6,O1040,"")),"")</f>
        <v/>
      </c>
    </row>
    <row r="1041" spans="15:16" x14ac:dyDescent="0.15">
      <c r="O1041">
        <v>1040</v>
      </c>
      <c r="P1041" t="str">
        <f>IFERROR(IF(COUNTIF(個人情報!$BI$5:$BI$401,"登録番号" &amp; リスト!O1041)&gt;=1,"",IF(VLOOKUP(O1041,登録者リスト!$A$1:$D$43729,4,FALSE)=基本情報!$D$6,O1041,"")),"")</f>
        <v/>
      </c>
    </row>
    <row r="1042" spans="15:16" x14ac:dyDescent="0.15">
      <c r="O1042">
        <v>1041</v>
      </c>
      <c r="P1042" t="str">
        <f>IFERROR(IF(COUNTIF(個人情報!$BI$5:$BI$401,"登録番号" &amp; リスト!O1042)&gt;=1,"",IF(VLOOKUP(O1042,登録者リスト!$A$1:$D$43729,4,FALSE)=基本情報!$D$6,O1042,"")),"")</f>
        <v/>
      </c>
    </row>
    <row r="1043" spans="15:16" x14ac:dyDescent="0.15">
      <c r="O1043">
        <v>1042</v>
      </c>
      <c r="P1043" t="str">
        <f>IFERROR(IF(COUNTIF(個人情報!$BI$5:$BI$401,"登録番号" &amp; リスト!O1043)&gt;=1,"",IF(VLOOKUP(O1043,登録者リスト!$A$1:$D$43729,4,FALSE)=基本情報!$D$6,O1043,"")),"")</f>
        <v/>
      </c>
    </row>
    <row r="1044" spans="15:16" x14ac:dyDescent="0.15">
      <c r="O1044">
        <v>1043</v>
      </c>
      <c r="P1044" t="str">
        <f>IFERROR(IF(COUNTIF(個人情報!$BI$5:$BI$401,"登録番号" &amp; リスト!O1044)&gt;=1,"",IF(VLOOKUP(O1044,登録者リスト!$A$1:$D$43729,4,FALSE)=基本情報!$D$6,O1044,"")),"")</f>
        <v/>
      </c>
    </row>
    <row r="1045" spans="15:16" x14ac:dyDescent="0.15">
      <c r="O1045">
        <v>1044</v>
      </c>
      <c r="P1045" t="str">
        <f>IFERROR(IF(COUNTIF(個人情報!$BI$5:$BI$401,"登録番号" &amp; リスト!O1045)&gt;=1,"",IF(VLOOKUP(O1045,登録者リスト!$A$1:$D$43729,4,FALSE)=基本情報!$D$6,O1045,"")),"")</f>
        <v/>
      </c>
    </row>
    <row r="1046" spans="15:16" x14ac:dyDescent="0.15">
      <c r="O1046">
        <v>1045</v>
      </c>
      <c r="P1046" t="str">
        <f>IFERROR(IF(COUNTIF(個人情報!$BI$5:$BI$401,"登録番号" &amp; リスト!O1046)&gt;=1,"",IF(VLOOKUP(O1046,登録者リスト!$A$1:$D$43729,4,FALSE)=基本情報!$D$6,O1046,"")),"")</f>
        <v/>
      </c>
    </row>
    <row r="1047" spans="15:16" x14ac:dyDescent="0.15">
      <c r="O1047">
        <v>1046</v>
      </c>
      <c r="P1047" t="str">
        <f>IFERROR(IF(COUNTIF(個人情報!$BI$5:$BI$401,"登録番号" &amp; リスト!O1047)&gt;=1,"",IF(VLOOKUP(O1047,登録者リスト!$A$1:$D$43729,4,FALSE)=基本情報!$D$6,O1047,"")),"")</f>
        <v/>
      </c>
    </row>
    <row r="1048" spans="15:16" x14ac:dyDescent="0.15">
      <c r="O1048">
        <v>1047</v>
      </c>
      <c r="P1048" t="str">
        <f>IFERROR(IF(COUNTIF(個人情報!$BI$5:$BI$401,"登録番号" &amp; リスト!O1048)&gt;=1,"",IF(VLOOKUP(O1048,登録者リスト!$A$1:$D$43729,4,FALSE)=基本情報!$D$6,O1048,"")),"")</f>
        <v/>
      </c>
    </row>
    <row r="1049" spans="15:16" x14ac:dyDescent="0.15">
      <c r="O1049">
        <v>1048</v>
      </c>
      <c r="P1049" t="str">
        <f>IFERROR(IF(COUNTIF(個人情報!$BI$5:$BI$401,"登録番号" &amp; リスト!O1049)&gt;=1,"",IF(VLOOKUP(O1049,登録者リスト!$A$1:$D$43729,4,FALSE)=基本情報!$D$6,O1049,"")),"")</f>
        <v/>
      </c>
    </row>
    <row r="1050" spans="15:16" x14ac:dyDescent="0.15">
      <c r="O1050">
        <v>1049</v>
      </c>
      <c r="P1050" t="str">
        <f>IFERROR(IF(COUNTIF(個人情報!$BI$5:$BI$401,"登録番号" &amp; リスト!O1050)&gt;=1,"",IF(VLOOKUP(O1050,登録者リスト!$A$1:$D$43729,4,FALSE)=基本情報!$D$6,O1050,"")),"")</f>
        <v/>
      </c>
    </row>
    <row r="1051" spans="15:16" x14ac:dyDescent="0.15">
      <c r="O1051">
        <v>1050</v>
      </c>
      <c r="P1051" t="str">
        <f>IFERROR(IF(COUNTIF(個人情報!$BI$5:$BI$401,"登録番号" &amp; リスト!O1051)&gt;=1,"",IF(VLOOKUP(O1051,登録者リスト!$A$1:$D$43729,4,FALSE)=基本情報!$D$6,O1051,"")),"")</f>
        <v/>
      </c>
    </row>
    <row r="1052" spans="15:16" x14ac:dyDescent="0.15">
      <c r="O1052">
        <v>1051</v>
      </c>
      <c r="P1052" t="str">
        <f>IFERROR(IF(COUNTIF(個人情報!$BI$5:$BI$401,"登録番号" &amp; リスト!O1052)&gt;=1,"",IF(VLOOKUP(O1052,登録者リスト!$A$1:$D$43729,4,FALSE)=基本情報!$D$6,O1052,"")),"")</f>
        <v/>
      </c>
    </row>
    <row r="1053" spans="15:16" x14ac:dyDescent="0.15">
      <c r="O1053">
        <v>1052</v>
      </c>
      <c r="P1053" t="str">
        <f>IFERROR(IF(COUNTIF(個人情報!$BI$5:$BI$401,"登録番号" &amp; リスト!O1053)&gt;=1,"",IF(VLOOKUP(O1053,登録者リスト!$A$1:$D$43729,4,FALSE)=基本情報!$D$6,O1053,"")),"")</f>
        <v/>
      </c>
    </row>
    <row r="1054" spans="15:16" x14ac:dyDescent="0.15">
      <c r="O1054">
        <v>1053</v>
      </c>
      <c r="P1054" t="str">
        <f>IFERROR(IF(COUNTIF(個人情報!$BI$5:$BI$401,"登録番号" &amp; リスト!O1054)&gt;=1,"",IF(VLOOKUP(O1054,登録者リスト!$A$1:$D$43729,4,FALSE)=基本情報!$D$6,O1054,"")),"")</f>
        <v/>
      </c>
    </row>
    <row r="1055" spans="15:16" x14ac:dyDescent="0.15">
      <c r="O1055">
        <v>1054</v>
      </c>
      <c r="P1055" t="str">
        <f>IFERROR(IF(COUNTIF(個人情報!$BI$5:$BI$401,"登録番号" &amp; リスト!O1055)&gt;=1,"",IF(VLOOKUP(O1055,登録者リスト!$A$1:$D$43729,4,FALSE)=基本情報!$D$6,O1055,"")),"")</f>
        <v/>
      </c>
    </row>
    <row r="1056" spans="15:16" x14ac:dyDescent="0.15">
      <c r="O1056">
        <v>1055</v>
      </c>
      <c r="P1056" t="str">
        <f>IFERROR(IF(COUNTIF(個人情報!$BI$5:$BI$401,"登録番号" &amp; リスト!O1056)&gt;=1,"",IF(VLOOKUP(O1056,登録者リスト!$A$1:$D$43729,4,FALSE)=基本情報!$D$6,O1056,"")),"")</f>
        <v/>
      </c>
    </row>
    <row r="1057" spans="15:16" x14ac:dyDescent="0.15">
      <c r="O1057">
        <v>1056</v>
      </c>
      <c r="P1057" t="str">
        <f>IFERROR(IF(COUNTIF(個人情報!$BI$5:$BI$401,"登録番号" &amp; リスト!O1057)&gt;=1,"",IF(VLOOKUP(O1057,登録者リスト!$A$1:$D$43729,4,FALSE)=基本情報!$D$6,O1057,"")),"")</f>
        <v/>
      </c>
    </row>
    <row r="1058" spans="15:16" x14ac:dyDescent="0.15">
      <c r="O1058">
        <v>1057</v>
      </c>
      <c r="P1058" t="str">
        <f>IFERROR(IF(COUNTIF(個人情報!$BI$5:$BI$401,"登録番号" &amp; リスト!O1058)&gt;=1,"",IF(VLOOKUP(O1058,登録者リスト!$A$1:$D$43729,4,FALSE)=基本情報!$D$6,O1058,"")),"")</f>
        <v/>
      </c>
    </row>
    <row r="1059" spans="15:16" x14ac:dyDescent="0.15">
      <c r="O1059">
        <v>1058</v>
      </c>
      <c r="P1059" t="str">
        <f>IFERROR(IF(COUNTIF(個人情報!$BI$5:$BI$401,"登録番号" &amp; リスト!O1059)&gt;=1,"",IF(VLOOKUP(O1059,登録者リスト!$A$1:$D$43729,4,FALSE)=基本情報!$D$6,O1059,"")),"")</f>
        <v/>
      </c>
    </row>
    <row r="1060" spans="15:16" x14ac:dyDescent="0.15">
      <c r="O1060">
        <v>1059</v>
      </c>
      <c r="P1060" t="str">
        <f>IFERROR(IF(COUNTIF(個人情報!$BI$5:$BI$401,"登録番号" &amp; リスト!O1060)&gt;=1,"",IF(VLOOKUP(O1060,登録者リスト!$A$1:$D$43729,4,FALSE)=基本情報!$D$6,O1060,"")),"")</f>
        <v/>
      </c>
    </row>
    <row r="1061" spans="15:16" x14ac:dyDescent="0.15">
      <c r="O1061">
        <v>1060</v>
      </c>
      <c r="P1061" t="str">
        <f>IFERROR(IF(COUNTIF(個人情報!$BI$5:$BI$401,"登録番号" &amp; リスト!O1061)&gt;=1,"",IF(VLOOKUP(O1061,登録者リスト!$A$1:$D$43729,4,FALSE)=基本情報!$D$6,O1061,"")),"")</f>
        <v/>
      </c>
    </row>
    <row r="1062" spans="15:16" x14ac:dyDescent="0.15">
      <c r="O1062">
        <v>1061</v>
      </c>
      <c r="P1062" t="str">
        <f>IFERROR(IF(COUNTIF(個人情報!$BI$5:$BI$401,"登録番号" &amp; リスト!O1062)&gt;=1,"",IF(VLOOKUP(O1062,登録者リスト!$A$1:$D$43729,4,FALSE)=基本情報!$D$6,O1062,"")),"")</f>
        <v/>
      </c>
    </row>
    <row r="1063" spans="15:16" x14ac:dyDescent="0.15">
      <c r="O1063">
        <v>1062</v>
      </c>
      <c r="P1063" t="str">
        <f>IFERROR(IF(COUNTIF(個人情報!$BI$5:$BI$401,"登録番号" &amp; リスト!O1063)&gt;=1,"",IF(VLOOKUP(O1063,登録者リスト!$A$1:$D$43729,4,FALSE)=基本情報!$D$6,O1063,"")),"")</f>
        <v/>
      </c>
    </row>
    <row r="1064" spans="15:16" x14ac:dyDescent="0.15">
      <c r="O1064">
        <v>1063</v>
      </c>
      <c r="P1064" t="str">
        <f>IFERROR(IF(COUNTIF(個人情報!$BI$5:$BI$401,"登録番号" &amp; リスト!O1064)&gt;=1,"",IF(VLOOKUP(O1064,登録者リスト!$A$1:$D$43729,4,FALSE)=基本情報!$D$6,O1064,"")),"")</f>
        <v/>
      </c>
    </row>
    <row r="1065" spans="15:16" x14ac:dyDescent="0.15">
      <c r="O1065">
        <v>1064</v>
      </c>
      <c r="P1065" t="str">
        <f>IFERROR(IF(COUNTIF(個人情報!$BI$5:$BI$401,"登録番号" &amp; リスト!O1065)&gt;=1,"",IF(VLOOKUP(O1065,登録者リスト!$A$1:$D$43729,4,FALSE)=基本情報!$D$6,O1065,"")),"")</f>
        <v/>
      </c>
    </row>
    <row r="1066" spans="15:16" x14ac:dyDescent="0.15">
      <c r="O1066">
        <v>1065</v>
      </c>
      <c r="P1066" t="str">
        <f>IFERROR(IF(COUNTIF(個人情報!$BI$5:$BI$401,"登録番号" &amp; リスト!O1066)&gt;=1,"",IF(VLOOKUP(O1066,登録者リスト!$A$1:$D$43729,4,FALSE)=基本情報!$D$6,O1066,"")),"")</f>
        <v/>
      </c>
    </row>
    <row r="1067" spans="15:16" x14ac:dyDescent="0.15">
      <c r="O1067">
        <v>1066</v>
      </c>
      <c r="P1067" t="str">
        <f>IFERROR(IF(COUNTIF(個人情報!$BI$5:$BI$401,"登録番号" &amp; リスト!O1067)&gt;=1,"",IF(VLOOKUP(O1067,登録者リスト!$A$1:$D$43729,4,FALSE)=基本情報!$D$6,O1067,"")),"")</f>
        <v/>
      </c>
    </row>
    <row r="1068" spans="15:16" x14ac:dyDescent="0.15">
      <c r="O1068">
        <v>1067</v>
      </c>
      <c r="P1068" t="str">
        <f>IFERROR(IF(COUNTIF(個人情報!$BI$5:$BI$401,"登録番号" &amp; リスト!O1068)&gt;=1,"",IF(VLOOKUP(O1068,登録者リスト!$A$1:$D$43729,4,FALSE)=基本情報!$D$6,O1068,"")),"")</f>
        <v/>
      </c>
    </row>
    <row r="1069" spans="15:16" x14ac:dyDescent="0.15">
      <c r="O1069">
        <v>1068</v>
      </c>
      <c r="P1069" t="str">
        <f>IFERROR(IF(COUNTIF(個人情報!$BI$5:$BI$401,"登録番号" &amp; リスト!O1069)&gt;=1,"",IF(VLOOKUP(O1069,登録者リスト!$A$1:$D$43729,4,FALSE)=基本情報!$D$6,O1069,"")),"")</f>
        <v/>
      </c>
    </row>
    <row r="1070" spans="15:16" x14ac:dyDescent="0.15">
      <c r="O1070">
        <v>1069</v>
      </c>
      <c r="P1070" t="str">
        <f>IFERROR(IF(COUNTIF(個人情報!$BI$5:$BI$401,"登録番号" &amp; リスト!O1070)&gt;=1,"",IF(VLOOKUP(O1070,登録者リスト!$A$1:$D$43729,4,FALSE)=基本情報!$D$6,O1070,"")),"")</f>
        <v/>
      </c>
    </row>
    <row r="1071" spans="15:16" x14ac:dyDescent="0.15">
      <c r="O1071">
        <v>1070</v>
      </c>
      <c r="P1071" t="str">
        <f>IFERROR(IF(COUNTIF(個人情報!$BI$5:$BI$401,"登録番号" &amp; リスト!O1071)&gt;=1,"",IF(VLOOKUP(O1071,登録者リスト!$A$1:$D$43729,4,FALSE)=基本情報!$D$6,O1071,"")),"")</f>
        <v/>
      </c>
    </row>
    <row r="1072" spans="15:16" x14ac:dyDescent="0.15">
      <c r="O1072">
        <v>1071</v>
      </c>
      <c r="P1072" t="str">
        <f>IFERROR(IF(COUNTIF(個人情報!$BI$5:$BI$401,"登録番号" &amp; リスト!O1072)&gt;=1,"",IF(VLOOKUP(O1072,登録者リスト!$A$1:$D$43729,4,FALSE)=基本情報!$D$6,O1072,"")),"")</f>
        <v/>
      </c>
    </row>
    <row r="1073" spans="15:16" x14ac:dyDescent="0.15">
      <c r="O1073">
        <v>1072</v>
      </c>
      <c r="P1073" t="str">
        <f>IFERROR(IF(COUNTIF(個人情報!$BI$5:$BI$401,"登録番号" &amp; リスト!O1073)&gt;=1,"",IF(VLOOKUP(O1073,登録者リスト!$A$1:$D$43729,4,FALSE)=基本情報!$D$6,O1073,"")),"")</f>
        <v/>
      </c>
    </row>
    <row r="1074" spans="15:16" x14ac:dyDescent="0.15">
      <c r="O1074">
        <v>1073</v>
      </c>
      <c r="P1074" t="str">
        <f>IFERROR(IF(COUNTIF(個人情報!$BI$5:$BI$401,"登録番号" &amp; リスト!O1074)&gt;=1,"",IF(VLOOKUP(O1074,登録者リスト!$A$1:$D$43729,4,FALSE)=基本情報!$D$6,O1074,"")),"")</f>
        <v/>
      </c>
    </row>
    <row r="1075" spans="15:16" x14ac:dyDescent="0.15">
      <c r="O1075">
        <v>1074</v>
      </c>
      <c r="P1075" t="str">
        <f>IFERROR(IF(COUNTIF(個人情報!$BI$5:$BI$401,"登録番号" &amp; リスト!O1075)&gt;=1,"",IF(VLOOKUP(O1075,登録者リスト!$A$1:$D$43729,4,FALSE)=基本情報!$D$6,O1075,"")),"")</f>
        <v/>
      </c>
    </row>
    <row r="1076" spans="15:16" x14ac:dyDescent="0.15">
      <c r="O1076">
        <v>1075</v>
      </c>
      <c r="P1076" t="str">
        <f>IFERROR(IF(COUNTIF(個人情報!$BI$5:$BI$401,"登録番号" &amp; リスト!O1076)&gt;=1,"",IF(VLOOKUP(O1076,登録者リスト!$A$1:$D$43729,4,FALSE)=基本情報!$D$6,O1076,"")),"")</f>
        <v/>
      </c>
    </row>
    <row r="1077" spans="15:16" x14ac:dyDescent="0.15">
      <c r="O1077">
        <v>1076</v>
      </c>
      <c r="P1077" t="str">
        <f>IFERROR(IF(COUNTIF(個人情報!$BI$5:$BI$401,"登録番号" &amp; リスト!O1077)&gt;=1,"",IF(VLOOKUP(O1077,登録者リスト!$A$1:$D$43729,4,FALSE)=基本情報!$D$6,O1077,"")),"")</f>
        <v/>
      </c>
    </row>
    <row r="1078" spans="15:16" x14ac:dyDescent="0.15">
      <c r="O1078">
        <v>1077</v>
      </c>
      <c r="P1078" t="str">
        <f>IFERROR(IF(COUNTIF(個人情報!$BI$5:$BI$401,"登録番号" &amp; リスト!O1078)&gt;=1,"",IF(VLOOKUP(O1078,登録者リスト!$A$1:$D$43729,4,FALSE)=基本情報!$D$6,O1078,"")),"")</f>
        <v/>
      </c>
    </row>
    <row r="1079" spans="15:16" x14ac:dyDescent="0.15">
      <c r="O1079">
        <v>1078</v>
      </c>
      <c r="P1079" t="str">
        <f>IFERROR(IF(COUNTIF(個人情報!$BI$5:$BI$401,"登録番号" &amp; リスト!O1079)&gt;=1,"",IF(VLOOKUP(O1079,登録者リスト!$A$1:$D$43729,4,FALSE)=基本情報!$D$6,O1079,"")),"")</f>
        <v/>
      </c>
    </row>
    <row r="1080" spans="15:16" x14ac:dyDescent="0.15">
      <c r="O1080">
        <v>1079</v>
      </c>
      <c r="P1080" t="str">
        <f>IFERROR(IF(COUNTIF(個人情報!$BI$5:$BI$401,"登録番号" &amp; リスト!O1080)&gt;=1,"",IF(VLOOKUP(O1080,登録者リスト!$A$1:$D$43729,4,FALSE)=基本情報!$D$6,O1080,"")),"")</f>
        <v/>
      </c>
    </row>
    <row r="1081" spans="15:16" x14ac:dyDescent="0.15">
      <c r="O1081">
        <v>1080</v>
      </c>
      <c r="P1081" t="str">
        <f>IFERROR(IF(COUNTIF(個人情報!$BI$5:$BI$401,"登録番号" &amp; リスト!O1081)&gt;=1,"",IF(VLOOKUP(O1081,登録者リスト!$A$1:$D$43729,4,FALSE)=基本情報!$D$6,O1081,"")),"")</f>
        <v/>
      </c>
    </row>
    <row r="1082" spans="15:16" x14ac:dyDescent="0.15">
      <c r="O1082">
        <v>1081</v>
      </c>
      <c r="P1082" t="str">
        <f>IFERROR(IF(COUNTIF(個人情報!$BI$5:$BI$401,"登録番号" &amp; リスト!O1082)&gt;=1,"",IF(VLOOKUP(O1082,登録者リスト!$A$1:$D$43729,4,FALSE)=基本情報!$D$6,O1082,"")),"")</f>
        <v/>
      </c>
    </row>
    <row r="1083" spans="15:16" x14ac:dyDescent="0.15">
      <c r="O1083">
        <v>1082</v>
      </c>
      <c r="P1083" t="str">
        <f>IFERROR(IF(COUNTIF(個人情報!$BI$5:$BI$401,"登録番号" &amp; リスト!O1083)&gt;=1,"",IF(VLOOKUP(O1083,登録者リスト!$A$1:$D$43729,4,FALSE)=基本情報!$D$6,O1083,"")),"")</f>
        <v/>
      </c>
    </row>
    <row r="1084" spans="15:16" x14ac:dyDescent="0.15">
      <c r="O1084">
        <v>1083</v>
      </c>
      <c r="P1084" t="str">
        <f>IFERROR(IF(COUNTIF(個人情報!$BI$5:$BI$401,"登録番号" &amp; リスト!O1084)&gt;=1,"",IF(VLOOKUP(O1084,登録者リスト!$A$1:$D$43729,4,FALSE)=基本情報!$D$6,O1084,"")),"")</f>
        <v/>
      </c>
    </row>
    <row r="1085" spans="15:16" x14ac:dyDescent="0.15">
      <c r="O1085">
        <v>1084</v>
      </c>
      <c r="P1085" t="str">
        <f>IFERROR(IF(COUNTIF(個人情報!$BI$5:$BI$401,"登録番号" &amp; リスト!O1085)&gt;=1,"",IF(VLOOKUP(O1085,登録者リスト!$A$1:$D$43729,4,FALSE)=基本情報!$D$6,O1085,"")),"")</f>
        <v/>
      </c>
    </row>
    <row r="1086" spans="15:16" x14ac:dyDescent="0.15">
      <c r="O1086">
        <v>1085</v>
      </c>
      <c r="P1086" t="str">
        <f>IFERROR(IF(COUNTIF(個人情報!$BI$5:$BI$401,"登録番号" &amp; リスト!O1086)&gt;=1,"",IF(VLOOKUP(O1086,登録者リスト!$A$1:$D$43729,4,FALSE)=基本情報!$D$6,O1086,"")),"")</f>
        <v/>
      </c>
    </row>
    <row r="1087" spans="15:16" x14ac:dyDescent="0.15">
      <c r="O1087">
        <v>1086</v>
      </c>
      <c r="P1087" t="str">
        <f>IFERROR(IF(COUNTIF(個人情報!$BI$5:$BI$401,"登録番号" &amp; リスト!O1087)&gt;=1,"",IF(VLOOKUP(O1087,登録者リスト!$A$1:$D$43729,4,FALSE)=基本情報!$D$6,O1087,"")),"")</f>
        <v/>
      </c>
    </row>
    <row r="1088" spans="15:16" x14ac:dyDescent="0.15">
      <c r="O1088">
        <v>1087</v>
      </c>
      <c r="P1088" t="str">
        <f>IFERROR(IF(COUNTIF(個人情報!$BI$5:$BI$401,"登録番号" &amp; リスト!O1088)&gt;=1,"",IF(VLOOKUP(O1088,登録者リスト!$A$1:$D$43729,4,FALSE)=基本情報!$D$6,O1088,"")),"")</f>
        <v/>
      </c>
    </row>
    <row r="1089" spans="15:16" x14ac:dyDescent="0.15">
      <c r="O1089">
        <v>1088</v>
      </c>
      <c r="P1089" t="str">
        <f>IFERROR(IF(COUNTIF(個人情報!$BI$5:$BI$401,"登録番号" &amp; リスト!O1089)&gt;=1,"",IF(VLOOKUP(O1089,登録者リスト!$A$1:$D$43729,4,FALSE)=基本情報!$D$6,O1089,"")),"")</f>
        <v/>
      </c>
    </row>
    <row r="1090" spans="15:16" x14ac:dyDescent="0.15">
      <c r="O1090">
        <v>1089</v>
      </c>
      <c r="P1090" t="str">
        <f>IFERROR(IF(COUNTIF(個人情報!$BI$5:$BI$401,"登録番号" &amp; リスト!O1090)&gt;=1,"",IF(VLOOKUP(O1090,登録者リスト!$A$1:$D$43729,4,FALSE)=基本情報!$D$6,O1090,"")),"")</f>
        <v/>
      </c>
    </row>
    <row r="1091" spans="15:16" x14ac:dyDescent="0.15">
      <c r="O1091">
        <v>1090</v>
      </c>
      <c r="P1091" t="str">
        <f>IFERROR(IF(COUNTIF(個人情報!$BI$5:$BI$401,"登録番号" &amp; リスト!O1091)&gt;=1,"",IF(VLOOKUP(O1091,登録者リスト!$A$1:$D$43729,4,FALSE)=基本情報!$D$6,O1091,"")),"")</f>
        <v/>
      </c>
    </row>
    <row r="1092" spans="15:16" x14ac:dyDescent="0.15">
      <c r="O1092">
        <v>1091</v>
      </c>
      <c r="P1092" t="str">
        <f>IFERROR(IF(COUNTIF(個人情報!$BI$5:$BI$401,"登録番号" &amp; リスト!O1092)&gt;=1,"",IF(VLOOKUP(O1092,登録者リスト!$A$1:$D$43729,4,FALSE)=基本情報!$D$6,O1092,"")),"")</f>
        <v/>
      </c>
    </row>
    <row r="1093" spans="15:16" x14ac:dyDescent="0.15">
      <c r="O1093">
        <v>1092</v>
      </c>
      <c r="P1093" t="str">
        <f>IFERROR(IF(COUNTIF(個人情報!$BI$5:$BI$401,"登録番号" &amp; リスト!O1093)&gt;=1,"",IF(VLOOKUP(O1093,登録者リスト!$A$1:$D$43729,4,FALSE)=基本情報!$D$6,O1093,"")),"")</f>
        <v/>
      </c>
    </row>
    <row r="1094" spans="15:16" x14ac:dyDescent="0.15">
      <c r="O1094">
        <v>1093</v>
      </c>
      <c r="P1094" t="str">
        <f>IFERROR(IF(COUNTIF(個人情報!$BI$5:$BI$401,"登録番号" &amp; リスト!O1094)&gt;=1,"",IF(VLOOKUP(O1094,登録者リスト!$A$1:$D$43729,4,FALSE)=基本情報!$D$6,O1094,"")),"")</f>
        <v/>
      </c>
    </row>
    <row r="1095" spans="15:16" x14ac:dyDescent="0.15">
      <c r="O1095">
        <v>1094</v>
      </c>
      <c r="P1095" t="str">
        <f>IFERROR(IF(COUNTIF(個人情報!$BI$5:$BI$401,"登録番号" &amp; リスト!O1095)&gt;=1,"",IF(VLOOKUP(O1095,登録者リスト!$A$1:$D$43729,4,FALSE)=基本情報!$D$6,O1095,"")),"")</f>
        <v/>
      </c>
    </row>
    <row r="1096" spans="15:16" x14ac:dyDescent="0.15">
      <c r="O1096">
        <v>1095</v>
      </c>
      <c r="P1096" t="str">
        <f>IFERROR(IF(COUNTIF(個人情報!$BI$5:$BI$401,"登録番号" &amp; リスト!O1096)&gt;=1,"",IF(VLOOKUP(O1096,登録者リスト!$A$1:$D$43729,4,FALSE)=基本情報!$D$6,O1096,"")),"")</f>
        <v/>
      </c>
    </row>
    <row r="1097" spans="15:16" x14ac:dyDescent="0.15">
      <c r="O1097">
        <v>1096</v>
      </c>
      <c r="P1097" t="str">
        <f>IFERROR(IF(COUNTIF(個人情報!$BI$5:$BI$401,"登録番号" &amp; リスト!O1097)&gt;=1,"",IF(VLOOKUP(O1097,登録者リスト!$A$1:$D$43729,4,FALSE)=基本情報!$D$6,O1097,"")),"")</f>
        <v/>
      </c>
    </row>
    <row r="1098" spans="15:16" x14ac:dyDescent="0.15">
      <c r="O1098">
        <v>1097</v>
      </c>
      <c r="P1098" t="str">
        <f>IFERROR(IF(COUNTIF(個人情報!$BI$5:$BI$401,"登録番号" &amp; リスト!O1098)&gt;=1,"",IF(VLOOKUP(O1098,登録者リスト!$A$1:$D$43729,4,FALSE)=基本情報!$D$6,O1098,"")),"")</f>
        <v/>
      </c>
    </row>
    <row r="1099" spans="15:16" x14ac:dyDescent="0.15">
      <c r="O1099">
        <v>1098</v>
      </c>
      <c r="P1099" t="str">
        <f>IFERROR(IF(COUNTIF(個人情報!$BI$5:$BI$401,"登録番号" &amp; リスト!O1099)&gt;=1,"",IF(VLOOKUP(O1099,登録者リスト!$A$1:$D$43729,4,FALSE)=基本情報!$D$6,O1099,"")),"")</f>
        <v/>
      </c>
    </row>
    <row r="1100" spans="15:16" x14ac:dyDescent="0.15">
      <c r="O1100">
        <v>1099</v>
      </c>
      <c r="P1100" t="str">
        <f>IFERROR(IF(COUNTIF(個人情報!$BI$5:$BI$401,"登録番号" &amp; リスト!O1100)&gt;=1,"",IF(VLOOKUP(O1100,登録者リスト!$A$1:$D$43729,4,FALSE)=基本情報!$D$6,O1100,"")),"")</f>
        <v/>
      </c>
    </row>
    <row r="1101" spans="15:16" x14ac:dyDescent="0.15">
      <c r="O1101">
        <v>1100</v>
      </c>
      <c r="P1101" t="str">
        <f>IFERROR(IF(COUNTIF(個人情報!$BI$5:$BI$401,"登録番号" &amp; リスト!O1101)&gt;=1,"",IF(VLOOKUP(O1101,登録者リスト!$A$1:$D$43729,4,FALSE)=基本情報!$D$6,O1101,"")),"")</f>
        <v/>
      </c>
    </row>
    <row r="1102" spans="15:16" x14ac:dyDescent="0.15">
      <c r="O1102">
        <v>1101</v>
      </c>
      <c r="P1102" t="str">
        <f>IFERROR(IF(COUNTIF(個人情報!$BI$5:$BI$401,"登録番号" &amp; リスト!O1102)&gt;=1,"",IF(VLOOKUP(O1102,登録者リスト!$A$1:$D$43729,4,FALSE)=基本情報!$D$6,O1102,"")),"")</f>
        <v/>
      </c>
    </row>
    <row r="1103" spans="15:16" x14ac:dyDescent="0.15">
      <c r="O1103">
        <v>1102</v>
      </c>
      <c r="P1103" t="str">
        <f>IFERROR(IF(COUNTIF(個人情報!$BI$5:$BI$401,"登録番号" &amp; リスト!O1103)&gt;=1,"",IF(VLOOKUP(O1103,登録者リスト!$A$1:$D$43729,4,FALSE)=基本情報!$D$6,O1103,"")),"")</f>
        <v/>
      </c>
    </row>
    <row r="1104" spans="15:16" x14ac:dyDescent="0.15">
      <c r="O1104">
        <v>1103</v>
      </c>
      <c r="P1104" t="str">
        <f>IFERROR(IF(COUNTIF(個人情報!$BI$5:$BI$401,"登録番号" &amp; リスト!O1104)&gt;=1,"",IF(VLOOKUP(O1104,登録者リスト!$A$1:$D$43729,4,FALSE)=基本情報!$D$6,O1104,"")),"")</f>
        <v/>
      </c>
    </row>
    <row r="1105" spans="15:16" x14ac:dyDescent="0.15">
      <c r="O1105">
        <v>1104</v>
      </c>
      <c r="P1105" t="str">
        <f>IFERROR(IF(COUNTIF(個人情報!$BI$5:$BI$401,"登録番号" &amp; リスト!O1105)&gt;=1,"",IF(VLOOKUP(O1105,登録者リスト!$A$1:$D$43729,4,FALSE)=基本情報!$D$6,O1105,"")),"")</f>
        <v/>
      </c>
    </row>
    <row r="1106" spans="15:16" x14ac:dyDescent="0.15">
      <c r="O1106">
        <v>1105</v>
      </c>
      <c r="P1106" t="str">
        <f>IFERROR(IF(COUNTIF(個人情報!$BI$5:$BI$401,"登録番号" &amp; リスト!O1106)&gt;=1,"",IF(VLOOKUP(O1106,登録者リスト!$A$1:$D$43729,4,FALSE)=基本情報!$D$6,O1106,"")),"")</f>
        <v/>
      </c>
    </row>
    <row r="1107" spans="15:16" x14ac:dyDescent="0.15">
      <c r="O1107">
        <v>1106</v>
      </c>
      <c r="P1107" t="str">
        <f>IFERROR(IF(COUNTIF(個人情報!$BI$5:$BI$401,"登録番号" &amp; リスト!O1107)&gt;=1,"",IF(VLOOKUP(O1107,登録者リスト!$A$1:$D$43729,4,FALSE)=基本情報!$D$6,O1107,"")),"")</f>
        <v/>
      </c>
    </row>
    <row r="1108" spans="15:16" x14ac:dyDescent="0.15">
      <c r="O1108">
        <v>1107</v>
      </c>
      <c r="P1108" t="str">
        <f>IFERROR(IF(COUNTIF(個人情報!$BI$5:$BI$401,"登録番号" &amp; リスト!O1108)&gt;=1,"",IF(VLOOKUP(O1108,登録者リスト!$A$1:$D$43729,4,FALSE)=基本情報!$D$6,O1108,"")),"")</f>
        <v/>
      </c>
    </row>
    <row r="1109" spans="15:16" x14ac:dyDescent="0.15">
      <c r="O1109">
        <v>1108</v>
      </c>
      <c r="P1109" t="str">
        <f>IFERROR(IF(COUNTIF(個人情報!$BI$5:$BI$401,"登録番号" &amp; リスト!O1109)&gt;=1,"",IF(VLOOKUP(O1109,登録者リスト!$A$1:$D$43729,4,FALSE)=基本情報!$D$6,O1109,"")),"")</f>
        <v/>
      </c>
    </row>
    <row r="1110" spans="15:16" x14ac:dyDescent="0.15">
      <c r="O1110">
        <v>1109</v>
      </c>
      <c r="P1110" t="str">
        <f>IFERROR(IF(COUNTIF(個人情報!$BI$5:$BI$401,"登録番号" &amp; リスト!O1110)&gt;=1,"",IF(VLOOKUP(O1110,登録者リスト!$A$1:$D$43729,4,FALSE)=基本情報!$D$6,O1110,"")),"")</f>
        <v/>
      </c>
    </row>
    <row r="1111" spans="15:16" x14ac:dyDescent="0.15">
      <c r="O1111">
        <v>1110</v>
      </c>
      <c r="P1111" t="str">
        <f>IFERROR(IF(COUNTIF(個人情報!$BI$5:$BI$401,"登録番号" &amp; リスト!O1111)&gt;=1,"",IF(VLOOKUP(O1111,登録者リスト!$A$1:$D$43729,4,FALSE)=基本情報!$D$6,O1111,"")),"")</f>
        <v/>
      </c>
    </row>
    <row r="1112" spans="15:16" x14ac:dyDescent="0.15">
      <c r="O1112">
        <v>1111</v>
      </c>
      <c r="P1112" t="str">
        <f>IFERROR(IF(COUNTIF(個人情報!$BI$5:$BI$401,"登録番号" &amp; リスト!O1112)&gt;=1,"",IF(VLOOKUP(O1112,登録者リスト!$A$1:$D$43729,4,FALSE)=基本情報!$D$6,O1112,"")),"")</f>
        <v/>
      </c>
    </row>
    <row r="1113" spans="15:16" x14ac:dyDescent="0.15">
      <c r="O1113">
        <v>1112</v>
      </c>
      <c r="P1113" t="str">
        <f>IFERROR(IF(COUNTIF(個人情報!$BI$5:$BI$401,"登録番号" &amp; リスト!O1113)&gt;=1,"",IF(VLOOKUP(O1113,登録者リスト!$A$1:$D$43729,4,FALSE)=基本情報!$D$6,O1113,"")),"")</f>
        <v/>
      </c>
    </row>
    <row r="1114" spans="15:16" x14ac:dyDescent="0.15">
      <c r="O1114">
        <v>1113</v>
      </c>
      <c r="P1114" t="str">
        <f>IFERROR(IF(COUNTIF(個人情報!$BI$5:$BI$401,"登録番号" &amp; リスト!O1114)&gt;=1,"",IF(VLOOKUP(O1114,登録者リスト!$A$1:$D$43729,4,FALSE)=基本情報!$D$6,O1114,"")),"")</f>
        <v/>
      </c>
    </row>
    <row r="1115" spans="15:16" x14ac:dyDescent="0.15">
      <c r="O1115">
        <v>1114</v>
      </c>
      <c r="P1115" t="str">
        <f>IFERROR(IF(COUNTIF(個人情報!$BI$5:$BI$401,"登録番号" &amp; リスト!O1115)&gt;=1,"",IF(VLOOKUP(O1115,登録者リスト!$A$1:$D$43729,4,FALSE)=基本情報!$D$6,O1115,"")),"")</f>
        <v/>
      </c>
    </row>
    <row r="1116" spans="15:16" x14ac:dyDescent="0.15">
      <c r="O1116">
        <v>1115</v>
      </c>
      <c r="P1116" t="str">
        <f>IFERROR(IF(COUNTIF(個人情報!$BI$5:$BI$401,"登録番号" &amp; リスト!O1116)&gt;=1,"",IF(VLOOKUP(O1116,登録者リスト!$A$1:$D$43729,4,FALSE)=基本情報!$D$6,O1116,"")),"")</f>
        <v/>
      </c>
    </row>
    <row r="1117" spans="15:16" x14ac:dyDescent="0.15">
      <c r="O1117">
        <v>1116</v>
      </c>
      <c r="P1117" t="str">
        <f>IFERROR(IF(COUNTIF(個人情報!$BI$5:$BI$401,"登録番号" &amp; リスト!O1117)&gt;=1,"",IF(VLOOKUP(O1117,登録者リスト!$A$1:$D$43729,4,FALSE)=基本情報!$D$6,O1117,"")),"")</f>
        <v/>
      </c>
    </row>
    <row r="1118" spans="15:16" x14ac:dyDescent="0.15">
      <c r="O1118">
        <v>1117</v>
      </c>
      <c r="P1118" t="str">
        <f>IFERROR(IF(COUNTIF(個人情報!$BI$5:$BI$401,"登録番号" &amp; リスト!O1118)&gt;=1,"",IF(VLOOKUP(O1118,登録者リスト!$A$1:$D$43729,4,FALSE)=基本情報!$D$6,O1118,"")),"")</f>
        <v/>
      </c>
    </row>
    <row r="1119" spans="15:16" x14ac:dyDescent="0.15">
      <c r="O1119">
        <v>1118</v>
      </c>
      <c r="P1119" t="str">
        <f>IFERROR(IF(COUNTIF(個人情報!$BI$5:$BI$401,"登録番号" &amp; リスト!O1119)&gt;=1,"",IF(VLOOKUP(O1119,登録者リスト!$A$1:$D$43729,4,FALSE)=基本情報!$D$6,O1119,"")),"")</f>
        <v/>
      </c>
    </row>
    <row r="1120" spans="15:16" x14ac:dyDescent="0.15">
      <c r="O1120">
        <v>1119</v>
      </c>
      <c r="P1120" t="str">
        <f>IFERROR(IF(COUNTIF(個人情報!$BI$5:$BI$401,"登録番号" &amp; リスト!O1120)&gt;=1,"",IF(VLOOKUP(O1120,登録者リスト!$A$1:$D$43729,4,FALSE)=基本情報!$D$6,O1120,"")),"")</f>
        <v/>
      </c>
    </row>
    <row r="1121" spans="15:16" x14ac:dyDescent="0.15">
      <c r="O1121">
        <v>1120</v>
      </c>
      <c r="P1121" t="str">
        <f>IFERROR(IF(COUNTIF(個人情報!$BI$5:$BI$401,"登録番号" &amp; リスト!O1121)&gt;=1,"",IF(VLOOKUP(O1121,登録者リスト!$A$1:$D$43729,4,FALSE)=基本情報!$D$6,O1121,"")),"")</f>
        <v/>
      </c>
    </row>
    <row r="1122" spans="15:16" x14ac:dyDescent="0.15">
      <c r="O1122">
        <v>1121</v>
      </c>
      <c r="P1122" t="str">
        <f>IFERROR(IF(COUNTIF(個人情報!$BI$5:$BI$401,"登録番号" &amp; リスト!O1122)&gt;=1,"",IF(VLOOKUP(O1122,登録者リスト!$A$1:$D$43729,4,FALSE)=基本情報!$D$6,O1122,"")),"")</f>
        <v/>
      </c>
    </row>
    <row r="1123" spans="15:16" x14ac:dyDescent="0.15">
      <c r="O1123">
        <v>1122</v>
      </c>
      <c r="P1123" t="str">
        <f>IFERROR(IF(COUNTIF(個人情報!$BI$5:$BI$401,"登録番号" &amp; リスト!O1123)&gt;=1,"",IF(VLOOKUP(O1123,登録者リスト!$A$1:$D$43729,4,FALSE)=基本情報!$D$6,O1123,"")),"")</f>
        <v/>
      </c>
    </row>
    <row r="1124" spans="15:16" x14ac:dyDescent="0.15">
      <c r="O1124">
        <v>1123</v>
      </c>
      <c r="P1124" t="str">
        <f>IFERROR(IF(COUNTIF(個人情報!$BI$5:$BI$401,"登録番号" &amp; リスト!O1124)&gt;=1,"",IF(VLOOKUP(O1124,登録者リスト!$A$1:$D$43729,4,FALSE)=基本情報!$D$6,O1124,"")),"")</f>
        <v/>
      </c>
    </row>
    <row r="1125" spans="15:16" x14ac:dyDescent="0.15">
      <c r="O1125">
        <v>1124</v>
      </c>
      <c r="P1125" t="str">
        <f>IFERROR(IF(COUNTIF(個人情報!$BI$5:$BI$401,"登録番号" &amp; リスト!O1125)&gt;=1,"",IF(VLOOKUP(O1125,登録者リスト!$A$1:$D$43729,4,FALSE)=基本情報!$D$6,O1125,"")),"")</f>
        <v/>
      </c>
    </row>
    <row r="1126" spans="15:16" x14ac:dyDescent="0.15">
      <c r="O1126">
        <v>1125</v>
      </c>
      <c r="P1126" t="str">
        <f>IFERROR(IF(COUNTIF(個人情報!$BI$5:$BI$401,"登録番号" &amp; リスト!O1126)&gt;=1,"",IF(VLOOKUP(O1126,登録者リスト!$A$1:$D$43729,4,FALSE)=基本情報!$D$6,O1126,"")),"")</f>
        <v/>
      </c>
    </row>
    <row r="1127" spans="15:16" x14ac:dyDescent="0.15">
      <c r="O1127">
        <v>1126</v>
      </c>
      <c r="P1127" t="str">
        <f>IFERROR(IF(COUNTIF(個人情報!$BI$5:$BI$401,"登録番号" &amp; リスト!O1127)&gt;=1,"",IF(VLOOKUP(O1127,登録者リスト!$A$1:$D$43729,4,FALSE)=基本情報!$D$6,O1127,"")),"")</f>
        <v/>
      </c>
    </row>
    <row r="1128" spans="15:16" x14ac:dyDescent="0.15">
      <c r="O1128">
        <v>1127</v>
      </c>
      <c r="P1128" t="str">
        <f>IFERROR(IF(COUNTIF(個人情報!$BI$5:$BI$401,"登録番号" &amp; リスト!O1128)&gt;=1,"",IF(VLOOKUP(O1128,登録者リスト!$A$1:$D$43729,4,FALSE)=基本情報!$D$6,O1128,"")),"")</f>
        <v/>
      </c>
    </row>
    <row r="1129" spans="15:16" x14ac:dyDescent="0.15">
      <c r="O1129">
        <v>1128</v>
      </c>
      <c r="P1129" t="str">
        <f>IFERROR(IF(COUNTIF(個人情報!$BI$5:$BI$401,"登録番号" &amp; リスト!O1129)&gt;=1,"",IF(VLOOKUP(O1129,登録者リスト!$A$1:$D$43729,4,FALSE)=基本情報!$D$6,O1129,"")),"")</f>
        <v/>
      </c>
    </row>
    <row r="1130" spans="15:16" x14ac:dyDescent="0.15">
      <c r="O1130">
        <v>1129</v>
      </c>
      <c r="P1130" t="str">
        <f>IFERROR(IF(COUNTIF(個人情報!$BI$5:$BI$401,"登録番号" &amp; リスト!O1130)&gt;=1,"",IF(VLOOKUP(O1130,登録者リスト!$A$1:$D$43729,4,FALSE)=基本情報!$D$6,O1130,"")),"")</f>
        <v/>
      </c>
    </row>
    <row r="1131" spans="15:16" x14ac:dyDescent="0.15">
      <c r="O1131">
        <v>1130</v>
      </c>
      <c r="P1131" t="str">
        <f>IFERROR(IF(COUNTIF(個人情報!$BI$5:$BI$401,"登録番号" &amp; リスト!O1131)&gt;=1,"",IF(VLOOKUP(O1131,登録者リスト!$A$1:$D$43729,4,FALSE)=基本情報!$D$6,O1131,"")),"")</f>
        <v/>
      </c>
    </row>
    <row r="1132" spans="15:16" x14ac:dyDescent="0.15">
      <c r="O1132">
        <v>1131</v>
      </c>
      <c r="P1132" t="str">
        <f>IFERROR(IF(COUNTIF(個人情報!$BI$5:$BI$401,"登録番号" &amp; リスト!O1132)&gt;=1,"",IF(VLOOKUP(O1132,登録者リスト!$A$1:$D$43729,4,FALSE)=基本情報!$D$6,O1132,"")),"")</f>
        <v/>
      </c>
    </row>
    <row r="1133" spans="15:16" x14ac:dyDescent="0.15">
      <c r="O1133">
        <v>1132</v>
      </c>
      <c r="P1133" t="str">
        <f>IFERROR(IF(COUNTIF(個人情報!$BI$5:$BI$401,"登録番号" &amp; リスト!O1133)&gt;=1,"",IF(VLOOKUP(O1133,登録者リスト!$A$1:$D$43729,4,FALSE)=基本情報!$D$6,O1133,"")),"")</f>
        <v/>
      </c>
    </row>
    <row r="1134" spans="15:16" x14ac:dyDescent="0.15">
      <c r="O1134">
        <v>1133</v>
      </c>
      <c r="P1134" t="str">
        <f>IFERROR(IF(COUNTIF(個人情報!$BI$5:$BI$401,"登録番号" &amp; リスト!O1134)&gt;=1,"",IF(VLOOKUP(O1134,登録者リスト!$A$1:$D$43729,4,FALSE)=基本情報!$D$6,O1134,"")),"")</f>
        <v/>
      </c>
    </row>
    <row r="1135" spans="15:16" x14ac:dyDescent="0.15">
      <c r="O1135">
        <v>1134</v>
      </c>
      <c r="P1135" t="str">
        <f>IFERROR(IF(COUNTIF(個人情報!$BI$5:$BI$401,"登録番号" &amp; リスト!O1135)&gt;=1,"",IF(VLOOKUP(O1135,登録者リスト!$A$1:$D$43729,4,FALSE)=基本情報!$D$6,O1135,"")),"")</f>
        <v/>
      </c>
    </row>
    <row r="1136" spans="15:16" x14ac:dyDescent="0.15">
      <c r="O1136">
        <v>1135</v>
      </c>
      <c r="P1136" t="str">
        <f>IFERROR(IF(COUNTIF(個人情報!$BI$5:$BI$401,"登録番号" &amp; リスト!O1136)&gt;=1,"",IF(VLOOKUP(O1136,登録者リスト!$A$1:$D$43729,4,FALSE)=基本情報!$D$6,O1136,"")),"")</f>
        <v/>
      </c>
    </row>
    <row r="1137" spans="15:16" x14ac:dyDescent="0.15">
      <c r="O1137">
        <v>1136</v>
      </c>
      <c r="P1137" t="str">
        <f>IFERROR(IF(COUNTIF(個人情報!$BI$5:$BI$401,"登録番号" &amp; リスト!O1137)&gt;=1,"",IF(VLOOKUP(O1137,登録者リスト!$A$1:$D$43729,4,FALSE)=基本情報!$D$6,O1137,"")),"")</f>
        <v/>
      </c>
    </row>
    <row r="1138" spans="15:16" x14ac:dyDescent="0.15">
      <c r="O1138">
        <v>1137</v>
      </c>
      <c r="P1138" t="str">
        <f>IFERROR(IF(COUNTIF(個人情報!$BI$5:$BI$401,"登録番号" &amp; リスト!O1138)&gt;=1,"",IF(VLOOKUP(O1138,登録者リスト!$A$1:$D$43729,4,FALSE)=基本情報!$D$6,O1138,"")),"")</f>
        <v/>
      </c>
    </row>
    <row r="1139" spans="15:16" x14ac:dyDescent="0.15">
      <c r="O1139">
        <v>1138</v>
      </c>
      <c r="P1139" t="str">
        <f>IFERROR(IF(COUNTIF(個人情報!$BI$5:$BI$401,"登録番号" &amp; リスト!O1139)&gt;=1,"",IF(VLOOKUP(O1139,登録者リスト!$A$1:$D$43729,4,FALSE)=基本情報!$D$6,O1139,"")),"")</f>
        <v/>
      </c>
    </row>
    <row r="1140" spans="15:16" x14ac:dyDescent="0.15">
      <c r="O1140">
        <v>1139</v>
      </c>
      <c r="P1140" t="str">
        <f>IFERROR(IF(COUNTIF(個人情報!$BI$5:$BI$401,"登録番号" &amp; リスト!O1140)&gt;=1,"",IF(VLOOKUP(O1140,登録者リスト!$A$1:$D$43729,4,FALSE)=基本情報!$D$6,O1140,"")),"")</f>
        <v/>
      </c>
    </row>
    <row r="1141" spans="15:16" x14ac:dyDescent="0.15">
      <c r="O1141">
        <v>1140</v>
      </c>
      <c r="P1141" t="str">
        <f>IFERROR(IF(COUNTIF(個人情報!$BI$5:$BI$401,"登録番号" &amp; リスト!O1141)&gt;=1,"",IF(VLOOKUP(O1141,登録者リスト!$A$1:$D$43729,4,FALSE)=基本情報!$D$6,O1141,"")),"")</f>
        <v/>
      </c>
    </row>
    <row r="1142" spans="15:16" x14ac:dyDescent="0.15">
      <c r="O1142">
        <v>1141</v>
      </c>
      <c r="P1142" t="str">
        <f>IFERROR(IF(COUNTIF(個人情報!$BI$5:$BI$401,"登録番号" &amp; リスト!O1142)&gt;=1,"",IF(VLOOKUP(O1142,登録者リスト!$A$1:$D$43729,4,FALSE)=基本情報!$D$6,O1142,"")),"")</f>
        <v/>
      </c>
    </row>
    <row r="1143" spans="15:16" x14ac:dyDescent="0.15">
      <c r="O1143">
        <v>1142</v>
      </c>
      <c r="P1143" t="str">
        <f>IFERROR(IF(COUNTIF(個人情報!$BI$5:$BI$401,"登録番号" &amp; リスト!O1143)&gt;=1,"",IF(VLOOKUP(O1143,登録者リスト!$A$1:$D$43729,4,FALSE)=基本情報!$D$6,O1143,"")),"")</f>
        <v/>
      </c>
    </row>
    <row r="1144" spans="15:16" x14ac:dyDescent="0.15">
      <c r="O1144">
        <v>1143</v>
      </c>
      <c r="P1144" t="str">
        <f>IFERROR(IF(COUNTIF(個人情報!$BI$5:$BI$401,"登録番号" &amp; リスト!O1144)&gt;=1,"",IF(VLOOKUP(O1144,登録者リスト!$A$1:$D$43729,4,FALSE)=基本情報!$D$6,O1144,"")),"")</f>
        <v/>
      </c>
    </row>
    <row r="1145" spans="15:16" x14ac:dyDescent="0.15">
      <c r="O1145">
        <v>1144</v>
      </c>
      <c r="P1145" t="str">
        <f>IFERROR(IF(COUNTIF(個人情報!$BI$5:$BI$401,"登録番号" &amp; リスト!O1145)&gt;=1,"",IF(VLOOKUP(O1145,登録者リスト!$A$1:$D$43729,4,FALSE)=基本情報!$D$6,O1145,"")),"")</f>
        <v/>
      </c>
    </row>
    <row r="1146" spans="15:16" x14ac:dyDescent="0.15">
      <c r="O1146">
        <v>1145</v>
      </c>
      <c r="P1146" t="str">
        <f>IFERROR(IF(COUNTIF(個人情報!$BI$5:$BI$401,"登録番号" &amp; リスト!O1146)&gt;=1,"",IF(VLOOKUP(O1146,登録者リスト!$A$1:$D$43729,4,FALSE)=基本情報!$D$6,O1146,"")),"")</f>
        <v/>
      </c>
    </row>
    <row r="1147" spans="15:16" x14ac:dyDescent="0.15">
      <c r="O1147">
        <v>1146</v>
      </c>
      <c r="P1147" t="str">
        <f>IFERROR(IF(COUNTIF(個人情報!$BI$5:$BI$401,"登録番号" &amp; リスト!O1147)&gt;=1,"",IF(VLOOKUP(O1147,登録者リスト!$A$1:$D$43729,4,FALSE)=基本情報!$D$6,O1147,"")),"")</f>
        <v/>
      </c>
    </row>
    <row r="1148" spans="15:16" x14ac:dyDescent="0.15">
      <c r="O1148">
        <v>1147</v>
      </c>
      <c r="P1148" t="str">
        <f>IFERROR(IF(COUNTIF(個人情報!$BI$5:$BI$401,"登録番号" &amp; リスト!O1148)&gt;=1,"",IF(VLOOKUP(O1148,登録者リスト!$A$1:$D$43729,4,FALSE)=基本情報!$D$6,O1148,"")),"")</f>
        <v/>
      </c>
    </row>
    <row r="1149" spans="15:16" x14ac:dyDescent="0.15">
      <c r="O1149">
        <v>1148</v>
      </c>
      <c r="P1149" t="str">
        <f>IFERROR(IF(COUNTIF(個人情報!$BI$5:$BI$401,"登録番号" &amp; リスト!O1149)&gt;=1,"",IF(VLOOKUP(O1149,登録者リスト!$A$1:$D$43729,4,FALSE)=基本情報!$D$6,O1149,"")),"")</f>
        <v/>
      </c>
    </row>
    <row r="1150" spans="15:16" x14ac:dyDescent="0.15">
      <c r="O1150">
        <v>1149</v>
      </c>
      <c r="P1150" t="str">
        <f>IFERROR(IF(COUNTIF(個人情報!$BI$5:$BI$401,"登録番号" &amp; リスト!O1150)&gt;=1,"",IF(VLOOKUP(O1150,登録者リスト!$A$1:$D$43729,4,FALSE)=基本情報!$D$6,O1150,"")),"")</f>
        <v/>
      </c>
    </row>
    <row r="1151" spans="15:16" x14ac:dyDescent="0.15">
      <c r="O1151">
        <v>1150</v>
      </c>
      <c r="P1151" t="str">
        <f>IFERROR(IF(COUNTIF(個人情報!$BI$5:$BI$401,"登録番号" &amp; リスト!O1151)&gt;=1,"",IF(VLOOKUP(O1151,登録者リスト!$A$1:$D$43729,4,FALSE)=基本情報!$D$6,O1151,"")),"")</f>
        <v/>
      </c>
    </row>
    <row r="1152" spans="15:16" x14ac:dyDescent="0.15">
      <c r="O1152">
        <v>1151</v>
      </c>
      <c r="P1152" t="str">
        <f>IFERROR(IF(COUNTIF(個人情報!$BI$5:$BI$401,"登録番号" &amp; リスト!O1152)&gt;=1,"",IF(VLOOKUP(O1152,登録者リスト!$A$1:$D$43729,4,FALSE)=基本情報!$D$6,O1152,"")),"")</f>
        <v/>
      </c>
    </row>
    <row r="1153" spans="15:16" x14ac:dyDescent="0.15">
      <c r="O1153">
        <v>1152</v>
      </c>
      <c r="P1153" t="str">
        <f>IFERROR(IF(COUNTIF(個人情報!$BI$5:$BI$401,"登録番号" &amp; リスト!O1153)&gt;=1,"",IF(VLOOKUP(O1153,登録者リスト!$A$1:$D$43729,4,FALSE)=基本情報!$D$6,O1153,"")),"")</f>
        <v/>
      </c>
    </row>
    <row r="1154" spans="15:16" x14ac:dyDescent="0.15">
      <c r="O1154">
        <v>1153</v>
      </c>
      <c r="P1154" t="str">
        <f>IFERROR(IF(COUNTIF(個人情報!$BI$5:$BI$401,"登録番号" &amp; リスト!O1154)&gt;=1,"",IF(VLOOKUP(O1154,登録者リスト!$A$1:$D$43729,4,FALSE)=基本情報!$D$6,O1154,"")),"")</f>
        <v/>
      </c>
    </row>
    <row r="1155" spans="15:16" x14ac:dyDescent="0.15">
      <c r="O1155">
        <v>1154</v>
      </c>
      <c r="P1155" t="str">
        <f>IFERROR(IF(COUNTIF(個人情報!$BI$5:$BI$401,"登録番号" &amp; リスト!O1155)&gt;=1,"",IF(VLOOKUP(O1155,登録者リスト!$A$1:$D$43729,4,FALSE)=基本情報!$D$6,O1155,"")),"")</f>
        <v/>
      </c>
    </row>
    <row r="1156" spans="15:16" x14ac:dyDescent="0.15">
      <c r="O1156">
        <v>1155</v>
      </c>
      <c r="P1156" t="str">
        <f>IFERROR(IF(COUNTIF(個人情報!$BI$5:$BI$401,"登録番号" &amp; リスト!O1156)&gt;=1,"",IF(VLOOKUP(O1156,登録者リスト!$A$1:$D$43729,4,FALSE)=基本情報!$D$6,O1156,"")),"")</f>
        <v/>
      </c>
    </row>
    <row r="1157" spans="15:16" x14ac:dyDescent="0.15">
      <c r="O1157">
        <v>1156</v>
      </c>
      <c r="P1157" t="str">
        <f>IFERROR(IF(COUNTIF(個人情報!$BI$5:$BI$401,"登録番号" &amp; リスト!O1157)&gt;=1,"",IF(VLOOKUP(O1157,登録者リスト!$A$1:$D$43729,4,FALSE)=基本情報!$D$6,O1157,"")),"")</f>
        <v/>
      </c>
    </row>
    <row r="1158" spans="15:16" x14ac:dyDescent="0.15">
      <c r="O1158">
        <v>1157</v>
      </c>
      <c r="P1158" t="str">
        <f>IFERROR(IF(COUNTIF(個人情報!$BI$5:$BI$401,"登録番号" &amp; リスト!O1158)&gt;=1,"",IF(VLOOKUP(O1158,登録者リスト!$A$1:$D$43729,4,FALSE)=基本情報!$D$6,O1158,"")),"")</f>
        <v/>
      </c>
    </row>
    <row r="1159" spans="15:16" x14ac:dyDescent="0.15">
      <c r="O1159">
        <v>1158</v>
      </c>
      <c r="P1159" t="str">
        <f>IFERROR(IF(COUNTIF(個人情報!$BI$5:$BI$401,"登録番号" &amp; リスト!O1159)&gt;=1,"",IF(VLOOKUP(O1159,登録者リスト!$A$1:$D$43729,4,FALSE)=基本情報!$D$6,O1159,"")),"")</f>
        <v/>
      </c>
    </row>
    <row r="1160" spans="15:16" x14ac:dyDescent="0.15">
      <c r="O1160">
        <v>1159</v>
      </c>
      <c r="P1160" t="str">
        <f>IFERROR(IF(COUNTIF(個人情報!$BI$5:$BI$401,"登録番号" &amp; リスト!O1160)&gt;=1,"",IF(VLOOKUP(O1160,登録者リスト!$A$1:$D$43729,4,FALSE)=基本情報!$D$6,O1160,"")),"")</f>
        <v/>
      </c>
    </row>
    <row r="1161" spans="15:16" x14ac:dyDescent="0.15">
      <c r="O1161">
        <v>1160</v>
      </c>
      <c r="P1161" t="str">
        <f>IFERROR(IF(COUNTIF(個人情報!$BI$5:$BI$401,"登録番号" &amp; リスト!O1161)&gt;=1,"",IF(VLOOKUP(O1161,登録者リスト!$A$1:$D$43729,4,FALSE)=基本情報!$D$6,O1161,"")),"")</f>
        <v/>
      </c>
    </row>
    <row r="1162" spans="15:16" x14ac:dyDescent="0.15">
      <c r="O1162">
        <v>1161</v>
      </c>
      <c r="P1162" t="str">
        <f>IFERROR(IF(COUNTIF(個人情報!$BI$5:$BI$401,"登録番号" &amp; リスト!O1162)&gt;=1,"",IF(VLOOKUP(O1162,登録者リスト!$A$1:$D$43729,4,FALSE)=基本情報!$D$6,O1162,"")),"")</f>
        <v/>
      </c>
    </row>
    <row r="1163" spans="15:16" x14ac:dyDescent="0.15">
      <c r="O1163">
        <v>1162</v>
      </c>
      <c r="P1163" t="str">
        <f>IFERROR(IF(COUNTIF(個人情報!$BI$5:$BI$401,"登録番号" &amp; リスト!O1163)&gt;=1,"",IF(VLOOKUP(O1163,登録者リスト!$A$1:$D$43729,4,FALSE)=基本情報!$D$6,O1163,"")),"")</f>
        <v/>
      </c>
    </row>
    <row r="1164" spans="15:16" x14ac:dyDescent="0.15">
      <c r="O1164">
        <v>1163</v>
      </c>
      <c r="P1164" t="str">
        <f>IFERROR(IF(COUNTIF(個人情報!$BI$5:$BI$401,"登録番号" &amp; リスト!O1164)&gt;=1,"",IF(VLOOKUP(O1164,登録者リスト!$A$1:$D$43729,4,FALSE)=基本情報!$D$6,O1164,"")),"")</f>
        <v/>
      </c>
    </row>
    <row r="1165" spans="15:16" x14ac:dyDescent="0.15">
      <c r="O1165">
        <v>1164</v>
      </c>
      <c r="P1165" t="str">
        <f>IFERROR(IF(COUNTIF(個人情報!$BI$5:$BI$401,"登録番号" &amp; リスト!O1165)&gt;=1,"",IF(VLOOKUP(O1165,登録者リスト!$A$1:$D$43729,4,FALSE)=基本情報!$D$6,O1165,"")),"")</f>
        <v/>
      </c>
    </row>
    <row r="1166" spans="15:16" x14ac:dyDescent="0.15">
      <c r="O1166">
        <v>1165</v>
      </c>
      <c r="P1166" t="str">
        <f>IFERROR(IF(COUNTIF(個人情報!$BI$5:$BI$401,"登録番号" &amp; リスト!O1166)&gt;=1,"",IF(VLOOKUP(O1166,登録者リスト!$A$1:$D$43729,4,FALSE)=基本情報!$D$6,O1166,"")),"")</f>
        <v/>
      </c>
    </row>
    <row r="1167" spans="15:16" x14ac:dyDescent="0.15">
      <c r="O1167">
        <v>1166</v>
      </c>
      <c r="P1167" t="str">
        <f>IFERROR(IF(COUNTIF(個人情報!$BI$5:$BI$401,"登録番号" &amp; リスト!O1167)&gt;=1,"",IF(VLOOKUP(O1167,登録者リスト!$A$1:$D$43729,4,FALSE)=基本情報!$D$6,O1167,"")),"")</f>
        <v/>
      </c>
    </row>
    <row r="1168" spans="15:16" x14ac:dyDescent="0.15">
      <c r="O1168">
        <v>1167</v>
      </c>
      <c r="P1168" t="str">
        <f>IFERROR(IF(COUNTIF(個人情報!$BI$5:$BI$401,"登録番号" &amp; リスト!O1168)&gt;=1,"",IF(VLOOKUP(O1168,登録者リスト!$A$1:$D$43729,4,FALSE)=基本情報!$D$6,O1168,"")),"")</f>
        <v/>
      </c>
    </row>
    <row r="1169" spans="15:16" x14ac:dyDescent="0.15">
      <c r="O1169">
        <v>1168</v>
      </c>
      <c r="P1169" t="str">
        <f>IFERROR(IF(COUNTIF(個人情報!$BI$5:$BI$401,"登録番号" &amp; リスト!O1169)&gt;=1,"",IF(VLOOKUP(O1169,登録者リスト!$A$1:$D$43729,4,FALSE)=基本情報!$D$6,O1169,"")),"")</f>
        <v/>
      </c>
    </row>
    <row r="1170" spans="15:16" x14ac:dyDescent="0.15">
      <c r="O1170">
        <v>1169</v>
      </c>
      <c r="P1170" t="str">
        <f>IFERROR(IF(COUNTIF(個人情報!$BI$5:$BI$401,"登録番号" &amp; リスト!O1170)&gt;=1,"",IF(VLOOKUP(O1170,登録者リスト!$A$1:$D$43729,4,FALSE)=基本情報!$D$6,O1170,"")),"")</f>
        <v/>
      </c>
    </row>
    <row r="1171" spans="15:16" x14ac:dyDescent="0.15">
      <c r="O1171">
        <v>1170</v>
      </c>
      <c r="P1171" t="str">
        <f>IFERROR(IF(COUNTIF(個人情報!$BI$5:$BI$401,"登録番号" &amp; リスト!O1171)&gt;=1,"",IF(VLOOKUP(O1171,登録者リスト!$A$1:$D$43729,4,FALSE)=基本情報!$D$6,O1171,"")),"")</f>
        <v/>
      </c>
    </row>
    <row r="1172" spans="15:16" x14ac:dyDescent="0.15">
      <c r="O1172">
        <v>1171</v>
      </c>
      <c r="P1172" t="str">
        <f>IFERROR(IF(COUNTIF(個人情報!$BI$5:$BI$401,"登録番号" &amp; リスト!O1172)&gt;=1,"",IF(VLOOKUP(O1172,登録者リスト!$A$1:$D$43729,4,FALSE)=基本情報!$D$6,O1172,"")),"")</f>
        <v/>
      </c>
    </row>
    <row r="1173" spans="15:16" x14ac:dyDescent="0.15">
      <c r="O1173">
        <v>1172</v>
      </c>
      <c r="P1173" t="str">
        <f>IFERROR(IF(COUNTIF(個人情報!$BI$5:$BI$401,"登録番号" &amp; リスト!O1173)&gt;=1,"",IF(VLOOKUP(O1173,登録者リスト!$A$1:$D$43729,4,FALSE)=基本情報!$D$6,O1173,"")),"")</f>
        <v/>
      </c>
    </row>
    <row r="1174" spans="15:16" x14ac:dyDescent="0.15">
      <c r="O1174">
        <v>1173</v>
      </c>
      <c r="P1174" t="str">
        <f>IFERROR(IF(COUNTIF(個人情報!$BI$5:$BI$401,"登録番号" &amp; リスト!O1174)&gt;=1,"",IF(VLOOKUP(O1174,登録者リスト!$A$1:$D$43729,4,FALSE)=基本情報!$D$6,O1174,"")),"")</f>
        <v/>
      </c>
    </row>
    <row r="1175" spans="15:16" x14ac:dyDescent="0.15">
      <c r="O1175">
        <v>1174</v>
      </c>
      <c r="P1175" t="str">
        <f>IFERROR(IF(COUNTIF(個人情報!$BI$5:$BI$401,"登録番号" &amp; リスト!O1175)&gt;=1,"",IF(VLOOKUP(O1175,登録者リスト!$A$1:$D$43729,4,FALSE)=基本情報!$D$6,O1175,"")),"")</f>
        <v/>
      </c>
    </row>
    <row r="1176" spans="15:16" x14ac:dyDescent="0.15">
      <c r="O1176">
        <v>1175</v>
      </c>
      <c r="P1176" t="str">
        <f>IFERROR(IF(COUNTIF(個人情報!$BI$5:$BI$401,"登録番号" &amp; リスト!O1176)&gt;=1,"",IF(VLOOKUP(O1176,登録者リスト!$A$1:$D$43729,4,FALSE)=基本情報!$D$6,O1176,"")),"")</f>
        <v/>
      </c>
    </row>
    <row r="1177" spans="15:16" x14ac:dyDescent="0.15">
      <c r="O1177">
        <v>1176</v>
      </c>
      <c r="P1177" t="str">
        <f>IFERROR(IF(COUNTIF(個人情報!$BI$5:$BI$401,"登録番号" &amp; リスト!O1177)&gt;=1,"",IF(VLOOKUP(O1177,登録者リスト!$A$1:$D$43729,4,FALSE)=基本情報!$D$6,O1177,"")),"")</f>
        <v/>
      </c>
    </row>
    <row r="1178" spans="15:16" x14ac:dyDescent="0.15">
      <c r="O1178">
        <v>1177</v>
      </c>
      <c r="P1178" t="str">
        <f>IFERROR(IF(COUNTIF(個人情報!$BI$5:$BI$401,"登録番号" &amp; リスト!O1178)&gt;=1,"",IF(VLOOKUP(O1178,登録者リスト!$A$1:$D$43729,4,FALSE)=基本情報!$D$6,O1178,"")),"")</f>
        <v/>
      </c>
    </row>
    <row r="1179" spans="15:16" x14ac:dyDescent="0.15">
      <c r="O1179">
        <v>1178</v>
      </c>
      <c r="P1179" t="str">
        <f>IFERROR(IF(COUNTIF(個人情報!$BI$5:$BI$401,"登録番号" &amp; リスト!O1179)&gt;=1,"",IF(VLOOKUP(O1179,登録者リスト!$A$1:$D$43729,4,FALSE)=基本情報!$D$6,O1179,"")),"")</f>
        <v/>
      </c>
    </row>
    <row r="1180" spans="15:16" x14ac:dyDescent="0.15">
      <c r="O1180">
        <v>1179</v>
      </c>
      <c r="P1180" t="str">
        <f>IFERROR(IF(COUNTIF(個人情報!$BI$5:$BI$401,"登録番号" &amp; リスト!O1180)&gt;=1,"",IF(VLOOKUP(O1180,登録者リスト!$A$1:$D$43729,4,FALSE)=基本情報!$D$6,O1180,"")),"")</f>
        <v/>
      </c>
    </row>
    <row r="1181" spans="15:16" x14ac:dyDescent="0.15">
      <c r="O1181">
        <v>1180</v>
      </c>
      <c r="P1181" t="str">
        <f>IFERROR(IF(COUNTIF(個人情報!$BI$5:$BI$401,"登録番号" &amp; リスト!O1181)&gt;=1,"",IF(VLOOKUP(O1181,登録者リスト!$A$1:$D$43729,4,FALSE)=基本情報!$D$6,O1181,"")),"")</f>
        <v/>
      </c>
    </row>
    <row r="1182" spans="15:16" x14ac:dyDescent="0.15">
      <c r="O1182">
        <v>1181</v>
      </c>
      <c r="P1182" t="str">
        <f>IFERROR(IF(COUNTIF(個人情報!$BI$5:$BI$401,"登録番号" &amp; リスト!O1182)&gt;=1,"",IF(VLOOKUP(O1182,登録者リスト!$A$1:$D$43729,4,FALSE)=基本情報!$D$6,O1182,"")),"")</f>
        <v/>
      </c>
    </row>
    <row r="1183" spans="15:16" x14ac:dyDescent="0.15">
      <c r="O1183">
        <v>1182</v>
      </c>
      <c r="P1183" t="str">
        <f>IFERROR(IF(COUNTIF(個人情報!$BI$5:$BI$401,"登録番号" &amp; リスト!O1183)&gt;=1,"",IF(VLOOKUP(O1183,登録者リスト!$A$1:$D$43729,4,FALSE)=基本情報!$D$6,O1183,"")),"")</f>
        <v/>
      </c>
    </row>
    <row r="1184" spans="15:16" x14ac:dyDescent="0.15">
      <c r="O1184">
        <v>1183</v>
      </c>
      <c r="P1184" t="str">
        <f>IFERROR(IF(COUNTIF(個人情報!$BI$5:$BI$401,"登録番号" &amp; リスト!O1184)&gt;=1,"",IF(VLOOKUP(O1184,登録者リスト!$A$1:$D$43729,4,FALSE)=基本情報!$D$6,O1184,"")),"")</f>
        <v/>
      </c>
    </row>
    <row r="1185" spans="15:16" x14ac:dyDescent="0.15">
      <c r="O1185">
        <v>1184</v>
      </c>
      <c r="P1185" t="str">
        <f>IFERROR(IF(COUNTIF(個人情報!$BI$5:$BI$401,"登録番号" &amp; リスト!O1185)&gt;=1,"",IF(VLOOKUP(O1185,登録者リスト!$A$1:$D$43729,4,FALSE)=基本情報!$D$6,O1185,"")),"")</f>
        <v/>
      </c>
    </row>
    <row r="1186" spans="15:16" x14ac:dyDescent="0.15">
      <c r="O1186">
        <v>1185</v>
      </c>
      <c r="P1186" t="str">
        <f>IFERROR(IF(COUNTIF(個人情報!$BI$5:$BI$401,"登録番号" &amp; リスト!O1186)&gt;=1,"",IF(VLOOKUP(O1186,登録者リスト!$A$1:$D$43729,4,FALSE)=基本情報!$D$6,O1186,"")),"")</f>
        <v/>
      </c>
    </row>
    <row r="1187" spans="15:16" x14ac:dyDescent="0.15">
      <c r="O1187">
        <v>1186</v>
      </c>
      <c r="P1187" t="str">
        <f>IFERROR(IF(COUNTIF(個人情報!$BI$5:$BI$401,"登録番号" &amp; リスト!O1187)&gt;=1,"",IF(VLOOKUP(O1187,登録者リスト!$A$1:$D$43729,4,FALSE)=基本情報!$D$6,O1187,"")),"")</f>
        <v/>
      </c>
    </row>
    <row r="1188" spans="15:16" x14ac:dyDescent="0.15">
      <c r="O1188">
        <v>1187</v>
      </c>
      <c r="P1188" t="str">
        <f>IFERROR(IF(COUNTIF(個人情報!$BI$5:$BI$401,"登録番号" &amp; リスト!O1188)&gt;=1,"",IF(VLOOKUP(O1188,登録者リスト!$A$1:$D$43729,4,FALSE)=基本情報!$D$6,O1188,"")),"")</f>
        <v/>
      </c>
    </row>
    <row r="1189" spans="15:16" x14ac:dyDescent="0.15">
      <c r="O1189">
        <v>1188</v>
      </c>
      <c r="P1189" t="str">
        <f>IFERROR(IF(COUNTIF(個人情報!$BI$5:$BI$401,"登録番号" &amp; リスト!O1189)&gt;=1,"",IF(VLOOKUP(O1189,登録者リスト!$A$1:$D$43729,4,FALSE)=基本情報!$D$6,O1189,"")),"")</f>
        <v/>
      </c>
    </row>
    <row r="1190" spans="15:16" x14ac:dyDescent="0.15">
      <c r="O1190">
        <v>1189</v>
      </c>
      <c r="P1190" t="str">
        <f>IFERROR(IF(COUNTIF(個人情報!$BI$5:$BI$401,"登録番号" &amp; リスト!O1190)&gt;=1,"",IF(VLOOKUP(O1190,登録者リスト!$A$1:$D$43729,4,FALSE)=基本情報!$D$6,O1190,"")),"")</f>
        <v/>
      </c>
    </row>
    <row r="1191" spans="15:16" x14ac:dyDescent="0.15">
      <c r="O1191">
        <v>1190</v>
      </c>
      <c r="P1191" t="str">
        <f>IFERROR(IF(COUNTIF(個人情報!$BI$5:$BI$401,"登録番号" &amp; リスト!O1191)&gt;=1,"",IF(VLOOKUP(O1191,登録者リスト!$A$1:$D$43729,4,FALSE)=基本情報!$D$6,O1191,"")),"")</f>
        <v/>
      </c>
    </row>
    <row r="1192" spans="15:16" x14ac:dyDescent="0.15">
      <c r="O1192">
        <v>1191</v>
      </c>
      <c r="P1192" t="str">
        <f>IFERROR(IF(COUNTIF(個人情報!$BI$5:$BI$401,"登録番号" &amp; リスト!O1192)&gt;=1,"",IF(VLOOKUP(O1192,登録者リスト!$A$1:$D$43729,4,FALSE)=基本情報!$D$6,O1192,"")),"")</f>
        <v/>
      </c>
    </row>
    <row r="1193" spans="15:16" x14ac:dyDescent="0.15">
      <c r="O1193">
        <v>1192</v>
      </c>
      <c r="P1193" t="str">
        <f>IFERROR(IF(COUNTIF(個人情報!$BI$5:$BI$401,"登録番号" &amp; リスト!O1193)&gt;=1,"",IF(VLOOKUP(O1193,登録者リスト!$A$1:$D$43729,4,FALSE)=基本情報!$D$6,O1193,"")),"")</f>
        <v/>
      </c>
    </row>
    <row r="1194" spans="15:16" x14ac:dyDescent="0.15">
      <c r="O1194">
        <v>1193</v>
      </c>
      <c r="P1194" t="str">
        <f>IFERROR(IF(COUNTIF(個人情報!$BI$5:$BI$401,"登録番号" &amp; リスト!O1194)&gt;=1,"",IF(VLOOKUP(O1194,登録者リスト!$A$1:$D$43729,4,FALSE)=基本情報!$D$6,O1194,"")),"")</f>
        <v/>
      </c>
    </row>
    <row r="1195" spans="15:16" x14ac:dyDescent="0.15">
      <c r="O1195">
        <v>1194</v>
      </c>
      <c r="P1195" t="str">
        <f>IFERROR(IF(COUNTIF(個人情報!$BI$5:$BI$401,"登録番号" &amp; リスト!O1195)&gt;=1,"",IF(VLOOKUP(O1195,登録者リスト!$A$1:$D$43729,4,FALSE)=基本情報!$D$6,O1195,"")),"")</f>
        <v/>
      </c>
    </row>
    <row r="1196" spans="15:16" x14ac:dyDescent="0.15">
      <c r="O1196">
        <v>1195</v>
      </c>
      <c r="P1196" t="str">
        <f>IFERROR(IF(COUNTIF(個人情報!$BI$5:$BI$401,"登録番号" &amp; リスト!O1196)&gt;=1,"",IF(VLOOKUP(O1196,登録者リスト!$A$1:$D$43729,4,FALSE)=基本情報!$D$6,O1196,"")),"")</f>
        <v/>
      </c>
    </row>
    <row r="1197" spans="15:16" x14ac:dyDescent="0.15">
      <c r="O1197">
        <v>1196</v>
      </c>
      <c r="P1197" t="str">
        <f>IFERROR(IF(COUNTIF(個人情報!$BI$5:$BI$401,"登録番号" &amp; リスト!O1197)&gt;=1,"",IF(VLOOKUP(O1197,登録者リスト!$A$1:$D$43729,4,FALSE)=基本情報!$D$6,O1197,"")),"")</f>
        <v/>
      </c>
    </row>
    <row r="1198" spans="15:16" x14ac:dyDescent="0.15">
      <c r="O1198">
        <v>1197</v>
      </c>
      <c r="P1198" t="str">
        <f>IFERROR(IF(COUNTIF(個人情報!$BI$5:$BI$401,"登録番号" &amp; リスト!O1198)&gt;=1,"",IF(VLOOKUP(O1198,登録者リスト!$A$1:$D$43729,4,FALSE)=基本情報!$D$6,O1198,"")),"")</f>
        <v/>
      </c>
    </row>
    <row r="1199" spans="15:16" x14ac:dyDescent="0.15">
      <c r="O1199">
        <v>1198</v>
      </c>
      <c r="P1199" t="str">
        <f>IFERROR(IF(COUNTIF(個人情報!$BI$5:$BI$401,"登録番号" &amp; リスト!O1199)&gt;=1,"",IF(VLOOKUP(O1199,登録者リスト!$A$1:$D$43729,4,FALSE)=基本情報!$D$6,O1199,"")),"")</f>
        <v/>
      </c>
    </row>
    <row r="1200" spans="15:16" x14ac:dyDescent="0.15">
      <c r="O1200">
        <v>1199</v>
      </c>
      <c r="P1200" t="str">
        <f>IFERROR(IF(COUNTIF(個人情報!$BI$5:$BI$401,"登録番号" &amp; リスト!O1200)&gt;=1,"",IF(VLOOKUP(O1200,登録者リスト!$A$1:$D$43729,4,FALSE)=基本情報!$D$6,O1200,"")),"")</f>
        <v/>
      </c>
    </row>
    <row r="1201" spans="15:16" x14ac:dyDescent="0.15">
      <c r="O1201">
        <v>1200</v>
      </c>
      <c r="P1201" t="str">
        <f>IFERROR(IF(COUNTIF(個人情報!$BI$5:$BI$401,"登録番号" &amp; リスト!O1201)&gt;=1,"",IF(VLOOKUP(O1201,登録者リスト!$A$1:$D$43729,4,FALSE)=基本情報!$D$6,O1201,"")),"")</f>
        <v/>
      </c>
    </row>
    <row r="1202" spans="15:16" x14ac:dyDescent="0.15">
      <c r="O1202">
        <v>1201</v>
      </c>
      <c r="P1202" t="str">
        <f>IFERROR(IF(COUNTIF(個人情報!$BI$5:$BI$401,"登録番号" &amp; リスト!O1202)&gt;=1,"",IF(VLOOKUP(O1202,登録者リスト!$A$1:$D$43729,4,FALSE)=基本情報!$D$6,O1202,"")),"")</f>
        <v/>
      </c>
    </row>
    <row r="1203" spans="15:16" x14ac:dyDescent="0.15">
      <c r="O1203">
        <v>1202</v>
      </c>
      <c r="P1203" t="str">
        <f>IFERROR(IF(COUNTIF(個人情報!$BI$5:$BI$401,"登録番号" &amp; リスト!O1203)&gt;=1,"",IF(VLOOKUP(O1203,登録者リスト!$A$1:$D$43729,4,FALSE)=基本情報!$D$6,O1203,"")),"")</f>
        <v/>
      </c>
    </row>
    <row r="1204" spans="15:16" x14ac:dyDescent="0.15">
      <c r="O1204">
        <v>1203</v>
      </c>
      <c r="P1204" t="str">
        <f>IFERROR(IF(COUNTIF(個人情報!$BI$5:$BI$401,"登録番号" &amp; リスト!O1204)&gt;=1,"",IF(VLOOKUP(O1204,登録者リスト!$A$1:$D$43729,4,FALSE)=基本情報!$D$6,O1204,"")),"")</f>
        <v/>
      </c>
    </row>
    <row r="1205" spans="15:16" x14ac:dyDescent="0.15">
      <c r="O1205">
        <v>1204</v>
      </c>
      <c r="P1205" t="str">
        <f>IFERROR(IF(COUNTIF(個人情報!$BI$5:$BI$401,"登録番号" &amp; リスト!O1205)&gt;=1,"",IF(VLOOKUP(O1205,登録者リスト!$A$1:$D$43729,4,FALSE)=基本情報!$D$6,O1205,"")),"")</f>
        <v/>
      </c>
    </row>
    <row r="1206" spans="15:16" x14ac:dyDescent="0.15">
      <c r="O1206">
        <v>1205</v>
      </c>
      <c r="P1206" t="str">
        <f>IFERROR(IF(COUNTIF(個人情報!$BI$5:$BI$401,"登録番号" &amp; リスト!O1206)&gt;=1,"",IF(VLOOKUP(O1206,登録者リスト!$A$1:$D$43729,4,FALSE)=基本情報!$D$6,O1206,"")),"")</f>
        <v/>
      </c>
    </row>
    <row r="1207" spans="15:16" x14ac:dyDescent="0.15">
      <c r="O1207">
        <v>1206</v>
      </c>
      <c r="P1207" t="str">
        <f>IFERROR(IF(COUNTIF(個人情報!$BI$5:$BI$401,"登録番号" &amp; リスト!O1207)&gt;=1,"",IF(VLOOKUP(O1207,登録者リスト!$A$1:$D$43729,4,FALSE)=基本情報!$D$6,O1207,"")),"")</f>
        <v/>
      </c>
    </row>
    <row r="1208" spans="15:16" x14ac:dyDescent="0.15">
      <c r="O1208">
        <v>1207</v>
      </c>
      <c r="P1208" t="str">
        <f>IFERROR(IF(COUNTIF(個人情報!$BI$5:$BI$401,"登録番号" &amp; リスト!O1208)&gt;=1,"",IF(VLOOKUP(O1208,登録者リスト!$A$1:$D$43729,4,FALSE)=基本情報!$D$6,O1208,"")),"")</f>
        <v/>
      </c>
    </row>
    <row r="1209" spans="15:16" x14ac:dyDescent="0.15">
      <c r="O1209">
        <v>1208</v>
      </c>
      <c r="P1209" t="str">
        <f>IFERROR(IF(COUNTIF(個人情報!$BI$5:$BI$401,"登録番号" &amp; リスト!O1209)&gt;=1,"",IF(VLOOKUP(O1209,登録者リスト!$A$1:$D$43729,4,FALSE)=基本情報!$D$6,O1209,"")),"")</f>
        <v/>
      </c>
    </row>
    <row r="1210" spans="15:16" x14ac:dyDescent="0.15">
      <c r="O1210">
        <v>1209</v>
      </c>
      <c r="P1210" t="str">
        <f>IFERROR(IF(COUNTIF(個人情報!$BI$5:$BI$401,"登録番号" &amp; リスト!O1210)&gt;=1,"",IF(VLOOKUP(O1210,登録者リスト!$A$1:$D$43729,4,FALSE)=基本情報!$D$6,O1210,"")),"")</f>
        <v/>
      </c>
    </row>
    <row r="1211" spans="15:16" x14ac:dyDescent="0.15">
      <c r="O1211">
        <v>1210</v>
      </c>
      <c r="P1211" t="str">
        <f>IFERROR(IF(COUNTIF(個人情報!$BI$5:$BI$401,"登録番号" &amp; リスト!O1211)&gt;=1,"",IF(VLOOKUP(O1211,登録者リスト!$A$1:$D$43729,4,FALSE)=基本情報!$D$6,O1211,"")),"")</f>
        <v/>
      </c>
    </row>
    <row r="1212" spans="15:16" x14ac:dyDescent="0.15">
      <c r="O1212">
        <v>1211</v>
      </c>
      <c r="P1212" t="str">
        <f>IFERROR(IF(COUNTIF(個人情報!$BI$5:$BI$401,"登録番号" &amp; リスト!O1212)&gt;=1,"",IF(VLOOKUP(O1212,登録者リスト!$A$1:$D$43729,4,FALSE)=基本情報!$D$6,O1212,"")),"")</f>
        <v/>
      </c>
    </row>
    <row r="1213" spans="15:16" x14ac:dyDescent="0.15">
      <c r="O1213">
        <v>1212</v>
      </c>
      <c r="P1213" t="str">
        <f>IFERROR(IF(COUNTIF(個人情報!$BI$5:$BI$401,"登録番号" &amp; リスト!O1213)&gt;=1,"",IF(VLOOKUP(O1213,登録者リスト!$A$1:$D$43729,4,FALSE)=基本情報!$D$6,O1213,"")),"")</f>
        <v/>
      </c>
    </row>
    <row r="1214" spans="15:16" x14ac:dyDescent="0.15">
      <c r="O1214">
        <v>1213</v>
      </c>
      <c r="P1214" t="str">
        <f>IFERROR(IF(COUNTIF(個人情報!$BI$5:$BI$401,"登録番号" &amp; リスト!O1214)&gt;=1,"",IF(VLOOKUP(O1214,登録者リスト!$A$1:$D$43729,4,FALSE)=基本情報!$D$6,O1214,"")),"")</f>
        <v/>
      </c>
    </row>
    <row r="1215" spans="15:16" x14ac:dyDescent="0.15">
      <c r="O1215">
        <v>1214</v>
      </c>
      <c r="P1215" t="str">
        <f>IFERROR(IF(COUNTIF(個人情報!$BI$5:$BI$401,"登録番号" &amp; リスト!O1215)&gt;=1,"",IF(VLOOKUP(O1215,登録者リスト!$A$1:$D$43729,4,FALSE)=基本情報!$D$6,O1215,"")),"")</f>
        <v/>
      </c>
    </row>
    <row r="1216" spans="15:16" x14ac:dyDescent="0.15">
      <c r="O1216">
        <v>1215</v>
      </c>
      <c r="P1216" t="str">
        <f>IFERROR(IF(COUNTIF(個人情報!$BI$5:$BI$401,"登録番号" &amp; リスト!O1216)&gt;=1,"",IF(VLOOKUP(O1216,登録者リスト!$A$1:$D$43729,4,FALSE)=基本情報!$D$6,O1216,"")),"")</f>
        <v/>
      </c>
    </row>
    <row r="1217" spans="15:16" x14ac:dyDescent="0.15">
      <c r="O1217">
        <v>1216</v>
      </c>
      <c r="P1217" t="str">
        <f>IFERROR(IF(COUNTIF(個人情報!$BI$5:$BI$401,"登録番号" &amp; リスト!O1217)&gt;=1,"",IF(VLOOKUP(O1217,登録者リスト!$A$1:$D$43729,4,FALSE)=基本情報!$D$6,O1217,"")),"")</f>
        <v/>
      </c>
    </row>
    <row r="1218" spans="15:16" x14ac:dyDescent="0.15">
      <c r="O1218">
        <v>1217</v>
      </c>
      <c r="P1218" t="str">
        <f>IFERROR(IF(COUNTIF(個人情報!$BI$5:$BI$401,"登録番号" &amp; リスト!O1218)&gt;=1,"",IF(VLOOKUP(O1218,登録者リスト!$A$1:$D$43729,4,FALSE)=基本情報!$D$6,O1218,"")),"")</f>
        <v/>
      </c>
    </row>
    <row r="1219" spans="15:16" x14ac:dyDescent="0.15">
      <c r="O1219">
        <v>1218</v>
      </c>
      <c r="P1219" t="str">
        <f>IFERROR(IF(COUNTIF(個人情報!$BI$5:$BI$401,"登録番号" &amp; リスト!O1219)&gt;=1,"",IF(VLOOKUP(O1219,登録者リスト!$A$1:$D$43729,4,FALSE)=基本情報!$D$6,O1219,"")),"")</f>
        <v/>
      </c>
    </row>
    <row r="1220" spans="15:16" x14ac:dyDescent="0.15">
      <c r="O1220">
        <v>1219</v>
      </c>
      <c r="P1220" t="str">
        <f>IFERROR(IF(COUNTIF(個人情報!$BI$5:$BI$401,"登録番号" &amp; リスト!O1220)&gt;=1,"",IF(VLOOKUP(O1220,登録者リスト!$A$1:$D$43729,4,FALSE)=基本情報!$D$6,O1220,"")),"")</f>
        <v/>
      </c>
    </row>
    <row r="1221" spans="15:16" x14ac:dyDescent="0.15">
      <c r="O1221">
        <v>1220</v>
      </c>
      <c r="P1221" t="str">
        <f>IFERROR(IF(COUNTIF(個人情報!$BI$5:$BI$401,"登録番号" &amp; リスト!O1221)&gt;=1,"",IF(VLOOKUP(O1221,登録者リスト!$A$1:$D$43729,4,FALSE)=基本情報!$D$6,O1221,"")),"")</f>
        <v/>
      </c>
    </row>
    <row r="1222" spans="15:16" x14ac:dyDescent="0.15">
      <c r="O1222">
        <v>1221</v>
      </c>
      <c r="P1222" t="str">
        <f>IFERROR(IF(COUNTIF(個人情報!$BI$5:$BI$401,"登録番号" &amp; リスト!O1222)&gt;=1,"",IF(VLOOKUP(O1222,登録者リスト!$A$1:$D$43729,4,FALSE)=基本情報!$D$6,O1222,"")),"")</f>
        <v/>
      </c>
    </row>
    <row r="1223" spans="15:16" x14ac:dyDescent="0.15">
      <c r="O1223">
        <v>1222</v>
      </c>
      <c r="P1223" t="str">
        <f>IFERROR(IF(COUNTIF(個人情報!$BI$5:$BI$401,"登録番号" &amp; リスト!O1223)&gt;=1,"",IF(VLOOKUP(O1223,登録者リスト!$A$1:$D$43729,4,FALSE)=基本情報!$D$6,O1223,"")),"")</f>
        <v/>
      </c>
    </row>
    <row r="1224" spans="15:16" x14ac:dyDescent="0.15">
      <c r="O1224">
        <v>1223</v>
      </c>
      <c r="P1224" t="str">
        <f>IFERROR(IF(COUNTIF(個人情報!$BI$5:$BI$401,"登録番号" &amp; リスト!O1224)&gt;=1,"",IF(VLOOKUP(O1224,登録者リスト!$A$1:$D$43729,4,FALSE)=基本情報!$D$6,O1224,"")),"")</f>
        <v/>
      </c>
    </row>
    <row r="1225" spans="15:16" x14ac:dyDescent="0.15">
      <c r="O1225">
        <v>1224</v>
      </c>
      <c r="P1225" t="str">
        <f>IFERROR(IF(COUNTIF(個人情報!$BI$5:$BI$401,"登録番号" &amp; リスト!O1225)&gt;=1,"",IF(VLOOKUP(O1225,登録者リスト!$A$1:$D$43729,4,FALSE)=基本情報!$D$6,O1225,"")),"")</f>
        <v/>
      </c>
    </row>
    <row r="1226" spans="15:16" x14ac:dyDescent="0.15">
      <c r="O1226">
        <v>1225</v>
      </c>
      <c r="P1226" t="str">
        <f>IFERROR(IF(COUNTIF(個人情報!$BI$5:$BI$401,"登録番号" &amp; リスト!O1226)&gt;=1,"",IF(VLOOKUP(O1226,登録者リスト!$A$1:$D$43729,4,FALSE)=基本情報!$D$6,O1226,"")),"")</f>
        <v/>
      </c>
    </row>
    <row r="1227" spans="15:16" x14ac:dyDescent="0.15">
      <c r="O1227">
        <v>1226</v>
      </c>
      <c r="P1227" t="str">
        <f>IFERROR(IF(COUNTIF(個人情報!$BI$5:$BI$401,"登録番号" &amp; リスト!O1227)&gt;=1,"",IF(VLOOKUP(O1227,登録者リスト!$A$1:$D$43729,4,FALSE)=基本情報!$D$6,O1227,"")),"")</f>
        <v/>
      </c>
    </row>
    <row r="1228" spans="15:16" x14ac:dyDescent="0.15">
      <c r="O1228">
        <v>1227</v>
      </c>
      <c r="P1228" t="str">
        <f>IFERROR(IF(COUNTIF(個人情報!$BI$5:$BI$401,"登録番号" &amp; リスト!O1228)&gt;=1,"",IF(VLOOKUP(O1228,登録者リスト!$A$1:$D$43729,4,FALSE)=基本情報!$D$6,O1228,"")),"")</f>
        <v/>
      </c>
    </row>
    <row r="1229" spans="15:16" x14ac:dyDescent="0.15">
      <c r="O1229">
        <v>1228</v>
      </c>
      <c r="P1229" t="str">
        <f>IFERROR(IF(COUNTIF(個人情報!$BI$5:$BI$401,"登録番号" &amp; リスト!O1229)&gt;=1,"",IF(VLOOKUP(O1229,登録者リスト!$A$1:$D$43729,4,FALSE)=基本情報!$D$6,O1229,"")),"")</f>
        <v/>
      </c>
    </row>
    <row r="1230" spans="15:16" x14ac:dyDescent="0.15">
      <c r="O1230">
        <v>1229</v>
      </c>
      <c r="P1230" t="str">
        <f>IFERROR(IF(COUNTIF(個人情報!$BI$5:$BI$401,"登録番号" &amp; リスト!O1230)&gt;=1,"",IF(VLOOKUP(O1230,登録者リスト!$A$1:$D$43729,4,FALSE)=基本情報!$D$6,O1230,"")),"")</f>
        <v/>
      </c>
    </row>
    <row r="1231" spans="15:16" x14ac:dyDescent="0.15">
      <c r="O1231">
        <v>1230</v>
      </c>
      <c r="P1231" t="str">
        <f>IFERROR(IF(COUNTIF(個人情報!$BI$5:$BI$401,"登録番号" &amp; リスト!O1231)&gt;=1,"",IF(VLOOKUP(O1231,登録者リスト!$A$1:$D$43729,4,FALSE)=基本情報!$D$6,O1231,"")),"")</f>
        <v/>
      </c>
    </row>
    <row r="1232" spans="15:16" x14ac:dyDescent="0.15">
      <c r="O1232">
        <v>1231</v>
      </c>
      <c r="P1232" t="str">
        <f>IFERROR(IF(COUNTIF(個人情報!$BI$5:$BI$401,"登録番号" &amp; リスト!O1232)&gt;=1,"",IF(VLOOKUP(O1232,登録者リスト!$A$1:$D$43729,4,FALSE)=基本情報!$D$6,O1232,"")),"")</f>
        <v/>
      </c>
    </row>
    <row r="1233" spans="15:16" x14ac:dyDescent="0.15">
      <c r="O1233">
        <v>1232</v>
      </c>
      <c r="P1233" t="str">
        <f>IFERROR(IF(COUNTIF(個人情報!$BI$5:$BI$401,"登録番号" &amp; リスト!O1233)&gt;=1,"",IF(VLOOKUP(O1233,登録者リスト!$A$1:$D$43729,4,FALSE)=基本情報!$D$6,O1233,"")),"")</f>
        <v/>
      </c>
    </row>
    <row r="1234" spans="15:16" x14ac:dyDescent="0.15">
      <c r="O1234">
        <v>1233</v>
      </c>
      <c r="P1234" t="str">
        <f>IFERROR(IF(COUNTIF(個人情報!$BI$5:$BI$401,"登録番号" &amp; リスト!O1234)&gt;=1,"",IF(VLOOKUP(O1234,登録者リスト!$A$1:$D$43729,4,FALSE)=基本情報!$D$6,O1234,"")),"")</f>
        <v/>
      </c>
    </row>
    <row r="1235" spans="15:16" x14ac:dyDescent="0.15">
      <c r="O1235">
        <v>1234</v>
      </c>
      <c r="P1235" t="str">
        <f>IFERROR(IF(COUNTIF(個人情報!$BI$5:$BI$401,"登録番号" &amp; リスト!O1235)&gt;=1,"",IF(VLOOKUP(O1235,登録者リスト!$A$1:$D$43729,4,FALSE)=基本情報!$D$6,O1235,"")),"")</f>
        <v/>
      </c>
    </row>
    <row r="1236" spans="15:16" x14ac:dyDescent="0.15">
      <c r="O1236">
        <v>1235</v>
      </c>
      <c r="P1236" t="str">
        <f>IFERROR(IF(COUNTIF(個人情報!$BI$5:$BI$401,"登録番号" &amp; リスト!O1236)&gt;=1,"",IF(VLOOKUP(O1236,登録者リスト!$A$1:$D$43729,4,FALSE)=基本情報!$D$6,O1236,"")),"")</f>
        <v/>
      </c>
    </row>
    <row r="1237" spans="15:16" x14ac:dyDescent="0.15">
      <c r="O1237">
        <v>1236</v>
      </c>
      <c r="P1237" t="str">
        <f>IFERROR(IF(COUNTIF(個人情報!$BI$5:$BI$401,"登録番号" &amp; リスト!O1237)&gt;=1,"",IF(VLOOKUP(O1237,登録者リスト!$A$1:$D$43729,4,FALSE)=基本情報!$D$6,O1237,"")),"")</f>
        <v/>
      </c>
    </row>
    <row r="1238" spans="15:16" x14ac:dyDescent="0.15">
      <c r="O1238">
        <v>1237</v>
      </c>
      <c r="P1238" t="str">
        <f>IFERROR(IF(COUNTIF(個人情報!$BI$5:$BI$401,"登録番号" &amp; リスト!O1238)&gt;=1,"",IF(VLOOKUP(O1238,登録者リスト!$A$1:$D$43729,4,FALSE)=基本情報!$D$6,O1238,"")),"")</f>
        <v/>
      </c>
    </row>
    <row r="1239" spans="15:16" x14ac:dyDescent="0.15">
      <c r="O1239">
        <v>1238</v>
      </c>
      <c r="P1239" t="str">
        <f>IFERROR(IF(COUNTIF(個人情報!$BI$5:$BI$401,"登録番号" &amp; リスト!O1239)&gt;=1,"",IF(VLOOKUP(O1239,登録者リスト!$A$1:$D$43729,4,FALSE)=基本情報!$D$6,O1239,"")),"")</f>
        <v/>
      </c>
    </row>
    <row r="1240" spans="15:16" x14ac:dyDescent="0.15">
      <c r="O1240">
        <v>1239</v>
      </c>
      <c r="P1240" t="str">
        <f>IFERROR(IF(COUNTIF(個人情報!$BI$5:$BI$401,"登録番号" &amp; リスト!O1240)&gt;=1,"",IF(VLOOKUP(O1240,登録者リスト!$A$1:$D$43729,4,FALSE)=基本情報!$D$6,O1240,"")),"")</f>
        <v/>
      </c>
    </row>
    <row r="1241" spans="15:16" x14ac:dyDescent="0.15">
      <c r="O1241">
        <v>1240</v>
      </c>
      <c r="P1241" t="str">
        <f>IFERROR(IF(COUNTIF(個人情報!$BI$5:$BI$401,"登録番号" &amp; リスト!O1241)&gt;=1,"",IF(VLOOKUP(O1241,登録者リスト!$A$1:$D$43729,4,FALSE)=基本情報!$D$6,O1241,"")),"")</f>
        <v/>
      </c>
    </row>
    <row r="1242" spans="15:16" x14ac:dyDescent="0.15">
      <c r="O1242">
        <v>1241</v>
      </c>
      <c r="P1242" t="str">
        <f>IFERROR(IF(COUNTIF(個人情報!$BI$5:$BI$401,"登録番号" &amp; リスト!O1242)&gt;=1,"",IF(VLOOKUP(O1242,登録者リスト!$A$1:$D$43729,4,FALSE)=基本情報!$D$6,O1242,"")),"")</f>
        <v/>
      </c>
    </row>
    <row r="1243" spans="15:16" x14ac:dyDescent="0.15">
      <c r="O1243">
        <v>1242</v>
      </c>
      <c r="P1243" t="str">
        <f>IFERROR(IF(COUNTIF(個人情報!$BI$5:$BI$401,"登録番号" &amp; リスト!O1243)&gt;=1,"",IF(VLOOKUP(O1243,登録者リスト!$A$1:$D$43729,4,FALSE)=基本情報!$D$6,O1243,"")),"")</f>
        <v/>
      </c>
    </row>
    <row r="1244" spans="15:16" x14ac:dyDescent="0.15">
      <c r="O1244">
        <v>1243</v>
      </c>
      <c r="P1244" t="str">
        <f>IFERROR(IF(COUNTIF(個人情報!$BI$5:$BI$401,"登録番号" &amp; リスト!O1244)&gt;=1,"",IF(VLOOKUP(O1244,登録者リスト!$A$1:$D$43729,4,FALSE)=基本情報!$D$6,O1244,"")),"")</f>
        <v/>
      </c>
    </row>
    <row r="1245" spans="15:16" x14ac:dyDescent="0.15">
      <c r="O1245">
        <v>1244</v>
      </c>
      <c r="P1245" t="str">
        <f>IFERROR(IF(COUNTIF(個人情報!$BI$5:$BI$401,"登録番号" &amp; リスト!O1245)&gt;=1,"",IF(VLOOKUP(O1245,登録者リスト!$A$1:$D$43729,4,FALSE)=基本情報!$D$6,O1245,"")),"")</f>
        <v/>
      </c>
    </row>
    <row r="1246" spans="15:16" x14ac:dyDescent="0.15">
      <c r="O1246">
        <v>1245</v>
      </c>
      <c r="P1246" t="str">
        <f>IFERROR(IF(COUNTIF(個人情報!$BI$5:$BI$401,"登録番号" &amp; リスト!O1246)&gt;=1,"",IF(VLOOKUP(O1246,登録者リスト!$A$1:$D$43729,4,FALSE)=基本情報!$D$6,O1246,"")),"")</f>
        <v/>
      </c>
    </row>
    <row r="1247" spans="15:16" x14ac:dyDescent="0.15">
      <c r="O1247">
        <v>1246</v>
      </c>
      <c r="P1247" t="str">
        <f>IFERROR(IF(COUNTIF(個人情報!$BI$5:$BI$401,"登録番号" &amp; リスト!O1247)&gt;=1,"",IF(VLOOKUP(O1247,登録者リスト!$A$1:$D$43729,4,FALSE)=基本情報!$D$6,O1247,"")),"")</f>
        <v/>
      </c>
    </row>
    <row r="1248" spans="15:16" x14ac:dyDescent="0.15">
      <c r="O1248">
        <v>1247</v>
      </c>
      <c r="P1248" t="str">
        <f>IFERROR(IF(COUNTIF(個人情報!$BI$5:$BI$401,"登録番号" &amp; リスト!O1248)&gt;=1,"",IF(VLOOKUP(O1248,登録者リスト!$A$1:$D$43729,4,FALSE)=基本情報!$D$6,O1248,"")),"")</f>
        <v/>
      </c>
    </row>
    <row r="1249" spans="15:16" x14ac:dyDescent="0.15">
      <c r="O1249">
        <v>1248</v>
      </c>
      <c r="P1249" t="str">
        <f>IFERROR(IF(COUNTIF(個人情報!$BI$5:$BI$401,"登録番号" &amp; リスト!O1249)&gt;=1,"",IF(VLOOKUP(O1249,登録者リスト!$A$1:$D$43729,4,FALSE)=基本情報!$D$6,O1249,"")),"")</f>
        <v/>
      </c>
    </row>
    <row r="1250" spans="15:16" x14ac:dyDescent="0.15">
      <c r="O1250">
        <v>1249</v>
      </c>
      <c r="P1250" t="str">
        <f>IFERROR(IF(COUNTIF(個人情報!$BI$5:$BI$401,"登録番号" &amp; リスト!O1250)&gt;=1,"",IF(VLOOKUP(O1250,登録者リスト!$A$1:$D$43729,4,FALSE)=基本情報!$D$6,O1250,"")),"")</f>
        <v/>
      </c>
    </row>
    <row r="1251" spans="15:16" x14ac:dyDescent="0.15">
      <c r="O1251">
        <v>1250</v>
      </c>
      <c r="P1251" t="str">
        <f>IFERROR(IF(COUNTIF(個人情報!$BI$5:$BI$401,"登録番号" &amp; リスト!O1251)&gt;=1,"",IF(VLOOKUP(O1251,登録者リスト!$A$1:$D$43729,4,FALSE)=基本情報!$D$6,O1251,"")),"")</f>
        <v/>
      </c>
    </row>
    <row r="1252" spans="15:16" x14ac:dyDescent="0.15">
      <c r="O1252">
        <v>1251</v>
      </c>
      <c r="P1252" t="str">
        <f>IFERROR(IF(COUNTIF(個人情報!$BI$5:$BI$401,"登録番号" &amp; リスト!O1252)&gt;=1,"",IF(VLOOKUP(O1252,登録者リスト!$A$1:$D$43729,4,FALSE)=基本情報!$D$6,O1252,"")),"")</f>
        <v/>
      </c>
    </row>
    <row r="1253" spans="15:16" x14ac:dyDescent="0.15">
      <c r="O1253">
        <v>1252</v>
      </c>
      <c r="P1253" t="str">
        <f>IFERROR(IF(COUNTIF(個人情報!$BI$5:$BI$401,"登録番号" &amp; リスト!O1253)&gt;=1,"",IF(VLOOKUP(O1253,登録者リスト!$A$1:$D$43729,4,FALSE)=基本情報!$D$6,O1253,"")),"")</f>
        <v/>
      </c>
    </row>
    <row r="1254" spans="15:16" x14ac:dyDescent="0.15">
      <c r="O1254">
        <v>1253</v>
      </c>
      <c r="P1254" t="str">
        <f>IFERROR(IF(COUNTIF(個人情報!$BI$5:$BI$401,"登録番号" &amp; リスト!O1254)&gt;=1,"",IF(VLOOKUP(O1254,登録者リスト!$A$1:$D$43729,4,FALSE)=基本情報!$D$6,O1254,"")),"")</f>
        <v/>
      </c>
    </row>
    <row r="1255" spans="15:16" x14ac:dyDescent="0.15">
      <c r="O1255">
        <v>1254</v>
      </c>
      <c r="P1255" t="str">
        <f>IFERROR(IF(COUNTIF(個人情報!$BI$5:$BI$401,"登録番号" &amp; リスト!O1255)&gt;=1,"",IF(VLOOKUP(O1255,登録者リスト!$A$1:$D$43729,4,FALSE)=基本情報!$D$6,O1255,"")),"")</f>
        <v/>
      </c>
    </row>
    <row r="1256" spans="15:16" x14ac:dyDescent="0.15">
      <c r="O1256">
        <v>1255</v>
      </c>
      <c r="P1256" t="str">
        <f>IFERROR(IF(COUNTIF(個人情報!$BI$5:$BI$401,"登録番号" &amp; リスト!O1256)&gt;=1,"",IF(VLOOKUP(O1256,登録者リスト!$A$1:$D$43729,4,FALSE)=基本情報!$D$6,O1256,"")),"")</f>
        <v/>
      </c>
    </row>
    <row r="1257" spans="15:16" x14ac:dyDescent="0.15">
      <c r="O1257">
        <v>1256</v>
      </c>
      <c r="P1257" t="str">
        <f>IFERROR(IF(COUNTIF(個人情報!$BI$5:$BI$401,"登録番号" &amp; リスト!O1257)&gt;=1,"",IF(VLOOKUP(O1257,登録者リスト!$A$1:$D$43729,4,FALSE)=基本情報!$D$6,O1257,"")),"")</f>
        <v/>
      </c>
    </row>
    <row r="1258" spans="15:16" x14ac:dyDescent="0.15">
      <c r="O1258">
        <v>1257</v>
      </c>
      <c r="P1258" t="str">
        <f>IFERROR(IF(COUNTIF(個人情報!$BI$5:$BI$401,"登録番号" &amp; リスト!O1258)&gt;=1,"",IF(VLOOKUP(O1258,登録者リスト!$A$1:$D$43729,4,FALSE)=基本情報!$D$6,O1258,"")),"")</f>
        <v/>
      </c>
    </row>
    <row r="1259" spans="15:16" x14ac:dyDescent="0.15">
      <c r="O1259">
        <v>1258</v>
      </c>
      <c r="P1259" t="str">
        <f>IFERROR(IF(COUNTIF(個人情報!$BI$5:$BI$401,"登録番号" &amp; リスト!O1259)&gt;=1,"",IF(VLOOKUP(O1259,登録者リスト!$A$1:$D$43729,4,FALSE)=基本情報!$D$6,O1259,"")),"")</f>
        <v/>
      </c>
    </row>
    <row r="1260" spans="15:16" x14ac:dyDescent="0.15">
      <c r="O1260">
        <v>1259</v>
      </c>
      <c r="P1260" t="str">
        <f>IFERROR(IF(COUNTIF(個人情報!$BI$5:$BI$401,"登録番号" &amp; リスト!O1260)&gt;=1,"",IF(VLOOKUP(O1260,登録者リスト!$A$1:$D$43729,4,FALSE)=基本情報!$D$6,O1260,"")),"")</f>
        <v/>
      </c>
    </row>
    <row r="1261" spans="15:16" x14ac:dyDescent="0.15">
      <c r="O1261">
        <v>1260</v>
      </c>
      <c r="P1261" t="str">
        <f>IFERROR(IF(COUNTIF(個人情報!$BI$5:$BI$401,"登録番号" &amp; リスト!O1261)&gt;=1,"",IF(VLOOKUP(O1261,登録者リスト!$A$1:$D$43729,4,FALSE)=基本情報!$D$6,O1261,"")),"")</f>
        <v/>
      </c>
    </row>
    <row r="1262" spans="15:16" x14ac:dyDescent="0.15">
      <c r="O1262">
        <v>1261</v>
      </c>
      <c r="P1262" t="str">
        <f>IFERROR(IF(COUNTIF(個人情報!$BI$5:$BI$401,"登録番号" &amp; リスト!O1262)&gt;=1,"",IF(VLOOKUP(O1262,登録者リスト!$A$1:$D$43729,4,FALSE)=基本情報!$D$6,O1262,"")),"")</f>
        <v/>
      </c>
    </row>
    <row r="1263" spans="15:16" x14ac:dyDescent="0.15">
      <c r="O1263">
        <v>1262</v>
      </c>
      <c r="P1263" t="str">
        <f>IFERROR(IF(COUNTIF(個人情報!$BI$5:$BI$401,"登録番号" &amp; リスト!O1263)&gt;=1,"",IF(VLOOKUP(O1263,登録者リスト!$A$1:$D$43729,4,FALSE)=基本情報!$D$6,O1263,"")),"")</f>
        <v/>
      </c>
    </row>
    <row r="1264" spans="15:16" x14ac:dyDescent="0.15">
      <c r="O1264">
        <v>1263</v>
      </c>
      <c r="P1264" t="str">
        <f>IFERROR(IF(COUNTIF(個人情報!$BI$5:$BI$401,"登録番号" &amp; リスト!O1264)&gt;=1,"",IF(VLOOKUP(O1264,登録者リスト!$A$1:$D$43729,4,FALSE)=基本情報!$D$6,O1264,"")),"")</f>
        <v/>
      </c>
    </row>
    <row r="1265" spans="15:16" x14ac:dyDescent="0.15">
      <c r="O1265">
        <v>1264</v>
      </c>
      <c r="P1265" t="str">
        <f>IFERROR(IF(COUNTIF(個人情報!$BI$5:$BI$401,"登録番号" &amp; リスト!O1265)&gt;=1,"",IF(VLOOKUP(O1265,登録者リスト!$A$1:$D$43729,4,FALSE)=基本情報!$D$6,O1265,"")),"")</f>
        <v/>
      </c>
    </row>
    <row r="1266" spans="15:16" x14ac:dyDescent="0.15">
      <c r="O1266">
        <v>1265</v>
      </c>
      <c r="P1266" t="str">
        <f>IFERROR(IF(COUNTIF(個人情報!$BI$5:$BI$401,"登録番号" &amp; リスト!O1266)&gt;=1,"",IF(VLOOKUP(O1266,登録者リスト!$A$1:$D$43729,4,FALSE)=基本情報!$D$6,O1266,"")),"")</f>
        <v/>
      </c>
    </row>
    <row r="1267" spans="15:16" x14ac:dyDescent="0.15">
      <c r="O1267">
        <v>1266</v>
      </c>
      <c r="P1267" t="str">
        <f>IFERROR(IF(COUNTIF(個人情報!$BI$5:$BI$401,"登録番号" &amp; リスト!O1267)&gt;=1,"",IF(VLOOKUP(O1267,登録者リスト!$A$1:$D$43729,4,FALSE)=基本情報!$D$6,O1267,"")),"")</f>
        <v/>
      </c>
    </row>
    <row r="1268" spans="15:16" x14ac:dyDescent="0.15">
      <c r="O1268">
        <v>1267</v>
      </c>
      <c r="P1268" t="str">
        <f>IFERROR(IF(COUNTIF(個人情報!$BI$5:$BI$401,"登録番号" &amp; リスト!O1268)&gt;=1,"",IF(VLOOKUP(O1268,登録者リスト!$A$1:$D$43729,4,FALSE)=基本情報!$D$6,O1268,"")),"")</f>
        <v/>
      </c>
    </row>
    <row r="1269" spans="15:16" x14ac:dyDescent="0.15">
      <c r="O1269">
        <v>1268</v>
      </c>
      <c r="P1269" t="str">
        <f>IFERROR(IF(COUNTIF(個人情報!$BI$5:$BI$401,"登録番号" &amp; リスト!O1269)&gt;=1,"",IF(VLOOKUP(O1269,登録者リスト!$A$1:$D$43729,4,FALSE)=基本情報!$D$6,O1269,"")),"")</f>
        <v/>
      </c>
    </row>
    <row r="1270" spans="15:16" x14ac:dyDescent="0.15">
      <c r="O1270">
        <v>1269</v>
      </c>
      <c r="P1270" t="str">
        <f>IFERROR(IF(COUNTIF(個人情報!$BI$5:$BI$401,"登録番号" &amp; リスト!O1270)&gt;=1,"",IF(VLOOKUP(O1270,登録者リスト!$A$1:$D$43729,4,FALSE)=基本情報!$D$6,O1270,"")),"")</f>
        <v/>
      </c>
    </row>
    <row r="1271" spans="15:16" x14ac:dyDescent="0.15">
      <c r="O1271">
        <v>1270</v>
      </c>
      <c r="P1271" t="str">
        <f>IFERROR(IF(COUNTIF(個人情報!$BI$5:$BI$401,"登録番号" &amp; リスト!O1271)&gt;=1,"",IF(VLOOKUP(O1271,登録者リスト!$A$1:$D$43729,4,FALSE)=基本情報!$D$6,O1271,"")),"")</f>
        <v/>
      </c>
    </row>
    <row r="1272" spans="15:16" x14ac:dyDescent="0.15">
      <c r="O1272">
        <v>1271</v>
      </c>
      <c r="P1272" t="str">
        <f>IFERROR(IF(COUNTIF(個人情報!$BI$5:$BI$401,"登録番号" &amp; リスト!O1272)&gt;=1,"",IF(VLOOKUP(O1272,登録者リスト!$A$1:$D$43729,4,FALSE)=基本情報!$D$6,O1272,"")),"")</f>
        <v/>
      </c>
    </row>
    <row r="1273" spans="15:16" x14ac:dyDescent="0.15">
      <c r="O1273">
        <v>1272</v>
      </c>
      <c r="P1273" t="str">
        <f>IFERROR(IF(COUNTIF(個人情報!$BI$5:$BI$401,"登録番号" &amp; リスト!O1273)&gt;=1,"",IF(VLOOKUP(O1273,登録者リスト!$A$1:$D$43729,4,FALSE)=基本情報!$D$6,O1273,"")),"")</f>
        <v/>
      </c>
    </row>
    <row r="1274" spans="15:16" x14ac:dyDescent="0.15">
      <c r="O1274">
        <v>1273</v>
      </c>
      <c r="P1274" t="str">
        <f>IFERROR(IF(COUNTIF(個人情報!$BI$5:$BI$401,"登録番号" &amp; リスト!O1274)&gt;=1,"",IF(VLOOKUP(O1274,登録者リスト!$A$1:$D$43729,4,FALSE)=基本情報!$D$6,O1274,"")),"")</f>
        <v/>
      </c>
    </row>
    <row r="1275" spans="15:16" x14ac:dyDescent="0.15">
      <c r="O1275">
        <v>1274</v>
      </c>
      <c r="P1275" t="str">
        <f>IFERROR(IF(COUNTIF(個人情報!$BI$5:$BI$401,"登録番号" &amp; リスト!O1275)&gt;=1,"",IF(VLOOKUP(O1275,登録者リスト!$A$1:$D$43729,4,FALSE)=基本情報!$D$6,O1275,"")),"")</f>
        <v/>
      </c>
    </row>
    <row r="1276" spans="15:16" x14ac:dyDescent="0.15">
      <c r="O1276">
        <v>1275</v>
      </c>
      <c r="P1276" t="str">
        <f>IFERROR(IF(COUNTIF(個人情報!$BI$5:$BI$401,"登録番号" &amp; リスト!O1276)&gt;=1,"",IF(VLOOKUP(O1276,登録者リスト!$A$1:$D$43729,4,FALSE)=基本情報!$D$6,O1276,"")),"")</f>
        <v/>
      </c>
    </row>
    <row r="1277" spans="15:16" x14ac:dyDescent="0.15">
      <c r="O1277">
        <v>1276</v>
      </c>
      <c r="P1277" t="str">
        <f>IFERROR(IF(COUNTIF(個人情報!$BI$5:$BI$401,"登録番号" &amp; リスト!O1277)&gt;=1,"",IF(VLOOKUP(O1277,登録者リスト!$A$1:$D$43729,4,FALSE)=基本情報!$D$6,O1277,"")),"")</f>
        <v/>
      </c>
    </row>
    <row r="1278" spans="15:16" x14ac:dyDescent="0.15">
      <c r="O1278">
        <v>1277</v>
      </c>
      <c r="P1278" t="str">
        <f>IFERROR(IF(COUNTIF(個人情報!$BI$5:$BI$401,"登録番号" &amp; リスト!O1278)&gt;=1,"",IF(VLOOKUP(O1278,登録者リスト!$A$1:$D$43729,4,FALSE)=基本情報!$D$6,O1278,"")),"")</f>
        <v/>
      </c>
    </row>
    <row r="1279" spans="15:16" x14ac:dyDescent="0.15">
      <c r="O1279">
        <v>1278</v>
      </c>
      <c r="P1279" t="str">
        <f>IFERROR(IF(COUNTIF(個人情報!$BI$5:$BI$401,"登録番号" &amp; リスト!O1279)&gt;=1,"",IF(VLOOKUP(O1279,登録者リスト!$A$1:$D$43729,4,FALSE)=基本情報!$D$6,O1279,"")),"")</f>
        <v/>
      </c>
    </row>
    <row r="1280" spans="15:16" x14ac:dyDescent="0.15">
      <c r="O1280">
        <v>1279</v>
      </c>
      <c r="P1280" t="str">
        <f>IFERROR(IF(COUNTIF(個人情報!$BI$5:$BI$401,"登録番号" &amp; リスト!O1280)&gt;=1,"",IF(VLOOKUP(O1280,登録者リスト!$A$1:$D$43729,4,FALSE)=基本情報!$D$6,O1280,"")),"")</f>
        <v/>
      </c>
    </row>
    <row r="1281" spans="15:16" x14ac:dyDescent="0.15">
      <c r="O1281">
        <v>1280</v>
      </c>
      <c r="P1281" t="str">
        <f>IFERROR(IF(COUNTIF(個人情報!$BI$5:$BI$401,"登録番号" &amp; リスト!O1281)&gt;=1,"",IF(VLOOKUP(O1281,登録者リスト!$A$1:$D$43729,4,FALSE)=基本情報!$D$6,O1281,"")),"")</f>
        <v/>
      </c>
    </row>
    <row r="1282" spans="15:16" x14ac:dyDescent="0.15">
      <c r="O1282">
        <v>1281</v>
      </c>
      <c r="P1282" t="str">
        <f>IFERROR(IF(COUNTIF(個人情報!$BI$5:$BI$401,"登録番号" &amp; リスト!O1282)&gt;=1,"",IF(VLOOKUP(O1282,登録者リスト!$A$1:$D$43729,4,FALSE)=基本情報!$D$6,O1282,"")),"")</f>
        <v/>
      </c>
    </row>
    <row r="1283" spans="15:16" x14ac:dyDescent="0.15">
      <c r="O1283">
        <v>1282</v>
      </c>
      <c r="P1283" t="str">
        <f>IFERROR(IF(COUNTIF(個人情報!$BI$5:$BI$401,"登録番号" &amp; リスト!O1283)&gt;=1,"",IF(VLOOKUP(O1283,登録者リスト!$A$1:$D$43729,4,FALSE)=基本情報!$D$6,O1283,"")),"")</f>
        <v/>
      </c>
    </row>
    <row r="1284" spans="15:16" x14ac:dyDescent="0.15">
      <c r="O1284">
        <v>1283</v>
      </c>
      <c r="P1284" t="str">
        <f>IFERROR(IF(COUNTIF(個人情報!$BI$5:$BI$401,"登録番号" &amp; リスト!O1284)&gt;=1,"",IF(VLOOKUP(O1284,登録者リスト!$A$1:$D$43729,4,FALSE)=基本情報!$D$6,O1284,"")),"")</f>
        <v/>
      </c>
    </row>
    <row r="1285" spans="15:16" x14ac:dyDescent="0.15">
      <c r="O1285">
        <v>1284</v>
      </c>
      <c r="P1285" t="str">
        <f>IFERROR(IF(COUNTIF(個人情報!$BI$5:$BI$401,"登録番号" &amp; リスト!O1285)&gt;=1,"",IF(VLOOKUP(O1285,登録者リスト!$A$1:$D$43729,4,FALSE)=基本情報!$D$6,O1285,"")),"")</f>
        <v/>
      </c>
    </row>
    <row r="1286" spans="15:16" x14ac:dyDescent="0.15">
      <c r="O1286">
        <v>1285</v>
      </c>
      <c r="P1286" t="str">
        <f>IFERROR(IF(COUNTIF(個人情報!$BI$5:$BI$401,"登録番号" &amp; リスト!O1286)&gt;=1,"",IF(VLOOKUP(O1286,登録者リスト!$A$1:$D$43729,4,FALSE)=基本情報!$D$6,O1286,"")),"")</f>
        <v/>
      </c>
    </row>
    <row r="1287" spans="15:16" x14ac:dyDescent="0.15">
      <c r="O1287">
        <v>1286</v>
      </c>
      <c r="P1287" t="str">
        <f>IFERROR(IF(COUNTIF(個人情報!$BI$5:$BI$401,"登録番号" &amp; リスト!O1287)&gt;=1,"",IF(VLOOKUP(O1287,登録者リスト!$A$1:$D$43729,4,FALSE)=基本情報!$D$6,O1287,"")),"")</f>
        <v/>
      </c>
    </row>
    <row r="1288" spans="15:16" x14ac:dyDescent="0.15">
      <c r="O1288">
        <v>1287</v>
      </c>
      <c r="P1288" t="str">
        <f>IFERROR(IF(COUNTIF(個人情報!$BI$5:$BI$401,"登録番号" &amp; リスト!O1288)&gt;=1,"",IF(VLOOKUP(O1288,登録者リスト!$A$1:$D$43729,4,FALSE)=基本情報!$D$6,O1288,"")),"")</f>
        <v/>
      </c>
    </row>
    <row r="1289" spans="15:16" x14ac:dyDescent="0.15">
      <c r="O1289">
        <v>1288</v>
      </c>
      <c r="P1289" t="str">
        <f>IFERROR(IF(COUNTIF(個人情報!$BI$5:$BI$401,"登録番号" &amp; リスト!O1289)&gt;=1,"",IF(VLOOKUP(O1289,登録者リスト!$A$1:$D$43729,4,FALSE)=基本情報!$D$6,O1289,"")),"")</f>
        <v/>
      </c>
    </row>
    <row r="1290" spans="15:16" x14ac:dyDescent="0.15">
      <c r="O1290">
        <v>1289</v>
      </c>
      <c r="P1290" t="str">
        <f>IFERROR(IF(COUNTIF(個人情報!$BI$5:$BI$401,"登録番号" &amp; リスト!O1290)&gt;=1,"",IF(VLOOKUP(O1290,登録者リスト!$A$1:$D$43729,4,FALSE)=基本情報!$D$6,O1290,"")),"")</f>
        <v/>
      </c>
    </row>
    <row r="1291" spans="15:16" x14ac:dyDescent="0.15">
      <c r="O1291">
        <v>1290</v>
      </c>
      <c r="P1291" t="str">
        <f>IFERROR(IF(COUNTIF(個人情報!$BI$5:$BI$401,"登録番号" &amp; リスト!O1291)&gt;=1,"",IF(VLOOKUP(O1291,登録者リスト!$A$1:$D$43729,4,FALSE)=基本情報!$D$6,O1291,"")),"")</f>
        <v/>
      </c>
    </row>
    <row r="1292" spans="15:16" x14ac:dyDescent="0.15">
      <c r="O1292">
        <v>1291</v>
      </c>
      <c r="P1292" t="str">
        <f>IFERROR(IF(COUNTIF(個人情報!$BI$5:$BI$401,"登録番号" &amp; リスト!O1292)&gt;=1,"",IF(VLOOKUP(O1292,登録者リスト!$A$1:$D$43729,4,FALSE)=基本情報!$D$6,O1292,"")),"")</f>
        <v/>
      </c>
    </row>
    <row r="1293" spans="15:16" x14ac:dyDescent="0.15">
      <c r="O1293">
        <v>1292</v>
      </c>
      <c r="P1293" t="str">
        <f>IFERROR(IF(COUNTIF(個人情報!$BI$5:$BI$401,"登録番号" &amp; リスト!O1293)&gt;=1,"",IF(VLOOKUP(O1293,登録者リスト!$A$1:$D$43729,4,FALSE)=基本情報!$D$6,O1293,"")),"")</f>
        <v/>
      </c>
    </row>
    <row r="1294" spans="15:16" x14ac:dyDescent="0.15">
      <c r="O1294">
        <v>1293</v>
      </c>
      <c r="P1294" t="str">
        <f>IFERROR(IF(COUNTIF(個人情報!$BI$5:$BI$401,"登録番号" &amp; リスト!O1294)&gt;=1,"",IF(VLOOKUP(O1294,登録者リスト!$A$1:$D$43729,4,FALSE)=基本情報!$D$6,O1294,"")),"")</f>
        <v/>
      </c>
    </row>
    <row r="1295" spans="15:16" x14ac:dyDescent="0.15">
      <c r="O1295">
        <v>1294</v>
      </c>
      <c r="P1295" t="str">
        <f>IFERROR(IF(COUNTIF(個人情報!$BI$5:$BI$401,"登録番号" &amp; リスト!O1295)&gt;=1,"",IF(VLOOKUP(O1295,登録者リスト!$A$1:$D$43729,4,FALSE)=基本情報!$D$6,O1295,"")),"")</f>
        <v/>
      </c>
    </row>
    <row r="1296" spans="15:16" x14ac:dyDescent="0.15">
      <c r="O1296">
        <v>1295</v>
      </c>
      <c r="P1296" t="str">
        <f>IFERROR(IF(COUNTIF(個人情報!$BI$5:$BI$401,"登録番号" &amp; リスト!O1296)&gt;=1,"",IF(VLOOKUP(O1296,登録者リスト!$A$1:$D$43729,4,FALSE)=基本情報!$D$6,O1296,"")),"")</f>
        <v/>
      </c>
    </row>
    <row r="1297" spans="15:16" x14ac:dyDescent="0.15">
      <c r="O1297">
        <v>1296</v>
      </c>
      <c r="P1297" t="str">
        <f>IFERROR(IF(COUNTIF(個人情報!$BI$5:$BI$401,"登録番号" &amp; リスト!O1297)&gt;=1,"",IF(VLOOKUP(O1297,登録者リスト!$A$1:$D$43729,4,FALSE)=基本情報!$D$6,O1297,"")),"")</f>
        <v/>
      </c>
    </row>
    <row r="1298" spans="15:16" x14ac:dyDescent="0.15">
      <c r="O1298">
        <v>1297</v>
      </c>
      <c r="P1298" t="str">
        <f>IFERROR(IF(COUNTIF(個人情報!$BI$5:$BI$401,"登録番号" &amp; リスト!O1298)&gt;=1,"",IF(VLOOKUP(O1298,登録者リスト!$A$1:$D$43729,4,FALSE)=基本情報!$D$6,O1298,"")),"")</f>
        <v/>
      </c>
    </row>
    <row r="1299" spans="15:16" x14ac:dyDescent="0.15">
      <c r="O1299">
        <v>1298</v>
      </c>
      <c r="P1299" t="str">
        <f>IFERROR(IF(COUNTIF(個人情報!$BI$5:$BI$401,"登録番号" &amp; リスト!O1299)&gt;=1,"",IF(VLOOKUP(O1299,登録者リスト!$A$1:$D$43729,4,FALSE)=基本情報!$D$6,O1299,"")),"")</f>
        <v/>
      </c>
    </row>
    <row r="1300" spans="15:16" x14ac:dyDescent="0.15">
      <c r="O1300">
        <v>1299</v>
      </c>
      <c r="P1300" t="str">
        <f>IFERROR(IF(COUNTIF(個人情報!$BI$5:$BI$401,"登録番号" &amp; リスト!O1300)&gt;=1,"",IF(VLOOKUP(O1300,登録者リスト!$A$1:$D$43729,4,FALSE)=基本情報!$D$6,O1300,"")),"")</f>
        <v/>
      </c>
    </row>
    <row r="1301" spans="15:16" x14ac:dyDescent="0.15">
      <c r="O1301">
        <v>1300</v>
      </c>
      <c r="P1301" t="str">
        <f>IFERROR(IF(COUNTIF(個人情報!$BI$5:$BI$401,"登録番号" &amp; リスト!O1301)&gt;=1,"",IF(VLOOKUP(O1301,登録者リスト!$A$1:$D$43729,4,FALSE)=基本情報!$D$6,O1301,"")),"")</f>
        <v/>
      </c>
    </row>
    <row r="1302" spans="15:16" x14ac:dyDescent="0.15">
      <c r="O1302">
        <v>1301</v>
      </c>
      <c r="P1302" t="str">
        <f>IFERROR(IF(COUNTIF(個人情報!$BI$5:$BI$401,"登録番号" &amp; リスト!O1302)&gt;=1,"",IF(VLOOKUP(O1302,登録者リスト!$A$1:$D$43729,4,FALSE)=基本情報!$D$6,O1302,"")),"")</f>
        <v/>
      </c>
    </row>
    <row r="1303" spans="15:16" x14ac:dyDescent="0.15">
      <c r="O1303">
        <v>1302</v>
      </c>
      <c r="P1303" t="str">
        <f>IFERROR(IF(COUNTIF(個人情報!$BI$5:$BI$401,"登録番号" &amp; リスト!O1303)&gt;=1,"",IF(VLOOKUP(O1303,登録者リスト!$A$1:$D$43729,4,FALSE)=基本情報!$D$6,O1303,"")),"")</f>
        <v/>
      </c>
    </row>
    <row r="1304" spans="15:16" x14ac:dyDescent="0.15">
      <c r="O1304">
        <v>1303</v>
      </c>
      <c r="P1304" t="str">
        <f>IFERROR(IF(COUNTIF(個人情報!$BI$5:$BI$401,"登録番号" &amp; リスト!O1304)&gt;=1,"",IF(VLOOKUP(O1304,登録者リスト!$A$1:$D$43729,4,FALSE)=基本情報!$D$6,O1304,"")),"")</f>
        <v/>
      </c>
    </row>
    <row r="1305" spans="15:16" x14ac:dyDescent="0.15">
      <c r="O1305">
        <v>1304</v>
      </c>
      <c r="P1305" t="str">
        <f>IFERROR(IF(COUNTIF(個人情報!$BI$5:$BI$401,"登録番号" &amp; リスト!O1305)&gt;=1,"",IF(VLOOKUP(O1305,登録者リスト!$A$1:$D$43729,4,FALSE)=基本情報!$D$6,O1305,"")),"")</f>
        <v/>
      </c>
    </row>
    <row r="1306" spans="15:16" x14ac:dyDescent="0.15">
      <c r="O1306">
        <v>1305</v>
      </c>
      <c r="P1306" t="str">
        <f>IFERROR(IF(COUNTIF(個人情報!$BI$5:$BI$401,"登録番号" &amp; リスト!O1306)&gt;=1,"",IF(VLOOKUP(O1306,登録者リスト!$A$1:$D$43729,4,FALSE)=基本情報!$D$6,O1306,"")),"")</f>
        <v/>
      </c>
    </row>
    <row r="1307" spans="15:16" x14ac:dyDescent="0.15">
      <c r="O1307">
        <v>1306</v>
      </c>
      <c r="P1307" t="str">
        <f>IFERROR(IF(COUNTIF(個人情報!$BI$5:$BI$401,"登録番号" &amp; リスト!O1307)&gt;=1,"",IF(VLOOKUP(O1307,登録者リスト!$A$1:$D$43729,4,FALSE)=基本情報!$D$6,O1307,"")),"")</f>
        <v/>
      </c>
    </row>
    <row r="1308" spans="15:16" x14ac:dyDescent="0.15">
      <c r="O1308">
        <v>1307</v>
      </c>
      <c r="P1308" t="str">
        <f>IFERROR(IF(COUNTIF(個人情報!$BI$5:$BI$401,"登録番号" &amp; リスト!O1308)&gt;=1,"",IF(VLOOKUP(O1308,登録者リスト!$A$1:$D$43729,4,FALSE)=基本情報!$D$6,O1308,"")),"")</f>
        <v/>
      </c>
    </row>
    <row r="1309" spans="15:16" x14ac:dyDescent="0.15">
      <c r="O1309">
        <v>1308</v>
      </c>
      <c r="P1309" t="str">
        <f>IFERROR(IF(COUNTIF(個人情報!$BI$5:$BI$401,"登録番号" &amp; リスト!O1309)&gt;=1,"",IF(VLOOKUP(O1309,登録者リスト!$A$1:$D$43729,4,FALSE)=基本情報!$D$6,O1309,"")),"")</f>
        <v/>
      </c>
    </row>
    <row r="1310" spans="15:16" x14ac:dyDescent="0.15">
      <c r="O1310">
        <v>1309</v>
      </c>
      <c r="P1310" t="str">
        <f>IFERROR(IF(COUNTIF(個人情報!$BI$5:$BI$401,"登録番号" &amp; リスト!O1310)&gt;=1,"",IF(VLOOKUP(O1310,登録者リスト!$A$1:$D$43729,4,FALSE)=基本情報!$D$6,O1310,"")),"")</f>
        <v/>
      </c>
    </row>
    <row r="1311" spans="15:16" x14ac:dyDescent="0.15">
      <c r="O1311">
        <v>1310</v>
      </c>
      <c r="P1311" t="str">
        <f>IFERROR(IF(COUNTIF(個人情報!$BI$5:$BI$401,"登録番号" &amp; リスト!O1311)&gt;=1,"",IF(VLOOKUP(O1311,登録者リスト!$A$1:$D$43729,4,FALSE)=基本情報!$D$6,O1311,"")),"")</f>
        <v/>
      </c>
    </row>
    <row r="1312" spans="15:16" x14ac:dyDescent="0.15">
      <c r="O1312">
        <v>1311</v>
      </c>
      <c r="P1312" t="str">
        <f>IFERROR(IF(COUNTIF(個人情報!$BI$5:$BI$401,"登録番号" &amp; リスト!O1312)&gt;=1,"",IF(VLOOKUP(O1312,登録者リスト!$A$1:$D$43729,4,FALSE)=基本情報!$D$6,O1312,"")),"")</f>
        <v/>
      </c>
    </row>
    <row r="1313" spans="15:16" x14ac:dyDescent="0.15">
      <c r="O1313">
        <v>1312</v>
      </c>
      <c r="P1313" t="str">
        <f>IFERROR(IF(COUNTIF(個人情報!$BI$5:$BI$401,"登録番号" &amp; リスト!O1313)&gt;=1,"",IF(VLOOKUP(O1313,登録者リスト!$A$1:$D$43729,4,FALSE)=基本情報!$D$6,O1313,"")),"")</f>
        <v/>
      </c>
    </row>
    <row r="1314" spans="15:16" x14ac:dyDescent="0.15">
      <c r="O1314">
        <v>1313</v>
      </c>
      <c r="P1314" t="str">
        <f>IFERROR(IF(COUNTIF(個人情報!$BI$5:$BI$401,"登録番号" &amp; リスト!O1314)&gt;=1,"",IF(VLOOKUP(O1314,登録者リスト!$A$1:$D$43729,4,FALSE)=基本情報!$D$6,O1314,"")),"")</f>
        <v/>
      </c>
    </row>
    <row r="1315" spans="15:16" x14ac:dyDescent="0.15">
      <c r="O1315">
        <v>1314</v>
      </c>
      <c r="P1315" t="str">
        <f>IFERROR(IF(COUNTIF(個人情報!$BI$5:$BI$401,"登録番号" &amp; リスト!O1315)&gt;=1,"",IF(VLOOKUP(O1315,登録者リスト!$A$1:$D$43729,4,FALSE)=基本情報!$D$6,O1315,"")),"")</f>
        <v/>
      </c>
    </row>
    <row r="1316" spans="15:16" x14ac:dyDescent="0.15">
      <c r="O1316">
        <v>1315</v>
      </c>
      <c r="P1316" t="str">
        <f>IFERROR(IF(COUNTIF(個人情報!$BI$5:$BI$401,"登録番号" &amp; リスト!O1316)&gt;=1,"",IF(VLOOKUP(O1316,登録者リスト!$A$1:$D$43729,4,FALSE)=基本情報!$D$6,O1316,"")),"")</f>
        <v/>
      </c>
    </row>
    <row r="1317" spans="15:16" x14ac:dyDescent="0.15">
      <c r="O1317">
        <v>1316</v>
      </c>
      <c r="P1317" t="str">
        <f>IFERROR(IF(COUNTIF(個人情報!$BI$5:$BI$401,"登録番号" &amp; リスト!O1317)&gt;=1,"",IF(VLOOKUP(O1317,登録者リスト!$A$1:$D$43729,4,FALSE)=基本情報!$D$6,O1317,"")),"")</f>
        <v/>
      </c>
    </row>
    <row r="1318" spans="15:16" x14ac:dyDescent="0.15">
      <c r="O1318">
        <v>1317</v>
      </c>
      <c r="P1318" t="str">
        <f>IFERROR(IF(COUNTIF(個人情報!$BI$5:$BI$401,"登録番号" &amp; リスト!O1318)&gt;=1,"",IF(VLOOKUP(O1318,登録者リスト!$A$1:$D$43729,4,FALSE)=基本情報!$D$6,O1318,"")),"")</f>
        <v/>
      </c>
    </row>
    <row r="1319" spans="15:16" x14ac:dyDescent="0.15">
      <c r="O1319">
        <v>1318</v>
      </c>
      <c r="P1319" t="str">
        <f>IFERROR(IF(COUNTIF(個人情報!$BI$5:$BI$401,"登録番号" &amp; リスト!O1319)&gt;=1,"",IF(VLOOKUP(O1319,登録者リスト!$A$1:$D$43729,4,FALSE)=基本情報!$D$6,O1319,"")),"")</f>
        <v/>
      </c>
    </row>
    <row r="1320" spans="15:16" x14ac:dyDescent="0.15">
      <c r="O1320">
        <v>1319</v>
      </c>
      <c r="P1320" t="str">
        <f>IFERROR(IF(COUNTIF(個人情報!$BI$5:$BI$401,"登録番号" &amp; リスト!O1320)&gt;=1,"",IF(VLOOKUP(O1320,登録者リスト!$A$1:$D$43729,4,FALSE)=基本情報!$D$6,O1320,"")),"")</f>
        <v/>
      </c>
    </row>
    <row r="1321" spans="15:16" x14ac:dyDescent="0.15">
      <c r="O1321">
        <v>1320</v>
      </c>
      <c r="P1321" t="str">
        <f>IFERROR(IF(COUNTIF(個人情報!$BI$5:$BI$401,"登録番号" &amp; リスト!O1321)&gt;=1,"",IF(VLOOKUP(O1321,登録者リスト!$A$1:$D$43729,4,FALSE)=基本情報!$D$6,O1321,"")),"")</f>
        <v/>
      </c>
    </row>
    <row r="1322" spans="15:16" x14ac:dyDescent="0.15">
      <c r="O1322">
        <v>1321</v>
      </c>
      <c r="P1322" t="str">
        <f>IFERROR(IF(COUNTIF(個人情報!$BI$5:$BI$401,"登録番号" &amp; リスト!O1322)&gt;=1,"",IF(VLOOKUP(O1322,登録者リスト!$A$1:$D$43729,4,FALSE)=基本情報!$D$6,O1322,"")),"")</f>
        <v/>
      </c>
    </row>
    <row r="1323" spans="15:16" x14ac:dyDescent="0.15">
      <c r="O1323">
        <v>1322</v>
      </c>
      <c r="P1323" t="str">
        <f>IFERROR(IF(COUNTIF(個人情報!$BI$5:$BI$401,"登録番号" &amp; リスト!O1323)&gt;=1,"",IF(VLOOKUP(O1323,登録者リスト!$A$1:$D$43729,4,FALSE)=基本情報!$D$6,O1323,"")),"")</f>
        <v/>
      </c>
    </row>
    <row r="1324" spans="15:16" x14ac:dyDescent="0.15">
      <c r="O1324">
        <v>1323</v>
      </c>
      <c r="P1324" t="str">
        <f>IFERROR(IF(COUNTIF(個人情報!$BI$5:$BI$401,"登録番号" &amp; リスト!O1324)&gt;=1,"",IF(VLOOKUP(O1324,登録者リスト!$A$1:$D$43729,4,FALSE)=基本情報!$D$6,O1324,"")),"")</f>
        <v/>
      </c>
    </row>
    <row r="1325" spans="15:16" x14ac:dyDescent="0.15">
      <c r="O1325">
        <v>1324</v>
      </c>
      <c r="P1325" t="str">
        <f>IFERROR(IF(COUNTIF(個人情報!$BI$5:$BI$401,"登録番号" &amp; リスト!O1325)&gt;=1,"",IF(VLOOKUP(O1325,登録者リスト!$A$1:$D$43729,4,FALSE)=基本情報!$D$6,O1325,"")),"")</f>
        <v/>
      </c>
    </row>
    <row r="1326" spans="15:16" x14ac:dyDescent="0.15">
      <c r="O1326">
        <v>1325</v>
      </c>
      <c r="P1326" t="str">
        <f>IFERROR(IF(COUNTIF(個人情報!$BI$5:$BI$401,"登録番号" &amp; リスト!O1326)&gt;=1,"",IF(VLOOKUP(O1326,登録者リスト!$A$1:$D$43729,4,FALSE)=基本情報!$D$6,O1326,"")),"")</f>
        <v/>
      </c>
    </row>
    <row r="1327" spans="15:16" x14ac:dyDescent="0.15">
      <c r="O1327">
        <v>1326</v>
      </c>
      <c r="P1327" t="str">
        <f>IFERROR(IF(COUNTIF(個人情報!$BI$5:$BI$401,"登録番号" &amp; リスト!O1327)&gt;=1,"",IF(VLOOKUP(O1327,登録者リスト!$A$1:$D$43729,4,FALSE)=基本情報!$D$6,O1327,"")),"")</f>
        <v/>
      </c>
    </row>
    <row r="1328" spans="15:16" x14ac:dyDescent="0.15">
      <c r="O1328">
        <v>1327</v>
      </c>
      <c r="P1328" t="str">
        <f>IFERROR(IF(COUNTIF(個人情報!$BI$5:$BI$401,"登録番号" &amp; リスト!O1328)&gt;=1,"",IF(VLOOKUP(O1328,登録者リスト!$A$1:$D$43729,4,FALSE)=基本情報!$D$6,O1328,"")),"")</f>
        <v/>
      </c>
    </row>
    <row r="1329" spans="15:16" x14ac:dyDescent="0.15">
      <c r="O1329">
        <v>1328</v>
      </c>
      <c r="P1329" t="str">
        <f>IFERROR(IF(COUNTIF(個人情報!$BI$5:$BI$401,"登録番号" &amp; リスト!O1329)&gt;=1,"",IF(VLOOKUP(O1329,登録者リスト!$A$1:$D$43729,4,FALSE)=基本情報!$D$6,O1329,"")),"")</f>
        <v/>
      </c>
    </row>
    <row r="1330" spans="15:16" x14ac:dyDescent="0.15">
      <c r="O1330">
        <v>1329</v>
      </c>
      <c r="P1330" t="str">
        <f>IFERROR(IF(COUNTIF(個人情報!$BI$5:$BI$401,"登録番号" &amp; リスト!O1330)&gt;=1,"",IF(VLOOKUP(O1330,登録者リスト!$A$1:$D$43729,4,FALSE)=基本情報!$D$6,O1330,"")),"")</f>
        <v/>
      </c>
    </row>
    <row r="1331" spans="15:16" x14ac:dyDescent="0.15">
      <c r="O1331">
        <v>1330</v>
      </c>
      <c r="P1331" t="str">
        <f>IFERROR(IF(COUNTIF(個人情報!$BI$5:$BI$401,"登録番号" &amp; リスト!O1331)&gt;=1,"",IF(VLOOKUP(O1331,登録者リスト!$A$1:$D$43729,4,FALSE)=基本情報!$D$6,O1331,"")),"")</f>
        <v/>
      </c>
    </row>
    <row r="1332" spans="15:16" x14ac:dyDescent="0.15">
      <c r="O1332">
        <v>1331</v>
      </c>
      <c r="P1332" t="str">
        <f>IFERROR(IF(COUNTIF(個人情報!$BI$5:$BI$401,"登録番号" &amp; リスト!O1332)&gt;=1,"",IF(VLOOKUP(O1332,登録者リスト!$A$1:$D$43729,4,FALSE)=基本情報!$D$6,O1332,"")),"")</f>
        <v/>
      </c>
    </row>
    <row r="1333" spans="15:16" x14ac:dyDescent="0.15">
      <c r="O1333">
        <v>1332</v>
      </c>
      <c r="P1333" t="str">
        <f>IFERROR(IF(COUNTIF(個人情報!$BI$5:$BI$401,"登録番号" &amp; リスト!O1333)&gt;=1,"",IF(VLOOKUP(O1333,登録者リスト!$A$1:$D$43729,4,FALSE)=基本情報!$D$6,O1333,"")),"")</f>
        <v/>
      </c>
    </row>
    <row r="1334" spans="15:16" x14ac:dyDescent="0.15">
      <c r="O1334">
        <v>1333</v>
      </c>
      <c r="P1334" t="str">
        <f>IFERROR(IF(COUNTIF(個人情報!$BI$5:$BI$401,"登録番号" &amp; リスト!O1334)&gt;=1,"",IF(VLOOKUP(O1334,登録者リスト!$A$1:$D$43729,4,FALSE)=基本情報!$D$6,O1334,"")),"")</f>
        <v/>
      </c>
    </row>
    <row r="1335" spans="15:16" x14ac:dyDescent="0.15">
      <c r="O1335">
        <v>1334</v>
      </c>
      <c r="P1335" t="str">
        <f>IFERROR(IF(COUNTIF(個人情報!$BI$5:$BI$401,"登録番号" &amp; リスト!O1335)&gt;=1,"",IF(VLOOKUP(O1335,登録者リスト!$A$1:$D$43729,4,FALSE)=基本情報!$D$6,O1335,"")),"")</f>
        <v/>
      </c>
    </row>
    <row r="1336" spans="15:16" x14ac:dyDescent="0.15">
      <c r="O1336">
        <v>1335</v>
      </c>
      <c r="P1336" t="str">
        <f>IFERROR(IF(COUNTIF(個人情報!$BI$5:$BI$401,"登録番号" &amp; リスト!O1336)&gt;=1,"",IF(VLOOKUP(O1336,登録者リスト!$A$1:$D$43729,4,FALSE)=基本情報!$D$6,O1336,"")),"")</f>
        <v/>
      </c>
    </row>
    <row r="1337" spans="15:16" x14ac:dyDescent="0.15">
      <c r="O1337">
        <v>1336</v>
      </c>
      <c r="P1337" t="str">
        <f>IFERROR(IF(COUNTIF(個人情報!$BI$5:$BI$401,"登録番号" &amp; リスト!O1337)&gt;=1,"",IF(VLOOKUP(O1337,登録者リスト!$A$1:$D$43729,4,FALSE)=基本情報!$D$6,O1337,"")),"")</f>
        <v/>
      </c>
    </row>
    <row r="1338" spans="15:16" x14ac:dyDescent="0.15">
      <c r="O1338">
        <v>1337</v>
      </c>
      <c r="P1338" t="str">
        <f>IFERROR(IF(COUNTIF(個人情報!$BI$5:$BI$401,"登録番号" &amp; リスト!O1338)&gt;=1,"",IF(VLOOKUP(O1338,登録者リスト!$A$1:$D$43729,4,FALSE)=基本情報!$D$6,O1338,"")),"")</f>
        <v/>
      </c>
    </row>
    <row r="1339" spans="15:16" x14ac:dyDescent="0.15">
      <c r="O1339">
        <v>1338</v>
      </c>
      <c r="P1339" t="str">
        <f>IFERROR(IF(COUNTIF(個人情報!$BI$5:$BI$401,"登録番号" &amp; リスト!O1339)&gt;=1,"",IF(VLOOKUP(O1339,登録者リスト!$A$1:$D$43729,4,FALSE)=基本情報!$D$6,O1339,"")),"")</f>
        <v/>
      </c>
    </row>
    <row r="1340" spans="15:16" x14ac:dyDescent="0.15">
      <c r="O1340">
        <v>1339</v>
      </c>
      <c r="P1340" t="str">
        <f>IFERROR(IF(COUNTIF(個人情報!$BI$5:$BI$401,"登録番号" &amp; リスト!O1340)&gt;=1,"",IF(VLOOKUP(O1340,登録者リスト!$A$1:$D$43729,4,FALSE)=基本情報!$D$6,O1340,"")),"")</f>
        <v/>
      </c>
    </row>
    <row r="1341" spans="15:16" x14ac:dyDescent="0.15">
      <c r="O1341">
        <v>1340</v>
      </c>
      <c r="P1341" t="str">
        <f>IFERROR(IF(COUNTIF(個人情報!$BI$5:$BI$401,"登録番号" &amp; リスト!O1341)&gt;=1,"",IF(VLOOKUP(O1341,登録者リスト!$A$1:$D$43729,4,FALSE)=基本情報!$D$6,O1341,"")),"")</f>
        <v/>
      </c>
    </row>
    <row r="1342" spans="15:16" x14ac:dyDescent="0.15">
      <c r="O1342">
        <v>1341</v>
      </c>
      <c r="P1342" t="str">
        <f>IFERROR(IF(COUNTIF(個人情報!$BI$5:$BI$401,"登録番号" &amp; リスト!O1342)&gt;=1,"",IF(VLOOKUP(O1342,登録者リスト!$A$1:$D$43729,4,FALSE)=基本情報!$D$6,O1342,"")),"")</f>
        <v/>
      </c>
    </row>
    <row r="1343" spans="15:16" x14ac:dyDescent="0.15">
      <c r="O1343">
        <v>1342</v>
      </c>
      <c r="P1343" t="str">
        <f>IFERROR(IF(COUNTIF(個人情報!$BI$5:$BI$401,"登録番号" &amp; リスト!O1343)&gt;=1,"",IF(VLOOKUP(O1343,登録者リスト!$A$1:$D$43729,4,FALSE)=基本情報!$D$6,O1343,"")),"")</f>
        <v/>
      </c>
    </row>
    <row r="1344" spans="15:16" x14ac:dyDescent="0.15">
      <c r="O1344">
        <v>1343</v>
      </c>
      <c r="P1344" t="str">
        <f>IFERROR(IF(COUNTIF(個人情報!$BI$5:$BI$401,"登録番号" &amp; リスト!O1344)&gt;=1,"",IF(VLOOKUP(O1344,登録者リスト!$A$1:$D$43729,4,FALSE)=基本情報!$D$6,O1344,"")),"")</f>
        <v/>
      </c>
    </row>
    <row r="1345" spans="15:16" x14ac:dyDescent="0.15">
      <c r="O1345">
        <v>1344</v>
      </c>
      <c r="P1345" t="str">
        <f>IFERROR(IF(COUNTIF(個人情報!$BI$5:$BI$401,"登録番号" &amp; リスト!O1345)&gt;=1,"",IF(VLOOKUP(O1345,登録者リスト!$A$1:$D$43729,4,FALSE)=基本情報!$D$6,O1345,"")),"")</f>
        <v/>
      </c>
    </row>
    <row r="1346" spans="15:16" x14ac:dyDescent="0.15">
      <c r="O1346">
        <v>1345</v>
      </c>
      <c r="P1346" t="str">
        <f>IFERROR(IF(COUNTIF(個人情報!$BI$5:$BI$401,"登録番号" &amp; リスト!O1346)&gt;=1,"",IF(VLOOKUP(O1346,登録者リスト!$A$1:$D$43729,4,FALSE)=基本情報!$D$6,O1346,"")),"")</f>
        <v/>
      </c>
    </row>
    <row r="1347" spans="15:16" x14ac:dyDescent="0.15">
      <c r="O1347">
        <v>1346</v>
      </c>
      <c r="P1347" t="str">
        <f>IFERROR(IF(COUNTIF(個人情報!$BI$5:$BI$401,"登録番号" &amp; リスト!O1347)&gt;=1,"",IF(VLOOKUP(O1347,登録者リスト!$A$1:$D$43729,4,FALSE)=基本情報!$D$6,O1347,"")),"")</f>
        <v/>
      </c>
    </row>
    <row r="1348" spans="15:16" x14ac:dyDescent="0.15">
      <c r="O1348">
        <v>1347</v>
      </c>
      <c r="P1348" t="str">
        <f>IFERROR(IF(COUNTIF(個人情報!$BI$5:$BI$401,"登録番号" &amp; リスト!O1348)&gt;=1,"",IF(VLOOKUP(O1348,登録者リスト!$A$1:$D$43729,4,FALSE)=基本情報!$D$6,O1348,"")),"")</f>
        <v/>
      </c>
    </row>
    <row r="1349" spans="15:16" x14ac:dyDescent="0.15">
      <c r="O1349">
        <v>1348</v>
      </c>
      <c r="P1349" t="str">
        <f>IFERROR(IF(COUNTIF(個人情報!$BI$5:$BI$401,"登録番号" &amp; リスト!O1349)&gt;=1,"",IF(VLOOKUP(O1349,登録者リスト!$A$1:$D$43729,4,FALSE)=基本情報!$D$6,O1349,"")),"")</f>
        <v/>
      </c>
    </row>
    <row r="1350" spans="15:16" x14ac:dyDescent="0.15">
      <c r="O1350">
        <v>1349</v>
      </c>
      <c r="P1350" t="str">
        <f>IFERROR(IF(COUNTIF(個人情報!$BI$5:$BI$401,"登録番号" &amp; リスト!O1350)&gt;=1,"",IF(VLOOKUP(O1350,登録者リスト!$A$1:$D$43729,4,FALSE)=基本情報!$D$6,O1350,"")),"")</f>
        <v/>
      </c>
    </row>
    <row r="1351" spans="15:16" x14ac:dyDescent="0.15">
      <c r="O1351">
        <v>1350</v>
      </c>
      <c r="P1351" t="str">
        <f>IFERROR(IF(COUNTIF(個人情報!$BI$5:$BI$401,"登録番号" &amp; リスト!O1351)&gt;=1,"",IF(VLOOKUP(O1351,登録者リスト!$A$1:$D$43729,4,FALSE)=基本情報!$D$6,O1351,"")),"")</f>
        <v/>
      </c>
    </row>
    <row r="1352" spans="15:16" x14ac:dyDescent="0.15">
      <c r="O1352">
        <v>1351</v>
      </c>
      <c r="P1352" t="str">
        <f>IFERROR(IF(COUNTIF(個人情報!$BI$5:$BI$401,"登録番号" &amp; リスト!O1352)&gt;=1,"",IF(VLOOKUP(O1352,登録者リスト!$A$1:$D$43729,4,FALSE)=基本情報!$D$6,O1352,"")),"")</f>
        <v/>
      </c>
    </row>
    <row r="1353" spans="15:16" x14ac:dyDescent="0.15">
      <c r="O1353">
        <v>1352</v>
      </c>
      <c r="P1353" t="str">
        <f>IFERROR(IF(COUNTIF(個人情報!$BI$5:$BI$401,"登録番号" &amp; リスト!O1353)&gt;=1,"",IF(VLOOKUP(O1353,登録者リスト!$A$1:$D$43729,4,FALSE)=基本情報!$D$6,O1353,"")),"")</f>
        <v/>
      </c>
    </row>
    <row r="1354" spans="15:16" x14ac:dyDescent="0.15">
      <c r="O1354">
        <v>1353</v>
      </c>
      <c r="P1354" t="str">
        <f>IFERROR(IF(COUNTIF(個人情報!$BI$5:$BI$401,"登録番号" &amp; リスト!O1354)&gt;=1,"",IF(VLOOKUP(O1354,登録者リスト!$A$1:$D$43729,4,FALSE)=基本情報!$D$6,O1354,"")),"")</f>
        <v/>
      </c>
    </row>
    <row r="1355" spans="15:16" x14ac:dyDescent="0.15">
      <c r="O1355">
        <v>1354</v>
      </c>
      <c r="P1355" t="str">
        <f>IFERROR(IF(COUNTIF(個人情報!$BI$5:$BI$401,"登録番号" &amp; リスト!O1355)&gt;=1,"",IF(VLOOKUP(O1355,登録者リスト!$A$1:$D$43729,4,FALSE)=基本情報!$D$6,O1355,"")),"")</f>
        <v/>
      </c>
    </row>
    <row r="1356" spans="15:16" x14ac:dyDescent="0.15">
      <c r="O1356">
        <v>1355</v>
      </c>
      <c r="P1356" t="str">
        <f>IFERROR(IF(COUNTIF(個人情報!$BI$5:$BI$401,"登録番号" &amp; リスト!O1356)&gt;=1,"",IF(VLOOKUP(O1356,登録者リスト!$A$1:$D$43729,4,FALSE)=基本情報!$D$6,O1356,"")),"")</f>
        <v/>
      </c>
    </row>
    <row r="1357" spans="15:16" x14ac:dyDescent="0.15">
      <c r="O1357">
        <v>1356</v>
      </c>
      <c r="P1357" t="str">
        <f>IFERROR(IF(COUNTIF(個人情報!$BI$5:$BI$401,"登録番号" &amp; リスト!O1357)&gt;=1,"",IF(VLOOKUP(O1357,登録者リスト!$A$1:$D$43729,4,FALSE)=基本情報!$D$6,O1357,"")),"")</f>
        <v/>
      </c>
    </row>
    <row r="1358" spans="15:16" x14ac:dyDescent="0.15">
      <c r="O1358">
        <v>1357</v>
      </c>
      <c r="P1358" t="str">
        <f>IFERROR(IF(COUNTIF(個人情報!$BI$5:$BI$401,"登録番号" &amp; リスト!O1358)&gt;=1,"",IF(VLOOKUP(O1358,登録者リスト!$A$1:$D$43729,4,FALSE)=基本情報!$D$6,O1358,"")),"")</f>
        <v/>
      </c>
    </row>
    <row r="1359" spans="15:16" x14ac:dyDescent="0.15">
      <c r="O1359">
        <v>1358</v>
      </c>
      <c r="P1359" t="str">
        <f>IFERROR(IF(COUNTIF(個人情報!$BI$5:$BI$401,"登録番号" &amp; リスト!O1359)&gt;=1,"",IF(VLOOKUP(O1359,登録者リスト!$A$1:$D$43729,4,FALSE)=基本情報!$D$6,O1359,"")),"")</f>
        <v/>
      </c>
    </row>
    <row r="1360" spans="15:16" x14ac:dyDescent="0.15">
      <c r="O1360">
        <v>1359</v>
      </c>
      <c r="P1360" t="str">
        <f>IFERROR(IF(COUNTIF(個人情報!$BI$5:$BI$401,"登録番号" &amp; リスト!O1360)&gt;=1,"",IF(VLOOKUP(O1360,登録者リスト!$A$1:$D$43729,4,FALSE)=基本情報!$D$6,O1360,"")),"")</f>
        <v/>
      </c>
    </row>
    <row r="1361" spans="15:16" x14ac:dyDescent="0.15">
      <c r="O1361">
        <v>1360</v>
      </c>
      <c r="P1361" t="str">
        <f>IFERROR(IF(COUNTIF(個人情報!$BI$5:$BI$401,"登録番号" &amp; リスト!O1361)&gt;=1,"",IF(VLOOKUP(O1361,登録者リスト!$A$1:$D$43729,4,FALSE)=基本情報!$D$6,O1361,"")),"")</f>
        <v/>
      </c>
    </row>
    <row r="1362" spans="15:16" x14ac:dyDescent="0.15">
      <c r="O1362">
        <v>1361</v>
      </c>
      <c r="P1362" t="str">
        <f>IFERROR(IF(COUNTIF(個人情報!$BI$5:$BI$401,"登録番号" &amp; リスト!O1362)&gt;=1,"",IF(VLOOKUP(O1362,登録者リスト!$A$1:$D$43729,4,FALSE)=基本情報!$D$6,O1362,"")),"")</f>
        <v/>
      </c>
    </row>
    <row r="1363" spans="15:16" x14ac:dyDescent="0.15">
      <c r="O1363">
        <v>1362</v>
      </c>
      <c r="P1363" t="str">
        <f>IFERROR(IF(COUNTIF(個人情報!$BI$5:$BI$401,"登録番号" &amp; リスト!O1363)&gt;=1,"",IF(VLOOKUP(O1363,登録者リスト!$A$1:$D$43729,4,FALSE)=基本情報!$D$6,O1363,"")),"")</f>
        <v/>
      </c>
    </row>
    <row r="1364" spans="15:16" x14ac:dyDescent="0.15">
      <c r="O1364">
        <v>1363</v>
      </c>
      <c r="P1364" t="str">
        <f>IFERROR(IF(COUNTIF(個人情報!$BI$5:$BI$401,"登録番号" &amp; リスト!O1364)&gt;=1,"",IF(VLOOKUP(O1364,登録者リスト!$A$1:$D$43729,4,FALSE)=基本情報!$D$6,O1364,"")),"")</f>
        <v/>
      </c>
    </row>
    <row r="1365" spans="15:16" x14ac:dyDescent="0.15">
      <c r="O1365">
        <v>1364</v>
      </c>
      <c r="P1365" t="str">
        <f>IFERROR(IF(COUNTIF(個人情報!$BI$5:$BI$401,"登録番号" &amp; リスト!O1365)&gt;=1,"",IF(VLOOKUP(O1365,登録者リスト!$A$1:$D$43729,4,FALSE)=基本情報!$D$6,O1365,"")),"")</f>
        <v/>
      </c>
    </row>
    <row r="1366" spans="15:16" x14ac:dyDescent="0.15">
      <c r="O1366">
        <v>1365</v>
      </c>
      <c r="P1366" t="str">
        <f>IFERROR(IF(COUNTIF(個人情報!$BI$5:$BI$401,"登録番号" &amp; リスト!O1366)&gt;=1,"",IF(VLOOKUP(O1366,登録者リスト!$A$1:$D$43729,4,FALSE)=基本情報!$D$6,O1366,"")),"")</f>
        <v/>
      </c>
    </row>
    <row r="1367" spans="15:16" x14ac:dyDescent="0.15">
      <c r="O1367">
        <v>1366</v>
      </c>
      <c r="P1367" t="str">
        <f>IFERROR(IF(COUNTIF(個人情報!$BI$5:$BI$401,"登録番号" &amp; リスト!O1367)&gt;=1,"",IF(VLOOKUP(O1367,登録者リスト!$A$1:$D$43729,4,FALSE)=基本情報!$D$6,O1367,"")),"")</f>
        <v/>
      </c>
    </row>
    <row r="1368" spans="15:16" x14ac:dyDescent="0.15">
      <c r="O1368">
        <v>1367</v>
      </c>
      <c r="P1368" t="str">
        <f>IFERROR(IF(COUNTIF(個人情報!$BI$5:$BI$401,"登録番号" &amp; リスト!O1368)&gt;=1,"",IF(VLOOKUP(O1368,登録者リスト!$A$1:$D$43729,4,FALSE)=基本情報!$D$6,O1368,"")),"")</f>
        <v/>
      </c>
    </row>
    <row r="1369" spans="15:16" x14ac:dyDescent="0.15">
      <c r="O1369">
        <v>1368</v>
      </c>
      <c r="P1369" t="str">
        <f>IFERROR(IF(COUNTIF(個人情報!$BI$5:$BI$401,"登録番号" &amp; リスト!O1369)&gt;=1,"",IF(VLOOKUP(O1369,登録者リスト!$A$1:$D$43729,4,FALSE)=基本情報!$D$6,O1369,"")),"")</f>
        <v/>
      </c>
    </row>
    <row r="1370" spans="15:16" x14ac:dyDescent="0.15">
      <c r="O1370">
        <v>1369</v>
      </c>
      <c r="P1370" t="str">
        <f>IFERROR(IF(COUNTIF(個人情報!$BI$5:$BI$401,"登録番号" &amp; リスト!O1370)&gt;=1,"",IF(VLOOKUP(O1370,登録者リスト!$A$1:$D$43729,4,FALSE)=基本情報!$D$6,O1370,"")),"")</f>
        <v/>
      </c>
    </row>
    <row r="1371" spans="15:16" x14ac:dyDescent="0.15">
      <c r="O1371">
        <v>1370</v>
      </c>
      <c r="P1371" t="str">
        <f>IFERROR(IF(COUNTIF(個人情報!$BI$5:$BI$401,"登録番号" &amp; リスト!O1371)&gt;=1,"",IF(VLOOKUP(O1371,登録者リスト!$A$1:$D$43729,4,FALSE)=基本情報!$D$6,O1371,"")),"")</f>
        <v/>
      </c>
    </row>
    <row r="1372" spans="15:16" x14ac:dyDescent="0.15">
      <c r="O1372">
        <v>1371</v>
      </c>
      <c r="P1372" t="str">
        <f>IFERROR(IF(COUNTIF(個人情報!$BI$5:$BI$401,"登録番号" &amp; リスト!O1372)&gt;=1,"",IF(VLOOKUP(O1372,登録者リスト!$A$1:$D$43729,4,FALSE)=基本情報!$D$6,O1372,"")),"")</f>
        <v/>
      </c>
    </row>
    <row r="1373" spans="15:16" x14ac:dyDescent="0.15">
      <c r="O1373">
        <v>1372</v>
      </c>
      <c r="P1373" t="str">
        <f>IFERROR(IF(COUNTIF(個人情報!$BI$5:$BI$401,"登録番号" &amp; リスト!O1373)&gt;=1,"",IF(VLOOKUP(O1373,登録者リスト!$A$1:$D$43729,4,FALSE)=基本情報!$D$6,O1373,"")),"")</f>
        <v/>
      </c>
    </row>
    <row r="1374" spans="15:16" x14ac:dyDescent="0.15">
      <c r="O1374">
        <v>1373</v>
      </c>
      <c r="P1374" t="str">
        <f>IFERROR(IF(COUNTIF(個人情報!$BI$5:$BI$401,"登録番号" &amp; リスト!O1374)&gt;=1,"",IF(VLOOKUP(O1374,登録者リスト!$A$1:$D$43729,4,FALSE)=基本情報!$D$6,O1374,"")),"")</f>
        <v/>
      </c>
    </row>
    <row r="1375" spans="15:16" x14ac:dyDescent="0.15">
      <c r="O1375">
        <v>1374</v>
      </c>
      <c r="P1375" t="str">
        <f>IFERROR(IF(COUNTIF(個人情報!$BI$5:$BI$401,"登録番号" &amp; リスト!O1375)&gt;=1,"",IF(VLOOKUP(O1375,登録者リスト!$A$1:$D$43729,4,FALSE)=基本情報!$D$6,O1375,"")),"")</f>
        <v/>
      </c>
    </row>
    <row r="1376" spans="15:16" x14ac:dyDescent="0.15">
      <c r="O1376">
        <v>1375</v>
      </c>
      <c r="P1376" t="str">
        <f>IFERROR(IF(COUNTIF(個人情報!$BI$5:$BI$401,"登録番号" &amp; リスト!O1376)&gt;=1,"",IF(VLOOKUP(O1376,登録者リスト!$A$1:$D$43729,4,FALSE)=基本情報!$D$6,O1376,"")),"")</f>
        <v/>
      </c>
    </row>
    <row r="1377" spans="15:16" x14ac:dyDescent="0.15">
      <c r="O1377">
        <v>1376</v>
      </c>
      <c r="P1377" t="str">
        <f>IFERROR(IF(COUNTIF(個人情報!$BI$5:$BI$401,"登録番号" &amp; リスト!O1377)&gt;=1,"",IF(VLOOKUP(O1377,登録者リスト!$A$1:$D$43729,4,FALSE)=基本情報!$D$6,O1377,"")),"")</f>
        <v/>
      </c>
    </row>
    <row r="1378" spans="15:16" x14ac:dyDescent="0.15">
      <c r="O1378">
        <v>1377</v>
      </c>
      <c r="P1378" t="str">
        <f>IFERROR(IF(COUNTIF(個人情報!$BI$5:$BI$401,"登録番号" &amp; リスト!O1378)&gt;=1,"",IF(VLOOKUP(O1378,登録者リスト!$A$1:$D$43729,4,FALSE)=基本情報!$D$6,O1378,"")),"")</f>
        <v/>
      </c>
    </row>
    <row r="1379" spans="15:16" x14ac:dyDescent="0.15">
      <c r="O1379">
        <v>1378</v>
      </c>
      <c r="P1379" t="str">
        <f>IFERROR(IF(COUNTIF(個人情報!$BI$5:$BI$401,"登録番号" &amp; リスト!O1379)&gt;=1,"",IF(VLOOKUP(O1379,登録者リスト!$A$1:$D$43729,4,FALSE)=基本情報!$D$6,O1379,"")),"")</f>
        <v/>
      </c>
    </row>
    <row r="1380" spans="15:16" x14ac:dyDescent="0.15">
      <c r="O1380">
        <v>1379</v>
      </c>
      <c r="P1380" t="str">
        <f>IFERROR(IF(COUNTIF(個人情報!$BI$5:$BI$401,"登録番号" &amp; リスト!O1380)&gt;=1,"",IF(VLOOKUP(O1380,登録者リスト!$A$1:$D$43729,4,FALSE)=基本情報!$D$6,O1380,"")),"")</f>
        <v/>
      </c>
    </row>
    <row r="1381" spans="15:16" x14ac:dyDescent="0.15">
      <c r="O1381">
        <v>1380</v>
      </c>
      <c r="P1381" t="str">
        <f>IFERROR(IF(COUNTIF(個人情報!$BI$5:$BI$401,"登録番号" &amp; リスト!O1381)&gt;=1,"",IF(VLOOKUP(O1381,登録者リスト!$A$1:$D$43729,4,FALSE)=基本情報!$D$6,O1381,"")),"")</f>
        <v/>
      </c>
    </row>
    <row r="1382" spans="15:16" x14ac:dyDescent="0.15">
      <c r="O1382">
        <v>1381</v>
      </c>
      <c r="P1382" t="str">
        <f>IFERROR(IF(COUNTIF(個人情報!$BI$5:$BI$401,"登録番号" &amp; リスト!O1382)&gt;=1,"",IF(VLOOKUP(O1382,登録者リスト!$A$1:$D$43729,4,FALSE)=基本情報!$D$6,O1382,"")),"")</f>
        <v/>
      </c>
    </row>
    <row r="1383" spans="15:16" x14ac:dyDescent="0.15">
      <c r="O1383">
        <v>1382</v>
      </c>
      <c r="P1383" t="str">
        <f>IFERROR(IF(COUNTIF(個人情報!$BI$5:$BI$401,"登録番号" &amp; リスト!O1383)&gt;=1,"",IF(VLOOKUP(O1383,登録者リスト!$A$1:$D$43729,4,FALSE)=基本情報!$D$6,O1383,"")),"")</f>
        <v/>
      </c>
    </row>
    <row r="1384" spans="15:16" x14ac:dyDescent="0.15">
      <c r="O1384">
        <v>1383</v>
      </c>
      <c r="P1384" t="str">
        <f>IFERROR(IF(COUNTIF(個人情報!$BI$5:$BI$401,"登録番号" &amp; リスト!O1384)&gt;=1,"",IF(VLOOKUP(O1384,登録者リスト!$A$1:$D$43729,4,FALSE)=基本情報!$D$6,O1384,"")),"")</f>
        <v/>
      </c>
    </row>
    <row r="1385" spans="15:16" x14ac:dyDescent="0.15">
      <c r="O1385">
        <v>1384</v>
      </c>
      <c r="P1385" t="str">
        <f>IFERROR(IF(COUNTIF(個人情報!$BI$5:$BI$401,"登録番号" &amp; リスト!O1385)&gt;=1,"",IF(VLOOKUP(O1385,登録者リスト!$A$1:$D$43729,4,FALSE)=基本情報!$D$6,O1385,"")),"")</f>
        <v/>
      </c>
    </row>
    <row r="1386" spans="15:16" x14ac:dyDescent="0.15">
      <c r="O1386">
        <v>1385</v>
      </c>
      <c r="P1386" t="str">
        <f>IFERROR(IF(COUNTIF(個人情報!$BI$5:$BI$401,"登録番号" &amp; リスト!O1386)&gt;=1,"",IF(VLOOKUP(O1386,登録者リスト!$A$1:$D$43729,4,FALSE)=基本情報!$D$6,O1386,"")),"")</f>
        <v/>
      </c>
    </row>
    <row r="1387" spans="15:16" x14ac:dyDescent="0.15">
      <c r="O1387">
        <v>1386</v>
      </c>
      <c r="P1387" t="str">
        <f>IFERROR(IF(COUNTIF(個人情報!$BI$5:$BI$401,"登録番号" &amp; リスト!O1387)&gt;=1,"",IF(VLOOKUP(O1387,登録者リスト!$A$1:$D$43729,4,FALSE)=基本情報!$D$6,O1387,"")),"")</f>
        <v/>
      </c>
    </row>
    <row r="1388" spans="15:16" x14ac:dyDescent="0.15">
      <c r="O1388">
        <v>1387</v>
      </c>
      <c r="P1388" t="str">
        <f>IFERROR(IF(COUNTIF(個人情報!$BI$5:$BI$401,"登録番号" &amp; リスト!O1388)&gt;=1,"",IF(VLOOKUP(O1388,登録者リスト!$A$1:$D$43729,4,FALSE)=基本情報!$D$6,O1388,"")),"")</f>
        <v/>
      </c>
    </row>
    <row r="1389" spans="15:16" x14ac:dyDescent="0.15">
      <c r="O1389">
        <v>1388</v>
      </c>
      <c r="P1389" t="str">
        <f>IFERROR(IF(COUNTIF(個人情報!$BI$5:$BI$401,"登録番号" &amp; リスト!O1389)&gt;=1,"",IF(VLOOKUP(O1389,登録者リスト!$A$1:$D$43729,4,FALSE)=基本情報!$D$6,O1389,"")),"")</f>
        <v/>
      </c>
    </row>
    <row r="1390" spans="15:16" x14ac:dyDescent="0.15">
      <c r="O1390">
        <v>1389</v>
      </c>
      <c r="P1390" t="str">
        <f>IFERROR(IF(COUNTIF(個人情報!$BI$5:$BI$401,"登録番号" &amp; リスト!O1390)&gt;=1,"",IF(VLOOKUP(O1390,登録者リスト!$A$1:$D$43729,4,FALSE)=基本情報!$D$6,O1390,"")),"")</f>
        <v/>
      </c>
    </row>
    <row r="1391" spans="15:16" x14ac:dyDescent="0.15">
      <c r="O1391">
        <v>1390</v>
      </c>
      <c r="P1391" t="str">
        <f>IFERROR(IF(COUNTIF(個人情報!$BI$5:$BI$401,"登録番号" &amp; リスト!O1391)&gt;=1,"",IF(VLOOKUP(O1391,登録者リスト!$A$1:$D$43729,4,FALSE)=基本情報!$D$6,O1391,"")),"")</f>
        <v/>
      </c>
    </row>
    <row r="1392" spans="15:16" x14ac:dyDescent="0.15">
      <c r="O1392">
        <v>1391</v>
      </c>
      <c r="P1392" t="str">
        <f>IFERROR(IF(COUNTIF(個人情報!$BI$5:$BI$401,"登録番号" &amp; リスト!O1392)&gt;=1,"",IF(VLOOKUP(O1392,登録者リスト!$A$1:$D$43729,4,FALSE)=基本情報!$D$6,O1392,"")),"")</f>
        <v/>
      </c>
    </row>
    <row r="1393" spans="15:16" x14ac:dyDescent="0.15">
      <c r="O1393">
        <v>1392</v>
      </c>
      <c r="P1393" t="str">
        <f>IFERROR(IF(COUNTIF(個人情報!$BI$5:$BI$401,"登録番号" &amp; リスト!O1393)&gt;=1,"",IF(VLOOKUP(O1393,登録者リスト!$A$1:$D$43729,4,FALSE)=基本情報!$D$6,O1393,"")),"")</f>
        <v/>
      </c>
    </row>
    <row r="1394" spans="15:16" x14ac:dyDescent="0.15">
      <c r="O1394">
        <v>1393</v>
      </c>
      <c r="P1394" t="str">
        <f>IFERROR(IF(COUNTIF(個人情報!$BI$5:$BI$401,"登録番号" &amp; リスト!O1394)&gt;=1,"",IF(VLOOKUP(O1394,登録者リスト!$A$1:$D$43729,4,FALSE)=基本情報!$D$6,O1394,"")),"")</f>
        <v/>
      </c>
    </row>
    <row r="1395" spans="15:16" x14ac:dyDescent="0.15">
      <c r="O1395">
        <v>1394</v>
      </c>
      <c r="P1395" t="str">
        <f>IFERROR(IF(COUNTIF(個人情報!$BI$5:$BI$401,"登録番号" &amp; リスト!O1395)&gt;=1,"",IF(VLOOKUP(O1395,登録者リスト!$A$1:$D$43729,4,FALSE)=基本情報!$D$6,O1395,"")),"")</f>
        <v/>
      </c>
    </row>
    <row r="1396" spans="15:16" x14ac:dyDescent="0.15">
      <c r="O1396">
        <v>1395</v>
      </c>
      <c r="P1396" t="str">
        <f>IFERROR(IF(COUNTIF(個人情報!$BI$5:$BI$401,"登録番号" &amp; リスト!O1396)&gt;=1,"",IF(VLOOKUP(O1396,登録者リスト!$A$1:$D$43729,4,FALSE)=基本情報!$D$6,O1396,"")),"")</f>
        <v/>
      </c>
    </row>
    <row r="1397" spans="15:16" x14ac:dyDescent="0.15">
      <c r="O1397">
        <v>1396</v>
      </c>
      <c r="P1397" t="str">
        <f>IFERROR(IF(COUNTIF(個人情報!$BI$5:$BI$401,"登録番号" &amp; リスト!O1397)&gt;=1,"",IF(VLOOKUP(O1397,登録者リスト!$A$1:$D$43729,4,FALSE)=基本情報!$D$6,O1397,"")),"")</f>
        <v/>
      </c>
    </row>
    <row r="1398" spans="15:16" x14ac:dyDescent="0.15">
      <c r="O1398">
        <v>1397</v>
      </c>
      <c r="P1398" t="str">
        <f>IFERROR(IF(COUNTIF(個人情報!$BI$5:$BI$401,"登録番号" &amp; リスト!O1398)&gt;=1,"",IF(VLOOKUP(O1398,登録者リスト!$A$1:$D$43729,4,FALSE)=基本情報!$D$6,O1398,"")),"")</f>
        <v/>
      </c>
    </row>
    <row r="1399" spans="15:16" x14ac:dyDescent="0.15">
      <c r="O1399">
        <v>1398</v>
      </c>
      <c r="P1399" t="str">
        <f>IFERROR(IF(COUNTIF(個人情報!$BI$5:$BI$401,"登録番号" &amp; リスト!O1399)&gt;=1,"",IF(VLOOKUP(O1399,登録者リスト!$A$1:$D$43729,4,FALSE)=基本情報!$D$6,O1399,"")),"")</f>
        <v/>
      </c>
    </row>
    <row r="1400" spans="15:16" x14ac:dyDescent="0.15">
      <c r="O1400">
        <v>1399</v>
      </c>
      <c r="P1400" t="str">
        <f>IFERROR(IF(COUNTIF(個人情報!$BI$5:$BI$401,"登録番号" &amp; リスト!O1400)&gt;=1,"",IF(VLOOKUP(O1400,登録者リスト!$A$1:$D$43729,4,FALSE)=基本情報!$D$6,O1400,"")),"")</f>
        <v/>
      </c>
    </row>
    <row r="1401" spans="15:16" x14ac:dyDescent="0.15">
      <c r="O1401">
        <v>1400</v>
      </c>
      <c r="P1401" t="str">
        <f>IFERROR(IF(COUNTIF(個人情報!$BI$5:$BI$401,"登録番号" &amp; リスト!O1401)&gt;=1,"",IF(VLOOKUP(O1401,登録者リスト!$A$1:$D$43729,4,FALSE)=基本情報!$D$6,O1401,"")),"")</f>
        <v/>
      </c>
    </row>
    <row r="1402" spans="15:16" x14ac:dyDescent="0.15">
      <c r="O1402">
        <v>1401</v>
      </c>
      <c r="P1402" t="str">
        <f>IFERROR(IF(COUNTIF(個人情報!$BI$5:$BI$401,"登録番号" &amp; リスト!O1402)&gt;=1,"",IF(VLOOKUP(O1402,登録者リスト!$A$1:$D$43729,4,FALSE)=基本情報!$D$6,O1402,"")),"")</f>
        <v/>
      </c>
    </row>
    <row r="1403" spans="15:16" x14ac:dyDescent="0.15">
      <c r="O1403">
        <v>1402</v>
      </c>
      <c r="P1403" t="str">
        <f>IFERROR(IF(COUNTIF(個人情報!$BI$5:$BI$401,"登録番号" &amp; リスト!O1403)&gt;=1,"",IF(VLOOKUP(O1403,登録者リスト!$A$1:$D$43729,4,FALSE)=基本情報!$D$6,O1403,"")),"")</f>
        <v/>
      </c>
    </row>
    <row r="1404" spans="15:16" x14ac:dyDescent="0.15">
      <c r="O1404">
        <v>1403</v>
      </c>
      <c r="P1404" t="str">
        <f>IFERROR(IF(COUNTIF(個人情報!$BI$5:$BI$401,"登録番号" &amp; リスト!O1404)&gt;=1,"",IF(VLOOKUP(O1404,登録者リスト!$A$1:$D$43729,4,FALSE)=基本情報!$D$6,O1404,"")),"")</f>
        <v/>
      </c>
    </row>
    <row r="1405" spans="15:16" x14ac:dyDescent="0.15">
      <c r="O1405">
        <v>1404</v>
      </c>
      <c r="P1405" t="str">
        <f>IFERROR(IF(COUNTIF(個人情報!$BI$5:$BI$401,"登録番号" &amp; リスト!O1405)&gt;=1,"",IF(VLOOKUP(O1405,登録者リスト!$A$1:$D$43729,4,FALSE)=基本情報!$D$6,O1405,"")),"")</f>
        <v/>
      </c>
    </row>
    <row r="1406" spans="15:16" x14ac:dyDescent="0.15">
      <c r="O1406">
        <v>1405</v>
      </c>
      <c r="P1406" t="str">
        <f>IFERROR(IF(COUNTIF(個人情報!$BI$5:$BI$401,"登録番号" &amp; リスト!O1406)&gt;=1,"",IF(VLOOKUP(O1406,登録者リスト!$A$1:$D$43729,4,FALSE)=基本情報!$D$6,O1406,"")),"")</f>
        <v/>
      </c>
    </row>
    <row r="1407" spans="15:16" x14ac:dyDescent="0.15">
      <c r="O1407">
        <v>1406</v>
      </c>
      <c r="P1407" t="str">
        <f>IFERROR(IF(COUNTIF(個人情報!$BI$5:$BI$401,"登録番号" &amp; リスト!O1407)&gt;=1,"",IF(VLOOKUP(O1407,登録者リスト!$A$1:$D$43729,4,FALSE)=基本情報!$D$6,O1407,"")),"")</f>
        <v/>
      </c>
    </row>
    <row r="1408" spans="15:16" x14ac:dyDescent="0.15">
      <c r="O1408">
        <v>1407</v>
      </c>
      <c r="P1408" t="str">
        <f>IFERROR(IF(COUNTIF(個人情報!$BI$5:$BI$401,"登録番号" &amp; リスト!O1408)&gt;=1,"",IF(VLOOKUP(O1408,登録者リスト!$A$1:$D$43729,4,FALSE)=基本情報!$D$6,O1408,"")),"")</f>
        <v/>
      </c>
    </row>
    <row r="1409" spans="15:16" x14ac:dyDescent="0.15">
      <c r="O1409">
        <v>1408</v>
      </c>
      <c r="P1409" t="str">
        <f>IFERROR(IF(COUNTIF(個人情報!$BI$5:$BI$401,"登録番号" &amp; リスト!O1409)&gt;=1,"",IF(VLOOKUP(O1409,登録者リスト!$A$1:$D$43729,4,FALSE)=基本情報!$D$6,O1409,"")),"")</f>
        <v/>
      </c>
    </row>
    <row r="1410" spans="15:16" x14ac:dyDescent="0.15">
      <c r="O1410">
        <v>1409</v>
      </c>
      <c r="P1410" t="str">
        <f>IFERROR(IF(COUNTIF(個人情報!$BI$5:$BI$401,"登録番号" &amp; リスト!O1410)&gt;=1,"",IF(VLOOKUP(O1410,登録者リスト!$A$1:$D$43729,4,FALSE)=基本情報!$D$6,O1410,"")),"")</f>
        <v/>
      </c>
    </row>
    <row r="1411" spans="15:16" x14ac:dyDescent="0.15">
      <c r="O1411">
        <v>1410</v>
      </c>
      <c r="P1411" t="str">
        <f>IFERROR(IF(COUNTIF(個人情報!$BI$5:$BI$401,"登録番号" &amp; リスト!O1411)&gt;=1,"",IF(VLOOKUP(O1411,登録者リスト!$A$1:$D$43729,4,FALSE)=基本情報!$D$6,O1411,"")),"")</f>
        <v/>
      </c>
    </row>
    <row r="1412" spans="15:16" x14ac:dyDescent="0.15">
      <c r="O1412">
        <v>1411</v>
      </c>
      <c r="P1412" t="str">
        <f>IFERROR(IF(COUNTIF(個人情報!$BI$5:$BI$401,"登録番号" &amp; リスト!O1412)&gt;=1,"",IF(VLOOKUP(O1412,登録者リスト!$A$1:$D$43729,4,FALSE)=基本情報!$D$6,O1412,"")),"")</f>
        <v/>
      </c>
    </row>
    <row r="1413" spans="15:16" x14ac:dyDescent="0.15">
      <c r="O1413">
        <v>1412</v>
      </c>
      <c r="P1413" t="str">
        <f>IFERROR(IF(COUNTIF(個人情報!$BI$5:$BI$401,"登録番号" &amp; リスト!O1413)&gt;=1,"",IF(VLOOKUP(O1413,登録者リスト!$A$1:$D$43729,4,FALSE)=基本情報!$D$6,O1413,"")),"")</f>
        <v/>
      </c>
    </row>
    <row r="1414" spans="15:16" x14ac:dyDescent="0.15">
      <c r="O1414">
        <v>1413</v>
      </c>
      <c r="P1414" t="str">
        <f>IFERROR(IF(COUNTIF(個人情報!$BI$5:$BI$401,"登録番号" &amp; リスト!O1414)&gt;=1,"",IF(VLOOKUP(O1414,登録者リスト!$A$1:$D$43729,4,FALSE)=基本情報!$D$6,O1414,"")),"")</f>
        <v/>
      </c>
    </row>
    <row r="1415" spans="15:16" x14ac:dyDescent="0.15">
      <c r="O1415">
        <v>1414</v>
      </c>
      <c r="P1415" t="str">
        <f>IFERROR(IF(COUNTIF(個人情報!$BI$5:$BI$401,"登録番号" &amp; リスト!O1415)&gt;=1,"",IF(VLOOKUP(O1415,登録者リスト!$A$1:$D$43729,4,FALSE)=基本情報!$D$6,O1415,"")),"")</f>
        <v/>
      </c>
    </row>
    <row r="1416" spans="15:16" x14ac:dyDescent="0.15">
      <c r="O1416">
        <v>1415</v>
      </c>
      <c r="P1416" t="str">
        <f>IFERROR(IF(COUNTIF(個人情報!$BI$5:$BI$401,"登録番号" &amp; リスト!O1416)&gt;=1,"",IF(VLOOKUP(O1416,登録者リスト!$A$1:$D$43729,4,FALSE)=基本情報!$D$6,O1416,"")),"")</f>
        <v/>
      </c>
    </row>
    <row r="1417" spans="15:16" x14ac:dyDescent="0.15">
      <c r="O1417">
        <v>1416</v>
      </c>
      <c r="P1417" t="str">
        <f>IFERROR(IF(COUNTIF(個人情報!$BI$5:$BI$401,"登録番号" &amp; リスト!O1417)&gt;=1,"",IF(VLOOKUP(O1417,登録者リスト!$A$1:$D$43729,4,FALSE)=基本情報!$D$6,O1417,"")),"")</f>
        <v/>
      </c>
    </row>
    <row r="1418" spans="15:16" x14ac:dyDescent="0.15">
      <c r="O1418">
        <v>1417</v>
      </c>
      <c r="P1418" t="str">
        <f>IFERROR(IF(COUNTIF(個人情報!$BI$5:$BI$401,"登録番号" &amp; リスト!O1418)&gt;=1,"",IF(VLOOKUP(O1418,登録者リスト!$A$1:$D$43729,4,FALSE)=基本情報!$D$6,O1418,"")),"")</f>
        <v/>
      </c>
    </row>
    <row r="1419" spans="15:16" x14ac:dyDescent="0.15">
      <c r="O1419">
        <v>1418</v>
      </c>
      <c r="P1419" t="str">
        <f>IFERROR(IF(COUNTIF(個人情報!$BI$5:$BI$401,"登録番号" &amp; リスト!O1419)&gt;=1,"",IF(VLOOKUP(O1419,登録者リスト!$A$1:$D$43729,4,FALSE)=基本情報!$D$6,O1419,"")),"")</f>
        <v/>
      </c>
    </row>
    <row r="1420" spans="15:16" x14ac:dyDescent="0.15">
      <c r="O1420">
        <v>1419</v>
      </c>
      <c r="P1420" t="str">
        <f>IFERROR(IF(COUNTIF(個人情報!$BI$5:$BI$401,"登録番号" &amp; リスト!O1420)&gt;=1,"",IF(VLOOKUP(O1420,登録者リスト!$A$1:$D$43729,4,FALSE)=基本情報!$D$6,O1420,"")),"")</f>
        <v/>
      </c>
    </row>
    <row r="1421" spans="15:16" x14ac:dyDescent="0.15">
      <c r="O1421">
        <v>1420</v>
      </c>
      <c r="P1421" t="str">
        <f>IFERROR(IF(COUNTIF(個人情報!$BI$5:$BI$401,"登録番号" &amp; リスト!O1421)&gt;=1,"",IF(VLOOKUP(O1421,登録者リスト!$A$1:$D$43729,4,FALSE)=基本情報!$D$6,O1421,"")),"")</f>
        <v/>
      </c>
    </row>
    <row r="1422" spans="15:16" x14ac:dyDescent="0.15">
      <c r="O1422">
        <v>1421</v>
      </c>
      <c r="P1422" t="str">
        <f>IFERROR(IF(COUNTIF(個人情報!$BI$5:$BI$401,"登録番号" &amp; リスト!O1422)&gt;=1,"",IF(VLOOKUP(O1422,登録者リスト!$A$1:$D$43729,4,FALSE)=基本情報!$D$6,O1422,"")),"")</f>
        <v/>
      </c>
    </row>
    <row r="1423" spans="15:16" x14ac:dyDescent="0.15">
      <c r="O1423">
        <v>1422</v>
      </c>
      <c r="P1423" t="str">
        <f>IFERROR(IF(COUNTIF(個人情報!$BI$5:$BI$401,"登録番号" &amp; リスト!O1423)&gt;=1,"",IF(VLOOKUP(O1423,登録者リスト!$A$1:$D$43729,4,FALSE)=基本情報!$D$6,O1423,"")),"")</f>
        <v/>
      </c>
    </row>
    <row r="1424" spans="15:16" x14ac:dyDescent="0.15">
      <c r="O1424">
        <v>1423</v>
      </c>
      <c r="P1424" t="str">
        <f>IFERROR(IF(COUNTIF(個人情報!$BI$5:$BI$401,"登録番号" &amp; リスト!O1424)&gt;=1,"",IF(VLOOKUP(O1424,登録者リスト!$A$1:$D$43729,4,FALSE)=基本情報!$D$6,O1424,"")),"")</f>
        <v/>
      </c>
    </row>
    <row r="1425" spans="15:16" x14ac:dyDescent="0.15">
      <c r="O1425">
        <v>1424</v>
      </c>
      <c r="P1425" t="str">
        <f>IFERROR(IF(COUNTIF(個人情報!$BI$5:$BI$401,"登録番号" &amp; リスト!O1425)&gt;=1,"",IF(VLOOKUP(O1425,登録者リスト!$A$1:$D$43729,4,FALSE)=基本情報!$D$6,O1425,"")),"")</f>
        <v/>
      </c>
    </row>
    <row r="1426" spans="15:16" x14ac:dyDescent="0.15">
      <c r="O1426">
        <v>1425</v>
      </c>
      <c r="P1426" t="str">
        <f>IFERROR(IF(COUNTIF(個人情報!$BI$5:$BI$401,"登録番号" &amp; リスト!O1426)&gt;=1,"",IF(VLOOKUP(O1426,登録者リスト!$A$1:$D$43729,4,FALSE)=基本情報!$D$6,O1426,"")),"")</f>
        <v/>
      </c>
    </row>
    <row r="1427" spans="15:16" x14ac:dyDescent="0.15">
      <c r="O1427">
        <v>1426</v>
      </c>
      <c r="P1427" t="str">
        <f>IFERROR(IF(COUNTIF(個人情報!$BI$5:$BI$401,"登録番号" &amp; リスト!O1427)&gt;=1,"",IF(VLOOKUP(O1427,登録者リスト!$A$1:$D$43729,4,FALSE)=基本情報!$D$6,O1427,"")),"")</f>
        <v/>
      </c>
    </row>
    <row r="1428" spans="15:16" x14ac:dyDescent="0.15">
      <c r="O1428">
        <v>1427</v>
      </c>
      <c r="P1428" t="str">
        <f>IFERROR(IF(COUNTIF(個人情報!$BI$5:$BI$401,"登録番号" &amp; リスト!O1428)&gt;=1,"",IF(VLOOKUP(O1428,登録者リスト!$A$1:$D$43729,4,FALSE)=基本情報!$D$6,O1428,"")),"")</f>
        <v/>
      </c>
    </row>
    <row r="1429" spans="15:16" x14ac:dyDescent="0.15">
      <c r="O1429">
        <v>1428</v>
      </c>
      <c r="P1429" t="str">
        <f>IFERROR(IF(COUNTIF(個人情報!$BI$5:$BI$401,"登録番号" &amp; リスト!O1429)&gt;=1,"",IF(VLOOKUP(O1429,登録者リスト!$A$1:$D$43729,4,FALSE)=基本情報!$D$6,O1429,"")),"")</f>
        <v/>
      </c>
    </row>
    <row r="1430" spans="15:16" x14ac:dyDescent="0.15">
      <c r="O1430">
        <v>1429</v>
      </c>
      <c r="P1430" t="str">
        <f>IFERROR(IF(COUNTIF(個人情報!$BI$5:$BI$401,"登録番号" &amp; リスト!O1430)&gt;=1,"",IF(VLOOKUP(O1430,登録者リスト!$A$1:$D$43729,4,FALSE)=基本情報!$D$6,O1430,"")),"")</f>
        <v/>
      </c>
    </row>
    <row r="1431" spans="15:16" x14ac:dyDescent="0.15">
      <c r="O1431">
        <v>1430</v>
      </c>
      <c r="P1431" t="str">
        <f>IFERROR(IF(COUNTIF(個人情報!$BI$5:$BI$401,"登録番号" &amp; リスト!O1431)&gt;=1,"",IF(VLOOKUP(O1431,登録者リスト!$A$1:$D$43729,4,FALSE)=基本情報!$D$6,O1431,"")),"")</f>
        <v/>
      </c>
    </row>
    <row r="1432" spans="15:16" x14ac:dyDescent="0.15">
      <c r="O1432">
        <v>1431</v>
      </c>
      <c r="P1432" t="str">
        <f>IFERROR(IF(COUNTIF(個人情報!$BI$5:$BI$401,"登録番号" &amp; リスト!O1432)&gt;=1,"",IF(VLOOKUP(O1432,登録者リスト!$A$1:$D$43729,4,FALSE)=基本情報!$D$6,O1432,"")),"")</f>
        <v/>
      </c>
    </row>
    <row r="1433" spans="15:16" x14ac:dyDescent="0.15">
      <c r="O1433">
        <v>1432</v>
      </c>
      <c r="P1433" t="str">
        <f>IFERROR(IF(COUNTIF(個人情報!$BI$5:$BI$401,"登録番号" &amp; リスト!O1433)&gt;=1,"",IF(VLOOKUP(O1433,登録者リスト!$A$1:$D$43729,4,FALSE)=基本情報!$D$6,O1433,"")),"")</f>
        <v/>
      </c>
    </row>
    <row r="1434" spans="15:16" x14ac:dyDescent="0.15">
      <c r="O1434">
        <v>1433</v>
      </c>
      <c r="P1434" t="str">
        <f>IFERROR(IF(COUNTIF(個人情報!$BI$5:$BI$401,"登録番号" &amp; リスト!O1434)&gt;=1,"",IF(VLOOKUP(O1434,登録者リスト!$A$1:$D$43729,4,FALSE)=基本情報!$D$6,O1434,"")),"")</f>
        <v/>
      </c>
    </row>
    <row r="1435" spans="15:16" x14ac:dyDescent="0.15">
      <c r="O1435">
        <v>1434</v>
      </c>
      <c r="P1435" t="str">
        <f>IFERROR(IF(COUNTIF(個人情報!$BI$5:$BI$401,"登録番号" &amp; リスト!O1435)&gt;=1,"",IF(VLOOKUP(O1435,登録者リスト!$A$1:$D$43729,4,FALSE)=基本情報!$D$6,O1435,"")),"")</f>
        <v/>
      </c>
    </row>
    <row r="1436" spans="15:16" x14ac:dyDescent="0.15">
      <c r="O1436">
        <v>1435</v>
      </c>
      <c r="P1436" t="str">
        <f>IFERROR(IF(COUNTIF(個人情報!$BI$5:$BI$401,"登録番号" &amp; リスト!O1436)&gt;=1,"",IF(VLOOKUP(O1436,登録者リスト!$A$1:$D$43729,4,FALSE)=基本情報!$D$6,O1436,"")),"")</f>
        <v/>
      </c>
    </row>
    <row r="1437" spans="15:16" x14ac:dyDescent="0.15">
      <c r="O1437">
        <v>1436</v>
      </c>
      <c r="P1437" t="str">
        <f>IFERROR(IF(COUNTIF(個人情報!$BI$5:$BI$401,"登録番号" &amp; リスト!O1437)&gt;=1,"",IF(VLOOKUP(O1437,登録者リスト!$A$1:$D$43729,4,FALSE)=基本情報!$D$6,O1437,"")),"")</f>
        <v/>
      </c>
    </row>
    <row r="1438" spans="15:16" x14ac:dyDescent="0.15">
      <c r="O1438">
        <v>1437</v>
      </c>
      <c r="P1438" t="str">
        <f>IFERROR(IF(COUNTIF(個人情報!$BI$5:$BI$401,"登録番号" &amp; リスト!O1438)&gt;=1,"",IF(VLOOKUP(O1438,登録者リスト!$A$1:$D$43729,4,FALSE)=基本情報!$D$6,O1438,"")),"")</f>
        <v/>
      </c>
    </row>
    <row r="1439" spans="15:16" x14ac:dyDescent="0.15">
      <c r="O1439">
        <v>1438</v>
      </c>
      <c r="P1439" t="str">
        <f>IFERROR(IF(COUNTIF(個人情報!$BI$5:$BI$401,"登録番号" &amp; リスト!O1439)&gt;=1,"",IF(VLOOKUP(O1439,登録者リスト!$A$1:$D$43729,4,FALSE)=基本情報!$D$6,O1439,"")),"")</f>
        <v/>
      </c>
    </row>
    <row r="1440" spans="15:16" x14ac:dyDescent="0.15">
      <c r="O1440">
        <v>1439</v>
      </c>
      <c r="P1440" t="str">
        <f>IFERROR(IF(COUNTIF(個人情報!$BI$5:$BI$401,"登録番号" &amp; リスト!O1440)&gt;=1,"",IF(VLOOKUP(O1440,登録者リスト!$A$1:$D$43729,4,FALSE)=基本情報!$D$6,O1440,"")),"")</f>
        <v/>
      </c>
    </row>
    <row r="1441" spans="15:16" x14ac:dyDescent="0.15">
      <c r="O1441">
        <v>1440</v>
      </c>
      <c r="P1441" t="str">
        <f>IFERROR(IF(COUNTIF(個人情報!$BI$5:$BI$401,"登録番号" &amp; リスト!O1441)&gt;=1,"",IF(VLOOKUP(O1441,登録者リスト!$A$1:$D$43729,4,FALSE)=基本情報!$D$6,O1441,"")),"")</f>
        <v/>
      </c>
    </row>
    <row r="1442" spans="15:16" x14ac:dyDescent="0.15">
      <c r="O1442">
        <v>1441</v>
      </c>
      <c r="P1442" t="str">
        <f>IFERROR(IF(COUNTIF(個人情報!$BI$5:$BI$401,"登録番号" &amp; リスト!O1442)&gt;=1,"",IF(VLOOKUP(O1442,登録者リスト!$A$1:$D$43729,4,FALSE)=基本情報!$D$6,O1442,"")),"")</f>
        <v/>
      </c>
    </row>
    <row r="1443" spans="15:16" x14ac:dyDescent="0.15">
      <c r="O1443">
        <v>1442</v>
      </c>
      <c r="P1443" t="str">
        <f>IFERROR(IF(COUNTIF(個人情報!$BI$5:$BI$401,"登録番号" &amp; リスト!O1443)&gt;=1,"",IF(VLOOKUP(O1443,登録者リスト!$A$1:$D$43729,4,FALSE)=基本情報!$D$6,O1443,"")),"")</f>
        <v/>
      </c>
    </row>
    <row r="1444" spans="15:16" x14ac:dyDescent="0.15">
      <c r="O1444">
        <v>1443</v>
      </c>
      <c r="P1444" t="str">
        <f>IFERROR(IF(COUNTIF(個人情報!$BI$5:$BI$401,"登録番号" &amp; リスト!O1444)&gt;=1,"",IF(VLOOKUP(O1444,登録者リスト!$A$1:$D$43729,4,FALSE)=基本情報!$D$6,O1444,"")),"")</f>
        <v/>
      </c>
    </row>
    <row r="1445" spans="15:16" x14ac:dyDescent="0.15">
      <c r="O1445">
        <v>1444</v>
      </c>
      <c r="P1445" t="str">
        <f>IFERROR(IF(COUNTIF(個人情報!$BI$5:$BI$401,"登録番号" &amp; リスト!O1445)&gt;=1,"",IF(VLOOKUP(O1445,登録者リスト!$A$1:$D$43729,4,FALSE)=基本情報!$D$6,O1445,"")),"")</f>
        <v/>
      </c>
    </row>
    <row r="1446" spans="15:16" x14ac:dyDescent="0.15">
      <c r="O1446">
        <v>1445</v>
      </c>
      <c r="P1446" t="str">
        <f>IFERROR(IF(COUNTIF(個人情報!$BI$5:$BI$401,"登録番号" &amp; リスト!O1446)&gt;=1,"",IF(VLOOKUP(O1446,登録者リスト!$A$1:$D$43729,4,FALSE)=基本情報!$D$6,O1446,"")),"")</f>
        <v/>
      </c>
    </row>
    <row r="1447" spans="15:16" x14ac:dyDescent="0.15">
      <c r="O1447">
        <v>1446</v>
      </c>
      <c r="P1447" t="str">
        <f>IFERROR(IF(COUNTIF(個人情報!$BI$5:$BI$401,"登録番号" &amp; リスト!O1447)&gt;=1,"",IF(VLOOKUP(O1447,登録者リスト!$A$1:$D$43729,4,FALSE)=基本情報!$D$6,O1447,"")),"")</f>
        <v/>
      </c>
    </row>
    <row r="1448" spans="15:16" x14ac:dyDescent="0.15">
      <c r="O1448">
        <v>1447</v>
      </c>
      <c r="P1448" t="str">
        <f>IFERROR(IF(COUNTIF(個人情報!$BI$5:$BI$401,"登録番号" &amp; リスト!O1448)&gt;=1,"",IF(VLOOKUP(O1448,登録者リスト!$A$1:$D$43729,4,FALSE)=基本情報!$D$6,O1448,"")),"")</f>
        <v/>
      </c>
    </row>
    <row r="1449" spans="15:16" x14ac:dyDescent="0.15">
      <c r="O1449">
        <v>1448</v>
      </c>
      <c r="P1449" t="str">
        <f>IFERROR(IF(COUNTIF(個人情報!$BI$5:$BI$401,"登録番号" &amp; リスト!O1449)&gt;=1,"",IF(VLOOKUP(O1449,登録者リスト!$A$1:$D$43729,4,FALSE)=基本情報!$D$6,O1449,"")),"")</f>
        <v/>
      </c>
    </row>
    <row r="1450" spans="15:16" x14ac:dyDescent="0.15">
      <c r="O1450">
        <v>1449</v>
      </c>
      <c r="P1450" t="str">
        <f>IFERROR(IF(COUNTIF(個人情報!$BI$5:$BI$401,"登録番号" &amp; リスト!O1450)&gt;=1,"",IF(VLOOKUP(O1450,登録者リスト!$A$1:$D$43729,4,FALSE)=基本情報!$D$6,O1450,"")),"")</f>
        <v/>
      </c>
    </row>
    <row r="1451" spans="15:16" x14ac:dyDescent="0.15">
      <c r="O1451">
        <v>1450</v>
      </c>
      <c r="P1451" t="str">
        <f>IFERROR(IF(COUNTIF(個人情報!$BI$5:$BI$401,"登録番号" &amp; リスト!O1451)&gt;=1,"",IF(VLOOKUP(O1451,登録者リスト!$A$1:$D$43729,4,FALSE)=基本情報!$D$6,O1451,"")),"")</f>
        <v/>
      </c>
    </row>
    <row r="1452" spans="15:16" x14ac:dyDescent="0.15">
      <c r="O1452">
        <v>1451</v>
      </c>
      <c r="P1452" t="str">
        <f>IFERROR(IF(COUNTIF(個人情報!$BI$5:$BI$401,"登録番号" &amp; リスト!O1452)&gt;=1,"",IF(VLOOKUP(O1452,登録者リスト!$A$1:$D$43729,4,FALSE)=基本情報!$D$6,O1452,"")),"")</f>
        <v/>
      </c>
    </row>
    <row r="1453" spans="15:16" x14ac:dyDescent="0.15">
      <c r="O1453">
        <v>1452</v>
      </c>
      <c r="P1453" t="str">
        <f>IFERROR(IF(COUNTIF(個人情報!$BI$5:$BI$401,"登録番号" &amp; リスト!O1453)&gt;=1,"",IF(VLOOKUP(O1453,登録者リスト!$A$1:$D$43729,4,FALSE)=基本情報!$D$6,O1453,"")),"")</f>
        <v/>
      </c>
    </row>
    <row r="1454" spans="15:16" x14ac:dyDescent="0.15">
      <c r="O1454">
        <v>1453</v>
      </c>
      <c r="P1454" t="str">
        <f>IFERROR(IF(COUNTIF(個人情報!$BI$5:$BI$401,"登録番号" &amp; リスト!O1454)&gt;=1,"",IF(VLOOKUP(O1454,登録者リスト!$A$1:$D$43729,4,FALSE)=基本情報!$D$6,O1454,"")),"")</f>
        <v/>
      </c>
    </row>
    <row r="1455" spans="15:16" x14ac:dyDescent="0.15">
      <c r="O1455">
        <v>1454</v>
      </c>
      <c r="P1455" t="str">
        <f>IFERROR(IF(COUNTIF(個人情報!$BI$5:$BI$401,"登録番号" &amp; リスト!O1455)&gt;=1,"",IF(VLOOKUP(O1455,登録者リスト!$A$1:$D$43729,4,FALSE)=基本情報!$D$6,O1455,"")),"")</f>
        <v/>
      </c>
    </row>
    <row r="1456" spans="15:16" x14ac:dyDescent="0.15">
      <c r="O1456">
        <v>1455</v>
      </c>
      <c r="P1456" t="str">
        <f>IFERROR(IF(COUNTIF(個人情報!$BI$5:$BI$401,"登録番号" &amp; リスト!O1456)&gt;=1,"",IF(VLOOKUP(O1456,登録者リスト!$A$1:$D$43729,4,FALSE)=基本情報!$D$6,O1456,"")),"")</f>
        <v/>
      </c>
    </row>
    <row r="1457" spans="15:16" x14ac:dyDescent="0.15">
      <c r="O1457">
        <v>1456</v>
      </c>
      <c r="P1457" t="str">
        <f>IFERROR(IF(COUNTIF(個人情報!$BI$5:$BI$401,"登録番号" &amp; リスト!O1457)&gt;=1,"",IF(VLOOKUP(O1457,登録者リスト!$A$1:$D$43729,4,FALSE)=基本情報!$D$6,O1457,"")),"")</f>
        <v/>
      </c>
    </row>
    <row r="1458" spans="15:16" x14ac:dyDescent="0.15">
      <c r="O1458">
        <v>1457</v>
      </c>
      <c r="P1458" t="str">
        <f>IFERROR(IF(COUNTIF(個人情報!$BI$5:$BI$401,"登録番号" &amp; リスト!O1458)&gt;=1,"",IF(VLOOKUP(O1458,登録者リスト!$A$1:$D$43729,4,FALSE)=基本情報!$D$6,O1458,"")),"")</f>
        <v/>
      </c>
    </row>
    <row r="1459" spans="15:16" x14ac:dyDescent="0.15">
      <c r="O1459">
        <v>1458</v>
      </c>
      <c r="P1459" t="str">
        <f>IFERROR(IF(COUNTIF(個人情報!$BI$5:$BI$401,"登録番号" &amp; リスト!O1459)&gt;=1,"",IF(VLOOKUP(O1459,登録者リスト!$A$1:$D$43729,4,FALSE)=基本情報!$D$6,O1459,"")),"")</f>
        <v/>
      </c>
    </row>
    <row r="1460" spans="15:16" x14ac:dyDescent="0.15">
      <c r="O1460">
        <v>1459</v>
      </c>
      <c r="P1460" t="str">
        <f>IFERROR(IF(COUNTIF(個人情報!$BI$5:$BI$401,"登録番号" &amp; リスト!O1460)&gt;=1,"",IF(VLOOKUP(O1460,登録者リスト!$A$1:$D$43729,4,FALSE)=基本情報!$D$6,O1460,"")),"")</f>
        <v/>
      </c>
    </row>
    <row r="1461" spans="15:16" x14ac:dyDescent="0.15">
      <c r="O1461">
        <v>1460</v>
      </c>
      <c r="P1461" t="str">
        <f>IFERROR(IF(COUNTIF(個人情報!$BI$5:$BI$401,"登録番号" &amp; リスト!O1461)&gt;=1,"",IF(VLOOKUP(O1461,登録者リスト!$A$1:$D$43729,4,FALSE)=基本情報!$D$6,O1461,"")),"")</f>
        <v/>
      </c>
    </row>
    <row r="1462" spans="15:16" x14ac:dyDescent="0.15">
      <c r="O1462">
        <v>1461</v>
      </c>
      <c r="P1462" t="str">
        <f>IFERROR(IF(COUNTIF(個人情報!$BI$5:$BI$401,"登録番号" &amp; リスト!O1462)&gt;=1,"",IF(VLOOKUP(O1462,登録者リスト!$A$1:$D$43729,4,FALSE)=基本情報!$D$6,O1462,"")),"")</f>
        <v/>
      </c>
    </row>
    <row r="1463" spans="15:16" x14ac:dyDescent="0.15">
      <c r="O1463">
        <v>1462</v>
      </c>
      <c r="P1463" t="str">
        <f>IFERROR(IF(COUNTIF(個人情報!$BI$5:$BI$401,"登録番号" &amp; リスト!O1463)&gt;=1,"",IF(VLOOKUP(O1463,登録者リスト!$A$1:$D$43729,4,FALSE)=基本情報!$D$6,O1463,"")),"")</f>
        <v/>
      </c>
    </row>
    <row r="1464" spans="15:16" x14ac:dyDescent="0.15">
      <c r="O1464">
        <v>1463</v>
      </c>
      <c r="P1464" t="str">
        <f>IFERROR(IF(COUNTIF(個人情報!$BI$5:$BI$401,"登録番号" &amp; リスト!O1464)&gt;=1,"",IF(VLOOKUP(O1464,登録者リスト!$A$1:$D$43729,4,FALSE)=基本情報!$D$6,O1464,"")),"")</f>
        <v/>
      </c>
    </row>
    <row r="1465" spans="15:16" x14ac:dyDescent="0.15">
      <c r="O1465">
        <v>1464</v>
      </c>
      <c r="P1465" t="str">
        <f>IFERROR(IF(COUNTIF(個人情報!$BI$5:$BI$401,"登録番号" &amp; リスト!O1465)&gt;=1,"",IF(VLOOKUP(O1465,登録者リスト!$A$1:$D$43729,4,FALSE)=基本情報!$D$6,O1465,"")),"")</f>
        <v/>
      </c>
    </row>
    <row r="1466" spans="15:16" x14ac:dyDescent="0.15">
      <c r="O1466">
        <v>1465</v>
      </c>
      <c r="P1466" t="str">
        <f>IFERROR(IF(COUNTIF(個人情報!$BI$5:$BI$401,"登録番号" &amp; リスト!O1466)&gt;=1,"",IF(VLOOKUP(O1466,登録者リスト!$A$1:$D$43729,4,FALSE)=基本情報!$D$6,O1466,"")),"")</f>
        <v/>
      </c>
    </row>
    <row r="1467" spans="15:16" x14ac:dyDescent="0.15">
      <c r="O1467">
        <v>1466</v>
      </c>
      <c r="P1467" t="str">
        <f>IFERROR(IF(COUNTIF(個人情報!$BI$5:$BI$401,"登録番号" &amp; リスト!O1467)&gt;=1,"",IF(VLOOKUP(O1467,登録者リスト!$A$1:$D$43729,4,FALSE)=基本情報!$D$6,O1467,"")),"")</f>
        <v/>
      </c>
    </row>
    <row r="1468" spans="15:16" x14ac:dyDescent="0.15">
      <c r="O1468">
        <v>1467</v>
      </c>
      <c r="P1468" t="str">
        <f>IFERROR(IF(COUNTIF(個人情報!$BI$5:$BI$401,"登録番号" &amp; リスト!O1468)&gt;=1,"",IF(VLOOKUP(O1468,登録者リスト!$A$1:$D$43729,4,FALSE)=基本情報!$D$6,O1468,"")),"")</f>
        <v/>
      </c>
    </row>
    <row r="1469" spans="15:16" x14ac:dyDescent="0.15">
      <c r="O1469">
        <v>1468</v>
      </c>
      <c r="P1469" t="str">
        <f>IFERROR(IF(COUNTIF(個人情報!$BI$5:$BI$401,"登録番号" &amp; リスト!O1469)&gt;=1,"",IF(VLOOKUP(O1469,登録者リスト!$A$1:$D$43729,4,FALSE)=基本情報!$D$6,O1469,"")),"")</f>
        <v/>
      </c>
    </row>
    <row r="1470" spans="15:16" x14ac:dyDescent="0.15">
      <c r="O1470">
        <v>1469</v>
      </c>
      <c r="P1470" t="str">
        <f>IFERROR(IF(COUNTIF(個人情報!$BI$5:$BI$401,"登録番号" &amp; リスト!O1470)&gt;=1,"",IF(VLOOKUP(O1470,登録者リスト!$A$1:$D$43729,4,FALSE)=基本情報!$D$6,O1470,"")),"")</f>
        <v/>
      </c>
    </row>
    <row r="1471" spans="15:16" x14ac:dyDescent="0.15">
      <c r="O1471">
        <v>1470</v>
      </c>
      <c r="P1471" t="str">
        <f>IFERROR(IF(COUNTIF(個人情報!$BI$5:$BI$401,"登録番号" &amp; リスト!O1471)&gt;=1,"",IF(VLOOKUP(O1471,登録者リスト!$A$1:$D$43729,4,FALSE)=基本情報!$D$6,O1471,"")),"")</f>
        <v/>
      </c>
    </row>
    <row r="1472" spans="15:16" x14ac:dyDescent="0.15">
      <c r="O1472">
        <v>1471</v>
      </c>
      <c r="P1472" t="str">
        <f>IFERROR(IF(COUNTIF(個人情報!$BI$5:$BI$401,"登録番号" &amp; リスト!O1472)&gt;=1,"",IF(VLOOKUP(O1472,登録者リスト!$A$1:$D$43729,4,FALSE)=基本情報!$D$6,O1472,"")),"")</f>
        <v/>
      </c>
    </row>
    <row r="1473" spans="15:16" x14ac:dyDescent="0.15">
      <c r="O1473">
        <v>1472</v>
      </c>
      <c r="P1473" t="str">
        <f>IFERROR(IF(COUNTIF(個人情報!$BI$5:$BI$401,"登録番号" &amp; リスト!O1473)&gt;=1,"",IF(VLOOKUP(O1473,登録者リスト!$A$1:$D$43729,4,FALSE)=基本情報!$D$6,O1473,"")),"")</f>
        <v/>
      </c>
    </row>
    <row r="1474" spans="15:16" x14ac:dyDescent="0.15">
      <c r="O1474">
        <v>1473</v>
      </c>
      <c r="P1474" t="str">
        <f>IFERROR(IF(COUNTIF(個人情報!$BI$5:$BI$401,"登録番号" &amp; リスト!O1474)&gt;=1,"",IF(VLOOKUP(O1474,登録者リスト!$A$1:$D$43729,4,FALSE)=基本情報!$D$6,O1474,"")),"")</f>
        <v/>
      </c>
    </row>
    <row r="1475" spans="15:16" x14ac:dyDescent="0.15">
      <c r="O1475">
        <v>1474</v>
      </c>
      <c r="P1475" t="str">
        <f>IFERROR(IF(COUNTIF(個人情報!$BI$5:$BI$401,"登録番号" &amp; リスト!O1475)&gt;=1,"",IF(VLOOKUP(O1475,登録者リスト!$A$1:$D$43729,4,FALSE)=基本情報!$D$6,O1475,"")),"")</f>
        <v/>
      </c>
    </row>
    <row r="1476" spans="15:16" x14ac:dyDescent="0.15">
      <c r="O1476">
        <v>1475</v>
      </c>
      <c r="P1476" t="str">
        <f>IFERROR(IF(COUNTIF(個人情報!$BI$5:$BI$401,"登録番号" &amp; リスト!O1476)&gt;=1,"",IF(VLOOKUP(O1476,登録者リスト!$A$1:$D$43729,4,FALSE)=基本情報!$D$6,O1476,"")),"")</f>
        <v/>
      </c>
    </row>
    <row r="1477" spans="15:16" x14ac:dyDescent="0.15">
      <c r="O1477">
        <v>1476</v>
      </c>
      <c r="P1477" t="str">
        <f>IFERROR(IF(COUNTIF(個人情報!$BI$5:$BI$401,"登録番号" &amp; リスト!O1477)&gt;=1,"",IF(VLOOKUP(O1477,登録者リスト!$A$1:$D$43729,4,FALSE)=基本情報!$D$6,O1477,"")),"")</f>
        <v/>
      </c>
    </row>
    <row r="1478" spans="15:16" x14ac:dyDescent="0.15">
      <c r="O1478">
        <v>1477</v>
      </c>
      <c r="P1478" t="str">
        <f>IFERROR(IF(COUNTIF(個人情報!$BI$5:$BI$401,"登録番号" &amp; リスト!O1478)&gt;=1,"",IF(VLOOKUP(O1478,登録者リスト!$A$1:$D$43729,4,FALSE)=基本情報!$D$6,O1478,"")),"")</f>
        <v/>
      </c>
    </row>
    <row r="1479" spans="15:16" x14ac:dyDescent="0.15">
      <c r="O1479">
        <v>1478</v>
      </c>
      <c r="P1479" t="str">
        <f>IFERROR(IF(COUNTIF(個人情報!$BI$5:$BI$401,"登録番号" &amp; リスト!O1479)&gt;=1,"",IF(VLOOKUP(O1479,登録者リスト!$A$1:$D$43729,4,FALSE)=基本情報!$D$6,O1479,"")),"")</f>
        <v/>
      </c>
    </row>
    <row r="1480" spans="15:16" x14ac:dyDescent="0.15">
      <c r="O1480">
        <v>1479</v>
      </c>
      <c r="P1480" t="str">
        <f>IFERROR(IF(COUNTIF(個人情報!$BI$5:$BI$401,"登録番号" &amp; リスト!O1480)&gt;=1,"",IF(VLOOKUP(O1480,登録者リスト!$A$1:$D$43729,4,FALSE)=基本情報!$D$6,O1480,"")),"")</f>
        <v/>
      </c>
    </row>
    <row r="1481" spans="15:16" x14ac:dyDescent="0.15">
      <c r="O1481">
        <v>1480</v>
      </c>
      <c r="P1481" t="str">
        <f>IFERROR(IF(COUNTIF(個人情報!$BI$5:$BI$401,"登録番号" &amp; リスト!O1481)&gt;=1,"",IF(VLOOKUP(O1481,登録者リスト!$A$1:$D$43729,4,FALSE)=基本情報!$D$6,O1481,"")),"")</f>
        <v/>
      </c>
    </row>
    <row r="1482" spans="15:16" x14ac:dyDescent="0.15">
      <c r="O1482">
        <v>1481</v>
      </c>
      <c r="P1482" t="str">
        <f>IFERROR(IF(COUNTIF(個人情報!$BI$5:$BI$401,"登録番号" &amp; リスト!O1482)&gt;=1,"",IF(VLOOKUP(O1482,登録者リスト!$A$1:$D$43729,4,FALSE)=基本情報!$D$6,O1482,"")),"")</f>
        <v/>
      </c>
    </row>
    <row r="1483" spans="15:16" x14ac:dyDescent="0.15">
      <c r="O1483">
        <v>1482</v>
      </c>
      <c r="P1483" t="str">
        <f>IFERROR(IF(COUNTIF(個人情報!$BI$5:$BI$401,"登録番号" &amp; リスト!O1483)&gt;=1,"",IF(VLOOKUP(O1483,登録者リスト!$A$1:$D$43729,4,FALSE)=基本情報!$D$6,O1483,"")),"")</f>
        <v/>
      </c>
    </row>
    <row r="1484" spans="15:16" x14ac:dyDescent="0.15">
      <c r="O1484">
        <v>1483</v>
      </c>
      <c r="P1484" t="str">
        <f>IFERROR(IF(COUNTIF(個人情報!$BI$5:$BI$401,"登録番号" &amp; リスト!O1484)&gt;=1,"",IF(VLOOKUP(O1484,登録者リスト!$A$1:$D$43729,4,FALSE)=基本情報!$D$6,O1484,"")),"")</f>
        <v/>
      </c>
    </row>
    <row r="1485" spans="15:16" x14ac:dyDescent="0.15">
      <c r="O1485">
        <v>1484</v>
      </c>
      <c r="P1485" t="str">
        <f>IFERROR(IF(COUNTIF(個人情報!$BI$5:$BI$401,"登録番号" &amp; リスト!O1485)&gt;=1,"",IF(VLOOKUP(O1485,登録者リスト!$A$1:$D$43729,4,FALSE)=基本情報!$D$6,O1485,"")),"")</f>
        <v/>
      </c>
    </row>
    <row r="1486" spans="15:16" x14ac:dyDescent="0.15">
      <c r="O1486">
        <v>1485</v>
      </c>
      <c r="P1486" t="str">
        <f>IFERROR(IF(COUNTIF(個人情報!$BI$5:$BI$401,"登録番号" &amp; リスト!O1486)&gt;=1,"",IF(VLOOKUP(O1486,登録者リスト!$A$1:$D$43729,4,FALSE)=基本情報!$D$6,O1486,"")),"")</f>
        <v/>
      </c>
    </row>
    <row r="1487" spans="15:16" x14ac:dyDescent="0.15">
      <c r="O1487">
        <v>1486</v>
      </c>
      <c r="P1487" t="str">
        <f>IFERROR(IF(COUNTIF(個人情報!$BI$5:$BI$401,"登録番号" &amp; リスト!O1487)&gt;=1,"",IF(VLOOKUP(O1487,登録者リスト!$A$1:$D$43729,4,FALSE)=基本情報!$D$6,O1487,"")),"")</f>
        <v/>
      </c>
    </row>
    <row r="1488" spans="15:16" x14ac:dyDescent="0.15">
      <c r="O1488">
        <v>1487</v>
      </c>
      <c r="P1488" t="str">
        <f>IFERROR(IF(COUNTIF(個人情報!$BI$5:$BI$401,"登録番号" &amp; リスト!O1488)&gt;=1,"",IF(VLOOKUP(O1488,登録者リスト!$A$1:$D$43729,4,FALSE)=基本情報!$D$6,O1488,"")),"")</f>
        <v/>
      </c>
    </row>
    <row r="1489" spans="15:16" x14ac:dyDescent="0.15">
      <c r="O1489">
        <v>1488</v>
      </c>
      <c r="P1489" t="str">
        <f>IFERROR(IF(COUNTIF(個人情報!$BI$5:$BI$401,"登録番号" &amp; リスト!O1489)&gt;=1,"",IF(VLOOKUP(O1489,登録者リスト!$A$1:$D$43729,4,FALSE)=基本情報!$D$6,O1489,"")),"")</f>
        <v/>
      </c>
    </row>
    <row r="1490" spans="15:16" x14ac:dyDescent="0.15">
      <c r="O1490">
        <v>1489</v>
      </c>
      <c r="P1490" t="str">
        <f>IFERROR(IF(COUNTIF(個人情報!$BI$5:$BI$401,"登録番号" &amp; リスト!O1490)&gt;=1,"",IF(VLOOKUP(O1490,登録者リスト!$A$1:$D$43729,4,FALSE)=基本情報!$D$6,O1490,"")),"")</f>
        <v/>
      </c>
    </row>
    <row r="1491" spans="15:16" x14ac:dyDescent="0.15">
      <c r="O1491">
        <v>1490</v>
      </c>
      <c r="P1491" t="str">
        <f>IFERROR(IF(COUNTIF(個人情報!$BI$5:$BI$401,"登録番号" &amp; リスト!O1491)&gt;=1,"",IF(VLOOKUP(O1491,登録者リスト!$A$1:$D$43729,4,FALSE)=基本情報!$D$6,O1491,"")),"")</f>
        <v/>
      </c>
    </row>
    <row r="1492" spans="15:16" x14ac:dyDescent="0.15">
      <c r="O1492">
        <v>1491</v>
      </c>
      <c r="P1492" t="str">
        <f>IFERROR(IF(COUNTIF(個人情報!$BI$5:$BI$401,"登録番号" &amp; リスト!O1492)&gt;=1,"",IF(VLOOKUP(O1492,登録者リスト!$A$1:$D$43729,4,FALSE)=基本情報!$D$6,O1492,"")),"")</f>
        <v/>
      </c>
    </row>
    <row r="1493" spans="15:16" x14ac:dyDescent="0.15">
      <c r="O1493">
        <v>1492</v>
      </c>
      <c r="P1493" t="str">
        <f>IFERROR(IF(COUNTIF(個人情報!$BI$5:$BI$401,"登録番号" &amp; リスト!O1493)&gt;=1,"",IF(VLOOKUP(O1493,登録者リスト!$A$1:$D$43729,4,FALSE)=基本情報!$D$6,O1493,"")),"")</f>
        <v/>
      </c>
    </row>
    <row r="1494" spans="15:16" x14ac:dyDescent="0.15">
      <c r="O1494">
        <v>1493</v>
      </c>
      <c r="P1494" t="str">
        <f>IFERROR(IF(COUNTIF(個人情報!$BI$5:$BI$401,"登録番号" &amp; リスト!O1494)&gt;=1,"",IF(VLOOKUP(O1494,登録者リスト!$A$1:$D$43729,4,FALSE)=基本情報!$D$6,O1494,"")),"")</f>
        <v/>
      </c>
    </row>
    <row r="1495" spans="15:16" x14ac:dyDescent="0.15">
      <c r="O1495">
        <v>1494</v>
      </c>
      <c r="P1495" t="str">
        <f>IFERROR(IF(COUNTIF(個人情報!$BI$5:$BI$401,"登録番号" &amp; リスト!O1495)&gt;=1,"",IF(VLOOKUP(O1495,登録者リスト!$A$1:$D$43729,4,FALSE)=基本情報!$D$6,O1495,"")),"")</f>
        <v/>
      </c>
    </row>
    <row r="1496" spans="15:16" x14ac:dyDescent="0.15">
      <c r="O1496">
        <v>1495</v>
      </c>
      <c r="P1496" t="str">
        <f>IFERROR(IF(COUNTIF(個人情報!$BI$5:$BI$401,"登録番号" &amp; リスト!O1496)&gt;=1,"",IF(VLOOKUP(O1496,登録者リスト!$A$1:$D$43729,4,FALSE)=基本情報!$D$6,O1496,"")),"")</f>
        <v/>
      </c>
    </row>
    <row r="1497" spans="15:16" x14ac:dyDescent="0.15">
      <c r="O1497">
        <v>1496</v>
      </c>
      <c r="P1497" t="str">
        <f>IFERROR(IF(COUNTIF(個人情報!$BI$5:$BI$401,"登録番号" &amp; リスト!O1497)&gt;=1,"",IF(VLOOKUP(O1497,登録者リスト!$A$1:$D$43729,4,FALSE)=基本情報!$D$6,O1497,"")),"")</f>
        <v/>
      </c>
    </row>
    <row r="1498" spans="15:16" x14ac:dyDescent="0.15">
      <c r="O1498">
        <v>1497</v>
      </c>
      <c r="P1498" t="str">
        <f>IFERROR(IF(COUNTIF(個人情報!$BI$5:$BI$401,"登録番号" &amp; リスト!O1498)&gt;=1,"",IF(VLOOKUP(O1498,登録者リスト!$A$1:$D$43729,4,FALSE)=基本情報!$D$6,O1498,"")),"")</f>
        <v/>
      </c>
    </row>
    <row r="1499" spans="15:16" x14ac:dyDescent="0.15">
      <c r="O1499">
        <v>1498</v>
      </c>
      <c r="P1499" t="str">
        <f>IFERROR(IF(COUNTIF(個人情報!$BI$5:$BI$401,"登録番号" &amp; リスト!O1499)&gt;=1,"",IF(VLOOKUP(O1499,登録者リスト!$A$1:$D$43729,4,FALSE)=基本情報!$D$6,O1499,"")),"")</f>
        <v/>
      </c>
    </row>
    <row r="1500" spans="15:16" x14ac:dyDescent="0.15">
      <c r="O1500">
        <v>1499</v>
      </c>
      <c r="P1500" t="str">
        <f>IFERROR(IF(COUNTIF(個人情報!$BI$5:$BI$401,"登録番号" &amp; リスト!O1500)&gt;=1,"",IF(VLOOKUP(O1500,登録者リスト!$A$1:$D$43729,4,FALSE)=基本情報!$D$6,O1500,"")),"")</f>
        <v/>
      </c>
    </row>
    <row r="1501" spans="15:16" x14ac:dyDescent="0.15">
      <c r="O1501">
        <v>1500</v>
      </c>
      <c r="P1501" t="str">
        <f>IFERROR(IF(COUNTIF(個人情報!$BI$5:$BI$401,"登録番号" &amp; リスト!O1501)&gt;=1,"",IF(VLOOKUP(O1501,登録者リスト!$A$1:$D$43729,4,FALSE)=基本情報!$D$6,O1501,"")),"")</f>
        <v/>
      </c>
    </row>
    <row r="1502" spans="15:16" x14ac:dyDescent="0.15">
      <c r="O1502">
        <v>1501</v>
      </c>
      <c r="P1502" t="str">
        <f>IFERROR(IF(COUNTIF(個人情報!$BI$5:$BI$401,"登録番号" &amp; リスト!O1502)&gt;=1,"",IF(VLOOKUP(O1502,登録者リスト!$A$1:$D$43729,4,FALSE)=基本情報!$D$6,O1502,"")),"")</f>
        <v/>
      </c>
    </row>
    <row r="1503" spans="15:16" x14ac:dyDescent="0.15">
      <c r="O1503">
        <v>1502</v>
      </c>
      <c r="P1503" t="str">
        <f>IFERROR(IF(COUNTIF(個人情報!$BI$5:$BI$401,"登録番号" &amp; リスト!O1503)&gt;=1,"",IF(VLOOKUP(O1503,登録者リスト!$A$1:$D$43729,4,FALSE)=基本情報!$D$6,O1503,"")),"")</f>
        <v/>
      </c>
    </row>
    <row r="1504" spans="15:16" x14ac:dyDescent="0.15">
      <c r="O1504">
        <v>1503</v>
      </c>
      <c r="P1504" t="str">
        <f>IFERROR(IF(COUNTIF(個人情報!$BI$5:$BI$401,"登録番号" &amp; リスト!O1504)&gt;=1,"",IF(VLOOKUP(O1504,登録者リスト!$A$1:$D$43729,4,FALSE)=基本情報!$D$6,O1504,"")),"")</f>
        <v/>
      </c>
    </row>
    <row r="1505" spans="15:16" x14ac:dyDescent="0.15">
      <c r="O1505">
        <v>1504</v>
      </c>
      <c r="P1505" t="str">
        <f>IFERROR(IF(COUNTIF(個人情報!$BI$5:$BI$401,"登録番号" &amp; リスト!O1505)&gt;=1,"",IF(VLOOKUP(O1505,登録者リスト!$A$1:$D$43729,4,FALSE)=基本情報!$D$6,O1505,"")),"")</f>
        <v/>
      </c>
    </row>
    <row r="1506" spans="15:16" x14ac:dyDescent="0.15">
      <c r="O1506">
        <v>1505</v>
      </c>
      <c r="P1506" t="str">
        <f>IFERROR(IF(COUNTIF(個人情報!$BI$5:$BI$401,"登録番号" &amp; リスト!O1506)&gt;=1,"",IF(VLOOKUP(O1506,登録者リスト!$A$1:$D$43729,4,FALSE)=基本情報!$D$6,O1506,"")),"")</f>
        <v/>
      </c>
    </row>
    <row r="1507" spans="15:16" x14ac:dyDescent="0.15">
      <c r="O1507">
        <v>1506</v>
      </c>
      <c r="P1507" t="str">
        <f>IFERROR(IF(COUNTIF(個人情報!$BI$5:$BI$401,"登録番号" &amp; リスト!O1507)&gt;=1,"",IF(VLOOKUP(O1507,登録者リスト!$A$1:$D$43729,4,FALSE)=基本情報!$D$6,O1507,"")),"")</f>
        <v/>
      </c>
    </row>
    <row r="1508" spans="15:16" x14ac:dyDescent="0.15">
      <c r="O1508">
        <v>1507</v>
      </c>
      <c r="P1508" t="str">
        <f>IFERROR(IF(COUNTIF(個人情報!$BI$5:$BI$401,"登録番号" &amp; リスト!O1508)&gt;=1,"",IF(VLOOKUP(O1508,登録者リスト!$A$1:$D$43729,4,FALSE)=基本情報!$D$6,O1508,"")),"")</f>
        <v/>
      </c>
    </row>
    <row r="1509" spans="15:16" x14ac:dyDescent="0.15">
      <c r="O1509">
        <v>1508</v>
      </c>
      <c r="P1509" t="str">
        <f>IFERROR(IF(COUNTIF(個人情報!$BI$5:$BI$401,"登録番号" &amp; リスト!O1509)&gt;=1,"",IF(VLOOKUP(O1509,登録者リスト!$A$1:$D$43729,4,FALSE)=基本情報!$D$6,O1509,"")),"")</f>
        <v/>
      </c>
    </row>
    <row r="1510" spans="15:16" x14ac:dyDescent="0.15">
      <c r="O1510">
        <v>1509</v>
      </c>
      <c r="P1510" t="str">
        <f>IFERROR(IF(COUNTIF(個人情報!$BI$5:$BI$401,"登録番号" &amp; リスト!O1510)&gt;=1,"",IF(VLOOKUP(O1510,登録者リスト!$A$1:$D$43729,4,FALSE)=基本情報!$D$6,O1510,"")),"")</f>
        <v/>
      </c>
    </row>
    <row r="1511" spans="15:16" x14ac:dyDescent="0.15">
      <c r="O1511">
        <v>1510</v>
      </c>
      <c r="P1511" t="str">
        <f>IFERROR(IF(COUNTIF(個人情報!$BI$5:$BI$401,"登録番号" &amp; リスト!O1511)&gt;=1,"",IF(VLOOKUP(O1511,登録者リスト!$A$1:$D$43729,4,FALSE)=基本情報!$D$6,O1511,"")),"")</f>
        <v/>
      </c>
    </row>
    <row r="1512" spans="15:16" x14ac:dyDescent="0.15">
      <c r="O1512">
        <v>1511</v>
      </c>
      <c r="P1512" t="str">
        <f>IFERROR(IF(COUNTIF(個人情報!$BI$5:$BI$401,"登録番号" &amp; リスト!O1512)&gt;=1,"",IF(VLOOKUP(O1512,登録者リスト!$A$1:$D$43729,4,FALSE)=基本情報!$D$6,O1512,"")),"")</f>
        <v/>
      </c>
    </row>
    <row r="1513" spans="15:16" x14ac:dyDescent="0.15">
      <c r="O1513">
        <v>1512</v>
      </c>
      <c r="P1513" t="str">
        <f>IFERROR(IF(COUNTIF(個人情報!$BI$5:$BI$401,"登録番号" &amp; リスト!O1513)&gt;=1,"",IF(VLOOKUP(O1513,登録者リスト!$A$1:$D$43729,4,FALSE)=基本情報!$D$6,O1513,"")),"")</f>
        <v/>
      </c>
    </row>
    <row r="1514" spans="15:16" x14ac:dyDescent="0.15">
      <c r="O1514">
        <v>1513</v>
      </c>
      <c r="P1514" t="str">
        <f>IFERROR(IF(COUNTIF(個人情報!$BI$5:$BI$401,"登録番号" &amp; リスト!O1514)&gt;=1,"",IF(VLOOKUP(O1514,登録者リスト!$A$1:$D$43729,4,FALSE)=基本情報!$D$6,O1514,"")),"")</f>
        <v/>
      </c>
    </row>
    <row r="1515" spans="15:16" x14ac:dyDescent="0.15">
      <c r="O1515">
        <v>1514</v>
      </c>
      <c r="P1515" t="str">
        <f>IFERROR(IF(COUNTIF(個人情報!$BI$5:$BI$401,"登録番号" &amp; リスト!O1515)&gt;=1,"",IF(VLOOKUP(O1515,登録者リスト!$A$1:$D$43729,4,FALSE)=基本情報!$D$6,O1515,"")),"")</f>
        <v/>
      </c>
    </row>
    <row r="1516" spans="15:16" x14ac:dyDescent="0.15">
      <c r="O1516">
        <v>1515</v>
      </c>
      <c r="P1516" t="str">
        <f>IFERROR(IF(COUNTIF(個人情報!$BI$5:$BI$401,"登録番号" &amp; リスト!O1516)&gt;=1,"",IF(VLOOKUP(O1516,登録者リスト!$A$1:$D$43729,4,FALSE)=基本情報!$D$6,O1516,"")),"")</f>
        <v/>
      </c>
    </row>
    <row r="1517" spans="15:16" x14ac:dyDescent="0.15">
      <c r="O1517">
        <v>1516</v>
      </c>
      <c r="P1517" t="str">
        <f>IFERROR(IF(COUNTIF(個人情報!$BI$5:$BI$401,"登録番号" &amp; リスト!O1517)&gt;=1,"",IF(VLOOKUP(O1517,登録者リスト!$A$1:$D$43729,4,FALSE)=基本情報!$D$6,O1517,"")),"")</f>
        <v/>
      </c>
    </row>
    <row r="1518" spans="15:16" x14ac:dyDescent="0.15">
      <c r="O1518">
        <v>1517</v>
      </c>
      <c r="P1518" t="str">
        <f>IFERROR(IF(COUNTIF(個人情報!$BI$5:$BI$401,"登録番号" &amp; リスト!O1518)&gt;=1,"",IF(VLOOKUP(O1518,登録者リスト!$A$1:$D$43729,4,FALSE)=基本情報!$D$6,O1518,"")),"")</f>
        <v/>
      </c>
    </row>
    <row r="1519" spans="15:16" x14ac:dyDescent="0.15">
      <c r="O1519">
        <v>1518</v>
      </c>
      <c r="P1519" t="str">
        <f>IFERROR(IF(COUNTIF(個人情報!$BI$5:$BI$401,"登録番号" &amp; リスト!O1519)&gt;=1,"",IF(VLOOKUP(O1519,登録者リスト!$A$1:$D$43729,4,FALSE)=基本情報!$D$6,O1519,"")),"")</f>
        <v/>
      </c>
    </row>
    <row r="1520" spans="15:16" x14ac:dyDescent="0.15">
      <c r="O1520">
        <v>1519</v>
      </c>
      <c r="P1520" t="str">
        <f>IFERROR(IF(COUNTIF(個人情報!$BI$5:$BI$401,"登録番号" &amp; リスト!O1520)&gt;=1,"",IF(VLOOKUP(O1520,登録者リスト!$A$1:$D$43729,4,FALSE)=基本情報!$D$6,O1520,"")),"")</f>
        <v/>
      </c>
    </row>
    <row r="1521" spans="15:16" x14ac:dyDescent="0.15">
      <c r="O1521">
        <v>1520</v>
      </c>
      <c r="P1521" t="str">
        <f>IFERROR(IF(COUNTIF(個人情報!$BI$5:$BI$401,"登録番号" &amp; リスト!O1521)&gt;=1,"",IF(VLOOKUP(O1521,登録者リスト!$A$1:$D$43729,4,FALSE)=基本情報!$D$6,O1521,"")),"")</f>
        <v/>
      </c>
    </row>
    <row r="1522" spans="15:16" x14ac:dyDescent="0.15">
      <c r="O1522">
        <v>1521</v>
      </c>
      <c r="P1522" t="str">
        <f>IFERROR(IF(COUNTIF(個人情報!$BI$5:$BI$401,"登録番号" &amp; リスト!O1522)&gt;=1,"",IF(VLOOKUP(O1522,登録者リスト!$A$1:$D$43729,4,FALSE)=基本情報!$D$6,O1522,"")),"")</f>
        <v/>
      </c>
    </row>
    <row r="1523" spans="15:16" x14ac:dyDescent="0.15">
      <c r="O1523">
        <v>1522</v>
      </c>
      <c r="P1523" t="str">
        <f>IFERROR(IF(COUNTIF(個人情報!$BI$5:$BI$401,"登録番号" &amp; リスト!O1523)&gt;=1,"",IF(VLOOKUP(O1523,登録者リスト!$A$1:$D$43729,4,FALSE)=基本情報!$D$6,O1523,"")),"")</f>
        <v/>
      </c>
    </row>
    <row r="1524" spans="15:16" x14ac:dyDescent="0.15">
      <c r="O1524">
        <v>1523</v>
      </c>
      <c r="P1524" t="str">
        <f>IFERROR(IF(COUNTIF(個人情報!$BI$5:$BI$401,"登録番号" &amp; リスト!O1524)&gt;=1,"",IF(VLOOKUP(O1524,登録者リスト!$A$1:$D$43729,4,FALSE)=基本情報!$D$6,O1524,"")),"")</f>
        <v/>
      </c>
    </row>
    <row r="1525" spans="15:16" x14ac:dyDescent="0.15">
      <c r="O1525">
        <v>1524</v>
      </c>
      <c r="P1525" t="str">
        <f>IFERROR(IF(COUNTIF(個人情報!$BI$5:$BI$401,"登録番号" &amp; リスト!O1525)&gt;=1,"",IF(VLOOKUP(O1525,登録者リスト!$A$1:$D$43729,4,FALSE)=基本情報!$D$6,O1525,"")),"")</f>
        <v/>
      </c>
    </row>
    <row r="1526" spans="15:16" x14ac:dyDescent="0.15">
      <c r="O1526">
        <v>1525</v>
      </c>
      <c r="P1526" t="str">
        <f>IFERROR(IF(COUNTIF(個人情報!$BI$5:$BI$401,"登録番号" &amp; リスト!O1526)&gt;=1,"",IF(VLOOKUP(O1526,登録者リスト!$A$1:$D$43729,4,FALSE)=基本情報!$D$6,O1526,"")),"")</f>
        <v/>
      </c>
    </row>
    <row r="1527" spans="15:16" x14ac:dyDescent="0.15">
      <c r="O1527">
        <v>1526</v>
      </c>
      <c r="P1527" t="str">
        <f>IFERROR(IF(COUNTIF(個人情報!$BI$5:$BI$401,"登録番号" &amp; リスト!O1527)&gt;=1,"",IF(VLOOKUP(O1527,登録者リスト!$A$1:$D$43729,4,FALSE)=基本情報!$D$6,O1527,"")),"")</f>
        <v/>
      </c>
    </row>
    <row r="1528" spans="15:16" x14ac:dyDescent="0.15">
      <c r="O1528">
        <v>1527</v>
      </c>
      <c r="P1528" t="str">
        <f>IFERROR(IF(COUNTIF(個人情報!$BI$5:$BI$401,"登録番号" &amp; リスト!O1528)&gt;=1,"",IF(VLOOKUP(O1528,登録者リスト!$A$1:$D$43729,4,FALSE)=基本情報!$D$6,O1528,"")),"")</f>
        <v/>
      </c>
    </row>
    <row r="1529" spans="15:16" x14ac:dyDescent="0.15">
      <c r="O1529">
        <v>1528</v>
      </c>
      <c r="P1529" t="str">
        <f>IFERROR(IF(COUNTIF(個人情報!$BI$5:$BI$401,"登録番号" &amp; リスト!O1529)&gt;=1,"",IF(VLOOKUP(O1529,登録者リスト!$A$1:$D$43729,4,FALSE)=基本情報!$D$6,O1529,"")),"")</f>
        <v/>
      </c>
    </row>
    <row r="1530" spans="15:16" x14ac:dyDescent="0.15">
      <c r="O1530">
        <v>1529</v>
      </c>
      <c r="P1530" t="str">
        <f>IFERROR(IF(COUNTIF(個人情報!$BI$5:$BI$401,"登録番号" &amp; リスト!O1530)&gt;=1,"",IF(VLOOKUP(O1530,登録者リスト!$A$1:$D$43729,4,FALSE)=基本情報!$D$6,O1530,"")),"")</f>
        <v/>
      </c>
    </row>
    <row r="1531" spans="15:16" x14ac:dyDescent="0.15">
      <c r="O1531">
        <v>1530</v>
      </c>
      <c r="P1531" t="str">
        <f>IFERROR(IF(COUNTIF(個人情報!$BI$5:$BI$401,"登録番号" &amp; リスト!O1531)&gt;=1,"",IF(VLOOKUP(O1531,登録者リスト!$A$1:$D$43729,4,FALSE)=基本情報!$D$6,O1531,"")),"")</f>
        <v/>
      </c>
    </row>
    <row r="1532" spans="15:16" x14ac:dyDescent="0.15">
      <c r="O1532">
        <v>1531</v>
      </c>
      <c r="P1532" t="str">
        <f>IFERROR(IF(COUNTIF(個人情報!$BI$5:$BI$401,"登録番号" &amp; リスト!O1532)&gt;=1,"",IF(VLOOKUP(O1532,登録者リスト!$A$1:$D$43729,4,FALSE)=基本情報!$D$6,O1532,"")),"")</f>
        <v/>
      </c>
    </row>
    <row r="1533" spans="15:16" x14ac:dyDescent="0.15">
      <c r="O1533">
        <v>1532</v>
      </c>
      <c r="P1533" t="str">
        <f>IFERROR(IF(COUNTIF(個人情報!$BI$5:$BI$401,"登録番号" &amp; リスト!O1533)&gt;=1,"",IF(VLOOKUP(O1533,登録者リスト!$A$1:$D$43729,4,FALSE)=基本情報!$D$6,O1533,"")),"")</f>
        <v/>
      </c>
    </row>
    <row r="1534" spans="15:16" x14ac:dyDescent="0.15">
      <c r="O1534">
        <v>1533</v>
      </c>
      <c r="P1534" t="str">
        <f>IFERROR(IF(COUNTIF(個人情報!$BI$5:$BI$401,"登録番号" &amp; リスト!O1534)&gt;=1,"",IF(VLOOKUP(O1534,登録者リスト!$A$1:$D$43729,4,FALSE)=基本情報!$D$6,O1534,"")),"")</f>
        <v/>
      </c>
    </row>
    <row r="1535" spans="15:16" x14ac:dyDescent="0.15">
      <c r="O1535">
        <v>1534</v>
      </c>
      <c r="P1535" t="str">
        <f>IFERROR(IF(COUNTIF(個人情報!$BI$5:$BI$401,"登録番号" &amp; リスト!O1535)&gt;=1,"",IF(VLOOKUP(O1535,登録者リスト!$A$1:$D$43729,4,FALSE)=基本情報!$D$6,O1535,"")),"")</f>
        <v/>
      </c>
    </row>
    <row r="1536" spans="15:16" x14ac:dyDescent="0.15">
      <c r="O1536">
        <v>1535</v>
      </c>
      <c r="P1536" t="str">
        <f>IFERROR(IF(COUNTIF(個人情報!$BI$5:$BI$401,"登録番号" &amp; リスト!O1536)&gt;=1,"",IF(VLOOKUP(O1536,登録者リスト!$A$1:$D$43729,4,FALSE)=基本情報!$D$6,O1536,"")),"")</f>
        <v/>
      </c>
    </row>
    <row r="1537" spans="15:16" x14ac:dyDescent="0.15">
      <c r="O1537">
        <v>1536</v>
      </c>
      <c r="P1537" t="str">
        <f>IFERROR(IF(COUNTIF(個人情報!$BI$5:$BI$401,"登録番号" &amp; リスト!O1537)&gt;=1,"",IF(VLOOKUP(O1537,登録者リスト!$A$1:$D$43729,4,FALSE)=基本情報!$D$6,O1537,"")),"")</f>
        <v/>
      </c>
    </row>
    <row r="1538" spans="15:16" x14ac:dyDescent="0.15">
      <c r="O1538">
        <v>1537</v>
      </c>
      <c r="P1538" t="str">
        <f>IFERROR(IF(COUNTIF(個人情報!$BI$5:$BI$401,"登録番号" &amp; リスト!O1538)&gt;=1,"",IF(VLOOKUP(O1538,登録者リスト!$A$1:$D$43729,4,FALSE)=基本情報!$D$6,O1538,"")),"")</f>
        <v/>
      </c>
    </row>
    <row r="1539" spans="15:16" x14ac:dyDescent="0.15">
      <c r="O1539">
        <v>1538</v>
      </c>
      <c r="P1539" t="str">
        <f>IFERROR(IF(COUNTIF(個人情報!$BI$5:$BI$401,"登録番号" &amp; リスト!O1539)&gt;=1,"",IF(VLOOKUP(O1539,登録者リスト!$A$1:$D$43729,4,FALSE)=基本情報!$D$6,O1539,"")),"")</f>
        <v/>
      </c>
    </row>
    <row r="1540" spans="15:16" x14ac:dyDescent="0.15">
      <c r="O1540">
        <v>1539</v>
      </c>
      <c r="P1540" t="str">
        <f>IFERROR(IF(COUNTIF(個人情報!$BI$5:$BI$401,"登録番号" &amp; リスト!O1540)&gt;=1,"",IF(VLOOKUP(O1540,登録者リスト!$A$1:$D$43729,4,FALSE)=基本情報!$D$6,O1540,"")),"")</f>
        <v/>
      </c>
    </row>
    <row r="1541" spans="15:16" x14ac:dyDescent="0.15">
      <c r="O1541">
        <v>1540</v>
      </c>
      <c r="P1541" t="str">
        <f>IFERROR(IF(COUNTIF(個人情報!$BI$5:$BI$401,"登録番号" &amp; リスト!O1541)&gt;=1,"",IF(VLOOKUP(O1541,登録者リスト!$A$1:$D$43729,4,FALSE)=基本情報!$D$6,O1541,"")),"")</f>
        <v/>
      </c>
    </row>
    <row r="1542" spans="15:16" x14ac:dyDescent="0.15">
      <c r="O1542">
        <v>1541</v>
      </c>
      <c r="P1542" t="str">
        <f>IFERROR(IF(COUNTIF(個人情報!$BI$5:$BI$401,"登録番号" &amp; リスト!O1542)&gt;=1,"",IF(VLOOKUP(O1542,登録者リスト!$A$1:$D$43729,4,FALSE)=基本情報!$D$6,O1542,"")),"")</f>
        <v/>
      </c>
    </row>
    <row r="1543" spans="15:16" x14ac:dyDescent="0.15">
      <c r="O1543">
        <v>1542</v>
      </c>
      <c r="P1543" t="str">
        <f>IFERROR(IF(COUNTIF(個人情報!$BI$5:$BI$401,"登録番号" &amp; リスト!O1543)&gt;=1,"",IF(VLOOKUP(O1543,登録者リスト!$A$1:$D$43729,4,FALSE)=基本情報!$D$6,O1543,"")),"")</f>
        <v/>
      </c>
    </row>
    <row r="1544" spans="15:16" x14ac:dyDescent="0.15">
      <c r="O1544">
        <v>1543</v>
      </c>
      <c r="P1544" t="str">
        <f>IFERROR(IF(COUNTIF(個人情報!$BI$5:$BI$401,"登録番号" &amp; リスト!O1544)&gt;=1,"",IF(VLOOKUP(O1544,登録者リスト!$A$1:$D$43729,4,FALSE)=基本情報!$D$6,O1544,"")),"")</f>
        <v/>
      </c>
    </row>
    <row r="1545" spans="15:16" x14ac:dyDescent="0.15">
      <c r="O1545">
        <v>1544</v>
      </c>
      <c r="P1545" t="str">
        <f>IFERROR(IF(COUNTIF(個人情報!$BI$5:$BI$401,"登録番号" &amp; リスト!O1545)&gt;=1,"",IF(VLOOKUP(O1545,登録者リスト!$A$1:$D$43729,4,FALSE)=基本情報!$D$6,O1545,"")),"")</f>
        <v/>
      </c>
    </row>
    <row r="1546" spans="15:16" x14ac:dyDescent="0.15">
      <c r="O1546">
        <v>1545</v>
      </c>
      <c r="P1546" t="str">
        <f>IFERROR(IF(COUNTIF(個人情報!$BI$5:$BI$401,"登録番号" &amp; リスト!O1546)&gt;=1,"",IF(VLOOKUP(O1546,登録者リスト!$A$1:$D$43729,4,FALSE)=基本情報!$D$6,O1546,"")),"")</f>
        <v/>
      </c>
    </row>
    <row r="1547" spans="15:16" x14ac:dyDescent="0.15">
      <c r="O1547">
        <v>1546</v>
      </c>
      <c r="P1547" t="str">
        <f>IFERROR(IF(COUNTIF(個人情報!$BI$5:$BI$401,"登録番号" &amp; リスト!O1547)&gt;=1,"",IF(VLOOKUP(O1547,登録者リスト!$A$1:$D$43729,4,FALSE)=基本情報!$D$6,O1547,"")),"")</f>
        <v/>
      </c>
    </row>
    <row r="1548" spans="15:16" x14ac:dyDescent="0.15">
      <c r="O1548">
        <v>1547</v>
      </c>
      <c r="P1548" t="str">
        <f>IFERROR(IF(COUNTIF(個人情報!$BI$5:$BI$401,"登録番号" &amp; リスト!O1548)&gt;=1,"",IF(VLOOKUP(O1548,登録者リスト!$A$1:$D$43729,4,FALSE)=基本情報!$D$6,O1548,"")),"")</f>
        <v/>
      </c>
    </row>
    <row r="1549" spans="15:16" x14ac:dyDescent="0.15">
      <c r="O1549">
        <v>1548</v>
      </c>
      <c r="P1549" t="str">
        <f>IFERROR(IF(COUNTIF(個人情報!$BI$5:$BI$401,"登録番号" &amp; リスト!O1549)&gt;=1,"",IF(VLOOKUP(O1549,登録者リスト!$A$1:$D$43729,4,FALSE)=基本情報!$D$6,O1549,"")),"")</f>
        <v/>
      </c>
    </row>
    <row r="1550" spans="15:16" x14ac:dyDescent="0.15">
      <c r="O1550">
        <v>1549</v>
      </c>
      <c r="P1550" t="str">
        <f>IFERROR(IF(COUNTIF(個人情報!$BI$5:$BI$401,"登録番号" &amp; リスト!O1550)&gt;=1,"",IF(VLOOKUP(O1550,登録者リスト!$A$1:$D$43729,4,FALSE)=基本情報!$D$6,O1550,"")),"")</f>
        <v/>
      </c>
    </row>
    <row r="1551" spans="15:16" x14ac:dyDescent="0.15">
      <c r="O1551">
        <v>1550</v>
      </c>
      <c r="P1551" t="str">
        <f>IFERROR(IF(COUNTIF(個人情報!$BI$5:$BI$401,"登録番号" &amp; リスト!O1551)&gt;=1,"",IF(VLOOKUP(O1551,登録者リスト!$A$1:$D$43729,4,FALSE)=基本情報!$D$6,O1551,"")),"")</f>
        <v/>
      </c>
    </row>
    <row r="1552" spans="15:16" x14ac:dyDescent="0.15">
      <c r="O1552">
        <v>1551</v>
      </c>
      <c r="P1552" t="str">
        <f>IFERROR(IF(COUNTIF(個人情報!$BI$5:$BI$401,"登録番号" &amp; リスト!O1552)&gt;=1,"",IF(VLOOKUP(O1552,登録者リスト!$A$1:$D$43729,4,FALSE)=基本情報!$D$6,O1552,"")),"")</f>
        <v/>
      </c>
    </row>
    <row r="1553" spans="15:16" x14ac:dyDescent="0.15">
      <c r="O1553">
        <v>1552</v>
      </c>
      <c r="P1553" t="str">
        <f>IFERROR(IF(COUNTIF(個人情報!$BI$5:$BI$401,"登録番号" &amp; リスト!O1553)&gt;=1,"",IF(VLOOKUP(O1553,登録者リスト!$A$1:$D$43729,4,FALSE)=基本情報!$D$6,O1553,"")),"")</f>
        <v/>
      </c>
    </row>
    <row r="1554" spans="15:16" x14ac:dyDescent="0.15">
      <c r="O1554">
        <v>1553</v>
      </c>
      <c r="P1554" t="str">
        <f>IFERROR(IF(COUNTIF(個人情報!$BI$5:$BI$401,"登録番号" &amp; リスト!O1554)&gt;=1,"",IF(VLOOKUP(O1554,登録者リスト!$A$1:$D$43729,4,FALSE)=基本情報!$D$6,O1554,"")),"")</f>
        <v/>
      </c>
    </row>
    <row r="1555" spans="15:16" x14ac:dyDescent="0.15">
      <c r="O1555">
        <v>1554</v>
      </c>
      <c r="P1555" t="str">
        <f>IFERROR(IF(COUNTIF(個人情報!$BI$5:$BI$401,"登録番号" &amp; リスト!O1555)&gt;=1,"",IF(VLOOKUP(O1555,登録者リスト!$A$1:$D$43729,4,FALSE)=基本情報!$D$6,O1555,"")),"")</f>
        <v/>
      </c>
    </row>
    <row r="1556" spans="15:16" x14ac:dyDescent="0.15">
      <c r="O1556">
        <v>1555</v>
      </c>
      <c r="P1556" t="str">
        <f>IFERROR(IF(COUNTIF(個人情報!$BI$5:$BI$401,"登録番号" &amp; リスト!O1556)&gt;=1,"",IF(VLOOKUP(O1556,登録者リスト!$A$1:$D$43729,4,FALSE)=基本情報!$D$6,O1556,"")),"")</f>
        <v/>
      </c>
    </row>
    <row r="1557" spans="15:16" x14ac:dyDescent="0.15">
      <c r="O1557">
        <v>1556</v>
      </c>
      <c r="P1557" t="str">
        <f>IFERROR(IF(COUNTIF(個人情報!$BI$5:$BI$401,"登録番号" &amp; リスト!O1557)&gt;=1,"",IF(VLOOKUP(O1557,登録者リスト!$A$1:$D$43729,4,FALSE)=基本情報!$D$6,O1557,"")),"")</f>
        <v/>
      </c>
    </row>
    <row r="1558" spans="15:16" x14ac:dyDescent="0.15">
      <c r="O1558">
        <v>1557</v>
      </c>
      <c r="P1558" t="str">
        <f>IFERROR(IF(COUNTIF(個人情報!$BI$5:$BI$401,"登録番号" &amp; リスト!O1558)&gt;=1,"",IF(VLOOKUP(O1558,登録者リスト!$A$1:$D$43729,4,FALSE)=基本情報!$D$6,O1558,"")),"")</f>
        <v/>
      </c>
    </row>
    <row r="1559" spans="15:16" x14ac:dyDescent="0.15">
      <c r="O1559">
        <v>1558</v>
      </c>
      <c r="P1559" t="str">
        <f>IFERROR(IF(COUNTIF(個人情報!$BI$5:$BI$401,"登録番号" &amp; リスト!O1559)&gt;=1,"",IF(VLOOKUP(O1559,登録者リスト!$A$1:$D$43729,4,FALSE)=基本情報!$D$6,O1559,"")),"")</f>
        <v/>
      </c>
    </row>
    <row r="1560" spans="15:16" x14ac:dyDescent="0.15">
      <c r="O1560">
        <v>1559</v>
      </c>
      <c r="P1560" t="str">
        <f>IFERROR(IF(COUNTIF(個人情報!$BI$5:$BI$401,"登録番号" &amp; リスト!O1560)&gt;=1,"",IF(VLOOKUP(O1560,登録者リスト!$A$1:$D$43729,4,FALSE)=基本情報!$D$6,O1560,"")),"")</f>
        <v/>
      </c>
    </row>
    <row r="1561" spans="15:16" x14ac:dyDescent="0.15">
      <c r="O1561">
        <v>1560</v>
      </c>
      <c r="P1561" t="str">
        <f>IFERROR(IF(COUNTIF(個人情報!$BI$5:$BI$401,"登録番号" &amp; リスト!O1561)&gt;=1,"",IF(VLOOKUP(O1561,登録者リスト!$A$1:$D$43729,4,FALSE)=基本情報!$D$6,O1561,"")),"")</f>
        <v/>
      </c>
    </row>
    <row r="1562" spans="15:16" x14ac:dyDescent="0.15">
      <c r="O1562">
        <v>1561</v>
      </c>
      <c r="P1562" t="str">
        <f>IFERROR(IF(COUNTIF(個人情報!$BI$5:$BI$401,"登録番号" &amp; リスト!O1562)&gt;=1,"",IF(VLOOKUP(O1562,登録者リスト!$A$1:$D$43729,4,FALSE)=基本情報!$D$6,O1562,"")),"")</f>
        <v/>
      </c>
    </row>
    <row r="1563" spans="15:16" x14ac:dyDescent="0.15">
      <c r="O1563">
        <v>1562</v>
      </c>
      <c r="P1563" t="str">
        <f>IFERROR(IF(COUNTIF(個人情報!$BI$5:$BI$401,"登録番号" &amp; リスト!O1563)&gt;=1,"",IF(VLOOKUP(O1563,登録者リスト!$A$1:$D$43729,4,FALSE)=基本情報!$D$6,O1563,"")),"")</f>
        <v/>
      </c>
    </row>
    <row r="1564" spans="15:16" x14ac:dyDescent="0.15">
      <c r="O1564">
        <v>1563</v>
      </c>
      <c r="P1564" t="str">
        <f>IFERROR(IF(COUNTIF(個人情報!$BI$5:$BI$401,"登録番号" &amp; リスト!O1564)&gt;=1,"",IF(VLOOKUP(O1564,登録者リスト!$A$1:$D$43729,4,FALSE)=基本情報!$D$6,O1564,"")),"")</f>
        <v/>
      </c>
    </row>
    <row r="1565" spans="15:16" x14ac:dyDescent="0.15">
      <c r="O1565">
        <v>1564</v>
      </c>
      <c r="P1565" t="str">
        <f>IFERROR(IF(COUNTIF(個人情報!$BI$5:$BI$401,"登録番号" &amp; リスト!O1565)&gt;=1,"",IF(VLOOKUP(O1565,登録者リスト!$A$1:$D$43729,4,FALSE)=基本情報!$D$6,O1565,"")),"")</f>
        <v/>
      </c>
    </row>
    <row r="1566" spans="15:16" x14ac:dyDescent="0.15">
      <c r="O1566">
        <v>1565</v>
      </c>
      <c r="P1566" t="str">
        <f>IFERROR(IF(COUNTIF(個人情報!$BI$5:$BI$401,"登録番号" &amp; リスト!O1566)&gt;=1,"",IF(VLOOKUP(O1566,登録者リスト!$A$1:$D$43729,4,FALSE)=基本情報!$D$6,O1566,"")),"")</f>
        <v/>
      </c>
    </row>
    <row r="1567" spans="15:16" x14ac:dyDescent="0.15">
      <c r="O1567">
        <v>1566</v>
      </c>
      <c r="P1567" t="str">
        <f>IFERROR(IF(COUNTIF(個人情報!$BI$5:$BI$401,"登録番号" &amp; リスト!O1567)&gt;=1,"",IF(VLOOKUP(O1567,登録者リスト!$A$1:$D$43729,4,FALSE)=基本情報!$D$6,O1567,"")),"")</f>
        <v/>
      </c>
    </row>
    <row r="1568" spans="15:16" x14ac:dyDescent="0.15">
      <c r="O1568">
        <v>1567</v>
      </c>
      <c r="P1568" t="str">
        <f>IFERROR(IF(COUNTIF(個人情報!$BI$5:$BI$401,"登録番号" &amp; リスト!O1568)&gt;=1,"",IF(VLOOKUP(O1568,登録者リスト!$A$1:$D$43729,4,FALSE)=基本情報!$D$6,O1568,"")),"")</f>
        <v/>
      </c>
    </row>
    <row r="1569" spans="15:16" x14ac:dyDescent="0.15">
      <c r="O1569">
        <v>1568</v>
      </c>
      <c r="P1569" t="str">
        <f>IFERROR(IF(COUNTIF(個人情報!$BI$5:$BI$401,"登録番号" &amp; リスト!O1569)&gt;=1,"",IF(VLOOKUP(O1569,登録者リスト!$A$1:$D$43729,4,FALSE)=基本情報!$D$6,O1569,"")),"")</f>
        <v/>
      </c>
    </row>
    <row r="1570" spans="15:16" x14ac:dyDescent="0.15">
      <c r="O1570">
        <v>1569</v>
      </c>
      <c r="P1570" t="str">
        <f>IFERROR(IF(COUNTIF(個人情報!$BI$5:$BI$401,"登録番号" &amp; リスト!O1570)&gt;=1,"",IF(VLOOKUP(O1570,登録者リスト!$A$1:$D$43729,4,FALSE)=基本情報!$D$6,O1570,"")),"")</f>
        <v/>
      </c>
    </row>
    <row r="1571" spans="15:16" x14ac:dyDescent="0.15">
      <c r="O1571">
        <v>1570</v>
      </c>
      <c r="P1571" t="str">
        <f>IFERROR(IF(COUNTIF(個人情報!$BI$5:$BI$401,"登録番号" &amp; リスト!O1571)&gt;=1,"",IF(VLOOKUP(O1571,登録者リスト!$A$1:$D$43729,4,FALSE)=基本情報!$D$6,O1571,"")),"")</f>
        <v/>
      </c>
    </row>
    <row r="1572" spans="15:16" x14ac:dyDescent="0.15">
      <c r="O1572">
        <v>1571</v>
      </c>
      <c r="P1572" t="str">
        <f>IFERROR(IF(COUNTIF(個人情報!$BI$5:$BI$401,"登録番号" &amp; リスト!O1572)&gt;=1,"",IF(VLOOKUP(O1572,登録者リスト!$A$1:$D$43729,4,FALSE)=基本情報!$D$6,O1572,"")),"")</f>
        <v/>
      </c>
    </row>
    <row r="1573" spans="15:16" x14ac:dyDescent="0.15">
      <c r="O1573">
        <v>1572</v>
      </c>
      <c r="P1573" t="str">
        <f>IFERROR(IF(COUNTIF(個人情報!$BI$5:$BI$401,"登録番号" &amp; リスト!O1573)&gt;=1,"",IF(VLOOKUP(O1573,登録者リスト!$A$1:$D$43729,4,FALSE)=基本情報!$D$6,O1573,"")),"")</f>
        <v/>
      </c>
    </row>
    <row r="1574" spans="15:16" x14ac:dyDescent="0.15">
      <c r="O1574">
        <v>1573</v>
      </c>
      <c r="P1574" t="str">
        <f>IFERROR(IF(COUNTIF(個人情報!$BI$5:$BI$401,"登録番号" &amp; リスト!O1574)&gt;=1,"",IF(VLOOKUP(O1574,登録者リスト!$A$1:$D$43729,4,FALSE)=基本情報!$D$6,O1574,"")),"")</f>
        <v/>
      </c>
    </row>
    <row r="1575" spans="15:16" x14ac:dyDescent="0.15">
      <c r="O1575">
        <v>1574</v>
      </c>
      <c r="P1575" t="str">
        <f>IFERROR(IF(COUNTIF(個人情報!$BI$5:$BI$401,"登録番号" &amp; リスト!O1575)&gt;=1,"",IF(VLOOKUP(O1575,登録者リスト!$A$1:$D$43729,4,FALSE)=基本情報!$D$6,O1575,"")),"")</f>
        <v/>
      </c>
    </row>
    <row r="1576" spans="15:16" x14ac:dyDescent="0.15">
      <c r="O1576">
        <v>1575</v>
      </c>
      <c r="P1576" t="str">
        <f>IFERROR(IF(COUNTIF(個人情報!$BI$5:$BI$401,"登録番号" &amp; リスト!O1576)&gt;=1,"",IF(VLOOKUP(O1576,登録者リスト!$A$1:$D$43729,4,FALSE)=基本情報!$D$6,O1576,"")),"")</f>
        <v/>
      </c>
    </row>
    <row r="1577" spans="15:16" x14ac:dyDescent="0.15">
      <c r="O1577">
        <v>1576</v>
      </c>
      <c r="P1577" t="str">
        <f>IFERROR(IF(COUNTIF(個人情報!$BI$5:$BI$401,"登録番号" &amp; リスト!O1577)&gt;=1,"",IF(VLOOKUP(O1577,登録者リスト!$A$1:$D$43729,4,FALSE)=基本情報!$D$6,O1577,"")),"")</f>
        <v/>
      </c>
    </row>
    <row r="1578" spans="15:16" x14ac:dyDescent="0.15">
      <c r="O1578">
        <v>1577</v>
      </c>
      <c r="P1578" t="str">
        <f>IFERROR(IF(COUNTIF(個人情報!$BI$5:$BI$401,"登録番号" &amp; リスト!O1578)&gt;=1,"",IF(VLOOKUP(O1578,登録者リスト!$A$1:$D$43729,4,FALSE)=基本情報!$D$6,O1578,"")),"")</f>
        <v/>
      </c>
    </row>
    <row r="1579" spans="15:16" x14ac:dyDescent="0.15">
      <c r="O1579">
        <v>1578</v>
      </c>
      <c r="P1579" t="str">
        <f>IFERROR(IF(COUNTIF(個人情報!$BI$5:$BI$401,"登録番号" &amp; リスト!O1579)&gt;=1,"",IF(VLOOKUP(O1579,登録者リスト!$A$1:$D$43729,4,FALSE)=基本情報!$D$6,O1579,"")),"")</f>
        <v/>
      </c>
    </row>
    <row r="1580" spans="15:16" x14ac:dyDescent="0.15">
      <c r="O1580">
        <v>1579</v>
      </c>
      <c r="P1580" t="str">
        <f>IFERROR(IF(COUNTIF(個人情報!$BI$5:$BI$401,"登録番号" &amp; リスト!O1580)&gt;=1,"",IF(VLOOKUP(O1580,登録者リスト!$A$1:$D$43729,4,FALSE)=基本情報!$D$6,O1580,"")),"")</f>
        <v/>
      </c>
    </row>
    <row r="1581" spans="15:16" x14ac:dyDescent="0.15">
      <c r="O1581">
        <v>1580</v>
      </c>
      <c r="P1581" t="str">
        <f>IFERROR(IF(COUNTIF(個人情報!$BI$5:$BI$401,"登録番号" &amp; リスト!O1581)&gt;=1,"",IF(VLOOKUP(O1581,登録者リスト!$A$1:$D$43729,4,FALSE)=基本情報!$D$6,O1581,"")),"")</f>
        <v/>
      </c>
    </row>
    <row r="1582" spans="15:16" x14ac:dyDescent="0.15">
      <c r="O1582">
        <v>1581</v>
      </c>
      <c r="P1582" t="str">
        <f>IFERROR(IF(COUNTIF(個人情報!$BI$5:$BI$401,"登録番号" &amp; リスト!O1582)&gt;=1,"",IF(VLOOKUP(O1582,登録者リスト!$A$1:$D$43729,4,FALSE)=基本情報!$D$6,O1582,"")),"")</f>
        <v/>
      </c>
    </row>
    <row r="1583" spans="15:16" x14ac:dyDescent="0.15">
      <c r="O1583">
        <v>1582</v>
      </c>
      <c r="P1583" t="str">
        <f>IFERROR(IF(COUNTIF(個人情報!$BI$5:$BI$401,"登録番号" &amp; リスト!O1583)&gt;=1,"",IF(VLOOKUP(O1583,登録者リスト!$A$1:$D$43729,4,FALSE)=基本情報!$D$6,O1583,"")),"")</f>
        <v/>
      </c>
    </row>
    <row r="1584" spans="15:16" x14ac:dyDescent="0.15">
      <c r="O1584">
        <v>1583</v>
      </c>
      <c r="P1584" t="str">
        <f>IFERROR(IF(COUNTIF(個人情報!$BI$5:$BI$401,"登録番号" &amp; リスト!O1584)&gt;=1,"",IF(VLOOKUP(O1584,登録者リスト!$A$1:$D$43729,4,FALSE)=基本情報!$D$6,O1584,"")),"")</f>
        <v/>
      </c>
    </row>
    <row r="1585" spans="15:16" x14ac:dyDescent="0.15">
      <c r="O1585">
        <v>1584</v>
      </c>
      <c r="P1585" t="str">
        <f>IFERROR(IF(COUNTIF(個人情報!$BI$5:$BI$401,"登録番号" &amp; リスト!O1585)&gt;=1,"",IF(VLOOKUP(O1585,登録者リスト!$A$1:$D$43729,4,FALSE)=基本情報!$D$6,O1585,"")),"")</f>
        <v/>
      </c>
    </row>
    <row r="1586" spans="15:16" x14ac:dyDescent="0.15">
      <c r="O1586">
        <v>1585</v>
      </c>
      <c r="P1586" t="str">
        <f>IFERROR(IF(COUNTIF(個人情報!$BI$5:$BI$401,"登録番号" &amp; リスト!O1586)&gt;=1,"",IF(VLOOKUP(O1586,登録者リスト!$A$1:$D$43729,4,FALSE)=基本情報!$D$6,O1586,"")),"")</f>
        <v/>
      </c>
    </row>
    <row r="1587" spans="15:16" x14ac:dyDescent="0.15">
      <c r="O1587">
        <v>1586</v>
      </c>
      <c r="P1587" t="str">
        <f>IFERROR(IF(COUNTIF(個人情報!$BI$5:$BI$401,"登録番号" &amp; リスト!O1587)&gt;=1,"",IF(VLOOKUP(O1587,登録者リスト!$A$1:$D$43729,4,FALSE)=基本情報!$D$6,O1587,"")),"")</f>
        <v/>
      </c>
    </row>
    <row r="1588" spans="15:16" x14ac:dyDescent="0.15">
      <c r="O1588">
        <v>1587</v>
      </c>
      <c r="P1588" t="str">
        <f>IFERROR(IF(COUNTIF(個人情報!$BI$5:$BI$401,"登録番号" &amp; リスト!O1588)&gt;=1,"",IF(VLOOKUP(O1588,登録者リスト!$A$1:$D$43729,4,FALSE)=基本情報!$D$6,O1588,"")),"")</f>
        <v/>
      </c>
    </row>
    <row r="1589" spans="15:16" x14ac:dyDescent="0.15">
      <c r="O1589">
        <v>1588</v>
      </c>
      <c r="P1589" t="str">
        <f>IFERROR(IF(COUNTIF(個人情報!$BI$5:$BI$401,"登録番号" &amp; リスト!O1589)&gt;=1,"",IF(VLOOKUP(O1589,登録者リスト!$A$1:$D$43729,4,FALSE)=基本情報!$D$6,O1589,"")),"")</f>
        <v/>
      </c>
    </row>
    <row r="1590" spans="15:16" x14ac:dyDescent="0.15">
      <c r="O1590">
        <v>1589</v>
      </c>
      <c r="P1590" t="str">
        <f>IFERROR(IF(COUNTIF(個人情報!$BI$5:$BI$401,"登録番号" &amp; リスト!O1590)&gt;=1,"",IF(VLOOKUP(O1590,登録者リスト!$A$1:$D$43729,4,FALSE)=基本情報!$D$6,O1590,"")),"")</f>
        <v/>
      </c>
    </row>
    <row r="1591" spans="15:16" x14ac:dyDescent="0.15">
      <c r="O1591">
        <v>1590</v>
      </c>
      <c r="P1591" t="str">
        <f>IFERROR(IF(COUNTIF(個人情報!$BI$5:$BI$401,"登録番号" &amp; リスト!O1591)&gt;=1,"",IF(VLOOKUP(O1591,登録者リスト!$A$1:$D$43729,4,FALSE)=基本情報!$D$6,O1591,"")),"")</f>
        <v/>
      </c>
    </row>
    <row r="1592" spans="15:16" x14ac:dyDescent="0.15">
      <c r="O1592">
        <v>1591</v>
      </c>
      <c r="P1592" t="str">
        <f>IFERROR(IF(COUNTIF(個人情報!$BI$5:$BI$401,"登録番号" &amp; リスト!O1592)&gt;=1,"",IF(VLOOKUP(O1592,登録者リスト!$A$1:$D$43729,4,FALSE)=基本情報!$D$6,O1592,"")),"")</f>
        <v/>
      </c>
    </row>
    <row r="1593" spans="15:16" x14ac:dyDescent="0.15">
      <c r="O1593">
        <v>1592</v>
      </c>
      <c r="P1593" t="str">
        <f>IFERROR(IF(COUNTIF(個人情報!$BI$5:$BI$401,"登録番号" &amp; リスト!O1593)&gt;=1,"",IF(VLOOKUP(O1593,登録者リスト!$A$1:$D$43729,4,FALSE)=基本情報!$D$6,O1593,"")),"")</f>
        <v/>
      </c>
    </row>
    <row r="1594" spans="15:16" x14ac:dyDescent="0.15">
      <c r="O1594">
        <v>1593</v>
      </c>
      <c r="P1594" t="str">
        <f>IFERROR(IF(COUNTIF(個人情報!$BI$5:$BI$401,"登録番号" &amp; リスト!O1594)&gt;=1,"",IF(VLOOKUP(O1594,登録者リスト!$A$1:$D$43729,4,FALSE)=基本情報!$D$6,O1594,"")),"")</f>
        <v/>
      </c>
    </row>
    <row r="1595" spans="15:16" x14ac:dyDescent="0.15">
      <c r="O1595">
        <v>1594</v>
      </c>
      <c r="P1595" t="str">
        <f>IFERROR(IF(COUNTIF(個人情報!$BI$5:$BI$401,"登録番号" &amp; リスト!O1595)&gt;=1,"",IF(VLOOKUP(O1595,登録者リスト!$A$1:$D$43729,4,FALSE)=基本情報!$D$6,O1595,"")),"")</f>
        <v/>
      </c>
    </row>
    <row r="1596" spans="15:16" x14ac:dyDescent="0.15">
      <c r="O1596">
        <v>1595</v>
      </c>
      <c r="P1596" t="str">
        <f>IFERROR(IF(COUNTIF(個人情報!$BI$5:$BI$401,"登録番号" &amp; リスト!O1596)&gt;=1,"",IF(VLOOKUP(O1596,登録者リスト!$A$1:$D$43729,4,FALSE)=基本情報!$D$6,O1596,"")),"")</f>
        <v/>
      </c>
    </row>
    <row r="1597" spans="15:16" x14ac:dyDescent="0.15">
      <c r="O1597">
        <v>1596</v>
      </c>
      <c r="P1597" t="str">
        <f>IFERROR(IF(COUNTIF(個人情報!$BI$5:$BI$401,"登録番号" &amp; リスト!O1597)&gt;=1,"",IF(VLOOKUP(O1597,登録者リスト!$A$1:$D$43729,4,FALSE)=基本情報!$D$6,O1597,"")),"")</f>
        <v/>
      </c>
    </row>
    <row r="1598" spans="15:16" x14ac:dyDescent="0.15">
      <c r="O1598">
        <v>1597</v>
      </c>
      <c r="P1598" t="str">
        <f>IFERROR(IF(COUNTIF(個人情報!$BI$5:$BI$401,"登録番号" &amp; リスト!O1598)&gt;=1,"",IF(VLOOKUP(O1598,登録者リスト!$A$1:$D$43729,4,FALSE)=基本情報!$D$6,O1598,"")),"")</f>
        <v/>
      </c>
    </row>
    <row r="1599" spans="15:16" x14ac:dyDescent="0.15">
      <c r="O1599">
        <v>1598</v>
      </c>
      <c r="P1599" t="str">
        <f>IFERROR(IF(COUNTIF(個人情報!$BI$5:$BI$401,"登録番号" &amp; リスト!O1599)&gt;=1,"",IF(VLOOKUP(O1599,登録者リスト!$A$1:$D$43729,4,FALSE)=基本情報!$D$6,O1599,"")),"")</f>
        <v/>
      </c>
    </row>
    <row r="1600" spans="15:16" x14ac:dyDescent="0.15">
      <c r="O1600">
        <v>1599</v>
      </c>
      <c r="P1600" t="str">
        <f>IFERROR(IF(COUNTIF(個人情報!$BI$5:$BI$401,"登録番号" &amp; リスト!O1600)&gt;=1,"",IF(VLOOKUP(O1600,登録者リスト!$A$1:$D$43729,4,FALSE)=基本情報!$D$6,O1600,"")),"")</f>
        <v/>
      </c>
    </row>
    <row r="1601" spans="15:16" x14ac:dyDescent="0.15">
      <c r="O1601">
        <v>1600</v>
      </c>
      <c r="P1601" t="str">
        <f>IFERROR(IF(COUNTIF(個人情報!$BI$5:$BI$401,"登録番号" &amp; リスト!O1601)&gt;=1,"",IF(VLOOKUP(O1601,登録者リスト!$A$1:$D$43729,4,FALSE)=基本情報!$D$6,O1601,"")),"")</f>
        <v/>
      </c>
    </row>
    <row r="1602" spans="15:16" x14ac:dyDescent="0.15">
      <c r="O1602">
        <v>1601</v>
      </c>
      <c r="P1602" t="str">
        <f>IFERROR(IF(COUNTIF(個人情報!$BI$5:$BI$401,"登録番号" &amp; リスト!O1602)&gt;=1,"",IF(VLOOKUP(O1602,登録者リスト!$A$1:$D$43729,4,FALSE)=基本情報!$D$6,O1602,"")),"")</f>
        <v/>
      </c>
    </row>
    <row r="1603" spans="15:16" x14ac:dyDescent="0.15">
      <c r="O1603">
        <v>1602</v>
      </c>
      <c r="P1603" t="str">
        <f>IFERROR(IF(COUNTIF(個人情報!$BI$5:$BI$401,"登録番号" &amp; リスト!O1603)&gt;=1,"",IF(VLOOKUP(O1603,登録者リスト!$A$1:$D$43729,4,FALSE)=基本情報!$D$6,O1603,"")),"")</f>
        <v/>
      </c>
    </row>
    <row r="1604" spans="15:16" x14ac:dyDescent="0.15">
      <c r="O1604">
        <v>1603</v>
      </c>
      <c r="P1604" t="str">
        <f>IFERROR(IF(COUNTIF(個人情報!$BI$5:$BI$401,"登録番号" &amp; リスト!O1604)&gt;=1,"",IF(VLOOKUP(O1604,登録者リスト!$A$1:$D$43729,4,FALSE)=基本情報!$D$6,O1604,"")),"")</f>
        <v/>
      </c>
    </row>
    <row r="1605" spans="15:16" x14ac:dyDescent="0.15">
      <c r="O1605">
        <v>1604</v>
      </c>
      <c r="P1605" t="str">
        <f>IFERROR(IF(COUNTIF(個人情報!$BI$5:$BI$401,"登録番号" &amp; リスト!O1605)&gt;=1,"",IF(VLOOKUP(O1605,登録者リスト!$A$1:$D$43729,4,FALSE)=基本情報!$D$6,O1605,"")),"")</f>
        <v/>
      </c>
    </row>
    <row r="1606" spans="15:16" x14ac:dyDescent="0.15">
      <c r="O1606">
        <v>1605</v>
      </c>
      <c r="P1606" t="str">
        <f>IFERROR(IF(COUNTIF(個人情報!$BI$5:$BI$401,"登録番号" &amp; リスト!O1606)&gt;=1,"",IF(VLOOKUP(O1606,登録者リスト!$A$1:$D$43729,4,FALSE)=基本情報!$D$6,O1606,"")),"")</f>
        <v/>
      </c>
    </row>
    <row r="1607" spans="15:16" x14ac:dyDescent="0.15">
      <c r="O1607">
        <v>1606</v>
      </c>
      <c r="P1607" t="str">
        <f>IFERROR(IF(COUNTIF(個人情報!$BI$5:$BI$401,"登録番号" &amp; リスト!O1607)&gt;=1,"",IF(VLOOKUP(O1607,登録者リスト!$A$1:$D$43729,4,FALSE)=基本情報!$D$6,O1607,"")),"")</f>
        <v/>
      </c>
    </row>
    <row r="1608" spans="15:16" x14ac:dyDescent="0.15">
      <c r="O1608">
        <v>1607</v>
      </c>
      <c r="P1608" t="str">
        <f>IFERROR(IF(COUNTIF(個人情報!$BI$5:$BI$401,"登録番号" &amp; リスト!O1608)&gt;=1,"",IF(VLOOKUP(O1608,登録者リスト!$A$1:$D$43729,4,FALSE)=基本情報!$D$6,O1608,"")),"")</f>
        <v/>
      </c>
    </row>
    <row r="1609" spans="15:16" x14ac:dyDescent="0.15">
      <c r="O1609">
        <v>1608</v>
      </c>
      <c r="P1609" t="str">
        <f>IFERROR(IF(COUNTIF(個人情報!$BI$5:$BI$401,"登録番号" &amp; リスト!O1609)&gt;=1,"",IF(VLOOKUP(O1609,登録者リスト!$A$1:$D$43729,4,FALSE)=基本情報!$D$6,O1609,"")),"")</f>
        <v/>
      </c>
    </row>
    <row r="1610" spans="15:16" x14ac:dyDescent="0.15">
      <c r="O1610">
        <v>1609</v>
      </c>
      <c r="P1610" t="str">
        <f>IFERROR(IF(COUNTIF(個人情報!$BI$5:$BI$401,"登録番号" &amp; リスト!O1610)&gt;=1,"",IF(VLOOKUP(O1610,登録者リスト!$A$1:$D$43729,4,FALSE)=基本情報!$D$6,O1610,"")),"")</f>
        <v/>
      </c>
    </row>
    <row r="1611" spans="15:16" x14ac:dyDescent="0.15">
      <c r="O1611">
        <v>1610</v>
      </c>
      <c r="P1611" t="str">
        <f>IFERROR(IF(COUNTIF(個人情報!$BI$5:$BI$401,"登録番号" &amp; リスト!O1611)&gt;=1,"",IF(VLOOKUP(O1611,登録者リスト!$A$1:$D$43729,4,FALSE)=基本情報!$D$6,O1611,"")),"")</f>
        <v/>
      </c>
    </row>
    <row r="1612" spans="15:16" x14ac:dyDescent="0.15">
      <c r="O1612">
        <v>1611</v>
      </c>
      <c r="P1612" t="str">
        <f>IFERROR(IF(COUNTIF(個人情報!$BI$5:$BI$401,"登録番号" &amp; リスト!O1612)&gt;=1,"",IF(VLOOKUP(O1612,登録者リスト!$A$1:$D$43729,4,FALSE)=基本情報!$D$6,O1612,"")),"")</f>
        <v/>
      </c>
    </row>
    <row r="1613" spans="15:16" x14ac:dyDescent="0.15">
      <c r="O1613">
        <v>1612</v>
      </c>
      <c r="P1613" t="str">
        <f>IFERROR(IF(COUNTIF(個人情報!$BI$5:$BI$401,"登録番号" &amp; リスト!O1613)&gt;=1,"",IF(VLOOKUP(O1613,登録者リスト!$A$1:$D$43729,4,FALSE)=基本情報!$D$6,O1613,"")),"")</f>
        <v/>
      </c>
    </row>
    <row r="1614" spans="15:16" x14ac:dyDescent="0.15">
      <c r="O1614">
        <v>1613</v>
      </c>
      <c r="P1614" t="str">
        <f>IFERROR(IF(COUNTIF(個人情報!$BI$5:$BI$401,"登録番号" &amp; リスト!O1614)&gt;=1,"",IF(VLOOKUP(O1614,登録者リスト!$A$1:$D$43729,4,FALSE)=基本情報!$D$6,O1614,"")),"")</f>
        <v/>
      </c>
    </row>
    <row r="1615" spans="15:16" x14ac:dyDescent="0.15">
      <c r="O1615">
        <v>1614</v>
      </c>
      <c r="P1615" t="str">
        <f>IFERROR(IF(COUNTIF(個人情報!$BI$5:$BI$401,"登録番号" &amp; リスト!O1615)&gt;=1,"",IF(VLOOKUP(O1615,登録者リスト!$A$1:$D$43729,4,FALSE)=基本情報!$D$6,O1615,"")),"")</f>
        <v/>
      </c>
    </row>
    <row r="1616" spans="15:16" x14ac:dyDescent="0.15">
      <c r="O1616">
        <v>1615</v>
      </c>
      <c r="P1616" t="str">
        <f>IFERROR(IF(COUNTIF(個人情報!$BI$5:$BI$401,"登録番号" &amp; リスト!O1616)&gt;=1,"",IF(VLOOKUP(O1616,登録者リスト!$A$1:$D$43729,4,FALSE)=基本情報!$D$6,O1616,"")),"")</f>
        <v/>
      </c>
    </row>
    <row r="1617" spans="15:16" x14ac:dyDescent="0.15">
      <c r="O1617">
        <v>1616</v>
      </c>
      <c r="P1617" t="str">
        <f>IFERROR(IF(COUNTIF(個人情報!$BI$5:$BI$401,"登録番号" &amp; リスト!O1617)&gt;=1,"",IF(VLOOKUP(O1617,登録者リスト!$A$1:$D$43729,4,FALSE)=基本情報!$D$6,O1617,"")),"")</f>
        <v/>
      </c>
    </row>
    <row r="1618" spans="15:16" x14ac:dyDescent="0.15">
      <c r="O1618">
        <v>1617</v>
      </c>
      <c r="P1618" t="str">
        <f>IFERROR(IF(COUNTIF(個人情報!$BI$5:$BI$401,"登録番号" &amp; リスト!O1618)&gt;=1,"",IF(VLOOKUP(O1618,登録者リスト!$A$1:$D$43729,4,FALSE)=基本情報!$D$6,O1618,"")),"")</f>
        <v/>
      </c>
    </row>
    <row r="1619" spans="15:16" x14ac:dyDescent="0.15">
      <c r="O1619">
        <v>1618</v>
      </c>
      <c r="P1619" t="str">
        <f>IFERROR(IF(COUNTIF(個人情報!$BI$5:$BI$401,"登録番号" &amp; リスト!O1619)&gt;=1,"",IF(VLOOKUP(O1619,登録者リスト!$A$1:$D$43729,4,FALSE)=基本情報!$D$6,O1619,"")),"")</f>
        <v/>
      </c>
    </row>
    <row r="1620" spans="15:16" x14ac:dyDescent="0.15">
      <c r="O1620">
        <v>1619</v>
      </c>
      <c r="P1620" t="str">
        <f>IFERROR(IF(COUNTIF(個人情報!$BI$5:$BI$401,"登録番号" &amp; リスト!O1620)&gt;=1,"",IF(VLOOKUP(O1620,登録者リスト!$A$1:$D$43729,4,FALSE)=基本情報!$D$6,O1620,"")),"")</f>
        <v/>
      </c>
    </row>
    <row r="1621" spans="15:16" x14ac:dyDescent="0.15">
      <c r="O1621">
        <v>1620</v>
      </c>
      <c r="P1621" t="str">
        <f>IFERROR(IF(COUNTIF(個人情報!$BI$5:$BI$401,"登録番号" &amp; リスト!O1621)&gt;=1,"",IF(VLOOKUP(O1621,登録者リスト!$A$1:$D$43729,4,FALSE)=基本情報!$D$6,O1621,"")),"")</f>
        <v/>
      </c>
    </row>
    <row r="1622" spans="15:16" x14ac:dyDescent="0.15">
      <c r="O1622">
        <v>1621</v>
      </c>
      <c r="P1622" t="str">
        <f>IFERROR(IF(COUNTIF(個人情報!$BI$5:$BI$401,"登録番号" &amp; リスト!O1622)&gt;=1,"",IF(VLOOKUP(O1622,登録者リスト!$A$1:$D$43729,4,FALSE)=基本情報!$D$6,O1622,"")),"")</f>
        <v/>
      </c>
    </row>
    <row r="1623" spans="15:16" x14ac:dyDescent="0.15">
      <c r="O1623">
        <v>1622</v>
      </c>
      <c r="P1623" t="str">
        <f>IFERROR(IF(COUNTIF(個人情報!$BI$5:$BI$401,"登録番号" &amp; リスト!O1623)&gt;=1,"",IF(VLOOKUP(O1623,登録者リスト!$A$1:$D$43729,4,FALSE)=基本情報!$D$6,O1623,"")),"")</f>
        <v/>
      </c>
    </row>
    <row r="1624" spans="15:16" x14ac:dyDescent="0.15">
      <c r="O1624">
        <v>1623</v>
      </c>
      <c r="P1624" t="str">
        <f>IFERROR(IF(COUNTIF(個人情報!$BI$5:$BI$401,"登録番号" &amp; リスト!O1624)&gt;=1,"",IF(VLOOKUP(O1624,登録者リスト!$A$1:$D$43729,4,FALSE)=基本情報!$D$6,O1624,"")),"")</f>
        <v/>
      </c>
    </row>
    <row r="1625" spans="15:16" x14ac:dyDescent="0.15">
      <c r="O1625">
        <v>1624</v>
      </c>
      <c r="P1625" t="str">
        <f>IFERROR(IF(COUNTIF(個人情報!$BI$5:$BI$401,"登録番号" &amp; リスト!O1625)&gt;=1,"",IF(VLOOKUP(O1625,登録者リスト!$A$1:$D$43729,4,FALSE)=基本情報!$D$6,O1625,"")),"")</f>
        <v/>
      </c>
    </row>
    <row r="1626" spans="15:16" x14ac:dyDescent="0.15">
      <c r="O1626">
        <v>1625</v>
      </c>
      <c r="P1626" t="str">
        <f>IFERROR(IF(COUNTIF(個人情報!$BI$5:$BI$401,"登録番号" &amp; リスト!O1626)&gt;=1,"",IF(VLOOKUP(O1626,登録者リスト!$A$1:$D$43729,4,FALSE)=基本情報!$D$6,O1626,"")),"")</f>
        <v/>
      </c>
    </row>
    <row r="1627" spans="15:16" x14ac:dyDescent="0.15">
      <c r="O1627">
        <v>1626</v>
      </c>
      <c r="P1627" t="str">
        <f>IFERROR(IF(COUNTIF(個人情報!$BI$5:$BI$401,"登録番号" &amp; リスト!O1627)&gt;=1,"",IF(VLOOKUP(O1627,登録者リスト!$A$1:$D$43729,4,FALSE)=基本情報!$D$6,O1627,"")),"")</f>
        <v/>
      </c>
    </row>
    <row r="1628" spans="15:16" x14ac:dyDescent="0.15">
      <c r="O1628">
        <v>1627</v>
      </c>
      <c r="P1628" t="str">
        <f>IFERROR(IF(COUNTIF(個人情報!$BI$5:$BI$401,"登録番号" &amp; リスト!O1628)&gt;=1,"",IF(VLOOKUP(O1628,登録者リスト!$A$1:$D$43729,4,FALSE)=基本情報!$D$6,O1628,"")),"")</f>
        <v/>
      </c>
    </row>
    <row r="1629" spans="15:16" x14ac:dyDescent="0.15">
      <c r="O1629">
        <v>1628</v>
      </c>
      <c r="P1629" t="str">
        <f>IFERROR(IF(COUNTIF(個人情報!$BI$5:$BI$401,"登録番号" &amp; リスト!O1629)&gt;=1,"",IF(VLOOKUP(O1629,登録者リスト!$A$1:$D$43729,4,FALSE)=基本情報!$D$6,O1629,"")),"")</f>
        <v/>
      </c>
    </row>
    <row r="1630" spans="15:16" x14ac:dyDescent="0.15">
      <c r="O1630">
        <v>1629</v>
      </c>
      <c r="P1630" t="str">
        <f>IFERROR(IF(COUNTIF(個人情報!$BI$5:$BI$401,"登録番号" &amp; リスト!O1630)&gt;=1,"",IF(VLOOKUP(O1630,登録者リスト!$A$1:$D$43729,4,FALSE)=基本情報!$D$6,O1630,"")),"")</f>
        <v/>
      </c>
    </row>
    <row r="1631" spans="15:16" x14ac:dyDescent="0.15">
      <c r="O1631">
        <v>1630</v>
      </c>
      <c r="P1631" t="str">
        <f>IFERROR(IF(COUNTIF(個人情報!$BI$5:$BI$401,"登録番号" &amp; リスト!O1631)&gt;=1,"",IF(VLOOKUP(O1631,登録者リスト!$A$1:$D$43729,4,FALSE)=基本情報!$D$6,O1631,"")),"")</f>
        <v/>
      </c>
    </row>
    <row r="1632" spans="15:16" x14ac:dyDescent="0.15">
      <c r="O1632">
        <v>1631</v>
      </c>
      <c r="P1632" t="str">
        <f>IFERROR(IF(COUNTIF(個人情報!$BI$5:$BI$401,"登録番号" &amp; リスト!O1632)&gt;=1,"",IF(VLOOKUP(O1632,登録者リスト!$A$1:$D$43729,4,FALSE)=基本情報!$D$6,O1632,"")),"")</f>
        <v/>
      </c>
    </row>
    <row r="1633" spans="15:16" x14ac:dyDescent="0.15">
      <c r="O1633">
        <v>1632</v>
      </c>
      <c r="P1633" t="str">
        <f>IFERROR(IF(COUNTIF(個人情報!$BI$5:$BI$401,"登録番号" &amp; リスト!O1633)&gt;=1,"",IF(VLOOKUP(O1633,登録者リスト!$A$1:$D$43729,4,FALSE)=基本情報!$D$6,O1633,"")),"")</f>
        <v/>
      </c>
    </row>
    <row r="1634" spans="15:16" x14ac:dyDescent="0.15">
      <c r="O1634">
        <v>1633</v>
      </c>
      <c r="P1634" t="str">
        <f>IFERROR(IF(COUNTIF(個人情報!$BI$5:$BI$401,"登録番号" &amp; リスト!O1634)&gt;=1,"",IF(VLOOKUP(O1634,登録者リスト!$A$1:$D$43729,4,FALSE)=基本情報!$D$6,O1634,"")),"")</f>
        <v/>
      </c>
    </row>
    <row r="1635" spans="15:16" x14ac:dyDescent="0.15">
      <c r="O1635">
        <v>1634</v>
      </c>
      <c r="P1635" t="str">
        <f>IFERROR(IF(COUNTIF(個人情報!$BI$5:$BI$401,"登録番号" &amp; リスト!O1635)&gt;=1,"",IF(VLOOKUP(O1635,登録者リスト!$A$1:$D$43729,4,FALSE)=基本情報!$D$6,O1635,"")),"")</f>
        <v/>
      </c>
    </row>
    <row r="1636" spans="15:16" x14ac:dyDescent="0.15">
      <c r="O1636">
        <v>1635</v>
      </c>
      <c r="P1636" t="str">
        <f>IFERROR(IF(COUNTIF(個人情報!$BI$5:$BI$401,"登録番号" &amp; リスト!O1636)&gt;=1,"",IF(VLOOKUP(O1636,登録者リスト!$A$1:$D$43729,4,FALSE)=基本情報!$D$6,O1636,"")),"")</f>
        <v/>
      </c>
    </row>
    <row r="1637" spans="15:16" x14ac:dyDescent="0.15">
      <c r="O1637">
        <v>1636</v>
      </c>
      <c r="P1637" t="str">
        <f>IFERROR(IF(COUNTIF(個人情報!$BI$5:$BI$401,"登録番号" &amp; リスト!O1637)&gt;=1,"",IF(VLOOKUP(O1637,登録者リスト!$A$1:$D$43729,4,FALSE)=基本情報!$D$6,O1637,"")),"")</f>
        <v/>
      </c>
    </row>
    <row r="1638" spans="15:16" x14ac:dyDescent="0.15">
      <c r="O1638">
        <v>1637</v>
      </c>
      <c r="P1638" t="str">
        <f>IFERROR(IF(COUNTIF(個人情報!$BI$5:$BI$401,"登録番号" &amp; リスト!O1638)&gt;=1,"",IF(VLOOKUP(O1638,登録者リスト!$A$1:$D$43729,4,FALSE)=基本情報!$D$6,O1638,"")),"")</f>
        <v/>
      </c>
    </row>
    <row r="1639" spans="15:16" x14ac:dyDescent="0.15">
      <c r="O1639">
        <v>1638</v>
      </c>
      <c r="P1639" t="str">
        <f>IFERROR(IF(COUNTIF(個人情報!$BI$5:$BI$401,"登録番号" &amp; リスト!O1639)&gt;=1,"",IF(VLOOKUP(O1639,登録者リスト!$A$1:$D$43729,4,FALSE)=基本情報!$D$6,O1639,"")),"")</f>
        <v/>
      </c>
    </row>
    <row r="1640" spans="15:16" x14ac:dyDescent="0.15">
      <c r="O1640">
        <v>1639</v>
      </c>
      <c r="P1640" t="str">
        <f>IFERROR(IF(COUNTIF(個人情報!$BI$5:$BI$401,"登録番号" &amp; リスト!O1640)&gt;=1,"",IF(VLOOKUP(O1640,登録者リスト!$A$1:$D$43729,4,FALSE)=基本情報!$D$6,O1640,"")),"")</f>
        <v/>
      </c>
    </row>
    <row r="1641" spans="15:16" x14ac:dyDescent="0.15">
      <c r="O1641">
        <v>1640</v>
      </c>
      <c r="P1641" t="str">
        <f>IFERROR(IF(COUNTIF(個人情報!$BI$5:$BI$401,"登録番号" &amp; リスト!O1641)&gt;=1,"",IF(VLOOKUP(O1641,登録者リスト!$A$1:$D$43729,4,FALSE)=基本情報!$D$6,O1641,"")),"")</f>
        <v/>
      </c>
    </row>
    <row r="1642" spans="15:16" x14ac:dyDescent="0.15">
      <c r="O1642">
        <v>1641</v>
      </c>
      <c r="P1642" t="str">
        <f>IFERROR(IF(COUNTIF(個人情報!$BI$5:$BI$401,"登録番号" &amp; リスト!O1642)&gt;=1,"",IF(VLOOKUP(O1642,登録者リスト!$A$1:$D$43729,4,FALSE)=基本情報!$D$6,O1642,"")),"")</f>
        <v/>
      </c>
    </row>
    <row r="1643" spans="15:16" x14ac:dyDescent="0.15">
      <c r="O1643">
        <v>1642</v>
      </c>
      <c r="P1643" t="str">
        <f>IFERROR(IF(COUNTIF(個人情報!$BI$5:$BI$401,"登録番号" &amp; リスト!O1643)&gt;=1,"",IF(VLOOKUP(O1643,登録者リスト!$A$1:$D$43729,4,FALSE)=基本情報!$D$6,O1643,"")),"")</f>
        <v/>
      </c>
    </row>
    <row r="1644" spans="15:16" x14ac:dyDescent="0.15">
      <c r="O1644">
        <v>1643</v>
      </c>
      <c r="P1644" t="str">
        <f>IFERROR(IF(COUNTIF(個人情報!$BI$5:$BI$401,"登録番号" &amp; リスト!O1644)&gt;=1,"",IF(VLOOKUP(O1644,登録者リスト!$A$1:$D$43729,4,FALSE)=基本情報!$D$6,O1644,"")),"")</f>
        <v/>
      </c>
    </row>
    <row r="1645" spans="15:16" x14ac:dyDescent="0.15">
      <c r="O1645">
        <v>1644</v>
      </c>
      <c r="P1645" t="str">
        <f>IFERROR(IF(COUNTIF(個人情報!$BI$5:$BI$401,"登録番号" &amp; リスト!O1645)&gt;=1,"",IF(VLOOKUP(O1645,登録者リスト!$A$1:$D$43729,4,FALSE)=基本情報!$D$6,O1645,"")),"")</f>
        <v/>
      </c>
    </row>
    <row r="1646" spans="15:16" x14ac:dyDescent="0.15">
      <c r="O1646">
        <v>1645</v>
      </c>
      <c r="P1646" t="str">
        <f>IFERROR(IF(COUNTIF(個人情報!$BI$5:$BI$401,"登録番号" &amp; リスト!O1646)&gt;=1,"",IF(VLOOKUP(O1646,登録者リスト!$A$1:$D$43729,4,FALSE)=基本情報!$D$6,O1646,"")),"")</f>
        <v/>
      </c>
    </row>
    <row r="1647" spans="15:16" x14ac:dyDescent="0.15">
      <c r="O1647">
        <v>1646</v>
      </c>
      <c r="P1647" t="str">
        <f>IFERROR(IF(COUNTIF(個人情報!$BI$5:$BI$401,"登録番号" &amp; リスト!O1647)&gt;=1,"",IF(VLOOKUP(O1647,登録者リスト!$A$1:$D$43729,4,FALSE)=基本情報!$D$6,O1647,"")),"")</f>
        <v/>
      </c>
    </row>
    <row r="1648" spans="15:16" x14ac:dyDescent="0.15">
      <c r="O1648">
        <v>1647</v>
      </c>
      <c r="P1648" t="str">
        <f>IFERROR(IF(COUNTIF(個人情報!$BI$5:$BI$401,"登録番号" &amp; リスト!O1648)&gt;=1,"",IF(VLOOKUP(O1648,登録者リスト!$A$1:$D$43729,4,FALSE)=基本情報!$D$6,O1648,"")),"")</f>
        <v/>
      </c>
    </row>
    <row r="1649" spans="15:16" x14ac:dyDescent="0.15">
      <c r="O1649">
        <v>1648</v>
      </c>
      <c r="P1649" t="str">
        <f>IFERROR(IF(COUNTIF(個人情報!$BI$5:$BI$401,"登録番号" &amp; リスト!O1649)&gt;=1,"",IF(VLOOKUP(O1649,登録者リスト!$A$1:$D$43729,4,FALSE)=基本情報!$D$6,O1649,"")),"")</f>
        <v/>
      </c>
    </row>
    <row r="1650" spans="15:16" x14ac:dyDescent="0.15">
      <c r="O1650">
        <v>1649</v>
      </c>
      <c r="P1650" t="str">
        <f>IFERROR(IF(COUNTIF(個人情報!$BI$5:$BI$401,"登録番号" &amp; リスト!O1650)&gt;=1,"",IF(VLOOKUP(O1650,登録者リスト!$A$1:$D$43729,4,FALSE)=基本情報!$D$6,O1650,"")),"")</f>
        <v/>
      </c>
    </row>
    <row r="1651" spans="15:16" x14ac:dyDescent="0.15">
      <c r="O1651">
        <v>1650</v>
      </c>
      <c r="P1651" t="str">
        <f>IFERROR(IF(COUNTIF(個人情報!$BI$5:$BI$401,"登録番号" &amp; リスト!O1651)&gt;=1,"",IF(VLOOKUP(O1651,登録者リスト!$A$1:$D$43729,4,FALSE)=基本情報!$D$6,O1651,"")),"")</f>
        <v/>
      </c>
    </row>
    <row r="1652" spans="15:16" x14ac:dyDescent="0.15">
      <c r="O1652">
        <v>1651</v>
      </c>
      <c r="P1652" t="str">
        <f>IFERROR(IF(COUNTIF(個人情報!$BI$5:$BI$401,"登録番号" &amp; リスト!O1652)&gt;=1,"",IF(VLOOKUP(O1652,登録者リスト!$A$1:$D$43729,4,FALSE)=基本情報!$D$6,O1652,"")),"")</f>
        <v/>
      </c>
    </row>
    <row r="1653" spans="15:16" x14ac:dyDescent="0.15">
      <c r="O1653">
        <v>1652</v>
      </c>
      <c r="P1653" t="str">
        <f>IFERROR(IF(COUNTIF(個人情報!$BI$5:$BI$401,"登録番号" &amp; リスト!O1653)&gt;=1,"",IF(VLOOKUP(O1653,登録者リスト!$A$1:$D$43729,4,FALSE)=基本情報!$D$6,O1653,"")),"")</f>
        <v/>
      </c>
    </row>
    <row r="1654" spans="15:16" x14ac:dyDescent="0.15">
      <c r="O1654">
        <v>1653</v>
      </c>
      <c r="P1654" t="str">
        <f>IFERROR(IF(COUNTIF(個人情報!$BI$5:$BI$401,"登録番号" &amp; リスト!O1654)&gt;=1,"",IF(VLOOKUP(O1654,登録者リスト!$A$1:$D$43729,4,FALSE)=基本情報!$D$6,O1654,"")),"")</f>
        <v/>
      </c>
    </row>
    <row r="1655" spans="15:16" x14ac:dyDescent="0.15">
      <c r="O1655">
        <v>1654</v>
      </c>
      <c r="P1655" t="str">
        <f>IFERROR(IF(COUNTIF(個人情報!$BI$5:$BI$401,"登録番号" &amp; リスト!O1655)&gt;=1,"",IF(VLOOKUP(O1655,登録者リスト!$A$1:$D$43729,4,FALSE)=基本情報!$D$6,O1655,"")),"")</f>
        <v/>
      </c>
    </row>
    <row r="1656" spans="15:16" x14ac:dyDescent="0.15">
      <c r="O1656">
        <v>1655</v>
      </c>
      <c r="P1656" t="str">
        <f>IFERROR(IF(COUNTIF(個人情報!$BI$5:$BI$401,"登録番号" &amp; リスト!O1656)&gt;=1,"",IF(VLOOKUP(O1656,登録者リスト!$A$1:$D$43729,4,FALSE)=基本情報!$D$6,O1656,"")),"")</f>
        <v/>
      </c>
    </row>
    <row r="1657" spans="15:16" x14ac:dyDescent="0.15">
      <c r="O1657">
        <v>1656</v>
      </c>
      <c r="P1657" t="str">
        <f>IFERROR(IF(COUNTIF(個人情報!$BI$5:$BI$401,"登録番号" &amp; リスト!O1657)&gt;=1,"",IF(VLOOKUP(O1657,登録者リスト!$A$1:$D$43729,4,FALSE)=基本情報!$D$6,O1657,"")),"")</f>
        <v/>
      </c>
    </row>
    <row r="1658" spans="15:16" x14ac:dyDescent="0.15">
      <c r="O1658">
        <v>1657</v>
      </c>
      <c r="P1658" t="str">
        <f>IFERROR(IF(COUNTIF(個人情報!$BI$5:$BI$401,"登録番号" &amp; リスト!O1658)&gt;=1,"",IF(VLOOKUP(O1658,登録者リスト!$A$1:$D$43729,4,FALSE)=基本情報!$D$6,O1658,"")),"")</f>
        <v/>
      </c>
    </row>
    <row r="1659" spans="15:16" x14ac:dyDescent="0.15">
      <c r="O1659">
        <v>1658</v>
      </c>
      <c r="P1659" t="str">
        <f>IFERROR(IF(COUNTIF(個人情報!$BI$5:$BI$401,"登録番号" &amp; リスト!O1659)&gt;=1,"",IF(VLOOKUP(O1659,登録者リスト!$A$1:$D$43729,4,FALSE)=基本情報!$D$6,O1659,"")),"")</f>
        <v/>
      </c>
    </row>
    <row r="1660" spans="15:16" x14ac:dyDescent="0.15">
      <c r="O1660">
        <v>1659</v>
      </c>
      <c r="P1660" t="str">
        <f>IFERROR(IF(COUNTIF(個人情報!$BI$5:$BI$401,"登録番号" &amp; リスト!O1660)&gt;=1,"",IF(VLOOKUP(O1660,登録者リスト!$A$1:$D$43729,4,FALSE)=基本情報!$D$6,O1660,"")),"")</f>
        <v/>
      </c>
    </row>
    <row r="1661" spans="15:16" x14ac:dyDescent="0.15">
      <c r="O1661">
        <v>1660</v>
      </c>
      <c r="P1661" t="str">
        <f>IFERROR(IF(COUNTIF(個人情報!$BI$5:$BI$401,"登録番号" &amp; リスト!O1661)&gt;=1,"",IF(VLOOKUP(O1661,登録者リスト!$A$1:$D$43729,4,FALSE)=基本情報!$D$6,O1661,"")),"")</f>
        <v/>
      </c>
    </row>
    <row r="1662" spans="15:16" x14ac:dyDescent="0.15">
      <c r="O1662">
        <v>1661</v>
      </c>
      <c r="P1662" t="str">
        <f>IFERROR(IF(COUNTIF(個人情報!$BI$5:$BI$401,"登録番号" &amp; リスト!O1662)&gt;=1,"",IF(VLOOKUP(O1662,登録者リスト!$A$1:$D$43729,4,FALSE)=基本情報!$D$6,O1662,"")),"")</f>
        <v/>
      </c>
    </row>
    <row r="1663" spans="15:16" x14ac:dyDescent="0.15">
      <c r="O1663">
        <v>1662</v>
      </c>
      <c r="P1663" t="str">
        <f>IFERROR(IF(COUNTIF(個人情報!$BI$5:$BI$401,"登録番号" &amp; リスト!O1663)&gt;=1,"",IF(VLOOKUP(O1663,登録者リスト!$A$1:$D$43729,4,FALSE)=基本情報!$D$6,O1663,"")),"")</f>
        <v/>
      </c>
    </row>
    <row r="1664" spans="15:16" x14ac:dyDescent="0.15">
      <c r="O1664">
        <v>1663</v>
      </c>
      <c r="P1664" t="str">
        <f>IFERROR(IF(COUNTIF(個人情報!$BI$5:$BI$401,"登録番号" &amp; リスト!O1664)&gt;=1,"",IF(VLOOKUP(O1664,登録者リスト!$A$1:$D$43729,4,FALSE)=基本情報!$D$6,O1664,"")),"")</f>
        <v/>
      </c>
    </row>
    <row r="1665" spans="15:16" x14ac:dyDescent="0.15">
      <c r="O1665">
        <v>1664</v>
      </c>
      <c r="P1665" t="str">
        <f>IFERROR(IF(COUNTIF(個人情報!$BI$5:$BI$401,"登録番号" &amp; リスト!O1665)&gt;=1,"",IF(VLOOKUP(O1665,登録者リスト!$A$1:$D$43729,4,FALSE)=基本情報!$D$6,O1665,"")),"")</f>
        <v/>
      </c>
    </row>
    <row r="1666" spans="15:16" x14ac:dyDescent="0.15">
      <c r="O1666">
        <v>1665</v>
      </c>
      <c r="P1666" t="str">
        <f>IFERROR(IF(COUNTIF(個人情報!$BI$5:$BI$401,"登録番号" &amp; リスト!O1666)&gt;=1,"",IF(VLOOKUP(O1666,登録者リスト!$A$1:$D$43729,4,FALSE)=基本情報!$D$6,O1666,"")),"")</f>
        <v/>
      </c>
    </row>
    <row r="1667" spans="15:16" x14ac:dyDescent="0.15">
      <c r="O1667">
        <v>1666</v>
      </c>
      <c r="P1667" t="str">
        <f>IFERROR(IF(COUNTIF(個人情報!$BI$5:$BI$401,"登録番号" &amp; リスト!O1667)&gt;=1,"",IF(VLOOKUP(O1667,登録者リスト!$A$1:$D$43729,4,FALSE)=基本情報!$D$6,O1667,"")),"")</f>
        <v/>
      </c>
    </row>
    <row r="1668" spans="15:16" x14ac:dyDescent="0.15">
      <c r="O1668">
        <v>1667</v>
      </c>
      <c r="P1668" t="str">
        <f>IFERROR(IF(COUNTIF(個人情報!$BI$5:$BI$401,"登録番号" &amp; リスト!O1668)&gt;=1,"",IF(VLOOKUP(O1668,登録者リスト!$A$1:$D$43729,4,FALSE)=基本情報!$D$6,O1668,"")),"")</f>
        <v/>
      </c>
    </row>
    <row r="1669" spans="15:16" x14ac:dyDescent="0.15">
      <c r="O1669">
        <v>1668</v>
      </c>
      <c r="P1669" t="str">
        <f>IFERROR(IF(COUNTIF(個人情報!$BI$5:$BI$401,"登録番号" &amp; リスト!O1669)&gt;=1,"",IF(VLOOKUP(O1669,登録者リスト!$A$1:$D$43729,4,FALSE)=基本情報!$D$6,O1669,"")),"")</f>
        <v/>
      </c>
    </row>
    <row r="1670" spans="15:16" x14ac:dyDescent="0.15">
      <c r="O1670">
        <v>1669</v>
      </c>
      <c r="P1670" t="str">
        <f>IFERROR(IF(COUNTIF(個人情報!$BI$5:$BI$401,"登録番号" &amp; リスト!O1670)&gt;=1,"",IF(VLOOKUP(O1670,登録者リスト!$A$1:$D$43729,4,FALSE)=基本情報!$D$6,O1670,"")),"")</f>
        <v/>
      </c>
    </row>
    <row r="1671" spans="15:16" x14ac:dyDescent="0.15">
      <c r="O1671">
        <v>1670</v>
      </c>
      <c r="P1671" t="str">
        <f>IFERROR(IF(COUNTIF(個人情報!$BI$5:$BI$401,"登録番号" &amp; リスト!O1671)&gt;=1,"",IF(VLOOKUP(O1671,登録者リスト!$A$1:$D$43729,4,FALSE)=基本情報!$D$6,O1671,"")),"")</f>
        <v/>
      </c>
    </row>
    <row r="1672" spans="15:16" x14ac:dyDescent="0.15">
      <c r="O1672">
        <v>1671</v>
      </c>
      <c r="P1672" t="str">
        <f>IFERROR(IF(COUNTIF(個人情報!$BI$5:$BI$401,"登録番号" &amp; リスト!O1672)&gt;=1,"",IF(VLOOKUP(O1672,登録者リスト!$A$1:$D$43729,4,FALSE)=基本情報!$D$6,O1672,"")),"")</f>
        <v/>
      </c>
    </row>
    <row r="1673" spans="15:16" x14ac:dyDescent="0.15">
      <c r="O1673">
        <v>1672</v>
      </c>
      <c r="P1673" t="str">
        <f>IFERROR(IF(COUNTIF(個人情報!$BI$5:$BI$401,"登録番号" &amp; リスト!O1673)&gt;=1,"",IF(VLOOKUP(O1673,登録者リスト!$A$1:$D$43729,4,FALSE)=基本情報!$D$6,O1673,"")),"")</f>
        <v/>
      </c>
    </row>
    <row r="1674" spans="15:16" x14ac:dyDescent="0.15">
      <c r="O1674">
        <v>1673</v>
      </c>
      <c r="P1674" t="str">
        <f>IFERROR(IF(COUNTIF(個人情報!$BI$5:$BI$401,"登録番号" &amp; リスト!O1674)&gt;=1,"",IF(VLOOKUP(O1674,登録者リスト!$A$1:$D$43729,4,FALSE)=基本情報!$D$6,O1674,"")),"")</f>
        <v/>
      </c>
    </row>
    <row r="1675" spans="15:16" x14ac:dyDescent="0.15">
      <c r="O1675">
        <v>1674</v>
      </c>
      <c r="P1675" t="str">
        <f>IFERROR(IF(COUNTIF(個人情報!$BI$5:$BI$401,"登録番号" &amp; リスト!O1675)&gt;=1,"",IF(VLOOKUP(O1675,登録者リスト!$A$1:$D$43729,4,FALSE)=基本情報!$D$6,O1675,"")),"")</f>
        <v/>
      </c>
    </row>
    <row r="1676" spans="15:16" x14ac:dyDescent="0.15">
      <c r="O1676">
        <v>1675</v>
      </c>
      <c r="P1676" t="str">
        <f>IFERROR(IF(COUNTIF(個人情報!$BI$5:$BI$401,"登録番号" &amp; リスト!O1676)&gt;=1,"",IF(VLOOKUP(O1676,登録者リスト!$A$1:$D$43729,4,FALSE)=基本情報!$D$6,O1676,"")),"")</f>
        <v/>
      </c>
    </row>
    <row r="1677" spans="15:16" x14ac:dyDescent="0.15">
      <c r="O1677">
        <v>1676</v>
      </c>
      <c r="P1677" t="str">
        <f>IFERROR(IF(COUNTIF(個人情報!$BI$5:$BI$401,"登録番号" &amp; リスト!O1677)&gt;=1,"",IF(VLOOKUP(O1677,登録者リスト!$A$1:$D$43729,4,FALSE)=基本情報!$D$6,O1677,"")),"")</f>
        <v/>
      </c>
    </row>
    <row r="1678" spans="15:16" x14ac:dyDescent="0.15">
      <c r="O1678">
        <v>1677</v>
      </c>
      <c r="P1678" t="str">
        <f>IFERROR(IF(COUNTIF(個人情報!$BI$5:$BI$401,"登録番号" &amp; リスト!O1678)&gt;=1,"",IF(VLOOKUP(O1678,登録者リスト!$A$1:$D$43729,4,FALSE)=基本情報!$D$6,O1678,"")),"")</f>
        <v/>
      </c>
    </row>
    <row r="1679" spans="15:16" x14ac:dyDescent="0.15">
      <c r="O1679">
        <v>1678</v>
      </c>
      <c r="P1679" t="str">
        <f>IFERROR(IF(COUNTIF(個人情報!$BI$5:$BI$401,"登録番号" &amp; リスト!O1679)&gt;=1,"",IF(VLOOKUP(O1679,登録者リスト!$A$1:$D$43729,4,FALSE)=基本情報!$D$6,O1679,"")),"")</f>
        <v/>
      </c>
    </row>
    <row r="1680" spans="15:16" x14ac:dyDescent="0.15">
      <c r="O1680">
        <v>1679</v>
      </c>
      <c r="P1680" t="str">
        <f>IFERROR(IF(COUNTIF(個人情報!$BI$5:$BI$401,"登録番号" &amp; リスト!O1680)&gt;=1,"",IF(VLOOKUP(O1680,登録者リスト!$A$1:$D$43729,4,FALSE)=基本情報!$D$6,O1680,"")),"")</f>
        <v/>
      </c>
    </row>
    <row r="1681" spans="15:16" x14ac:dyDescent="0.15">
      <c r="O1681">
        <v>1680</v>
      </c>
      <c r="P1681" t="str">
        <f>IFERROR(IF(COUNTIF(個人情報!$BI$5:$BI$401,"登録番号" &amp; リスト!O1681)&gt;=1,"",IF(VLOOKUP(O1681,登録者リスト!$A$1:$D$43729,4,FALSE)=基本情報!$D$6,O1681,"")),"")</f>
        <v/>
      </c>
    </row>
    <row r="1682" spans="15:16" x14ac:dyDescent="0.15">
      <c r="O1682">
        <v>1681</v>
      </c>
      <c r="P1682" t="str">
        <f>IFERROR(IF(COUNTIF(個人情報!$BI$5:$BI$401,"登録番号" &amp; リスト!O1682)&gt;=1,"",IF(VLOOKUP(O1682,登録者リスト!$A$1:$D$43729,4,FALSE)=基本情報!$D$6,O1682,"")),"")</f>
        <v/>
      </c>
    </row>
    <row r="1683" spans="15:16" x14ac:dyDescent="0.15">
      <c r="O1683">
        <v>1682</v>
      </c>
      <c r="P1683" t="str">
        <f>IFERROR(IF(COUNTIF(個人情報!$BI$5:$BI$401,"登録番号" &amp; リスト!O1683)&gt;=1,"",IF(VLOOKUP(O1683,登録者リスト!$A$1:$D$43729,4,FALSE)=基本情報!$D$6,O1683,"")),"")</f>
        <v/>
      </c>
    </row>
    <row r="1684" spans="15:16" x14ac:dyDescent="0.15">
      <c r="O1684">
        <v>1683</v>
      </c>
      <c r="P1684" t="str">
        <f>IFERROR(IF(COUNTIF(個人情報!$BI$5:$BI$401,"登録番号" &amp; リスト!O1684)&gt;=1,"",IF(VLOOKUP(O1684,登録者リスト!$A$1:$D$43729,4,FALSE)=基本情報!$D$6,O1684,"")),"")</f>
        <v/>
      </c>
    </row>
    <row r="1685" spans="15:16" x14ac:dyDescent="0.15">
      <c r="O1685">
        <v>1684</v>
      </c>
      <c r="P1685" t="str">
        <f>IFERROR(IF(COUNTIF(個人情報!$BI$5:$BI$401,"登録番号" &amp; リスト!O1685)&gt;=1,"",IF(VLOOKUP(O1685,登録者リスト!$A$1:$D$43729,4,FALSE)=基本情報!$D$6,O1685,"")),"")</f>
        <v/>
      </c>
    </row>
    <row r="1686" spans="15:16" x14ac:dyDescent="0.15">
      <c r="O1686">
        <v>1685</v>
      </c>
      <c r="P1686" t="str">
        <f>IFERROR(IF(COUNTIF(個人情報!$BI$5:$BI$401,"登録番号" &amp; リスト!O1686)&gt;=1,"",IF(VLOOKUP(O1686,登録者リスト!$A$1:$D$43729,4,FALSE)=基本情報!$D$6,O1686,"")),"")</f>
        <v/>
      </c>
    </row>
    <row r="1687" spans="15:16" x14ac:dyDescent="0.15">
      <c r="O1687">
        <v>1686</v>
      </c>
      <c r="P1687" t="str">
        <f>IFERROR(IF(COUNTIF(個人情報!$BI$5:$BI$401,"登録番号" &amp; リスト!O1687)&gt;=1,"",IF(VLOOKUP(O1687,登録者リスト!$A$1:$D$43729,4,FALSE)=基本情報!$D$6,O1687,"")),"")</f>
        <v/>
      </c>
    </row>
    <row r="1688" spans="15:16" x14ac:dyDescent="0.15">
      <c r="O1688">
        <v>1687</v>
      </c>
      <c r="P1688" t="str">
        <f>IFERROR(IF(COUNTIF(個人情報!$BI$5:$BI$401,"登録番号" &amp; リスト!O1688)&gt;=1,"",IF(VLOOKUP(O1688,登録者リスト!$A$1:$D$43729,4,FALSE)=基本情報!$D$6,O1688,"")),"")</f>
        <v/>
      </c>
    </row>
    <row r="1689" spans="15:16" x14ac:dyDescent="0.15">
      <c r="O1689">
        <v>1688</v>
      </c>
      <c r="P1689" t="str">
        <f>IFERROR(IF(COUNTIF(個人情報!$BI$5:$BI$401,"登録番号" &amp; リスト!O1689)&gt;=1,"",IF(VLOOKUP(O1689,登録者リスト!$A$1:$D$43729,4,FALSE)=基本情報!$D$6,O1689,"")),"")</f>
        <v/>
      </c>
    </row>
    <row r="1690" spans="15:16" x14ac:dyDescent="0.15">
      <c r="O1690">
        <v>1689</v>
      </c>
      <c r="P1690" t="str">
        <f>IFERROR(IF(COUNTIF(個人情報!$BI$5:$BI$401,"登録番号" &amp; リスト!O1690)&gt;=1,"",IF(VLOOKUP(O1690,登録者リスト!$A$1:$D$43729,4,FALSE)=基本情報!$D$6,O1690,"")),"")</f>
        <v/>
      </c>
    </row>
    <row r="1691" spans="15:16" x14ac:dyDescent="0.15">
      <c r="O1691">
        <v>1690</v>
      </c>
      <c r="P1691" t="str">
        <f>IFERROR(IF(COUNTIF(個人情報!$BI$5:$BI$401,"登録番号" &amp; リスト!O1691)&gt;=1,"",IF(VLOOKUP(O1691,登録者リスト!$A$1:$D$43729,4,FALSE)=基本情報!$D$6,O1691,"")),"")</f>
        <v/>
      </c>
    </row>
    <row r="1692" spans="15:16" x14ac:dyDescent="0.15">
      <c r="O1692">
        <v>1691</v>
      </c>
      <c r="P1692" t="str">
        <f>IFERROR(IF(COUNTIF(個人情報!$BI$5:$BI$401,"登録番号" &amp; リスト!O1692)&gt;=1,"",IF(VLOOKUP(O1692,登録者リスト!$A$1:$D$43729,4,FALSE)=基本情報!$D$6,O1692,"")),"")</f>
        <v/>
      </c>
    </row>
    <row r="1693" spans="15:16" x14ac:dyDescent="0.15">
      <c r="O1693">
        <v>1692</v>
      </c>
      <c r="P1693" t="str">
        <f>IFERROR(IF(COUNTIF(個人情報!$BI$5:$BI$401,"登録番号" &amp; リスト!O1693)&gt;=1,"",IF(VLOOKUP(O1693,登録者リスト!$A$1:$D$43729,4,FALSE)=基本情報!$D$6,O1693,"")),"")</f>
        <v/>
      </c>
    </row>
    <row r="1694" spans="15:16" x14ac:dyDescent="0.15">
      <c r="O1694">
        <v>1693</v>
      </c>
      <c r="P1694" t="str">
        <f>IFERROR(IF(COUNTIF(個人情報!$BI$5:$BI$401,"登録番号" &amp; リスト!O1694)&gt;=1,"",IF(VLOOKUP(O1694,登録者リスト!$A$1:$D$43729,4,FALSE)=基本情報!$D$6,O1694,"")),"")</f>
        <v/>
      </c>
    </row>
    <row r="1695" spans="15:16" x14ac:dyDescent="0.15">
      <c r="O1695">
        <v>1694</v>
      </c>
      <c r="P1695" t="str">
        <f>IFERROR(IF(COUNTIF(個人情報!$BI$5:$BI$401,"登録番号" &amp; リスト!O1695)&gt;=1,"",IF(VLOOKUP(O1695,登録者リスト!$A$1:$D$43729,4,FALSE)=基本情報!$D$6,O1695,"")),"")</f>
        <v/>
      </c>
    </row>
    <row r="1696" spans="15:16" x14ac:dyDescent="0.15">
      <c r="O1696">
        <v>1695</v>
      </c>
      <c r="P1696" t="str">
        <f>IFERROR(IF(COUNTIF(個人情報!$BI$5:$BI$401,"登録番号" &amp; リスト!O1696)&gt;=1,"",IF(VLOOKUP(O1696,登録者リスト!$A$1:$D$43729,4,FALSE)=基本情報!$D$6,O1696,"")),"")</f>
        <v/>
      </c>
    </row>
    <row r="1697" spans="15:16" x14ac:dyDescent="0.15">
      <c r="O1697">
        <v>1696</v>
      </c>
      <c r="P1697" t="str">
        <f>IFERROR(IF(COUNTIF(個人情報!$BI$5:$BI$401,"登録番号" &amp; リスト!O1697)&gt;=1,"",IF(VLOOKUP(O1697,登録者リスト!$A$1:$D$43729,4,FALSE)=基本情報!$D$6,O1697,"")),"")</f>
        <v/>
      </c>
    </row>
    <row r="1698" spans="15:16" x14ac:dyDescent="0.15">
      <c r="O1698">
        <v>1697</v>
      </c>
      <c r="P1698" t="str">
        <f>IFERROR(IF(COUNTIF(個人情報!$BI$5:$BI$401,"登録番号" &amp; リスト!O1698)&gt;=1,"",IF(VLOOKUP(O1698,登録者リスト!$A$1:$D$43729,4,FALSE)=基本情報!$D$6,O1698,"")),"")</f>
        <v/>
      </c>
    </row>
    <row r="1699" spans="15:16" x14ac:dyDescent="0.15">
      <c r="O1699">
        <v>1698</v>
      </c>
      <c r="P1699" t="str">
        <f>IFERROR(IF(COUNTIF(個人情報!$BI$5:$BI$401,"登録番号" &amp; リスト!O1699)&gt;=1,"",IF(VLOOKUP(O1699,登録者リスト!$A$1:$D$43729,4,FALSE)=基本情報!$D$6,O1699,"")),"")</f>
        <v/>
      </c>
    </row>
    <row r="1700" spans="15:16" x14ac:dyDescent="0.15">
      <c r="O1700">
        <v>1699</v>
      </c>
      <c r="P1700" t="str">
        <f>IFERROR(IF(COUNTIF(個人情報!$BI$5:$BI$401,"登録番号" &amp; リスト!O1700)&gt;=1,"",IF(VLOOKUP(O1700,登録者リスト!$A$1:$D$43729,4,FALSE)=基本情報!$D$6,O1700,"")),"")</f>
        <v/>
      </c>
    </row>
    <row r="1701" spans="15:16" x14ac:dyDescent="0.15">
      <c r="O1701">
        <v>1700</v>
      </c>
      <c r="P1701" t="str">
        <f>IFERROR(IF(COUNTIF(個人情報!$BI$5:$BI$401,"登録番号" &amp; リスト!O1701)&gt;=1,"",IF(VLOOKUP(O1701,登録者リスト!$A$1:$D$43729,4,FALSE)=基本情報!$D$6,O1701,"")),"")</f>
        <v/>
      </c>
    </row>
    <row r="1702" spans="15:16" x14ac:dyDescent="0.15">
      <c r="O1702">
        <v>1701</v>
      </c>
      <c r="P1702" t="str">
        <f>IFERROR(IF(COUNTIF(個人情報!$BI$5:$BI$401,"登録番号" &amp; リスト!O1702)&gt;=1,"",IF(VLOOKUP(O1702,登録者リスト!$A$1:$D$43729,4,FALSE)=基本情報!$D$6,O1702,"")),"")</f>
        <v/>
      </c>
    </row>
    <row r="1703" spans="15:16" x14ac:dyDescent="0.15">
      <c r="O1703">
        <v>1702</v>
      </c>
      <c r="P1703" t="str">
        <f>IFERROR(IF(COUNTIF(個人情報!$BI$5:$BI$401,"登録番号" &amp; リスト!O1703)&gt;=1,"",IF(VLOOKUP(O1703,登録者リスト!$A$1:$D$43729,4,FALSE)=基本情報!$D$6,O1703,"")),"")</f>
        <v/>
      </c>
    </row>
    <row r="1704" spans="15:16" x14ac:dyDescent="0.15">
      <c r="O1704">
        <v>1703</v>
      </c>
      <c r="P1704" t="str">
        <f>IFERROR(IF(COUNTIF(個人情報!$BI$5:$BI$401,"登録番号" &amp; リスト!O1704)&gt;=1,"",IF(VLOOKUP(O1704,登録者リスト!$A$1:$D$43729,4,FALSE)=基本情報!$D$6,O1704,"")),"")</f>
        <v/>
      </c>
    </row>
    <row r="1705" spans="15:16" x14ac:dyDescent="0.15">
      <c r="O1705">
        <v>1704</v>
      </c>
      <c r="P1705" t="str">
        <f>IFERROR(IF(COUNTIF(個人情報!$BI$5:$BI$401,"登録番号" &amp; リスト!O1705)&gt;=1,"",IF(VLOOKUP(O1705,登録者リスト!$A$1:$D$43729,4,FALSE)=基本情報!$D$6,O1705,"")),"")</f>
        <v/>
      </c>
    </row>
    <row r="1706" spans="15:16" x14ac:dyDescent="0.15">
      <c r="O1706">
        <v>1705</v>
      </c>
      <c r="P1706" t="str">
        <f>IFERROR(IF(COUNTIF(個人情報!$BI$5:$BI$401,"登録番号" &amp; リスト!O1706)&gt;=1,"",IF(VLOOKUP(O1706,登録者リスト!$A$1:$D$43729,4,FALSE)=基本情報!$D$6,O1706,"")),"")</f>
        <v/>
      </c>
    </row>
    <row r="1707" spans="15:16" x14ac:dyDescent="0.15">
      <c r="O1707">
        <v>1706</v>
      </c>
      <c r="P1707" t="str">
        <f>IFERROR(IF(COUNTIF(個人情報!$BI$5:$BI$401,"登録番号" &amp; リスト!O1707)&gt;=1,"",IF(VLOOKUP(O1707,登録者リスト!$A$1:$D$43729,4,FALSE)=基本情報!$D$6,O1707,"")),"")</f>
        <v/>
      </c>
    </row>
    <row r="1708" spans="15:16" x14ac:dyDescent="0.15">
      <c r="O1708">
        <v>1707</v>
      </c>
      <c r="P1708" t="str">
        <f>IFERROR(IF(COUNTIF(個人情報!$BI$5:$BI$401,"登録番号" &amp; リスト!O1708)&gt;=1,"",IF(VLOOKUP(O1708,登録者リスト!$A$1:$D$43729,4,FALSE)=基本情報!$D$6,O1708,"")),"")</f>
        <v/>
      </c>
    </row>
    <row r="1709" spans="15:16" x14ac:dyDescent="0.15">
      <c r="O1709">
        <v>1708</v>
      </c>
      <c r="P1709" t="str">
        <f>IFERROR(IF(COUNTIF(個人情報!$BI$5:$BI$401,"登録番号" &amp; リスト!O1709)&gt;=1,"",IF(VLOOKUP(O1709,登録者リスト!$A$1:$D$43729,4,FALSE)=基本情報!$D$6,O1709,"")),"")</f>
        <v/>
      </c>
    </row>
    <row r="1710" spans="15:16" x14ac:dyDescent="0.15">
      <c r="O1710">
        <v>1709</v>
      </c>
      <c r="P1710" t="str">
        <f>IFERROR(IF(COUNTIF(個人情報!$BI$5:$BI$401,"登録番号" &amp; リスト!O1710)&gt;=1,"",IF(VLOOKUP(O1710,登録者リスト!$A$1:$D$43729,4,FALSE)=基本情報!$D$6,O1710,"")),"")</f>
        <v/>
      </c>
    </row>
    <row r="1711" spans="15:16" x14ac:dyDescent="0.15">
      <c r="O1711">
        <v>1710</v>
      </c>
      <c r="P1711" t="str">
        <f>IFERROR(IF(COUNTIF(個人情報!$BI$5:$BI$401,"登録番号" &amp; リスト!O1711)&gt;=1,"",IF(VLOOKUP(O1711,登録者リスト!$A$1:$D$43729,4,FALSE)=基本情報!$D$6,O1711,"")),"")</f>
        <v/>
      </c>
    </row>
    <row r="1712" spans="15:16" x14ac:dyDescent="0.15">
      <c r="O1712">
        <v>1711</v>
      </c>
      <c r="P1712" t="str">
        <f>IFERROR(IF(COUNTIF(個人情報!$BI$5:$BI$401,"登録番号" &amp; リスト!O1712)&gt;=1,"",IF(VLOOKUP(O1712,登録者リスト!$A$1:$D$43729,4,FALSE)=基本情報!$D$6,O1712,"")),"")</f>
        <v/>
      </c>
    </row>
    <row r="1713" spans="15:16" x14ac:dyDescent="0.15">
      <c r="O1713">
        <v>1712</v>
      </c>
      <c r="P1713" t="str">
        <f>IFERROR(IF(COUNTIF(個人情報!$BI$5:$BI$401,"登録番号" &amp; リスト!O1713)&gt;=1,"",IF(VLOOKUP(O1713,登録者リスト!$A$1:$D$43729,4,FALSE)=基本情報!$D$6,O1713,"")),"")</f>
        <v/>
      </c>
    </row>
    <row r="1714" spans="15:16" x14ac:dyDescent="0.15">
      <c r="O1714">
        <v>1713</v>
      </c>
      <c r="P1714" t="str">
        <f>IFERROR(IF(COUNTIF(個人情報!$BI$5:$BI$401,"登録番号" &amp; リスト!O1714)&gt;=1,"",IF(VLOOKUP(O1714,登録者リスト!$A$1:$D$43729,4,FALSE)=基本情報!$D$6,O1714,"")),"")</f>
        <v/>
      </c>
    </row>
    <row r="1715" spans="15:16" x14ac:dyDescent="0.15">
      <c r="O1715">
        <v>1714</v>
      </c>
      <c r="P1715" t="str">
        <f>IFERROR(IF(COUNTIF(個人情報!$BI$5:$BI$401,"登録番号" &amp; リスト!O1715)&gt;=1,"",IF(VLOOKUP(O1715,登録者リスト!$A$1:$D$43729,4,FALSE)=基本情報!$D$6,O1715,"")),"")</f>
        <v/>
      </c>
    </row>
    <row r="1716" spans="15:16" x14ac:dyDescent="0.15">
      <c r="O1716">
        <v>1715</v>
      </c>
      <c r="P1716" t="str">
        <f>IFERROR(IF(COUNTIF(個人情報!$BI$5:$BI$401,"登録番号" &amp; リスト!O1716)&gt;=1,"",IF(VLOOKUP(O1716,登録者リスト!$A$1:$D$43729,4,FALSE)=基本情報!$D$6,O1716,"")),"")</f>
        <v/>
      </c>
    </row>
    <row r="1717" spans="15:16" x14ac:dyDescent="0.15">
      <c r="O1717">
        <v>1716</v>
      </c>
      <c r="P1717" t="str">
        <f>IFERROR(IF(COUNTIF(個人情報!$BI$5:$BI$401,"登録番号" &amp; リスト!O1717)&gt;=1,"",IF(VLOOKUP(O1717,登録者リスト!$A$1:$D$43729,4,FALSE)=基本情報!$D$6,O1717,"")),"")</f>
        <v/>
      </c>
    </row>
    <row r="1718" spans="15:16" x14ac:dyDescent="0.15">
      <c r="O1718">
        <v>1717</v>
      </c>
      <c r="P1718" t="str">
        <f>IFERROR(IF(COUNTIF(個人情報!$BI$5:$BI$401,"登録番号" &amp; リスト!O1718)&gt;=1,"",IF(VLOOKUP(O1718,登録者リスト!$A$1:$D$43729,4,FALSE)=基本情報!$D$6,O1718,"")),"")</f>
        <v/>
      </c>
    </row>
    <row r="1719" spans="15:16" x14ac:dyDescent="0.15">
      <c r="O1719">
        <v>1718</v>
      </c>
      <c r="P1719" t="str">
        <f>IFERROR(IF(COUNTIF(個人情報!$BI$5:$BI$401,"登録番号" &amp; リスト!O1719)&gt;=1,"",IF(VLOOKUP(O1719,登録者リスト!$A$1:$D$43729,4,FALSE)=基本情報!$D$6,O1719,"")),"")</f>
        <v/>
      </c>
    </row>
    <row r="1720" spans="15:16" x14ac:dyDescent="0.15">
      <c r="O1720">
        <v>1719</v>
      </c>
      <c r="P1720" t="str">
        <f>IFERROR(IF(COUNTIF(個人情報!$BI$5:$BI$401,"登録番号" &amp; リスト!O1720)&gt;=1,"",IF(VLOOKUP(O1720,登録者リスト!$A$1:$D$43729,4,FALSE)=基本情報!$D$6,O1720,"")),"")</f>
        <v/>
      </c>
    </row>
    <row r="1721" spans="15:16" x14ac:dyDescent="0.15">
      <c r="O1721">
        <v>1720</v>
      </c>
      <c r="P1721" t="str">
        <f>IFERROR(IF(COUNTIF(個人情報!$BI$5:$BI$401,"登録番号" &amp; リスト!O1721)&gt;=1,"",IF(VLOOKUP(O1721,登録者リスト!$A$1:$D$43729,4,FALSE)=基本情報!$D$6,O1721,"")),"")</f>
        <v/>
      </c>
    </row>
    <row r="1722" spans="15:16" x14ac:dyDescent="0.15">
      <c r="O1722">
        <v>1721</v>
      </c>
      <c r="P1722" t="str">
        <f>IFERROR(IF(COUNTIF(個人情報!$BI$5:$BI$401,"登録番号" &amp; リスト!O1722)&gt;=1,"",IF(VLOOKUP(O1722,登録者リスト!$A$1:$D$43729,4,FALSE)=基本情報!$D$6,O1722,"")),"")</f>
        <v/>
      </c>
    </row>
    <row r="1723" spans="15:16" x14ac:dyDescent="0.15">
      <c r="O1723">
        <v>1722</v>
      </c>
      <c r="P1723" t="str">
        <f>IFERROR(IF(COUNTIF(個人情報!$BI$5:$BI$401,"登録番号" &amp; リスト!O1723)&gt;=1,"",IF(VLOOKUP(O1723,登録者リスト!$A$1:$D$43729,4,FALSE)=基本情報!$D$6,O1723,"")),"")</f>
        <v/>
      </c>
    </row>
    <row r="1724" spans="15:16" x14ac:dyDescent="0.15">
      <c r="O1724">
        <v>1723</v>
      </c>
      <c r="P1724" t="str">
        <f>IFERROR(IF(COUNTIF(個人情報!$BI$5:$BI$401,"登録番号" &amp; リスト!O1724)&gt;=1,"",IF(VLOOKUP(O1724,登録者リスト!$A$1:$D$43729,4,FALSE)=基本情報!$D$6,O1724,"")),"")</f>
        <v/>
      </c>
    </row>
    <row r="1725" spans="15:16" x14ac:dyDescent="0.15">
      <c r="O1725">
        <v>1724</v>
      </c>
      <c r="P1725" t="str">
        <f>IFERROR(IF(COUNTIF(個人情報!$BI$5:$BI$401,"登録番号" &amp; リスト!O1725)&gt;=1,"",IF(VLOOKUP(O1725,登録者リスト!$A$1:$D$43729,4,FALSE)=基本情報!$D$6,O1725,"")),"")</f>
        <v/>
      </c>
    </row>
    <row r="1726" spans="15:16" x14ac:dyDescent="0.15">
      <c r="O1726">
        <v>1725</v>
      </c>
      <c r="P1726" t="str">
        <f>IFERROR(IF(COUNTIF(個人情報!$BI$5:$BI$401,"登録番号" &amp; リスト!O1726)&gt;=1,"",IF(VLOOKUP(O1726,登録者リスト!$A$1:$D$43729,4,FALSE)=基本情報!$D$6,O1726,"")),"")</f>
        <v/>
      </c>
    </row>
    <row r="1727" spans="15:16" x14ac:dyDescent="0.15">
      <c r="O1727">
        <v>1726</v>
      </c>
      <c r="P1727" t="str">
        <f>IFERROR(IF(COUNTIF(個人情報!$BI$5:$BI$401,"登録番号" &amp; リスト!O1727)&gt;=1,"",IF(VLOOKUP(O1727,登録者リスト!$A$1:$D$43729,4,FALSE)=基本情報!$D$6,O1727,"")),"")</f>
        <v/>
      </c>
    </row>
    <row r="1728" spans="15:16" x14ac:dyDescent="0.15">
      <c r="O1728">
        <v>1727</v>
      </c>
      <c r="P1728" t="str">
        <f>IFERROR(IF(COUNTIF(個人情報!$BI$5:$BI$401,"登録番号" &amp; リスト!O1728)&gt;=1,"",IF(VLOOKUP(O1728,登録者リスト!$A$1:$D$43729,4,FALSE)=基本情報!$D$6,O1728,"")),"")</f>
        <v/>
      </c>
    </row>
    <row r="1729" spans="15:16" x14ac:dyDescent="0.15">
      <c r="O1729">
        <v>1728</v>
      </c>
      <c r="P1729" t="str">
        <f>IFERROR(IF(COUNTIF(個人情報!$BI$5:$BI$401,"登録番号" &amp; リスト!O1729)&gt;=1,"",IF(VLOOKUP(O1729,登録者リスト!$A$1:$D$43729,4,FALSE)=基本情報!$D$6,O1729,"")),"")</f>
        <v/>
      </c>
    </row>
    <row r="1730" spans="15:16" x14ac:dyDescent="0.15">
      <c r="O1730">
        <v>1729</v>
      </c>
      <c r="P1730" t="str">
        <f>IFERROR(IF(COUNTIF(個人情報!$BI$5:$BI$401,"登録番号" &amp; リスト!O1730)&gt;=1,"",IF(VLOOKUP(O1730,登録者リスト!$A$1:$D$43729,4,FALSE)=基本情報!$D$6,O1730,"")),"")</f>
        <v/>
      </c>
    </row>
    <row r="1731" spans="15:16" x14ac:dyDescent="0.15">
      <c r="O1731">
        <v>1730</v>
      </c>
      <c r="P1731" t="str">
        <f>IFERROR(IF(COUNTIF(個人情報!$BI$5:$BI$401,"登録番号" &amp; リスト!O1731)&gt;=1,"",IF(VLOOKUP(O1731,登録者リスト!$A$1:$D$43729,4,FALSE)=基本情報!$D$6,O1731,"")),"")</f>
        <v/>
      </c>
    </row>
    <row r="1732" spans="15:16" x14ac:dyDescent="0.15">
      <c r="O1732">
        <v>1731</v>
      </c>
      <c r="P1732" t="str">
        <f>IFERROR(IF(COUNTIF(個人情報!$BI$5:$BI$401,"登録番号" &amp; リスト!O1732)&gt;=1,"",IF(VLOOKUP(O1732,登録者リスト!$A$1:$D$43729,4,FALSE)=基本情報!$D$6,O1732,"")),"")</f>
        <v/>
      </c>
    </row>
    <row r="1733" spans="15:16" x14ac:dyDescent="0.15">
      <c r="O1733">
        <v>1732</v>
      </c>
      <c r="P1733" t="str">
        <f>IFERROR(IF(COUNTIF(個人情報!$BI$5:$BI$401,"登録番号" &amp; リスト!O1733)&gt;=1,"",IF(VLOOKUP(O1733,登録者リスト!$A$1:$D$43729,4,FALSE)=基本情報!$D$6,O1733,"")),"")</f>
        <v/>
      </c>
    </row>
    <row r="1734" spans="15:16" x14ac:dyDescent="0.15">
      <c r="O1734">
        <v>1733</v>
      </c>
      <c r="P1734" t="str">
        <f>IFERROR(IF(COUNTIF(個人情報!$BI$5:$BI$401,"登録番号" &amp; リスト!O1734)&gt;=1,"",IF(VLOOKUP(O1734,登録者リスト!$A$1:$D$43729,4,FALSE)=基本情報!$D$6,O1734,"")),"")</f>
        <v/>
      </c>
    </row>
    <row r="1735" spans="15:16" x14ac:dyDescent="0.15">
      <c r="O1735">
        <v>1734</v>
      </c>
      <c r="P1735" t="str">
        <f>IFERROR(IF(COUNTIF(個人情報!$BI$5:$BI$401,"登録番号" &amp; リスト!O1735)&gt;=1,"",IF(VLOOKUP(O1735,登録者リスト!$A$1:$D$43729,4,FALSE)=基本情報!$D$6,O1735,"")),"")</f>
        <v/>
      </c>
    </row>
    <row r="1736" spans="15:16" x14ac:dyDescent="0.15">
      <c r="O1736">
        <v>1735</v>
      </c>
      <c r="P1736" t="str">
        <f>IFERROR(IF(COUNTIF(個人情報!$BI$5:$BI$401,"登録番号" &amp; リスト!O1736)&gt;=1,"",IF(VLOOKUP(O1736,登録者リスト!$A$1:$D$43729,4,FALSE)=基本情報!$D$6,O1736,"")),"")</f>
        <v/>
      </c>
    </row>
    <row r="1737" spans="15:16" x14ac:dyDescent="0.15">
      <c r="O1737">
        <v>1736</v>
      </c>
      <c r="P1737" t="str">
        <f>IFERROR(IF(COUNTIF(個人情報!$BI$5:$BI$401,"登録番号" &amp; リスト!O1737)&gt;=1,"",IF(VLOOKUP(O1737,登録者リスト!$A$1:$D$43729,4,FALSE)=基本情報!$D$6,O1737,"")),"")</f>
        <v/>
      </c>
    </row>
    <row r="1738" spans="15:16" x14ac:dyDescent="0.15">
      <c r="O1738">
        <v>1737</v>
      </c>
      <c r="P1738" t="str">
        <f>IFERROR(IF(COUNTIF(個人情報!$BI$5:$BI$401,"登録番号" &amp; リスト!O1738)&gt;=1,"",IF(VLOOKUP(O1738,登録者リスト!$A$1:$D$43729,4,FALSE)=基本情報!$D$6,O1738,"")),"")</f>
        <v/>
      </c>
    </row>
    <row r="1739" spans="15:16" x14ac:dyDescent="0.15">
      <c r="O1739">
        <v>1738</v>
      </c>
      <c r="P1739" t="str">
        <f>IFERROR(IF(COUNTIF(個人情報!$BI$5:$BI$401,"登録番号" &amp; リスト!O1739)&gt;=1,"",IF(VLOOKUP(O1739,登録者リスト!$A$1:$D$43729,4,FALSE)=基本情報!$D$6,O1739,"")),"")</f>
        <v/>
      </c>
    </row>
    <row r="1740" spans="15:16" x14ac:dyDescent="0.15">
      <c r="O1740">
        <v>1739</v>
      </c>
      <c r="P1740" t="str">
        <f>IFERROR(IF(COUNTIF(個人情報!$BI$5:$BI$401,"登録番号" &amp; リスト!O1740)&gt;=1,"",IF(VLOOKUP(O1740,登録者リスト!$A$1:$D$43729,4,FALSE)=基本情報!$D$6,O1740,"")),"")</f>
        <v/>
      </c>
    </row>
    <row r="1741" spans="15:16" x14ac:dyDescent="0.15">
      <c r="O1741">
        <v>1740</v>
      </c>
      <c r="P1741" t="str">
        <f>IFERROR(IF(COUNTIF(個人情報!$BI$5:$BI$401,"登録番号" &amp; リスト!O1741)&gt;=1,"",IF(VLOOKUP(O1741,登録者リスト!$A$1:$D$43729,4,FALSE)=基本情報!$D$6,O1741,"")),"")</f>
        <v/>
      </c>
    </row>
    <row r="1742" spans="15:16" x14ac:dyDescent="0.15">
      <c r="O1742">
        <v>1741</v>
      </c>
      <c r="P1742" t="str">
        <f>IFERROR(IF(COUNTIF(個人情報!$BI$5:$BI$401,"登録番号" &amp; リスト!O1742)&gt;=1,"",IF(VLOOKUP(O1742,登録者リスト!$A$1:$D$43729,4,FALSE)=基本情報!$D$6,O1742,"")),"")</f>
        <v/>
      </c>
    </row>
    <row r="1743" spans="15:16" x14ac:dyDescent="0.15">
      <c r="O1743">
        <v>1742</v>
      </c>
      <c r="P1743" t="str">
        <f>IFERROR(IF(COUNTIF(個人情報!$BI$5:$BI$401,"登録番号" &amp; リスト!O1743)&gt;=1,"",IF(VLOOKUP(O1743,登録者リスト!$A$1:$D$43729,4,FALSE)=基本情報!$D$6,O1743,"")),"")</f>
        <v/>
      </c>
    </row>
    <row r="1744" spans="15:16" x14ac:dyDescent="0.15">
      <c r="O1744">
        <v>1743</v>
      </c>
      <c r="P1744" t="str">
        <f>IFERROR(IF(COUNTIF(個人情報!$BI$5:$BI$401,"登録番号" &amp; リスト!O1744)&gt;=1,"",IF(VLOOKUP(O1744,登録者リスト!$A$1:$D$43729,4,FALSE)=基本情報!$D$6,O1744,"")),"")</f>
        <v/>
      </c>
    </row>
    <row r="1745" spans="15:16" x14ac:dyDescent="0.15">
      <c r="O1745">
        <v>1744</v>
      </c>
      <c r="P1745" t="str">
        <f>IFERROR(IF(COUNTIF(個人情報!$BI$5:$BI$401,"登録番号" &amp; リスト!O1745)&gt;=1,"",IF(VLOOKUP(O1745,登録者リスト!$A$1:$D$43729,4,FALSE)=基本情報!$D$6,O1745,"")),"")</f>
        <v/>
      </c>
    </row>
    <row r="1746" spans="15:16" x14ac:dyDescent="0.15">
      <c r="O1746">
        <v>1745</v>
      </c>
      <c r="P1746" t="str">
        <f>IFERROR(IF(COUNTIF(個人情報!$BI$5:$BI$401,"登録番号" &amp; リスト!O1746)&gt;=1,"",IF(VLOOKUP(O1746,登録者リスト!$A$1:$D$43729,4,FALSE)=基本情報!$D$6,O1746,"")),"")</f>
        <v/>
      </c>
    </row>
    <row r="1747" spans="15:16" x14ac:dyDescent="0.15">
      <c r="O1747">
        <v>1746</v>
      </c>
      <c r="P1747" t="str">
        <f>IFERROR(IF(COUNTIF(個人情報!$BI$5:$BI$401,"登録番号" &amp; リスト!O1747)&gt;=1,"",IF(VLOOKUP(O1747,登録者リスト!$A$1:$D$43729,4,FALSE)=基本情報!$D$6,O1747,"")),"")</f>
        <v/>
      </c>
    </row>
    <row r="1748" spans="15:16" x14ac:dyDescent="0.15">
      <c r="O1748">
        <v>1747</v>
      </c>
      <c r="P1748" t="str">
        <f>IFERROR(IF(COUNTIF(個人情報!$BI$5:$BI$401,"登録番号" &amp; リスト!O1748)&gt;=1,"",IF(VLOOKUP(O1748,登録者リスト!$A$1:$D$43729,4,FALSE)=基本情報!$D$6,O1748,"")),"")</f>
        <v/>
      </c>
    </row>
    <row r="1749" spans="15:16" x14ac:dyDescent="0.15">
      <c r="O1749">
        <v>1748</v>
      </c>
      <c r="P1749" t="str">
        <f>IFERROR(IF(COUNTIF(個人情報!$BI$5:$BI$401,"登録番号" &amp; リスト!O1749)&gt;=1,"",IF(VLOOKUP(O1749,登録者リスト!$A$1:$D$43729,4,FALSE)=基本情報!$D$6,O1749,"")),"")</f>
        <v/>
      </c>
    </row>
    <row r="1750" spans="15:16" x14ac:dyDescent="0.15">
      <c r="O1750">
        <v>1749</v>
      </c>
      <c r="P1750" t="str">
        <f>IFERROR(IF(COUNTIF(個人情報!$BI$5:$BI$401,"登録番号" &amp; リスト!O1750)&gt;=1,"",IF(VLOOKUP(O1750,登録者リスト!$A$1:$D$43729,4,FALSE)=基本情報!$D$6,O1750,"")),"")</f>
        <v/>
      </c>
    </row>
    <row r="1751" spans="15:16" x14ac:dyDescent="0.15">
      <c r="O1751">
        <v>1750</v>
      </c>
      <c r="P1751" t="str">
        <f>IFERROR(IF(COUNTIF(個人情報!$BI$5:$BI$401,"登録番号" &amp; リスト!O1751)&gt;=1,"",IF(VLOOKUP(O1751,登録者リスト!$A$1:$D$43729,4,FALSE)=基本情報!$D$6,O1751,"")),"")</f>
        <v/>
      </c>
    </row>
    <row r="1752" spans="15:16" x14ac:dyDescent="0.15">
      <c r="O1752">
        <v>1751</v>
      </c>
      <c r="P1752" t="str">
        <f>IFERROR(IF(COUNTIF(個人情報!$BI$5:$BI$401,"登録番号" &amp; リスト!O1752)&gt;=1,"",IF(VLOOKUP(O1752,登録者リスト!$A$1:$D$43729,4,FALSE)=基本情報!$D$6,O1752,"")),"")</f>
        <v/>
      </c>
    </row>
    <row r="1753" spans="15:16" x14ac:dyDescent="0.15">
      <c r="O1753">
        <v>1752</v>
      </c>
      <c r="P1753" t="str">
        <f>IFERROR(IF(COUNTIF(個人情報!$BI$5:$BI$401,"登録番号" &amp; リスト!O1753)&gt;=1,"",IF(VLOOKUP(O1753,登録者リスト!$A$1:$D$43729,4,FALSE)=基本情報!$D$6,O1753,"")),"")</f>
        <v/>
      </c>
    </row>
    <row r="1754" spans="15:16" x14ac:dyDescent="0.15">
      <c r="O1754">
        <v>1753</v>
      </c>
      <c r="P1754" t="str">
        <f>IFERROR(IF(COUNTIF(個人情報!$BI$5:$BI$401,"登録番号" &amp; リスト!O1754)&gt;=1,"",IF(VLOOKUP(O1754,登録者リスト!$A$1:$D$43729,4,FALSE)=基本情報!$D$6,O1754,"")),"")</f>
        <v/>
      </c>
    </row>
    <row r="1755" spans="15:16" x14ac:dyDescent="0.15">
      <c r="O1755">
        <v>1754</v>
      </c>
      <c r="P1755" t="str">
        <f>IFERROR(IF(COUNTIF(個人情報!$BI$5:$BI$401,"登録番号" &amp; リスト!O1755)&gt;=1,"",IF(VLOOKUP(O1755,登録者リスト!$A$1:$D$43729,4,FALSE)=基本情報!$D$6,O1755,"")),"")</f>
        <v/>
      </c>
    </row>
    <row r="1756" spans="15:16" x14ac:dyDescent="0.15">
      <c r="O1756">
        <v>1755</v>
      </c>
      <c r="P1756" t="str">
        <f>IFERROR(IF(COUNTIF(個人情報!$BI$5:$BI$401,"登録番号" &amp; リスト!O1756)&gt;=1,"",IF(VLOOKUP(O1756,登録者リスト!$A$1:$D$43729,4,FALSE)=基本情報!$D$6,O1756,"")),"")</f>
        <v/>
      </c>
    </row>
    <row r="1757" spans="15:16" x14ac:dyDescent="0.15">
      <c r="O1757">
        <v>1756</v>
      </c>
      <c r="P1757" t="str">
        <f>IFERROR(IF(COUNTIF(個人情報!$BI$5:$BI$401,"登録番号" &amp; リスト!O1757)&gt;=1,"",IF(VLOOKUP(O1757,登録者リスト!$A$1:$D$43729,4,FALSE)=基本情報!$D$6,O1757,"")),"")</f>
        <v/>
      </c>
    </row>
    <row r="1758" spans="15:16" x14ac:dyDescent="0.15">
      <c r="O1758">
        <v>1757</v>
      </c>
      <c r="P1758" t="str">
        <f>IFERROR(IF(COUNTIF(個人情報!$BI$5:$BI$401,"登録番号" &amp; リスト!O1758)&gt;=1,"",IF(VLOOKUP(O1758,登録者リスト!$A$1:$D$43729,4,FALSE)=基本情報!$D$6,O1758,"")),"")</f>
        <v/>
      </c>
    </row>
    <row r="1759" spans="15:16" x14ac:dyDescent="0.15">
      <c r="O1759">
        <v>1758</v>
      </c>
      <c r="P1759" t="str">
        <f>IFERROR(IF(COUNTIF(個人情報!$BI$5:$BI$401,"登録番号" &amp; リスト!O1759)&gt;=1,"",IF(VLOOKUP(O1759,登録者リスト!$A$1:$D$43729,4,FALSE)=基本情報!$D$6,O1759,"")),"")</f>
        <v/>
      </c>
    </row>
    <row r="1760" spans="15:16" x14ac:dyDescent="0.15">
      <c r="O1760">
        <v>1759</v>
      </c>
      <c r="P1760" t="str">
        <f>IFERROR(IF(COUNTIF(個人情報!$BI$5:$BI$401,"登録番号" &amp; リスト!O1760)&gt;=1,"",IF(VLOOKUP(O1760,登録者リスト!$A$1:$D$43729,4,FALSE)=基本情報!$D$6,O1760,"")),"")</f>
        <v/>
      </c>
    </row>
    <row r="1761" spans="15:16" x14ac:dyDescent="0.15">
      <c r="O1761">
        <v>1760</v>
      </c>
      <c r="P1761" t="str">
        <f>IFERROR(IF(COUNTIF(個人情報!$BI$5:$BI$401,"登録番号" &amp; リスト!O1761)&gt;=1,"",IF(VLOOKUP(O1761,登録者リスト!$A$1:$D$43729,4,FALSE)=基本情報!$D$6,O1761,"")),"")</f>
        <v/>
      </c>
    </row>
    <row r="1762" spans="15:16" x14ac:dyDescent="0.15">
      <c r="O1762">
        <v>1761</v>
      </c>
      <c r="P1762" t="str">
        <f>IFERROR(IF(COUNTIF(個人情報!$BI$5:$BI$401,"登録番号" &amp; リスト!O1762)&gt;=1,"",IF(VLOOKUP(O1762,登録者リスト!$A$1:$D$43729,4,FALSE)=基本情報!$D$6,O1762,"")),"")</f>
        <v/>
      </c>
    </row>
    <row r="1763" spans="15:16" x14ac:dyDescent="0.15">
      <c r="O1763">
        <v>1762</v>
      </c>
      <c r="P1763" t="str">
        <f>IFERROR(IF(COUNTIF(個人情報!$BI$5:$BI$401,"登録番号" &amp; リスト!O1763)&gt;=1,"",IF(VLOOKUP(O1763,登録者リスト!$A$1:$D$43729,4,FALSE)=基本情報!$D$6,O1763,"")),"")</f>
        <v/>
      </c>
    </row>
    <row r="1764" spans="15:16" x14ac:dyDescent="0.15">
      <c r="O1764">
        <v>1763</v>
      </c>
      <c r="P1764" t="str">
        <f>IFERROR(IF(COUNTIF(個人情報!$BI$5:$BI$401,"登録番号" &amp; リスト!O1764)&gt;=1,"",IF(VLOOKUP(O1764,登録者リスト!$A$1:$D$43729,4,FALSE)=基本情報!$D$6,O1764,"")),"")</f>
        <v/>
      </c>
    </row>
    <row r="1765" spans="15:16" x14ac:dyDescent="0.15">
      <c r="O1765">
        <v>1764</v>
      </c>
      <c r="P1765" t="str">
        <f>IFERROR(IF(COUNTIF(個人情報!$BI$5:$BI$401,"登録番号" &amp; リスト!O1765)&gt;=1,"",IF(VLOOKUP(O1765,登録者リスト!$A$1:$D$43729,4,FALSE)=基本情報!$D$6,O1765,"")),"")</f>
        <v/>
      </c>
    </row>
    <row r="1766" spans="15:16" x14ac:dyDescent="0.15">
      <c r="O1766">
        <v>1765</v>
      </c>
      <c r="P1766" t="str">
        <f>IFERROR(IF(COUNTIF(個人情報!$BI$5:$BI$401,"登録番号" &amp; リスト!O1766)&gt;=1,"",IF(VLOOKUP(O1766,登録者リスト!$A$1:$D$43729,4,FALSE)=基本情報!$D$6,O1766,"")),"")</f>
        <v/>
      </c>
    </row>
    <row r="1767" spans="15:16" x14ac:dyDescent="0.15">
      <c r="O1767">
        <v>1766</v>
      </c>
      <c r="P1767" t="str">
        <f>IFERROR(IF(COUNTIF(個人情報!$BI$5:$BI$401,"登録番号" &amp; リスト!O1767)&gt;=1,"",IF(VLOOKUP(O1767,登録者リスト!$A$1:$D$43729,4,FALSE)=基本情報!$D$6,O1767,"")),"")</f>
        <v/>
      </c>
    </row>
    <row r="1768" spans="15:16" x14ac:dyDescent="0.15">
      <c r="O1768">
        <v>1767</v>
      </c>
      <c r="P1768" t="str">
        <f>IFERROR(IF(COUNTIF(個人情報!$BI$5:$BI$401,"登録番号" &amp; リスト!O1768)&gt;=1,"",IF(VLOOKUP(O1768,登録者リスト!$A$1:$D$43729,4,FALSE)=基本情報!$D$6,O1768,"")),"")</f>
        <v/>
      </c>
    </row>
    <row r="1769" spans="15:16" x14ac:dyDescent="0.15">
      <c r="O1769">
        <v>1768</v>
      </c>
      <c r="P1769" t="str">
        <f>IFERROR(IF(COUNTIF(個人情報!$BI$5:$BI$401,"登録番号" &amp; リスト!O1769)&gt;=1,"",IF(VLOOKUP(O1769,登録者リスト!$A$1:$D$43729,4,FALSE)=基本情報!$D$6,O1769,"")),"")</f>
        <v/>
      </c>
    </row>
    <row r="1770" spans="15:16" x14ac:dyDescent="0.15">
      <c r="O1770">
        <v>1769</v>
      </c>
      <c r="P1770" t="str">
        <f>IFERROR(IF(COUNTIF(個人情報!$BI$5:$BI$401,"登録番号" &amp; リスト!O1770)&gt;=1,"",IF(VLOOKUP(O1770,登録者リスト!$A$1:$D$43729,4,FALSE)=基本情報!$D$6,O1770,"")),"")</f>
        <v/>
      </c>
    </row>
    <row r="1771" spans="15:16" x14ac:dyDescent="0.15">
      <c r="O1771">
        <v>1770</v>
      </c>
      <c r="P1771" t="str">
        <f>IFERROR(IF(COUNTIF(個人情報!$BI$5:$BI$401,"登録番号" &amp; リスト!O1771)&gt;=1,"",IF(VLOOKUP(O1771,登録者リスト!$A$1:$D$43729,4,FALSE)=基本情報!$D$6,O1771,"")),"")</f>
        <v/>
      </c>
    </row>
    <row r="1772" spans="15:16" x14ac:dyDescent="0.15">
      <c r="O1772">
        <v>1771</v>
      </c>
      <c r="P1772" t="str">
        <f>IFERROR(IF(COUNTIF(個人情報!$BI$5:$BI$401,"登録番号" &amp; リスト!O1772)&gt;=1,"",IF(VLOOKUP(O1772,登録者リスト!$A$1:$D$43729,4,FALSE)=基本情報!$D$6,O1772,"")),"")</f>
        <v/>
      </c>
    </row>
    <row r="1773" spans="15:16" x14ac:dyDescent="0.15">
      <c r="O1773">
        <v>1772</v>
      </c>
      <c r="P1773" t="str">
        <f>IFERROR(IF(COUNTIF(個人情報!$BI$5:$BI$401,"登録番号" &amp; リスト!O1773)&gt;=1,"",IF(VLOOKUP(O1773,登録者リスト!$A$1:$D$43729,4,FALSE)=基本情報!$D$6,O1773,"")),"")</f>
        <v/>
      </c>
    </row>
    <row r="1774" spans="15:16" x14ac:dyDescent="0.15">
      <c r="O1774">
        <v>1773</v>
      </c>
      <c r="P1774" t="str">
        <f>IFERROR(IF(COUNTIF(個人情報!$BI$5:$BI$401,"登録番号" &amp; リスト!O1774)&gt;=1,"",IF(VLOOKUP(O1774,登録者リスト!$A$1:$D$43729,4,FALSE)=基本情報!$D$6,O1774,"")),"")</f>
        <v/>
      </c>
    </row>
    <row r="1775" spans="15:16" x14ac:dyDescent="0.15">
      <c r="O1775">
        <v>1774</v>
      </c>
      <c r="P1775" t="str">
        <f>IFERROR(IF(COUNTIF(個人情報!$BI$5:$BI$401,"登録番号" &amp; リスト!O1775)&gt;=1,"",IF(VLOOKUP(O1775,登録者リスト!$A$1:$D$43729,4,FALSE)=基本情報!$D$6,O1775,"")),"")</f>
        <v/>
      </c>
    </row>
    <row r="1776" spans="15:16" x14ac:dyDescent="0.15">
      <c r="O1776">
        <v>1775</v>
      </c>
      <c r="P1776" t="str">
        <f>IFERROR(IF(COUNTIF(個人情報!$BI$5:$BI$401,"登録番号" &amp; リスト!O1776)&gt;=1,"",IF(VLOOKUP(O1776,登録者リスト!$A$1:$D$43729,4,FALSE)=基本情報!$D$6,O1776,"")),"")</f>
        <v/>
      </c>
    </row>
    <row r="1777" spans="15:16" x14ac:dyDescent="0.15">
      <c r="O1777">
        <v>1776</v>
      </c>
      <c r="P1777" t="str">
        <f>IFERROR(IF(COUNTIF(個人情報!$BI$5:$BI$401,"登録番号" &amp; リスト!O1777)&gt;=1,"",IF(VLOOKUP(O1777,登録者リスト!$A$1:$D$43729,4,FALSE)=基本情報!$D$6,O1777,"")),"")</f>
        <v/>
      </c>
    </row>
    <row r="1778" spans="15:16" x14ac:dyDescent="0.15">
      <c r="O1778">
        <v>1777</v>
      </c>
      <c r="P1778" t="str">
        <f>IFERROR(IF(COUNTIF(個人情報!$BI$5:$BI$401,"登録番号" &amp; リスト!O1778)&gt;=1,"",IF(VLOOKUP(O1778,登録者リスト!$A$1:$D$43729,4,FALSE)=基本情報!$D$6,O1778,"")),"")</f>
        <v/>
      </c>
    </row>
    <row r="1779" spans="15:16" x14ac:dyDescent="0.15">
      <c r="O1779">
        <v>1778</v>
      </c>
      <c r="P1779" t="str">
        <f>IFERROR(IF(COUNTIF(個人情報!$BI$5:$BI$401,"登録番号" &amp; リスト!O1779)&gt;=1,"",IF(VLOOKUP(O1779,登録者リスト!$A$1:$D$43729,4,FALSE)=基本情報!$D$6,O1779,"")),"")</f>
        <v/>
      </c>
    </row>
    <row r="1780" spans="15:16" x14ac:dyDescent="0.15">
      <c r="O1780">
        <v>1779</v>
      </c>
      <c r="P1780" t="str">
        <f>IFERROR(IF(COUNTIF(個人情報!$BI$5:$BI$401,"登録番号" &amp; リスト!O1780)&gt;=1,"",IF(VLOOKUP(O1780,登録者リスト!$A$1:$D$43729,4,FALSE)=基本情報!$D$6,O1780,"")),"")</f>
        <v/>
      </c>
    </row>
    <row r="1781" spans="15:16" x14ac:dyDescent="0.15">
      <c r="O1781">
        <v>1780</v>
      </c>
      <c r="P1781" t="str">
        <f>IFERROR(IF(COUNTIF(個人情報!$BI$5:$BI$401,"登録番号" &amp; リスト!O1781)&gt;=1,"",IF(VLOOKUP(O1781,登録者リスト!$A$1:$D$43729,4,FALSE)=基本情報!$D$6,O1781,"")),"")</f>
        <v/>
      </c>
    </row>
    <row r="1782" spans="15:16" x14ac:dyDescent="0.15">
      <c r="O1782">
        <v>1781</v>
      </c>
      <c r="P1782" t="str">
        <f>IFERROR(IF(COUNTIF(個人情報!$BI$5:$BI$401,"登録番号" &amp; リスト!O1782)&gt;=1,"",IF(VLOOKUP(O1782,登録者リスト!$A$1:$D$43729,4,FALSE)=基本情報!$D$6,O1782,"")),"")</f>
        <v/>
      </c>
    </row>
    <row r="1783" spans="15:16" x14ac:dyDescent="0.15">
      <c r="O1783">
        <v>1782</v>
      </c>
      <c r="P1783" t="str">
        <f>IFERROR(IF(COUNTIF(個人情報!$BI$5:$BI$401,"登録番号" &amp; リスト!O1783)&gt;=1,"",IF(VLOOKUP(O1783,登録者リスト!$A$1:$D$43729,4,FALSE)=基本情報!$D$6,O1783,"")),"")</f>
        <v/>
      </c>
    </row>
    <row r="1784" spans="15:16" x14ac:dyDescent="0.15">
      <c r="O1784">
        <v>1783</v>
      </c>
      <c r="P1784" t="str">
        <f>IFERROR(IF(COUNTIF(個人情報!$BI$5:$BI$401,"登録番号" &amp; リスト!O1784)&gt;=1,"",IF(VLOOKUP(O1784,登録者リスト!$A$1:$D$43729,4,FALSE)=基本情報!$D$6,O1784,"")),"")</f>
        <v/>
      </c>
    </row>
    <row r="1785" spans="15:16" x14ac:dyDescent="0.15">
      <c r="O1785">
        <v>1784</v>
      </c>
      <c r="P1785" t="str">
        <f>IFERROR(IF(COUNTIF(個人情報!$BI$5:$BI$401,"登録番号" &amp; リスト!O1785)&gt;=1,"",IF(VLOOKUP(O1785,登録者リスト!$A$1:$D$43729,4,FALSE)=基本情報!$D$6,O1785,"")),"")</f>
        <v/>
      </c>
    </row>
    <row r="1786" spans="15:16" x14ac:dyDescent="0.15">
      <c r="O1786">
        <v>1785</v>
      </c>
      <c r="P1786" t="str">
        <f>IFERROR(IF(COUNTIF(個人情報!$BI$5:$BI$401,"登録番号" &amp; リスト!O1786)&gt;=1,"",IF(VLOOKUP(O1786,登録者リスト!$A$1:$D$43729,4,FALSE)=基本情報!$D$6,O1786,"")),"")</f>
        <v/>
      </c>
    </row>
    <row r="1787" spans="15:16" x14ac:dyDescent="0.15">
      <c r="O1787">
        <v>1786</v>
      </c>
      <c r="P1787" t="str">
        <f>IFERROR(IF(COUNTIF(個人情報!$BI$5:$BI$401,"登録番号" &amp; リスト!O1787)&gt;=1,"",IF(VLOOKUP(O1787,登録者リスト!$A$1:$D$43729,4,FALSE)=基本情報!$D$6,O1787,"")),"")</f>
        <v/>
      </c>
    </row>
    <row r="1788" spans="15:16" x14ac:dyDescent="0.15">
      <c r="O1788">
        <v>1787</v>
      </c>
      <c r="P1788" t="str">
        <f>IFERROR(IF(COUNTIF(個人情報!$BI$5:$BI$401,"登録番号" &amp; リスト!O1788)&gt;=1,"",IF(VLOOKUP(O1788,登録者リスト!$A$1:$D$43729,4,FALSE)=基本情報!$D$6,O1788,"")),"")</f>
        <v/>
      </c>
    </row>
    <row r="1789" spans="15:16" x14ac:dyDescent="0.15">
      <c r="O1789">
        <v>1788</v>
      </c>
      <c r="P1789" t="str">
        <f>IFERROR(IF(COUNTIF(個人情報!$BI$5:$BI$401,"登録番号" &amp; リスト!O1789)&gt;=1,"",IF(VLOOKUP(O1789,登録者リスト!$A$1:$D$43729,4,FALSE)=基本情報!$D$6,O1789,"")),"")</f>
        <v/>
      </c>
    </row>
    <row r="1790" spans="15:16" x14ac:dyDescent="0.15">
      <c r="O1790">
        <v>1789</v>
      </c>
      <c r="P1790" t="str">
        <f>IFERROR(IF(COUNTIF(個人情報!$BI$5:$BI$401,"登録番号" &amp; リスト!O1790)&gt;=1,"",IF(VLOOKUP(O1790,登録者リスト!$A$1:$D$43729,4,FALSE)=基本情報!$D$6,O1790,"")),"")</f>
        <v/>
      </c>
    </row>
    <row r="1791" spans="15:16" x14ac:dyDescent="0.15">
      <c r="O1791">
        <v>1790</v>
      </c>
      <c r="P1791" t="str">
        <f>IFERROR(IF(COUNTIF(個人情報!$BI$5:$BI$401,"登録番号" &amp; リスト!O1791)&gt;=1,"",IF(VLOOKUP(O1791,登録者リスト!$A$1:$D$43729,4,FALSE)=基本情報!$D$6,O1791,"")),"")</f>
        <v/>
      </c>
    </row>
    <row r="1792" spans="15:16" x14ac:dyDescent="0.15">
      <c r="O1792">
        <v>1791</v>
      </c>
      <c r="P1792" t="str">
        <f>IFERROR(IF(COUNTIF(個人情報!$BI$5:$BI$401,"登録番号" &amp; リスト!O1792)&gt;=1,"",IF(VLOOKUP(O1792,登録者リスト!$A$1:$D$43729,4,FALSE)=基本情報!$D$6,O1792,"")),"")</f>
        <v/>
      </c>
    </row>
    <row r="1793" spans="15:16" x14ac:dyDescent="0.15">
      <c r="O1793">
        <v>1792</v>
      </c>
      <c r="P1793" t="str">
        <f>IFERROR(IF(COUNTIF(個人情報!$BI$5:$BI$401,"登録番号" &amp; リスト!O1793)&gt;=1,"",IF(VLOOKUP(O1793,登録者リスト!$A$1:$D$43729,4,FALSE)=基本情報!$D$6,O1793,"")),"")</f>
        <v/>
      </c>
    </row>
    <row r="1794" spans="15:16" x14ac:dyDescent="0.15">
      <c r="O1794">
        <v>1793</v>
      </c>
      <c r="P1794" t="str">
        <f>IFERROR(IF(COUNTIF(個人情報!$BI$5:$BI$401,"登録番号" &amp; リスト!O1794)&gt;=1,"",IF(VLOOKUP(O1794,登録者リスト!$A$1:$D$43729,4,FALSE)=基本情報!$D$6,O1794,"")),"")</f>
        <v/>
      </c>
    </row>
    <row r="1795" spans="15:16" x14ac:dyDescent="0.15">
      <c r="O1795">
        <v>1794</v>
      </c>
      <c r="P1795" t="str">
        <f>IFERROR(IF(COUNTIF(個人情報!$BI$5:$BI$401,"登録番号" &amp; リスト!O1795)&gt;=1,"",IF(VLOOKUP(O1795,登録者リスト!$A$1:$D$43729,4,FALSE)=基本情報!$D$6,O1795,"")),"")</f>
        <v/>
      </c>
    </row>
    <row r="1796" spans="15:16" x14ac:dyDescent="0.15">
      <c r="O1796">
        <v>1795</v>
      </c>
      <c r="P1796" t="str">
        <f>IFERROR(IF(COUNTIF(個人情報!$BI$5:$BI$401,"登録番号" &amp; リスト!O1796)&gt;=1,"",IF(VLOOKUP(O1796,登録者リスト!$A$1:$D$43729,4,FALSE)=基本情報!$D$6,O1796,"")),"")</f>
        <v/>
      </c>
    </row>
    <row r="1797" spans="15:16" x14ac:dyDescent="0.15">
      <c r="O1797">
        <v>1796</v>
      </c>
      <c r="P1797" t="str">
        <f>IFERROR(IF(COUNTIF(個人情報!$BI$5:$BI$401,"登録番号" &amp; リスト!O1797)&gt;=1,"",IF(VLOOKUP(O1797,登録者リスト!$A$1:$D$43729,4,FALSE)=基本情報!$D$6,O1797,"")),"")</f>
        <v/>
      </c>
    </row>
    <row r="1798" spans="15:16" x14ac:dyDescent="0.15">
      <c r="O1798">
        <v>1797</v>
      </c>
      <c r="P1798" t="str">
        <f>IFERROR(IF(COUNTIF(個人情報!$BI$5:$BI$401,"登録番号" &amp; リスト!O1798)&gt;=1,"",IF(VLOOKUP(O1798,登録者リスト!$A$1:$D$43729,4,FALSE)=基本情報!$D$6,O1798,"")),"")</f>
        <v/>
      </c>
    </row>
    <row r="1799" spans="15:16" x14ac:dyDescent="0.15">
      <c r="O1799">
        <v>1798</v>
      </c>
      <c r="P1799" t="str">
        <f>IFERROR(IF(COUNTIF(個人情報!$BI$5:$BI$401,"登録番号" &amp; リスト!O1799)&gt;=1,"",IF(VLOOKUP(O1799,登録者リスト!$A$1:$D$43729,4,FALSE)=基本情報!$D$6,O1799,"")),"")</f>
        <v/>
      </c>
    </row>
    <row r="1800" spans="15:16" x14ac:dyDescent="0.15">
      <c r="O1800">
        <v>1799</v>
      </c>
      <c r="P1800" t="str">
        <f>IFERROR(IF(COUNTIF(個人情報!$BI$5:$BI$401,"登録番号" &amp; リスト!O1800)&gt;=1,"",IF(VLOOKUP(O1800,登録者リスト!$A$1:$D$43729,4,FALSE)=基本情報!$D$6,O1800,"")),"")</f>
        <v/>
      </c>
    </row>
    <row r="1801" spans="15:16" x14ac:dyDescent="0.15">
      <c r="O1801">
        <v>1800</v>
      </c>
      <c r="P1801" t="str">
        <f>IFERROR(IF(COUNTIF(個人情報!$BI$5:$BI$401,"登録番号" &amp; リスト!O1801)&gt;=1,"",IF(VLOOKUP(O1801,登録者リスト!$A$1:$D$43729,4,FALSE)=基本情報!$D$6,O1801,"")),"")</f>
        <v/>
      </c>
    </row>
    <row r="1802" spans="15:16" x14ac:dyDescent="0.15">
      <c r="O1802">
        <v>1801</v>
      </c>
      <c r="P1802" t="str">
        <f>IFERROR(IF(COUNTIF(個人情報!$BI$5:$BI$401,"登録番号" &amp; リスト!O1802)&gt;=1,"",IF(VLOOKUP(O1802,登録者リスト!$A$1:$D$43729,4,FALSE)=基本情報!$D$6,O1802,"")),"")</f>
        <v/>
      </c>
    </row>
    <row r="1803" spans="15:16" x14ac:dyDescent="0.15">
      <c r="O1803">
        <v>1802</v>
      </c>
      <c r="P1803" t="str">
        <f>IFERROR(IF(COUNTIF(個人情報!$BI$5:$BI$401,"登録番号" &amp; リスト!O1803)&gt;=1,"",IF(VLOOKUP(O1803,登録者リスト!$A$1:$D$43729,4,FALSE)=基本情報!$D$6,O1803,"")),"")</f>
        <v/>
      </c>
    </row>
    <row r="1804" spans="15:16" x14ac:dyDescent="0.15">
      <c r="O1804">
        <v>1803</v>
      </c>
      <c r="P1804" t="str">
        <f>IFERROR(IF(COUNTIF(個人情報!$BI$5:$BI$401,"登録番号" &amp; リスト!O1804)&gt;=1,"",IF(VLOOKUP(O1804,登録者リスト!$A$1:$D$43729,4,FALSE)=基本情報!$D$6,O1804,"")),"")</f>
        <v/>
      </c>
    </row>
    <row r="1805" spans="15:16" x14ac:dyDescent="0.15">
      <c r="O1805">
        <v>1804</v>
      </c>
      <c r="P1805" t="str">
        <f>IFERROR(IF(COUNTIF(個人情報!$BI$5:$BI$401,"登録番号" &amp; リスト!O1805)&gt;=1,"",IF(VLOOKUP(O1805,登録者リスト!$A$1:$D$43729,4,FALSE)=基本情報!$D$6,O1805,"")),"")</f>
        <v/>
      </c>
    </row>
    <row r="1806" spans="15:16" x14ac:dyDescent="0.15">
      <c r="O1806">
        <v>1805</v>
      </c>
      <c r="P1806" t="str">
        <f>IFERROR(IF(COUNTIF(個人情報!$BI$5:$BI$401,"登録番号" &amp; リスト!O1806)&gt;=1,"",IF(VLOOKUP(O1806,登録者リスト!$A$1:$D$43729,4,FALSE)=基本情報!$D$6,O1806,"")),"")</f>
        <v/>
      </c>
    </row>
    <row r="1807" spans="15:16" x14ac:dyDescent="0.15">
      <c r="O1807">
        <v>1806</v>
      </c>
      <c r="P1807" t="str">
        <f>IFERROR(IF(COUNTIF(個人情報!$BI$5:$BI$401,"登録番号" &amp; リスト!O1807)&gt;=1,"",IF(VLOOKUP(O1807,登録者リスト!$A$1:$D$43729,4,FALSE)=基本情報!$D$6,O1807,"")),"")</f>
        <v/>
      </c>
    </row>
    <row r="1808" spans="15:16" x14ac:dyDescent="0.15">
      <c r="O1808">
        <v>1807</v>
      </c>
      <c r="P1808" t="str">
        <f>IFERROR(IF(COUNTIF(個人情報!$BI$5:$BI$401,"登録番号" &amp; リスト!O1808)&gt;=1,"",IF(VLOOKUP(O1808,登録者リスト!$A$1:$D$43729,4,FALSE)=基本情報!$D$6,O1808,"")),"")</f>
        <v/>
      </c>
    </row>
    <row r="1809" spans="15:16" x14ac:dyDescent="0.15">
      <c r="O1809">
        <v>1808</v>
      </c>
      <c r="P1809" t="str">
        <f>IFERROR(IF(COUNTIF(個人情報!$BI$5:$BI$401,"登録番号" &amp; リスト!O1809)&gt;=1,"",IF(VLOOKUP(O1809,登録者リスト!$A$1:$D$43729,4,FALSE)=基本情報!$D$6,O1809,"")),"")</f>
        <v/>
      </c>
    </row>
    <row r="1810" spans="15:16" x14ac:dyDescent="0.15">
      <c r="O1810">
        <v>1809</v>
      </c>
      <c r="P1810" t="str">
        <f>IFERROR(IF(COUNTIF(個人情報!$BI$5:$BI$401,"登録番号" &amp; リスト!O1810)&gt;=1,"",IF(VLOOKUP(O1810,登録者リスト!$A$1:$D$43729,4,FALSE)=基本情報!$D$6,O1810,"")),"")</f>
        <v/>
      </c>
    </row>
    <row r="1811" spans="15:16" x14ac:dyDescent="0.15">
      <c r="O1811">
        <v>1810</v>
      </c>
      <c r="P1811" t="str">
        <f>IFERROR(IF(COUNTIF(個人情報!$BI$5:$BI$401,"登録番号" &amp; リスト!O1811)&gt;=1,"",IF(VLOOKUP(O1811,登録者リスト!$A$1:$D$43729,4,FALSE)=基本情報!$D$6,O1811,"")),"")</f>
        <v/>
      </c>
    </row>
    <row r="1812" spans="15:16" x14ac:dyDescent="0.15">
      <c r="O1812">
        <v>1811</v>
      </c>
      <c r="P1812" t="str">
        <f>IFERROR(IF(COUNTIF(個人情報!$BI$5:$BI$401,"登録番号" &amp; リスト!O1812)&gt;=1,"",IF(VLOOKUP(O1812,登録者リスト!$A$1:$D$43729,4,FALSE)=基本情報!$D$6,O1812,"")),"")</f>
        <v/>
      </c>
    </row>
    <row r="1813" spans="15:16" x14ac:dyDescent="0.15">
      <c r="O1813">
        <v>1812</v>
      </c>
      <c r="P1813" t="str">
        <f>IFERROR(IF(COUNTIF(個人情報!$BI$5:$BI$401,"登録番号" &amp; リスト!O1813)&gt;=1,"",IF(VLOOKUP(O1813,登録者リスト!$A$1:$D$43729,4,FALSE)=基本情報!$D$6,O1813,"")),"")</f>
        <v/>
      </c>
    </row>
    <row r="1814" spans="15:16" x14ac:dyDescent="0.15">
      <c r="O1814">
        <v>1813</v>
      </c>
      <c r="P1814" t="str">
        <f>IFERROR(IF(COUNTIF(個人情報!$BI$5:$BI$401,"登録番号" &amp; リスト!O1814)&gt;=1,"",IF(VLOOKUP(O1814,登録者リスト!$A$1:$D$43729,4,FALSE)=基本情報!$D$6,O1814,"")),"")</f>
        <v/>
      </c>
    </row>
    <row r="1815" spans="15:16" x14ac:dyDescent="0.15">
      <c r="O1815">
        <v>1814</v>
      </c>
      <c r="P1815" t="str">
        <f>IFERROR(IF(COUNTIF(個人情報!$BI$5:$BI$401,"登録番号" &amp; リスト!O1815)&gt;=1,"",IF(VLOOKUP(O1815,登録者リスト!$A$1:$D$43729,4,FALSE)=基本情報!$D$6,O1815,"")),"")</f>
        <v/>
      </c>
    </row>
    <row r="1816" spans="15:16" x14ac:dyDescent="0.15">
      <c r="O1816">
        <v>1815</v>
      </c>
      <c r="P1816" t="str">
        <f>IFERROR(IF(COUNTIF(個人情報!$BI$5:$BI$401,"登録番号" &amp; リスト!O1816)&gt;=1,"",IF(VLOOKUP(O1816,登録者リスト!$A$1:$D$43729,4,FALSE)=基本情報!$D$6,O1816,"")),"")</f>
        <v/>
      </c>
    </row>
    <row r="1817" spans="15:16" x14ac:dyDescent="0.15">
      <c r="O1817">
        <v>1816</v>
      </c>
      <c r="P1817" t="str">
        <f>IFERROR(IF(COUNTIF(個人情報!$BI$5:$BI$401,"登録番号" &amp; リスト!O1817)&gt;=1,"",IF(VLOOKUP(O1817,登録者リスト!$A$1:$D$43729,4,FALSE)=基本情報!$D$6,O1817,"")),"")</f>
        <v/>
      </c>
    </row>
    <row r="1818" spans="15:16" x14ac:dyDescent="0.15">
      <c r="O1818">
        <v>1817</v>
      </c>
      <c r="P1818" t="str">
        <f>IFERROR(IF(COUNTIF(個人情報!$BI$5:$BI$401,"登録番号" &amp; リスト!O1818)&gt;=1,"",IF(VLOOKUP(O1818,登録者リスト!$A$1:$D$43729,4,FALSE)=基本情報!$D$6,O1818,"")),"")</f>
        <v/>
      </c>
    </row>
    <row r="1819" spans="15:16" x14ac:dyDescent="0.15">
      <c r="O1819">
        <v>1818</v>
      </c>
      <c r="P1819" t="str">
        <f>IFERROR(IF(COUNTIF(個人情報!$BI$5:$BI$401,"登録番号" &amp; リスト!O1819)&gt;=1,"",IF(VLOOKUP(O1819,登録者リスト!$A$1:$D$43729,4,FALSE)=基本情報!$D$6,O1819,"")),"")</f>
        <v/>
      </c>
    </row>
    <row r="1820" spans="15:16" x14ac:dyDescent="0.15">
      <c r="O1820">
        <v>1819</v>
      </c>
      <c r="P1820" t="str">
        <f>IFERROR(IF(COUNTIF(個人情報!$BI$5:$BI$401,"登録番号" &amp; リスト!O1820)&gt;=1,"",IF(VLOOKUP(O1820,登録者リスト!$A$1:$D$43729,4,FALSE)=基本情報!$D$6,O1820,"")),"")</f>
        <v/>
      </c>
    </row>
    <row r="1821" spans="15:16" x14ac:dyDescent="0.15">
      <c r="O1821">
        <v>1820</v>
      </c>
      <c r="P1821" t="str">
        <f>IFERROR(IF(COUNTIF(個人情報!$BI$5:$BI$401,"登録番号" &amp; リスト!O1821)&gt;=1,"",IF(VLOOKUP(O1821,登録者リスト!$A$1:$D$43729,4,FALSE)=基本情報!$D$6,O1821,"")),"")</f>
        <v/>
      </c>
    </row>
    <row r="1822" spans="15:16" x14ac:dyDescent="0.15">
      <c r="O1822">
        <v>1821</v>
      </c>
      <c r="P1822" t="str">
        <f>IFERROR(IF(COUNTIF(個人情報!$BI$5:$BI$401,"登録番号" &amp; リスト!O1822)&gt;=1,"",IF(VLOOKUP(O1822,登録者リスト!$A$1:$D$43729,4,FALSE)=基本情報!$D$6,O1822,"")),"")</f>
        <v/>
      </c>
    </row>
    <row r="1823" spans="15:16" x14ac:dyDescent="0.15">
      <c r="O1823">
        <v>1822</v>
      </c>
      <c r="P1823" t="str">
        <f>IFERROR(IF(COUNTIF(個人情報!$BI$5:$BI$401,"登録番号" &amp; リスト!O1823)&gt;=1,"",IF(VLOOKUP(O1823,登録者リスト!$A$1:$D$43729,4,FALSE)=基本情報!$D$6,O1823,"")),"")</f>
        <v/>
      </c>
    </row>
    <row r="1824" spans="15:16" x14ac:dyDescent="0.15">
      <c r="O1824">
        <v>1823</v>
      </c>
      <c r="P1824" t="str">
        <f>IFERROR(IF(COUNTIF(個人情報!$BI$5:$BI$401,"登録番号" &amp; リスト!O1824)&gt;=1,"",IF(VLOOKUP(O1824,登録者リスト!$A$1:$D$43729,4,FALSE)=基本情報!$D$6,O1824,"")),"")</f>
        <v/>
      </c>
    </row>
    <row r="1825" spans="15:16" x14ac:dyDescent="0.15">
      <c r="O1825">
        <v>1824</v>
      </c>
      <c r="P1825" t="str">
        <f>IFERROR(IF(COUNTIF(個人情報!$BI$5:$BI$401,"登録番号" &amp; リスト!O1825)&gt;=1,"",IF(VLOOKUP(O1825,登録者リスト!$A$1:$D$43729,4,FALSE)=基本情報!$D$6,O1825,"")),"")</f>
        <v/>
      </c>
    </row>
    <row r="1826" spans="15:16" x14ac:dyDescent="0.15">
      <c r="O1826">
        <v>1825</v>
      </c>
      <c r="P1826" t="str">
        <f>IFERROR(IF(COUNTIF(個人情報!$BI$5:$BI$401,"登録番号" &amp; リスト!O1826)&gt;=1,"",IF(VLOOKUP(O1826,登録者リスト!$A$1:$D$43729,4,FALSE)=基本情報!$D$6,O1826,"")),"")</f>
        <v/>
      </c>
    </row>
    <row r="1827" spans="15:16" x14ac:dyDescent="0.15">
      <c r="O1827">
        <v>1826</v>
      </c>
      <c r="P1827" t="str">
        <f>IFERROR(IF(COUNTIF(個人情報!$BI$5:$BI$401,"登録番号" &amp; リスト!O1827)&gt;=1,"",IF(VLOOKUP(O1827,登録者リスト!$A$1:$D$43729,4,FALSE)=基本情報!$D$6,O1827,"")),"")</f>
        <v/>
      </c>
    </row>
    <row r="1828" spans="15:16" x14ac:dyDescent="0.15">
      <c r="O1828">
        <v>1827</v>
      </c>
      <c r="P1828" t="str">
        <f>IFERROR(IF(COUNTIF(個人情報!$BI$5:$BI$401,"登録番号" &amp; リスト!O1828)&gt;=1,"",IF(VLOOKUP(O1828,登録者リスト!$A$1:$D$43729,4,FALSE)=基本情報!$D$6,O1828,"")),"")</f>
        <v/>
      </c>
    </row>
    <row r="1829" spans="15:16" x14ac:dyDescent="0.15">
      <c r="O1829">
        <v>1828</v>
      </c>
      <c r="P1829" t="str">
        <f>IFERROR(IF(COUNTIF(個人情報!$BI$5:$BI$401,"登録番号" &amp; リスト!O1829)&gt;=1,"",IF(VLOOKUP(O1829,登録者リスト!$A$1:$D$43729,4,FALSE)=基本情報!$D$6,O1829,"")),"")</f>
        <v/>
      </c>
    </row>
    <row r="1830" spans="15:16" x14ac:dyDescent="0.15">
      <c r="O1830">
        <v>1829</v>
      </c>
      <c r="P1830" t="str">
        <f>IFERROR(IF(COUNTIF(個人情報!$BI$5:$BI$401,"登録番号" &amp; リスト!O1830)&gt;=1,"",IF(VLOOKUP(O1830,登録者リスト!$A$1:$D$43729,4,FALSE)=基本情報!$D$6,O1830,"")),"")</f>
        <v/>
      </c>
    </row>
    <row r="1831" spans="15:16" x14ac:dyDescent="0.15">
      <c r="O1831">
        <v>1830</v>
      </c>
      <c r="P1831" t="str">
        <f>IFERROR(IF(COUNTIF(個人情報!$BI$5:$BI$401,"登録番号" &amp; リスト!O1831)&gt;=1,"",IF(VLOOKUP(O1831,登録者リスト!$A$1:$D$43729,4,FALSE)=基本情報!$D$6,O1831,"")),"")</f>
        <v/>
      </c>
    </row>
    <row r="1832" spans="15:16" x14ac:dyDescent="0.15">
      <c r="O1832">
        <v>1831</v>
      </c>
      <c r="P1832" t="str">
        <f>IFERROR(IF(COUNTIF(個人情報!$BI$5:$BI$401,"登録番号" &amp; リスト!O1832)&gt;=1,"",IF(VLOOKUP(O1832,登録者リスト!$A$1:$D$43729,4,FALSE)=基本情報!$D$6,O1832,"")),"")</f>
        <v/>
      </c>
    </row>
    <row r="1833" spans="15:16" x14ac:dyDescent="0.15">
      <c r="O1833">
        <v>1832</v>
      </c>
      <c r="P1833" t="str">
        <f>IFERROR(IF(COUNTIF(個人情報!$BI$5:$BI$401,"登録番号" &amp; リスト!O1833)&gt;=1,"",IF(VLOOKUP(O1833,登録者リスト!$A$1:$D$43729,4,FALSE)=基本情報!$D$6,O1833,"")),"")</f>
        <v/>
      </c>
    </row>
    <row r="1834" spans="15:16" x14ac:dyDescent="0.15">
      <c r="O1834">
        <v>1833</v>
      </c>
      <c r="P1834" t="str">
        <f>IFERROR(IF(COUNTIF(個人情報!$BI$5:$BI$401,"登録番号" &amp; リスト!O1834)&gt;=1,"",IF(VLOOKUP(O1834,登録者リスト!$A$1:$D$43729,4,FALSE)=基本情報!$D$6,O1834,"")),"")</f>
        <v/>
      </c>
    </row>
    <row r="1835" spans="15:16" x14ac:dyDescent="0.15">
      <c r="O1835">
        <v>1834</v>
      </c>
      <c r="P1835" t="str">
        <f>IFERROR(IF(COUNTIF(個人情報!$BI$5:$BI$401,"登録番号" &amp; リスト!O1835)&gt;=1,"",IF(VLOOKUP(O1835,登録者リスト!$A$1:$D$43729,4,FALSE)=基本情報!$D$6,O1835,"")),"")</f>
        <v/>
      </c>
    </row>
    <row r="1836" spans="15:16" x14ac:dyDescent="0.15">
      <c r="O1836">
        <v>1835</v>
      </c>
      <c r="P1836" t="str">
        <f>IFERROR(IF(COUNTIF(個人情報!$BI$5:$BI$401,"登録番号" &amp; リスト!O1836)&gt;=1,"",IF(VLOOKUP(O1836,登録者リスト!$A$1:$D$43729,4,FALSE)=基本情報!$D$6,O1836,"")),"")</f>
        <v/>
      </c>
    </row>
    <row r="1837" spans="15:16" x14ac:dyDescent="0.15">
      <c r="O1837">
        <v>1836</v>
      </c>
      <c r="P1837" t="str">
        <f>IFERROR(IF(COUNTIF(個人情報!$BI$5:$BI$401,"登録番号" &amp; リスト!O1837)&gt;=1,"",IF(VLOOKUP(O1837,登録者リスト!$A$1:$D$43729,4,FALSE)=基本情報!$D$6,O1837,"")),"")</f>
        <v/>
      </c>
    </row>
    <row r="1838" spans="15:16" x14ac:dyDescent="0.15">
      <c r="O1838">
        <v>1837</v>
      </c>
      <c r="P1838" t="str">
        <f>IFERROR(IF(COUNTIF(個人情報!$BI$5:$BI$401,"登録番号" &amp; リスト!O1838)&gt;=1,"",IF(VLOOKUP(O1838,登録者リスト!$A$1:$D$43729,4,FALSE)=基本情報!$D$6,O1838,"")),"")</f>
        <v/>
      </c>
    </row>
    <row r="1839" spans="15:16" x14ac:dyDescent="0.15">
      <c r="O1839">
        <v>1838</v>
      </c>
      <c r="P1839" t="str">
        <f>IFERROR(IF(COUNTIF(個人情報!$BI$5:$BI$401,"登録番号" &amp; リスト!O1839)&gt;=1,"",IF(VLOOKUP(O1839,登録者リスト!$A$1:$D$43729,4,FALSE)=基本情報!$D$6,O1839,"")),"")</f>
        <v/>
      </c>
    </row>
    <row r="1840" spans="15:16" x14ac:dyDescent="0.15">
      <c r="O1840">
        <v>1839</v>
      </c>
      <c r="P1840" t="str">
        <f>IFERROR(IF(COUNTIF(個人情報!$BI$5:$BI$401,"登録番号" &amp; リスト!O1840)&gt;=1,"",IF(VLOOKUP(O1840,登録者リスト!$A$1:$D$43729,4,FALSE)=基本情報!$D$6,O1840,"")),"")</f>
        <v/>
      </c>
    </row>
    <row r="1841" spans="15:16" x14ac:dyDescent="0.15">
      <c r="O1841">
        <v>1840</v>
      </c>
      <c r="P1841" t="str">
        <f>IFERROR(IF(COUNTIF(個人情報!$BI$5:$BI$401,"登録番号" &amp; リスト!O1841)&gt;=1,"",IF(VLOOKUP(O1841,登録者リスト!$A$1:$D$43729,4,FALSE)=基本情報!$D$6,O1841,"")),"")</f>
        <v/>
      </c>
    </row>
    <row r="1842" spans="15:16" x14ac:dyDescent="0.15">
      <c r="O1842">
        <v>1841</v>
      </c>
      <c r="P1842" t="str">
        <f>IFERROR(IF(COUNTIF(個人情報!$BI$5:$BI$401,"登録番号" &amp; リスト!O1842)&gt;=1,"",IF(VLOOKUP(O1842,登録者リスト!$A$1:$D$43729,4,FALSE)=基本情報!$D$6,O1842,"")),"")</f>
        <v/>
      </c>
    </row>
    <row r="1843" spans="15:16" x14ac:dyDescent="0.15">
      <c r="O1843">
        <v>1842</v>
      </c>
      <c r="P1843" t="str">
        <f>IFERROR(IF(COUNTIF(個人情報!$BI$5:$BI$401,"登録番号" &amp; リスト!O1843)&gt;=1,"",IF(VLOOKUP(O1843,登録者リスト!$A$1:$D$43729,4,FALSE)=基本情報!$D$6,O1843,"")),"")</f>
        <v/>
      </c>
    </row>
    <row r="1844" spans="15:16" x14ac:dyDescent="0.15">
      <c r="O1844">
        <v>1843</v>
      </c>
      <c r="P1844" t="str">
        <f>IFERROR(IF(COUNTIF(個人情報!$BI$5:$BI$401,"登録番号" &amp; リスト!O1844)&gt;=1,"",IF(VLOOKUP(O1844,登録者リスト!$A$1:$D$43729,4,FALSE)=基本情報!$D$6,O1844,"")),"")</f>
        <v/>
      </c>
    </row>
    <row r="1845" spans="15:16" x14ac:dyDescent="0.15">
      <c r="O1845">
        <v>1844</v>
      </c>
      <c r="P1845" t="str">
        <f>IFERROR(IF(COUNTIF(個人情報!$BI$5:$BI$401,"登録番号" &amp; リスト!O1845)&gt;=1,"",IF(VLOOKUP(O1845,登録者リスト!$A$1:$D$43729,4,FALSE)=基本情報!$D$6,O1845,"")),"")</f>
        <v/>
      </c>
    </row>
    <row r="1846" spans="15:16" x14ac:dyDescent="0.15">
      <c r="O1846">
        <v>1845</v>
      </c>
      <c r="P1846" t="str">
        <f>IFERROR(IF(COUNTIF(個人情報!$BI$5:$BI$401,"登録番号" &amp; リスト!O1846)&gt;=1,"",IF(VLOOKUP(O1846,登録者リスト!$A$1:$D$43729,4,FALSE)=基本情報!$D$6,O1846,"")),"")</f>
        <v/>
      </c>
    </row>
    <row r="1847" spans="15:16" x14ac:dyDescent="0.15">
      <c r="O1847">
        <v>1846</v>
      </c>
      <c r="P1847" t="str">
        <f>IFERROR(IF(COUNTIF(個人情報!$BI$5:$BI$401,"登録番号" &amp; リスト!O1847)&gt;=1,"",IF(VLOOKUP(O1847,登録者リスト!$A$1:$D$43729,4,FALSE)=基本情報!$D$6,O1847,"")),"")</f>
        <v/>
      </c>
    </row>
    <row r="1848" spans="15:16" x14ac:dyDescent="0.15">
      <c r="O1848">
        <v>1847</v>
      </c>
      <c r="P1848" t="str">
        <f>IFERROR(IF(COUNTIF(個人情報!$BI$5:$BI$401,"登録番号" &amp; リスト!O1848)&gt;=1,"",IF(VLOOKUP(O1848,登録者リスト!$A$1:$D$43729,4,FALSE)=基本情報!$D$6,O1848,"")),"")</f>
        <v/>
      </c>
    </row>
    <row r="1849" spans="15:16" x14ac:dyDescent="0.15">
      <c r="O1849">
        <v>1848</v>
      </c>
      <c r="P1849" t="str">
        <f>IFERROR(IF(COUNTIF(個人情報!$BI$5:$BI$401,"登録番号" &amp; リスト!O1849)&gt;=1,"",IF(VLOOKUP(O1849,登録者リスト!$A$1:$D$43729,4,FALSE)=基本情報!$D$6,O1849,"")),"")</f>
        <v/>
      </c>
    </row>
    <row r="1850" spans="15:16" x14ac:dyDescent="0.15">
      <c r="O1850">
        <v>1849</v>
      </c>
      <c r="P1850" t="str">
        <f>IFERROR(IF(COUNTIF(個人情報!$BI$5:$BI$401,"登録番号" &amp; リスト!O1850)&gt;=1,"",IF(VLOOKUP(O1850,登録者リスト!$A$1:$D$43729,4,FALSE)=基本情報!$D$6,O1850,"")),"")</f>
        <v/>
      </c>
    </row>
    <row r="1851" spans="15:16" x14ac:dyDescent="0.15">
      <c r="O1851">
        <v>1850</v>
      </c>
      <c r="P1851" t="str">
        <f>IFERROR(IF(COUNTIF(個人情報!$BI$5:$BI$401,"登録番号" &amp; リスト!O1851)&gt;=1,"",IF(VLOOKUP(O1851,登録者リスト!$A$1:$D$43729,4,FALSE)=基本情報!$D$6,O1851,"")),"")</f>
        <v/>
      </c>
    </row>
    <row r="1852" spans="15:16" x14ac:dyDescent="0.15">
      <c r="O1852">
        <v>1851</v>
      </c>
      <c r="P1852" t="str">
        <f>IFERROR(IF(COUNTIF(個人情報!$BI$5:$BI$401,"登録番号" &amp; リスト!O1852)&gt;=1,"",IF(VLOOKUP(O1852,登録者リスト!$A$1:$D$43729,4,FALSE)=基本情報!$D$6,O1852,"")),"")</f>
        <v/>
      </c>
    </row>
    <row r="1853" spans="15:16" x14ac:dyDescent="0.15">
      <c r="O1853">
        <v>1852</v>
      </c>
      <c r="P1853" t="str">
        <f>IFERROR(IF(COUNTIF(個人情報!$BI$5:$BI$401,"登録番号" &amp; リスト!O1853)&gt;=1,"",IF(VLOOKUP(O1853,登録者リスト!$A$1:$D$43729,4,FALSE)=基本情報!$D$6,O1853,"")),"")</f>
        <v/>
      </c>
    </row>
    <row r="1854" spans="15:16" x14ac:dyDescent="0.15">
      <c r="O1854">
        <v>1853</v>
      </c>
      <c r="P1854" t="str">
        <f>IFERROR(IF(COUNTIF(個人情報!$BI$5:$BI$401,"登録番号" &amp; リスト!O1854)&gt;=1,"",IF(VLOOKUP(O1854,登録者リスト!$A$1:$D$43729,4,FALSE)=基本情報!$D$6,O1854,"")),"")</f>
        <v/>
      </c>
    </row>
    <row r="1855" spans="15:16" x14ac:dyDescent="0.15">
      <c r="O1855">
        <v>1854</v>
      </c>
      <c r="P1855" t="str">
        <f>IFERROR(IF(COUNTIF(個人情報!$BI$5:$BI$401,"登録番号" &amp; リスト!O1855)&gt;=1,"",IF(VLOOKUP(O1855,登録者リスト!$A$1:$D$43729,4,FALSE)=基本情報!$D$6,O1855,"")),"")</f>
        <v/>
      </c>
    </row>
    <row r="1856" spans="15:16" x14ac:dyDescent="0.15">
      <c r="O1856">
        <v>1855</v>
      </c>
      <c r="P1856" t="str">
        <f>IFERROR(IF(COUNTIF(個人情報!$BI$5:$BI$401,"登録番号" &amp; リスト!O1856)&gt;=1,"",IF(VLOOKUP(O1856,登録者リスト!$A$1:$D$43729,4,FALSE)=基本情報!$D$6,O1856,"")),"")</f>
        <v/>
      </c>
    </row>
    <row r="1857" spans="15:16" x14ac:dyDescent="0.15">
      <c r="O1857">
        <v>1856</v>
      </c>
      <c r="P1857" t="str">
        <f>IFERROR(IF(COUNTIF(個人情報!$BI$5:$BI$401,"登録番号" &amp; リスト!O1857)&gt;=1,"",IF(VLOOKUP(O1857,登録者リスト!$A$1:$D$43729,4,FALSE)=基本情報!$D$6,O1857,"")),"")</f>
        <v/>
      </c>
    </row>
    <row r="1858" spans="15:16" x14ac:dyDescent="0.15">
      <c r="O1858">
        <v>1857</v>
      </c>
      <c r="P1858" t="str">
        <f>IFERROR(IF(COUNTIF(個人情報!$BI$5:$BI$401,"登録番号" &amp; リスト!O1858)&gt;=1,"",IF(VLOOKUP(O1858,登録者リスト!$A$1:$D$43729,4,FALSE)=基本情報!$D$6,O1858,"")),"")</f>
        <v/>
      </c>
    </row>
    <row r="1859" spans="15:16" x14ac:dyDescent="0.15">
      <c r="O1859">
        <v>1858</v>
      </c>
      <c r="P1859" t="str">
        <f>IFERROR(IF(COUNTIF(個人情報!$BI$5:$BI$401,"登録番号" &amp; リスト!O1859)&gt;=1,"",IF(VLOOKUP(O1859,登録者リスト!$A$1:$D$43729,4,FALSE)=基本情報!$D$6,O1859,"")),"")</f>
        <v/>
      </c>
    </row>
    <row r="1860" spans="15:16" x14ac:dyDescent="0.15">
      <c r="O1860">
        <v>1859</v>
      </c>
      <c r="P1860" t="str">
        <f>IFERROR(IF(COUNTIF(個人情報!$BI$5:$BI$401,"登録番号" &amp; リスト!O1860)&gt;=1,"",IF(VLOOKUP(O1860,登録者リスト!$A$1:$D$43729,4,FALSE)=基本情報!$D$6,O1860,"")),"")</f>
        <v/>
      </c>
    </row>
    <row r="1861" spans="15:16" x14ac:dyDescent="0.15">
      <c r="O1861">
        <v>1860</v>
      </c>
      <c r="P1861" t="str">
        <f>IFERROR(IF(COUNTIF(個人情報!$BI$5:$BI$401,"登録番号" &amp; リスト!O1861)&gt;=1,"",IF(VLOOKUP(O1861,登録者リスト!$A$1:$D$43729,4,FALSE)=基本情報!$D$6,O1861,"")),"")</f>
        <v/>
      </c>
    </row>
    <row r="1862" spans="15:16" x14ac:dyDescent="0.15">
      <c r="O1862">
        <v>1861</v>
      </c>
      <c r="P1862" t="str">
        <f>IFERROR(IF(COUNTIF(個人情報!$BI$5:$BI$401,"登録番号" &amp; リスト!O1862)&gt;=1,"",IF(VLOOKUP(O1862,登録者リスト!$A$1:$D$43729,4,FALSE)=基本情報!$D$6,O1862,"")),"")</f>
        <v/>
      </c>
    </row>
    <row r="1863" spans="15:16" x14ac:dyDescent="0.15">
      <c r="O1863">
        <v>1862</v>
      </c>
      <c r="P1863" t="str">
        <f>IFERROR(IF(COUNTIF(個人情報!$BI$5:$BI$401,"登録番号" &amp; リスト!O1863)&gt;=1,"",IF(VLOOKUP(O1863,登録者リスト!$A$1:$D$43729,4,FALSE)=基本情報!$D$6,O1863,"")),"")</f>
        <v/>
      </c>
    </row>
    <row r="1864" spans="15:16" x14ac:dyDescent="0.15">
      <c r="O1864">
        <v>1863</v>
      </c>
      <c r="P1864" t="str">
        <f>IFERROR(IF(COUNTIF(個人情報!$BI$5:$BI$401,"登録番号" &amp; リスト!O1864)&gt;=1,"",IF(VLOOKUP(O1864,登録者リスト!$A$1:$D$43729,4,FALSE)=基本情報!$D$6,O1864,"")),"")</f>
        <v/>
      </c>
    </row>
    <row r="1865" spans="15:16" x14ac:dyDescent="0.15">
      <c r="O1865">
        <v>1864</v>
      </c>
      <c r="P1865" t="str">
        <f>IFERROR(IF(COUNTIF(個人情報!$BI$5:$BI$401,"登録番号" &amp; リスト!O1865)&gt;=1,"",IF(VLOOKUP(O1865,登録者リスト!$A$1:$D$43729,4,FALSE)=基本情報!$D$6,O1865,"")),"")</f>
        <v/>
      </c>
    </row>
    <row r="1866" spans="15:16" x14ac:dyDescent="0.15">
      <c r="O1866">
        <v>1865</v>
      </c>
      <c r="P1866" t="str">
        <f>IFERROR(IF(COUNTIF(個人情報!$BI$5:$BI$401,"登録番号" &amp; リスト!O1866)&gt;=1,"",IF(VLOOKUP(O1866,登録者リスト!$A$1:$D$43729,4,FALSE)=基本情報!$D$6,O1866,"")),"")</f>
        <v/>
      </c>
    </row>
    <row r="1867" spans="15:16" x14ac:dyDescent="0.15">
      <c r="O1867">
        <v>1866</v>
      </c>
      <c r="P1867" t="str">
        <f>IFERROR(IF(COUNTIF(個人情報!$BI$5:$BI$401,"登録番号" &amp; リスト!O1867)&gt;=1,"",IF(VLOOKUP(O1867,登録者リスト!$A$1:$D$43729,4,FALSE)=基本情報!$D$6,O1867,"")),"")</f>
        <v/>
      </c>
    </row>
    <row r="1868" spans="15:16" x14ac:dyDescent="0.15">
      <c r="O1868">
        <v>1867</v>
      </c>
      <c r="P1868" t="str">
        <f>IFERROR(IF(COUNTIF(個人情報!$BI$5:$BI$401,"登録番号" &amp; リスト!O1868)&gt;=1,"",IF(VLOOKUP(O1868,登録者リスト!$A$1:$D$43729,4,FALSE)=基本情報!$D$6,O1868,"")),"")</f>
        <v/>
      </c>
    </row>
    <row r="1869" spans="15:16" x14ac:dyDescent="0.15">
      <c r="O1869">
        <v>1868</v>
      </c>
      <c r="P1869" t="str">
        <f>IFERROR(IF(COUNTIF(個人情報!$BI$5:$BI$401,"登録番号" &amp; リスト!O1869)&gt;=1,"",IF(VLOOKUP(O1869,登録者リスト!$A$1:$D$43729,4,FALSE)=基本情報!$D$6,O1869,"")),"")</f>
        <v/>
      </c>
    </row>
    <row r="1870" spans="15:16" x14ac:dyDescent="0.15">
      <c r="O1870">
        <v>1869</v>
      </c>
      <c r="P1870" t="str">
        <f>IFERROR(IF(COUNTIF(個人情報!$BI$5:$BI$401,"登録番号" &amp; リスト!O1870)&gt;=1,"",IF(VLOOKUP(O1870,登録者リスト!$A$1:$D$43729,4,FALSE)=基本情報!$D$6,O1870,"")),"")</f>
        <v/>
      </c>
    </row>
    <row r="1871" spans="15:16" x14ac:dyDescent="0.15">
      <c r="O1871">
        <v>1870</v>
      </c>
      <c r="P1871" t="str">
        <f>IFERROR(IF(COUNTIF(個人情報!$BI$5:$BI$401,"登録番号" &amp; リスト!O1871)&gt;=1,"",IF(VLOOKUP(O1871,登録者リスト!$A$1:$D$43729,4,FALSE)=基本情報!$D$6,O1871,"")),"")</f>
        <v/>
      </c>
    </row>
    <row r="1872" spans="15:16" x14ac:dyDescent="0.15">
      <c r="O1872">
        <v>1871</v>
      </c>
      <c r="P1872" t="str">
        <f>IFERROR(IF(COUNTIF(個人情報!$BI$5:$BI$401,"登録番号" &amp; リスト!O1872)&gt;=1,"",IF(VLOOKUP(O1872,登録者リスト!$A$1:$D$43729,4,FALSE)=基本情報!$D$6,O1872,"")),"")</f>
        <v/>
      </c>
    </row>
    <row r="1873" spans="15:16" x14ac:dyDescent="0.15">
      <c r="O1873">
        <v>1872</v>
      </c>
      <c r="P1873" t="str">
        <f>IFERROR(IF(COUNTIF(個人情報!$BI$5:$BI$401,"登録番号" &amp; リスト!O1873)&gt;=1,"",IF(VLOOKUP(O1873,登録者リスト!$A$1:$D$43729,4,FALSE)=基本情報!$D$6,O1873,"")),"")</f>
        <v/>
      </c>
    </row>
    <row r="1874" spans="15:16" x14ac:dyDescent="0.15">
      <c r="O1874">
        <v>1873</v>
      </c>
      <c r="P1874" t="str">
        <f>IFERROR(IF(COUNTIF(個人情報!$BI$5:$BI$401,"登録番号" &amp; リスト!O1874)&gt;=1,"",IF(VLOOKUP(O1874,登録者リスト!$A$1:$D$43729,4,FALSE)=基本情報!$D$6,O1874,"")),"")</f>
        <v/>
      </c>
    </row>
    <row r="1875" spans="15:16" x14ac:dyDescent="0.15">
      <c r="O1875">
        <v>1874</v>
      </c>
      <c r="P1875" t="str">
        <f>IFERROR(IF(COUNTIF(個人情報!$BI$5:$BI$401,"登録番号" &amp; リスト!O1875)&gt;=1,"",IF(VLOOKUP(O1875,登録者リスト!$A$1:$D$43729,4,FALSE)=基本情報!$D$6,O1875,"")),"")</f>
        <v/>
      </c>
    </row>
    <row r="1876" spans="15:16" x14ac:dyDescent="0.15">
      <c r="O1876">
        <v>1875</v>
      </c>
      <c r="P1876" t="str">
        <f>IFERROR(IF(COUNTIF(個人情報!$BI$5:$BI$401,"登録番号" &amp; リスト!O1876)&gt;=1,"",IF(VLOOKUP(O1876,登録者リスト!$A$1:$D$43729,4,FALSE)=基本情報!$D$6,O1876,"")),"")</f>
        <v/>
      </c>
    </row>
    <row r="1877" spans="15:16" x14ac:dyDescent="0.15">
      <c r="O1877">
        <v>1876</v>
      </c>
      <c r="P1877" t="str">
        <f>IFERROR(IF(COUNTIF(個人情報!$BI$5:$BI$401,"登録番号" &amp; リスト!O1877)&gt;=1,"",IF(VLOOKUP(O1877,登録者リスト!$A$1:$D$43729,4,FALSE)=基本情報!$D$6,O1877,"")),"")</f>
        <v/>
      </c>
    </row>
    <row r="1878" spans="15:16" x14ac:dyDescent="0.15">
      <c r="O1878">
        <v>1877</v>
      </c>
      <c r="P1878" t="str">
        <f>IFERROR(IF(COUNTIF(個人情報!$BI$5:$BI$401,"登録番号" &amp; リスト!O1878)&gt;=1,"",IF(VLOOKUP(O1878,登録者リスト!$A$1:$D$43729,4,FALSE)=基本情報!$D$6,O1878,"")),"")</f>
        <v/>
      </c>
    </row>
    <row r="1879" spans="15:16" x14ac:dyDescent="0.15">
      <c r="O1879">
        <v>1878</v>
      </c>
      <c r="P1879" t="str">
        <f>IFERROR(IF(COUNTIF(個人情報!$BI$5:$BI$401,"登録番号" &amp; リスト!O1879)&gt;=1,"",IF(VLOOKUP(O1879,登録者リスト!$A$1:$D$43729,4,FALSE)=基本情報!$D$6,O1879,"")),"")</f>
        <v/>
      </c>
    </row>
    <row r="1880" spans="15:16" x14ac:dyDescent="0.15">
      <c r="O1880">
        <v>1879</v>
      </c>
      <c r="P1880" t="str">
        <f>IFERROR(IF(COUNTIF(個人情報!$BI$5:$BI$401,"登録番号" &amp; リスト!O1880)&gt;=1,"",IF(VLOOKUP(O1880,登録者リスト!$A$1:$D$43729,4,FALSE)=基本情報!$D$6,O1880,"")),"")</f>
        <v/>
      </c>
    </row>
    <row r="1881" spans="15:16" x14ac:dyDescent="0.15">
      <c r="O1881">
        <v>1880</v>
      </c>
      <c r="P1881" t="str">
        <f>IFERROR(IF(COUNTIF(個人情報!$BI$5:$BI$401,"登録番号" &amp; リスト!O1881)&gt;=1,"",IF(VLOOKUP(O1881,登録者リスト!$A$1:$D$43729,4,FALSE)=基本情報!$D$6,O1881,"")),"")</f>
        <v/>
      </c>
    </row>
    <row r="1882" spans="15:16" x14ac:dyDescent="0.15">
      <c r="O1882">
        <v>1881</v>
      </c>
      <c r="P1882" t="str">
        <f>IFERROR(IF(COUNTIF(個人情報!$BI$5:$BI$401,"登録番号" &amp; リスト!O1882)&gt;=1,"",IF(VLOOKUP(O1882,登録者リスト!$A$1:$D$43729,4,FALSE)=基本情報!$D$6,O1882,"")),"")</f>
        <v/>
      </c>
    </row>
    <row r="1883" spans="15:16" x14ac:dyDescent="0.15">
      <c r="O1883">
        <v>1882</v>
      </c>
      <c r="P1883" t="str">
        <f>IFERROR(IF(COUNTIF(個人情報!$BI$5:$BI$401,"登録番号" &amp; リスト!O1883)&gt;=1,"",IF(VLOOKUP(O1883,登録者リスト!$A$1:$D$43729,4,FALSE)=基本情報!$D$6,O1883,"")),"")</f>
        <v/>
      </c>
    </row>
    <row r="1884" spans="15:16" x14ac:dyDescent="0.15">
      <c r="O1884">
        <v>1883</v>
      </c>
      <c r="P1884" t="str">
        <f>IFERROR(IF(COUNTIF(個人情報!$BI$5:$BI$401,"登録番号" &amp; リスト!O1884)&gt;=1,"",IF(VLOOKUP(O1884,登録者リスト!$A$1:$D$43729,4,FALSE)=基本情報!$D$6,O1884,"")),"")</f>
        <v/>
      </c>
    </row>
    <row r="1885" spans="15:16" x14ac:dyDescent="0.15">
      <c r="O1885">
        <v>1884</v>
      </c>
      <c r="P1885" t="str">
        <f>IFERROR(IF(COUNTIF(個人情報!$BI$5:$BI$401,"登録番号" &amp; リスト!O1885)&gt;=1,"",IF(VLOOKUP(O1885,登録者リスト!$A$1:$D$43729,4,FALSE)=基本情報!$D$6,O1885,"")),"")</f>
        <v/>
      </c>
    </row>
    <row r="1886" spans="15:16" x14ac:dyDescent="0.15">
      <c r="O1886">
        <v>1885</v>
      </c>
      <c r="P1886" t="str">
        <f>IFERROR(IF(COUNTIF(個人情報!$BI$5:$BI$401,"登録番号" &amp; リスト!O1886)&gt;=1,"",IF(VLOOKUP(O1886,登録者リスト!$A$1:$D$43729,4,FALSE)=基本情報!$D$6,O1886,"")),"")</f>
        <v/>
      </c>
    </row>
    <row r="1887" spans="15:16" x14ac:dyDescent="0.15">
      <c r="O1887">
        <v>1886</v>
      </c>
      <c r="P1887" t="str">
        <f>IFERROR(IF(COUNTIF(個人情報!$BI$5:$BI$401,"登録番号" &amp; リスト!O1887)&gt;=1,"",IF(VLOOKUP(O1887,登録者リスト!$A$1:$D$43729,4,FALSE)=基本情報!$D$6,O1887,"")),"")</f>
        <v/>
      </c>
    </row>
    <row r="1888" spans="15:16" x14ac:dyDescent="0.15">
      <c r="O1888">
        <v>1887</v>
      </c>
      <c r="P1888" t="str">
        <f>IFERROR(IF(COUNTIF(個人情報!$BI$5:$BI$401,"登録番号" &amp; リスト!O1888)&gt;=1,"",IF(VLOOKUP(O1888,登録者リスト!$A$1:$D$43729,4,FALSE)=基本情報!$D$6,O1888,"")),"")</f>
        <v/>
      </c>
    </row>
    <row r="1889" spans="15:16" x14ac:dyDescent="0.15">
      <c r="O1889">
        <v>1888</v>
      </c>
      <c r="P1889" t="str">
        <f>IFERROR(IF(COUNTIF(個人情報!$BI$5:$BI$401,"登録番号" &amp; リスト!O1889)&gt;=1,"",IF(VLOOKUP(O1889,登録者リスト!$A$1:$D$43729,4,FALSE)=基本情報!$D$6,O1889,"")),"")</f>
        <v/>
      </c>
    </row>
    <row r="1890" spans="15:16" x14ac:dyDescent="0.15">
      <c r="O1890">
        <v>1889</v>
      </c>
      <c r="P1890" t="str">
        <f>IFERROR(IF(COUNTIF(個人情報!$BI$5:$BI$401,"登録番号" &amp; リスト!O1890)&gt;=1,"",IF(VLOOKUP(O1890,登録者リスト!$A$1:$D$43729,4,FALSE)=基本情報!$D$6,O1890,"")),"")</f>
        <v/>
      </c>
    </row>
    <row r="1891" spans="15:16" x14ac:dyDescent="0.15">
      <c r="O1891">
        <v>1890</v>
      </c>
      <c r="P1891" t="str">
        <f>IFERROR(IF(COUNTIF(個人情報!$BI$5:$BI$401,"登録番号" &amp; リスト!O1891)&gt;=1,"",IF(VLOOKUP(O1891,登録者リスト!$A$1:$D$43729,4,FALSE)=基本情報!$D$6,O1891,"")),"")</f>
        <v/>
      </c>
    </row>
    <row r="1892" spans="15:16" x14ac:dyDescent="0.15">
      <c r="O1892">
        <v>1891</v>
      </c>
      <c r="P1892" t="str">
        <f>IFERROR(IF(COUNTIF(個人情報!$BI$5:$BI$401,"登録番号" &amp; リスト!O1892)&gt;=1,"",IF(VLOOKUP(O1892,登録者リスト!$A$1:$D$43729,4,FALSE)=基本情報!$D$6,O1892,"")),"")</f>
        <v/>
      </c>
    </row>
    <row r="1893" spans="15:16" x14ac:dyDescent="0.15">
      <c r="O1893">
        <v>1892</v>
      </c>
      <c r="P1893" t="str">
        <f>IFERROR(IF(COUNTIF(個人情報!$BI$5:$BI$401,"登録番号" &amp; リスト!O1893)&gt;=1,"",IF(VLOOKUP(O1893,登録者リスト!$A$1:$D$43729,4,FALSE)=基本情報!$D$6,O1893,"")),"")</f>
        <v/>
      </c>
    </row>
    <row r="1894" spans="15:16" x14ac:dyDescent="0.15">
      <c r="O1894">
        <v>1893</v>
      </c>
      <c r="P1894" t="str">
        <f>IFERROR(IF(COUNTIF(個人情報!$BI$5:$BI$401,"登録番号" &amp; リスト!O1894)&gt;=1,"",IF(VLOOKUP(O1894,登録者リスト!$A$1:$D$43729,4,FALSE)=基本情報!$D$6,O1894,"")),"")</f>
        <v/>
      </c>
    </row>
    <row r="1895" spans="15:16" x14ac:dyDescent="0.15">
      <c r="O1895">
        <v>1894</v>
      </c>
      <c r="P1895" t="str">
        <f>IFERROR(IF(COUNTIF(個人情報!$BI$5:$BI$401,"登録番号" &amp; リスト!O1895)&gt;=1,"",IF(VLOOKUP(O1895,登録者リスト!$A$1:$D$43729,4,FALSE)=基本情報!$D$6,O1895,"")),"")</f>
        <v/>
      </c>
    </row>
    <row r="1896" spans="15:16" x14ac:dyDescent="0.15">
      <c r="O1896">
        <v>1895</v>
      </c>
      <c r="P1896" t="str">
        <f>IFERROR(IF(COUNTIF(個人情報!$BI$5:$BI$401,"登録番号" &amp; リスト!O1896)&gt;=1,"",IF(VLOOKUP(O1896,登録者リスト!$A$1:$D$43729,4,FALSE)=基本情報!$D$6,O1896,"")),"")</f>
        <v/>
      </c>
    </row>
    <row r="1897" spans="15:16" x14ac:dyDescent="0.15">
      <c r="O1897">
        <v>1896</v>
      </c>
      <c r="P1897" t="str">
        <f>IFERROR(IF(COUNTIF(個人情報!$BI$5:$BI$401,"登録番号" &amp; リスト!O1897)&gt;=1,"",IF(VLOOKUP(O1897,登録者リスト!$A$1:$D$43729,4,FALSE)=基本情報!$D$6,O1897,"")),"")</f>
        <v/>
      </c>
    </row>
    <row r="1898" spans="15:16" x14ac:dyDescent="0.15">
      <c r="O1898">
        <v>1897</v>
      </c>
      <c r="P1898" t="str">
        <f>IFERROR(IF(COUNTIF(個人情報!$BI$5:$BI$401,"登録番号" &amp; リスト!O1898)&gt;=1,"",IF(VLOOKUP(O1898,登録者リスト!$A$1:$D$43729,4,FALSE)=基本情報!$D$6,O1898,"")),"")</f>
        <v/>
      </c>
    </row>
    <row r="1899" spans="15:16" x14ac:dyDescent="0.15">
      <c r="O1899">
        <v>1898</v>
      </c>
      <c r="P1899" t="str">
        <f>IFERROR(IF(COUNTIF(個人情報!$BI$5:$BI$401,"登録番号" &amp; リスト!O1899)&gt;=1,"",IF(VLOOKUP(O1899,登録者リスト!$A$1:$D$43729,4,FALSE)=基本情報!$D$6,O1899,"")),"")</f>
        <v/>
      </c>
    </row>
    <row r="1900" spans="15:16" x14ac:dyDescent="0.15">
      <c r="O1900">
        <v>1899</v>
      </c>
      <c r="P1900" t="str">
        <f>IFERROR(IF(COUNTIF(個人情報!$BI$5:$BI$401,"登録番号" &amp; リスト!O1900)&gt;=1,"",IF(VLOOKUP(O1900,登録者リスト!$A$1:$D$43729,4,FALSE)=基本情報!$D$6,O1900,"")),"")</f>
        <v/>
      </c>
    </row>
    <row r="1901" spans="15:16" x14ac:dyDescent="0.15">
      <c r="O1901">
        <v>1900</v>
      </c>
      <c r="P1901" t="str">
        <f>IFERROR(IF(COUNTIF(個人情報!$BI$5:$BI$401,"登録番号" &amp; リスト!O1901)&gt;=1,"",IF(VLOOKUP(O1901,登録者リスト!$A$1:$D$43729,4,FALSE)=基本情報!$D$6,O1901,"")),"")</f>
        <v/>
      </c>
    </row>
    <row r="1902" spans="15:16" x14ac:dyDescent="0.15">
      <c r="O1902">
        <v>1901</v>
      </c>
      <c r="P1902" t="str">
        <f>IFERROR(IF(COUNTIF(個人情報!$BI$5:$BI$401,"登録番号" &amp; リスト!O1902)&gt;=1,"",IF(VLOOKUP(O1902,登録者リスト!$A$1:$D$43729,4,FALSE)=基本情報!$D$6,O1902,"")),"")</f>
        <v/>
      </c>
    </row>
    <row r="1903" spans="15:16" x14ac:dyDescent="0.15">
      <c r="O1903">
        <v>1902</v>
      </c>
      <c r="P1903" t="str">
        <f>IFERROR(IF(COUNTIF(個人情報!$BI$5:$BI$401,"登録番号" &amp; リスト!O1903)&gt;=1,"",IF(VLOOKUP(O1903,登録者リスト!$A$1:$D$43729,4,FALSE)=基本情報!$D$6,O1903,"")),"")</f>
        <v/>
      </c>
    </row>
    <row r="1904" spans="15:16" x14ac:dyDescent="0.15">
      <c r="O1904">
        <v>1903</v>
      </c>
      <c r="P1904" t="str">
        <f>IFERROR(IF(COUNTIF(個人情報!$BI$5:$BI$401,"登録番号" &amp; リスト!O1904)&gt;=1,"",IF(VLOOKUP(O1904,登録者リスト!$A$1:$D$43729,4,FALSE)=基本情報!$D$6,O1904,"")),"")</f>
        <v/>
      </c>
    </row>
    <row r="1905" spans="15:16" x14ac:dyDescent="0.15">
      <c r="O1905">
        <v>1904</v>
      </c>
      <c r="P1905" t="str">
        <f>IFERROR(IF(COUNTIF(個人情報!$BI$5:$BI$401,"登録番号" &amp; リスト!O1905)&gt;=1,"",IF(VLOOKUP(O1905,登録者リスト!$A$1:$D$43729,4,FALSE)=基本情報!$D$6,O1905,"")),"")</f>
        <v/>
      </c>
    </row>
    <row r="1906" spans="15:16" x14ac:dyDescent="0.15">
      <c r="O1906">
        <v>1905</v>
      </c>
      <c r="P1906" t="str">
        <f>IFERROR(IF(COUNTIF(個人情報!$BI$5:$BI$401,"登録番号" &amp; リスト!O1906)&gt;=1,"",IF(VLOOKUP(O1906,登録者リスト!$A$1:$D$43729,4,FALSE)=基本情報!$D$6,O1906,"")),"")</f>
        <v/>
      </c>
    </row>
    <row r="1907" spans="15:16" x14ac:dyDescent="0.15">
      <c r="O1907">
        <v>1906</v>
      </c>
      <c r="P1907" t="str">
        <f>IFERROR(IF(COUNTIF(個人情報!$BI$5:$BI$401,"登録番号" &amp; リスト!O1907)&gt;=1,"",IF(VLOOKUP(O1907,登録者リスト!$A$1:$D$43729,4,FALSE)=基本情報!$D$6,O1907,"")),"")</f>
        <v/>
      </c>
    </row>
    <row r="1908" spans="15:16" x14ac:dyDescent="0.15">
      <c r="O1908">
        <v>1907</v>
      </c>
      <c r="P1908" t="str">
        <f>IFERROR(IF(COUNTIF(個人情報!$BI$5:$BI$401,"登録番号" &amp; リスト!O1908)&gt;=1,"",IF(VLOOKUP(O1908,登録者リスト!$A$1:$D$43729,4,FALSE)=基本情報!$D$6,O1908,"")),"")</f>
        <v/>
      </c>
    </row>
    <row r="1909" spans="15:16" x14ac:dyDescent="0.15">
      <c r="O1909">
        <v>1908</v>
      </c>
      <c r="P1909" t="str">
        <f>IFERROR(IF(COUNTIF(個人情報!$BI$5:$BI$401,"登録番号" &amp; リスト!O1909)&gt;=1,"",IF(VLOOKUP(O1909,登録者リスト!$A$1:$D$43729,4,FALSE)=基本情報!$D$6,O1909,"")),"")</f>
        <v/>
      </c>
    </row>
    <row r="1910" spans="15:16" x14ac:dyDescent="0.15">
      <c r="O1910">
        <v>1909</v>
      </c>
      <c r="P1910" t="str">
        <f>IFERROR(IF(COUNTIF(個人情報!$BI$5:$BI$401,"登録番号" &amp; リスト!O1910)&gt;=1,"",IF(VLOOKUP(O1910,登録者リスト!$A$1:$D$43729,4,FALSE)=基本情報!$D$6,O1910,"")),"")</f>
        <v/>
      </c>
    </row>
    <row r="1911" spans="15:16" x14ac:dyDescent="0.15">
      <c r="O1911">
        <v>1910</v>
      </c>
      <c r="P1911" t="str">
        <f>IFERROR(IF(COUNTIF(個人情報!$BI$5:$BI$401,"登録番号" &amp; リスト!O1911)&gt;=1,"",IF(VLOOKUP(O1911,登録者リスト!$A$1:$D$43729,4,FALSE)=基本情報!$D$6,O1911,"")),"")</f>
        <v/>
      </c>
    </row>
    <row r="1912" spans="15:16" x14ac:dyDescent="0.15">
      <c r="O1912">
        <v>1911</v>
      </c>
      <c r="P1912" t="str">
        <f>IFERROR(IF(COUNTIF(個人情報!$BI$5:$BI$401,"登録番号" &amp; リスト!O1912)&gt;=1,"",IF(VLOOKUP(O1912,登録者リスト!$A$1:$D$43729,4,FALSE)=基本情報!$D$6,O1912,"")),"")</f>
        <v/>
      </c>
    </row>
    <row r="1913" spans="15:16" x14ac:dyDescent="0.15">
      <c r="O1913">
        <v>1912</v>
      </c>
      <c r="P1913" t="str">
        <f>IFERROR(IF(COUNTIF(個人情報!$BI$5:$BI$401,"登録番号" &amp; リスト!O1913)&gt;=1,"",IF(VLOOKUP(O1913,登録者リスト!$A$1:$D$43729,4,FALSE)=基本情報!$D$6,O1913,"")),"")</f>
        <v/>
      </c>
    </row>
    <row r="1914" spans="15:16" x14ac:dyDescent="0.15">
      <c r="O1914">
        <v>1913</v>
      </c>
      <c r="P1914" t="str">
        <f>IFERROR(IF(COUNTIF(個人情報!$BI$5:$BI$401,"登録番号" &amp; リスト!O1914)&gt;=1,"",IF(VLOOKUP(O1914,登録者リスト!$A$1:$D$43729,4,FALSE)=基本情報!$D$6,O1914,"")),"")</f>
        <v/>
      </c>
    </row>
    <row r="1915" spans="15:16" x14ac:dyDescent="0.15">
      <c r="O1915">
        <v>1914</v>
      </c>
      <c r="P1915" t="str">
        <f>IFERROR(IF(COUNTIF(個人情報!$BI$5:$BI$401,"登録番号" &amp; リスト!O1915)&gt;=1,"",IF(VLOOKUP(O1915,登録者リスト!$A$1:$D$43729,4,FALSE)=基本情報!$D$6,O1915,"")),"")</f>
        <v/>
      </c>
    </row>
    <row r="1916" spans="15:16" x14ac:dyDescent="0.15">
      <c r="O1916">
        <v>1915</v>
      </c>
      <c r="P1916" t="str">
        <f>IFERROR(IF(COUNTIF(個人情報!$BI$5:$BI$401,"登録番号" &amp; リスト!O1916)&gt;=1,"",IF(VLOOKUP(O1916,登録者リスト!$A$1:$D$43729,4,FALSE)=基本情報!$D$6,O1916,"")),"")</f>
        <v/>
      </c>
    </row>
    <row r="1917" spans="15:16" x14ac:dyDescent="0.15">
      <c r="O1917">
        <v>1916</v>
      </c>
      <c r="P1917" t="str">
        <f>IFERROR(IF(COUNTIF(個人情報!$BI$5:$BI$401,"登録番号" &amp; リスト!O1917)&gt;=1,"",IF(VLOOKUP(O1917,登録者リスト!$A$1:$D$43729,4,FALSE)=基本情報!$D$6,O1917,"")),"")</f>
        <v/>
      </c>
    </row>
    <row r="1918" spans="15:16" x14ac:dyDescent="0.15">
      <c r="O1918">
        <v>1917</v>
      </c>
      <c r="P1918" t="str">
        <f>IFERROR(IF(COUNTIF(個人情報!$BI$5:$BI$401,"登録番号" &amp; リスト!O1918)&gt;=1,"",IF(VLOOKUP(O1918,登録者リスト!$A$1:$D$43729,4,FALSE)=基本情報!$D$6,O1918,"")),"")</f>
        <v/>
      </c>
    </row>
    <row r="1919" spans="15:16" x14ac:dyDescent="0.15">
      <c r="O1919">
        <v>1918</v>
      </c>
      <c r="P1919" t="str">
        <f>IFERROR(IF(COUNTIF(個人情報!$BI$5:$BI$401,"登録番号" &amp; リスト!O1919)&gt;=1,"",IF(VLOOKUP(O1919,登録者リスト!$A$1:$D$43729,4,FALSE)=基本情報!$D$6,O1919,"")),"")</f>
        <v/>
      </c>
    </row>
    <row r="1920" spans="15:16" x14ac:dyDescent="0.15">
      <c r="O1920">
        <v>1919</v>
      </c>
      <c r="P1920" t="str">
        <f>IFERROR(IF(COUNTIF(個人情報!$BI$5:$BI$401,"登録番号" &amp; リスト!O1920)&gt;=1,"",IF(VLOOKUP(O1920,登録者リスト!$A$1:$D$43729,4,FALSE)=基本情報!$D$6,O1920,"")),"")</f>
        <v/>
      </c>
    </row>
    <row r="1921" spans="15:16" x14ac:dyDescent="0.15">
      <c r="O1921">
        <v>1920</v>
      </c>
      <c r="P1921" t="str">
        <f>IFERROR(IF(COUNTIF(個人情報!$BI$5:$BI$401,"登録番号" &amp; リスト!O1921)&gt;=1,"",IF(VLOOKUP(O1921,登録者リスト!$A$1:$D$43729,4,FALSE)=基本情報!$D$6,O1921,"")),"")</f>
        <v/>
      </c>
    </row>
    <row r="1922" spans="15:16" x14ac:dyDescent="0.15">
      <c r="O1922">
        <v>1921</v>
      </c>
      <c r="P1922" t="str">
        <f>IFERROR(IF(COUNTIF(個人情報!$BI$5:$BI$401,"登録番号" &amp; リスト!O1922)&gt;=1,"",IF(VLOOKUP(O1922,登録者リスト!$A$1:$D$43729,4,FALSE)=基本情報!$D$6,O1922,"")),"")</f>
        <v/>
      </c>
    </row>
    <row r="1923" spans="15:16" x14ac:dyDescent="0.15">
      <c r="O1923">
        <v>1922</v>
      </c>
      <c r="P1923" t="str">
        <f>IFERROR(IF(COUNTIF(個人情報!$BI$5:$BI$401,"登録番号" &amp; リスト!O1923)&gt;=1,"",IF(VLOOKUP(O1923,登録者リスト!$A$1:$D$43729,4,FALSE)=基本情報!$D$6,O1923,"")),"")</f>
        <v/>
      </c>
    </row>
    <row r="1924" spans="15:16" x14ac:dyDescent="0.15">
      <c r="O1924">
        <v>1923</v>
      </c>
      <c r="P1924" t="str">
        <f>IFERROR(IF(COUNTIF(個人情報!$BI$5:$BI$401,"登録番号" &amp; リスト!O1924)&gt;=1,"",IF(VLOOKUP(O1924,登録者リスト!$A$1:$D$43729,4,FALSE)=基本情報!$D$6,O1924,"")),"")</f>
        <v/>
      </c>
    </row>
    <row r="1925" spans="15:16" x14ac:dyDescent="0.15">
      <c r="O1925">
        <v>1924</v>
      </c>
      <c r="P1925" t="str">
        <f>IFERROR(IF(COUNTIF(個人情報!$BI$5:$BI$401,"登録番号" &amp; リスト!O1925)&gt;=1,"",IF(VLOOKUP(O1925,登録者リスト!$A$1:$D$43729,4,FALSE)=基本情報!$D$6,O1925,"")),"")</f>
        <v/>
      </c>
    </row>
    <row r="1926" spans="15:16" x14ac:dyDescent="0.15">
      <c r="O1926">
        <v>1925</v>
      </c>
      <c r="P1926" t="str">
        <f>IFERROR(IF(COUNTIF(個人情報!$BI$5:$BI$401,"登録番号" &amp; リスト!O1926)&gt;=1,"",IF(VLOOKUP(O1926,登録者リスト!$A$1:$D$43729,4,FALSE)=基本情報!$D$6,O1926,"")),"")</f>
        <v/>
      </c>
    </row>
    <row r="1927" spans="15:16" x14ac:dyDescent="0.15">
      <c r="O1927">
        <v>1926</v>
      </c>
      <c r="P1927" t="str">
        <f>IFERROR(IF(COUNTIF(個人情報!$BI$5:$BI$401,"登録番号" &amp; リスト!O1927)&gt;=1,"",IF(VLOOKUP(O1927,登録者リスト!$A$1:$D$43729,4,FALSE)=基本情報!$D$6,O1927,"")),"")</f>
        <v/>
      </c>
    </row>
    <row r="1928" spans="15:16" x14ac:dyDescent="0.15">
      <c r="O1928">
        <v>1927</v>
      </c>
      <c r="P1928" t="str">
        <f>IFERROR(IF(COUNTIF(個人情報!$BI$5:$BI$401,"登録番号" &amp; リスト!O1928)&gt;=1,"",IF(VLOOKUP(O1928,登録者リスト!$A$1:$D$43729,4,FALSE)=基本情報!$D$6,O1928,"")),"")</f>
        <v/>
      </c>
    </row>
    <row r="1929" spans="15:16" x14ac:dyDescent="0.15">
      <c r="O1929">
        <v>1928</v>
      </c>
      <c r="P1929" t="str">
        <f>IFERROR(IF(COUNTIF(個人情報!$BI$5:$BI$401,"登録番号" &amp; リスト!O1929)&gt;=1,"",IF(VLOOKUP(O1929,登録者リスト!$A$1:$D$43729,4,FALSE)=基本情報!$D$6,O1929,"")),"")</f>
        <v/>
      </c>
    </row>
    <row r="1930" spans="15:16" x14ac:dyDescent="0.15">
      <c r="O1930">
        <v>1929</v>
      </c>
      <c r="P1930" t="str">
        <f>IFERROR(IF(COUNTIF(個人情報!$BI$5:$BI$401,"登録番号" &amp; リスト!O1930)&gt;=1,"",IF(VLOOKUP(O1930,登録者リスト!$A$1:$D$43729,4,FALSE)=基本情報!$D$6,O1930,"")),"")</f>
        <v/>
      </c>
    </row>
    <row r="1931" spans="15:16" x14ac:dyDescent="0.15">
      <c r="O1931">
        <v>1930</v>
      </c>
      <c r="P1931" t="str">
        <f>IFERROR(IF(COUNTIF(個人情報!$BI$5:$BI$401,"登録番号" &amp; リスト!O1931)&gt;=1,"",IF(VLOOKUP(O1931,登録者リスト!$A$1:$D$43729,4,FALSE)=基本情報!$D$6,O1931,"")),"")</f>
        <v/>
      </c>
    </row>
    <row r="1932" spans="15:16" x14ac:dyDescent="0.15">
      <c r="O1932">
        <v>1931</v>
      </c>
      <c r="P1932" t="str">
        <f>IFERROR(IF(COUNTIF(個人情報!$BI$5:$BI$401,"登録番号" &amp; リスト!O1932)&gt;=1,"",IF(VLOOKUP(O1932,登録者リスト!$A$1:$D$43729,4,FALSE)=基本情報!$D$6,O1932,"")),"")</f>
        <v/>
      </c>
    </row>
    <row r="1933" spans="15:16" x14ac:dyDescent="0.15">
      <c r="O1933">
        <v>1932</v>
      </c>
      <c r="P1933" t="str">
        <f>IFERROR(IF(COUNTIF(個人情報!$BI$5:$BI$401,"登録番号" &amp; リスト!O1933)&gt;=1,"",IF(VLOOKUP(O1933,登録者リスト!$A$1:$D$43729,4,FALSE)=基本情報!$D$6,O1933,"")),"")</f>
        <v/>
      </c>
    </row>
    <row r="1934" spans="15:16" x14ac:dyDescent="0.15">
      <c r="O1934">
        <v>1933</v>
      </c>
      <c r="P1934" t="str">
        <f>IFERROR(IF(COUNTIF(個人情報!$BI$5:$BI$401,"登録番号" &amp; リスト!O1934)&gt;=1,"",IF(VLOOKUP(O1934,登録者リスト!$A$1:$D$43729,4,FALSE)=基本情報!$D$6,O1934,"")),"")</f>
        <v/>
      </c>
    </row>
    <row r="1935" spans="15:16" x14ac:dyDescent="0.15">
      <c r="O1935">
        <v>1934</v>
      </c>
      <c r="P1935" t="str">
        <f>IFERROR(IF(COUNTIF(個人情報!$BI$5:$BI$401,"登録番号" &amp; リスト!O1935)&gt;=1,"",IF(VLOOKUP(O1935,登録者リスト!$A$1:$D$43729,4,FALSE)=基本情報!$D$6,O1935,"")),"")</f>
        <v/>
      </c>
    </row>
    <row r="1936" spans="15:16" x14ac:dyDescent="0.15">
      <c r="O1936">
        <v>1935</v>
      </c>
      <c r="P1936" t="str">
        <f>IFERROR(IF(COUNTIF(個人情報!$BI$5:$BI$401,"登録番号" &amp; リスト!O1936)&gt;=1,"",IF(VLOOKUP(O1936,登録者リスト!$A$1:$D$43729,4,FALSE)=基本情報!$D$6,O1936,"")),"")</f>
        <v/>
      </c>
    </row>
    <row r="1937" spans="15:16" x14ac:dyDescent="0.15">
      <c r="O1937">
        <v>1936</v>
      </c>
      <c r="P1937" t="str">
        <f>IFERROR(IF(COUNTIF(個人情報!$BI$5:$BI$401,"登録番号" &amp; リスト!O1937)&gt;=1,"",IF(VLOOKUP(O1937,登録者リスト!$A$1:$D$43729,4,FALSE)=基本情報!$D$6,O1937,"")),"")</f>
        <v/>
      </c>
    </row>
    <row r="1938" spans="15:16" x14ac:dyDescent="0.15">
      <c r="O1938">
        <v>1937</v>
      </c>
      <c r="P1938" t="str">
        <f>IFERROR(IF(COUNTIF(個人情報!$BI$5:$BI$401,"登録番号" &amp; リスト!O1938)&gt;=1,"",IF(VLOOKUP(O1938,登録者リスト!$A$1:$D$43729,4,FALSE)=基本情報!$D$6,O1938,"")),"")</f>
        <v/>
      </c>
    </row>
    <row r="1939" spans="15:16" x14ac:dyDescent="0.15">
      <c r="O1939">
        <v>1938</v>
      </c>
      <c r="P1939" t="str">
        <f>IFERROR(IF(COUNTIF(個人情報!$BI$5:$BI$401,"登録番号" &amp; リスト!O1939)&gt;=1,"",IF(VLOOKUP(O1939,登録者リスト!$A$1:$D$43729,4,FALSE)=基本情報!$D$6,O1939,"")),"")</f>
        <v/>
      </c>
    </row>
    <row r="1940" spans="15:16" x14ac:dyDescent="0.15">
      <c r="O1940">
        <v>1939</v>
      </c>
      <c r="P1940" t="str">
        <f>IFERROR(IF(COUNTIF(個人情報!$BI$5:$BI$401,"登録番号" &amp; リスト!O1940)&gt;=1,"",IF(VLOOKUP(O1940,登録者リスト!$A$1:$D$43729,4,FALSE)=基本情報!$D$6,O1940,"")),"")</f>
        <v/>
      </c>
    </row>
    <row r="1941" spans="15:16" x14ac:dyDescent="0.15">
      <c r="O1941">
        <v>1940</v>
      </c>
      <c r="P1941" t="str">
        <f>IFERROR(IF(COUNTIF(個人情報!$BI$5:$BI$401,"登録番号" &amp; リスト!O1941)&gt;=1,"",IF(VLOOKUP(O1941,登録者リスト!$A$1:$D$43729,4,FALSE)=基本情報!$D$6,O1941,"")),"")</f>
        <v/>
      </c>
    </row>
    <row r="1942" spans="15:16" x14ac:dyDescent="0.15">
      <c r="O1942">
        <v>1941</v>
      </c>
      <c r="P1942" t="str">
        <f>IFERROR(IF(COUNTIF(個人情報!$BI$5:$BI$401,"登録番号" &amp; リスト!O1942)&gt;=1,"",IF(VLOOKUP(O1942,登録者リスト!$A$1:$D$43729,4,FALSE)=基本情報!$D$6,O1942,"")),"")</f>
        <v/>
      </c>
    </row>
    <row r="1943" spans="15:16" x14ac:dyDescent="0.15">
      <c r="O1943">
        <v>1942</v>
      </c>
      <c r="P1943" t="str">
        <f>IFERROR(IF(COUNTIF(個人情報!$BI$5:$BI$401,"登録番号" &amp; リスト!O1943)&gt;=1,"",IF(VLOOKUP(O1943,登録者リスト!$A$1:$D$43729,4,FALSE)=基本情報!$D$6,O1943,"")),"")</f>
        <v/>
      </c>
    </row>
    <row r="1944" spans="15:16" x14ac:dyDescent="0.15">
      <c r="O1944">
        <v>1943</v>
      </c>
      <c r="P1944" t="str">
        <f>IFERROR(IF(COUNTIF(個人情報!$BI$5:$BI$401,"登録番号" &amp; リスト!O1944)&gt;=1,"",IF(VLOOKUP(O1944,登録者リスト!$A$1:$D$43729,4,FALSE)=基本情報!$D$6,O1944,"")),"")</f>
        <v/>
      </c>
    </row>
    <row r="1945" spans="15:16" x14ac:dyDescent="0.15">
      <c r="O1945">
        <v>1944</v>
      </c>
      <c r="P1945" t="str">
        <f>IFERROR(IF(COUNTIF(個人情報!$BI$5:$BI$401,"登録番号" &amp; リスト!O1945)&gt;=1,"",IF(VLOOKUP(O1945,登録者リスト!$A$1:$D$43729,4,FALSE)=基本情報!$D$6,O1945,"")),"")</f>
        <v/>
      </c>
    </row>
    <row r="1946" spans="15:16" x14ac:dyDescent="0.15">
      <c r="O1946">
        <v>1945</v>
      </c>
      <c r="P1946" t="str">
        <f>IFERROR(IF(COUNTIF(個人情報!$BI$5:$BI$401,"登録番号" &amp; リスト!O1946)&gt;=1,"",IF(VLOOKUP(O1946,登録者リスト!$A$1:$D$43729,4,FALSE)=基本情報!$D$6,O1946,"")),"")</f>
        <v/>
      </c>
    </row>
    <row r="1947" spans="15:16" x14ac:dyDescent="0.15">
      <c r="O1947">
        <v>1946</v>
      </c>
      <c r="P1947" t="str">
        <f>IFERROR(IF(COUNTIF(個人情報!$BI$5:$BI$401,"登録番号" &amp; リスト!O1947)&gt;=1,"",IF(VLOOKUP(O1947,登録者リスト!$A$1:$D$43729,4,FALSE)=基本情報!$D$6,O1947,"")),"")</f>
        <v/>
      </c>
    </row>
    <row r="1948" spans="15:16" x14ac:dyDescent="0.15">
      <c r="O1948">
        <v>1947</v>
      </c>
      <c r="P1948" t="str">
        <f>IFERROR(IF(COUNTIF(個人情報!$BI$5:$BI$401,"登録番号" &amp; リスト!O1948)&gt;=1,"",IF(VLOOKUP(O1948,登録者リスト!$A$1:$D$43729,4,FALSE)=基本情報!$D$6,O1948,"")),"")</f>
        <v/>
      </c>
    </row>
    <row r="1949" spans="15:16" x14ac:dyDescent="0.15">
      <c r="O1949">
        <v>1948</v>
      </c>
      <c r="P1949" t="str">
        <f>IFERROR(IF(COUNTIF(個人情報!$BI$5:$BI$401,"登録番号" &amp; リスト!O1949)&gt;=1,"",IF(VLOOKUP(O1949,登録者リスト!$A$1:$D$43729,4,FALSE)=基本情報!$D$6,O1949,"")),"")</f>
        <v/>
      </c>
    </row>
    <row r="1950" spans="15:16" x14ac:dyDescent="0.15">
      <c r="O1950">
        <v>1949</v>
      </c>
      <c r="P1950" t="str">
        <f>IFERROR(IF(COUNTIF(個人情報!$BI$5:$BI$401,"登録番号" &amp; リスト!O1950)&gt;=1,"",IF(VLOOKUP(O1950,登録者リスト!$A$1:$D$43729,4,FALSE)=基本情報!$D$6,O1950,"")),"")</f>
        <v/>
      </c>
    </row>
    <row r="1951" spans="15:16" x14ac:dyDescent="0.15">
      <c r="O1951">
        <v>1950</v>
      </c>
      <c r="P1951" t="str">
        <f>IFERROR(IF(COUNTIF(個人情報!$BI$5:$BI$401,"登録番号" &amp; リスト!O1951)&gt;=1,"",IF(VLOOKUP(O1951,登録者リスト!$A$1:$D$43729,4,FALSE)=基本情報!$D$6,O1951,"")),"")</f>
        <v/>
      </c>
    </row>
    <row r="1952" spans="15:16" x14ac:dyDescent="0.15">
      <c r="O1952">
        <v>1951</v>
      </c>
      <c r="P1952" t="str">
        <f>IFERROR(IF(COUNTIF(個人情報!$BI$5:$BI$401,"登録番号" &amp; リスト!O1952)&gt;=1,"",IF(VLOOKUP(O1952,登録者リスト!$A$1:$D$43729,4,FALSE)=基本情報!$D$6,O1952,"")),"")</f>
        <v/>
      </c>
    </row>
    <row r="1953" spans="15:16" x14ac:dyDescent="0.15">
      <c r="O1953">
        <v>1952</v>
      </c>
      <c r="P1953" t="str">
        <f>IFERROR(IF(COUNTIF(個人情報!$BI$5:$BI$401,"登録番号" &amp; リスト!O1953)&gt;=1,"",IF(VLOOKUP(O1953,登録者リスト!$A$1:$D$43729,4,FALSE)=基本情報!$D$6,O1953,"")),"")</f>
        <v/>
      </c>
    </row>
    <row r="1954" spans="15:16" x14ac:dyDescent="0.15">
      <c r="O1954">
        <v>1953</v>
      </c>
      <c r="P1954" t="str">
        <f>IFERROR(IF(COUNTIF(個人情報!$BI$5:$BI$401,"登録番号" &amp; リスト!O1954)&gt;=1,"",IF(VLOOKUP(O1954,登録者リスト!$A$1:$D$43729,4,FALSE)=基本情報!$D$6,O1954,"")),"")</f>
        <v/>
      </c>
    </row>
    <row r="1955" spans="15:16" x14ac:dyDescent="0.15">
      <c r="O1955">
        <v>1954</v>
      </c>
      <c r="P1955" t="str">
        <f>IFERROR(IF(COUNTIF(個人情報!$BI$5:$BI$401,"登録番号" &amp; リスト!O1955)&gt;=1,"",IF(VLOOKUP(O1955,登録者リスト!$A$1:$D$43729,4,FALSE)=基本情報!$D$6,O1955,"")),"")</f>
        <v/>
      </c>
    </row>
    <row r="1956" spans="15:16" x14ac:dyDescent="0.15">
      <c r="O1956">
        <v>1955</v>
      </c>
      <c r="P1956" t="str">
        <f>IFERROR(IF(COUNTIF(個人情報!$BI$5:$BI$401,"登録番号" &amp; リスト!O1956)&gt;=1,"",IF(VLOOKUP(O1956,登録者リスト!$A$1:$D$43729,4,FALSE)=基本情報!$D$6,O1956,"")),"")</f>
        <v/>
      </c>
    </row>
    <row r="1957" spans="15:16" x14ac:dyDescent="0.15">
      <c r="O1957">
        <v>1956</v>
      </c>
      <c r="P1957" t="str">
        <f>IFERROR(IF(COUNTIF(個人情報!$BI$5:$BI$401,"登録番号" &amp; リスト!O1957)&gt;=1,"",IF(VLOOKUP(O1957,登録者リスト!$A$1:$D$43729,4,FALSE)=基本情報!$D$6,O1957,"")),"")</f>
        <v/>
      </c>
    </row>
    <row r="1958" spans="15:16" x14ac:dyDescent="0.15">
      <c r="O1958">
        <v>1957</v>
      </c>
      <c r="P1958" t="str">
        <f>IFERROR(IF(COUNTIF(個人情報!$BI$5:$BI$401,"登録番号" &amp; リスト!O1958)&gt;=1,"",IF(VLOOKUP(O1958,登録者リスト!$A$1:$D$43729,4,FALSE)=基本情報!$D$6,O1958,"")),"")</f>
        <v/>
      </c>
    </row>
    <row r="1959" spans="15:16" x14ac:dyDescent="0.15">
      <c r="O1959">
        <v>1958</v>
      </c>
      <c r="P1959" t="str">
        <f>IFERROR(IF(COUNTIF(個人情報!$BI$5:$BI$401,"登録番号" &amp; リスト!O1959)&gt;=1,"",IF(VLOOKUP(O1959,登録者リスト!$A$1:$D$43729,4,FALSE)=基本情報!$D$6,O1959,"")),"")</f>
        <v/>
      </c>
    </row>
    <row r="1960" spans="15:16" x14ac:dyDescent="0.15">
      <c r="O1960">
        <v>1959</v>
      </c>
      <c r="P1960" t="str">
        <f>IFERROR(IF(COUNTIF(個人情報!$BI$5:$BI$401,"登録番号" &amp; リスト!O1960)&gt;=1,"",IF(VLOOKUP(O1960,登録者リスト!$A$1:$D$43729,4,FALSE)=基本情報!$D$6,O1960,"")),"")</f>
        <v/>
      </c>
    </row>
    <row r="1961" spans="15:16" x14ac:dyDescent="0.15">
      <c r="O1961">
        <v>1960</v>
      </c>
      <c r="P1961" t="str">
        <f>IFERROR(IF(COUNTIF(個人情報!$BI$5:$BI$401,"登録番号" &amp; リスト!O1961)&gt;=1,"",IF(VLOOKUP(O1961,登録者リスト!$A$1:$D$43729,4,FALSE)=基本情報!$D$6,O1961,"")),"")</f>
        <v/>
      </c>
    </row>
    <row r="1962" spans="15:16" x14ac:dyDescent="0.15">
      <c r="O1962">
        <v>1961</v>
      </c>
      <c r="P1962" t="str">
        <f>IFERROR(IF(COUNTIF(個人情報!$BI$5:$BI$401,"登録番号" &amp; リスト!O1962)&gt;=1,"",IF(VLOOKUP(O1962,登録者リスト!$A$1:$D$43729,4,FALSE)=基本情報!$D$6,O1962,"")),"")</f>
        <v/>
      </c>
    </row>
    <row r="1963" spans="15:16" x14ac:dyDescent="0.15">
      <c r="O1963">
        <v>1962</v>
      </c>
      <c r="P1963" t="str">
        <f>IFERROR(IF(COUNTIF(個人情報!$BI$5:$BI$401,"登録番号" &amp; リスト!O1963)&gt;=1,"",IF(VLOOKUP(O1963,登録者リスト!$A$1:$D$43729,4,FALSE)=基本情報!$D$6,O1963,"")),"")</f>
        <v/>
      </c>
    </row>
    <row r="1964" spans="15:16" x14ac:dyDescent="0.15">
      <c r="O1964">
        <v>1963</v>
      </c>
      <c r="P1964" t="str">
        <f>IFERROR(IF(COUNTIF(個人情報!$BI$5:$BI$401,"登録番号" &amp; リスト!O1964)&gt;=1,"",IF(VLOOKUP(O1964,登録者リスト!$A$1:$D$43729,4,FALSE)=基本情報!$D$6,O1964,"")),"")</f>
        <v/>
      </c>
    </row>
    <row r="1965" spans="15:16" x14ac:dyDescent="0.15">
      <c r="O1965">
        <v>1964</v>
      </c>
      <c r="P1965" t="str">
        <f>IFERROR(IF(COUNTIF(個人情報!$BI$5:$BI$401,"登録番号" &amp; リスト!O1965)&gt;=1,"",IF(VLOOKUP(O1965,登録者リスト!$A$1:$D$43729,4,FALSE)=基本情報!$D$6,O1965,"")),"")</f>
        <v/>
      </c>
    </row>
    <row r="1966" spans="15:16" x14ac:dyDescent="0.15">
      <c r="O1966">
        <v>1965</v>
      </c>
      <c r="P1966" t="str">
        <f>IFERROR(IF(COUNTIF(個人情報!$BI$5:$BI$401,"登録番号" &amp; リスト!O1966)&gt;=1,"",IF(VLOOKUP(O1966,登録者リスト!$A$1:$D$43729,4,FALSE)=基本情報!$D$6,O1966,"")),"")</f>
        <v/>
      </c>
    </row>
    <row r="1967" spans="15:16" x14ac:dyDescent="0.15">
      <c r="O1967">
        <v>1966</v>
      </c>
      <c r="P1967" t="str">
        <f>IFERROR(IF(COUNTIF(個人情報!$BI$5:$BI$401,"登録番号" &amp; リスト!O1967)&gt;=1,"",IF(VLOOKUP(O1967,登録者リスト!$A$1:$D$43729,4,FALSE)=基本情報!$D$6,O1967,"")),"")</f>
        <v/>
      </c>
    </row>
    <row r="1968" spans="15:16" x14ac:dyDescent="0.15">
      <c r="O1968">
        <v>1967</v>
      </c>
      <c r="P1968" t="str">
        <f>IFERROR(IF(COUNTIF(個人情報!$BI$5:$BI$401,"登録番号" &amp; リスト!O1968)&gt;=1,"",IF(VLOOKUP(O1968,登録者リスト!$A$1:$D$43729,4,FALSE)=基本情報!$D$6,O1968,"")),"")</f>
        <v/>
      </c>
    </row>
    <row r="1969" spans="15:16" x14ac:dyDescent="0.15">
      <c r="O1969">
        <v>1968</v>
      </c>
      <c r="P1969" t="str">
        <f>IFERROR(IF(COUNTIF(個人情報!$BI$5:$BI$401,"登録番号" &amp; リスト!O1969)&gt;=1,"",IF(VLOOKUP(O1969,登録者リスト!$A$1:$D$43729,4,FALSE)=基本情報!$D$6,O1969,"")),"")</f>
        <v/>
      </c>
    </row>
    <row r="1970" spans="15:16" x14ac:dyDescent="0.15">
      <c r="O1970">
        <v>1969</v>
      </c>
      <c r="P1970" t="str">
        <f>IFERROR(IF(COUNTIF(個人情報!$BI$5:$BI$401,"登録番号" &amp; リスト!O1970)&gt;=1,"",IF(VLOOKUP(O1970,登録者リスト!$A$1:$D$43729,4,FALSE)=基本情報!$D$6,O1970,"")),"")</f>
        <v/>
      </c>
    </row>
    <row r="1971" spans="15:16" x14ac:dyDescent="0.15">
      <c r="O1971">
        <v>1970</v>
      </c>
      <c r="P1971" t="str">
        <f>IFERROR(IF(COUNTIF(個人情報!$BI$5:$BI$401,"登録番号" &amp; リスト!O1971)&gt;=1,"",IF(VLOOKUP(O1971,登録者リスト!$A$1:$D$43729,4,FALSE)=基本情報!$D$6,O1971,"")),"")</f>
        <v/>
      </c>
    </row>
    <row r="1972" spans="15:16" x14ac:dyDescent="0.15">
      <c r="O1972">
        <v>1971</v>
      </c>
      <c r="P1972" t="str">
        <f>IFERROR(IF(COUNTIF(個人情報!$BI$5:$BI$401,"登録番号" &amp; リスト!O1972)&gt;=1,"",IF(VLOOKUP(O1972,登録者リスト!$A$1:$D$43729,4,FALSE)=基本情報!$D$6,O1972,"")),"")</f>
        <v/>
      </c>
    </row>
    <row r="1973" spans="15:16" x14ac:dyDescent="0.15">
      <c r="O1973">
        <v>1972</v>
      </c>
      <c r="P1973" t="str">
        <f>IFERROR(IF(COUNTIF(個人情報!$BI$5:$BI$401,"登録番号" &amp; リスト!O1973)&gt;=1,"",IF(VLOOKUP(O1973,登録者リスト!$A$1:$D$43729,4,FALSE)=基本情報!$D$6,O1973,"")),"")</f>
        <v/>
      </c>
    </row>
    <row r="1974" spans="15:16" x14ac:dyDescent="0.15">
      <c r="O1974">
        <v>1973</v>
      </c>
      <c r="P1974" t="str">
        <f>IFERROR(IF(COUNTIF(個人情報!$BI$5:$BI$401,"登録番号" &amp; リスト!O1974)&gt;=1,"",IF(VLOOKUP(O1974,登録者リスト!$A$1:$D$43729,4,FALSE)=基本情報!$D$6,O1974,"")),"")</f>
        <v/>
      </c>
    </row>
    <row r="1975" spans="15:16" x14ac:dyDescent="0.15">
      <c r="O1975">
        <v>1974</v>
      </c>
      <c r="P1975" t="str">
        <f>IFERROR(IF(COUNTIF(個人情報!$BI$5:$BI$401,"登録番号" &amp; リスト!O1975)&gt;=1,"",IF(VLOOKUP(O1975,登録者リスト!$A$1:$D$43729,4,FALSE)=基本情報!$D$6,O1975,"")),"")</f>
        <v/>
      </c>
    </row>
    <row r="1976" spans="15:16" x14ac:dyDescent="0.15">
      <c r="O1976">
        <v>1975</v>
      </c>
      <c r="P1976" t="str">
        <f>IFERROR(IF(COUNTIF(個人情報!$BI$5:$BI$401,"登録番号" &amp; リスト!O1976)&gt;=1,"",IF(VLOOKUP(O1976,登録者リスト!$A$1:$D$43729,4,FALSE)=基本情報!$D$6,O1976,"")),"")</f>
        <v/>
      </c>
    </row>
    <row r="1977" spans="15:16" x14ac:dyDescent="0.15">
      <c r="O1977">
        <v>1976</v>
      </c>
      <c r="P1977" t="str">
        <f>IFERROR(IF(COUNTIF(個人情報!$BI$5:$BI$401,"登録番号" &amp; リスト!O1977)&gt;=1,"",IF(VLOOKUP(O1977,登録者リスト!$A$1:$D$43729,4,FALSE)=基本情報!$D$6,O1977,"")),"")</f>
        <v/>
      </c>
    </row>
    <row r="1978" spans="15:16" x14ac:dyDescent="0.15">
      <c r="O1978">
        <v>1977</v>
      </c>
      <c r="P1978" t="str">
        <f>IFERROR(IF(COUNTIF(個人情報!$BI$5:$BI$401,"登録番号" &amp; リスト!O1978)&gt;=1,"",IF(VLOOKUP(O1978,登録者リスト!$A$1:$D$43729,4,FALSE)=基本情報!$D$6,O1978,"")),"")</f>
        <v/>
      </c>
    </row>
    <row r="1979" spans="15:16" x14ac:dyDescent="0.15">
      <c r="O1979">
        <v>1978</v>
      </c>
      <c r="P1979" t="str">
        <f>IFERROR(IF(COUNTIF(個人情報!$BI$5:$BI$401,"登録番号" &amp; リスト!O1979)&gt;=1,"",IF(VLOOKUP(O1979,登録者リスト!$A$1:$D$43729,4,FALSE)=基本情報!$D$6,O1979,"")),"")</f>
        <v/>
      </c>
    </row>
    <row r="1980" spans="15:16" x14ac:dyDescent="0.15">
      <c r="O1980">
        <v>1979</v>
      </c>
      <c r="P1980" t="str">
        <f>IFERROR(IF(COUNTIF(個人情報!$BI$5:$BI$401,"登録番号" &amp; リスト!O1980)&gt;=1,"",IF(VLOOKUP(O1980,登録者リスト!$A$1:$D$43729,4,FALSE)=基本情報!$D$6,O1980,"")),"")</f>
        <v/>
      </c>
    </row>
    <row r="1981" spans="15:16" x14ac:dyDescent="0.15">
      <c r="O1981">
        <v>1980</v>
      </c>
      <c r="P1981" t="str">
        <f>IFERROR(IF(COUNTIF(個人情報!$BI$5:$BI$401,"登録番号" &amp; リスト!O1981)&gt;=1,"",IF(VLOOKUP(O1981,登録者リスト!$A$1:$D$43729,4,FALSE)=基本情報!$D$6,O1981,"")),"")</f>
        <v/>
      </c>
    </row>
    <row r="1982" spans="15:16" x14ac:dyDescent="0.15">
      <c r="O1982">
        <v>1981</v>
      </c>
      <c r="P1982" t="str">
        <f>IFERROR(IF(COUNTIF(個人情報!$BI$5:$BI$401,"登録番号" &amp; リスト!O1982)&gt;=1,"",IF(VLOOKUP(O1982,登録者リスト!$A$1:$D$43729,4,FALSE)=基本情報!$D$6,O1982,"")),"")</f>
        <v/>
      </c>
    </row>
    <row r="1983" spans="15:16" x14ac:dyDescent="0.15">
      <c r="O1983">
        <v>1982</v>
      </c>
      <c r="P1983" t="str">
        <f>IFERROR(IF(COUNTIF(個人情報!$BI$5:$BI$401,"登録番号" &amp; リスト!O1983)&gt;=1,"",IF(VLOOKUP(O1983,登録者リスト!$A$1:$D$43729,4,FALSE)=基本情報!$D$6,O1983,"")),"")</f>
        <v/>
      </c>
    </row>
    <row r="1984" spans="15:16" x14ac:dyDescent="0.15">
      <c r="O1984">
        <v>1983</v>
      </c>
      <c r="P1984" t="str">
        <f>IFERROR(IF(COUNTIF(個人情報!$BI$5:$BI$401,"登録番号" &amp; リスト!O1984)&gt;=1,"",IF(VLOOKUP(O1984,登録者リスト!$A$1:$D$43729,4,FALSE)=基本情報!$D$6,O1984,"")),"")</f>
        <v/>
      </c>
    </row>
    <row r="1985" spans="15:16" x14ac:dyDescent="0.15">
      <c r="O1985">
        <v>1984</v>
      </c>
      <c r="P1985" t="str">
        <f>IFERROR(IF(COUNTIF(個人情報!$BI$5:$BI$401,"登録番号" &amp; リスト!O1985)&gt;=1,"",IF(VLOOKUP(O1985,登録者リスト!$A$1:$D$43729,4,FALSE)=基本情報!$D$6,O1985,"")),"")</f>
        <v/>
      </c>
    </row>
    <row r="1986" spans="15:16" x14ac:dyDescent="0.15">
      <c r="O1986">
        <v>1985</v>
      </c>
      <c r="P1986" t="str">
        <f>IFERROR(IF(COUNTIF(個人情報!$BI$5:$BI$401,"登録番号" &amp; リスト!O1986)&gt;=1,"",IF(VLOOKUP(O1986,登録者リスト!$A$1:$D$43729,4,FALSE)=基本情報!$D$6,O1986,"")),"")</f>
        <v/>
      </c>
    </row>
    <row r="1987" spans="15:16" x14ac:dyDescent="0.15">
      <c r="O1987">
        <v>1986</v>
      </c>
      <c r="P1987" t="str">
        <f>IFERROR(IF(COUNTIF(個人情報!$BI$5:$BI$401,"登録番号" &amp; リスト!O1987)&gt;=1,"",IF(VLOOKUP(O1987,登録者リスト!$A$1:$D$43729,4,FALSE)=基本情報!$D$6,O1987,"")),"")</f>
        <v/>
      </c>
    </row>
    <row r="1988" spans="15:16" x14ac:dyDescent="0.15">
      <c r="O1988">
        <v>1987</v>
      </c>
      <c r="P1988" t="str">
        <f>IFERROR(IF(COUNTIF(個人情報!$BI$5:$BI$401,"登録番号" &amp; リスト!O1988)&gt;=1,"",IF(VLOOKUP(O1988,登録者リスト!$A$1:$D$43729,4,FALSE)=基本情報!$D$6,O1988,"")),"")</f>
        <v/>
      </c>
    </row>
    <row r="1989" spans="15:16" x14ac:dyDescent="0.15">
      <c r="O1989">
        <v>1988</v>
      </c>
      <c r="P1989" t="str">
        <f>IFERROR(IF(COUNTIF(個人情報!$BI$5:$BI$401,"登録番号" &amp; リスト!O1989)&gt;=1,"",IF(VLOOKUP(O1989,登録者リスト!$A$1:$D$43729,4,FALSE)=基本情報!$D$6,O1989,"")),"")</f>
        <v/>
      </c>
    </row>
    <row r="1990" spans="15:16" x14ac:dyDescent="0.15">
      <c r="O1990">
        <v>1989</v>
      </c>
      <c r="P1990" t="str">
        <f>IFERROR(IF(COUNTIF(個人情報!$BI$5:$BI$401,"登録番号" &amp; リスト!O1990)&gt;=1,"",IF(VLOOKUP(O1990,登録者リスト!$A$1:$D$43729,4,FALSE)=基本情報!$D$6,O1990,"")),"")</f>
        <v/>
      </c>
    </row>
    <row r="1991" spans="15:16" x14ac:dyDescent="0.15">
      <c r="O1991">
        <v>1990</v>
      </c>
      <c r="P1991" t="str">
        <f>IFERROR(IF(COUNTIF(個人情報!$BI$5:$BI$401,"登録番号" &amp; リスト!O1991)&gt;=1,"",IF(VLOOKUP(O1991,登録者リスト!$A$1:$D$43729,4,FALSE)=基本情報!$D$6,O1991,"")),"")</f>
        <v/>
      </c>
    </row>
    <row r="1992" spans="15:16" x14ac:dyDescent="0.15">
      <c r="O1992">
        <v>1991</v>
      </c>
      <c r="P1992" t="str">
        <f>IFERROR(IF(COUNTIF(個人情報!$BI$5:$BI$401,"登録番号" &amp; リスト!O1992)&gt;=1,"",IF(VLOOKUP(O1992,登録者リスト!$A$1:$D$43729,4,FALSE)=基本情報!$D$6,O1992,"")),"")</f>
        <v/>
      </c>
    </row>
    <row r="1993" spans="15:16" x14ac:dyDescent="0.15">
      <c r="O1993">
        <v>1992</v>
      </c>
      <c r="P1993" t="str">
        <f>IFERROR(IF(COUNTIF(個人情報!$BI$5:$BI$401,"登録番号" &amp; リスト!O1993)&gt;=1,"",IF(VLOOKUP(O1993,登録者リスト!$A$1:$D$43729,4,FALSE)=基本情報!$D$6,O1993,"")),"")</f>
        <v/>
      </c>
    </row>
    <row r="1994" spans="15:16" x14ac:dyDescent="0.15">
      <c r="O1994">
        <v>1993</v>
      </c>
      <c r="P1994" t="str">
        <f>IFERROR(IF(COUNTIF(個人情報!$BI$5:$BI$401,"登録番号" &amp; リスト!O1994)&gt;=1,"",IF(VLOOKUP(O1994,登録者リスト!$A$1:$D$43729,4,FALSE)=基本情報!$D$6,O1994,"")),"")</f>
        <v/>
      </c>
    </row>
    <row r="1995" spans="15:16" x14ac:dyDescent="0.15">
      <c r="O1995">
        <v>1994</v>
      </c>
      <c r="P1995" t="str">
        <f>IFERROR(IF(COUNTIF(個人情報!$BI$5:$BI$401,"登録番号" &amp; リスト!O1995)&gt;=1,"",IF(VLOOKUP(O1995,登録者リスト!$A$1:$D$43729,4,FALSE)=基本情報!$D$6,O1995,"")),"")</f>
        <v/>
      </c>
    </row>
    <row r="1996" spans="15:16" x14ac:dyDescent="0.15">
      <c r="O1996">
        <v>1995</v>
      </c>
      <c r="P1996" t="str">
        <f>IFERROR(IF(COUNTIF(個人情報!$BI$5:$BI$401,"登録番号" &amp; リスト!O1996)&gt;=1,"",IF(VLOOKUP(O1996,登録者リスト!$A$1:$D$43729,4,FALSE)=基本情報!$D$6,O1996,"")),"")</f>
        <v/>
      </c>
    </row>
    <row r="1997" spans="15:16" x14ac:dyDescent="0.15">
      <c r="O1997">
        <v>1996</v>
      </c>
      <c r="P1997" t="str">
        <f>IFERROR(IF(COUNTIF(個人情報!$BI$5:$BI$401,"登録番号" &amp; リスト!O1997)&gt;=1,"",IF(VLOOKUP(O1997,登録者リスト!$A$1:$D$43729,4,FALSE)=基本情報!$D$6,O1997,"")),"")</f>
        <v/>
      </c>
    </row>
    <row r="1998" spans="15:16" x14ac:dyDescent="0.15">
      <c r="O1998">
        <v>1997</v>
      </c>
      <c r="P1998" t="str">
        <f>IFERROR(IF(COUNTIF(個人情報!$BI$5:$BI$401,"登録番号" &amp; リスト!O1998)&gt;=1,"",IF(VLOOKUP(O1998,登録者リスト!$A$1:$D$43729,4,FALSE)=基本情報!$D$6,O1998,"")),"")</f>
        <v/>
      </c>
    </row>
    <row r="1999" spans="15:16" x14ac:dyDescent="0.15">
      <c r="O1999">
        <v>1998</v>
      </c>
      <c r="P1999" t="str">
        <f>IFERROR(IF(COUNTIF(個人情報!$BI$5:$BI$401,"登録番号" &amp; リスト!O1999)&gt;=1,"",IF(VLOOKUP(O1999,登録者リスト!$A$1:$D$43729,4,FALSE)=基本情報!$D$6,O1999,"")),"")</f>
        <v/>
      </c>
    </row>
    <row r="2000" spans="15:16" x14ac:dyDescent="0.15">
      <c r="O2000">
        <v>1999</v>
      </c>
      <c r="P2000" t="str">
        <f>IFERROR(IF(COUNTIF(個人情報!$BI$5:$BI$401,"登録番号" &amp; リスト!O2000)&gt;=1,"",IF(VLOOKUP(O2000,登録者リスト!$A$1:$D$43729,4,FALSE)=基本情報!$D$6,O2000,"")),"")</f>
        <v/>
      </c>
    </row>
    <row r="2001" spans="15:16" x14ac:dyDescent="0.15">
      <c r="O2001">
        <v>2000</v>
      </c>
      <c r="P2001" t="str">
        <f>IFERROR(IF(COUNTIF(個人情報!$BI$5:$BI$401,"登録番号" &amp; リスト!O2001)&gt;=1,"",IF(VLOOKUP(O2001,登録者リスト!$A$1:$D$43729,4,FALSE)=基本情報!$D$6,O2001,"")),"")</f>
        <v/>
      </c>
    </row>
    <row r="2002" spans="15:16" x14ac:dyDescent="0.15">
      <c r="O2002">
        <v>2001</v>
      </c>
      <c r="P2002" t="str">
        <f>IFERROR(IF(COUNTIF(個人情報!$BI$5:$BI$401,"登録番号" &amp; リスト!O2002)&gt;=1,"",IF(VLOOKUP(O2002,登録者リスト!$A$1:$D$43729,4,FALSE)=基本情報!$D$6,O2002,"")),"")</f>
        <v/>
      </c>
    </row>
    <row r="2003" spans="15:16" x14ac:dyDescent="0.15">
      <c r="O2003">
        <v>2002</v>
      </c>
      <c r="P2003" t="str">
        <f>IFERROR(IF(COUNTIF(個人情報!$BI$5:$BI$401,"登録番号" &amp; リスト!O2003)&gt;=1,"",IF(VLOOKUP(O2003,登録者リスト!$A$1:$D$43729,4,FALSE)=基本情報!$D$6,O2003,"")),"")</f>
        <v/>
      </c>
    </row>
    <row r="2004" spans="15:16" x14ac:dyDescent="0.15">
      <c r="O2004">
        <v>2003</v>
      </c>
      <c r="P2004" t="str">
        <f>IFERROR(IF(COUNTIF(個人情報!$BI$5:$BI$401,"登録番号" &amp; リスト!O2004)&gt;=1,"",IF(VLOOKUP(O2004,登録者リスト!$A$1:$D$43729,4,FALSE)=基本情報!$D$6,O2004,"")),"")</f>
        <v/>
      </c>
    </row>
    <row r="2005" spans="15:16" x14ac:dyDescent="0.15">
      <c r="O2005">
        <v>2004</v>
      </c>
      <c r="P2005" t="str">
        <f>IFERROR(IF(COUNTIF(個人情報!$BI$5:$BI$401,"登録番号" &amp; リスト!O2005)&gt;=1,"",IF(VLOOKUP(O2005,登録者リスト!$A$1:$D$43729,4,FALSE)=基本情報!$D$6,O2005,"")),"")</f>
        <v/>
      </c>
    </row>
    <row r="2006" spans="15:16" x14ac:dyDescent="0.15">
      <c r="O2006">
        <v>2005</v>
      </c>
      <c r="P2006" t="str">
        <f>IFERROR(IF(COUNTIF(個人情報!$BI$5:$BI$401,"登録番号" &amp; リスト!O2006)&gt;=1,"",IF(VLOOKUP(O2006,登録者リスト!$A$1:$D$43729,4,FALSE)=基本情報!$D$6,O2006,"")),"")</f>
        <v/>
      </c>
    </row>
    <row r="2007" spans="15:16" x14ac:dyDescent="0.15">
      <c r="O2007">
        <v>2006</v>
      </c>
      <c r="P2007" t="str">
        <f>IFERROR(IF(COUNTIF(個人情報!$BI$5:$BI$401,"登録番号" &amp; リスト!O2007)&gt;=1,"",IF(VLOOKUP(O2007,登録者リスト!$A$1:$D$43729,4,FALSE)=基本情報!$D$6,O2007,"")),"")</f>
        <v/>
      </c>
    </row>
    <row r="2008" spans="15:16" x14ac:dyDescent="0.15">
      <c r="O2008">
        <v>2007</v>
      </c>
      <c r="P2008" t="str">
        <f>IFERROR(IF(COUNTIF(個人情報!$BI$5:$BI$401,"登録番号" &amp; リスト!O2008)&gt;=1,"",IF(VLOOKUP(O2008,登録者リスト!$A$1:$D$43729,4,FALSE)=基本情報!$D$6,O2008,"")),"")</f>
        <v/>
      </c>
    </row>
    <row r="2009" spans="15:16" x14ac:dyDescent="0.15">
      <c r="O2009">
        <v>2008</v>
      </c>
      <c r="P2009" t="str">
        <f>IFERROR(IF(COUNTIF(個人情報!$BI$5:$BI$401,"登録番号" &amp; リスト!O2009)&gt;=1,"",IF(VLOOKUP(O2009,登録者リスト!$A$1:$D$43729,4,FALSE)=基本情報!$D$6,O2009,"")),"")</f>
        <v/>
      </c>
    </row>
    <row r="2010" spans="15:16" x14ac:dyDescent="0.15">
      <c r="O2010">
        <v>2009</v>
      </c>
      <c r="P2010" t="str">
        <f>IFERROR(IF(COUNTIF(個人情報!$BI$5:$BI$401,"登録番号" &amp; リスト!O2010)&gt;=1,"",IF(VLOOKUP(O2010,登録者リスト!$A$1:$D$43729,4,FALSE)=基本情報!$D$6,O2010,"")),"")</f>
        <v/>
      </c>
    </row>
    <row r="2011" spans="15:16" x14ac:dyDescent="0.15">
      <c r="O2011">
        <v>2010</v>
      </c>
      <c r="P2011" t="str">
        <f>IFERROR(IF(COUNTIF(個人情報!$BI$5:$BI$401,"登録番号" &amp; リスト!O2011)&gt;=1,"",IF(VLOOKUP(O2011,登録者リスト!$A$1:$D$43729,4,FALSE)=基本情報!$D$6,O2011,"")),"")</f>
        <v/>
      </c>
    </row>
    <row r="2012" spans="15:16" x14ac:dyDescent="0.15">
      <c r="O2012">
        <v>2011</v>
      </c>
      <c r="P2012" t="str">
        <f>IFERROR(IF(COUNTIF(個人情報!$BI$5:$BI$401,"登録番号" &amp; リスト!O2012)&gt;=1,"",IF(VLOOKUP(O2012,登録者リスト!$A$1:$D$43729,4,FALSE)=基本情報!$D$6,O2012,"")),"")</f>
        <v/>
      </c>
    </row>
    <row r="2013" spans="15:16" x14ac:dyDescent="0.15">
      <c r="O2013">
        <v>2012</v>
      </c>
      <c r="P2013" t="str">
        <f>IFERROR(IF(COUNTIF(個人情報!$BI$5:$BI$401,"登録番号" &amp; リスト!O2013)&gt;=1,"",IF(VLOOKUP(O2013,登録者リスト!$A$1:$D$43729,4,FALSE)=基本情報!$D$6,O2013,"")),"")</f>
        <v/>
      </c>
    </row>
    <row r="2014" spans="15:16" x14ac:dyDescent="0.15">
      <c r="O2014">
        <v>2013</v>
      </c>
      <c r="P2014" t="str">
        <f>IFERROR(IF(COUNTIF(個人情報!$BI$5:$BI$401,"登録番号" &amp; リスト!O2014)&gt;=1,"",IF(VLOOKUP(O2014,登録者リスト!$A$1:$D$43729,4,FALSE)=基本情報!$D$6,O2014,"")),"")</f>
        <v/>
      </c>
    </row>
    <row r="2015" spans="15:16" x14ac:dyDescent="0.15">
      <c r="O2015">
        <v>2014</v>
      </c>
      <c r="P2015" t="str">
        <f>IFERROR(IF(COUNTIF(個人情報!$BI$5:$BI$401,"登録番号" &amp; リスト!O2015)&gt;=1,"",IF(VLOOKUP(O2015,登録者リスト!$A$1:$D$43729,4,FALSE)=基本情報!$D$6,O2015,"")),"")</f>
        <v/>
      </c>
    </row>
    <row r="2016" spans="15:16" x14ac:dyDescent="0.15">
      <c r="O2016">
        <v>2015</v>
      </c>
      <c r="P2016" t="str">
        <f>IFERROR(IF(COUNTIF(個人情報!$BI$5:$BI$401,"登録番号" &amp; リスト!O2016)&gt;=1,"",IF(VLOOKUP(O2016,登録者リスト!$A$1:$D$43729,4,FALSE)=基本情報!$D$6,O2016,"")),"")</f>
        <v/>
      </c>
    </row>
    <row r="2017" spans="15:16" x14ac:dyDescent="0.15">
      <c r="O2017">
        <v>2016</v>
      </c>
      <c r="P2017" t="str">
        <f>IFERROR(IF(COUNTIF(個人情報!$BI$5:$BI$401,"登録番号" &amp; リスト!O2017)&gt;=1,"",IF(VLOOKUP(O2017,登録者リスト!$A$1:$D$43729,4,FALSE)=基本情報!$D$6,O2017,"")),"")</f>
        <v/>
      </c>
    </row>
    <row r="2018" spans="15:16" x14ac:dyDescent="0.15">
      <c r="O2018">
        <v>2017</v>
      </c>
      <c r="P2018" t="str">
        <f>IFERROR(IF(COUNTIF(個人情報!$BI$5:$BI$401,"登録番号" &amp; リスト!O2018)&gt;=1,"",IF(VLOOKUP(O2018,登録者リスト!$A$1:$D$43729,4,FALSE)=基本情報!$D$6,O2018,"")),"")</f>
        <v/>
      </c>
    </row>
    <row r="2019" spans="15:16" x14ac:dyDescent="0.15">
      <c r="O2019">
        <v>2018</v>
      </c>
      <c r="P2019" t="str">
        <f>IFERROR(IF(COUNTIF(個人情報!$BI$5:$BI$401,"登録番号" &amp; リスト!O2019)&gt;=1,"",IF(VLOOKUP(O2019,登録者リスト!$A$1:$D$43729,4,FALSE)=基本情報!$D$6,O2019,"")),"")</f>
        <v/>
      </c>
    </row>
    <row r="2020" spans="15:16" x14ac:dyDescent="0.15">
      <c r="O2020">
        <v>2019</v>
      </c>
      <c r="P2020" t="str">
        <f>IFERROR(IF(COUNTIF(個人情報!$BI$5:$BI$401,"登録番号" &amp; リスト!O2020)&gt;=1,"",IF(VLOOKUP(O2020,登録者リスト!$A$1:$D$43729,4,FALSE)=基本情報!$D$6,O2020,"")),"")</f>
        <v/>
      </c>
    </row>
    <row r="2021" spans="15:16" x14ac:dyDescent="0.15">
      <c r="O2021">
        <v>2020</v>
      </c>
      <c r="P2021" t="str">
        <f>IFERROR(IF(COUNTIF(個人情報!$BI$5:$BI$401,"登録番号" &amp; リスト!O2021)&gt;=1,"",IF(VLOOKUP(O2021,登録者リスト!$A$1:$D$43729,4,FALSE)=基本情報!$D$6,O2021,"")),"")</f>
        <v/>
      </c>
    </row>
    <row r="2022" spans="15:16" x14ac:dyDescent="0.15">
      <c r="O2022">
        <v>2021</v>
      </c>
      <c r="P2022" t="str">
        <f>IFERROR(IF(COUNTIF(個人情報!$BI$5:$BI$401,"登録番号" &amp; リスト!O2022)&gt;=1,"",IF(VLOOKUP(O2022,登録者リスト!$A$1:$D$43729,4,FALSE)=基本情報!$D$6,O2022,"")),"")</f>
        <v/>
      </c>
    </row>
    <row r="2023" spans="15:16" x14ac:dyDescent="0.15">
      <c r="O2023">
        <v>2022</v>
      </c>
      <c r="P2023" t="str">
        <f>IFERROR(IF(COUNTIF(個人情報!$BI$5:$BI$401,"登録番号" &amp; リスト!O2023)&gt;=1,"",IF(VLOOKUP(O2023,登録者リスト!$A$1:$D$43729,4,FALSE)=基本情報!$D$6,O2023,"")),"")</f>
        <v/>
      </c>
    </row>
    <row r="2024" spans="15:16" x14ac:dyDescent="0.15">
      <c r="O2024">
        <v>2023</v>
      </c>
      <c r="P2024" t="str">
        <f>IFERROR(IF(COUNTIF(個人情報!$BI$5:$BI$401,"登録番号" &amp; リスト!O2024)&gt;=1,"",IF(VLOOKUP(O2024,登録者リスト!$A$1:$D$43729,4,FALSE)=基本情報!$D$6,O2024,"")),"")</f>
        <v/>
      </c>
    </row>
    <row r="2025" spans="15:16" x14ac:dyDescent="0.15">
      <c r="O2025">
        <v>2024</v>
      </c>
      <c r="P2025" t="str">
        <f>IFERROR(IF(COUNTIF(個人情報!$BI$5:$BI$401,"登録番号" &amp; リスト!O2025)&gt;=1,"",IF(VLOOKUP(O2025,登録者リスト!$A$1:$D$43729,4,FALSE)=基本情報!$D$6,O2025,"")),"")</f>
        <v/>
      </c>
    </row>
    <row r="2026" spans="15:16" x14ac:dyDescent="0.15">
      <c r="O2026">
        <v>2025</v>
      </c>
      <c r="P2026" t="str">
        <f>IFERROR(IF(COUNTIF(個人情報!$BI$5:$BI$401,"登録番号" &amp; リスト!O2026)&gt;=1,"",IF(VLOOKUP(O2026,登録者リスト!$A$1:$D$43729,4,FALSE)=基本情報!$D$6,O2026,"")),"")</f>
        <v/>
      </c>
    </row>
    <row r="2027" spans="15:16" x14ac:dyDescent="0.15">
      <c r="O2027">
        <v>2026</v>
      </c>
      <c r="P2027" t="str">
        <f>IFERROR(IF(COUNTIF(個人情報!$BI$5:$BI$401,"登録番号" &amp; リスト!O2027)&gt;=1,"",IF(VLOOKUP(O2027,登録者リスト!$A$1:$D$43729,4,FALSE)=基本情報!$D$6,O2027,"")),"")</f>
        <v/>
      </c>
    </row>
    <row r="2028" spans="15:16" x14ac:dyDescent="0.15">
      <c r="O2028">
        <v>2027</v>
      </c>
      <c r="P2028" t="str">
        <f>IFERROR(IF(COUNTIF(個人情報!$BI$5:$BI$401,"登録番号" &amp; リスト!O2028)&gt;=1,"",IF(VLOOKUP(O2028,登録者リスト!$A$1:$D$43729,4,FALSE)=基本情報!$D$6,O2028,"")),"")</f>
        <v/>
      </c>
    </row>
    <row r="2029" spans="15:16" x14ac:dyDescent="0.15">
      <c r="O2029">
        <v>2028</v>
      </c>
      <c r="P2029" t="str">
        <f>IFERROR(IF(COUNTIF(個人情報!$BI$5:$BI$401,"登録番号" &amp; リスト!O2029)&gt;=1,"",IF(VLOOKUP(O2029,登録者リスト!$A$1:$D$43729,4,FALSE)=基本情報!$D$6,O2029,"")),"")</f>
        <v/>
      </c>
    </row>
    <row r="2030" spans="15:16" x14ac:dyDescent="0.15">
      <c r="O2030">
        <v>2029</v>
      </c>
      <c r="P2030" t="str">
        <f>IFERROR(IF(COUNTIF(個人情報!$BI$5:$BI$401,"登録番号" &amp; リスト!O2030)&gt;=1,"",IF(VLOOKUP(O2030,登録者リスト!$A$1:$D$43729,4,FALSE)=基本情報!$D$6,O2030,"")),"")</f>
        <v/>
      </c>
    </row>
    <row r="2031" spans="15:16" x14ac:dyDescent="0.15">
      <c r="O2031">
        <v>2030</v>
      </c>
      <c r="P2031" t="str">
        <f>IFERROR(IF(COUNTIF(個人情報!$BI$5:$BI$401,"登録番号" &amp; リスト!O2031)&gt;=1,"",IF(VLOOKUP(O2031,登録者リスト!$A$1:$D$43729,4,FALSE)=基本情報!$D$6,O2031,"")),"")</f>
        <v/>
      </c>
    </row>
    <row r="2032" spans="15:16" x14ac:dyDescent="0.15">
      <c r="O2032">
        <v>2031</v>
      </c>
      <c r="P2032" t="str">
        <f>IFERROR(IF(COUNTIF(個人情報!$BI$5:$BI$401,"登録番号" &amp; リスト!O2032)&gt;=1,"",IF(VLOOKUP(O2032,登録者リスト!$A$1:$D$43729,4,FALSE)=基本情報!$D$6,O2032,"")),"")</f>
        <v/>
      </c>
    </row>
    <row r="2033" spans="15:16" x14ac:dyDescent="0.15">
      <c r="O2033">
        <v>2032</v>
      </c>
      <c r="P2033" t="str">
        <f>IFERROR(IF(COUNTIF(個人情報!$BI$5:$BI$401,"登録番号" &amp; リスト!O2033)&gt;=1,"",IF(VLOOKUP(O2033,登録者リスト!$A$1:$D$43729,4,FALSE)=基本情報!$D$6,O2033,"")),"")</f>
        <v/>
      </c>
    </row>
    <row r="2034" spans="15:16" x14ac:dyDescent="0.15">
      <c r="O2034">
        <v>2033</v>
      </c>
      <c r="P2034" t="str">
        <f>IFERROR(IF(COUNTIF(個人情報!$BI$5:$BI$401,"登録番号" &amp; リスト!O2034)&gt;=1,"",IF(VLOOKUP(O2034,登録者リスト!$A$1:$D$43729,4,FALSE)=基本情報!$D$6,O2034,"")),"")</f>
        <v/>
      </c>
    </row>
    <row r="2035" spans="15:16" x14ac:dyDescent="0.15">
      <c r="O2035">
        <v>2034</v>
      </c>
      <c r="P2035" t="str">
        <f>IFERROR(IF(COUNTIF(個人情報!$BI$5:$BI$401,"登録番号" &amp; リスト!O2035)&gt;=1,"",IF(VLOOKUP(O2035,登録者リスト!$A$1:$D$43729,4,FALSE)=基本情報!$D$6,O2035,"")),"")</f>
        <v/>
      </c>
    </row>
    <row r="2036" spans="15:16" x14ac:dyDescent="0.15">
      <c r="O2036">
        <v>2035</v>
      </c>
      <c r="P2036" t="str">
        <f>IFERROR(IF(COUNTIF(個人情報!$BI$5:$BI$401,"登録番号" &amp; リスト!O2036)&gt;=1,"",IF(VLOOKUP(O2036,登録者リスト!$A$1:$D$43729,4,FALSE)=基本情報!$D$6,O2036,"")),"")</f>
        <v/>
      </c>
    </row>
    <row r="2037" spans="15:16" x14ac:dyDescent="0.15">
      <c r="O2037">
        <v>2036</v>
      </c>
      <c r="P2037" t="str">
        <f>IFERROR(IF(COUNTIF(個人情報!$BI$5:$BI$401,"登録番号" &amp; リスト!O2037)&gt;=1,"",IF(VLOOKUP(O2037,登録者リスト!$A$1:$D$43729,4,FALSE)=基本情報!$D$6,O2037,"")),"")</f>
        <v/>
      </c>
    </row>
    <row r="2038" spans="15:16" x14ac:dyDescent="0.15">
      <c r="O2038">
        <v>2037</v>
      </c>
      <c r="P2038" t="str">
        <f>IFERROR(IF(COUNTIF(個人情報!$BI$5:$BI$401,"登録番号" &amp; リスト!O2038)&gt;=1,"",IF(VLOOKUP(O2038,登録者リスト!$A$1:$D$43729,4,FALSE)=基本情報!$D$6,O2038,"")),"")</f>
        <v/>
      </c>
    </row>
    <row r="2039" spans="15:16" x14ac:dyDescent="0.15">
      <c r="O2039">
        <v>2038</v>
      </c>
      <c r="P2039" t="str">
        <f>IFERROR(IF(COUNTIF(個人情報!$BI$5:$BI$401,"登録番号" &amp; リスト!O2039)&gt;=1,"",IF(VLOOKUP(O2039,登録者リスト!$A$1:$D$43729,4,FALSE)=基本情報!$D$6,O2039,"")),"")</f>
        <v/>
      </c>
    </row>
    <row r="2040" spans="15:16" x14ac:dyDescent="0.15">
      <c r="O2040">
        <v>2039</v>
      </c>
      <c r="P2040" t="str">
        <f>IFERROR(IF(COUNTIF(個人情報!$BI$5:$BI$401,"登録番号" &amp; リスト!O2040)&gt;=1,"",IF(VLOOKUP(O2040,登録者リスト!$A$1:$D$43729,4,FALSE)=基本情報!$D$6,O2040,"")),"")</f>
        <v/>
      </c>
    </row>
    <row r="2041" spans="15:16" x14ac:dyDescent="0.15">
      <c r="O2041">
        <v>2040</v>
      </c>
      <c r="P2041" t="str">
        <f>IFERROR(IF(COUNTIF(個人情報!$BI$5:$BI$401,"登録番号" &amp; リスト!O2041)&gt;=1,"",IF(VLOOKUP(O2041,登録者リスト!$A$1:$D$43729,4,FALSE)=基本情報!$D$6,O2041,"")),"")</f>
        <v/>
      </c>
    </row>
    <row r="2042" spans="15:16" x14ac:dyDescent="0.15">
      <c r="O2042">
        <v>2041</v>
      </c>
      <c r="P2042" t="str">
        <f>IFERROR(IF(COUNTIF(個人情報!$BI$5:$BI$401,"登録番号" &amp; リスト!O2042)&gt;=1,"",IF(VLOOKUP(O2042,登録者リスト!$A$1:$D$43729,4,FALSE)=基本情報!$D$6,O2042,"")),"")</f>
        <v/>
      </c>
    </row>
    <row r="2043" spans="15:16" x14ac:dyDescent="0.15">
      <c r="O2043">
        <v>2042</v>
      </c>
      <c r="P2043" t="str">
        <f>IFERROR(IF(COUNTIF(個人情報!$BI$5:$BI$401,"登録番号" &amp; リスト!O2043)&gt;=1,"",IF(VLOOKUP(O2043,登録者リスト!$A$1:$D$43729,4,FALSE)=基本情報!$D$6,O2043,"")),"")</f>
        <v/>
      </c>
    </row>
    <row r="2044" spans="15:16" x14ac:dyDescent="0.15">
      <c r="O2044">
        <v>2043</v>
      </c>
      <c r="P2044" t="str">
        <f>IFERROR(IF(COUNTIF(個人情報!$BI$5:$BI$401,"登録番号" &amp; リスト!O2044)&gt;=1,"",IF(VLOOKUP(O2044,登録者リスト!$A$1:$D$43729,4,FALSE)=基本情報!$D$6,O2044,"")),"")</f>
        <v/>
      </c>
    </row>
    <row r="2045" spans="15:16" x14ac:dyDescent="0.15">
      <c r="O2045">
        <v>2044</v>
      </c>
      <c r="P2045" t="str">
        <f>IFERROR(IF(COUNTIF(個人情報!$BI$5:$BI$401,"登録番号" &amp; リスト!O2045)&gt;=1,"",IF(VLOOKUP(O2045,登録者リスト!$A$1:$D$43729,4,FALSE)=基本情報!$D$6,O2045,"")),"")</f>
        <v/>
      </c>
    </row>
    <row r="2046" spans="15:16" x14ac:dyDescent="0.15">
      <c r="O2046">
        <v>2045</v>
      </c>
      <c r="P2046" t="str">
        <f>IFERROR(IF(COUNTIF(個人情報!$BI$5:$BI$401,"登録番号" &amp; リスト!O2046)&gt;=1,"",IF(VLOOKUP(O2046,登録者リスト!$A$1:$D$43729,4,FALSE)=基本情報!$D$6,O2046,"")),"")</f>
        <v/>
      </c>
    </row>
    <row r="2047" spans="15:16" x14ac:dyDescent="0.15">
      <c r="O2047">
        <v>2046</v>
      </c>
      <c r="P2047" t="str">
        <f>IFERROR(IF(COUNTIF(個人情報!$BI$5:$BI$401,"登録番号" &amp; リスト!O2047)&gt;=1,"",IF(VLOOKUP(O2047,登録者リスト!$A$1:$D$43729,4,FALSE)=基本情報!$D$6,O2047,"")),"")</f>
        <v/>
      </c>
    </row>
    <row r="2048" spans="15:16" x14ac:dyDescent="0.15">
      <c r="O2048">
        <v>2047</v>
      </c>
      <c r="P2048" t="str">
        <f>IFERROR(IF(COUNTIF(個人情報!$BI$5:$BI$401,"登録番号" &amp; リスト!O2048)&gt;=1,"",IF(VLOOKUP(O2048,登録者リスト!$A$1:$D$43729,4,FALSE)=基本情報!$D$6,O2048,"")),"")</f>
        <v/>
      </c>
    </row>
    <row r="2049" spans="15:16" x14ac:dyDescent="0.15">
      <c r="O2049">
        <v>2048</v>
      </c>
      <c r="P2049" t="str">
        <f>IFERROR(IF(COUNTIF(個人情報!$BI$5:$BI$401,"登録番号" &amp; リスト!O2049)&gt;=1,"",IF(VLOOKUP(O2049,登録者リスト!$A$1:$D$43729,4,FALSE)=基本情報!$D$6,O2049,"")),"")</f>
        <v/>
      </c>
    </row>
    <row r="2050" spans="15:16" x14ac:dyDescent="0.15">
      <c r="O2050">
        <v>2049</v>
      </c>
      <c r="P2050" t="str">
        <f>IFERROR(IF(COUNTIF(個人情報!$BI$5:$BI$401,"登録番号" &amp; リスト!O2050)&gt;=1,"",IF(VLOOKUP(O2050,登録者リスト!$A$1:$D$43729,4,FALSE)=基本情報!$D$6,O2050,"")),"")</f>
        <v/>
      </c>
    </row>
    <row r="2051" spans="15:16" x14ac:dyDescent="0.15">
      <c r="O2051">
        <v>2050</v>
      </c>
      <c r="P2051" t="str">
        <f>IFERROR(IF(COUNTIF(個人情報!$BI$5:$BI$401,"登録番号" &amp; リスト!O2051)&gt;=1,"",IF(VLOOKUP(O2051,登録者リスト!$A$1:$D$43729,4,FALSE)=基本情報!$D$6,O2051,"")),"")</f>
        <v/>
      </c>
    </row>
    <row r="2052" spans="15:16" x14ac:dyDescent="0.15">
      <c r="O2052">
        <v>2051</v>
      </c>
      <c r="P2052" t="str">
        <f>IFERROR(IF(COUNTIF(個人情報!$BI$5:$BI$401,"登録番号" &amp; リスト!O2052)&gt;=1,"",IF(VLOOKUP(O2052,登録者リスト!$A$1:$D$43729,4,FALSE)=基本情報!$D$6,O2052,"")),"")</f>
        <v/>
      </c>
    </row>
    <row r="2053" spans="15:16" x14ac:dyDescent="0.15">
      <c r="O2053">
        <v>2052</v>
      </c>
      <c r="P2053" t="str">
        <f>IFERROR(IF(COUNTIF(個人情報!$BI$5:$BI$401,"登録番号" &amp; リスト!O2053)&gt;=1,"",IF(VLOOKUP(O2053,登録者リスト!$A$1:$D$43729,4,FALSE)=基本情報!$D$6,O2053,"")),"")</f>
        <v/>
      </c>
    </row>
    <row r="2054" spans="15:16" x14ac:dyDescent="0.15">
      <c r="O2054">
        <v>2053</v>
      </c>
      <c r="P2054" t="str">
        <f>IFERROR(IF(COUNTIF(個人情報!$BI$5:$BI$401,"登録番号" &amp; リスト!O2054)&gt;=1,"",IF(VLOOKUP(O2054,登録者リスト!$A$1:$D$43729,4,FALSE)=基本情報!$D$6,O2054,"")),"")</f>
        <v/>
      </c>
    </row>
    <row r="2055" spans="15:16" x14ac:dyDescent="0.15">
      <c r="O2055">
        <v>2054</v>
      </c>
      <c r="P2055" t="str">
        <f>IFERROR(IF(COUNTIF(個人情報!$BI$5:$BI$401,"登録番号" &amp; リスト!O2055)&gt;=1,"",IF(VLOOKUP(O2055,登録者リスト!$A$1:$D$43729,4,FALSE)=基本情報!$D$6,O2055,"")),"")</f>
        <v/>
      </c>
    </row>
    <row r="2056" spans="15:16" x14ac:dyDescent="0.15">
      <c r="O2056">
        <v>2055</v>
      </c>
      <c r="P2056" t="str">
        <f>IFERROR(IF(COUNTIF(個人情報!$BI$5:$BI$401,"登録番号" &amp; リスト!O2056)&gt;=1,"",IF(VLOOKUP(O2056,登録者リスト!$A$1:$D$43729,4,FALSE)=基本情報!$D$6,O2056,"")),"")</f>
        <v/>
      </c>
    </row>
    <row r="2057" spans="15:16" x14ac:dyDescent="0.15">
      <c r="O2057">
        <v>2056</v>
      </c>
      <c r="P2057" t="str">
        <f>IFERROR(IF(COUNTIF(個人情報!$BI$5:$BI$401,"登録番号" &amp; リスト!O2057)&gt;=1,"",IF(VLOOKUP(O2057,登録者リスト!$A$1:$D$43729,4,FALSE)=基本情報!$D$6,O2057,"")),"")</f>
        <v/>
      </c>
    </row>
    <row r="2058" spans="15:16" x14ac:dyDescent="0.15">
      <c r="O2058">
        <v>2057</v>
      </c>
      <c r="P2058" t="str">
        <f>IFERROR(IF(COUNTIF(個人情報!$BI$5:$BI$401,"登録番号" &amp; リスト!O2058)&gt;=1,"",IF(VLOOKUP(O2058,登録者リスト!$A$1:$D$43729,4,FALSE)=基本情報!$D$6,O2058,"")),"")</f>
        <v/>
      </c>
    </row>
    <row r="2059" spans="15:16" x14ac:dyDescent="0.15">
      <c r="O2059">
        <v>2058</v>
      </c>
      <c r="P2059" t="str">
        <f>IFERROR(IF(COUNTIF(個人情報!$BI$5:$BI$401,"登録番号" &amp; リスト!O2059)&gt;=1,"",IF(VLOOKUP(O2059,登録者リスト!$A$1:$D$43729,4,FALSE)=基本情報!$D$6,O2059,"")),"")</f>
        <v/>
      </c>
    </row>
    <row r="2060" spans="15:16" x14ac:dyDescent="0.15">
      <c r="O2060">
        <v>2059</v>
      </c>
      <c r="P2060" t="str">
        <f>IFERROR(IF(COUNTIF(個人情報!$BI$5:$BI$401,"登録番号" &amp; リスト!O2060)&gt;=1,"",IF(VLOOKUP(O2060,登録者リスト!$A$1:$D$43729,4,FALSE)=基本情報!$D$6,O2060,"")),"")</f>
        <v/>
      </c>
    </row>
    <row r="2061" spans="15:16" x14ac:dyDescent="0.15">
      <c r="O2061">
        <v>2060</v>
      </c>
      <c r="P2061" t="str">
        <f>IFERROR(IF(COUNTIF(個人情報!$BI$5:$BI$401,"登録番号" &amp; リスト!O2061)&gt;=1,"",IF(VLOOKUP(O2061,登録者リスト!$A$1:$D$43729,4,FALSE)=基本情報!$D$6,O2061,"")),"")</f>
        <v/>
      </c>
    </row>
    <row r="2062" spans="15:16" x14ac:dyDescent="0.15">
      <c r="O2062">
        <v>2061</v>
      </c>
      <c r="P2062" t="str">
        <f>IFERROR(IF(COUNTIF(個人情報!$BI$5:$BI$401,"登録番号" &amp; リスト!O2062)&gt;=1,"",IF(VLOOKUP(O2062,登録者リスト!$A$1:$D$43729,4,FALSE)=基本情報!$D$6,O2062,"")),"")</f>
        <v/>
      </c>
    </row>
    <row r="2063" spans="15:16" x14ac:dyDescent="0.15">
      <c r="O2063">
        <v>2062</v>
      </c>
      <c r="P2063" t="str">
        <f>IFERROR(IF(COUNTIF(個人情報!$BI$5:$BI$401,"登録番号" &amp; リスト!O2063)&gt;=1,"",IF(VLOOKUP(O2063,登録者リスト!$A$1:$D$43729,4,FALSE)=基本情報!$D$6,O2063,"")),"")</f>
        <v/>
      </c>
    </row>
    <row r="2064" spans="15:16" x14ac:dyDescent="0.15">
      <c r="O2064">
        <v>2063</v>
      </c>
      <c r="P2064" t="str">
        <f>IFERROR(IF(COUNTIF(個人情報!$BI$5:$BI$401,"登録番号" &amp; リスト!O2064)&gt;=1,"",IF(VLOOKUP(O2064,登録者リスト!$A$1:$D$43729,4,FALSE)=基本情報!$D$6,O2064,"")),"")</f>
        <v/>
      </c>
    </row>
    <row r="2065" spans="15:16" x14ac:dyDescent="0.15">
      <c r="O2065">
        <v>2064</v>
      </c>
      <c r="P2065" t="str">
        <f>IFERROR(IF(COUNTIF(個人情報!$BI$5:$BI$401,"登録番号" &amp; リスト!O2065)&gt;=1,"",IF(VLOOKUP(O2065,登録者リスト!$A$1:$D$43729,4,FALSE)=基本情報!$D$6,O2065,"")),"")</f>
        <v/>
      </c>
    </row>
    <row r="2066" spans="15:16" x14ac:dyDescent="0.15">
      <c r="O2066">
        <v>2065</v>
      </c>
      <c r="P2066" t="str">
        <f>IFERROR(IF(COUNTIF(個人情報!$BI$5:$BI$401,"登録番号" &amp; リスト!O2066)&gt;=1,"",IF(VLOOKUP(O2066,登録者リスト!$A$1:$D$43729,4,FALSE)=基本情報!$D$6,O2066,"")),"")</f>
        <v/>
      </c>
    </row>
    <row r="2067" spans="15:16" x14ac:dyDescent="0.15">
      <c r="O2067">
        <v>2066</v>
      </c>
      <c r="P2067" t="str">
        <f>IFERROR(IF(COUNTIF(個人情報!$BI$5:$BI$401,"登録番号" &amp; リスト!O2067)&gt;=1,"",IF(VLOOKUP(O2067,登録者リスト!$A$1:$D$43729,4,FALSE)=基本情報!$D$6,O2067,"")),"")</f>
        <v/>
      </c>
    </row>
    <row r="2068" spans="15:16" x14ac:dyDescent="0.15">
      <c r="O2068">
        <v>2067</v>
      </c>
      <c r="P2068" t="str">
        <f>IFERROR(IF(COUNTIF(個人情報!$BI$5:$BI$401,"登録番号" &amp; リスト!O2068)&gt;=1,"",IF(VLOOKUP(O2068,登録者リスト!$A$1:$D$43729,4,FALSE)=基本情報!$D$6,O2068,"")),"")</f>
        <v/>
      </c>
    </row>
    <row r="2069" spans="15:16" x14ac:dyDescent="0.15">
      <c r="O2069">
        <v>2068</v>
      </c>
      <c r="P2069" t="str">
        <f>IFERROR(IF(COUNTIF(個人情報!$BI$5:$BI$401,"登録番号" &amp; リスト!O2069)&gt;=1,"",IF(VLOOKUP(O2069,登録者リスト!$A$1:$D$43729,4,FALSE)=基本情報!$D$6,O2069,"")),"")</f>
        <v/>
      </c>
    </row>
    <row r="2070" spans="15:16" x14ac:dyDescent="0.15">
      <c r="O2070">
        <v>2069</v>
      </c>
      <c r="P2070" t="str">
        <f>IFERROR(IF(COUNTIF(個人情報!$BI$5:$BI$401,"登録番号" &amp; リスト!O2070)&gt;=1,"",IF(VLOOKUP(O2070,登録者リスト!$A$1:$D$43729,4,FALSE)=基本情報!$D$6,O2070,"")),"")</f>
        <v/>
      </c>
    </row>
    <row r="2071" spans="15:16" x14ac:dyDescent="0.15">
      <c r="O2071">
        <v>2070</v>
      </c>
      <c r="P2071" t="str">
        <f>IFERROR(IF(COUNTIF(個人情報!$BI$5:$BI$401,"登録番号" &amp; リスト!O2071)&gt;=1,"",IF(VLOOKUP(O2071,登録者リスト!$A$1:$D$43729,4,FALSE)=基本情報!$D$6,O2071,"")),"")</f>
        <v/>
      </c>
    </row>
    <row r="2072" spans="15:16" x14ac:dyDescent="0.15">
      <c r="O2072">
        <v>2071</v>
      </c>
      <c r="P2072" t="str">
        <f>IFERROR(IF(COUNTIF(個人情報!$BI$5:$BI$401,"登録番号" &amp; リスト!O2072)&gt;=1,"",IF(VLOOKUP(O2072,登録者リスト!$A$1:$D$43729,4,FALSE)=基本情報!$D$6,O2072,"")),"")</f>
        <v/>
      </c>
    </row>
    <row r="2073" spans="15:16" x14ac:dyDescent="0.15">
      <c r="O2073">
        <v>2072</v>
      </c>
      <c r="P2073" t="str">
        <f>IFERROR(IF(COUNTIF(個人情報!$BI$5:$BI$401,"登録番号" &amp; リスト!O2073)&gt;=1,"",IF(VLOOKUP(O2073,登録者リスト!$A$1:$D$43729,4,FALSE)=基本情報!$D$6,O2073,"")),"")</f>
        <v/>
      </c>
    </row>
    <row r="2074" spans="15:16" x14ac:dyDescent="0.15">
      <c r="O2074">
        <v>2073</v>
      </c>
      <c r="P2074" t="str">
        <f>IFERROR(IF(COUNTIF(個人情報!$BI$5:$BI$401,"登録番号" &amp; リスト!O2074)&gt;=1,"",IF(VLOOKUP(O2074,登録者リスト!$A$1:$D$43729,4,FALSE)=基本情報!$D$6,O2074,"")),"")</f>
        <v/>
      </c>
    </row>
    <row r="2075" spans="15:16" x14ac:dyDescent="0.15">
      <c r="O2075">
        <v>2074</v>
      </c>
      <c r="P2075" t="str">
        <f>IFERROR(IF(COUNTIF(個人情報!$BI$5:$BI$401,"登録番号" &amp; リスト!O2075)&gt;=1,"",IF(VLOOKUP(O2075,登録者リスト!$A$1:$D$43729,4,FALSE)=基本情報!$D$6,O2075,"")),"")</f>
        <v/>
      </c>
    </row>
    <row r="2076" spans="15:16" x14ac:dyDescent="0.15">
      <c r="O2076">
        <v>2075</v>
      </c>
      <c r="P2076" t="str">
        <f>IFERROR(IF(COUNTIF(個人情報!$BI$5:$BI$401,"登録番号" &amp; リスト!O2076)&gt;=1,"",IF(VLOOKUP(O2076,登録者リスト!$A$1:$D$43729,4,FALSE)=基本情報!$D$6,O2076,"")),"")</f>
        <v/>
      </c>
    </row>
    <row r="2077" spans="15:16" x14ac:dyDescent="0.15">
      <c r="O2077">
        <v>2076</v>
      </c>
      <c r="P2077" t="str">
        <f>IFERROR(IF(COUNTIF(個人情報!$BI$5:$BI$401,"登録番号" &amp; リスト!O2077)&gt;=1,"",IF(VLOOKUP(O2077,登録者リスト!$A$1:$D$43729,4,FALSE)=基本情報!$D$6,O2077,"")),"")</f>
        <v/>
      </c>
    </row>
    <row r="2078" spans="15:16" x14ac:dyDescent="0.15">
      <c r="O2078">
        <v>2077</v>
      </c>
      <c r="P2078" t="str">
        <f>IFERROR(IF(COUNTIF(個人情報!$BI$5:$BI$401,"登録番号" &amp; リスト!O2078)&gt;=1,"",IF(VLOOKUP(O2078,登録者リスト!$A$1:$D$43729,4,FALSE)=基本情報!$D$6,O2078,"")),"")</f>
        <v/>
      </c>
    </row>
    <row r="2079" spans="15:16" x14ac:dyDescent="0.15">
      <c r="O2079">
        <v>2078</v>
      </c>
      <c r="P2079" t="str">
        <f>IFERROR(IF(COUNTIF(個人情報!$BI$5:$BI$401,"登録番号" &amp; リスト!O2079)&gt;=1,"",IF(VLOOKUP(O2079,登録者リスト!$A$1:$D$43729,4,FALSE)=基本情報!$D$6,O2079,"")),"")</f>
        <v/>
      </c>
    </row>
    <row r="2080" spans="15:16" x14ac:dyDescent="0.15">
      <c r="O2080">
        <v>2079</v>
      </c>
      <c r="P2080" t="str">
        <f>IFERROR(IF(COUNTIF(個人情報!$BI$5:$BI$401,"登録番号" &amp; リスト!O2080)&gt;=1,"",IF(VLOOKUP(O2080,登録者リスト!$A$1:$D$43729,4,FALSE)=基本情報!$D$6,O2080,"")),"")</f>
        <v/>
      </c>
    </row>
    <row r="2081" spans="15:16" x14ac:dyDescent="0.15">
      <c r="O2081">
        <v>2080</v>
      </c>
      <c r="P2081" t="str">
        <f>IFERROR(IF(COUNTIF(個人情報!$BI$5:$BI$401,"登録番号" &amp; リスト!O2081)&gt;=1,"",IF(VLOOKUP(O2081,登録者リスト!$A$1:$D$43729,4,FALSE)=基本情報!$D$6,O2081,"")),"")</f>
        <v/>
      </c>
    </row>
    <row r="2082" spans="15:16" x14ac:dyDescent="0.15">
      <c r="O2082">
        <v>2081</v>
      </c>
      <c r="P2082" t="str">
        <f>IFERROR(IF(COUNTIF(個人情報!$BI$5:$BI$401,"登録番号" &amp; リスト!O2082)&gt;=1,"",IF(VLOOKUP(O2082,登録者リスト!$A$1:$D$43729,4,FALSE)=基本情報!$D$6,O2082,"")),"")</f>
        <v/>
      </c>
    </row>
    <row r="2083" spans="15:16" x14ac:dyDescent="0.15">
      <c r="O2083">
        <v>2082</v>
      </c>
      <c r="P2083" t="str">
        <f>IFERROR(IF(COUNTIF(個人情報!$BI$5:$BI$401,"登録番号" &amp; リスト!O2083)&gt;=1,"",IF(VLOOKUP(O2083,登録者リスト!$A$1:$D$43729,4,FALSE)=基本情報!$D$6,O2083,"")),"")</f>
        <v/>
      </c>
    </row>
    <row r="2084" spans="15:16" x14ac:dyDescent="0.15">
      <c r="O2084">
        <v>2083</v>
      </c>
      <c r="P2084" t="str">
        <f>IFERROR(IF(COUNTIF(個人情報!$BI$5:$BI$401,"登録番号" &amp; リスト!O2084)&gt;=1,"",IF(VLOOKUP(O2084,登録者リスト!$A$1:$D$43729,4,FALSE)=基本情報!$D$6,O2084,"")),"")</f>
        <v/>
      </c>
    </row>
    <row r="2085" spans="15:16" x14ac:dyDescent="0.15">
      <c r="O2085">
        <v>2084</v>
      </c>
      <c r="P2085" t="str">
        <f>IFERROR(IF(COUNTIF(個人情報!$BI$5:$BI$401,"登録番号" &amp; リスト!O2085)&gt;=1,"",IF(VLOOKUP(O2085,登録者リスト!$A$1:$D$43729,4,FALSE)=基本情報!$D$6,O2085,"")),"")</f>
        <v/>
      </c>
    </row>
    <row r="2086" spans="15:16" x14ac:dyDescent="0.15">
      <c r="O2086">
        <v>2085</v>
      </c>
      <c r="P2086" t="str">
        <f>IFERROR(IF(COUNTIF(個人情報!$BI$5:$BI$401,"登録番号" &amp; リスト!O2086)&gt;=1,"",IF(VLOOKUP(O2086,登録者リスト!$A$1:$D$43729,4,FALSE)=基本情報!$D$6,O2086,"")),"")</f>
        <v/>
      </c>
    </row>
    <row r="2087" spans="15:16" x14ac:dyDescent="0.15">
      <c r="O2087">
        <v>2086</v>
      </c>
      <c r="P2087" t="str">
        <f>IFERROR(IF(COUNTIF(個人情報!$BI$5:$BI$401,"登録番号" &amp; リスト!O2087)&gt;=1,"",IF(VLOOKUP(O2087,登録者リスト!$A$1:$D$43729,4,FALSE)=基本情報!$D$6,O2087,"")),"")</f>
        <v/>
      </c>
    </row>
    <row r="2088" spans="15:16" x14ac:dyDescent="0.15">
      <c r="O2088">
        <v>2087</v>
      </c>
      <c r="P2088" t="str">
        <f>IFERROR(IF(COUNTIF(個人情報!$BI$5:$BI$401,"登録番号" &amp; リスト!O2088)&gt;=1,"",IF(VLOOKUP(O2088,登録者リスト!$A$1:$D$43729,4,FALSE)=基本情報!$D$6,O2088,"")),"")</f>
        <v/>
      </c>
    </row>
    <row r="2089" spans="15:16" x14ac:dyDescent="0.15">
      <c r="O2089">
        <v>2088</v>
      </c>
      <c r="P2089" t="str">
        <f>IFERROR(IF(COUNTIF(個人情報!$BI$5:$BI$401,"登録番号" &amp; リスト!O2089)&gt;=1,"",IF(VLOOKUP(O2089,登録者リスト!$A$1:$D$43729,4,FALSE)=基本情報!$D$6,O2089,"")),"")</f>
        <v/>
      </c>
    </row>
    <row r="2090" spans="15:16" x14ac:dyDescent="0.15">
      <c r="O2090">
        <v>2089</v>
      </c>
      <c r="P2090" t="str">
        <f>IFERROR(IF(COUNTIF(個人情報!$BI$5:$BI$401,"登録番号" &amp; リスト!O2090)&gt;=1,"",IF(VLOOKUP(O2090,登録者リスト!$A$1:$D$43729,4,FALSE)=基本情報!$D$6,O2090,"")),"")</f>
        <v/>
      </c>
    </row>
    <row r="2091" spans="15:16" x14ac:dyDescent="0.15">
      <c r="O2091">
        <v>2090</v>
      </c>
      <c r="P2091" t="str">
        <f>IFERROR(IF(COUNTIF(個人情報!$BI$5:$BI$401,"登録番号" &amp; リスト!O2091)&gt;=1,"",IF(VLOOKUP(O2091,登録者リスト!$A$1:$D$43729,4,FALSE)=基本情報!$D$6,O2091,"")),"")</f>
        <v/>
      </c>
    </row>
    <row r="2092" spans="15:16" x14ac:dyDescent="0.15">
      <c r="O2092">
        <v>2091</v>
      </c>
      <c r="P2092" t="str">
        <f>IFERROR(IF(COUNTIF(個人情報!$BI$5:$BI$401,"登録番号" &amp; リスト!O2092)&gt;=1,"",IF(VLOOKUP(O2092,登録者リスト!$A$1:$D$43729,4,FALSE)=基本情報!$D$6,O2092,"")),"")</f>
        <v/>
      </c>
    </row>
    <row r="2093" spans="15:16" x14ac:dyDescent="0.15">
      <c r="O2093">
        <v>2092</v>
      </c>
      <c r="P2093" t="str">
        <f>IFERROR(IF(COUNTIF(個人情報!$BI$5:$BI$401,"登録番号" &amp; リスト!O2093)&gt;=1,"",IF(VLOOKUP(O2093,登録者リスト!$A$1:$D$43729,4,FALSE)=基本情報!$D$6,O2093,"")),"")</f>
        <v/>
      </c>
    </row>
    <row r="2094" spans="15:16" x14ac:dyDescent="0.15">
      <c r="O2094">
        <v>2093</v>
      </c>
      <c r="P2094" t="str">
        <f>IFERROR(IF(COUNTIF(個人情報!$BI$5:$BI$401,"登録番号" &amp; リスト!O2094)&gt;=1,"",IF(VLOOKUP(O2094,登録者リスト!$A$1:$D$43729,4,FALSE)=基本情報!$D$6,O2094,"")),"")</f>
        <v/>
      </c>
    </row>
    <row r="2095" spans="15:16" x14ac:dyDescent="0.15">
      <c r="O2095">
        <v>2094</v>
      </c>
      <c r="P2095" t="str">
        <f>IFERROR(IF(COUNTIF(個人情報!$BI$5:$BI$401,"登録番号" &amp; リスト!O2095)&gt;=1,"",IF(VLOOKUP(O2095,登録者リスト!$A$1:$D$43729,4,FALSE)=基本情報!$D$6,O2095,"")),"")</f>
        <v/>
      </c>
    </row>
    <row r="2096" spans="15:16" x14ac:dyDescent="0.15">
      <c r="O2096">
        <v>2095</v>
      </c>
      <c r="P2096" t="str">
        <f>IFERROR(IF(COUNTIF(個人情報!$BI$5:$BI$401,"登録番号" &amp; リスト!O2096)&gt;=1,"",IF(VLOOKUP(O2096,登録者リスト!$A$1:$D$43729,4,FALSE)=基本情報!$D$6,O2096,"")),"")</f>
        <v/>
      </c>
    </row>
    <row r="2097" spans="15:16" x14ac:dyDescent="0.15">
      <c r="O2097">
        <v>2096</v>
      </c>
      <c r="P2097" t="str">
        <f>IFERROR(IF(COUNTIF(個人情報!$BI$5:$BI$401,"登録番号" &amp; リスト!O2097)&gt;=1,"",IF(VLOOKUP(O2097,登録者リスト!$A$1:$D$43729,4,FALSE)=基本情報!$D$6,O2097,"")),"")</f>
        <v/>
      </c>
    </row>
    <row r="2098" spans="15:16" x14ac:dyDescent="0.15">
      <c r="O2098">
        <v>2097</v>
      </c>
      <c r="P2098" t="str">
        <f>IFERROR(IF(COUNTIF(個人情報!$BI$5:$BI$401,"登録番号" &amp; リスト!O2098)&gt;=1,"",IF(VLOOKUP(O2098,登録者リスト!$A$1:$D$43729,4,FALSE)=基本情報!$D$6,O2098,"")),"")</f>
        <v/>
      </c>
    </row>
    <row r="2099" spans="15:16" x14ac:dyDescent="0.15">
      <c r="O2099">
        <v>2098</v>
      </c>
      <c r="P2099" t="str">
        <f>IFERROR(IF(COUNTIF(個人情報!$BI$5:$BI$401,"登録番号" &amp; リスト!O2099)&gt;=1,"",IF(VLOOKUP(O2099,登録者リスト!$A$1:$D$43729,4,FALSE)=基本情報!$D$6,O2099,"")),"")</f>
        <v/>
      </c>
    </row>
    <row r="2100" spans="15:16" x14ac:dyDescent="0.15">
      <c r="O2100">
        <v>2099</v>
      </c>
      <c r="P2100" t="str">
        <f>IFERROR(IF(COUNTIF(個人情報!$BI$5:$BI$401,"登録番号" &amp; リスト!O2100)&gt;=1,"",IF(VLOOKUP(O2100,登録者リスト!$A$1:$D$43729,4,FALSE)=基本情報!$D$6,O2100,"")),"")</f>
        <v/>
      </c>
    </row>
    <row r="2101" spans="15:16" x14ac:dyDescent="0.15">
      <c r="O2101">
        <v>2100</v>
      </c>
      <c r="P2101" t="str">
        <f>IFERROR(IF(COUNTIF(個人情報!$BI$5:$BI$401,"登録番号" &amp; リスト!O2101)&gt;=1,"",IF(VLOOKUP(O2101,登録者リスト!$A$1:$D$43729,4,FALSE)=基本情報!$D$6,O2101,"")),"")</f>
        <v/>
      </c>
    </row>
    <row r="2102" spans="15:16" x14ac:dyDescent="0.15">
      <c r="O2102">
        <v>2101</v>
      </c>
      <c r="P2102" t="str">
        <f>IFERROR(IF(COUNTIF(個人情報!$BI$5:$BI$401,"登録番号" &amp; リスト!O2102)&gt;=1,"",IF(VLOOKUP(O2102,登録者リスト!$A$1:$D$43729,4,FALSE)=基本情報!$D$6,O2102,"")),"")</f>
        <v/>
      </c>
    </row>
    <row r="2103" spans="15:16" x14ac:dyDescent="0.15">
      <c r="O2103">
        <v>2102</v>
      </c>
      <c r="P2103" t="str">
        <f>IFERROR(IF(COUNTIF(個人情報!$BI$5:$BI$401,"登録番号" &amp; リスト!O2103)&gt;=1,"",IF(VLOOKUP(O2103,登録者リスト!$A$1:$D$43729,4,FALSE)=基本情報!$D$6,O2103,"")),"")</f>
        <v/>
      </c>
    </row>
    <row r="2104" spans="15:16" x14ac:dyDescent="0.15">
      <c r="O2104">
        <v>2103</v>
      </c>
      <c r="P2104" t="str">
        <f>IFERROR(IF(COUNTIF(個人情報!$BI$5:$BI$401,"登録番号" &amp; リスト!O2104)&gt;=1,"",IF(VLOOKUP(O2104,登録者リスト!$A$1:$D$43729,4,FALSE)=基本情報!$D$6,O2104,"")),"")</f>
        <v/>
      </c>
    </row>
    <row r="2105" spans="15:16" x14ac:dyDescent="0.15">
      <c r="O2105">
        <v>2104</v>
      </c>
      <c r="P2105" t="str">
        <f>IFERROR(IF(COUNTIF(個人情報!$BI$5:$BI$401,"登録番号" &amp; リスト!O2105)&gt;=1,"",IF(VLOOKUP(O2105,登録者リスト!$A$1:$D$43729,4,FALSE)=基本情報!$D$6,O2105,"")),"")</f>
        <v/>
      </c>
    </row>
    <row r="2106" spans="15:16" x14ac:dyDescent="0.15">
      <c r="O2106">
        <v>2105</v>
      </c>
      <c r="P2106" t="str">
        <f>IFERROR(IF(COUNTIF(個人情報!$BI$5:$BI$401,"登録番号" &amp; リスト!O2106)&gt;=1,"",IF(VLOOKUP(O2106,登録者リスト!$A$1:$D$43729,4,FALSE)=基本情報!$D$6,O2106,"")),"")</f>
        <v/>
      </c>
    </row>
    <row r="2107" spans="15:16" x14ac:dyDescent="0.15">
      <c r="O2107">
        <v>2106</v>
      </c>
      <c r="P2107" t="str">
        <f>IFERROR(IF(COUNTIF(個人情報!$BI$5:$BI$401,"登録番号" &amp; リスト!O2107)&gt;=1,"",IF(VLOOKUP(O2107,登録者リスト!$A$1:$D$43729,4,FALSE)=基本情報!$D$6,O2107,"")),"")</f>
        <v/>
      </c>
    </row>
    <row r="2108" spans="15:16" x14ac:dyDescent="0.15">
      <c r="O2108">
        <v>2107</v>
      </c>
      <c r="P2108" t="str">
        <f>IFERROR(IF(COUNTIF(個人情報!$BI$5:$BI$401,"登録番号" &amp; リスト!O2108)&gt;=1,"",IF(VLOOKUP(O2108,登録者リスト!$A$1:$D$43729,4,FALSE)=基本情報!$D$6,O2108,"")),"")</f>
        <v/>
      </c>
    </row>
    <row r="2109" spans="15:16" x14ac:dyDescent="0.15">
      <c r="O2109">
        <v>2108</v>
      </c>
      <c r="P2109" t="str">
        <f>IFERROR(IF(COUNTIF(個人情報!$BI$5:$BI$401,"登録番号" &amp; リスト!O2109)&gt;=1,"",IF(VLOOKUP(O2109,登録者リスト!$A$1:$D$43729,4,FALSE)=基本情報!$D$6,O2109,"")),"")</f>
        <v/>
      </c>
    </row>
    <row r="2110" spans="15:16" x14ac:dyDescent="0.15">
      <c r="O2110">
        <v>2109</v>
      </c>
      <c r="P2110" t="str">
        <f>IFERROR(IF(COUNTIF(個人情報!$BI$5:$BI$401,"登録番号" &amp; リスト!O2110)&gt;=1,"",IF(VLOOKUP(O2110,登録者リスト!$A$1:$D$43729,4,FALSE)=基本情報!$D$6,O2110,"")),"")</f>
        <v/>
      </c>
    </row>
    <row r="2111" spans="15:16" x14ac:dyDescent="0.15">
      <c r="O2111">
        <v>2110</v>
      </c>
      <c r="P2111" t="str">
        <f>IFERROR(IF(COUNTIF(個人情報!$BI$5:$BI$401,"登録番号" &amp; リスト!O2111)&gt;=1,"",IF(VLOOKUP(O2111,登録者リスト!$A$1:$D$43729,4,FALSE)=基本情報!$D$6,O2111,"")),"")</f>
        <v/>
      </c>
    </row>
    <row r="2112" spans="15:16" x14ac:dyDescent="0.15">
      <c r="O2112">
        <v>2111</v>
      </c>
      <c r="P2112" t="str">
        <f>IFERROR(IF(COUNTIF(個人情報!$BI$5:$BI$401,"登録番号" &amp; リスト!O2112)&gt;=1,"",IF(VLOOKUP(O2112,登録者リスト!$A$1:$D$43729,4,FALSE)=基本情報!$D$6,O2112,"")),"")</f>
        <v/>
      </c>
    </row>
    <row r="2113" spans="15:16" x14ac:dyDescent="0.15">
      <c r="O2113">
        <v>2112</v>
      </c>
      <c r="P2113" t="str">
        <f>IFERROR(IF(COUNTIF(個人情報!$BI$5:$BI$401,"登録番号" &amp; リスト!O2113)&gt;=1,"",IF(VLOOKUP(O2113,登録者リスト!$A$1:$D$43729,4,FALSE)=基本情報!$D$6,O2113,"")),"")</f>
        <v/>
      </c>
    </row>
    <row r="2114" spans="15:16" x14ac:dyDescent="0.15">
      <c r="O2114">
        <v>2113</v>
      </c>
      <c r="P2114" t="str">
        <f>IFERROR(IF(COUNTIF(個人情報!$BI$5:$BI$401,"登録番号" &amp; リスト!O2114)&gt;=1,"",IF(VLOOKUP(O2114,登録者リスト!$A$1:$D$43729,4,FALSE)=基本情報!$D$6,O2114,"")),"")</f>
        <v/>
      </c>
    </row>
    <row r="2115" spans="15:16" x14ac:dyDescent="0.15">
      <c r="O2115">
        <v>2114</v>
      </c>
      <c r="P2115" t="str">
        <f>IFERROR(IF(COUNTIF(個人情報!$BI$5:$BI$401,"登録番号" &amp; リスト!O2115)&gt;=1,"",IF(VLOOKUP(O2115,登録者リスト!$A$1:$D$43729,4,FALSE)=基本情報!$D$6,O2115,"")),"")</f>
        <v/>
      </c>
    </row>
    <row r="2116" spans="15:16" x14ac:dyDescent="0.15">
      <c r="O2116">
        <v>2115</v>
      </c>
      <c r="P2116" t="str">
        <f>IFERROR(IF(COUNTIF(個人情報!$BI$5:$BI$401,"登録番号" &amp; リスト!O2116)&gt;=1,"",IF(VLOOKUP(O2116,登録者リスト!$A$1:$D$43729,4,FALSE)=基本情報!$D$6,O2116,"")),"")</f>
        <v/>
      </c>
    </row>
    <row r="2117" spans="15:16" x14ac:dyDescent="0.15">
      <c r="O2117">
        <v>2116</v>
      </c>
      <c r="P2117" t="str">
        <f>IFERROR(IF(COUNTIF(個人情報!$BI$5:$BI$401,"登録番号" &amp; リスト!O2117)&gt;=1,"",IF(VLOOKUP(O2117,登録者リスト!$A$1:$D$43729,4,FALSE)=基本情報!$D$6,O2117,"")),"")</f>
        <v/>
      </c>
    </row>
    <row r="2118" spans="15:16" x14ac:dyDescent="0.15">
      <c r="O2118">
        <v>2117</v>
      </c>
      <c r="P2118" t="str">
        <f>IFERROR(IF(COUNTIF(個人情報!$BI$5:$BI$401,"登録番号" &amp; リスト!O2118)&gt;=1,"",IF(VLOOKUP(O2118,登録者リスト!$A$1:$D$43729,4,FALSE)=基本情報!$D$6,O2118,"")),"")</f>
        <v/>
      </c>
    </row>
    <row r="2119" spans="15:16" x14ac:dyDescent="0.15">
      <c r="O2119">
        <v>2118</v>
      </c>
      <c r="P2119" t="str">
        <f>IFERROR(IF(COUNTIF(個人情報!$BI$5:$BI$401,"登録番号" &amp; リスト!O2119)&gt;=1,"",IF(VLOOKUP(O2119,登録者リスト!$A$1:$D$43729,4,FALSE)=基本情報!$D$6,O2119,"")),"")</f>
        <v/>
      </c>
    </row>
    <row r="2120" spans="15:16" x14ac:dyDescent="0.15">
      <c r="O2120">
        <v>2119</v>
      </c>
      <c r="P2120" t="str">
        <f>IFERROR(IF(COUNTIF(個人情報!$BI$5:$BI$401,"登録番号" &amp; リスト!O2120)&gt;=1,"",IF(VLOOKUP(O2120,登録者リスト!$A$1:$D$43729,4,FALSE)=基本情報!$D$6,O2120,"")),"")</f>
        <v/>
      </c>
    </row>
    <row r="2121" spans="15:16" x14ac:dyDescent="0.15">
      <c r="O2121">
        <v>2120</v>
      </c>
      <c r="P2121" t="str">
        <f>IFERROR(IF(COUNTIF(個人情報!$BI$5:$BI$401,"登録番号" &amp; リスト!O2121)&gt;=1,"",IF(VLOOKUP(O2121,登録者リスト!$A$1:$D$43729,4,FALSE)=基本情報!$D$6,O2121,"")),"")</f>
        <v/>
      </c>
    </row>
    <row r="2122" spans="15:16" x14ac:dyDescent="0.15">
      <c r="O2122">
        <v>2121</v>
      </c>
      <c r="P2122" t="str">
        <f>IFERROR(IF(COUNTIF(個人情報!$BI$5:$BI$401,"登録番号" &amp; リスト!O2122)&gt;=1,"",IF(VLOOKUP(O2122,登録者リスト!$A$1:$D$43729,4,FALSE)=基本情報!$D$6,O2122,"")),"")</f>
        <v/>
      </c>
    </row>
    <row r="2123" spans="15:16" x14ac:dyDescent="0.15">
      <c r="O2123">
        <v>2122</v>
      </c>
      <c r="P2123" t="str">
        <f>IFERROR(IF(COUNTIF(個人情報!$BI$5:$BI$401,"登録番号" &amp; リスト!O2123)&gt;=1,"",IF(VLOOKUP(O2123,登録者リスト!$A$1:$D$43729,4,FALSE)=基本情報!$D$6,O2123,"")),"")</f>
        <v/>
      </c>
    </row>
    <row r="2124" spans="15:16" x14ac:dyDescent="0.15">
      <c r="O2124">
        <v>2123</v>
      </c>
      <c r="P2124" t="str">
        <f>IFERROR(IF(COUNTIF(個人情報!$BI$5:$BI$401,"登録番号" &amp; リスト!O2124)&gt;=1,"",IF(VLOOKUP(O2124,登録者リスト!$A$1:$D$43729,4,FALSE)=基本情報!$D$6,O2124,"")),"")</f>
        <v/>
      </c>
    </row>
    <row r="2125" spans="15:16" x14ac:dyDescent="0.15">
      <c r="O2125">
        <v>2124</v>
      </c>
      <c r="P2125" t="str">
        <f>IFERROR(IF(COUNTIF(個人情報!$BI$5:$BI$401,"登録番号" &amp; リスト!O2125)&gt;=1,"",IF(VLOOKUP(O2125,登録者リスト!$A$1:$D$43729,4,FALSE)=基本情報!$D$6,O2125,"")),"")</f>
        <v/>
      </c>
    </row>
    <row r="2126" spans="15:16" x14ac:dyDescent="0.15">
      <c r="O2126">
        <v>2125</v>
      </c>
      <c r="P2126" t="str">
        <f>IFERROR(IF(COUNTIF(個人情報!$BI$5:$BI$401,"登録番号" &amp; リスト!O2126)&gt;=1,"",IF(VLOOKUP(O2126,登録者リスト!$A$1:$D$43729,4,FALSE)=基本情報!$D$6,O2126,"")),"")</f>
        <v/>
      </c>
    </row>
    <row r="2127" spans="15:16" x14ac:dyDescent="0.15">
      <c r="O2127">
        <v>2126</v>
      </c>
      <c r="P2127" t="str">
        <f>IFERROR(IF(COUNTIF(個人情報!$BI$5:$BI$401,"登録番号" &amp; リスト!O2127)&gt;=1,"",IF(VLOOKUP(O2127,登録者リスト!$A$1:$D$43729,4,FALSE)=基本情報!$D$6,O2127,"")),"")</f>
        <v/>
      </c>
    </row>
    <row r="2128" spans="15:16" x14ac:dyDescent="0.15">
      <c r="O2128">
        <v>2127</v>
      </c>
      <c r="P2128" t="str">
        <f>IFERROR(IF(COUNTIF(個人情報!$BI$5:$BI$401,"登録番号" &amp; リスト!O2128)&gt;=1,"",IF(VLOOKUP(O2128,登録者リスト!$A$1:$D$43729,4,FALSE)=基本情報!$D$6,O2128,"")),"")</f>
        <v/>
      </c>
    </row>
    <row r="2129" spans="15:16" x14ac:dyDescent="0.15">
      <c r="O2129">
        <v>2128</v>
      </c>
      <c r="P2129" t="str">
        <f>IFERROR(IF(COUNTIF(個人情報!$BI$5:$BI$401,"登録番号" &amp; リスト!O2129)&gt;=1,"",IF(VLOOKUP(O2129,登録者リスト!$A$1:$D$43729,4,FALSE)=基本情報!$D$6,O2129,"")),"")</f>
        <v/>
      </c>
    </row>
    <row r="2130" spans="15:16" x14ac:dyDescent="0.15">
      <c r="O2130">
        <v>2129</v>
      </c>
      <c r="P2130" t="str">
        <f>IFERROR(IF(COUNTIF(個人情報!$BI$5:$BI$401,"登録番号" &amp; リスト!O2130)&gt;=1,"",IF(VLOOKUP(O2130,登録者リスト!$A$1:$D$43729,4,FALSE)=基本情報!$D$6,O2130,"")),"")</f>
        <v/>
      </c>
    </row>
    <row r="2131" spans="15:16" x14ac:dyDescent="0.15">
      <c r="O2131">
        <v>2130</v>
      </c>
      <c r="P2131" t="str">
        <f>IFERROR(IF(COUNTIF(個人情報!$BI$5:$BI$401,"登録番号" &amp; リスト!O2131)&gt;=1,"",IF(VLOOKUP(O2131,登録者リスト!$A$1:$D$43729,4,FALSE)=基本情報!$D$6,O2131,"")),"")</f>
        <v/>
      </c>
    </row>
    <row r="2132" spans="15:16" x14ac:dyDescent="0.15">
      <c r="O2132">
        <v>2131</v>
      </c>
      <c r="P2132" t="str">
        <f>IFERROR(IF(COUNTIF(個人情報!$BI$5:$BI$401,"登録番号" &amp; リスト!O2132)&gt;=1,"",IF(VLOOKUP(O2132,登録者リスト!$A$1:$D$43729,4,FALSE)=基本情報!$D$6,O2132,"")),"")</f>
        <v/>
      </c>
    </row>
    <row r="2133" spans="15:16" x14ac:dyDescent="0.15">
      <c r="O2133">
        <v>2132</v>
      </c>
      <c r="P2133" t="str">
        <f>IFERROR(IF(COUNTIF(個人情報!$BI$5:$BI$401,"登録番号" &amp; リスト!O2133)&gt;=1,"",IF(VLOOKUP(O2133,登録者リスト!$A$1:$D$43729,4,FALSE)=基本情報!$D$6,O2133,"")),"")</f>
        <v/>
      </c>
    </row>
    <row r="2134" spans="15:16" x14ac:dyDescent="0.15">
      <c r="O2134">
        <v>2133</v>
      </c>
      <c r="P2134" t="str">
        <f>IFERROR(IF(COUNTIF(個人情報!$BI$5:$BI$401,"登録番号" &amp; リスト!O2134)&gt;=1,"",IF(VLOOKUP(O2134,登録者リスト!$A$1:$D$43729,4,FALSE)=基本情報!$D$6,O2134,"")),"")</f>
        <v/>
      </c>
    </row>
    <row r="2135" spans="15:16" x14ac:dyDescent="0.15">
      <c r="O2135">
        <v>2134</v>
      </c>
      <c r="P2135" t="str">
        <f>IFERROR(IF(COUNTIF(個人情報!$BI$5:$BI$401,"登録番号" &amp; リスト!O2135)&gt;=1,"",IF(VLOOKUP(O2135,登録者リスト!$A$1:$D$43729,4,FALSE)=基本情報!$D$6,O2135,"")),"")</f>
        <v/>
      </c>
    </row>
    <row r="2136" spans="15:16" x14ac:dyDescent="0.15">
      <c r="O2136">
        <v>2135</v>
      </c>
      <c r="P2136" t="str">
        <f>IFERROR(IF(COUNTIF(個人情報!$BI$5:$BI$401,"登録番号" &amp; リスト!O2136)&gt;=1,"",IF(VLOOKUP(O2136,登録者リスト!$A$1:$D$43729,4,FALSE)=基本情報!$D$6,O2136,"")),"")</f>
        <v/>
      </c>
    </row>
    <row r="2137" spans="15:16" x14ac:dyDescent="0.15">
      <c r="O2137">
        <v>2136</v>
      </c>
      <c r="P2137" t="str">
        <f>IFERROR(IF(COUNTIF(個人情報!$BI$5:$BI$401,"登録番号" &amp; リスト!O2137)&gt;=1,"",IF(VLOOKUP(O2137,登録者リスト!$A$1:$D$43729,4,FALSE)=基本情報!$D$6,O2137,"")),"")</f>
        <v/>
      </c>
    </row>
    <row r="2138" spans="15:16" x14ac:dyDescent="0.15">
      <c r="O2138">
        <v>2137</v>
      </c>
      <c r="P2138" t="str">
        <f>IFERROR(IF(COUNTIF(個人情報!$BI$5:$BI$401,"登録番号" &amp; リスト!O2138)&gt;=1,"",IF(VLOOKUP(O2138,登録者リスト!$A$1:$D$43729,4,FALSE)=基本情報!$D$6,O2138,"")),"")</f>
        <v/>
      </c>
    </row>
    <row r="2139" spans="15:16" x14ac:dyDescent="0.15">
      <c r="O2139">
        <v>2138</v>
      </c>
      <c r="P2139" t="str">
        <f>IFERROR(IF(COUNTIF(個人情報!$BI$5:$BI$401,"登録番号" &amp; リスト!O2139)&gt;=1,"",IF(VLOOKUP(O2139,登録者リスト!$A$1:$D$43729,4,FALSE)=基本情報!$D$6,O2139,"")),"")</f>
        <v/>
      </c>
    </row>
    <row r="2140" spans="15:16" x14ac:dyDescent="0.15">
      <c r="O2140">
        <v>2139</v>
      </c>
      <c r="P2140" t="str">
        <f>IFERROR(IF(COUNTIF(個人情報!$BI$5:$BI$401,"登録番号" &amp; リスト!O2140)&gt;=1,"",IF(VLOOKUP(O2140,登録者リスト!$A$1:$D$43729,4,FALSE)=基本情報!$D$6,O2140,"")),"")</f>
        <v/>
      </c>
    </row>
    <row r="2141" spans="15:16" x14ac:dyDescent="0.15">
      <c r="O2141">
        <v>2140</v>
      </c>
      <c r="P2141" t="str">
        <f>IFERROR(IF(COUNTIF(個人情報!$BI$5:$BI$401,"登録番号" &amp; リスト!O2141)&gt;=1,"",IF(VLOOKUP(O2141,登録者リスト!$A$1:$D$43729,4,FALSE)=基本情報!$D$6,O2141,"")),"")</f>
        <v/>
      </c>
    </row>
    <row r="2142" spans="15:16" x14ac:dyDescent="0.15">
      <c r="O2142">
        <v>2141</v>
      </c>
      <c r="P2142" t="str">
        <f>IFERROR(IF(COUNTIF(個人情報!$BI$5:$BI$401,"登録番号" &amp; リスト!O2142)&gt;=1,"",IF(VLOOKUP(O2142,登録者リスト!$A$1:$D$43729,4,FALSE)=基本情報!$D$6,O2142,"")),"")</f>
        <v/>
      </c>
    </row>
    <row r="2143" spans="15:16" x14ac:dyDescent="0.15">
      <c r="O2143">
        <v>2142</v>
      </c>
      <c r="P2143" t="str">
        <f>IFERROR(IF(COUNTIF(個人情報!$BI$5:$BI$401,"登録番号" &amp; リスト!O2143)&gt;=1,"",IF(VLOOKUP(O2143,登録者リスト!$A$1:$D$43729,4,FALSE)=基本情報!$D$6,O2143,"")),"")</f>
        <v/>
      </c>
    </row>
    <row r="2144" spans="15:16" x14ac:dyDescent="0.15">
      <c r="O2144">
        <v>2143</v>
      </c>
      <c r="P2144" t="str">
        <f>IFERROR(IF(COUNTIF(個人情報!$BI$5:$BI$401,"登録番号" &amp; リスト!O2144)&gt;=1,"",IF(VLOOKUP(O2144,登録者リスト!$A$1:$D$43729,4,FALSE)=基本情報!$D$6,O2144,"")),"")</f>
        <v/>
      </c>
    </row>
    <row r="2145" spans="15:16" x14ac:dyDescent="0.15">
      <c r="O2145">
        <v>2144</v>
      </c>
      <c r="P2145" t="str">
        <f>IFERROR(IF(COUNTIF(個人情報!$BI$5:$BI$401,"登録番号" &amp; リスト!O2145)&gt;=1,"",IF(VLOOKUP(O2145,登録者リスト!$A$1:$D$43729,4,FALSE)=基本情報!$D$6,O2145,"")),"")</f>
        <v/>
      </c>
    </row>
    <row r="2146" spans="15:16" x14ac:dyDescent="0.15">
      <c r="O2146">
        <v>2145</v>
      </c>
      <c r="P2146" t="str">
        <f>IFERROR(IF(COUNTIF(個人情報!$BI$5:$BI$401,"登録番号" &amp; リスト!O2146)&gt;=1,"",IF(VLOOKUP(O2146,登録者リスト!$A$1:$D$43729,4,FALSE)=基本情報!$D$6,O2146,"")),"")</f>
        <v/>
      </c>
    </row>
    <row r="2147" spans="15:16" x14ac:dyDescent="0.15">
      <c r="O2147">
        <v>2146</v>
      </c>
      <c r="P2147" t="str">
        <f>IFERROR(IF(COUNTIF(個人情報!$BI$5:$BI$401,"登録番号" &amp; リスト!O2147)&gt;=1,"",IF(VLOOKUP(O2147,登録者リスト!$A$1:$D$43729,4,FALSE)=基本情報!$D$6,O2147,"")),"")</f>
        <v/>
      </c>
    </row>
    <row r="2148" spans="15:16" x14ac:dyDescent="0.15">
      <c r="O2148">
        <v>2147</v>
      </c>
      <c r="P2148" t="str">
        <f>IFERROR(IF(COUNTIF(個人情報!$BI$5:$BI$401,"登録番号" &amp; リスト!O2148)&gt;=1,"",IF(VLOOKUP(O2148,登録者リスト!$A$1:$D$43729,4,FALSE)=基本情報!$D$6,O2148,"")),"")</f>
        <v/>
      </c>
    </row>
    <row r="2149" spans="15:16" x14ac:dyDescent="0.15">
      <c r="O2149">
        <v>2148</v>
      </c>
      <c r="P2149" t="str">
        <f>IFERROR(IF(COUNTIF(個人情報!$BI$5:$BI$401,"登録番号" &amp; リスト!O2149)&gt;=1,"",IF(VLOOKUP(O2149,登録者リスト!$A$1:$D$43729,4,FALSE)=基本情報!$D$6,O2149,"")),"")</f>
        <v/>
      </c>
    </row>
    <row r="2150" spans="15:16" x14ac:dyDescent="0.15">
      <c r="O2150">
        <v>2149</v>
      </c>
      <c r="P2150" t="str">
        <f>IFERROR(IF(COUNTIF(個人情報!$BI$5:$BI$401,"登録番号" &amp; リスト!O2150)&gt;=1,"",IF(VLOOKUP(O2150,登録者リスト!$A$1:$D$43729,4,FALSE)=基本情報!$D$6,O2150,"")),"")</f>
        <v/>
      </c>
    </row>
    <row r="2151" spans="15:16" x14ac:dyDescent="0.15">
      <c r="O2151">
        <v>2150</v>
      </c>
      <c r="P2151" t="str">
        <f>IFERROR(IF(COUNTIF(個人情報!$BI$5:$BI$401,"登録番号" &amp; リスト!O2151)&gt;=1,"",IF(VLOOKUP(O2151,登録者リスト!$A$1:$D$43729,4,FALSE)=基本情報!$D$6,O2151,"")),"")</f>
        <v/>
      </c>
    </row>
    <row r="2152" spans="15:16" x14ac:dyDescent="0.15">
      <c r="O2152">
        <v>2151</v>
      </c>
      <c r="P2152" t="str">
        <f>IFERROR(IF(COUNTIF(個人情報!$BI$5:$BI$401,"登録番号" &amp; リスト!O2152)&gt;=1,"",IF(VLOOKUP(O2152,登録者リスト!$A$1:$D$43729,4,FALSE)=基本情報!$D$6,O2152,"")),"")</f>
        <v/>
      </c>
    </row>
    <row r="2153" spans="15:16" x14ac:dyDescent="0.15">
      <c r="O2153">
        <v>2152</v>
      </c>
      <c r="P2153" t="str">
        <f>IFERROR(IF(COUNTIF(個人情報!$BI$5:$BI$401,"登録番号" &amp; リスト!O2153)&gt;=1,"",IF(VLOOKUP(O2153,登録者リスト!$A$1:$D$43729,4,FALSE)=基本情報!$D$6,O2153,"")),"")</f>
        <v/>
      </c>
    </row>
    <row r="2154" spans="15:16" x14ac:dyDescent="0.15">
      <c r="O2154">
        <v>2153</v>
      </c>
      <c r="P2154" t="str">
        <f>IFERROR(IF(COUNTIF(個人情報!$BI$5:$BI$401,"登録番号" &amp; リスト!O2154)&gt;=1,"",IF(VLOOKUP(O2154,登録者リスト!$A$1:$D$43729,4,FALSE)=基本情報!$D$6,O2154,"")),"")</f>
        <v/>
      </c>
    </row>
    <row r="2155" spans="15:16" x14ac:dyDescent="0.15">
      <c r="O2155">
        <v>2154</v>
      </c>
      <c r="P2155" t="str">
        <f>IFERROR(IF(COUNTIF(個人情報!$BI$5:$BI$401,"登録番号" &amp; リスト!O2155)&gt;=1,"",IF(VLOOKUP(O2155,登録者リスト!$A$1:$D$43729,4,FALSE)=基本情報!$D$6,O2155,"")),"")</f>
        <v/>
      </c>
    </row>
    <row r="2156" spans="15:16" x14ac:dyDescent="0.15">
      <c r="O2156">
        <v>2155</v>
      </c>
      <c r="P2156" t="str">
        <f>IFERROR(IF(COUNTIF(個人情報!$BI$5:$BI$401,"登録番号" &amp; リスト!O2156)&gt;=1,"",IF(VLOOKUP(O2156,登録者リスト!$A$1:$D$43729,4,FALSE)=基本情報!$D$6,O2156,"")),"")</f>
        <v/>
      </c>
    </row>
    <row r="2157" spans="15:16" x14ac:dyDescent="0.15">
      <c r="O2157">
        <v>2156</v>
      </c>
      <c r="P2157" t="str">
        <f>IFERROR(IF(COUNTIF(個人情報!$BI$5:$BI$401,"登録番号" &amp; リスト!O2157)&gt;=1,"",IF(VLOOKUP(O2157,登録者リスト!$A$1:$D$43729,4,FALSE)=基本情報!$D$6,O2157,"")),"")</f>
        <v/>
      </c>
    </row>
    <row r="2158" spans="15:16" x14ac:dyDescent="0.15">
      <c r="O2158">
        <v>2157</v>
      </c>
      <c r="P2158" t="str">
        <f>IFERROR(IF(COUNTIF(個人情報!$BI$5:$BI$401,"登録番号" &amp; リスト!O2158)&gt;=1,"",IF(VLOOKUP(O2158,登録者リスト!$A$1:$D$43729,4,FALSE)=基本情報!$D$6,O2158,"")),"")</f>
        <v/>
      </c>
    </row>
    <row r="2159" spans="15:16" x14ac:dyDescent="0.15">
      <c r="O2159">
        <v>2158</v>
      </c>
      <c r="P2159" t="str">
        <f>IFERROR(IF(COUNTIF(個人情報!$BI$5:$BI$401,"登録番号" &amp; リスト!O2159)&gt;=1,"",IF(VLOOKUP(O2159,登録者リスト!$A$1:$D$43729,4,FALSE)=基本情報!$D$6,O2159,"")),"")</f>
        <v/>
      </c>
    </row>
    <row r="2160" spans="15:16" x14ac:dyDescent="0.15">
      <c r="O2160">
        <v>2159</v>
      </c>
      <c r="P2160" t="str">
        <f>IFERROR(IF(COUNTIF(個人情報!$BI$5:$BI$401,"登録番号" &amp; リスト!O2160)&gt;=1,"",IF(VLOOKUP(O2160,登録者リスト!$A$1:$D$43729,4,FALSE)=基本情報!$D$6,O2160,"")),"")</f>
        <v/>
      </c>
    </row>
    <row r="2161" spans="15:16" x14ac:dyDescent="0.15">
      <c r="O2161">
        <v>2160</v>
      </c>
      <c r="P2161" t="str">
        <f>IFERROR(IF(COUNTIF(個人情報!$BI$5:$BI$401,"登録番号" &amp; リスト!O2161)&gt;=1,"",IF(VLOOKUP(O2161,登録者リスト!$A$1:$D$43729,4,FALSE)=基本情報!$D$6,O2161,"")),"")</f>
        <v/>
      </c>
    </row>
    <row r="2162" spans="15:16" x14ac:dyDescent="0.15">
      <c r="O2162">
        <v>2161</v>
      </c>
      <c r="P2162" t="str">
        <f>IFERROR(IF(COUNTIF(個人情報!$BI$5:$BI$401,"登録番号" &amp; リスト!O2162)&gt;=1,"",IF(VLOOKUP(O2162,登録者リスト!$A$1:$D$43729,4,FALSE)=基本情報!$D$6,O2162,"")),"")</f>
        <v/>
      </c>
    </row>
    <row r="2163" spans="15:16" x14ac:dyDescent="0.15">
      <c r="O2163">
        <v>2162</v>
      </c>
      <c r="P2163" t="str">
        <f>IFERROR(IF(COUNTIF(個人情報!$BI$5:$BI$401,"登録番号" &amp; リスト!O2163)&gt;=1,"",IF(VLOOKUP(O2163,登録者リスト!$A$1:$D$43729,4,FALSE)=基本情報!$D$6,O2163,"")),"")</f>
        <v/>
      </c>
    </row>
    <row r="2164" spans="15:16" x14ac:dyDescent="0.15">
      <c r="O2164">
        <v>2163</v>
      </c>
      <c r="P2164" t="str">
        <f>IFERROR(IF(COUNTIF(個人情報!$BI$5:$BI$401,"登録番号" &amp; リスト!O2164)&gt;=1,"",IF(VLOOKUP(O2164,登録者リスト!$A$1:$D$43729,4,FALSE)=基本情報!$D$6,O2164,"")),"")</f>
        <v/>
      </c>
    </row>
    <row r="2165" spans="15:16" x14ac:dyDescent="0.15">
      <c r="O2165">
        <v>2164</v>
      </c>
      <c r="P2165" t="str">
        <f>IFERROR(IF(COUNTIF(個人情報!$BI$5:$BI$401,"登録番号" &amp; リスト!O2165)&gt;=1,"",IF(VLOOKUP(O2165,登録者リスト!$A$1:$D$43729,4,FALSE)=基本情報!$D$6,O2165,"")),"")</f>
        <v/>
      </c>
    </row>
    <row r="2166" spans="15:16" x14ac:dyDescent="0.15">
      <c r="O2166">
        <v>2165</v>
      </c>
      <c r="P2166" t="str">
        <f>IFERROR(IF(COUNTIF(個人情報!$BI$5:$BI$401,"登録番号" &amp; リスト!O2166)&gt;=1,"",IF(VLOOKUP(O2166,登録者リスト!$A$1:$D$43729,4,FALSE)=基本情報!$D$6,O2166,"")),"")</f>
        <v/>
      </c>
    </row>
    <row r="2167" spans="15:16" x14ac:dyDescent="0.15">
      <c r="O2167">
        <v>2166</v>
      </c>
      <c r="P2167" t="str">
        <f>IFERROR(IF(COUNTIF(個人情報!$BI$5:$BI$401,"登録番号" &amp; リスト!O2167)&gt;=1,"",IF(VLOOKUP(O2167,登録者リスト!$A$1:$D$43729,4,FALSE)=基本情報!$D$6,O2167,"")),"")</f>
        <v/>
      </c>
    </row>
    <row r="2168" spans="15:16" x14ac:dyDescent="0.15">
      <c r="O2168">
        <v>2167</v>
      </c>
      <c r="P2168" t="str">
        <f>IFERROR(IF(COUNTIF(個人情報!$BI$5:$BI$401,"登録番号" &amp; リスト!O2168)&gt;=1,"",IF(VLOOKUP(O2168,登録者リスト!$A$1:$D$43729,4,FALSE)=基本情報!$D$6,O2168,"")),"")</f>
        <v/>
      </c>
    </row>
    <row r="2169" spans="15:16" x14ac:dyDescent="0.15">
      <c r="O2169">
        <v>2168</v>
      </c>
      <c r="P2169" t="str">
        <f>IFERROR(IF(COUNTIF(個人情報!$BI$5:$BI$401,"登録番号" &amp; リスト!O2169)&gt;=1,"",IF(VLOOKUP(O2169,登録者リスト!$A$1:$D$43729,4,FALSE)=基本情報!$D$6,O2169,"")),"")</f>
        <v/>
      </c>
    </row>
    <row r="2170" spans="15:16" x14ac:dyDescent="0.15">
      <c r="O2170">
        <v>2169</v>
      </c>
      <c r="P2170" t="str">
        <f>IFERROR(IF(COUNTIF(個人情報!$BI$5:$BI$401,"登録番号" &amp; リスト!O2170)&gt;=1,"",IF(VLOOKUP(O2170,登録者リスト!$A$1:$D$43729,4,FALSE)=基本情報!$D$6,O2170,"")),"")</f>
        <v/>
      </c>
    </row>
    <row r="2171" spans="15:16" x14ac:dyDescent="0.15">
      <c r="O2171">
        <v>2170</v>
      </c>
      <c r="P2171" t="str">
        <f>IFERROR(IF(COUNTIF(個人情報!$BI$5:$BI$401,"登録番号" &amp; リスト!O2171)&gt;=1,"",IF(VLOOKUP(O2171,登録者リスト!$A$1:$D$43729,4,FALSE)=基本情報!$D$6,O2171,"")),"")</f>
        <v/>
      </c>
    </row>
    <row r="2172" spans="15:16" x14ac:dyDescent="0.15">
      <c r="O2172">
        <v>2171</v>
      </c>
      <c r="P2172" t="str">
        <f>IFERROR(IF(COUNTIF(個人情報!$BI$5:$BI$401,"登録番号" &amp; リスト!O2172)&gt;=1,"",IF(VLOOKUP(O2172,登録者リスト!$A$1:$D$43729,4,FALSE)=基本情報!$D$6,O2172,"")),"")</f>
        <v/>
      </c>
    </row>
    <row r="2173" spans="15:16" x14ac:dyDescent="0.15">
      <c r="O2173">
        <v>2172</v>
      </c>
      <c r="P2173" t="str">
        <f>IFERROR(IF(COUNTIF(個人情報!$BI$5:$BI$401,"登録番号" &amp; リスト!O2173)&gt;=1,"",IF(VLOOKUP(O2173,登録者リスト!$A$1:$D$43729,4,FALSE)=基本情報!$D$6,O2173,"")),"")</f>
        <v/>
      </c>
    </row>
    <row r="2174" spans="15:16" x14ac:dyDescent="0.15">
      <c r="O2174">
        <v>2173</v>
      </c>
      <c r="P2174" t="str">
        <f>IFERROR(IF(COUNTIF(個人情報!$BI$5:$BI$401,"登録番号" &amp; リスト!O2174)&gt;=1,"",IF(VLOOKUP(O2174,登録者リスト!$A$1:$D$43729,4,FALSE)=基本情報!$D$6,O2174,"")),"")</f>
        <v/>
      </c>
    </row>
    <row r="2175" spans="15:16" x14ac:dyDescent="0.15">
      <c r="O2175">
        <v>2174</v>
      </c>
      <c r="P2175" t="str">
        <f>IFERROR(IF(COUNTIF(個人情報!$BI$5:$BI$401,"登録番号" &amp; リスト!O2175)&gt;=1,"",IF(VLOOKUP(O2175,登録者リスト!$A$1:$D$43729,4,FALSE)=基本情報!$D$6,O2175,"")),"")</f>
        <v/>
      </c>
    </row>
    <row r="2176" spans="15:16" x14ac:dyDescent="0.15">
      <c r="O2176">
        <v>2175</v>
      </c>
      <c r="P2176" t="str">
        <f>IFERROR(IF(COUNTIF(個人情報!$BI$5:$BI$401,"登録番号" &amp; リスト!O2176)&gt;=1,"",IF(VLOOKUP(O2176,登録者リスト!$A$1:$D$43729,4,FALSE)=基本情報!$D$6,O2176,"")),"")</f>
        <v/>
      </c>
    </row>
    <row r="2177" spans="15:16" x14ac:dyDescent="0.15">
      <c r="O2177">
        <v>2176</v>
      </c>
      <c r="P2177" t="str">
        <f>IFERROR(IF(COUNTIF(個人情報!$BI$5:$BI$401,"登録番号" &amp; リスト!O2177)&gt;=1,"",IF(VLOOKUP(O2177,登録者リスト!$A$1:$D$43729,4,FALSE)=基本情報!$D$6,O2177,"")),"")</f>
        <v/>
      </c>
    </row>
    <row r="2178" spans="15:16" x14ac:dyDescent="0.15">
      <c r="O2178">
        <v>2177</v>
      </c>
      <c r="P2178" t="str">
        <f>IFERROR(IF(COUNTIF(個人情報!$BI$5:$BI$401,"登録番号" &amp; リスト!O2178)&gt;=1,"",IF(VLOOKUP(O2178,登録者リスト!$A$1:$D$43729,4,FALSE)=基本情報!$D$6,O2178,"")),"")</f>
        <v/>
      </c>
    </row>
    <row r="2179" spans="15:16" x14ac:dyDescent="0.15">
      <c r="O2179">
        <v>2178</v>
      </c>
      <c r="P2179" t="str">
        <f>IFERROR(IF(COUNTIF(個人情報!$BI$5:$BI$401,"登録番号" &amp; リスト!O2179)&gt;=1,"",IF(VLOOKUP(O2179,登録者リスト!$A$1:$D$43729,4,FALSE)=基本情報!$D$6,O2179,"")),"")</f>
        <v/>
      </c>
    </row>
    <row r="2180" spans="15:16" x14ac:dyDescent="0.15">
      <c r="O2180">
        <v>2179</v>
      </c>
      <c r="P2180" t="str">
        <f>IFERROR(IF(COUNTIF(個人情報!$BI$5:$BI$401,"登録番号" &amp; リスト!O2180)&gt;=1,"",IF(VLOOKUP(O2180,登録者リスト!$A$1:$D$43729,4,FALSE)=基本情報!$D$6,O2180,"")),"")</f>
        <v/>
      </c>
    </row>
    <row r="2181" spans="15:16" x14ac:dyDescent="0.15">
      <c r="O2181">
        <v>2180</v>
      </c>
      <c r="P2181" t="str">
        <f>IFERROR(IF(COUNTIF(個人情報!$BI$5:$BI$401,"登録番号" &amp; リスト!O2181)&gt;=1,"",IF(VLOOKUP(O2181,登録者リスト!$A$1:$D$43729,4,FALSE)=基本情報!$D$6,O2181,"")),"")</f>
        <v/>
      </c>
    </row>
    <row r="2182" spans="15:16" x14ac:dyDescent="0.15">
      <c r="O2182">
        <v>2181</v>
      </c>
      <c r="P2182" t="str">
        <f>IFERROR(IF(COUNTIF(個人情報!$BI$5:$BI$401,"登録番号" &amp; リスト!O2182)&gt;=1,"",IF(VLOOKUP(O2182,登録者リスト!$A$1:$D$43729,4,FALSE)=基本情報!$D$6,O2182,"")),"")</f>
        <v/>
      </c>
    </row>
    <row r="2183" spans="15:16" x14ac:dyDescent="0.15">
      <c r="O2183">
        <v>2182</v>
      </c>
      <c r="P2183" t="str">
        <f>IFERROR(IF(COUNTIF(個人情報!$BI$5:$BI$401,"登録番号" &amp; リスト!O2183)&gt;=1,"",IF(VLOOKUP(O2183,登録者リスト!$A$1:$D$43729,4,FALSE)=基本情報!$D$6,O2183,"")),"")</f>
        <v/>
      </c>
    </row>
    <row r="2184" spans="15:16" x14ac:dyDescent="0.15">
      <c r="O2184">
        <v>2183</v>
      </c>
      <c r="P2184" t="str">
        <f>IFERROR(IF(COUNTIF(個人情報!$BI$5:$BI$401,"登録番号" &amp; リスト!O2184)&gt;=1,"",IF(VLOOKUP(O2184,登録者リスト!$A$1:$D$43729,4,FALSE)=基本情報!$D$6,O2184,"")),"")</f>
        <v/>
      </c>
    </row>
    <row r="2185" spans="15:16" x14ac:dyDescent="0.15">
      <c r="O2185">
        <v>2184</v>
      </c>
      <c r="P2185" t="str">
        <f>IFERROR(IF(COUNTIF(個人情報!$BI$5:$BI$401,"登録番号" &amp; リスト!O2185)&gt;=1,"",IF(VLOOKUP(O2185,登録者リスト!$A$1:$D$43729,4,FALSE)=基本情報!$D$6,O2185,"")),"")</f>
        <v/>
      </c>
    </row>
    <row r="2186" spans="15:16" x14ac:dyDescent="0.15">
      <c r="O2186">
        <v>2185</v>
      </c>
      <c r="P2186" t="str">
        <f>IFERROR(IF(COUNTIF(個人情報!$BI$5:$BI$401,"登録番号" &amp; リスト!O2186)&gt;=1,"",IF(VLOOKUP(O2186,登録者リスト!$A$1:$D$43729,4,FALSE)=基本情報!$D$6,O2186,"")),"")</f>
        <v/>
      </c>
    </row>
    <row r="2187" spans="15:16" x14ac:dyDescent="0.15">
      <c r="O2187">
        <v>2186</v>
      </c>
      <c r="P2187" t="str">
        <f>IFERROR(IF(COUNTIF(個人情報!$BI$5:$BI$401,"登録番号" &amp; リスト!O2187)&gt;=1,"",IF(VLOOKUP(O2187,登録者リスト!$A$1:$D$43729,4,FALSE)=基本情報!$D$6,O2187,"")),"")</f>
        <v/>
      </c>
    </row>
    <row r="2188" spans="15:16" x14ac:dyDescent="0.15">
      <c r="O2188">
        <v>2187</v>
      </c>
      <c r="P2188" t="str">
        <f>IFERROR(IF(COUNTIF(個人情報!$BI$5:$BI$401,"登録番号" &amp; リスト!O2188)&gt;=1,"",IF(VLOOKUP(O2188,登録者リスト!$A$1:$D$43729,4,FALSE)=基本情報!$D$6,O2188,"")),"")</f>
        <v/>
      </c>
    </row>
    <row r="2189" spans="15:16" x14ac:dyDescent="0.15">
      <c r="O2189">
        <v>2188</v>
      </c>
      <c r="P2189" t="str">
        <f>IFERROR(IF(COUNTIF(個人情報!$BI$5:$BI$401,"登録番号" &amp; リスト!O2189)&gt;=1,"",IF(VLOOKUP(O2189,登録者リスト!$A$1:$D$43729,4,FALSE)=基本情報!$D$6,O2189,"")),"")</f>
        <v/>
      </c>
    </row>
    <row r="2190" spans="15:16" x14ac:dyDescent="0.15">
      <c r="O2190">
        <v>2189</v>
      </c>
      <c r="P2190" t="str">
        <f>IFERROR(IF(COUNTIF(個人情報!$BI$5:$BI$401,"登録番号" &amp; リスト!O2190)&gt;=1,"",IF(VLOOKUP(O2190,登録者リスト!$A$1:$D$43729,4,FALSE)=基本情報!$D$6,O2190,"")),"")</f>
        <v/>
      </c>
    </row>
    <row r="2191" spans="15:16" x14ac:dyDescent="0.15">
      <c r="O2191">
        <v>2190</v>
      </c>
      <c r="P2191" t="str">
        <f>IFERROR(IF(COUNTIF(個人情報!$BI$5:$BI$401,"登録番号" &amp; リスト!O2191)&gt;=1,"",IF(VLOOKUP(O2191,登録者リスト!$A$1:$D$43729,4,FALSE)=基本情報!$D$6,O2191,"")),"")</f>
        <v/>
      </c>
    </row>
    <row r="2192" spans="15:16" x14ac:dyDescent="0.15">
      <c r="O2192">
        <v>2191</v>
      </c>
      <c r="P2192" t="str">
        <f>IFERROR(IF(COUNTIF(個人情報!$BI$5:$BI$401,"登録番号" &amp; リスト!O2192)&gt;=1,"",IF(VLOOKUP(O2192,登録者リスト!$A$1:$D$43729,4,FALSE)=基本情報!$D$6,O2192,"")),"")</f>
        <v/>
      </c>
    </row>
    <row r="2193" spans="15:16" x14ac:dyDescent="0.15">
      <c r="O2193">
        <v>2192</v>
      </c>
      <c r="P2193" t="str">
        <f>IFERROR(IF(COUNTIF(個人情報!$BI$5:$BI$401,"登録番号" &amp; リスト!O2193)&gt;=1,"",IF(VLOOKUP(O2193,登録者リスト!$A$1:$D$43729,4,FALSE)=基本情報!$D$6,O2193,"")),"")</f>
        <v/>
      </c>
    </row>
    <row r="2194" spans="15:16" x14ac:dyDescent="0.15">
      <c r="O2194">
        <v>2193</v>
      </c>
      <c r="P2194" t="str">
        <f>IFERROR(IF(COUNTIF(個人情報!$BI$5:$BI$401,"登録番号" &amp; リスト!O2194)&gt;=1,"",IF(VLOOKUP(O2194,登録者リスト!$A$1:$D$43729,4,FALSE)=基本情報!$D$6,O2194,"")),"")</f>
        <v/>
      </c>
    </row>
    <row r="2195" spans="15:16" x14ac:dyDescent="0.15">
      <c r="O2195">
        <v>2194</v>
      </c>
      <c r="P2195" t="str">
        <f>IFERROR(IF(COUNTIF(個人情報!$BI$5:$BI$401,"登録番号" &amp; リスト!O2195)&gt;=1,"",IF(VLOOKUP(O2195,登録者リスト!$A$1:$D$43729,4,FALSE)=基本情報!$D$6,O2195,"")),"")</f>
        <v/>
      </c>
    </row>
    <row r="2196" spans="15:16" x14ac:dyDescent="0.15">
      <c r="O2196">
        <v>2195</v>
      </c>
      <c r="P2196" t="str">
        <f>IFERROR(IF(COUNTIF(個人情報!$BI$5:$BI$401,"登録番号" &amp; リスト!O2196)&gt;=1,"",IF(VLOOKUP(O2196,登録者リスト!$A$1:$D$43729,4,FALSE)=基本情報!$D$6,O2196,"")),"")</f>
        <v/>
      </c>
    </row>
    <row r="2197" spans="15:16" x14ac:dyDescent="0.15">
      <c r="O2197">
        <v>2196</v>
      </c>
      <c r="P2197" t="str">
        <f>IFERROR(IF(COUNTIF(個人情報!$BI$5:$BI$401,"登録番号" &amp; リスト!O2197)&gt;=1,"",IF(VLOOKUP(O2197,登録者リスト!$A$1:$D$43729,4,FALSE)=基本情報!$D$6,O2197,"")),"")</f>
        <v/>
      </c>
    </row>
    <row r="2198" spans="15:16" x14ac:dyDescent="0.15">
      <c r="O2198">
        <v>2197</v>
      </c>
      <c r="P2198" t="str">
        <f>IFERROR(IF(COUNTIF(個人情報!$BI$5:$BI$401,"登録番号" &amp; リスト!O2198)&gt;=1,"",IF(VLOOKUP(O2198,登録者リスト!$A$1:$D$43729,4,FALSE)=基本情報!$D$6,O2198,"")),"")</f>
        <v/>
      </c>
    </row>
    <row r="2199" spans="15:16" x14ac:dyDescent="0.15">
      <c r="O2199">
        <v>2198</v>
      </c>
      <c r="P2199" t="str">
        <f>IFERROR(IF(COUNTIF(個人情報!$BI$5:$BI$401,"登録番号" &amp; リスト!O2199)&gt;=1,"",IF(VLOOKUP(O2199,登録者リスト!$A$1:$D$43729,4,FALSE)=基本情報!$D$6,O2199,"")),"")</f>
        <v/>
      </c>
    </row>
    <row r="2200" spans="15:16" x14ac:dyDescent="0.15">
      <c r="O2200">
        <v>2199</v>
      </c>
      <c r="P2200" t="str">
        <f>IFERROR(IF(COUNTIF(個人情報!$BI$5:$BI$401,"登録番号" &amp; リスト!O2200)&gt;=1,"",IF(VLOOKUP(O2200,登録者リスト!$A$1:$D$43729,4,FALSE)=基本情報!$D$6,O2200,"")),"")</f>
        <v/>
      </c>
    </row>
    <row r="2201" spans="15:16" x14ac:dyDescent="0.15">
      <c r="O2201">
        <v>2200</v>
      </c>
      <c r="P2201" t="str">
        <f>IFERROR(IF(COUNTIF(個人情報!$BI$5:$BI$401,"登録番号" &amp; リスト!O2201)&gt;=1,"",IF(VLOOKUP(O2201,登録者リスト!$A$1:$D$43729,4,FALSE)=基本情報!$D$6,O2201,"")),"")</f>
        <v/>
      </c>
    </row>
    <row r="2202" spans="15:16" x14ac:dyDescent="0.15">
      <c r="O2202">
        <v>2201</v>
      </c>
      <c r="P2202" t="str">
        <f>IFERROR(IF(COUNTIF(個人情報!$BI$5:$BI$401,"登録番号" &amp; リスト!O2202)&gt;=1,"",IF(VLOOKUP(O2202,登録者リスト!$A$1:$D$43729,4,FALSE)=基本情報!$D$6,O2202,"")),"")</f>
        <v/>
      </c>
    </row>
    <row r="2203" spans="15:16" x14ac:dyDescent="0.15">
      <c r="O2203">
        <v>2202</v>
      </c>
      <c r="P2203" t="str">
        <f>IFERROR(IF(COUNTIF(個人情報!$BI$5:$BI$401,"登録番号" &amp; リスト!O2203)&gt;=1,"",IF(VLOOKUP(O2203,登録者リスト!$A$1:$D$43729,4,FALSE)=基本情報!$D$6,O2203,"")),"")</f>
        <v/>
      </c>
    </row>
    <row r="2204" spans="15:16" x14ac:dyDescent="0.15">
      <c r="O2204">
        <v>2203</v>
      </c>
      <c r="P2204" t="str">
        <f>IFERROR(IF(COUNTIF(個人情報!$BI$5:$BI$401,"登録番号" &amp; リスト!O2204)&gt;=1,"",IF(VLOOKUP(O2204,登録者リスト!$A$1:$D$43729,4,FALSE)=基本情報!$D$6,O2204,"")),"")</f>
        <v/>
      </c>
    </row>
    <row r="2205" spans="15:16" x14ac:dyDescent="0.15">
      <c r="O2205">
        <v>2204</v>
      </c>
      <c r="P2205" t="str">
        <f>IFERROR(IF(COUNTIF(個人情報!$BI$5:$BI$401,"登録番号" &amp; リスト!O2205)&gt;=1,"",IF(VLOOKUP(O2205,登録者リスト!$A$1:$D$43729,4,FALSE)=基本情報!$D$6,O2205,"")),"")</f>
        <v/>
      </c>
    </row>
    <row r="2206" spans="15:16" x14ac:dyDescent="0.15">
      <c r="O2206">
        <v>2205</v>
      </c>
      <c r="P2206" t="str">
        <f>IFERROR(IF(COUNTIF(個人情報!$BI$5:$BI$401,"登録番号" &amp; リスト!O2206)&gt;=1,"",IF(VLOOKUP(O2206,登録者リスト!$A$1:$D$43729,4,FALSE)=基本情報!$D$6,O2206,"")),"")</f>
        <v/>
      </c>
    </row>
    <row r="2207" spans="15:16" x14ac:dyDescent="0.15">
      <c r="O2207">
        <v>2206</v>
      </c>
      <c r="P2207" t="str">
        <f>IFERROR(IF(COUNTIF(個人情報!$BI$5:$BI$401,"登録番号" &amp; リスト!O2207)&gt;=1,"",IF(VLOOKUP(O2207,登録者リスト!$A$1:$D$43729,4,FALSE)=基本情報!$D$6,O2207,"")),"")</f>
        <v/>
      </c>
    </row>
    <row r="2208" spans="15:16" x14ac:dyDescent="0.15">
      <c r="O2208">
        <v>2207</v>
      </c>
      <c r="P2208" t="str">
        <f>IFERROR(IF(COUNTIF(個人情報!$BI$5:$BI$401,"登録番号" &amp; リスト!O2208)&gt;=1,"",IF(VLOOKUP(O2208,登録者リスト!$A$1:$D$43729,4,FALSE)=基本情報!$D$6,O2208,"")),"")</f>
        <v/>
      </c>
    </row>
    <row r="2209" spans="15:16" x14ac:dyDescent="0.15">
      <c r="O2209">
        <v>2208</v>
      </c>
      <c r="P2209" t="str">
        <f>IFERROR(IF(COUNTIF(個人情報!$BI$5:$BI$401,"登録番号" &amp; リスト!O2209)&gt;=1,"",IF(VLOOKUP(O2209,登録者リスト!$A$1:$D$43729,4,FALSE)=基本情報!$D$6,O2209,"")),"")</f>
        <v/>
      </c>
    </row>
    <row r="2210" spans="15:16" x14ac:dyDescent="0.15">
      <c r="O2210">
        <v>2209</v>
      </c>
      <c r="P2210" t="str">
        <f>IFERROR(IF(COUNTIF(個人情報!$BI$5:$BI$401,"登録番号" &amp; リスト!O2210)&gt;=1,"",IF(VLOOKUP(O2210,登録者リスト!$A$1:$D$43729,4,FALSE)=基本情報!$D$6,O2210,"")),"")</f>
        <v/>
      </c>
    </row>
    <row r="2211" spans="15:16" x14ac:dyDescent="0.15">
      <c r="O2211">
        <v>2210</v>
      </c>
      <c r="P2211" t="str">
        <f>IFERROR(IF(COUNTIF(個人情報!$BI$5:$BI$401,"登録番号" &amp; リスト!O2211)&gt;=1,"",IF(VLOOKUP(O2211,登録者リスト!$A$1:$D$43729,4,FALSE)=基本情報!$D$6,O2211,"")),"")</f>
        <v/>
      </c>
    </row>
    <row r="2212" spans="15:16" x14ac:dyDescent="0.15">
      <c r="O2212">
        <v>2211</v>
      </c>
      <c r="P2212" t="str">
        <f>IFERROR(IF(COUNTIF(個人情報!$BI$5:$BI$401,"登録番号" &amp; リスト!O2212)&gt;=1,"",IF(VLOOKUP(O2212,登録者リスト!$A$1:$D$43729,4,FALSE)=基本情報!$D$6,O2212,"")),"")</f>
        <v/>
      </c>
    </row>
    <row r="2213" spans="15:16" x14ac:dyDescent="0.15">
      <c r="O2213">
        <v>2212</v>
      </c>
      <c r="P2213" t="str">
        <f>IFERROR(IF(COUNTIF(個人情報!$BI$5:$BI$401,"登録番号" &amp; リスト!O2213)&gt;=1,"",IF(VLOOKUP(O2213,登録者リスト!$A$1:$D$43729,4,FALSE)=基本情報!$D$6,O2213,"")),"")</f>
        <v/>
      </c>
    </row>
    <row r="2214" spans="15:16" x14ac:dyDescent="0.15">
      <c r="O2214">
        <v>2213</v>
      </c>
      <c r="P2214" t="str">
        <f>IFERROR(IF(COUNTIF(個人情報!$BI$5:$BI$401,"登録番号" &amp; リスト!O2214)&gt;=1,"",IF(VLOOKUP(O2214,登録者リスト!$A$1:$D$43729,4,FALSE)=基本情報!$D$6,O2214,"")),"")</f>
        <v/>
      </c>
    </row>
    <row r="2215" spans="15:16" x14ac:dyDescent="0.15">
      <c r="O2215">
        <v>2214</v>
      </c>
      <c r="P2215" t="str">
        <f>IFERROR(IF(COUNTIF(個人情報!$BI$5:$BI$401,"登録番号" &amp; リスト!O2215)&gt;=1,"",IF(VLOOKUP(O2215,登録者リスト!$A$1:$D$43729,4,FALSE)=基本情報!$D$6,O2215,"")),"")</f>
        <v/>
      </c>
    </row>
    <row r="2216" spans="15:16" x14ac:dyDescent="0.15">
      <c r="O2216">
        <v>2215</v>
      </c>
      <c r="P2216" t="str">
        <f>IFERROR(IF(COUNTIF(個人情報!$BI$5:$BI$401,"登録番号" &amp; リスト!O2216)&gt;=1,"",IF(VLOOKUP(O2216,登録者リスト!$A$1:$D$43729,4,FALSE)=基本情報!$D$6,O2216,"")),"")</f>
        <v/>
      </c>
    </row>
    <row r="2217" spans="15:16" x14ac:dyDescent="0.15">
      <c r="O2217">
        <v>2216</v>
      </c>
      <c r="P2217" t="str">
        <f>IFERROR(IF(COUNTIF(個人情報!$BI$5:$BI$401,"登録番号" &amp; リスト!O2217)&gt;=1,"",IF(VLOOKUP(O2217,登録者リスト!$A$1:$D$43729,4,FALSE)=基本情報!$D$6,O2217,"")),"")</f>
        <v/>
      </c>
    </row>
    <row r="2218" spans="15:16" x14ac:dyDescent="0.15">
      <c r="O2218">
        <v>2217</v>
      </c>
      <c r="P2218" t="str">
        <f>IFERROR(IF(COUNTIF(個人情報!$BI$5:$BI$401,"登録番号" &amp; リスト!O2218)&gt;=1,"",IF(VLOOKUP(O2218,登録者リスト!$A$1:$D$43729,4,FALSE)=基本情報!$D$6,O2218,"")),"")</f>
        <v/>
      </c>
    </row>
    <row r="2219" spans="15:16" x14ac:dyDescent="0.15">
      <c r="O2219">
        <v>2218</v>
      </c>
      <c r="P2219" t="str">
        <f>IFERROR(IF(COUNTIF(個人情報!$BI$5:$BI$401,"登録番号" &amp; リスト!O2219)&gt;=1,"",IF(VLOOKUP(O2219,登録者リスト!$A$1:$D$43729,4,FALSE)=基本情報!$D$6,O2219,"")),"")</f>
        <v/>
      </c>
    </row>
    <row r="2220" spans="15:16" x14ac:dyDescent="0.15">
      <c r="O2220">
        <v>2219</v>
      </c>
      <c r="P2220" t="str">
        <f>IFERROR(IF(COUNTIF(個人情報!$BI$5:$BI$401,"登録番号" &amp; リスト!O2220)&gt;=1,"",IF(VLOOKUP(O2220,登録者リスト!$A$1:$D$43729,4,FALSE)=基本情報!$D$6,O2220,"")),"")</f>
        <v/>
      </c>
    </row>
    <row r="2221" spans="15:16" x14ac:dyDescent="0.15">
      <c r="O2221">
        <v>2220</v>
      </c>
      <c r="P2221" t="str">
        <f>IFERROR(IF(COUNTIF(個人情報!$BI$5:$BI$401,"登録番号" &amp; リスト!O2221)&gt;=1,"",IF(VLOOKUP(O2221,登録者リスト!$A$1:$D$43729,4,FALSE)=基本情報!$D$6,O2221,"")),"")</f>
        <v/>
      </c>
    </row>
    <row r="2222" spans="15:16" x14ac:dyDescent="0.15">
      <c r="O2222">
        <v>2221</v>
      </c>
      <c r="P2222" t="str">
        <f>IFERROR(IF(COUNTIF(個人情報!$BI$5:$BI$401,"登録番号" &amp; リスト!O2222)&gt;=1,"",IF(VLOOKUP(O2222,登録者リスト!$A$1:$D$43729,4,FALSE)=基本情報!$D$6,O2222,"")),"")</f>
        <v/>
      </c>
    </row>
    <row r="2223" spans="15:16" x14ac:dyDescent="0.15">
      <c r="O2223">
        <v>2222</v>
      </c>
      <c r="P2223" t="str">
        <f>IFERROR(IF(COUNTIF(個人情報!$BI$5:$BI$401,"登録番号" &amp; リスト!O2223)&gt;=1,"",IF(VLOOKUP(O2223,登録者リスト!$A$1:$D$43729,4,FALSE)=基本情報!$D$6,O2223,"")),"")</f>
        <v/>
      </c>
    </row>
    <row r="2224" spans="15:16" x14ac:dyDescent="0.15">
      <c r="O2224">
        <v>2223</v>
      </c>
      <c r="P2224" t="str">
        <f>IFERROR(IF(COUNTIF(個人情報!$BI$5:$BI$401,"登録番号" &amp; リスト!O2224)&gt;=1,"",IF(VLOOKUP(O2224,登録者リスト!$A$1:$D$43729,4,FALSE)=基本情報!$D$6,O2224,"")),"")</f>
        <v/>
      </c>
    </row>
    <row r="2225" spans="15:16" x14ac:dyDescent="0.15">
      <c r="O2225">
        <v>2224</v>
      </c>
      <c r="P2225" t="str">
        <f>IFERROR(IF(COUNTIF(個人情報!$BI$5:$BI$401,"登録番号" &amp; リスト!O2225)&gt;=1,"",IF(VLOOKUP(O2225,登録者リスト!$A$1:$D$43729,4,FALSE)=基本情報!$D$6,O2225,"")),"")</f>
        <v/>
      </c>
    </row>
    <row r="2226" spans="15:16" x14ac:dyDescent="0.15">
      <c r="O2226">
        <v>2225</v>
      </c>
      <c r="P2226" t="str">
        <f>IFERROR(IF(COUNTIF(個人情報!$BI$5:$BI$401,"登録番号" &amp; リスト!O2226)&gt;=1,"",IF(VLOOKUP(O2226,登録者リスト!$A$1:$D$43729,4,FALSE)=基本情報!$D$6,O2226,"")),"")</f>
        <v/>
      </c>
    </row>
    <row r="2227" spans="15:16" x14ac:dyDescent="0.15">
      <c r="O2227">
        <v>2226</v>
      </c>
      <c r="P2227" t="str">
        <f>IFERROR(IF(COUNTIF(個人情報!$BI$5:$BI$401,"登録番号" &amp; リスト!O2227)&gt;=1,"",IF(VLOOKUP(O2227,登録者リスト!$A$1:$D$43729,4,FALSE)=基本情報!$D$6,O2227,"")),"")</f>
        <v/>
      </c>
    </row>
    <row r="2228" spans="15:16" x14ac:dyDescent="0.15">
      <c r="O2228">
        <v>2227</v>
      </c>
      <c r="P2228" t="str">
        <f>IFERROR(IF(COUNTIF(個人情報!$BI$5:$BI$401,"登録番号" &amp; リスト!O2228)&gt;=1,"",IF(VLOOKUP(O2228,登録者リスト!$A$1:$D$43729,4,FALSE)=基本情報!$D$6,O2228,"")),"")</f>
        <v/>
      </c>
    </row>
    <row r="2229" spans="15:16" x14ac:dyDescent="0.15">
      <c r="O2229">
        <v>2228</v>
      </c>
      <c r="P2229" t="str">
        <f>IFERROR(IF(COUNTIF(個人情報!$BI$5:$BI$401,"登録番号" &amp; リスト!O2229)&gt;=1,"",IF(VLOOKUP(O2229,登録者リスト!$A$1:$D$43729,4,FALSE)=基本情報!$D$6,O2229,"")),"")</f>
        <v/>
      </c>
    </row>
    <row r="2230" spans="15:16" x14ac:dyDescent="0.15">
      <c r="O2230">
        <v>2229</v>
      </c>
      <c r="P2230" t="str">
        <f>IFERROR(IF(COUNTIF(個人情報!$BI$5:$BI$401,"登録番号" &amp; リスト!O2230)&gt;=1,"",IF(VLOOKUP(O2230,登録者リスト!$A$1:$D$43729,4,FALSE)=基本情報!$D$6,O2230,"")),"")</f>
        <v/>
      </c>
    </row>
    <row r="2231" spans="15:16" x14ac:dyDescent="0.15">
      <c r="O2231">
        <v>2230</v>
      </c>
      <c r="P2231" t="str">
        <f>IFERROR(IF(COUNTIF(個人情報!$BI$5:$BI$401,"登録番号" &amp; リスト!O2231)&gt;=1,"",IF(VLOOKUP(O2231,登録者リスト!$A$1:$D$43729,4,FALSE)=基本情報!$D$6,O2231,"")),"")</f>
        <v/>
      </c>
    </row>
    <row r="2232" spans="15:16" x14ac:dyDescent="0.15">
      <c r="O2232">
        <v>2231</v>
      </c>
      <c r="P2232" t="str">
        <f>IFERROR(IF(COUNTIF(個人情報!$BI$5:$BI$401,"登録番号" &amp; リスト!O2232)&gt;=1,"",IF(VLOOKUP(O2232,登録者リスト!$A$1:$D$43729,4,FALSE)=基本情報!$D$6,O2232,"")),"")</f>
        <v/>
      </c>
    </row>
    <row r="2233" spans="15:16" x14ac:dyDescent="0.15">
      <c r="O2233">
        <v>2232</v>
      </c>
      <c r="P2233" t="str">
        <f>IFERROR(IF(COUNTIF(個人情報!$BI$5:$BI$401,"登録番号" &amp; リスト!O2233)&gt;=1,"",IF(VLOOKUP(O2233,登録者リスト!$A$1:$D$43729,4,FALSE)=基本情報!$D$6,O2233,"")),"")</f>
        <v/>
      </c>
    </row>
    <row r="2234" spans="15:16" x14ac:dyDescent="0.15">
      <c r="O2234">
        <v>2233</v>
      </c>
      <c r="P2234" t="str">
        <f>IFERROR(IF(COUNTIF(個人情報!$BI$5:$BI$401,"登録番号" &amp; リスト!O2234)&gt;=1,"",IF(VLOOKUP(O2234,登録者リスト!$A$1:$D$43729,4,FALSE)=基本情報!$D$6,O2234,"")),"")</f>
        <v/>
      </c>
    </row>
    <row r="2235" spans="15:16" x14ac:dyDescent="0.15">
      <c r="O2235">
        <v>2234</v>
      </c>
      <c r="P2235" t="str">
        <f>IFERROR(IF(COUNTIF(個人情報!$BI$5:$BI$401,"登録番号" &amp; リスト!O2235)&gt;=1,"",IF(VLOOKUP(O2235,登録者リスト!$A$1:$D$43729,4,FALSE)=基本情報!$D$6,O2235,"")),"")</f>
        <v/>
      </c>
    </row>
    <row r="2236" spans="15:16" x14ac:dyDescent="0.15">
      <c r="O2236">
        <v>2235</v>
      </c>
      <c r="P2236" t="str">
        <f>IFERROR(IF(COUNTIF(個人情報!$BI$5:$BI$401,"登録番号" &amp; リスト!O2236)&gt;=1,"",IF(VLOOKUP(O2236,登録者リスト!$A$1:$D$43729,4,FALSE)=基本情報!$D$6,O2236,"")),"")</f>
        <v/>
      </c>
    </row>
    <row r="2237" spans="15:16" x14ac:dyDescent="0.15">
      <c r="O2237">
        <v>2236</v>
      </c>
      <c r="P2237" t="str">
        <f>IFERROR(IF(COUNTIF(個人情報!$BI$5:$BI$401,"登録番号" &amp; リスト!O2237)&gt;=1,"",IF(VLOOKUP(O2237,登録者リスト!$A$1:$D$43729,4,FALSE)=基本情報!$D$6,O2237,"")),"")</f>
        <v/>
      </c>
    </row>
    <row r="2238" spans="15:16" x14ac:dyDescent="0.15">
      <c r="O2238">
        <v>2237</v>
      </c>
      <c r="P2238" t="str">
        <f>IFERROR(IF(COUNTIF(個人情報!$BI$5:$BI$401,"登録番号" &amp; リスト!O2238)&gt;=1,"",IF(VLOOKUP(O2238,登録者リスト!$A$1:$D$43729,4,FALSE)=基本情報!$D$6,O2238,"")),"")</f>
        <v/>
      </c>
    </row>
    <row r="2239" spans="15:16" x14ac:dyDescent="0.15">
      <c r="O2239">
        <v>2238</v>
      </c>
      <c r="P2239" t="str">
        <f>IFERROR(IF(COUNTIF(個人情報!$BI$5:$BI$401,"登録番号" &amp; リスト!O2239)&gt;=1,"",IF(VLOOKUP(O2239,登録者リスト!$A$1:$D$43729,4,FALSE)=基本情報!$D$6,O2239,"")),"")</f>
        <v/>
      </c>
    </row>
    <row r="2240" spans="15:16" x14ac:dyDescent="0.15">
      <c r="O2240">
        <v>2239</v>
      </c>
      <c r="P2240" t="str">
        <f>IFERROR(IF(COUNTIF(個人情報!$BI$5:$BI$401,"登録番号" &amp; リスト!O2240)&gt;=1,"",IF(VLOOKUP(O2240,登録者リスト!$A$1:$D$43729,4,FALSE)=基本情報!$D$6,O2240,"")),"")</f>
        <v/>
      </c>
    </row>
    <row r="2241" spans="15:16" x14ac:dyDescent="0.15">
      <c r="O2241">
        <v>2240</v>
      </c>
      <c r="P2241" t="str">
        <f>IFERROR(IF(COUNTIF(個人情報!$BI$5:$BI$401,"登録番号" &amp; リスト!O2241)&gt;=1,"",IF(VLOOKUP(O2241,登録者リスト!$A$1:$D$43729,4,FALSE)=基本情報!$D$6,O2241,"")),"")</f>
        <v/>
      </c>
    </row>
    <row r="2242" spans="15:16" x14ac:dyDescent="0.15">
      <c r="O2242">
        <v>2241</v>
      </c>
      <c r="P2242" t="str">
        <f>IFERROR(IF(COUNTIF(個人情報!$BI$5:$BI$401,"登録番号" &amp; リスト!O2242)&gt;=1,"",IF(VLOOKUP(O2242,登録者リスト!$A$1:$D$43729,4,FALSE)=基本情報!$D$6,O2242,"")),"")</f>
        <v/>
      </c>
    </row>
    <row r="2243" spans="15:16" x14ac:dyDescent="0.15">
      <c r="O2243">
        <v>2242</v>
      </c>
      <c r="P2243" t="str">
        <f>IFERROR(IF(COUNTIF(個人情報!$BI$5:$BI$401,"登録番号" &amp; リスト!O2243)&gt;=1,"",IF(VLOOKUP(O2243,登録者リスト!$A$1:$D$43729,4,FALSE)=基本情報!$D$6,O2243,"")),"")</f>
        <v/>
      </c>
    </row>
    <row r="2244" spans="15:16" x14ac:dyDescent="0.15">
      <c r="O2244">
        <v>2243</v>
      </c>
      <c r="P2244" t="str">
        <f>IFERROR(IF(COUNTIF(個人情報!$BI$5:$BI$401,"登録番号" &amp; リスト!O2244)&gt;=1,"",IF(VLOOKUP(O2244,登録者リスト!$A$1:$D$43729,4,FALSE)=基本情報!$D$6,O2244,"")),"")</f>
        <v/>
      </c>
    </row>
    <row r="2245" spans="15:16" x14ac:dyDescent="0.15">
      <c r="O2245">
        <v>2244</v>
      </c>
      <c r="P2245" t="str">
        <f>IFERROR(IF(COUNTIF(個人情報!$BI$5:$BI$401,"登録番号" &amp; リスト!O2245)&gt;=1,"",IF(VLOOKUP(O2245,登録者リスト!$A$1:$D$43729,4,FALSE)=基本情報!$D$6,O2245,"")),"")</f>
        <v/>
      </c>
    </row>
    <row r="2246" spans="15:16" x14ac:dyDescent="0.15">
      <c r="O2246">
        <v>2245</v>
      </c>
      <c r="P2246" t="str">
        <f>IFERROR(IF(COUNTIF(個人情報!$BI$5:$BI$401,"登録番号" &amp; リスト!O2246)&gt;=1,"",IF(VLOOKUP(O2246,登録者リスト!$A$1:$D$43729,4,FALSE)=基本情報!$D$6,O2246,"")),"")</f>
        <v/>
      </c>
    </row>
    <row r="2247" spans="15:16" x14ac:dyDescent="0.15">
      <c r="O2247">
        <v>2246</v>
      </c>
      <c r="P2247" t="str">
        <f>IFERROR(IF(COUNTIF(個人情報!$BI$5:$BI$401,"登録番号" &amp; リスト!O2247)&gt;=1,"",IF(VLOOKUP(O2247,登録者リスト!$A$1:$D$43729,4,FALSE)=基本情報!$D$6,O2247,"")),"")</f>
        <v/>
      </c>
    </row>
    <row r="2248" spans="15:16" x14ac:dyDescent="0.15">
      <c r="O2248">
        <v>2247</v>
      </c>
      <c r="P2248" t="str">
        <f>IFERROR(IF(COUNTIF(個人情報!$BI$5:$BI$401,"登録番号" &amp; リスト!O2248)&gt;=1,"",IF(VLOOKUP(O2248,登録者リスト!$A$1:$D$43729,4,FALSE)=基本情報!$D$6,O2248,"")),"")</f>
        <v/>
      </c>
    </row>
    <row r="2249" spans="15:16" x14ac:dyDescent="0.15">
      <c r="O2249">
        <v>2248</v>
      </c>
      <c r="P2249" t="str">
        <f>IFERROR(IF(COUNTIF(個人情報!$BI$5:$BI$401,"登録番号" &amp; リスト!O2249)&gt;=1,"",IF(VLOOKUP(O2249,登録者リスト!$A$1:$D$43729,4,FALSE)=基本情報!$D$6,O2249,"")),"")</f>
        <v/>
      </c>
    </row>
    <row r="2250" spans="15:16" x14ac:dyDescent="0.15">
      <c r="O2250">
        <v>2249</v>
      </c>
      <c r="P2250" t="str">
        <f>IFERROR(IF(COUNTIF(個人情報!$BI$5:$BI$401,"登録番号" &amp; リスト!O2250)&gt;=1,"",IF(VLOOKUP(O2250,登録者リスト!$A$1:$D$43729,4,FALSE)=基本情報!$D$6,O2250,"")),"")</f>
        <v/>
      </c>
    </row>
    <row r="2251" spans="15:16" x14ac:dyDescent="0.15">
      <c r="O2251">
        <v>2250</v>
      </c>
      <c r="P2251" t="str">
        <f>IFERROR(IF(COUNTIF(個人情報!$BI$5:$BI$401,"登録番号" &amp; リスト!O2251)&gt;=1,"",IF(VLOOKUP(O2251,登録者リスト!$A$1:$D$43729,4,FALSE)=基本情報!$D$6,O2251,"")),"")</f>
        <v/>
      </c>
    </row>
    <row r="2252" spans="15:16" x14ac:dyDescent="0.15">
      <c r="O2252">
        <v>2251</v>
      </c>
      <c r="P2252" t="str">
        <f>IFERROR(IF(COUNTIF(個人情報!$BI$5:$BI$401,"登録番号" &amp; リスト!O2252)&gt;=1,"",IF(VLOOKUP(O2252,登録者リスト!$A$1:$D$43729,4,FALSE)=基本情報!$D$6,O2252,"")),"")</f>
        <v/>
      </c>
    </row>
    <row r="2253" spans="15:16" x14ac:dyDescent="0.15">
      <c r="O2253">
        <v>2252</v>
      </c>
      <c r="P2253" t="str">
        <f>IFERROR(IF(COUNTIF(個人情報!$BI$5:$BI$401,"登録番号" &amp; リスト!O2253)&gt;=1,"",IF(VLOOKUP(O2253,登録者リスト!$A$1:$D$43729,4,FALSE)=基本情報!$D$6,O2253,"")),"")</f>
        <v/>
      </c>
    </row>
    <row r="2254" spans="15:16" x14ac:dyDescent="0.15">
      <c r="O2254">
        <v>2253</v>
      </c>
      <c r="P2254" t="str">
        <f>IFERROR(IF(COUNTIF(個人情報!$BI$5:$BI$401,"登録番号" &amp; リスト!O2254)&gt;=1,"",IF(VLOOKUP(O2254,登録者リスト!$A$1:$D$43729,4,FALSE)=基本情報!$D$6,O2254,"")),"")</f>
        <v/>
      </c>
    </row>
    <row r="2255" spans="15:16" x14ac:dyDescent="0.15">
      <c r="O2255">
        <v>2254</v>
      </c>
      <c r="P2255" t="str">
        <f>IFERROR(IF(COUNTIF(個人情報!$BI$5:$BI$401,"登録番号" &amp; リスト!O2255)&gt;=1,"",IF(VLOOKUP(O2255,登録者リスト!$A$1:$D$43729,4,FALSE)=基本情報!$D$6,O2255,"")),"")</f>
        <v/>
      </c>
    </row>
    <row r="2256" spans="15:16" x14ac:dyDescent="0.15">
      <c r="O2256">
        <v>2255</v>
      </c>
      <c r="P2256" t="str">
        <f>IFERROR(IF(COUNTIF(個人情報!$BI$5:$BI$401,"登録番号" &amp; リスト!O2256)&gt;=1,"",IF(VLOOKUP(O2256,登録者リスト!$A$1:$D$43729,4,FALSE)=基本情報!$D$6,O2256,"")),"")</f>
        <v/>
      </c>
    </row>
    <row r="2257" spans="15:16" x14ac:dyDescent="0.15">
      <c r="O2257">
        <v>2256</v>
      </c>
      <c r="P2257" t="str">
        <f>IFERROR(IF(COUNTIF(個人情報!$BI$5:$BI$401,"登録番号" &amp; リスト!O2257)&gt;=1,"",IF(VLOOKUP(O2257,登録者リスト!$A$1:$D$43729,4,FALSE)=基本情報!$D$6,O2257,"")),"")</f>
        <v/>
      </c>
    </row>
    <row r="2258" spans="15:16" x14ac:dyDescent="0.15">
      <c r="O2258">
        <v>2257</v>
      </c>
      <c r="P2258" t="str">
        <f>IFERROR(IF(COUNTIF(個人情報!$BI$5:$BI$401,"登録番号" &amp; リスト!O2258)&gt;=1,"",IF(VLOOKUP(O2258,登録者リスト!$A$1:$D$43729,4,FALSE)=基本情報!$D$6,O2258,"")),"")</f>
        <v/>
      </c>
    </row>
    <row r="2259" spans="15:16" x14ac:dyDescent="0.15">
      <c r="O2259">
        <v>2258</v>
      </c>
      <c r="P2259" t="str">
        <f>IFERROR(IF(COUNTIF(個人情報!$BI$5:$BI$401,"登録番号" &amp; リスト!O2259)&gt;=1,"",IF(VLOOKUP(O2259,登録者リスト!$A$1:$D$43729,4,FALSE)=基本情報!$D$6,O2259,"")),"")</f>
        <v/>
      </c>
    </row>
    <row r="2260" spans="15:16" x14ac:dyDescent="0.15">
      <c r="O2260">
        <v>2259</v>
      </c>
      <c r="P2260" t="str">
        <f>IFERROR(IF(COUNTIF(個人情報!$BI$5:$BI$401,"登録番号" &amp; リスト!O2260)&gt;=1,"",IF(VLOOKUP(O2260,登録者リスト!$A$1:$D$43729,4,FALSE)=基本情報!$D$6,O2260,"")),"")</f>
        <v/>
      </c>
    </row>
    <row r="2261" spans="15:16" x14ac:dyDescent="0.15">
      <c r="O2261">
        <v>2260</v>
      </c>
      <c r="P2261" t="str">
        <f>IFERROR(IF(COUNTIF(個人情報!$BI$5:$BI$401,"登録番号" &amp; リスト!O2261)&gt;=1,"",IF(VLOOKUP(O2261,登録者リスト!$A$1:$D$43729,4,FALSE)=基本情報!$D$6,O2261,"")),"")</f>
        <v/>
      </c>
    </row>
    <row r="2262" spans="15:16" x14ac:dyDescent="0.15">
      <c r="O2262">
        <v>2261</v>
      </c>
      <c r="P2262" t="str">
        <f>IFERROR(IF(COUNTIF(個人情報!$BI$5:$BI$401,"登録番号" &amp; リスト!O2262)&gt;=1,"",IF(VLOOKUP(O2262,登録者リスト!$A$1:$D$43729,4,FALSE)=基本情報!$D$6,O2262,"")),"")</f>
        <v/>
      </c>
    </row>
    <row r="2263" spans="15:16" x14ac:dyDescent="0.15">
      <c r="O2263">
        <v>2262</v>
      </c>
      <c r="P2263" t="str">
        <f>IFERROR(IF(COUNTIF(個人情報!$BI$5:$BI$401,"登録番号" &amp; リスト!O2263)&gt;=1,"",IF(VLOOKUP(O2263,登録者リスト!$A$1:$D$43729,4,FALSE)=基本情報!$D$6,O2263,"")),"")</f>
        <v/>
      </c>
    </row>
    <row r="2264" spans="15:16" x14ac:dyDescent="0.15">
      <c r="O2264">
        <v>2263</v>
      </c>
      <c r="P2264" t="str">
        <f>IFERROR(IF(COUNTIF(個人情報!$BI$5:$BI$401,"登録番号" &amp; リスト!O2264)&gt;=1,"",IF(VLOOKUP(O2264,登録者リスト!$A$1:$D$43729,4,FALSE)=基本情報!$D$6,O2264,"")),"")</f>
        <v/>
      </c>
    </row>
    <row r="2265" spans="15:16" x14ac:dyDescent="0.15">
      <c r="O2265">
        <v>2264</v>
      </c>
      <c r="P2265" t="str">
        <f>IFERROR(IF(COUNTIF(個人情報!$BI$5:$BI$401,"登録番号" &amp; リスト!O2265)&gt;=1,"",IF(VLOOKUP(O2265,登録者リスト!$A$1:$D$43729,4,FALSE)=基本情報!$D$6,O2265,"")),"")</f>
        <v/>
      </c>
    </row>
    <row r="2266" spans="15:16" x14ac:dyDescent="0.15">
      <c r="O2266">
        <v>2265</v>
      </c>
      <c r="P2266" t="str">
        <f>IFERROR(IF(COUNTIF(個人情報!$BI$5:$BI$401,"登録番号" &amp; リスト!O2266)&gt;=1,"",IF(VLOOKUP(O2266,登録者リスト!$A$1:$D$43729,4,FALSE)=基本情報!$D$6,O2266,"")),"")</f>
        <v/>
      </c>
    </row>
    <row r="2267" spans="15:16" x14ac:dyDescent="0.15">
      <c r="O2267">
        <v>2266</v>
      </c>
      <c r="P2267" t="str">
        <f>IFERROR(IF(COUNTIF(個人情報!$BI$5:$BI$401,"登録番号" &amp; リスト!O2267)&gt;=1,"",IF(VLOOKUP(O2267,登録者リスト!$A$1:$D$43729,4,FALSE)=基本情報!$D$6,O2267,"")),"")</f>
        <v/>
      </c>
    </row>
    <row r="2268" spans="15:16" x14ac:dyDescent="0.15">
      <c r="O2268">
        <v>2267</v>
      </c>
      <c r="P2268" t="str">
        <f>IFERROR(IF(COUNTIF(個人情報!$BI$5:$BI$401,"登録番号" &amp; リスト!O2268)&gt;=1,"",IF(VLOOKUP(O2268,登録者リスト!$A$1:$D$43729,4,FALSE)=基本情報!$D$6,O2268,"")),"")</f>
        <v/>
      </c>
    </row>
    <row r="2269" spans="15:16" x14ac:dyDescent="0.15">
      <c r="O2269">
        <v>2268</v>
      </c>
      <c r="P2269" t="str">
        <f>IFERROR(IF(COUNTIF(個人情報!$BI$5:$BI$401,"登録番号" &amp; リスト!O2269)&gt;=1,"",IF(VLOOKUP(O2269,登録者リスト!$A$1:$D$43729,4,FALSE)=基本情報!$D$6,O2269,"")),"")</f>
        <v/>
      </c>
    </row>
    <row r="2270" spans="15:16" x14ac:dyDescent="0.15">
      <c r="O2270">
        <v>2269</v>
      </c>
      <c r="P2270" t="str">
        <f>IFERROR(IF(COUNTIF(個人情報!$BI$5:$BI$401,"登録番号" &amp; リスト!O2270)&gt;=1,"",IF(VLOOKUP(O2270,登録者リスト!$A$1:$D$43729,4,FALSE)=基本情報!$D$6,O2270,"")),"")</f>
        <v/>
      </c>
    </row>
    <row r="2271" spans="15:16" x14ac:dyDescent="0.15">
      <c r="O2271">
        <v>2270</v>
      </c>
      <c r="P2271" t="str">
        <f>IFERROR(IF(COUNTIF(個人情報!$BI$5:$BI$401,"登録番号" &amp; リスト!O2271)&gt;=1,"",IF(VLOOKUP(O2271,登録者リスト!$A$1:$D$43729,4,FALSE)=基本情報!$D$6,O2271,"")),"")</f>
        <v/>
      </c>
    </row>
    <row r="2272" spans="15:16" x14ac:dyDescent="0.15">
      <c r="O2272">
        <v>2271</v>
      </c>
      <c r="P2272" t="str">
        <f>IFERROR(IF(COUNTIF(個人情報!$BI$5:$BI$401,"登録番号" &amp; リスト!O2272)&gt;=1,"",IF(VLOOKUP(O2272,登録者リスト!$A$1:$D$43729,4,FALSE)=基本情報!$D$6,O2272,"")),"")</f>
        <v/>
      </c>
    </row>
    <row r="2273" spans="15:16" x14ac:dyDescent="0.15">
      <c r="O2273">
        <v>2272</v>
      </c>
      <c r="P2273" t="str">
        <f>IFERROR(IF(COUNTIF(個人情報!$BI$5:$BI$401,"登録番号" &amp; リスト!O2273)&gt;=1,"",IF(VLOOKUP(O2273,登録者リスト!$A$1:$D$43729,4,FALSE)=基本情報!$D$6,O2273,"")),"")</f>
        <v/>
      </c>
    </row>
    <row r="2274" spans="15:16" x14ac:dyDescent="0.15">
      <c r="O2274">
        <v>2273</v>
      </c>
      <c r="P2274" t="str">
        <f>IFERROR(IF(COUNTIF(個人情報!$BI$5:$BI$401,"登録番号" &amp; リスト!O2274)&gt;=1,"",IF(VLOOKUP(O2274,登録者リスト!$A$1:$D$43729,4,FALSE)=基本情報!$D$6,O2274,"")),"")</f>
        <v/>
      </c>
    </row>
    <row r="2275" spans="15:16" x14ac:dyDescent="0.15">
      <c r="O2275">
        <v>2274</v>
      </c>
      <c r="P2275" t="str">
        <f>IFERROR(IF(COUNTIF(個人情報!$BI$5:$BI$401,"登録番号" &amp; リスト!O2275)&gt;=1,"",IF(VLOOKUP(O2275,登録者リスト!$A$1:$D$43729,4,FALSE)=基本情報!$D$6,O2275,"")),"")</f>
        <v/>
      </c>
    </row>
    <row r="2276" spans="15:16" x14ac:dyDescent="0.15">
      <c r="O2276">
        <v>2275</v>
      </c>
      <c r="P2276" t="str">
        <f>IFERROR(IF(COUNTIF(個人情報!$BI$5:$BI$401,"登録番号" &amp; リスト!O2276)&gt;=1,"",IF(VLOOKUP(O2276,登録者リスト!$A$1:$D$43729,4,FALSE)=基本情報!$D$6,O2276,"")),"")</f>
        <v/>
      </c>
    </row>
    <row r="2277" spans="15:16" x14ac:dyDescent="0.15">
      <c r="O2277">
        <v>2276</v>
      </c>
      <c r="P2277" t="str">
        <f>IFERROR(IF(COUNTIF(個人情報!$BI$5:$BI$401,"登録番号" &amp; リスト!O2277)&gt;=1,"",IF(VLOOKUP(O2277,登録者リスト!$A$1:$D$43729,4,FALSE)=基本情報!$D$6,O2277,"")),"")</f>
        <v/>
      </c>
    </row>
    <row r="2278" spans="15:16" x14ac:dyDescent="0.15">
      <c r="O2278">
        <v>2277</v>
      </c>
      <c r="P2278" t="str">
        <f>IFERROR(IF(COUNTIF(個人情報!$BI$5:$BI$401,"登録番号" &amp; リスト!O2278)&gt;=1,"",IF(VLOOKUP(O2278,登録者リスト!$A$1:$D$43729,4,FALSE)=基本情報!$D$6,O2278,"")),"")</f>
        <v/>
      </c>
    </row>
    <row r="2279" spans="15:16" x14ac:dyDescent="0.15">
      <c r="O2279">
        <v>2278</v>
      </c>
      <c r="P2279" t="str">
        <f>IFERROR(IF(COUNTIF(個人情報!$BI$5:$BI$401,"登録番号" &amp; リスト!O2279)&gt;=1,"",IF(VLOOKUP(O2279,登録者リスト!$A$1:$D$43729,4,FALSE)=基本情報!$D$6,O2279,"")),"")</f>
        <v/>
      </c>
    </row>
    <row r="2280" spans="15:16" x14ac:dyDescent="0.15">
      <c r="O2280">
        <v>2279</v>
      </c>
      <c r="P2280" t="str">
        <f>IFERROR(IF(COUNTIF(個人情報!$BI$5:$BI$401,"登録番号" &amp; リスト!O2280)&gt;=1,"",IF(VLOOKUP(O2280,登録者リスト!$A$1:$D$43729,4,FALSE)=基本情報!$D$6,O2280,"")),"")</f>
        <v/>
      </c>
    </row>
    <row r="2281" spans="15:16" x14ac:dyDescent="0.15">
      <c r="O2281">
        <v>2280</v>
      </c>
      <c r="P2281" t="str">
        <f>IFERROR(IF(COUNTIF(個人情報!$BI$5:$BI$401,"登録番号" &amp; リスト!O2281)&gt;=1,"",IF(VLOOKUP(O2281,登録者リスト!$A$1:$D$43729,4,FALSE)=基本情報!$D$6,O2281,"")),"")</f>
        <v/>
      </c>
    </row>
    <row r="2282" spans="15:16" x14ac:dyDescent="0.15">
      <c r="O2282">
        <v>2281</v>
      </c>
      <c r="P2282" t="str">
        <f>IFERROR(IF(COUNTIF(個人情報!$BI$5:$BI$401,"登録番号" &amp; リスト!O2282)&gt;=1,"",IF(VLOOKUP(O2282,登録者リスト!$A$1:$D$43729,4,FALSE)=基本情報!$D$6,O2282,"")),"")</f>
        <v/>
      </c>
    </row>
    <row r="2283" spans="15:16" x14ac:dyDescent="0.15">
      <c r="O2283">
        <v>2282</v>
      </c>
      <c r="P2283" t="str">
        <f>IFERROR(IF(COUNTIF(個人情報!$BI$5:$BI$401,"登録番号" &amp; リスト!O2283)&gt;=1,"",IF(VLOOKUP(O2283,登録者リスト!$A$1:$D$43729,4,FALSE)=基本情報!$D$6,O2283,"")),"")</f>
        <v/>
      </c>
    </row>
    <row r="2284" spans="15:16" x14ac:dyDescent="0.15">
      <c r="O2284">
        <v>2283</v>
      </c>
      <c r="P2284" t="str">
        <f>IFERROR(IF(COUNTIF(個人情報!$BI$5:$BI$401,"登録番号" &amp; リスト!O2284)&gt;=1,"",IF(VLOOKUP(O2284,登録者リスト!$A$1:$D$43729,4,FALSE)=基本情報!$D$6,O2284,"")),"")</f>
        <v/>
      </c>
    </row>
    <row r="2285" spans="15:16" x14ac:dyDescent="0.15">
      <c r="O2285">
        <v>2284</v>
      </c>
      <c r="P2285" t="str">
        <f>IFERROR(IF(COUNTIF(個人情報!$BI$5:$BI$401,"登録番号" &amp; リスト!O2285)&gt;=1,"",IF(VLOOKUP(O2285,登録者リスト!$A$1:$D$43729,4,FALSE)=基本情報!$D$6,O2285,"")),"")</f>
        <v/>
      </c>
    </row>
    <row r="2286" spans="15:16" x14ac:dyDescent="0.15">
      <c r="O2286">
        <v>2285</v>
      </c>
      <c r="P2286" t="str">
        <f>IFERROR(IF(COUNTIF(個人情報!$BI$5:$BI$401,"登録番号" &amp; リスト!O2286)&gt;=1,"",IF(VLOOKUP(O2286,登録者リスト!$A$1:$D$43729,4,FALSE)=基本情報!$D$6,O2286,"")),"")</f>
        <v/>
      </c>
    </row>
    <row r="2287" spans="15:16" x14ac:dyDescent="0.15">
      <c r="O2287">
        <v>2286</v>
      </c>
      <c r="P2287" t="str">
        <f>IFERROR(IF(COUNTIF(個人情報!$BI$5:$BI$401,"登録番号" &amp; リスト!O2287)&gt;=1,"",IF(VLOOKUP(O2287,登録者リスト!$A$1:$D$43729,4,FALSE)=基本情報!$D$6,O2287,"")),"")</f>
        <v/>
      </c>
    </row>
    <row r="2288" spans="15:16" x14ac:dyDescent="0.15">
      <c r="O2288">
        <v>2287</v>
      </c>
      <c r="P2288" t="str">
        <f>IFERROR(IF(COUNTIF(個人情報!$BI$5:$BI$401,"登録番号" &amp; リスト!O2288)&gt;=1,"",IF(VLOOKUP(O2288,登録者リスト!$A$1:$D$43729,4,FALSE)=基本情報!$D$6,O2288,"")),"")</f>
        <v/>
      </c>
    </row>
    <row r="2289" spans="15:16" x14ac:dyDescent="0.15">
      <c r="O2289">
        <v>2288</v>
      </c>
      <c r="P2289" t="str">
        <f>IFERROR(IF(COUNTIF(個人情報!$BI$5:$BI$401,"登録番号" &amp; リスト!O2289)&gt;=1,"",IF(VLOOKUP(O2289,登録者リスト!$A$1:$D$43729,4,FALSE)=基本情報!$D$6,O2289,"")),"")</f>
        <v/>
      </c>
    </row>
    <row r="2290" spans="15:16" x14ac:dyDescent="0.15">
      <c r="O2290">
        <v>2289</v>
      </c>
      <c r="P2290" t="str">
        <f>IFERROR(IF(COUNTIF(個人情報!$BI$5:$BI$401,"登録番号" &amp; リスト!O2290)&gt;=1,"",IF(VLOOKUP(O2290,登録者リスト!$A$1:$D$43729,4,FALSE)=基本情報!$D$6,O2290,"")),"")</f>
        <v/>
      </c>
    </row>
    <row r="2291" spans="15:16" x14ac:dyDescent="0.15">
      <c r="O2291">
        <v>2290</v>
      </c>
      <c r="P2291" t="str">
        <f>IFERROR(IF(COUNTIF(個人情報!$BI$5:$BI$401,"登録番号" &amp; リスト!O2291)&gt;=1,"",IF(VLOOKUP(O2291,登録者リスト!$A$1:$D$43729,4,FALSE)=基本情報!$D$6,O2291,"")),"")</f>
        <v/>
      </c>
    </row>
    <row r="2292" spans="15:16" x14ac:dyDescent="0.15">
      <c r="O2292">
        <v>2291</v>
      </c>
      <c r="P2292" t="str">
        <f>IFERROR(IF(COUNTIF(個人情報!$BI$5:$BI$401,"登録番号" &amp; リスト!O2292)&gt;=1,"",IF(VLOOKUP(O2292,登録者リスト!$A$1:$D$43729,4,FALSE)=基本情報!$D$6,O2292,"")),"")</f>
        <v/>
      </c>
    </row>
    <row r="2293" spans="15:16" x14ac:dyDescent="0.15">
      <c r="O2293">
        <v>2292</v>
      </c>
      <c r="P2293" t="str">
        <f>IFERROR(IF(COUNTIF(個人情報!$BI$5:$BI$401,"登録番号" &amp; リスト!O2293)&gt;=1,"",IF(VLOOKUP(O2293,登録者リスト!$A$1:$D$43729,4,FALSE)=基本情報!$D$6,O2293,"")),"")</f>
        <v/>
      </c>
    </row>
    <row r="2294" spans="15:16" x14ac:dyDescent="0.15">
      <c r="O2294">
        <v>2293</v>
      </c>
      <c r="P2294" t="str">
        <f>IFERROR(IF(COUNTIF(個人情報!$BI$5:$BI$401,"登録番号" &amp; リスト!O2294)&gt;=1,"",IF(VLOOKUP(O2294,登録者リスト!$A$1:$D$43729,4,FALSE)=基本情報!$D$6,O2294,"")),"")</f>
        <v/>
      </c>
    </row>
    <row r="2295" spans="15:16" x14ac:dyDescent="0.15">
      <c r="O2295">
        <v>2294</v>
      </c>
      <c r="P2295" t="str">
        <f>IFERROR(IF(COUNTIF(個人情報!$BI$5:$BI$401,"登録番号" &amp; リスト!O2295)&gt;=1,"",IF(VLOOKUP(O2295,登録者リスト!$A$1:$D$43729,4,FALSE)=基本情報!$D$6,O2295,"")),"")</f>
        <v/>
      </c>
    </row>
    <row r="2296" spans="15:16" x14ac:dyDescent="0.15">
      <c r="O2296">
        <v>2295</v>
      </c>
      <c r="P2296" t="str">
        <f>IFERROR(IF(COUNTIF(個人情報!$BI$5:$BI$401,"登録番号" &amp; リスト!O2296)&gt;=1,"",IF(VLOOKUP(O2296,登録者リスト!$A$1:$D$43729,4,FALSE)=基本情報!$D$6,O2296,"")),"")</f>
        <v/>
      </c>
    </row>
    <row r="2297" spans="15:16" x14ac:dyDescent="0.15">
      <c r="O2297">
        <v>2296</v>
      </c>
      <c r="P2297" t="str">
        <f>IFERROR(IF(COUNTIF(個人情報!$BI$5:$BI$401,"登録番号" &amp; リスト!O2297)&gt;=1,"",IF(VLOOKUP(O2297,登録者リスト!$A$1:$D$43729,4,FALSE)=基本情報!$D$6,O2297,"")),"")</f>
        <v/>
      </c>
    </row>
    <row r="2298" spans="15:16" x14ac:dyDescent="0.15">
      <c r="O2298">
        <v>2297</v>
      </c>
      <c r="P2298" t="str">
        <f>IFERROR(IF(COUNTIF(個人情報!$BI$5:$BI$401,"登録番号" &amp; リスト!O2298)&gt;=1,"",IF(VLOOKUP(O2298,登録者リスト!$A$1:$D$43729,4,FALSE)=基本情報!$D$6,O2298,"")),"")</f>
        <v/>
      </c>
    </row>
    <row r="2299" spans="15:16" x14ac:dyDescent="0.15">
      <c r="O2299">
        <v>2298</v>
      </c>
      <c r="P2299" t="str">
        <f>IFERROR(IF(COUNTIF(個人情報!$BI$5:$BI$401,"登録番号" &amp; リスト!O2299)&gt;=1,"",IF(VLOOKUP(O2299,登録者リスト!$A$1:$D$43729,4,FALSE)=基本情報!$D$6,O2299,"")),"")</f>
        <v/>
      </c>
    </row>
    <row r="2300" spans="15:16" x14ac:dyDescent="0.15">
      <c r="O2300">
        <v>2299</v>
      </c>
      <c r="P2300" t="str">
        <f>IFERROR(IF(COUNTIF(個人情報!$BI$5:$BI$401,"登録番号" &amp; リスト!O2300)&gt;=1,"",IF(VLOOKUP(O2300,登録者リスト!$A$1:$D$43729,4,FALSE)=基本情報!$D$6,O2300,"")),"")</f>
        <v/>
      </c>
    </row>
    <row r="2301" spans="15:16" x14ac:dyDescent="0.15">
      <c r="O2301">
        <v>2300</v>
      </c>
      <c r="P2301" t="str">
        <f>IFERROR(IF(COUNTIF(個人情報!$BI$5:$BI$401,"登録番号" &amp; リスト!O2301)&gt;=1,"",IF(VLOOKUP(O2301,登録者リスト!$A$1:$D$43729,4,FALSE)=基本情報!$D$6,O2301,"")),"")</f>
        <v/>
      </c>
    </row>
    <row r="2302" spans="15:16" x14ac:dyDescent="0.15">
      <c r="O2302">
        <v>2301</v>
      </c>
      <c r="P2302" t="str">
        <f>IFERROR(IF(COUNTIF(個人情報!$BI$5:$BI$401,"登録番号" &amp; リスト!O2302)&gt;=1,"",IF(VLOOKUP(O2302,登録者リスト!$A$1:$D$43729,4,FALSE)=基本情報!$D$6,O2302,"")),"")</f>
        <v/>
      </c>
    </row>
    <row r="2303" spans="15:16" x14ac:dyDescent="0.15">
      <c r="O2303">
        <v>2302</v>
      </c>
      <c r="P2303" t="str">
        <f>IFERROR(IF(COUNTIF(個人情報!$BI$5:$BI$401,"登録番号" &amp; リスト!O2303)&gt;=1,"",IF(VLOOKUP(O2303,登録者リスト!$A$1:$D$43729,4,FALSE)=基本情報!$D$6,O2303,"")),"")</f>
        <v/>
      </c>
    </row>
    <row r="2304" spans="15:16" x14ac:dyDescent="0.15">
      <c r="O2304">
        <v>2303</v>
      </c>
      <c r="P2304" t="str">
        <f>IFERROR(IF(COUNTIF(個人情報!$BI$5:$BI$401,"登録番号" &amp; リスト!O2304)&gt;=1,"",IF(VLOOKUP(O2304,登録者リスト!$A$1:$D$43729,4,FALSE)=基本情報!$D$6,O2304,"")),"")</f>
        <v/>
      </c>
    </row>
    <row r="2305" spans="15:16" x14ac:dyDescent="0.15">
      <c r="O2305">
        <v>2304</v>
      </c>
      <c r="P2305" t="str">
        <f>IFERROR(IF(COUNTIF(個人情報!$BI$5:$BI$401,"登録番号" &amp; リスト!O2305)&gt;=1,"",IF(VLOOKUP(O2305,登録者リスト!$A$1:$D$43729,4,FALSE)=基本情報!$D$6,O2305,"")),"")</f>
        <v/>
      </c>
    </row>
    <row r="2306" spans="15:16" x14ac:dyDescent="0.15">
      <c r="O2306">
        <v>2305</v>
      </c>
      <c r="P2306" t="str">
        <f>IFERROR(IF(COUNTIF(個人情報!$BI$5:$BI$401,"登録番号" &amp; リスト!O2306)&gt;=1,"",IF(VLOOKUP(O2306,登録者リスト!$A$1:$D$43729,4,FALSE)=基本情報!$D$6,O2306,"")),"")</f>
        <v/>
      </c>
    </row>
    <row r="2307" spans="15:16" x14ac:dyDescent="0.15">
      <c r="O2307">
        <v>2306</v>
      </c>
      <c r="P2307" t="str">
        <f>IFERROR(IF(COUNTIF(個人情報!$BI$5:$BI$401,"登録番号" &amp; リスト!O2307)&gt;=1,"",IF(VLOOKUP(O2307,登録者リスト!$A$1:$D$43729,4,FALSE)=基本情報!$D$6,O2307,"")),"")</f>
        <v/>
      </c>
    </row>
    <row r="2308" spans="15:16" x14ac:dyDescent="0.15">
      <c r="O2308">
        <v>2307</v>
      </c>
      <c r="P2308" t="str">
        <f>IFERROR(IF(COUNTIF(個人情報!$BI$5:$BI$401,"登録番号" &amp; リスト!O2308)&gt;=1,"",IF(VLOOKUP(O2308,登録者リスト!$A$1:$D$43729,4,FALSE)=基本情報!$D$6,O2308,"")),"")</f>
        <v/>
      </c>
    </row>
    <row r="2309" spans="15:16" x14ac:dyDescent="0.15">
      <c r="O2309">
        <v>2308</v>
      </c>
      <c r="P2309" t="str">
        <f>IFERROR(IF(COUNTIF(個人情報!$BI$5:$BI$401,"登録番号" &amp; リスト!O2309)&gt;=1,"",IF(VLOOKUP(O2309,登録者リスト!$A$1:$D$43729,4,FALSE)=基本情報!$D$6,O2309,"")),"")</f>
        <v/>
      </c>
    </row>
    <row r="2310" spans="15:16" x14ac:dyDescent="0.15">
      <c r="O2310">
        <v>2309</v>
      </c>
      <c r="P2310" t="str">
        <f>IFERROR(IF(COUNTIF(個人情報!$BI$5:$BI$401,"登録番号" &amp; リスト!O2310)&gt;=1,"",IF(VLOOKUP(O2310,登録者リスト!$A$1:$D$43729,4,FALSE)=基本情報!$D$6,O2310,"")),"")</f>
        <v/>
      </c>
    </row>
    <row r="2311" spans="15:16" x14ac:dyDescent="0.15">
      <c r="O2311">
        <v>2310</v>
      </c>
      <c r="P2311" t="str">
        <f>IFERROR(IF(COUNTIF(個人情報!$BI$5:$BI$401,"登録番号" &amp; リスト!O2311)&gt;=1,"",IF(VLOOKUP(O2311,登録者リスト!$A$1:$D$43729,4,FALSE)=基本情報!$D$6,O2311,"")),"")</f>
        <v/>
      </c>
    </row>
    <row r="2312" spans="15:16" x14ac:dyDescent="0.15">
      <c r="O2312">
        <v>2311</v>
      </c>
      <c r="P2312" t="str">
        <f>IFERROR(IF(COUNTIF(個人情報!$BI$5:$BI$401,"登録番号" &amp; リスト!O2312)&gt;=1,"",IF(VLOOKUP(O2312,登録者リスト!$A$1:$D$43729,4,FALSE)=基本情報!$D$6,O2312,"")),"")</f>
        <v/>
      </c>
    </row>
    <row r="2313" spans="15:16" x14ac:dyDescent="0.15">
      <c r="O2313">
        <v>2312</v>
      </c>
      <c r="P2313" t="str">
        <f>IFERROR(IF(COUNTIF(個人情報!$BI$5:$BI$401,"登録番号" &amp; リスト!O2313)&gt;=1,"",IF(VLOOKUP(O2313,登録者リスト!$A$1:$D$43729,4,FALSE)=基本情報!$D$6,O2313,"")),"")</f>
        <v/>
      </c>
    </row>
    <row r="2314" spans="15:16" x14ac:dyDescent="0.15">
      <c r="O2314">
        <v>2313</v>
      </c>
      <c r="P2314" t="str">
        <f>IFERROR(IF(COUNTIF(個人情報!$BI$5:$BI$401,"登録番号" &amp; リスト!O2314)&gt;=1,"",IF(VLOOKUP(O2314,登録者リスト!$A$1:$D$43729,4,FALSE)=基本情報!$D$6,O2314,"")),"")</f>
        <v/>
      </c>
    </row>
    <row r="2315" spans="15:16" x14ac:dyDescent="0.15">
      <c r="O2315">
        <v>2314</v>
      </c>
      <c r="P2315" t="str">
        <f>IFERROR(IF(COUNTIF(個人情報!$BI$5:$BI$401,"登録番号" &amp; リスト!O2315)&gt;=1,"",IF(VLOOKUP(O2315,登録者リスト!$A$1:$D$43729,4,FALSE)=基本情報!$D$6,O2315,"")),"")</f>
        <v/>
      </c>
    </row>
    <row r="2316" spans="15:16" x14ac:dyDescent="0.15">
      <c r="O2316">
        <v>2315</v>
      </c>
      <c r="P2316" t="str">
        <f>IFERROR(IF(COUNTIF(個人情報!$BI$5:$BI$401,"登録番号" &amp; リスト!O2316)&gt;=1,"",IF(VLOOKUP(O2316,登録者リスト!$A$1:$D$43729,4,FALSE)=基本情報!$D$6,O2316,"")),"")</f>
        <v/>
      </c>
    </row>
    <row r="2317" spans="15:16" x14ac:dyDescent="0.15">
      <c r="O2317">
        <v>2316</v>
      </c>
      <c r="P2317" t="str">
        <f>IFERROR(IF(COUNTIF(個人情報!$BI$5:$BI$401,"登録番号" &amp; リスト!O2317)&gt;=1,"",IF(VLOOKUP(O2317,登録者リスト!$A$1:$D$43729,4,FALSE)=基本情報!$D$6,O2317,"")),"")</f>
        <v/>
      </c>
    </row>
    <row r="2318" spans="15:16" x14ac:dyDescent="0.15">
      <c r="O2318">
        <v>2317</v>
      </c>
      <c r="P2318" t="str">
        <f>IFERROR(IF(COUNTIF(個人情報!$BI$5:$BI$401,"登録番号" &amp; リスト!O2318)&gt;=1,"",IF(VLOOKUP(O2318,登録者リスト!$A$1:$D$43729,4,FALSE)=基本情報!$D$6,O2318,"")),"")</f>
        <v/>
      </c>
    </row>
    <row r="2319" spans="15:16" x14ac:dyDescent="0.15">
      <c r="O2319">
        <v>2318</v>
      </c>
      <c r="P2319" t="str">
        <f>IFERROR(IF(COUNTIF(個人情報!$BI$5:$BI$401,"登録番号" &amp; リスト!O2319)&gt;=1,"",IF(VLOOKUP(O2319,登録者リスト!$A$1:$D$43729,4,FALSE)=基本情報!$D$6,O2319,"")),"")</f>
        <v/>
      </c>
    </row>
    <row r="2320" spans="15:16" x14ac:dyDescent="0.15">
      <c r="O2320">
        <v>2319</v>
      </c>
      <c r="P2320" t="str">
        <f>IFERROR(IF(COUNTIF(個人情報!$BI$5:$BI$401,"登録番号" &amp; リスト!O2320)&gt;=1,"",IF(VLOOKUP(O2320,登録者リスト!$A$1:$D$43729,4,FALSE)=基本情報!$D$6,O2320,"")),"")</f>
        <v/>
      </c>
    </row>
    <row r="2321" spans="15:16" x14ac:dyDescent="0.15">
      <c r="O2321">
        <v>2320</v>
      </c>
      <c r="P2321" t="str">
        <f>IFERROR(IF(COUNTIF(個人情報!$BI$5:$BI$401,"登録番号" &amp; リスト!O2321)&gt;=1,"",IF(VLOOKUP(O2321,登録者リスト!$A$1:$D$43729,4,FALSE)=基本情報!$D$6,O2321,"")),"")</f>
        <v/>
      </c>
    </row>
    <row r="2322" spans="15:16" x14ac:dyDescent="0.15">
      <c r="O2322">
        <v>2321</v>
      </c>
      <c r="P2322" t="str">
        <f>IFERROR(IF(COUNTIF(個人情報!$BI$5:$BI$401,"登録番号" &amp; リスト!O2322)&gt;=1,"",IF(VLOOKUP(O2322,登録者リスト!$A$1:$D$43729,4,FALSE)=基本情報!$D$6,O2322,"")),"")</f>
        <v/>
      </c>
    </row>
    <row r="2323" spans="15:16" x14ac:dyDescent="0.15">
      <c r="O2323">
        <v>2322</v>
      </c>
      <c r="P2323" t="str">
        <f>IFERROR(IF(COUNTIF(個人情報!$BI$5:$BI$401,"登録番号" &amp; リスト!O2323)&gt;=1,"",IF(VLOOKUP(O2323,登録者リスト!$A$1:$D$43729,4,FALSE)=基本情報!$D$6,O2323,"")),"")</f>
        <v/>
      </c>
    </row>
    <row r="2324" spans="15:16" x14ac:dyDescent="0.15">
      <c r="O2324">
        <v>2323</v>
      </c>
      <c r="P2324" t="str">
        <f>IFERROR(IF(COUNTIF(個人情報!$BI$5:$BI$401,"登録番号" &amp; リスト!O2324)&gt;=1,"",IF(VLOOKUP(O2324,登録者リスト!$A$1:$D$43729,4,FALSE)=基本情報!$D$6,O2324,"")),"")</f>
        <v/>
      </c>
    </row>
    <row r="2325" spans="15:16" x14ac:dyDescent="0.15">
      <c r="O2325">
        <v>2324</v>
      </c>
      <c r="P2325" t="str">
        <f>IFERROR(IF(COUNTIF(個人情報!$BI$5:$BI$401,"登録番号" &amp; リスト!O2325)&gt;=1,"",IF(VLOOKUP(O2325,登録者リスト!$A$1:$D$43729,4,FALSE)=基本情報!$D$6,O2325,"")),"")</f>
        <v/>
      </c>
    </row>
    <row r="2326" spans="15:16" x14ac:dyDescent="0.15">
      <c r="O2326">
        <v>2325</v>
      </c>
      <c r="P2326" t="str">
        <f>IFERROR(IF(COUNTIF(個人情報!$BI$5:$BI$401,"登録番号" &amp; リスト!O2326)&gt;=1,"",IF(VLOOKUP(O2326,登録者リスト!$A$1:$D$43729,4,FALSE)=基本情報!$D$6,O2326,"")),"")</f>
        <v/>
      </c>
    </row>
    <row r="2327" spans="15:16" x14ac:dyDescent="0.15">
      <c r="O2327">
        <v>2326</v>
      </c>
      <c r="P2327" t="str">
        <f>IFERROR(IF(COUNTIF(個人情報!$BI$5:$BI$401,"登録番号" &amp; リスト!O2327)&gt;=1,"",IF(VLOOKUP(O2327,登録者リスト!$A$1:$D$43729,4,FALSE)=基本情報!$D$6,O2327,"")),"")</f>
        <v/>
      </c>
    </row>
    <row r="2328" spans="15:16" x14ac:dyDescent="0.15">
      <c r="O2328">
        <v>2327</v>
      </c>
      <c r="P2328" t="str">
        <f>IFERROR(IF(COUNTIF(個人情報!$BI$5:$BI$401,"登録番号" &amp; リスト!O2328)&gt;=1,"",IF(VLOOKUP(O2328,登録者リスト!$A$1:$D$43729,4,FALSE)=基本情報!$D$6,O2328,"")),"")</f>
        <v/>
      </c>
    </row>
    <row r="2329" spans="15:16" x14ac:dyDescent="0.15">
      <c r="O2329">
        <v>2328</v>
      </c>
      <c r="P2329" t="str">
        <f>IFERROR(IF(COUNTIF(個人情報!$BI$5:$BI$401,"登録番号" &amp; リスト!O2329)&gt;=1,"",IF(VLOOKUP(O2329,登録者リスト!$A$1:$D$43729,4,FALSE)=基本情報!$D$6,O2329,"")),"")</f>
        <v/>
      </c>
    </row>
    <row r="2330" spans="15:16" x14ac:dyDescent="0.15">
      <c r="O2330">
        <v>2329</v>
      </c>
      <c r="P2330" t="str">
        <f>IFERROR(IF(COUNTIF(個人情報!$BI$5:$BI$401,"登録番号" &amp; リスト!O2330)&gt;=1,"",IF(VLOOKUP(O2330,登録者リスト!$A$1:$D$43729,4,FALSE)=基本情報!$D$6,O2330,"")),"")</f>
        <v/>
      </c>
    </row>
    <row r="2331" spans="15:16" x14ac:dyDescent="0.15">
      <c r="O2331">
        <v>2330</v>
      </c>
      <c r="P2331" t="str">
        <f>IFERROR(IF(COUNTIF(個人情報!$BI$5:$BI$401,"登録番号" &amp; リスト!O2331)&gt;=1,"",IF(VLOOKUP(O2331,登録者リスト!$A$1:$D$43729,4,FALSE)=基本情報!$D$6,O2331,"")),"")</f>
        <v/>
      </c>
    </row>
    <row r="2332" spans="15:16" x14ac:dyDescent="0.15">
      <c r="O2332">
        <v>2331</v>
      </c>
      <c r="P2332" t="str">
        <f>IFERROR(IF(COUNTIF(個人情報!$BI$5:$BI$401,"登録番号" &amp; リスト!O2332)&gt;=1,"",IF(VLOOKUP(O2332,登録者リスト!$A$1:$D$43729,4,FALSE)=基本情報!$D$6,O2332,"")),"")</f>
        <v/>
      </c>
    </row>
    <row r="2333" spans="15:16" x14ac:dyDescent="0.15">
      <c r="O2333">
        <v>2332</v>
      </c>
      <c r="P2333" t="str">
        <f>IFERROR(IF(COUNTIF(個人情報!$BI$5:$BI$401,"登録番号" &amp; リスト!O2333)&gt;=1,"",IF(VLOOKUP(O2333,登録者リスト!$A$1:$D$43729,4,FALSE)=基本情報!$D$6,O2333,"")),"")</f>
        <v/>
      </c>
    </row>
    <row r="2334" spans="15:16" x14ac:dyDescent="0.15">
      <c r="O2334">
        <v>2333</v>
      </c>
      <c r="P2334" t="str">
        <f>IFERROR(IF(COUNTIF(個人情報!$BI$5:$BI$401,"登録番号" &amp; リスト!O2334)&gt;=1,"",IF(VLOOKUP(O2334,登録者リスト!$A$1:$D$43729,4,FALSE)=基本情報!$D$6,O2334,"")),"")</f>
        <v/>
      </c>
    </row>
    <row r="2335" spans="15:16" x14ac:dyDescent="0.15">
      <c r="O2335">
        <v>2334</v>
      </c>
      <c r="P2335" t="str">
        <f>IFERROR(IF(COUNTIF(個人情報!$BI$5:$BI$401,"登録番号" &amp; リスト!O2335)&gt;=1,"",IF(VLOOKUP(O2335,登録者リスト!$A$1:$D$43729,4,FALSE)=基本情報!$D$6,O2335,"")),"")</f>
        <v/>
      </c>
    </row>
    <row r="2336" spans="15:16" x14ac:dyDescent="0.15">
      <c r="O2336">
        <v>2335</v>
      </c>
      <c r="P2336" t="str">
        <f>IFERROR(IF(COUNTIF(個人情報!$BI$5:$BI$401,"登録番号" &amp; リスト!O2336)&gt;=1,"",IF(VLOOKUP(O2336,登録者リスト!$A$1:$D$43729,4,FALSE)=基本情報!$D$6,O2336,"")),"")</f>
        <v/>
      </c>
    </row>
    <row r="2337" spans="15:16" x14ac:dyDescent="0.15">
      <c r="O2337">
        <v>2336</v>
      </c>
      <c r="P2337" t="str">
        <f>IFERROR(IF(COUNTIF(個人情報!$BI$5:$BI$401,"登録番号" &amp; リスト!O2337)&gt;=1,"",IF(VLOOKUP(O2337,登録者リスト!$A$1:$D$43729,4,FALSE)=基本情報!$D$6,O2337,"")),"")</f>
        <v/>
      </c>
    </row>
    <row r="2338" spans="15:16" x14ac:dyDescent="0.15">
      <c r="O2338">
        <v>2337</v>
      </c>
      <c r="P2338" t="str">
        <f>IFERROR(IF(COUNTIF(個人情報!$BI$5:$BI$401,"登録番号" &amp; リスト!O2338)&gt;=1,"",IF(VLOOKUP(O2338,登録者リスト!$A$1:$D$43729,4,FALSE)=基本情報!$D$6,O2338,"")),"")</f>
        <v/>
      </c>
    </row>
    <row r="2339" spans="15:16" x14ac:dyDescent="0.15">
      <c r="O2339">
        <v>2338</v>
      </c>
      <c r="P2339" t="str">
        <f>IFERROR(IF(COUNTIF(個人情報!$BI$5:$BI$401,"登録番号" &amp; リスト!O2339)&gt;=1,"",IF(VLOOKUP(O2339,登録者リスト!$A$1:$D$43729,4,FALSE)=基本情報!$D$6,O2339,"")),"")</f>
        <v/>
      </c>
    </row>
    <row r="2340" spans="15:16" x14ac:dyDescent="0.15">
      <c r="O2340">
        <v>2339</v>
      </c>
      <c r="P2340" t="str">
        <f>IFERROR(IF(COUNTIF(個人情報!$BI$5:$BI$401,"登録番号" &amp; リスト!O2340)&gt;=1,"",IF(VLOOKUP(O2340,登録者リスト!$A$1:$D$43729,4,FALSE)=基本情報!$D$6,O2340,"")),"")</f>
        <v/>
      </c>
    </row>
    <row r="2341" spans="15:16" x14ac:dyDescent="0.15">
      <c r="O2341">
        <v>2340</v>
      </c>
      <c r="P2341" t="str">
        <f>IFERROR(IF(COUNTIF(個人情報!$BI$5:$BI$401,"登録番号" &amp; リスト!O2341)&gt;=1,"",IF(VLOOKUP(O2341,登録者リスト!$A$1:$D$43729,4,FALSE)=基本情報!$D$6,O2341,"")),"")</f>
        <v/>
      </c>
    </row>
    <row r="2342" spans="15:16" x14ac:dyDescent="0.15">
      <c r="O2342">
        <v>2341</v>
      </c>
      <c r="P2342" t="str">
        <f>IFERROR(IF(COUNTIF(個人情報!$BI$5:$BI$401,"登録番号" &amp; リスト!O2342)&gt;=1,"",IF(VLOOKUP(O2342,登録者リスト!$A$1:$D$43729,4,FALSE)=基本情報!$D$6,O2342,"")),"")</f>
        <v/>
      </c>
    </row>
    <row r="2343" spans="15:16" x14ac:dyDescent="0.15">
      <c r="O2343">
        <v>2342</v>
      </c>
      <c r="P2343" t="str">
        <f>IFERROR(IF(COUNTIF(個人情報!$BI$5:$BI$401,"登録番号" &amp; リスト!O2343)&gt;=1,"",IF(VLOOKUP(O2343,登録者リスト!$A$1:$D$43729,4,FALSE)=基本情報!$D$6,O2343,"")),"")</f>
        <v/>
      </c>
    </row>
    <row r="2344" spans="15:16" x14ac:dyDescent="0.15">
      <c r="O2344">
        <v>2343</v>
      </c>
      <c r="P2344" t="str">
        <f>IFERROR(IF(COUNTIF(個人情報!$BI$5:$BI$401,"登録番号" &amp; リスト!O2344)&gt;=1,"",IF(VLOOKUP(O2344,登録者リスト!$A$1:$D$43729,4,FALSE)=基本情報!$D$6,O2344,"")),"")</f>
        <v/>
      </c>
    </row>
    <row r="2345" spans="15:16" x14ac:dyDescent="0.15">
      <c r="O2345">
        <v>2344</v>
      </c>
      <c r="P2345" t="str">
        <f>IFERROR(IF(COUNTIF(個人情報!$BI$5:$BI$401,"登録番号" &amp; リスト!O2345)&gt;=1,"",IF(VLOOKUP(O2345,登録者リスト!$A$1:$D$43729,4,FALSE)=基本情報!$D$6,O2345,"")),"")</f>
        <v/>
      </c>
    </row>
    <row r="2346" spans="15:16" x14ac:dyDescent="0.15">
      <c r="O2346">
        <v>2345</v>
      </c>
      <c r="P2346" t="str">
        <f>IFERROR(IF(COUNTIF(個人情報!$BI$5:$BI$401,"登録番号" &amp; リスト!O2346)&gt;=1,"",IF(VLOOKUP(O2346,登録者リスト!$A$1:$D$43729,4,FALSE)=基本情報!$D$6,O2346,"")),"")</f>
        <v/>
      </c>
    </row>
    <row r="2347" spans="15:16" x14ac:dyDescent="0.15">
      <c r="O2347">
        <v>2346</v>
      </c>
      <c r="P2347" t="str">
        <f>IFERROR(IF(COUNTIF(個人情報!$BI$5:$BI$401,"登録番号" &amp; リスト!O2347)&gt;=1,"",IF(VLOOKUP(O2347,登録者リスト!$A$1:$D$43729,4,FALSE)=基本情報!$D$6,O2347,"")),"")</f>
        <v/>
      </c>
    </row>
    <row r="2348" spans="15:16" x14ac:dyDescent="0.15">
      <c r="O2348">
        <v>2347</v>
      </c>
      <c r="P2348" t="str">
        <f>IFERROR(IF(COUNTIF(個人情報!$BI$5:$BI$401,"登録番号" &amp; リスト!O2348)&gt;=1,"",IF(VLOOKUP(O2348,登録者リスト!$A$1:$D$43729,4,FALSE)=基本情報!$D$6,O2348,"")),"")</f>
        <v/>
      </c>
    </row>
    <row r="2349" spans="15:16" x14ac:dyDescent="0.15">
      <c r="O2349">
        <v>2348</v>
      </c>
      <c r="P2349" t="str">
        <f>IFERROR(IF(COUNTIF(個人情報!$BI$5:$BI$401,"登録番号" &amp; リスト!O2349)&gt;=1,"",IF(VLOOKUP(O2349,登録者リスト!$A$1:$D$43729,4,FALSE)=基本情報!$D$6,O2349,"")),"")</f>
        <v/>
      </c>
    </row>
    <row r="2350" spans="15:16" x14ac:dyDescent="0.15">
      <c r="O2350">
        <v>2349</v>
      </c>
      <c r="P2350" t="str">
        <f>IFERROR(IF(COUNTIF(個人情報!$BI$5:$BI$401,"登録番号" &amp; リスト!O2350)&gt;=1,"",IF(VLOOKUP(O2350,登録者リスト!$A$1:$D$43729,4,FALSE)=基本情報!$D$6,O2350,"")),"")</f>
        <v/>
      </c>
    </row>
    <row r="2351" spans="15:16" x14ac:dyDescent="0.15">
      <c r="O2351">
        <v>2350</v>
      </c>
      <c r="P2351" t="str">
        <f>IFERROR(IF(COUNTIF(個人情報!$BI$5:$BI$401,"登録番号" &amp; リスト!O2351)&gt;=1,"",IF(VLOOKUP(O2351,登録者リスト!$A$1:$D$43729,4,FALSE)=基本情報!$D$6,O2351,"")),"")</f>
        <v/>
      </c>
    </row>
    <row r="2352" spans="15:16" x14ac:dyDescent="0.15">
      <c r="O2352">
        <v>2351</v>
      </c>
      <c r="P2352" t="str">
        <f>IFERROR(IF(COUNTIF(個人情報!$BI$5:$BI$401,"登録番号" &amp; リスト!O2352)&gt;=1,"",IF(VLOOKUP(O2352,登録者リスト!$A$1:$D$43729,4,FALSE)=基本情報!$D$6,O2352,"")),"")</f>
        <v/>
      </c>
    </row>
    <row r="2353" spans="15:16" x14ac:dyDescent="0.15">
      <c r="O2353">
        <v>2352</v>
      </c>
      <c r="P2353" t="str">
        <f>IFERROR(IF(COUNTIF(個人情報!$BI$5:$BI$401,"登録番号" &amp; リスト!O2353)&gt;=1,"",IF(VLOOKUP(O2353,登録者リスト!$A$1:$D$43729,4,FALSE)=基本情報!$D$6,O2353,"")),"")</f>
        <v/>
      </c>
    </row>
    <row r="2354" spans="15:16" x14ac:dyDescent="0.15">
      <c r="O2354">
        <v>2353</v>
      </c>
      <c r="P2354" t="str">
        <f>IFERROR(IF(COUNTIF(個人情報!$BI$5:$BI$401,"登録番号" &amp; リスト!O2354)&gt;=1,"",IF(VLOOKUP(O2354,登録者リスト!$A$1:$D$43729,4,FALSE)=基本情報!$D$6,O2354,"")),"")</f>
        <v/>
      </c>
    </row>
    <row r="2355" spans="15:16" x14ac:dyDescent="0.15">
      <c r="O2355">
        <v>2354</v>
      </c>
      <c r="P2355" t="str">
        <f>IFERROR(IF(COUNTIF(個人情報!$BI$5:$BI$401,"登録番号" &amp; リスト!O2355)&gt;=1,"",IF(VLOOKUP(O2355,登録者リスト!$A$1:$D$43729,4,FALSE)=基本情報!$D$6,O2355,"")),"")</f>
        <v/>
      </c>
    </row>
    <row r="2356" spans="15:16" x14ac:dyDescent="0.15">
      <c r="O2356">
        <v>2355</v>
      </c>
      <c r="P2356" t="str">
        <f>IFERROR(IF(COUNTIF(個人情報!$BI$5:$BI$401,"登録番号" &amp; リスト!O2356)&gt;=1,"",IF(VLOOKUP(O2356,登録者リスト!$A$1:$D$43729,4,FALSE)=基本情報!$D$6,O2356,"")),"")</f>
        <v/>
      </c>
    </row>
    <row r="2357" spans="15:16" x14ac:dyDescent="0.15">
      <c r="O2357">
        <v>2356</v>
      </c>
      <c r="P2357" t="str">
        <f>IFERROR(IF(COUNTIF(個人情報!$BI$5:$BI$401,"登録番号" &amp; リスト!O2357)&gt;=1,"",IF(VLOOKUP(O2357,登録者リスト!$A$1:$D$43729,4,FALSE)=基本情報!$D$6,O2357,"")),"")</f>
        <v/>
      </c>
    </row>
    <row r="2358" spans="15:16" x14ac:dyDescent="0.15">
      <c r="O2358">
        <v>2357</v>
      </c>
      <c r="P2358" t="str">
        <f>IFERROR(IF(COUNTIF(個人情報!$BI$5:$BI$401,"登録番号" &amp; リスト!O2358)&gt;=1,"",IF(VLOOKUP(O2358,登録者リスト!$A$1:$D$43729,4,FALSE)=基本情報!$D$6,O2358,"")),"")</f>
        <v/>
      </c>
    </row>
    <row r="2359" spans="15:16" x14ac:dyDescent="0.15">
      <c r="O2359">
        <v>2358</v>
      </c>
      <c r="P2359" t="str">
        <f>IFERROR(IF(COUNTIF(個人情報!$BI$5:$BI$401,"登録番号" &amp; リスト!O2359)&gt;=1,"",IF(VLOOKUP(O2359,登録者リスト!$A$1:$D$43729,4,FALSE)=基本情報!$D$6,O2359,"")),"")</f>
        <v/>
      </c>
    </row>
    <row r="2360" spans="15:16" x14ac:dyDescent="0.15">
      <c r="O2360">
        <v>2359</v>
      </c>
      <c r="P2360" t="str">
        <f>IFERROR(IF(COUNTIF(個人情報!$BI$5:$BI$401,"登録番号" &amp; リスト!O2360)&gt;=1,"",IF(VLOOKUP(O2360,登録者リスト!$A$1:$D$43729,4,FALSE)=基本情報!$D$6,O2360,"")),"")</f>
        <v/>
      </c>
    </row>
    <row r="2361" spans="15:16" x14ac:dyDescent="0.15">
      <c r="O2361">
        <v>2360</v>
      </c>
      <c r="P2361" t="str">
        <f>IFERROR(IF(COUNTIF(個人情報!$BI$5:$BI$401,"登録番号" &amp; リスト!O2361)&gt;=1,"",IF(VLOOKUP(O2361,登録者リスト!$A$1:$D$43729,4,FALSE)=基本情報!$D$6,O2361,"")),"")</f>
        <v/>
      </c>
    </row>
    <row r="2362" spans="15:16" x14ac:dyDescent="0.15">
      <c r="O2362">
        <v>2361</v>
      </c>
      <c r="P2362" t="str">
        <f>IFERROR(IF(COUNTIF(個人情報!$BI$5:$BI$401,"登録番号" &amp; リスト!O2362)&gt;=1,"",IF(VLOOKUP(O2362,登録者リスト!$A$1:$D$43729,4,FALSE)=基本情報!$D$6,O2362,"")),"")</f>
        <v/>
      </c>
    </row>
    <row r="2363" spans="15:16" x14ac:dyDescent="0.15">
      <c r="O2363">
        <v>2362</v>
      </c>
      <c r="P2363" t="str">
        <f>IFERROR(IF(COUNTIF(個人情報!$BI$5:$BI$401,"登録番号" &amp; リスト!O2363)&gt;=1,"",IF(VLOOKUP(O2363,登録者リスト!$A$1:$D$43729,4,FALSE)=基本情報!$D$6,O2363,"")),"")</f>
        <v/>
      </c>
    </row>
    <row r="2364" spans="15:16" x14ac:dyDescent="0.15">
      <c r="O2364">
        <v>2363</v>
      </c>
      <c r="P2364" t="str">
        <f>IFERROR(IF(COUNTIF(個人情報!$BI$5:$BI$401,"登録番号" &amp; リスト!O2364)&gt;=1,"",IF(VLOOKUP(O2364,登録者リスト!$A$1:$D$43729,4,FALSE)=基本情報!$D$6,O2364,"")),"")</f>
        <v/>
      </c>
    </row>
    <row r="2365" spans="15:16" x14ac:dyDescent="0.15">
      <c r="O2365">
        <v>2364</v>
      </c>
      <c r="P2365" t="str">
        <f>IFERROR(IF(COUNTIF(個人情報!$BI$5:$BI$401,"登録番号" &amp; リスト!O2365)&gt;=1,"",IF(VLOOKUP(O2365,登録者リスト!$A$1:$D$43729,4,FALSE)=基本情報!$D$6,O2365,"")),"")</f>
        <v/>
      </c>
    </row>
    <row r="2366" spans="15:16" x14ac:dyDescent="0.15">
      <c r="O2366">
        <v>2365</v>
      </c>
      <c r="P2366" t="str">
        <f>IFERROR(IF(COUNTIF(個人情報!$BI$5:$BI$401,"登録番号" &amp; リスト!O2366)&gt;=1,"",IF(VLOOKUP(O2366,登録者リスト!$A$1:$D$43729,4,FALSE)=基本情報!$D$6,O2366,"")),"")</f>
        <v/>
      </c>
    </row>
    <row r="2367" spans="15:16" x14ac:dyDescent="0.15">
      <c r="O2367">
        <v>2366</v>
      </c>
      <c r="P2367" t="str">
        <f>IFERROR(IF(COUNTIF(個人情報!$BI$5:$BI$401,"登録番号" &amp; リスト!O2367)&gt;=1,"",IF(VLOOKUP(O2367,登録者リスト!$A$1:$D$43729,4,FALSE)=基本情報!$D$6,O2367,"")),"")</f>
        <v/>
      </c>
    </row>
    <row r="2368" spans="15:16" x14ac:dyDescent="0.15">
      <c r="O2368">
        <v>2367</v>
      </c>
      <c r="P2368" t="str">
        <f>IFERROR(IF(COUNTIF(個人情報!$BI$5:$BI$401,"登録番号" &amp; リスト!O2368)&gt;=1,"",IF(VLOOKUP(O2368,登録者リスト!$A$1:$D$43729,4,FALSE)=基本情報!$D$6,O2368,"")),"")</f>
        <v/>
      </c>
    </row>
    <row r="2369" spans="15:16" x14ac:dyDescent="0.15">
      <c r="O2369">
        <v>2368</v>
      </c>
      <c r="P2369" t="str">
        <f>IFERROR(IF(COUNTIF(個人情報!$BI$5:$BI$401,"登録番号" &amp; リスト!O2369)&gt;=1,"",IF(VLOOKUP(O2369,登録者リスト!$A$1:$D$43729,4,FALSE)=基本情報!$D$6,O2369,"")),"")</f>
        <v/>
      </c>
    </row>
    <row r="2370" spans="15:16" x14ac:dyDescent="0.15">
      <c r="O2370">
        <v>2369</v>
      </c>
      <c r="P2370" t="str">
        <f>IFERROR(IF(COUNTIF(個人情報!$BI$5:$BI$401,"登録番号" &amp; リスト!O2370)&gt;=1,"",IF(VLOOKUP(O2370,登録者リスト!$A$1:$D$43729,4,FALSE)=基本情報!$D$6,O2370,"")),"")</f>
        <v/>
      </c>
    </row>
    <row r="2371" spans="15:16" x14ac:dyDescent="0.15">
      <c r="O2371">
        <v>2370</v>
      </c>
      <c r="P2371" t="str">
        <f>IFERROR(IF(COUNTIF(個人情報!$BI$5:$BI$401,"登録番号" &amp; リスト!O2371)&gt;=1,"",IF(VLOOKUP(O2371,登録者リスト!$A$1:$D$43729,4,FALSE)=基本情報!$D$6,O2371,"")),"")</f>
        <v/>
      </c>
    </row>
    <row r="2372" spans="15:16" x14ac:dyDescent="0.15">
      <c r="O2372">
        <v>2371</v>
      </c>
      <c r="P2372" t="str">
        <f>IFERROR(IF(COUNTIF(個人情報!$BI$5:$BI$401,"登録番号" &amp; リスト!O2372)&gt;=1,"",IF(VLOOKUP(O2372,登録者リスト!$A$1:$D$43729,4,FALSE)=基本情報!$D$6,O2372,"")),"")</f>
        <v/>
      </c>
    </row>
    <row r="2373" spans="15:16" x14ac:dyDescent="0.15">
      <c r="O2373">
        <v>2372</v>
      </c>
      <c r="P2373" t="str">
        <f>IFERROR(IF(COUNTIF(個人情報!$BI$5:$BI$401,"登録番号" &amp; リスト!O2373)&gt;=1,"",IF(VLOOKUP(O2373,登録者リスト!$A$1:$D$43729,4,FALSE)=基本情報!$D$6,O2373,"")),"")</f>
        <v/>
      </c>
    </row>
    <row r="2374" spans="15:16" x14ac:dyDescent="0.15">
      <c r="O2374">
        <v>2373</v>
      </c>
      <c r="P2374" t="str">
        <f>IFERROR(IF(COUNTIF(個人情報!$BI$5:$BI$401,"登録番号" &amp; リスト!O2374)&gt;=1,"",IF(VLOOKUP(O2374,登録者リスト!$A$1:$D$43729,4,FALSE)=基本情報!$D$6,O2374,"")),"")</f>
        <v/>
      </c>
    </row>
    <row r="2375" spans="15:16" x14ac:dyDescent="0.15">
      <c r="O2375">
        <v>2374</v>
      </c>
      <c r="P2375" t="str">
        <f>IFERROR(IF(COUNTIF(個人情報!$BI$5:$BI$401,"登録番号" &amp; リスト!O2375)&gt;=1,"",IF(VLOOKUP(O2375,登録者リスト!$A$1:$D$43729,4,FALSE)=基本情報!$D$6,O2375,"")),"")</f>
        <v/>
      </c>
    </row>
    <row r="2376" spans="15:16" x14ac:dyDescent="0.15">
      <c r="O2376">
        <v>2375</v>
      </c>
      <c r="P2376" t="str">
        <f>IFERROR(IF(COUNTIF(個人情報!$BI$5:$BI$401,"登録番号" &amp; リスト!O2376)&gt;=1,"",IF(VLOOKUP(O2376,登録者リスト!$A$1:$D$43729,4,FALSE)=基本情報!$D$6,O2376,"")),"")</f>
        <v/>
      </c>
    </row>
    <row r="2377" spans="15:16" x14ac:dyDescent="0.15">
      <c r="O2377">
        <v>2376</v>
      </c>
      <c r="P2377" t="str">
        <f>IFERROR(IF(COUNTIF(個人情報!$BI$5:$BI$401,"登録番号" &amp; リスト!O2377)&gt;=1,"",IF(VLOOKUP(O2377,登録者リスト!$A$1:$D$43729,4,FALSE)=基本情報!$D$6,O2377,"")),"")</f>
        <v/>
      </c>
    </row>
    <row r="2378" spans="15:16" x14ac:dyDescent="0.15">
      <c r="O2378">
        <v>2377</v>
      </c>
      <c r="P2378" t="str">
        <f>IFERROR(IF(COUNTIF(個人情報!$BI$5:$BI$401,"登録番号" &amp; リスト!O2378)&gt;=1,"",IF(VLOOKUP(O2378,登録者リスト!$A$1:$D$43729,4,FALSE)=基本情報!$D$6,O2378,"")),"")</f>
        <v/>
      </c>
    </row>
    <row r="2379" spans="15:16" x14ac:dyDescent="0.15">
      <c r="O2379">
        <v>2378</v>
      </c>
      <c r="P2379" t="str">
        <f>IFERROR(IF(COUNTIF(個人情報!$BI$5:$BI$401,"登録番号" &amp; リスト!O2379)&gt;=1,"",IF(VLOOKUP(O2379,登録者リスト!$A$1:$D$43729,4,FALSE)=基本情報!$D$6,O2379,"")),"")</f>
        <v/>
      </c>
    </row>
    <row r="2380" spans="15:16" x14ac:dyDescent="0.15">
      <c r="O2380">
        <v>2379</v>
      </c>
      <c r="P2380" t="str">
        <f>IFERROR(IF(COUNTIF(個人情報!$BI$5:$BI$401,"登録番号" &amp; リスト!O2380)&gt;=1,"",IF(VLOOKUP(O2380,登録者リスト!$A$1:$D$43729,4,FALSE)=基本情報!$D$6,O2380,"")),"")</f>
        <v/>
      </c>
    </row>
    <row r="2381" spans="15:16" x14ac:dyDescent="0.15">
      <c r="O2381">
        <v>2380</v>
      </c>
      <c r="P2381" t="str">
        <f>IFERROR(IF(COUNTIF(個人情報!$BI$5:$BI$401,"登録番号" &amp; リスト!O2381)&gt;=1,"",IF(VLOOKUP(O2381,登録者リスト!$A$1:$D$43729,4,FALSE)=基本情報!$D$6,O2381,"")),"")</f>
        <v/>
      </c>
    </row>
    <row r="2382" spans="15:16" x14ac:dyDescent="0.15">
      <c r="O2382">
        <v>2381</v>
      </c>
      <c r="P2382" t="str">
        <f>IFERROR(IF(COUNTIF(個人情報!$BI$5:$BI$401,"登録番号" &amp; リスト!O2382)&gt;=1,"",IF(VLOOKUP(O2382,登録者リスト!$A$1:$D$43729,4,FALSE)=基本情報!$D$6,O2382,"")),"")</f>
        <v/>
      </c>
    </row>
    <row r="2383" spans="15:16" x14ac:dyDescent="0.15">
      <c r="O2383">
        <v>2382</v>
      </c>
      <c r="P2383" t="str">
        <f>IFERROR(IF(COUNTIF(個人情報!$BI$5:$BI$401,"登録番号" &amp; リスト!O2383)&gt;=1,"",IF(VLOOKUP(O2383,登録者リスト!$A$1:$D$43729,4,FALSE)=基本情報!$D$6,O2383,"")),"")</f>
        <v/>
      </c>
    </row>
    <row r="2384" spans="15:16" x14ac:dyDescent="0.15">
      <c r="O2384">
        <v>2383</v>
      </c>
      <c r="P2384" t="str">
        <f>IFERROR(IF(COUNTIF(個人情報!$BI$5:$BI$401,"登録番号" &amp; リスト!O2384)&gt;=1,"",IF(VLOOKUP(O2384,登録者リスト!$A$1:$D$43729,4,FALSE)=基本情報!$D$6,O2384,"")),"")</f>
        <v/>
      </c>
    </row>
    <row r="2385" spans="15:16" x14ac:dyDescent="0.15">
      <c r="O2385">
        <v>2384</v>
      </c>
      <c r="P2385" t="str">
        <f>IFERROR(IF(COUNTIF(個人情報!$BI$5:$BI$401,"登録番号" &amp; リスト!O2385)&gt;=1,"",IF(VLOOKUP(O2385,登録者リスト!$A$1:$D$43729,4,FALSE)=基本情報!$D$6,O2385,"")),"")</f>
        <v/>
      </c>
    </row>
    <row r="2386" spans="15:16" x14ac:dyDescent="0.15">
      <c r="O2386">
        <v>2385</v>
      </c>
      <c r="P2386" t="str">
        <f>IFERROR(IF(COUNTIF(個人情報!$BI$5:$BI$401,"登録番号" &amp; リスト!O2386)&gt;=1,"",IF(VLOOKUP(O2386,登録者リスト!$A$1:$D$43729,4,FALSE)=基本情報!$D$6,O2386,"")),"")</f>
        <v/>
      </c>
    </row>
    <row r="2387" spans="15:16" x14ac:dyDescent="0.15">
      <c r="O2387">
        <v>2386</v>
      </c>
      <c r="P2387" t="str">
        <f>IFERROR(IF(COUNTIF(個人情報!$BI$5:$BI$401,"登録番号" &amp; リスト!O2387)&gt;=1,"",IF(VLOOKUP(O2387,登録者リスト!$A$1:$D$43729,4,FALSE)=基本情報!$D$6,O2387,"")),"")</f>
        <v/>
      </c>
    </row>
    <row r="2388" spans="15:16" x14ac:dyDescent="0.15">
      <c r="O2388">
        <v>2387</v>
      </c>
      <c r="P2388" t="str">
        <f>IFERROR(IF(COUNTIF(個人情報!$BI$5:$BI$401,"登録番号" &amp; リスト!O2388)&gt;=1,"",IF(VLOOKUP(O2388,登録者リスト!$A$1:$D$43729,4,FALSE)=基本情報!$D$6,O2388,"")),"")</f>
        <v/>
      </c>
    </row>
    <row r="2389" spans="15:16" x14ac:dyDescent="0.15">
      <c r="O2389">
        <v>2388</v>
      </c>
      <c r="P2389" t="str">
        <f>IFERROR(IF(COUNTIF(個人情報!$BI$5:$BI$401,"登録番号" &amp; リスト!O2389)&gt;=1,"",IF(VLOOKUP(O2389,登録者リスト!$A$1:$D$43729,4,FALSE)=基本情報!$D$6,O2389,"")),"")</f>
        <v/>
      </c>
    </row>
    <row r="2390" spans="15:16" x14ac:dyDescent="0.15">
      <c r="O2390">
        <v>2389</v>
      </c>
      <c r="P2390" t="str">
        <f>IFERROR(IF(COUNTIF(個人情報!$BI$5:$BI$401,"登録番号" &amp; リスト!O2390)&gt;=1,"",IF(VLOOKUP(O2390,登録者リスト!$A$1:$D$43729,4,FALSE)=基本情報!$D$6,O2390,"")),"")</f>
        <v/>
      </c>
    </row>
    <row r="2391" spans="15:16" x14ac:dyDescent="0.15">
      <c r="O2391">
        <v>2390</v>
      </c>
      <c r="P2391" t="str">
        <f>IFERROR(IF(COUNTIF(個人情報!$BI$5:$BI$401,"登録番号" &amp; リスト!O2391)&gt;=1,"",IF(VLOOKUP(O2391,登録者リスト!$A$1:$D$43729,4,FALSE)=基本情報!$D$6,O2391,"")),"")</f>
        <v/>
      </c>
    </row>
    <row r="2392" spans="15:16" x14ac:dyDescent="0.15">
      <c r="O2392">
        <v>2391</v>
      </c>
      <c r="P2392" t="str">
        <f>IFERROR(IF(COUNTIF(個人情報!$BI$5:$BI$401,"登録番号" &amp; リスト!O2392)&gt;=1,"",IF(VLOOKUP(O2392,登録者リスト!$A$1:$D$43729,4,FALSE)=基本情報!$D$6,O2392,"")),"")</f>
        <v/>
      </c>
    </row>
    <row r="2393" spans="15:16" x14ac:dyDescent="0.15">
      <c r="O2393">
        <v>2392</v>
      </c>
      <c r="P2393" t="str">
        <f>IFERROR(IF(COUNTIF(個人情報!$BI$5:$BI$401,"登録番号" &amp; リスト!O2393)&gt;=1,"",IF(VLOOKUP(O2393,登録者リスト!$A$1:$D$43729,4,FALSE)=基本情報!$D$6,O2393,"")),"")</f>
        <v/>
      </c>
    </row>
    <row r="2394" spans="15:16" x14ac:dyDescent="0.15">
      <c r="O2394">
        <v>2393</v>
      </c>
      <c r="P2394" t="str">
        <f>IFERROR(IF(COUNTIF(個人情報!$BI$5:$BI$401,"登録番号" &amp; リスト!O2394)&gt;=1,"",IF(VLOOKUP(O2394,登録者リスト!$A$1:$D$43729,4,FALSE)=基本情報!$D$6,O2394,"")),"")</f>
        <v/>
      </c>
    </row>
    <row r="2395" spans="15:16" x14ac:dyDescent="0.15">
      <c r="O2395">
        <v>2394</v>
      </c>
      <c r="P2395" t="str">
        <f>IFERROR(IF(COUNTIF(個人情報!$BI$5:$BI$401,"登録番号" &amp; リスト!O2395)&gt;=1,"",IF(VLOOKUP(O2395,登録者リスト!$A$1:$D$43729,4,FALSE)=基本情報!$D$6,O2395,"")),"")</f>
        <v/>
      </c>
    </row>
    <row r="2396" spans="15:16" x14ac:dyDescent="0.15">
      <c r="O2396">
        <v>2395</v>
      </c>
      <c r="P2396" t="str">
        <f>IFERROR(IF(COUNTIF(個人情報!$BI$5:$BI$401,"登録番号" &amp; リスト!O2396)&gt;=1,"",IF(VLOOKUP(O2396,登録者リスト!$A$1:$D$43729,4,FALSE)=基本情報!$D$6,O2396,"")),"")</f>
        <v/>
      </c>
    </row>
    <row r="2397" spans="15:16" x14ac:dyDescent="0.15">
      <c r="O2397">
        <v>2396</v>
      </c>
      <c r="P2397" t="str">
        <f>IFERROR(IF(COUNTIF(個人情報!$BI$5:$BI$401,"登録番号" &amp; リスト!O2397)&gt;=1,"",IF(VLOOKUP(O2397,登録者リスト!$A$1:$D$43729,4,FALSE)=基本情報!$D$6,O2397,"")),"")</f>
        <v/>
      </c>
    </row>
    <row r="2398" spans="15:16" x14ac:dyDescent="0.15">
      <c r="O2398">
        <v>2397</v>
      </c>
      <c r="P2398" t="str">
        <f>IFERROR(IF(COUNTIF(個人情報!$BI$5:$BI$401,"登録番号" &amp; リスト!O2398)&gt;=1,"",IF(VLOOKUP(O2398,登録者リスト!$A$1:$D$43729,4,FALSE)=基本情報!$D$6,O2398,"")),"")</f>
        <v/>
      </c>
    </row>
    <row r="2399" spans="15:16" x14ac:dyDescent="0.15">
      <c r="O2399">
        <v>2398</v>
      </c>
      <c r="P2399" t="str">
        <f>IFERROR(IF(COUNTIF(個人情報!$BI$5:$BI$401,"登録番号" &amp; リスト!O2399)&gt;=1,"",IF(VLOOKUP(O2399,登録者リスト!$A$1:$D$43729,4,FALSE)=基本情報!$D$6,O2399,"")),"")</f>
        <v/>
      </c>
    </row>
    <row r="2400" spans="15:16" x14ac:dyDescent="0.15">
      <c r="O2400">
        <v>2399</v>
      </c>
      <c r="P2400" t="str">
        <f>IFERROR(IF(COUNTIF(個人情報!$BI$5:$BI$401,"登録番号" &amp; リスト!O2400)&gt;=1,"",IF(VLOOKUP(O2400,登録者リスト!$A$1:$D$43729,4,FALSE)=基本情報!$D$6,O2400,"")),"")</f>
        <v/>
      </c>
    </row>
    <row r="2401" spans="15:16" x14ac:dyDescent="0.15">
      <c r="O2401">
        <v>2400</v>
      </c>
      <c r="P2401" t="str">
        <f>IFERROR(IF(COUNTIF(個人情報!$BI$5:$BI$401,"登録番号" &amp; リスト!O2401)&gt;=1,"",IF(VLOOKUP(O2401,登録者リスト!$A$1:$D$43729,4,FALSE)=基本情報!$D$6,O2401,"")),"")</f>
        <v/>
      </c>
    </row>
    <row r="2402" spans="15:16" x14ac:dyDescent="0.15">
      <c r="O2402">
        <v>2401</v>
      </c>
      <c r="P2402" t="str">
        <f>IFERROR(IF(COUNTIF(個人情報!$BI$5:$BI$401,"登録番号" &amp; リスト!O2402)&gt;=1,"",IF(VLOOKUP(O2402,登録者リスト!$A$1:$D$43729,4,FALSE)=基本情報!$D$6,O2402,"")),"")</f>
        <v/>
      </c>
    </row>
    <row r="2403" spans="15:16" x14ac:dyDescent="0.15">
      <c r="O2403">
        <v>2402</v>
      </c>
      <c r="P2403" t="str">
        <f>IFERROR(IF(COUNTIF(個人情報!$BI$5:$BI$401,"登録番号" &amp; リスト!O2403)&gt;=1,"",IF(VLOOKUP(O2403,登録者リスト!$A$1:$D$43729,4,FALSE)=基本情報!$D$6,O2403,"")),"")</f>
        <v/>
      </c>
    </row>
    <row r="2404" spans="15:16" x14ac:dyDescent="0.15">
      <c r="O2404">
        <v>2403</v>
      </c>
      <c r="P2404" t="str">
        <f>IFERROR(IF(COUNTIF(個人情報!$BI$5:$BI$401,"登録番号" &amp; リスト!O2404)&gt;=1,"",IF(VLOOKUP(O2404,登録者リスト!$A$1:$D$43729,4,FALSE)=基本情報!$D$6,O2404,"")),"")</f>
        <v/>
      </c>
    </row>
    <row r="2405" spans="15:16" x14ac:dyDescent="0.15">
      <c r="O2405">
        <v>2404</v>
      </c>
      <c r="P2405" t="str">
        <f>IFERROR(IF(COUNTIF(個人情報!$BI$5:$BI$401,"登録番号" &amp; リスト!O2405)&gt;=1,"",IF(VLOOKUP(O2405,登録者リスト!$A$1:$D$43729,4,FALSE)=基本情報!$D$6,O2405,"")),"")</f>
        <v/>
      </c>
    </row>
    <row r="2406" spans="15:16" x14ac:dyDescent="0.15">
      <c r="O2406">
        <v>2405</v>
      </c>
      <c r="P2406" t="str">
        <f>IFERROR(IF(COUNTIF(個人情報!$BI$5:$BI$401,"登録番号" &amp; リスト!O2406)&gt;=1,"",IF(VLOOKUP(O2406,登録者リスト!$A$1:$D$43729,4,FALSE)=基本情報!$D$6,O2406,"")),"")</f>
        <v/>
      </c>
    </row>
    <row r="2407" spans="15:16" x14ac:dyDescent="0.15">
      <c r="O2407">
        <v>2406</v>
      </c>
      <c r="P2407" t="str">
        <f>IFERROR(IF(COUNTIF(個人情報!$BI$5:$BI$401,"登録番号" &amp; リスト!O2407)&gt;=1,"",IF(VLOOKUP(O2407,登録者リスト!$A$1:$D$43729,4,FALSE)=基本情報!$D$6,O2407,"")),"")</f>
        <v/>
      </c>
    </row>
    <row r="2408" spans="15:16" x14ac:dyDescent="0.15">
      <c r="O2408">
        <v>2407</v>
      </c>
      <c r="P2408" t="str">
        <f>IFERROR(IF(COUNTIF(個人情報!$BI$5:$BI$401,"登録番号" &amp; リスト!O2408)&gt;=1,"",IF(VLOOKUP(O2408,登録者リスト!$A$1:$D$43729,4,FALSE)=基本情報!$D$6,O2408,"")),"")</f>
        <v/>
      </c>
    </row>
    <row r="2409" spans="15:16" x14ac:dyDescent="0.15">
      <c r="O2409">
        <v>2408</v>
      </c>
      <c r="P2409" t="str">
        <f>IFERROR(IF(COUNTIF(個人情報!$BI$5:$BI$401,"登録番号" &amp; リスト!O2409)&gt;=1,"",IF(VLOOKUP(O2409,登録者リスト!$A$1:$D$43729,4,FALSE)=基本情報!$D$6,O2409,"")),"")</f>
        <v/>
      </c>
    </row>
    <row r="2410" spans="15:16" x14ac:dyDescent="0.15">
      <c r="O2410">
        <v>2409</v>
      </c>
      <c r="P2410" t="str">
        <f>IFERROR(IF(COUNTIF(個人情報!$BI$5:$BI$401,"登録番号" &amp; リスト!O2410)&gt;=1,"",IF(VLOOKUP(O2410,登録者リスト!$A$1:$D$43729,4,FALSE)=基本情報!$D$6,O2410,"")),"")</f>
        <v/>
      </c>
    </row>
    <row r="2411" spans="15:16" x14ac:dyDescent="0.15">
      <c r="O2411">
        <v>2410</v>
      </c>
      <c r="P2411" t="str">
        <f>IFERROR(IF(COUNTIF(個人情報!$BI$5:$BI$401,"登録番号" &amp; リスト!O2411)&gt;=1,"",IF(VLOOKUP(O2411,登録者リスト!$A$1:$D$43729,4,FALSE)=基本情報!$D$6,O2411,"")),"")</f>
        <v/>
      </c>
    </row>
    <row r="2412" spans="15:16" x14ac:dyDescent="0.15">
      <c r="O2412">
        <v>2411</v>
      </c>
      <c r="P2412" t="str">
        <f>IFERROR(IF(COUNTIF(個人情報!$BI$5:$BI$401,"登録番号" &amp; リスト!O2412)&gt;=1,"",IF(VLOOKUP(O2412,登録者リスト!$A$1:$D$43729,4,FALSE)=基本情報!$D$6,O2412,"")),"")</f>
        <v/>
      </c>
    </row>
    <row r="2413" spans="15:16" x14ac:dyDescent="0.15">
      <c r="O2413">
        <v>2412</v>
      </c>
      <c r="P2413" t="str">
        <f>IFERROR(IF(COUNTIF(個人情報!$BI$5:$BI$401,"登録番号" &amp; リスト!O2413)&gt;=1,"",IF(VLOOKUP(O2413,登録者リスト!$A$1:$D$43729,4,FALSE)=基本情報!$D$6,O2413,"")),"")</f>
        <v/>
      </c>
    </row>
    <row r="2414" spans="15:16" x14ac:dyDescent="0.15">
      <c r="O2414">
        <v>2413</v>
      </c>
      <c r="P2414" t="str">
        <f>IFERROR(IF(COUNTIF(個人情報!$BI$5:$BI$401,"登録番号" &amp; リスト!O2414)&gt;=1,"",IF(VLOOKUP(O2414,登録者リスト!$A$1:$D$43729,4,FALSE)=基本情報!$D$6,O2414,"")),"")</f>
        <v/>
      </c>
    </row>
    <row r="2415" spans="15:16" x14ac:dyDescent="0.15">
      <c r="O2415">
        <v>2414</v>
      </c>
      <c r="P2415" t="str">
        <f>IFERROR(IF(COUNTIF(個人情報!$BI$5:$BI$401,"登録番号" &amp; リスト!O2415)&gt;=1,"",IF(VLOOKUP(O2415,登録者リスト!$A$1:$D$43729,4,FALSE)=基本情報!$D$6,O2415,"")),"")</f>
        <v/>
      </c>
    </row>
    <row r="2416" spans="15:16" x14ac:dyDescent="0.15">
      <c r="O2416">
        <v>2415</v>
      </c>
      <c r="P2416" t="str">
        <f>IFERROR(IF(COUNTIF(個人情報!$BI$5:$BI$401,"登録番号" &amp; リスト!O2416)&gt;=1,"",IF(VLOOKUP(O2416,登録者リスト!$A$1:$D$43729,4,FALSE)=基本情報!$D$6,O2416,"")),"")</f>
        <v/>
      </c>
    </row>
    <row r="2417" spans="15:16" x14ac:dyDescent="0.15">
      <c r="O2417">
        <v>2416</v>
      </c>
      <c r="P2417" t="str">
        <f>IFERROR(IF(COUNTIF(個人情報!$BI$5:$BI$401,"登録番号" &amp; リスト!O2417)&gt;=1,"",IF(VLOOKUP(O2417,登録者リスト!$A$1:$D$43729,4,FALSE)=基本情報!$D$6,O2417,"")),"")</f>
        <v/>
      </c>
    </row>
    <row r="2418" spans="15:16" x14ac:dyDescent="0.15">
      <c r="O2418">
        <v>2417</v>
      </c>
      <c r="P2418" t="str">
        <f>IFERROR(IF(COUNTIF(個人情報!$BI$5:$BI$401,"登録番号" &amp; リスト!O2418)&gt;=1,"",IF(VLOOKUP(O2418,登録者リスト!$A$1:$D$43729,4,FALSE)=基本情報!$D$6,O2418,"")),"")</f>
        <v/>
      </c>
    </row>
    <row r="2419" spans="15:16" x14ac:dyDescent="0.15">
      <c r="O2419">
        <v>2418</v>
      </c>
      <c r="P2419" t="str">
        <f>IFERROR(IF(COUNTIF(個人情報!$BI$5:$BI$401,"登録番号" &amp; リスト!O2419)&gt;=1,"",IF(VLOOKUP(O2419,登録者リスト!$A$1:$D$43729,4,FALSE)=基本情報!$D$6,O2419,"")),"")</f>
        <v/>
      </c>
    </row>
    <row r="2420" spans="15:16" x14ac:dyDescent="0.15">
      <c r="O2420">
        <v>2419</v>
      </c>
      <c r="P2420" t="str">
        <f>IFERROR(IF(COUNTIF(個人情報!$BI$5:$BI$401,"登録番号" &amp; リスト!O2420)&gt;=1,"",IF(VLOOKUP(O2420,登録者リスト!$A$1:$D$43729,4,FALSE)=基本情報!$D$6,O2420,"")),"")</f>
        <v/>
      </c>
    </row>
    <row r="2421" spans="15:16" x14ac:dyDescent="0.15">
      <c r="O2421">
        <v>2420</v>
      </c>
      <c r="P2421" t="str">
        <f>IFERROR(IF(COUNTIF(個人情報!$BI$5:$BI$401,"登録番号" &amp; リスト!O2421)&gt;=1,"",IF(VLOOKUP(O2421,登録者リスト!$A$1:$D$43729,4,FALSE)=基本情報!$D$6,O2421,"")),"")</f>
        <v/>
      </c>
    </row>
    <row r="2422" spans="15:16" x14ac:dyDescent="0.15">
      <c r="O2422">
        <v>2421</v>
      </c>
      <c r="P2422" t="str">
        <f>IFERROR(IF(COUNTIF(個人情報!$BI$5:$BI$401,"登録番号" &amp; リスト!O2422)&gt;=1,"",IF(VLOOKUP(O2422,登録者リスト!$A$1:$D$43729,4,FALSE)=基本情報!$D$6,O2422,"")),"")</f>
        <v/>
      </c>
    </row>
    <row r="2423" spans="15:16" x14ac:dyDescent="0.15">
      <c r="O2423">
        <v>2422</v>
      </c>
      <c r="P2423" t="str">
        <f>IFERROR(IF(COUNTIF(個人情報!$BI$5:$BI$401,"登録番号" &amp; リスト!O2423)&gt;=1,"",IF(VLOOKUP(O2423,登録者リスト!$A$1:$D$43729,4,FALSE)=基本情報!$D$6,O2423,"")),"")</f>
        <v/>
      </c>
    </row>
    <row r="2424" spans="15:16" x14ac:dyDescent="0.15">
      <c r="O2424">
        <v>2423</v>
      </c>
      <c r="P2424" t="str">
        <f>IFERROR(IF(COUNTIF(個人情報!$BI$5:$BI$401,"登録番号" &amp; リスト!O2424)&gt;=1,"",IF(VLOOKUP(O2424,登録者リスト!$A$1:$D$43729,4,FALSE)=基本情報!$D$6,O2424,"")),"")</f>
        <v/>
      </c>
    </row>
    <row r="2425" spans="15:16" x14ac:dyDescent="0.15">
      <c r="O2425">
        <v>2424</v>
      </c>
      <c r="P2425" t="str">
        <f>IFERROR(IF(COUNTIF(個人情報!$BI$5:$BI$401,"登録番号" &amp; リスト!O2425)&gt;=1,"",IF(VLOOKUP(O2425,登録者リスト!$A$1:$D$43729,4,FALSE)=基本情報!$D$6,O2425,"")),"")</f>
        <v/>
      </c>
    </row>
    <row r="2426" spans="15:16" x14ac:dyDescent="0.15">
      <c r="O2426">
        <v>2425</v>
      </c>
      <c r="P2426" t="str">
        <f>IFERROR(IF(COUNTIF(個人情報!$BI$5:$BI$401,"登録番号" &amp; リスト!O2426)&gt;=1,"",IF(VLOOKUP(O2426,登録者リスト!$A$1:$D$43729,4,FALSE)=基本情報!$D$6,O2426,"")),"")</f>
        <v/>
      </c>
    </row>
    <row r="2427" spans="15:16" x14ac:dyDescent="0.15">
      <c r="O2427">
        <v>2426</v>
      </c>
      <c r="P2427" t="str">
        <f>IFERROR(IF(COUNTIF(個人情報!$BI$5:$BI$401,"登録番号" &amp; リスト!O2427)&gt;=1,"",IF(VLOOKUP(O2427,登録者リスト!$A$1:$D$43729,4,FALSE)=基本情報!$D$6,O2427,"")),"")</f>
        <v/>
      </c>
    </row>
    <row r="2428" spans="15:16" x14ac:dyDescent="0.15">
      <c r="O2428">
        <v>2427</v>
      </c>
      <c r="P2428" t="str">
        <f>IFERROR(IF(COUNTIF(個人情報!$BI$5:$BI$401,"登録番号" &amp; リスト!O2428)&gt;=1,"",IF(VLOOKUP(O2428,登録者リスト!$A$1:$D$43729,4,FALSE)=基本情報!$D$6,O2428,"")),"")</f>
        <v/>
      </c>
    </row>
    <row r="2429" spans="15:16" x14ac:dyDescent="0.15">
      <c r="O2429">
        <v>2428</v>
      </c>
      <c r="P2429" t="str">
        <f>IFERROR(IF(COUNTIF(個人情報!$BI$5:$BI$401,"登録番号" &amp; リスト!O2429)&gt;=1,"",IF(VLOOKUP(O2429,登録者リスト!$A$1:$D$43729,4,FALSE)=基本情報!$D$6,O2429,"")),"")</f>
        <v/>
      </c>
    </row>
    <row r="2430" spans="15:16" x14ac:dyDescent="0.15">
      <c r="O2430">
        <v>2429</v>
      </c>
      <c r="P2430" t="str">
        <f>IFERROR(IF(COUNTIF(個人情報!$BI$5:$BI$401,"登録番号" &amp; リスト!O2430)&gt;=1,"",IF(VLOOKUP(O2430,登録者リスト!$A$1:$D$43729,4,FALSE)=基本情報!$D$6,O2430,"")),"")</f>
        <v/>
      </c>
    </row>
    <row r="2431" spans="15:16" x14ac:dyDescent="0.15">
      <c r="O2431">
        <v>2430</v>
      </c>
      <c r="P2431" t="str">
        <f>IFERROR(IF(COUNTIF(個人情報!$BI$5:$BI$401,"登録番号" &amp; リスト!O2431)&gt;=1,"",IF(VLOOKUP(O2431,登録者リスト!$A$1:$D$43729,4,FALSE)=基本情報!$D$6,O2431,"")),"")</f>
        <v/>
      </c>
    </row>
    <row r="2432" spans="15:16" x14ac:dyDescent="0.15">
      <c r="O2432">
        <v>2431</v>
      </c>
      <c r="P2432" t="str">
        <f>IFERROR(IF(COUNTIF(個人情報!$BI$5:$BI$401,"登録番号" &amp; リスト!O2432)&gt;=1,"",IF(VLOOKUP(O2432,登録者リスト!$A$1:$D$43729,4,FALSE)=基本情報!$D$6,O2432,"")),"")</f>
        <v/>
      </c>
    </row>
    <row r="2433" spans="15:16" x14ac:dyDescent="0.15">
      <c r="O2433">
        <v>2432</v>
      </c>
      <c r="P2433" t="str">
        <f>IFERROR(IF(COUNTIF(個人情報!$BI$5:$BI$401,"登録番号" &amp; リスト!O2433)&gt;=1,"",IF(VLOOKUP(O2433,登録者リスト!$A$1:$D$43729,4,FALSE)=基本情報!$D$6,O2433,"")),"")</f>
        <v/>
      </c>
    </row>
    <row r="2434" spans="15:16" x14ac:dyDescent="0.15">
      <c r="O2434">
        <v>2433</v>
      </c>
      <c r="P2434" t="str">
        <f>IFERROR(IF(COUNTIF(個人情報!$BI$5:$BI$401,"登録番号" &amp; リスト!O2434)&gt;=1,"",IF(VLOOKUP(O2434,登録者リスト!$A$1:$D$43729,4,FALSE)=基本情報!$D$6,O2434,"")),"")</f>
        <v/>
      </c>
    </row>
    <row r="2435" spans="15:16" x14ac:dyDescent="0.15">
      <c r="O2435">
        <v>2434</v>
      </c>
      <c r="P2435" t="str">
        <f>IFERROR(IF(COUNTIF(個人情報!$BI$5:$BI$401,"登録番号" &amp; リスト!O2435)&gt;=1,"",IF(VLOOKUP(O2435,登録者リスト!$A$1:$D$43729,4,FALSE)=基本情報!$D$6,O2435,"")),"")</f>
        <v/>
      </c>
    </row>
    <row r="2436" spans="15:16" x14ac:dyDescent="0.15">
      <c r="O2436">
        <v>2435</v>
      </c>
      <c r="P2436" t="str">
        <f>IFERROR(IF(COUNTIF(個人情報!$BI$5:$BI$401,"登録番号" &amp; リスト!O2436)&gt;=1,"",IF(VLOOKUP(O2436,登録者リスト!$A$1:$D$43729,4,FALSE)=基本情報!$D$6,O2436,"")),"")</f>
        <v/>
      </c>
    </row>
    <row r="2437" spans="15:16" x14ac:dyDescent="0.15">
      <c r="O2437">
        <v>2436</v>
      </c>
      <c r="P2437" t="str">
        <f>IFERROR(IF(COUNTIF(個人情報!$BI$5:$BI$401,"登録番号" &amp; リスト!O2437)&gt;=1,"",IF(VLOOKUP(O2437,登録者リスト!$A$1:$D$43729,4,FALSE)=基本情報!$D$6,O2437,"")),"")</f>
        <v/>
      </c>
    </row>
    <row r="2438" spans="15:16" x14ac:dyDescent="0.15">
      <c r="O2438">
        <v>2437</v>
      </c>
      <c r="P2438" t="str">
        <f>IFERROR(IF(COUNTIF(個人情報!$BI$5:$BI$401,"登録番号" &amp; リスト!O2438)&gt;=1,"",IF(VLOOKUP(O2438,登録者リスト!$A$1:$D$43729,4,FALSE)=基本情報!$D$6,O2438,"")),"")</f>
        <v/>
      </c>
    </row>
    <row r="2439" spans="15:16" x14ac:dyDescent="0.15">
      <c r="O2439">
        <v>2438</v>
      </c>
      <c r="P2439" t="str">
        <f>IFERROR(IF(COUNTIF(個人情報!$BI$5:$BI$401,"登録番号" &amp; リスト!O2439)&gt;=1,"",IF(VLOOKUP(O2439,登録者リスト!$A$1:$D$43729,4,FALSE)=基本情報!$D$6,O2439,"")),"")</f>
        <v/>
      </c>
    </row>
    <row r="2440" spans="15:16" x14ac:dyDescent="0.15">
      <c r="O2440">
        <v>2439</v>
      </c>
      <c r="P2440" t="str">
        <f>IFERROR(IF(COUNTIF(個人情報!$BI$5:$BI$401,"登録番号" &amp; リスト!O2440)&gt;=1,"",IF(VLOOKUP(O2440,登録者リスト!$A$1:$D$43729,4,FALSE)=基本情報!$D$6,O2440,"")),"")</f>
        <v/>
      </c>
    </row>
    <row r="2441" spans="15:16" x14ac:dyDescent="0.15">
      <c r="O2441">
        <v>2440</v>
      </c>
      <c r="P2441" t="str">
        <f>IFERROR(IF(COUNTIF(個人情報!$BI$5:$BI$401,"登録番号" &amp; リスト!O2441)&gt;=1,"",IF(VLOOKUP(O2441,登録者リスト!$A$1:$D$43729,4,FALSE)=基本情報!$D$6,O2441,"")),"")</f>
        <v/>
      </c>
    </row>
    <row r="2442" spans="15:16" x14ac:dyDescent="0.15">
      <c r="O2442">
        <v>2441</v>
      </c>
      <c r="P2442" t="str">
        <f>IFERROR(IF(COUNTIF(個人情報!$BI$5:$BI$401,"登録番号" &amp; リスト!O2442)&gt;=1,"",IF(VLOOKUP(O2442,登録者リスト!$A$1:$D$43729,4,FALSE)=基本情報!$D$6,O2442,"")),"")</f>
        <v/>
      </c>
    </row>
    <row r="2443" spans="15:16" x14ac:dyDescent="0.15">
      <c r="O2443">
        <v>2442</v>
      </c>
      <c r="P2443" t="str">
        <f>IFERROR(IF(COUNTIF(個人情報!$BI$5:$BI$401,"登録番号" &amp; リスト!O2443)&gt;=1,"",IF(VLOOKUP(O2443,登録者リスト!$A$1:$D$43729,4,FALSE)=基本情報!$D$6,O2443,"")),"")</f>
        <v/>
      </c>
    </row>
    <row r="2444" spans="15:16" x14ac:dyDescent="0.15">
      <c r="O2444">
        <v>2443</v>
      </c>
      <c r="P2444" t="str">
        <f>IFERROR(IF(COUNTIF(個人情報!$BI$5:$BI$401,"登録番号" &amp; リスト!O2444)&gt;=1,"",IF(VLOOKUP(O2444,登録者リスト!$A$1:$D$43729,4,FALSE)=基本情報!$D$6,O2444,"")),"")</f>
        <v/>
      </c>
    </row>
    <row r="2445" spans="15:16" x14ac:dyDescent="0.15">
      <c r="O2445">
        <v>2444</v>
      </c>
      <c r="P2445" t="str">
        <f>IFERROR(IF(COUNTIF(個人情報!$BI$5:$BI$401,"登録番号" &amp; リスト!O2445)&gt;=1,"",IF(VLOOKUP(O2445,登録者リスト!$A$1:$D$43729,4,FALSE)=基本情報!$D$6,O2445,"")),"")</f>
        <v/>
      </c>
    </row>
    <row r="2446" spans="15:16" x14ac:dyDescent="0.15">
      <c r="O2446">
        <v>2445</v>
      </c>
      <c r="P2446" t="str">
        <f>IFERROR(IF(COUNTIF(個人情報!$BI$5:$BI$401,"登録番号" &amp; リスト!O2446)&gt;=1,"",IF(VLOOKUP(O2446,登録者リスト!$A$1:$D$43729,4,FALSE)=基本情報!$D$6,O2446,"")),"")</f>
        <v/>
      </c>
    </row>
    <row r="2447" spans="15:16" x14ac:dyDescent="0.15">
      <c r="O2447">
        <v>2446</v>
      </c>
      <c r="P2447" t="str">
        <f>IFERROR(IF(COUNTIF(個人情報!$BI$5:$BI$401,"登録番号" &amp; リスト!O2447)&gt;=1,"",IF(VLOOKUP(O2447,登録者リスト!$A$1:$D$43729,4,FALSE)=基本情報!$D$6,O2447,"")),"")</f>
        <v/>
      </c>
    </row>
    <row r="2448" spans="15:16" x14ac:dyDescent="0.15">
      <c r="O2448">
        <v>2447</v>
      </c>
      <c r="P2448" t="str">
        <f>IFERROR(IF(COUNTIF(個人情報!$BI$5:$BI$401,"登録番号" &amp; リスト!O2448)&gt;=1,"",IF(VLOOKUP(O2448,登録者リスト!$A$1:$D$43729,4,FALSE)=基本情報!$D$6,O2448,"")),"")</f>
        <v/>
      </c>
    </row>
    <row r="2449" spans="15:16" x14ac:dyDescent="0.15">
      <c r="O2449">
        <v>2448</v>
      </c>
      <c r="P2449" t="str">
        <f>IFERROR(IF(COUNTIF(個人情報!$BI$5:$BI$401,"登録番号" &amp; リスト!O2449)&gt;=1,"",IF(VLOOKUP(O2449,登録者リスト!$A$1:$D$43729,4,FALSE)=基本情報!$D$6,O2449,"")),"")</f>
        <v/>
      </c>
    </row>
    <row r="2450" spans="15:16" x14ac:dyDescent="0.15">
      <c r="O2450">
        <v>2449</v>
      </c>
      <c r="P2450" t="str">
        <f>IFERROR(IF(COUNTIF(個人情報!$BI$5:$BI$401,"登録番号" &amp; リスト!O2450)&gt;=1,"",IF(VLOOKUP(O2450,登録者リスト!$A$1:$D$43729,4,FALSE)=基本情報!$D$6,O2450,"")),"")</f>
        <v/>
      </c>
    </row>
    <row r="2451" spans="15:16" x14ac:dyDescent="0.15">
      <c r="O2451">
        <v>2450</v>
      </c>
      <c r="P2451" t="str">
        <f>IFERROR(IF(COUNTIF(個人情報!$BI$5:$BI$401,"登録番号" &amp; リスト!O2451)&gt;=1,"",IF(VLOOKUP(O2451,登録者リスト!$A$1:$D$43729,4,FALSE)=基本情報!$D$6,O2451,"")),"")</f>
        <v/>
      </c>
    </row>
    <row r="2452" spans="15:16" x14ac:dyDescent="0.15">
      <c r="O2452">
        <v>2451</v>
      </c>
      <c r="P2452" t="str">
        <f>IFERROR(IF(COUNTIF(個人情報!$BI$5:$BI$401,"登録番号" &amp; リスト!O2452)&gt;=1,"",IF(VLOOKUP(O2452,登録者リスト!$A$1:$D$43729,4,FALSE)=基本情報!$D$6,O2452,"")),"")</f>
        <v/>
      </c>
    </row>
    <row r="2453" spans="15:16" x14ac:dyDescent="0.15">
      <c r="O2453">
        <v>2452</v>
      </c>
      <c r="P2453" t="str">
        <f>IFERROR(IF(COUNTIF(個人情報!$BI$5:$BI$401,"登録番号" &amp; リスト!O2453)&gt;=1,"",IF(VLOOKUP(O2453,登録者リスト!$A$1:$D$43729,4,FALSE)=基本情報!$D$6,O2453,"")),"")</f>
        <v/>
      </c>
    </row>
    <row r="2454" spans="15:16" x14ac:dyDescent="0.15">
      <c r="O2454">
        <v>2453</v>
      </c>
      <c r="P2454" t="str">
        <f>IFERROR(IF(COUNTIF(個人情報!$BI$5:$BI$401,"登録番号" &amp; リスト!O2454)&gt;=1,"",IF(VLOOKUP(O2454,登録者リスト!$A$1:$D$43729,4,FALSE)=基本情報!$D$6,O2454,"")),"")</f>
        <v/>
      </c>
    </row>
    <row r="2455" spans="15:16" x14ac:dyDescent="0.15">
      <c r="O2455">
        <v>2454</v>
      </c>
      <c r="P2455" t="str">
        <f>IFERROR(IF(COUNTIF(個人情報!$BI$5:$BI$401,"登録番号" &amp; リスト!O2455)&gt;=1,"",IF(VLOOKUP(O2455,登録者リスト!$A$1:$D$43729,4,FALSE)=基本情報!$D$6,O2455,"")),"")</f>
        <v/>
      </c>
    </row>
    <row r="2456" spans="15:16" x14ac:dyDescent="0.15">
      <c r="O2456">
        <v>2455</v>
      </c>
      <c r="P2456" t="str">
        <f>IFERROR(IF(COUNTIF(個人情報!$BI$5:$BI$401,"登録番号" &amp; リスト!O2456)&gt;=1,"",IF(VLOOKUP(O2456,登録者リスト!$A$1:$D$43729,4,FALSE)=基本情報!$D$6,O2456,"")),"")</f>
        <v/>
      </c>
    </row>
    <row r="2457" spans="15:16" x14ac:dyDescent="0.15">
      <c r="O2457">
        <v>2456</v>
      </c>
      <c r="P2457" t="str">
        <f>IFERROR(IF(COUNTIF(個人情報!$BI$5:$BI$401,"登録番号" &amp; リスト!O2457)&gt;=1,"",IF(VLOOKUP(O2457,登録者リスト!$A$1:$D$43729,4,FALSE)=基本情報!$D$6,O2457,"")),"")</f>
        <v/>
      </c>
    </row>
    <row r="2458" spans="15:16" x14ac:dyDescent="0.15">
      <c r="O2458">
        <v>2457</v>
      </c>
      <c r="P2458" t="str">
        <f>IFERROR(IF(COUNTIF(個人情報!$BI$5:$BI$401,"登録番号" &amp; リスト!O2458)&gt;=1,"",IF(VLOOKUP(O2458,登録者リスト!$A$1:$D$43729,4,FALSE)=基本情報!$D$6,O2458,"")),"")</f>
        <v/>
      </c>
    </row>
    <row r="2459" spans="15:16" x14ac:dyDescent="0.15">
      <c r="O2459">
        <v>2458</v>
      </c>
      <c r="P2459" t="str">
        <f>IFERROR(IF(COUNTIF(個人情報!$BI$5:$BI$401,"登録番号" &amp; リスト!O2459)&gt;=1,"",IF(VLOOKUP(O2459,登録者リスト!$A$1:$D$43729,4,FALSE)=基本情報!$D$6,O2459,"")),"")</f>
        <v/>
      </c>
    </row>
    <row r="2460" spans="15:16" x14ac:dyDescent="0.15">
      <c r="O2460">
        <v>2459</v>
      </c>
      <c r="P2460" t="str">
        <f>IFERROR(IF(COUNTIF(個人情報!$BI$5:$BI$401,"登録番号" &amp; リスト!O2460)&gt;=1,"",IF(VLOOKUP(O2460,登録者リスト!$A$1:$D$43729,4,FALSE)=基本情報!$D$6,O2460,"")),"")</f>
        <v/>
      </c>
    </row>
    <row r="2461" spans="15:16" x14ac:dyDescent="0.15">
      <c r="O2461">
        <v>2460</v>
      </c>
      <c r="P2461" t="str">
        <f>IFERROR(IF(COUNTIF(個人情報!$BI$5:$BI$401,"登録番号" &amp; リスト!O2461)&gt;=1,"",IF(VLOOKUP(O2461,登録者リスト!$A$1:$D$43729,4,FALSE)=基本情報!$D$6,O2461,"")),"")</f>
        <v/>
      </c>
    </row>
    <row r="2462" spans="15:16" x14ac:dyDescent="0.15">
      <c r="O2462">
        <v>2461</v>
      </c>
      <c r="P2462" t="str">
        <f>IFERROR(IF(COUNTIF(個人情報!$BI$5:$BI$401,"登録番号" &amp; リスト!O2462)&gt;=1,"",IF(VLOOKUP(O2462,登録者リスト!$A$1:$D$43729,4,FALSE)=基本情報!$D$6,O2462,"")),"")</f>
        <v/>
      </c>
    </row>
    <row r="2463" spans="15:16" x14ac:dyDescent="0.15">
      <c r="O2463">
        <v>2462</v>
      </c>
      <c r="P2463" t="str">
        <f>IFERROR(IF(COUNTIF(個人情報!$BI$5:$BI$401,"登録番号" &amp; リスト!O2463)&gt;=1,"",IF(VLOOKUP(O2463,登録者リスト!$A$1:$D$43729,4,FALSE)=基本情報!$D$6,O2463,"")),"")</f>
        <v/>
      </c>
    </row>
    <row r="2464" spans="15:16" x14ac:dyDescent="0.15">
      <c r="O2464">
        <v>2463</v>
      </c>
      <c r="P2464" t="str">
        <f>IFERROR(IF(COUNTIF(個人情報!$BI$5:$BI$401,"登録番号" &amp; リスト!O2464)&gt;=1,"",IF(VLOOKUP(O2464,登録者リスト!$A$1:$D$43729,4,FALSE)=基本情報!$D$6,O2464,"")),"")</f>
        <v/>
      </c>
    </row>
    <row r="2465" spans="15:16" x14ac:dyDescent="0.15">
      <c r="O2465">
        <v>2464</v>
      </c>
      <c r="P2465" t="str">
        <f>IFERROR(IF(COUNTIF(個人情報!$BI$5:$BI$401,"登録番号" &amp; リスト!O2465)&gt;=1,"",IF(VLOOKUP(O2465,登録者リスト!$A$1:$D$43729,4,FALSE)=基本情報!$D$6,O2465,"")),"")</f>
        <v/>
      </c>
    </row>
    <row r="2466" spans="15:16" x14ac:dyDescent="0.15">
      <c r="O2466">
        <v>2465</v>
      </c>
      <c r="P2466" t="str">
        <f>IFERROR(IF(COUNTIF(個人情報!$BI$5:$BI$401,"登録番号" &amp; リスト!O2466)&gt;=1,"",IF(VLOOKUP(O2466,登録者リスト!$A$1:$D$43729,4,FALSE)=基本情報!$D$6,O2466,"")),"")</f>
        <v/>
      </c>
    </row>
    <row r="2467" spans="15:16" x14ac:dyDescent="0.15">
      <c r="O2467">
        <v>2466</v>
      </c>
      <c r="P2467" t="str">
        <f>IFERROR(IF(COUNTIF(個人情報!$BI$5:$BI$401,"登録番号" &amp; リスト!O2467)&gt;=1,"",IF(VLOOKUP(O2467,登録者リスト!$A$1:$D$43729,4,FALSE)=基本情報!$D$6,O2467,"")),"")</f>
        <v/>
      </c>
    </row>
    <row r="2468" spans="15:16" x14ac:dyDescent="0.15">
      <c r="O2468">
        <v>2467</v>
      </c>
      <c r="P2468" t="str">
        <f>IFERROR(IF(COUNTIF(個人情報!$BI$5:$BI$401,"登録番号" &amp; リスト!O2468)&gt;=1,"",IF(VLOOKUP(O2468,登録者リスト!$A$1:$D$43729,4,FALSE)=基本情報!$D$6,O2468,"")),"")</f>
        <v/>
      </c>
    </row>
    <row r="2469" spans="15:16" x14ac:dyDescent="0.15">
      <c r="O2469">
        <v>2468</v>
      </c>
      <c r="P2469" t="str">
        <f>IFERROR(IF(COUNTIF(個人情報!$BI$5:$BI$401,"登録番号" &amp; リスト!O2469)&gt;=1,"",IF(VLOOKUP(O2469,登録者リスト!$A$1:$D$43729,4,FALSE)=基本情報!$D$6,O2469,"")),"")</f>
        <v/>
      </c>
    </row>
    <row r="2470" spans="15:16" x14ac:dyDescent="0.15">
      <c r="O2470">
        <v>2469</v>
      </c>
      <c r="P2470" t="str">
        <f>IFERROR(IF(COUNTIF(個人情報!$BI$5:$BI$401,"登録番号" &amp; リスト!O2470)&gt;=1,"",IF(VLOOKUP(O2470,登録者リスト!$A$1:$D$43729,4,FALSE)=基本情報!$D$6,O2470,"")),"")</f>
        <v/>
      </c>
    </row>
    <row r="2471" spans="15:16" x14ac:dyDescent="0.15">
      <c r="O2471">
        <v>2470</v>
      </c>
      <c r="P2471" t="str">
        <f>IFERROR(IF(COUNTIF(個人情報!$BI$5:$BI$401,"登録番号" &amp; リスト!O2471)&gt;=1,"",IF(VLOOKUP(O2471,登録者リスト!$A$1:$D$43729,4,FALSE)=基本情報!$D$6,O2471,"")),"")</f>
        <v/>
      </c>
    </row>
    <row r="2472" spans="15:16" x14ac:dyDescent="0.15">
      <c r="O2472">
        <v>2471</v>
      </c>
      <c r="P2472" t="str">
        <f>IFERROR(IF(COUNTIF(個人情報!$BI$5:$BI$401,"登録番号" &amp; リスト!O2472)&gt;=1,"",IF(VLOOKUP(O2472,登録者リスト!$A$1:$D$43729,4,FALSE)=基本情報!$D$6,O2472,"")),"")</f>
        <v/>
      </c>
    </row>
    <row r="2473" spans="15:16" x14ac:dyDescent="0.15">
      <c r="O2473">
        <v>2472</v>
      </c>
      <c r="P2473" t="str">
        <f>IFERROR(IF(COUNTIF(個人情報!$BI$5:$BI$401,"登録番号" &amp; リスト!O2473)&gt;=1,"",IF(VLOOKUP(O2473,登録者リスト!$A$1:$D$43729,4,FALSE)=基本情報!$D$6,O2473,"")),"")</f>
        <v/>
      </c>
    </row>
    <row r="2474" spans="15:16" x14ac:dyDescent="0.15">
      <c r="O2474">
        <v>2473</v>
      </c>
      <c r="P2474" t="str">
        <f>IFERROR(IF(COUNTIF(個人情報!$BI$5:$BI$401,"登録番号" &amp; リスト!O2474)&gt;=1,"",IF(VLOOKUP(O2474,登録者リスト!$A$1:$D$43729,4,FALSE)=基本情報!$D$6,O2474,"")),"")</f>
        <v/>
      </c>
    </row>
    <row r="2475" spans="15:16" x14ac:dyDescent="0.15">
      <c r="O2475">
        <v>2474</v>
      </c>
      <c r="P2475" t="str">
        <f>IFERROR(IF(COUNTIF(個人情報!$BI$5:$BI$401,"登録番号" &amp; リスト!O2475)&gt;=1,"",IF(VLOOKUP(O2475,登録者リスト!$A$1:$D$43729,4,FALSE)=基本情報!$D$6,O2475,"")),"")</f>
        <v/>
      </c>
    </row>
    <row r="2476" spans="15:16" x14ac:dyDescent="0.15">
      <c r="O2476">
        <v>2475</v>
      </c>
      <c r="P2476" t="str">
        <f>IFERROR(IF(COUNTIF(個人情報!$BI$5:$BI$401,"登録番号" &amp; リスト!O2476)&gt;=1,"",IF(VLOOKUP(O2476,登録者リスト!$A$1:$D$43729,4,FALSE)=基本情報!$D$6,O2476,"")),"")</f>
        <v/>
      </c>
    </row>
    <row r="2477" spans="15:16" x14ac:dyDescent="0.15">
      <c r="O2477">
        <v>2476</v>
      </c>
      <c r="P2477" t="str">
        <f>IFERROR(IF(COUNTIF(個人情報!$BI$5:$BI$401,"登録番号" &amp; リスト!O2477)&gt;=1,"",IF(VLOOKUP(O2477,登録者リスト!$A$1:$D$43729,4,FALSE)=基本情報!$D$6,O2477,"")),"")</f>
        <v/>
      </c>
    </row>
    <row r="2478" spans="15:16" x14ac:dyDescent="0.15">
      <c r="O2478">
        <v>2477</v>
      </c>
      <c r="P2478" t="str">
        <f>IFERROR(IF(COUNTIF(個人情報!$BI$5:$BI$401,"登録番号" &amp; リスト!O2478)&gt;=1,"",IF(VLOOKUP(O2478,登録者リスト!$A$1:$D$43729,4,FALSE)=基本情報!$D$6,O2478,"")),"")</f>
        <v/>
      </c>
    </row>
    <row r="2479" spans="15:16" x14ac:dyDescent="0.15">
      <c r="O2479">
        <v>2478</v>
      </c>
      <c r="P2479" t="str">
        <f>IFERROR(IF(COUNTIF(個人情報!$BI$5:$BI$401,"登録番号" &amp; リスト!O2479)&gt;=1,"",IF(VLOOKUP(O2479,登録者リスト!$A$1:$D$43729,4,FALSE)=基本情報!$D$6,O2479,"")),"")</f>
        <v/>
      </c>
    </row>
    <row r="2480" spans="15:16" x14ac:dyDescent="0.15">
      <c r="O2480">
        <v>2479</v>
      </c>
      <c r="P2480" t="str">
        <f>IFERROR(IF(COUNTIF(個人情報!$BI$5:$BI$401,"登録番号" &amp; リスト!O2480)&gt;=1,"",IF(VLOOKUP(O2480,登録者リスト!$A$1:$D$43729,4,FALSE)=基本情報!$D$6,O2480,"")),"")</f>
        <v/>
      </c>
    </row>
    <row r="2481" spans="15:16" x14ac:dyDescent="0.15">
      <c r="O2481">
        <v>2480</v>
      </c>
      <c r="P2481" t="str">
        <f>IFERROR(IF(COUNTIF(個人情報!$BI$5:$BI$401,"登録番号" &amp; リスト!O2481)&gt;=1,"",IF(VLOOKUP(O2481,登録者リスト!$A$1:$D$43729,4,FALSE)=基本情報!$D$6,O2481,"")),"")</f>
        <v/>
      </c>
    </row>
    <row r="2482" spans="15:16" x14ac:dyDescent="0.15">
      <c r="O2482">
        <v>2481</v>
      </c>
      <c r="P2482" t="str">
        <f>IFERROR(IF(COUNTIF(個人情報!$BI$5:$BI$401,"登録番号" &amp; リスト!O2482)&gt;=1,"",IF(VLOOKUP(O2482,登録者リスト!$A$1:$D$43729,4,FALSE)=基本情報!$D$6,O2482,"")),"")</f>
        <v/>
      </c>
    </row>
    <row r="2483" spans="15:16" x14ac:dyDescent="0.15">
      <c r="O2483">
        <v>2482</v>
      </c>
      <c r="P2483" t="str">
        <f>IFERROR(IF(COUNTIF(個人情報!$BI$5:$BI$401,"登録番号" &amp; リスト!O2483)&gt;=1,"",IF(VLOOKUP(O2483,登録者リスト!$A$1:$D$43729,4,FALSE)=基本情報!$D$6,O2483,"")),"")</f>
        <v/>
      </c>
    </row>
    <row r="2484" spans="15:16" x14ac:dyDescent="0.15">
      <c r="O2484">
        <v>2483</v>
      </c>
      <c r="P2484" t="str">
        <f>IFERROR(IF(COUNTIF(個人情報!$BI$5:$BI$401,"登録番号" &amp; リスト!O2484)&gt;=1,"",IF(VLOOKUP(O2484,登録者リスト!$A$1:$D$43729,4,FALSE)=基本情報!$D$6,O2484,"")),"")</f>
        <v/>
      </c>
    </row>
    <row r="2485" spans="15:16" x14ac:dyDescent="0.15">
      <c r="O2485">
        <v>2484</v>
      </c>
      <c r="P2485" t="str">
        <f>IFERROR(IF(COUNTIF(個人情報!$BI$5:$BI$401,"登録番号" &amp; リスト!O2485)&gt;=1,"",IF(VLOOKUP(O2485,登録者リスト!$A$1:$D$43729,4,FALSE)=基本情報!$D$6,O2485,"")),"")</f>
        <v/>
      </c>
    </row>
    <row r="2486" spans="15:16" x14ac:dyDescent="0.15">
      <c r="O2486">
        <v>2485</v>
      </c>
      <c r="P2486" t="str">
        <f>IFERROR(IF(COUNTIF(個人情報!$BI$5:$BI$401,"登録番号" &amp; リスト!O2486)&gt;=1,"",IF(VLOOKUP(O2486,登録者リスト!$A$1:$D$43729,4,FALSE)=基本情報!$D$6,O2486,"")),"")</f>
        <v/>
      </c>
    </row>
    <row r="2487" spans="15:16" x14ac:dyDescent="0.15">
      <c r="O2487">
        <v>2486</v>
      </c>
      <c r="P2487" t="str">
        <f>IFERROR(IF(COUNTIF(個人情報!$BI$5:$BI$401,"登録番号" &amp; リスト!O2487)&gt;=1,"",IF(VLOOKUP(O2487,登録者リスト!$A$1:$D$43729,4,FALSE)=基本情報!$D$6,O2487,"")),"")</f>
        <v/>
      </c>
    </row>
    <row r="2488" spans="15:16" x14ac:dyDescent="0.15">
      <c r="O2488">
        <v>2487</v>
      </c>
      <c r="P2488" t="str">
        <f>IFERROR(IF(COUNTIF(個人情報!$BI$5:$BI$401,"登録番号" &amp; リスト!O2488)&gt;=1,"",IF(VLOOKUP(O2488,登録者リスト!$A$1:$D$43729,4,FALSE)=基本情報!$D$6,O2488,"")),"")</f>
        <v/>
      </c>
    </row>
    <row r="2489" spans="15:16" x14ac:dyDescent="0.15">
      <c r="O2489">
        <v>2488</v>
      </c>
      <c r="P2489" t="str">
        <f>IFERROR(IF(COUNTIF(個人情報!$BI$5:$BI$401,"登録番号" &amp; リスト!O2489)&gt;=1,"",IF(VLOOKUP(O2489,登録者リスト!$A$1:$D$43729,4,FALSE)=基本情報!$D$6,O2489,"")),"")</f>
        <v/>
      </c>
    </row>
    <row r="2490" spans="15:16" x14ac:dyDescent="0.15">
      <c r="O2490">
        <v>2489</v>
      </c>
      <c r="P2490" t="str">
        <f>IFERROR(IF(COUNTIF(個人情報!$BI$5:$BI$401,"登録番号" &amp; リスト!O2490)&gt;=1,"",IF(VLOOKUP(O2490,登録者リスト!$A$1:$D$43729,4,FALSE)=基本情報!$D$6,O2490,"")),"")</f>
        <v/>
      </c>
    </row>
    <row r="2491" spans="15:16" x14ac:dyDescent="0.15">
      <c r="O2491">
        <v>2490</v>
      </c>
      <c r="P2491" t="str">
        <f>IFERROR(IF(COUNTIF(個人情報!$BI$5:$BI$401,"登録番号" &amp; リスト!O2491)&gt;=1,"",IF(VLOOKUP(O2491,登録者リスト!$A$1:$D$43729,4,FALSE)=基本情報!$D$6,O2491,"")),"")</f>
        <v/>
      </c>
    </row>
    <row r="2492" spans="15:16" x14ac:dyDescent="0.15">
      <c r="O2492">
        <v>2491</v>
      </c>
      <c r="P2492" t="str">
        <f>IFERROR(IF(COUNTIF(個人情報!$BI$5:$BI$401,"登録番号" &amp; リスト!O2492)&gt;=1,"",IF(VLOOKUP(O2492,登録者リスト!$A$1:$D$43729,4,FALSE)=基本情報!$D$6,O2492,"")),"")</f>
        <v/>
      </c>
    </row>
    <row r="2493" spans="15:16" x14ac:dyDescent="0.15">
      <c r="O2493">
        <v>2492</v>
      </c>
      <c r="P2493" t="str">
        <f>IFERROR(IF(COUNTIF(個人情報!$BI$5:$BI$401,"登録番号" &amp; リスト!O2493)&gt;=1,"",IF(VLOOKUP(O2493,登録者リスト!$A$1:$D$43729,4,FALSE)=基本情報!$D$6,O2493,"")),"")</f>
        <v/>
      </c>
    </row>
    <row r="2494" spans="15:16" x14ac:dyDescent="0.15">
      <c r="O2494">
        <v>2493</v>
      </c>
      <c r="P2494" t="str">
        <f>IFERROR(IF(COUNTIF(個人情報!$BI$5:$BI$401,"登録番号" &amp; リスト!O2494)&gt;=1,"",IF(VLOOKUP(O2494,登録者リスト!$A$1:$D$43729,4,FALSE)=基本情報!$D$6,O2494,"")),"")</f>
        <v/>
      </c>
    </row>
    <row r="2495" spans="15:16" x14ac:dyDescent="0.15">
      <c r="O2495">
        <v>2494</v>
      </c>
      <c r="P2495" t="str">
        <f>IFERROR(IF(COUNTIF(個人情報!$BI$5:$BI$401,"登録番号" &amp; リスト!O2495)&gt;=1,"",IF(VLOOKUP(O2495,登録者リスト!$A$1:$D$43729,4,FALSE)=基本情報!$D$6,O2495,"")),"")</f>
        <v/>
      </c>
    </row>
    <row r="2496" spans="15:16" x14ac:dyDescent="0.15">
      <c r="O2496">
        <v>2495</v>
      </c>
      <c r="P2496" t="str">
        <f>IFERROR(IF(COUNTIF(個人情報!$BI$5:$BI$401,"登録番号" &amp; リスト!O2496)&gt;=1,"",IF(VLOOKUP(O2496,登録者リスト!$A$1:$D$43729,4,FALSE)=基本情報!$D$6,O2496,"")),"")</f>
        <v/>
      </c>
    </row>
    <row r="2497" spans="15:16" x14ac:dyDescent="0.15">
      <c r="O2497">
        <v>2496</v>
      </c>
      <c r="P2497" t="str">
        <f>IFERROR(IF(COUNTIF(個人情報!$BI$5:$BI$401,"登録番号" &amp; リスト!O2497)&gt;=1,"",IF(VLOOKUP(O2497,登録者リスト!$A$1:$D$43729,4,FALSE)=基本情報!$D$6,O2497,"")),"")</f>
        <v/>
      </c>
    </row>
    <row r="2498" spans="15:16" x14ac:dyDescent="0.15">
      <c r="O2498">
        <v>2497</v>
      </c>
      <c r="P2498" t="str">
        <f>IFERROR(IF(COUNTIF(個人情報!$BI$5:$BI$401,"登録番号" &amp; リスト!O2498)&gt;=1,"",IF(VLOOKUP(O2498,登録者リスト!$A$1:$D$43729,4,FALSE)=基本情報!$D$6,O2498,"")),"")</f>
        <v/>
      </c>
    </row>
    <row r="2499" spans="15:16" x14ac:dyDescent="0.15">
      <c r="O2499">
        <v>2498</v>
      </c>
      <c r="P2499" t="str">
        <f>IFERROR(IF(COUNTIF(個人情報!$BI$5:$BI$401,"登録番号" &amp; リスト!O2499)&gt;=1,"",IF(VLOOKUP(O2499,登録者リスト!$A$1:$D$43729,4,FALSE)=基本情報!$D$6,O2499,"")),"")</f>
        <v/>
      </c>
    </row>
    <row r="2500" spans="15:16" x14ac:dyDescent="0.15">
      <c r="O2500">
        <v>2499</v>
      </c>
      <c r="P2500" t="str">
        <f>IFERROR(IF(COUNTIF(個人情報!$BI$5:$BI$401,"登録番号" &amp; リスト!O2500)&gt;=1,"",IF(VLOOKUP(O2500,登録者リスト!$A$1:$D$43729,4,FALSE)=基本情報!$D$6,O2500,"")),"")</f>
        <v/>
      </c>
    </row>
    <row r="2501" spans="15:16" x14ac:dyDescent="0.15">
      <c r="O2501">
        <v>2500</v>
      </c>
      <c r="P2501" t="str">
        <f>IFERROR(IF(COUNTIF(個人情報!$BI$5:$BI$401,"登録番号" &amp; リスト!O2501)&gt;=1,"",IF(VLOOKUP(O2501,登録者リスト!$A$1:$D$43729,4,FALSE)=基本情報!$D$6,O2501,"")),"")</f>
        <v/>
      </c>
    </row>
    <row r="2502" spans="15:16" x14ac:dyDescent="0.15">
      <c r="O2502">
        <v>2501</v>
      </c>
      <c r="P2502" t="str">
        <f>IFERROR(IF(COUNTIF(個人情報!$BI$5:$BI$401,"登録番号" &amp; リスト!O2502)&gt;=1,"",IF(VLOOKUP(O2502,登録者リスト!$A$1:$D$43729,4,FALSE)=基本情報!$D$6,O2502,"")),"")</f>
        <v/>
      </c>
    </row>
    <row r="2503" spans="15:16" x14ac:dyDescent="0.15">
      <c r="O2503">
        <v>2502</v>
      </c>
      <c r="P2503" t="str">
        <f>IFERROR(IF(COUNTIF(個人情報!$BI$5:$BI$401,"登録番号" &amp; リスト!O2503)&gt;=1,"",IF(VLOOKUP(O2503,登録者リスト!$A$1:$D$43729,4,FALSE)=基本情報!$D$6,O2503,"")),"")</f>
        <v/>
      </c>
    </row>
    <row r="2504" spans="15:16" x14ac:dyDescent="0.15">
      <c r="O2504">
        <v>2503</v>
      </c>
      <c r="P2504" t="str">
        <f>IFERROR(IF(COUNTIF(個人情報!$BI$5:$BI$401,"登録番号" &amp; リスト!O2504)&gt;=1,"",IF(VLOOKUP(O2504,登録者リスト!$A$1:$D$43729,4,FALSE)=基本情報!$D$6,O2504,"")),"")</f>
        <v/>
      </c>
    </row>
    <row r="2505" spans="15:16" x14ac:dyDescent="0.15">
      <c r="O2505">
        <v>2504</v>
      </c>
      <c r="P2505" t="str">
        <f>IFERROR(IF(COUNTIF(個人情報!$BI$5:$BI$401,"登録番号" &amp; リスト!O2505)&gt;=1,"",IF(VLOOKUP(O2505,登録者リスト!$A$1:$D$43729,4,FALSE)=基本情報!$D$6,O2505,"")),"")</f>
        <v/>
      </c>
    </row>
    <row r="2506" spans="15:16" x14ac:dyDescent="0.15">
      <c r="O2506">
        <v>2505</v>
      </c>
      <c r="P2506" t="str">
        <f>IFERROR(IF(COUNTIF(個人情報!$BI$5:$BI$401,"登録番号" &amp; リスト!O2506)&gt;=1,"",IF(VLOOKUP(O2506,登録者リスト!$A$1:$D$43729,4,FALSE)=基本情報!$D$6,O2506,"")),"")</f>
        <v/>
      </c>
    </row>
    <row r="2507" spans="15:16" x14ac:dyDescent="0.15">
      <c r="O2507">
        <v>2506</v>
      </c>
      <c r="P2507" t="str">
        <f>IFERROR(IF(COUNTIF(個人情報!$BI$5:$BI$401,"登録番号" &amp; リスト!O2507)&gt;=1,"",IF(VLOOKUP(O2507,登録者リスト!$A$1:$D$43729,4,FALSE)=基本情報!$D$6,O2507,"")),"")</f>
        <v/>
      </c>
    </row>
    <row r="2508" spans="15:16" x14ac:dyDescent="0.15">
      <c r="O2508">
        <v>2507</v>
      </c>
      <c r="P2508" t="str">
        <f>IFERROR(IF(COUNTIF(個人情報!$BI$5:$BI$401,"登録番号" &amp; リスト!O2508)&gt;=1,"",IF(VLOOKUP(O2508,登録者リスト!$A$1:$D$43729,4,FALSE)=基本情報!$D$6,O2508,"")),"")</f>
        <v/>
      </c>
    </row>
    <row r="2509" spans="15:16" x14ac:dyDescent="0.15">
      <c r="O2509">
        <v>2508</v>
      </c>
      <c r="P2509" t="str">
        <f>IFERROR(IF(COUNTIF(個人情報!$BI$5:$BI$401,"登録番号" &amp; リスト!O2509)&gt;=1,"",IF(VLOOKUP(O2509,登録者リスト!$A$1:$D$43729,4,FALSE)=基本情報!$D$6,O2509,"")),"")</f>
        <v/>
      </c>
    </row>
    <row r="2510" spans="15:16" x14ac:dyDescent="0.15">
      <c r="O2510">
        <v>2509</v>
      </c>
      <c r="P2510" t="str">
        <f>IFERROR(IF(COUNTIF(個人情報!$BI$5:$BI$401,"登録番号" &amp; リスト!O2510)&gt;=1,"",IF(VLOOKUP(O2510,登録者リスト!$A$1:$D$43729,4,FALSE)=基本情報!$D$6,O2510,"")),"")</f>
        <v/>
      </c>
    </row>
    <row r="2511" spans="15:16" x14ac:dyDescent="0.15">
      <c r="O2511">
        <v>2510</v>
      </c>
      <c r="P2511" t="str">
        <f>IFERROR(IF(COUNTIF(個人情報!$BI$5:$BI$401,"登録番号" &amp; リスト!O2511)&gt;=1,"",IF(VLOOKUP(O2511,登録者リスト!$A$1:$D$43729,4,FALSE)=基本情報!$D$6,O2511,"")),"")</f>
        <v/>
      </c>
    </row>
    <row r="2512" spans="15:16" x14ac:dyDescent="0.15">
      <c r="O2512">
        <v>2511</v>
      </c>
      <c r="P2512" t="str">
        <f>IFERROR(IF(COUNTIF(個人情報!$BI$5:$BI$401,"登録番号" &amp; リスト!O2512)&gt;=1,"",IF(VLOOKUP(O2512,登録者リスト!$A$1:$D$43729,4,FALSE)=基本情報!$D$6,O2512,"")),"")</f>
        <v/>
      </c>
    </row>
    <row r="2513" spans="15:16" x14ac:dyDescent="0.15">
      <c r="O2513">
        <v>2512</v>
      </c>
      <c r="P2513" t="str">
        <f>IFERROR(IF(COUNTIF(個人情報!$BI$5:$BI$401,"登録番号" &amp; リスト!O2513)&gt;=1,"",IF(VLOOKUP(O2513,登録者リスト!$A$1:$D$43729,4,FALSE)=基本情報!$D$6,O2513,"")),"")</f>
        <v/>
      </c>
    </row>
    <row r="2514" spans="15:16" x14ac:dyDescent="0.15">
      <c r="O2514">
        <v>2513</v>
      </c>
      <c r="P2514" t="str">
        <f>IFERROR(IF(COUNTIF(個人情報!$BI$5:$BI$401,"登録番号" &amp; リスト!O2514)&gt;=1,"",IF(VLOOKUP(O2514,登録者リスト!$A$1:$D$43729,4,FALSE)=基本情報!$D$6,O2514,"")),"")</f>
        <v/>
      </c>
    </row>
    <row r="2515" spans="15:16" x14ac:dyDescent="0.15">
      <c r="O2515">
        <v>2514</v>
      </c>
      <c r="P2515" t="str">
        <f>IFERROR(IF(COUNTIF(個人情報!$BI$5:$BI$401,"登録番号" &amp; リスト!O2515)&gt;=1,"",IF(VLOOKUP(O2515,登録者リスト!$A$1:$D$43729,4,FALSE)=基本情報!$D$6,O2515,"")),"")</f>
        <v/>
      </c>
    </row>
    <row r="2516" spans="15:16" x14ac:dyDescent="0.15">
      <c r="O2516">
        <v>2515</v>
      </c>
      <c r="P2516" t="str">
        <f>IFERROR(IF(COUNTIF(個人情報!$BI$5:$BI$401,"登録番号" &amp; リスト!O2516)&gt;=1,"",IF(VLOOKUP(O2516,登録者リスト!$A$1:$D$43729,4,FALSE)=基本情報!$D$6,O2516,"")),"")</f>
        <v/>
      </c>
    </row>
    <row r="2517" spans="15:16" x14ac:dyDescent="0.15">
      <c r="O2517">
        <v>2516</v>
      </c>
      <c r="P2517" t="str">
        <f>IFERROR(IF(COUNTIF(個人情報!$BI$5:$BI$401,"登録番号" &amp; リスト!O2517)&gt;=1,"",IF(VLOOKUP(O2517,登録者リスト!$A$1:$D$43729,4,FALSE)=基本情報!$D$6,O2517,"")),"")</f>
        <v/>
      </c>
    </row>
    <row r="2518" spans="15:16" x14ac:dyDescent="0.15">
      <c r="O2518">
        <v>2517</v>
      </c>
      <c r="P2518" t="str">
        <f>IFERROR(IF(COUNTIF(個人情報!$BI$5:$BI$401,"登録番号" &amp; リスト!O2518)&gt;=1,"",IF(VLOOKUP(O2518,登録者リスト!$A$1:$D$43729,4,FALSE)=基本情報!$D$6,O2518,"")),"")</f>
        <v/>
      </c>
    </row>
    <row r="2519" spans="15:16" x14ac:dyDescent="0.15">
      <c r="O2519">
        <v>2518</v>
      </c>
      <c r="P2519" t="str">
        <f>IFERROR(IF(COUNTIF(個人情報!$BI$5:$BI$401,"登録番号" &amp; リスト!O2519)&gt;=1,"",IF(VLOOKUP(O2519,登録者リスト!$A$1:$D$43729,4,FALSE)=基本情報!$D$6,O2519,"")),"")</f>
        <v/>
      </c>
    </row>
    <row r="2520" spans="15:16" x14ac:dyDescent="0.15">
      <c r="O2520">
        <v>2519</v>
      </c>
      <c r="P2520" t="str">
        <f>IFERROR(IF(COUNTIF(個人情報!$BI$5:$BI$401,"登録番号" &amp; リスト!O2520)&gt;=1,"",IF(VLOOKUP(O2520,登録者リスト!$A$1:$D$43729,4,FALSE)=基本情報!$D$6,O2520,"")),"")</f>
        <v/>
      </c>
    </row>
    <row r="2521" spans="15:16" x14ac:dyDescent="0.15">
      <c r="O2521">
        <v>2520</v>
      </c>
      <c r="P2521" t="str">
        <f>IFERROR(IF(COUNTIF(個人情報!$BI$5:$BI$401,"登録番号" &amp; リスト!O2521)&gt;=1,"",IF(VLOOKUP(O2521,登録者リスト!$A$1:$D$43729,4,FALSE)=基本情報!$D$6,O2521,"")),"")</f>
        <v/>
      </c>
    </row>
    <row r="2522" spans="15:16" x14ac:dyDescent="0.15">
      <c r="O2522">
        <v>2521</v>
      </c>
      <c r="P2522" t="str">
        <f>IFERROR(IF(COUNTIF(個人情報!$BI$5:$BI$401,"登録番号" &amp; リスト!O2522)&gt;=1,"",IF(VLOOKUP(O2522,登録者リスト!$A$1:$D$43729,4,FALSE)=基本情報!$D$6,O2522,"")),"")</f>
        <v/>
      </c>
    </row>
    <row r="2523" spans="15:16" x14ac:dyDescent="0.15">
      <c r="O2523">
        <v>2522</v>
      </c>
      <c r="P2523" t="str">
        <f>IFERROR(IF(COUNTIF(個人情報!$BI$5:$BI$401,"登録番号" &amp; リスト!O2523)&gt;=1,"",IF(VLOOKUP(O2523,登録者リスト!$A$1:$D$43729,4,FALSE)=基本情報!$D$6,O2523,"")),"")</f>
        <v/>
      </c>
    </row>
    <row r="2524" spans="15:16" x14ac:dyDescent="0.15">
      <c r="O2524">
        <v>2523</v>
      </c>
      <c r="P2524" t="str">
        <f>IFERROR(IF(COUNTIF(個人情報!$BI$5:$BI$401,"登録番号" &amp; リスト!O2524)&gt;=1,"",IF(VLOOKUP(O2524,登録者リスト!$A$1:$D$43729,4,FALSE)=基本情報!$D$6,O2524,"")),"")</f>
        <v/>
      </c>
    </row>
    <row r="2525" spans="15:16" x14ac:dyDescent="0.15">
      <c r="O2525">
        <v>2524</v>
      </c>
      <c r="P2525" t="str">
        <f>IFERROR(IF(COUNTIF(個人情報!$BI$5:$BI$401,"登録番号" &amp; リスト!O2525)&gt;=1,"",IF(VLOOKUP(O2525,登録者リスト!$A$1:$D$43729,4,FALSE)=基本情報!$D$6,O2525,"")),"")</f>
        <v/>
      </c>
    </row>
    <row r="2526" spans="15:16" x14ac:dyDescent="0.15">
      <c r="O2526">
        <v>2525</v>
      </c>
      <c r="P2526" t="str">
        <f>IFERROR(IF(COUNTIF(個人情報!$BI$5:$BI$401,"登録番号" &amp; リスト!O2526)&gt;=1,"",IF(VLOOKUP(O2526,登録者リスト!$A$1:$D$43729,4,FALSE)=基本情報!$D$6,O2526,"")),"")</f>
        <v/>
      </c>
    </row>
    <row r="2527" spans="15:16" x14ac:dyDescent="0.15">
      <c r="O2527">
        <v>2526</v>
      </c>
      <c r="P2527" t="str">
        <f>IFERROR(IF(COUNTIF(個人情報!$BI$5:$BI$401,"登録番号" &amp; リスト!O2527)&gt;=1,"",IF(VLOOKUP(O2527,登録者リスト!$A$1:$D$43729,4,FALSE)=基本情報!$D$6,O2527,"")),"")</f>
        <v/>
      </c>
    </row>
    <row r="2528" spans="15:16" x14ac:dyDescent="0.15">
      <c r="O2528">
        <v>2527</v>
      </c>
      <c r="P2528" t="str">
        <f>IFERROR(IF(COUNTIF(個人情報!$BI$5:$BI$401,"登録番号" &amp; リスト!O2528)&gt;=1,"",IF(VLOOKUP(O2528,登録者リスト!$A$1:$D$43729,4,FALSE)=基本情報!$D$6,O2528,"")),"")</f>
        <v/>
      </c>
    </row>
    <row r="2529" spans="15:16" x14ac:dyDescent="0.15">
      <c r="O2529">
        <v>2528</v>
      </c>
      <c r="P2529" t="str">
        <f>IFERROR(IF(COUNTIF(個人情報!$BI$5:$BI$401,"登録番号" &amp; リスト!O2529)&gt;=1,"",IF(VLOOKUP(O2529,登録者リスト!$A$1:$D$43729,4,FALSE)=基本情報!$D$6,O2529,"")),"")</f>
        <v/>
      </c>
    </row>
    <row r="2530" spans="15:16" x14ac:dyDescent="0.15">
      <c r="O2530">
        <v>2529</v>
      </c>
      <c r="P2530" t="str">
        <f>IFERROR(IF(COUNTIF(個人情報!$BI$5:$BI$401,"登録番号" &amp; リスト!O2530)&gt;=1,"",IF(VLOOKUP(O2530,登録者リスト!$A$1:$D$43729,4,FALSE)=基本情報!$D$6,O2530,"")),"")</f>
        <v/>
      </c>
    </row>
    <row r="2531" spans="15:16" x14ac:dyDescent="0.15">
      <c r="O2531">
        <v>2530</v>
      </c>
      <c r="P2531" t="str">
        <f>IFERROR(IF(COUNTIF(個人情報!$BI$5:$BI$401,"登録番号" &amp; リスト!O2531)&gt;=1,"",IF(VLOOKUP(O2531,登録者リスト!$A$1:$D$43729,4,FALSE)=基本情報!$D$6,O2531,"")),"")</f>
        <v/>
      </c>
    </row>
    <row r="2532" spans="15:16" x14ac:dyDescent="0.15">
      <c r="O2532">
        <v>2531</v>
      </c>
      <c r="P2532" t="str">
        <f>IFERROR(IF(COUNTIF(個人情報!$BI$5:$BI$401,"登録番号" &amp; リスト!O2532)&gt;=1,"",IF(VLOOKUP(O2532,登録者リスト!$A$1:$D$43729,4,FALSE)=基本情報!$D$6,O2532,"")),"")</f>
        <v/>
      </c>
    </row>
    <row r="2533" spans="15:16" x14ac:dyDescent="0.15">
      <c r="O2533">
        <v>2532</v>
      </c>
      <c r="P2533" t="str">
        <f>IFERROR(IF(COUNTIF(個人情報!$BI$5:$BI$401,"登録番号" &amp; リスト!O2533)&gt;=1,"",IF(VLOOKUP(O2533,登録者リスト!$A$1:$D$43729,4,FALSE)=基本情報!$D$6,O2533,"")),"")</f>
        <v/>
      </c>
    </row>
    <row r="2534" spans="15:16" x14ac:dyDescent="0.15">
      <c r="O2534">
        <v>2533</v>
      </c>
      <c r="P2534" t="str">
        <f>IFERROR(IF(COUNTIF(個人情報!$BI$5:$BI$401,"登録番号" &amp; リスト!O2534)&gt;=1,"",IF(VLOOKUP(O2534,登録者リスト!$A$1:$D$43729,4,FALSE)=基本情報!$D$6,O2534,"")),"")</f>
        <v/>
      </c>
    </row>
    <row r="2535" spans="15:16" x14ac:dyDescent="0.15">
      <c r="O2535">
        <v>2534</v>
      </c>
      <c r="P2535" t="str">
        <f>IFERROR(IF(COUNTIF(個人情報!$BI$5:$BI$401,"登録番号" &amp; リスト!O2535)&gt;=1,"",IF(VLOOKUP(O2535,登録者リスト!$A$1:$D$43729,4,FALSE)=基本情報!$D$6,O2535,"")),"")</f>
        <v/>
      </c>
    </row>
    <row r="2536" spans="15:16" x14ac:dyDescent="0.15">
      <c r="O2536">
        <v>2535</v>
      </c>
      <c r="P2536" t="str">
        <f>IFERROR(IF(COUNTIF(個人情報!$BI$5:$BI$401,"登録番号" &amp; リスト!O2536)&gt;=1,"",IF(VLOOKUP(O2536,登録者リスト!$A$1:$D$43729,4,FALSE)=基本情報!$D$6,O2536,"")),"")</f>
        <v/>
      </c>
    </row>
    <row r="2537" spans="15:16" x14ac:dyDescent="0.15">
      <c r="O2537">
        <v>2536</v>
      </c>
      <c r="P2537" t="str">
        <f>IFERROR(IF(COUNTIF(個人情報!$BI$5:$BI$401,"登録番号" &amp; リスト!O2537)&gt;=1,"",IF(VLOOKUP(O2537,登録者リスト!$A$1:$D$43729,4,FALSE)=基本情報!$D$6,O2537,"")),"")</f>
        <v/>
      </c>
    </row>
    <row r="2538" spans="15:16" x14ac:dyDescent="0.15">
      <c r="O2538">
        <v>2537</v>
      </c>
      <c r="P2538" t="str">
        <f>IFERROR(IF(COUNTIF(個人情報!$BI$5:$BI$401,"登録番号" &amp; リスト!O2538)&gt;=1,"",IF(VLOOKUP(O2538,登録者リスト!$A$1:$D$43729,4,FALSE)=基本情報!$D$6,O2538,"")),"")</f>
        <v/>
      </c>
    </row>
    <row r="2539" spans="15:16" x14ac:dyDescent="0.15">
      <c r="O2539">
        <v>2538</v>
      </c>
      <c r="P2539" t="str">
        <f>IFERROR(IF(COUNTIF(個人情報!$BI$5:$BI$401,"登録番号" &amp; リスト!O2539)&gt;=1,"",IF(VLOOKUP(O2539,登録者リスト!$A$1:$D$43729,4,FALSE)=基本情報!$D$6,O2539,"")),"")</f>
        <v/>
      </c>
    </row>
    <row r="2540" spans="15:16" x14ac:dyDescent="0.15">
      <c r="O2540">
        <v>2539</v>
      </c>
      <c r="P2540" t="str">
        <f>IFERROR(IF(COUNTIF(個人情報!$BI$5:$BI$401,"登録番号" &amp; リスト!O2540)&gt;=1,"",IF(VLOOKUP(O2540,登録者リスト!$A$1:$D$43729,4,FALSE)=基本情報!$D$6,O2540,"")),"")</f>
        <v/>
      </c>
    </row>
    <row r="2541" spans="15:16" x14ac:dyDescent="0.15">
      <c r="O2541">
        <v>2540</v>
      </c>
      <c r="P2541" t="str">
        <f>IFERROR(IF(COUNTIF(個人情報!$BI$5:$BI$401,"登録番号" &amp; リスト!O2541)&gt;=1,"",IF(VLOOKUP(O2541,登録者リスト!$A$1:$D$43729,4,FALSE)=基本情報!$D$6,O2541,"")),"")</f>
        <v/>
      </c>
    </row>
    <row r="2542" spans="15:16" x14ac:dyDescent="0.15">
      <c r="O2542">
        <v>2541</v>
      </c>
      <c r="P2542" t="str">
        <f>IFERROR(IF(COUNTIF(個人情報!$BI$5:$BI$401,"登録番号" &amp; リスト!O2542)&gt;=1,"",IF(VLOOKUP(O2542,登録者リスト!$A$1:$D$43729,4,FALSE)=基本情報!$D$6,O2542,"")),"")</f>
        <v/>
      </c>
    </row>
    <row r="2543" spans="15:16" x14ac:dyDescent="0.15">
      <c r="O2543">
        <v>2542</v>
      </c>
      <c r="P2543" t="str">
        <f>IFERROR(IF(COUNTIF(個人情報!$BI$5:$BI$401,"登録番号" &amp; リスト!O2543)&gt;=1,"",IF(VLOOKUP(O2543,登録者リスト!$A$1:$D$43729,4,FALSE)=基本情報!$D$6,O2543,"")),"")</f>
        <v/>
      </c>
    </row>
    <row r="2544" spans="15:16" x14ac:dyDescent="0.15">
      <c r="O2544">
        <v>2543</v>
      </c>
      <c r="P2544" t="str">
        <f>IFERROR(IF(COUNTIF(個人情報!$BI$5:$BI$401,"登録番号" &amp; リスト!O2544)&gt;=1,"",IF(VLOOKUP(O2544,登録者リスト!$A$1:$D$43729,4,FALSE)=基本情報!$D$6,O2544,"")),"")</f>
        <v/>
      </c>
    </row>
    <row r="2545" spans="15:16" x14ac:dyDescent="0.15">
      <c r="O2545">
        <v>2544</v>
      </c>
      <c r="P2545" t="str">
        <f>IFERROR(IF(COUNTIF(個人情報!$BI$5:$BI$401,"登録番号" &amp; リスト!O2545)&gt;=1,"",IF(VLOOKUP(O2545,登録者リスト!$A$1:$D$43729,4,FALSE)=基本情報!$D$6,O2545,"")),"")</f>
        <v/>
      </c>
    </row>
    <row r="2546" spans="15:16" x14ac:dyDescent="0.15">
      <c r="O2546">
        <v>2545</v>
      </c>
      <c r="P2546" t="str">
        <f>IFERROR(IF(COUNTIF(個人情報!$BI$5:$BI$401,"登録番号" &amp; リスト!O2546)&gt;=1,"",IF(VLOOKUP(O2546,登録者リスト!$A$1:$D$43729,4,FALSE)=基本情報!$D$6,O2546,"")),"")</f>
        <v/>
      </c>
    </row>
    <row r="2547" spans="15:16" x14ac:dyDescent="0.15">
      <c r="O2547">
        <v>2546</v>
      </c>
      <c r="P2547" t="str">
        <f>IFERROR(IF(COUNTIF(個人情報!$BI$5:$BI$401,"登録番号" &amp; リスト!O2547)&gt;=1,"",IF(VLOOKUP(O2547,登録者リスト!$A$1:$D$43729,4,FALSE)=基本情報!$D$6,O2547,"")),"")</f>
        <v/>
      </c>
    </row>
    <row r="2548" spans="15:16" x14ac:dyDescent="0.15">
      <c r="O2548">
        <v>2547</v>
      </c>
      <c r="P2548" t="str">
        <f>IFERROR(IF(COUNTIF(個人情報!$BI$5:$BI$401,"登録番号" &amp; リスト!O2548)&gt;=1,"",IF(VLOOKUP(O2548,登録者リスト!$A$1:$D$43729,4,FALSE)=基本情報!$D$6,O2548,"")),"")</f>
        <v/>
      </c>
    </row>
    <row r="2549" spans="15:16" x14ac:dyDescent="0.15">
      <c r="O2549">
        <v>2548</v>
      </c>
      <c r="P2549" t="str">
        <f>IFERROR(IF(COUNTIF(個人情報!$BI$5:$BI$401,"登録番号" &amp; リスト!O2549)&gt;=1,"",IF(VLOOKUP(O2549,登録者リスト!$A$1:$D$43729,4,FALSE)=基本情報!$D$6,O2549,"")),"")</f>
        <v/>
      </c>
    </row>
    <row r="2550" spans="15:16" x14ac:dyDescent="0.15">
      <c r="O2550">
        <v>2549</v>
      </c>
      <c r="P2550" t="str">
        <f>IFERROR(IF(COUNTIF(個人情報!$BI$5:$BI$401,"登録番号" &amp; リスト!O2550)&gt;=1,"",IF(VLOOKUP(O2550,登録者リスト!$A$1:$D$43729,4,FALSE)=基本情報!$D$6,O2550,"")),"")</f>
        <v/>
      </c>
    </row>
    <row r="2551" spans="15:16" x14ac:dyDescent="0.15">
      <c r="O2551">
        <v>2550</v>
      </c>
      <c r="P2551" t="str">
        <f>IFERROR(IF(COUNTIF(個人情報!$BI$5:$BI$401,"登録番号" &amp; リスト!O2551)&gt;=1,"",IF(VLOOKUP(O2551,登録者リスト!$A$1:$D$43729,4,FALSE)=基本情報!$D$6,O2551,"")),"")</f>
        <v/>
      </c>
    </row>
    <row r="2552" spans="15:16" x14ac:dyDescent="0.15">
      <c r="O2552">
        <v>2551</v>
      </c>
      <c r="P2552" t="str">
        <f>IFERROR(IF(COUNTIF(個人情報!$BI$5:$BI$401,"登録番号" &amp; リスト!O2552)&gt;=1,"",IF(VLOOKUP(O2552,登録者リスト!$A$1:$D$43729,4,FALSE)=基本情報!$D$6,O2552,"")),"")</f>
        <v/>
      </c>
    </row>
    <row r="2553" spans="15:16" x14ac:dyDescent="0.15">
      <c r="O2553">
        <v>2552</v>
      </c>
      <c r="P2553" t="str">
        <f>IFERROR(IF(COUNTIF(個人情報!$BI$5:$BI$401,"登録番号" &amp; リスト!O2553)&gt;=1,"",IF(VLOOKUP(O2553,登録者リスト!$A$1:$D$43729,4,FALSE)=基本情報!$D$6,O2553,"")),"")</f>
        <v/>
      </c>
    </row>
    <row r="2554" spans="15:16" x14ac:dyDescent="0.15">
      <c r="O2554">
        <v>2553</v>
      </c>
      <c r="P2554" t="str">
        <f>IFERROR(IF(COUNTIF(個人情報!$BI$5:$BI$401,"登録番号" &amp; リスト!O2554)&gt;=1,"",IF(VLOOKUP(O2554,登録者リスト!$A$1:$D$43729,4,FALSE)=基本情報!$D$6,O2554,"")),"")</f>
        <v/>
      </c>
    </row>
    <row r="2555" spans="15:16" x14ac:dyDescent="0.15">
      <c r="O2555">
        <v>2554</v>
      </c>
      <c r="P2555" t="str">
        <f>IFERROR(IF(COUNTIF(個人情報!$BI$5:$BI$401,"登録番号" &amp; リスト!O2555)&gt;=1,"",IF(VLOOKUP(O2555,登録者リスト!$A$1:$D$43729,4,FALSE)=基本情報!$D$6,O2555,"")),"")</f>
        <v/>
      </c>
    </row>
    <row r="2556" spans="15:16" x14ac:dyDescent="0.15">
      <c r="O2556">
        <v>2555</v>
      </c>
      <c r="P2556" t="str">
        <f>IFERROR(IF(COUNTIF(個人情報!$BI$5:$BI$401,"登録番号" &amp; リスト!O2556)&gt;=1,"",IF(VLOOKUP(O2556,登録者リスト!$A$1:$D$43729,4,FALSE)=基本情報!$D$6,O2556,"")),"")</f>
        <v/>
      </c>
    </row>
    <row r="2557" spans="15:16" x14ac:dyDescent="0.15">
      <c r="O2557">
        <v>2556</v>
      </c>
      <c r="P2557" t="str">
        <f>IFERROR(IF(COUNTIF(個人情報!$BI$5:$BI$401,"登録番号" &amp; リスト!O2557)&gt;=1,"",IF(VLOOKUP(O2557,登録者リスト!$A$1:$D$43729,4,FALSE)=基本情報!$D$6,O2557,"")),"")</f>
        <v/>
      </c>
    </row>
    <row r="2558" spans="15:16" x14ac:dyDescent="0.15">
      <c r="O2558">
        <v>2557</v>
      </c>
      <c r="P2558" t="str">
        <f>IFERROR(IF(COUNTIF(個人情報!$BI$5:$BI$401,"登録番号" &amp; リスト!O2558)&gt;=1,"",IF(VLOOKUP(O2558,登録者リスト!$A$1:$D$43729,4,FALSE)=基本情報!$D$6,O2558,"")),"")</f>
        <v/>
      </c>
    </row>
    <row r="2559" spans="15:16" x14ac:dyDescent="0.15">
      <c r="O2559">
        <v>2558</v>
      </c>
      <c r="P2559" t="str">
        <f>IFERROR(IF(COUNTIF(個人情報!$BI$5:$BI$401,"登録番号" &amp; リスト!O2559)&gt;=1,"",IF(VLOOKUP(O2559,登録者リスト!$A$1:$D$43729,4,FALSE)=基本情報!$D$6,O2559,"")),"")</f>
        <v/>
      </c>
    </row>
    <row r="2560" spans="15:16" x14ac:dyDescent="0.15">
      <c r="O2560">
        <v>2559</v>
      </c>
      <c r="P2560" t="str">
        <f>IFERROR(IF(COUNTIF(個人情報!$BI$5:$BI$401,"登録番号" &amp; リスト!O2560)&gt;=1,"",IF(VLOOKUP(O2560,登録者リスト!$A$1:$D$43729,4,FALSE)=基本情報!$D$6,O2560,"")),"")</f>
        <v/>
      </c>
    </row>
    <row r="2561" spans="15:16" x14ac:dyDescent="0.15">
      <c r="O2561">
        <v>2560</v>
      </c>
      <c r="P2561" t="str">
        <f>IFERROR(IF(COUNTIF(個人情報!$BI$5:$BI$401,"登録番号" &amp; リスト!O2561)&gt;=1,"",IF(VLOOKUP(O2561,登録者リスト!$A$1:$D$43729,4,FALSE)=基本情報!$D$6,O2561,"")),"")</f>
        <v/>
      </c>
    </row>
    <row r="2562" spans="15:16" x14ac:dyDescent="0.15">
      <c r="O2562">
        <v>2561</v>
      </c>
      <c r="P2562" t="str">
        <f>IFERROR(IF(COUNTIF(個人情報!$BI$5:$BI$401,"登録番号" &amp; リスト!O2562)&gt;=1,"",IF(VLOOKUP(O2562,登録者リスト!$A$1:$D$43729,4,FALSE)=基本情報!$D$6,O2562,"")),"")</f>
        <v/>
      </c>
    </row>
    <row r="2563" spans="15:16" x14ac:dyDescent="0.15">
      <c r="O2563">
        <v>2562</v>
      </c>
      <c r="P2563" t="str">
        <f>IFERROR(IF(COUNTIF(個人情報!$BI$5:$BI$401,"登録番号" &amp; リスト!O2563)&gt;=1,"",IF(VLOOKUP(O2563,登録者リスト!$A$1:$D$43729,4,FALSE)=基本情報!$D$6,O2563,"")),"")</f>
        <v/>
      </c>
    </row>
    <row r="2564" spans="15:16" x14ac:dyDescent="0.15">
      <c r="O2564">
        <v>2563</v>
      </c>
      <c r="P2564" t="str">
        <f>IFERROR(IF(COUNTIF(個人情報!$BI$5:$BI$401,"登録番号" &amp; リスト!O2564)&gt;=1,"",IF(VLOOKUP(O2564,登録者リスト!$A$1:$D$43729,4,FALSE)=基本情報!$D$6,O2564,"")),"")</f>
        <v/>
      </c>
    </row>
    <row r="2565" spans="15:16" x14ac:dyDescent="0.15">
      <c r="O2565">
        <v>2564</v>
      </c>
      <c r="P2565" t="str">
        <f>IFERROR(IF(COUNTIF(個人情報!$BI$5:$BI$401,"登録番号" &amp; リスト!O2565)&gt;=1,"",IF(VLOOKUP(O2565,登録者リスト!$A$1:$D$43729,4,FALSE)=基本情報!$D$6,O2565,"")),"")</f>
        <v/>
      </c>
    </row>
    <row r="2566" spans="15:16" x14ac:dyDescent="0.15">
      <c r="O2566">
        <v>2565</v>
      </c>
      <c r="P2566" t="str">
        <f>IFERROR(IF(COUNTIF(個人情報!$BI$5:$BI$401,"登録番号" &amp; リスト!O2566)&gt;=1,"",IF(VLOOKUP(O2566,登録者リスト!$A$1:$D$43729,4,FALSE)=基本情報!$D$6,O2566,"")),"")</f>
        <v/>
      </c>
    </row>
    <row r="2567" spans="15:16" x14ac:dyDescent="0.15">
      <c r="O2567">
        <v>2566</v>
      </c>
      <c r="P2567" t="str">
        <f>IFERROR(IF(COUNTIF(個人情報!$BI$5:$BI$401,"登録番号" &amp; リスト!O2567)&gt;=1,"",IF(VLOOKUP(O2567,登録者リスト!$A$1:$D$43729,4,FALSE)=基本情報!$D$6,O2567,"")),"")</f>
        <v/>
      </c>
    </row>
    <row r="2568" spans="15:16" x14ac:dyDescent="0.15">
      <c r="O2568">
        <v>2567</v>
      </c>
      <c r="P2568" t="str">
        <f>IFERROR(IF(COUNTIF(個人情報!$BI$5:$BI$401,"登録番号" &amp; リスト!O2568)&gt;=1,"",IF(VLOOKUP(O2568,登録者リスト!$A$1:$D$43729,4,FALSE)=基本情報!$D$6,O2568,"")),"")</f>
        <v/>
      </c>
    </row>
    <row r="2569" spans="15:16" x14ac:dyDescent="0.15">
      <c r="O2569">
        <v>2568</v>
      </c>
      <c r="P2569" t="str">
        <f>IFERROR(IF(COUNTIF(個人情報!$BI$5:$BI$401,"登録番号" &amp; リスト!O2569)&gt;=1,"",IF(VLOOKUP(O2569,登録者リスト!$A$1:$D$43729,4,FALSE)=基本情報!$D$6,O2569,"")),"")</f>
        <v/>
      </c>
    </row>
    <row r="2570" spans="15:16" x14ac:dyDescent="0.15">
      <c r="O2570">
        <v>2569</v>
      </c>
      <c r="P2570" t="str">
        <f>IFERROR(IF(COUNTIF(個人情報!$BI$5:$BI$401,"登録番号" &amp; リスト!O2570)&gt;=1,"",IF(VLOOKUP(O2570,登録者リスト!$A$1:$D$43729,4,FALSE)=基本情報!$D$6,O2570,"")),"")</f>
        <v/>
      </c>
    </row>
    <row r="2571" spans="15:16" x14ac:dyDescent="0.15">
      <c r="O2571">
        <v>2570</v>
      </c>
      <c r="P2571" t="str">
        <f>IFERROR(IF(COUNTIF(個人情報!$BI$5:$BI$401,"登録番号" &amp; リスト!O2571)&gt;=1,"",IF(VLOOKUP(O2571,登録者リスト!$A$1:$D$43729,4,FALSE)=基本情報!$D$6,O2571,"")),"")</f>
        <v/>
      </c>
    </row>
    <row r="2572" spans="15:16" x14ac:dyDescent="0.15">
      <c r="O2572">
        <v>2571</v>
      </c>
      <c r="P2572" t="str">
        <f>IFERROR(IF(COUNTIF(個人情報!$BI$5:$BI$401,"登録番号" &amp; リスト!O2572)&gt;=1,"",IF(VLOOKUP(O2572,登録者リスト!$A$1:$D$43729,4,FALSE)=基本情報!$D$6,O2572,"")),"")</f>
        <v/>
      </c>
    </row>
    <row r="2573" spans="15:16" x14ac:dyDescent="0.15">
      <c r="O2573">
        <v>2572</v>
      </c>
      <c r="P2573" t="str">
        <f>IFERROR(IF(COUNTIF(個人情報!$BI$5:$BI$401,"登録番号" &amp; リスト!O2573)&gt;=1,"",IF(VLOOKUP(O2573,登録者リスト!$A$1:$D$43729,4,FALSE)=基本情報!$D$6,O2573,"")),"")</f>
        <v/>
      </c>
    </row>
    <row r="2574" spans="15:16" x14ac:dyDescent="0.15">
      <c r="O2574">
        <v>2573</v>
      </c>
      <c r="P2574" t="str">
        <f>IFERROR(IF(COUNTIF(個人情報!$BI$5:$BI$401,"登録番号" &amp; リスト!O2574)&gt;=1,"",IF(VLOOKUP(O2574,登録者リスト!$A$1:$D$43729,4,FALSE)=基本情報!$D$6,O2574,"")),"")</f>
        <v/>
      </c>
    </row>
    <row r="2575" spans="15:16" x14ac:dyDescent="0.15">
      <c r="O2575">
        <v>2574</v>
      </c>
      <c r="P2575" t="str">
        <f>IFERROR(IF(COUNTIF(個人情報!$BI$5:$BI$401,"登録番号" &amp; リスト!O2575)&gt;=1,"",IF(VLOOKUP(O2575,登録者リスト!$A$1:$D$43729,4,FALSE)=基本情報!$D$6,O2575,"")),"")</f>
        <v/>
      </c>
    </row>
    <row r="2576" spans="15:16" x14ac:dyDescent="0.15">
      <c r="O2576">
        <v>2575</v>
      </c>
      <c r="P2576" t="str">
        <f>IFERROR(IF(COUNTIF(個人情報!$BI$5:$BI$401,"登録番号" &amp; リスト!O2576)&gt;=1,"",IF(VLOOKUP(O2576,登録者リスト!$A$1:$D$43729,4,FALSE)=基本情報!$D$6,O2576,"")),"")</f>
        <v/>
      </c>
    </row>
    <row r="2577" spans="15:16" x14ac:dyDescent="0.15">
      <c r="O2577">
        <v>2576</v>
      </c>
      <c r="P2577" t="str">
        <f>IFERROR(IF(COUNTIF(個人情報!$BI$5:$BI$401,"登録番号" &amp; リスト!O2577)&gt;=1,"",IF(VLOOKUP(O2577,登録者リスト!$A$1:$D$43729,4,FALSE)=基本情報!$D$6,O2577,"")),"")</f>
        <v/>
      </c>
    </row>
    <row r="2578" spans="15:16" x14ac:dyDescent="0.15">
      <c r="O2578">
        <v>2577</v>
      </c>
      <c r="P2578" t="str">
        <f>IFERROR(IF(COUNTIF(個人情報!$BI$5:$BI$401,"登録番号" &amp; リスト!O2578)&gt;=1,"",IF(VLOOKUP(O2578,登録者リスト!$A$1:$D$43729,4,FALSE)=基本情報!$D$6,O2578,"")),"")</f>
        <v/>
      </c>
    </row>
    <row r="2579" spans="15:16" x14ac:dyDescent="0.15">
      <c r="O2579">
        <v>2578</v>
      </c>
      <c r="P2579" t="str">
        <f>IFERROR(IF(COUNTIF(個人情報!$BI$5:$BI$401,"登録番号" &amp; リスト!O2579)&gt;=1,"",IF(VLOOKUP(O2579,登録者リスト!$A$1:$D$43729,4,FALSE)=基本情報!$D$6,O2579,"")),"")</f>
        <v/>
      </c>
    </row>
    <row r="2580" spans="15:16" x14ac:dyDescent="0.15">
      <c r="O2580">
        <v>2579</v>
      </c>
      <c r="P2580" t="str">
        <f>IFERROR(IF(COUNTIF(個人情報!$BI$5:$BI$401,"登録番号" &amp; リスト!O2580)&gt;=1,"",IF(VLOOKUP(O2580,登録者リスト!$A$1:$D$43729,4,FALSE)=基本情報!$D$6,O2580,"")),"")</f>
        <v/>
      </c>
    </row>
    <row r="2581" spans="15:16" x14ac:dyDescent="0.15">
      <c r="O2581">
        <v>2580</v>
      </c>
      <c r="P2581" t="str">
        <f>IFERROR(IF(COUNTIF(個人情報!$BI$5:$BI$401,"登録番号" &amp; リスト!O2581)&gt;=1,"",IF(VLOOKUP(O2581,登録者リスト!$A$1:$D$43729,4,FALSE)=基本情報!$D$6,O2581,"")),"")</f>
        <v/>
      </c>
    </row>
    <row r="2582" spans="15:16" x14ac:dyDescent="0.15">
      <c r="O2582">
        <v>2581</v>
      </c>
      <c r="P2582" t="str">
        <f>IFERROR(IF(COUNTIF(個人情報!$BI$5:$BI$401,"登録番号" &amp; リスト!O2582)&gt;=1,"",IF(VLOOKUP(O2582,登録者リスト!$A$1:$D$43729,4,FALSE)=基本情報!$D$6,O2582,"")),"")</f>
        <v/>
      </c>
    </row>
    <row r="2583" spans="15:16" x14ac:dyDescent="0.15">
      <c r="O2583">
        <v>2582</v>
      </c>
      <c r="P2583" t="str">
        <f>IFERROR(IF(COUNTIF(個人情報!$BI$5:$BI$401,"登録番号" &amp; リスト!O2583)&gt;=1,"",IF(VLOOKUP(O2583,登録者リスト!$A$1:$D$43729,4,FALSE)=基本情報!$D$6,O2583,"")),"")</f>
        <v/>
      </c>
    </row>
    <row r="2584" spans="15:16" x14ac:dyDescent="0.15">
      <c r="O2584">
        <v>2583</v>
      </c>
      <c r="P2584" t="str">
        <f>IFERROR(IF(COUNTIF(個人情報!$BI$5:$BI$401,"登録番号" &amp; リスト!O2584)&gt;=1,"",IF(VLOOKUP(O2584,登録者リスト!$A$1:$D$43729,4,FALSE)=基本情報!$D$6,O2584,"")),"")</f>
        <v/>
      </c>
    </row>
    <row r="2585" spans="15:16" x14ac:dyDescent="0.15">
      <c r="O2585">
        <v>2584</v>
      </c>
      <c r="P2585" t="str">
        <f>IFERROR(IF(COUNTIF(個人情報!$BI$5:$BI$401,"登録番号" &amp; リスト!O2585)&gt;=1,"",IF(VLOOKUP(O2585,登録者リスト!$A$1:$D$43729,4,FALSE)=基本情報!$D$6,O2585,"")),"")</f>
        <v/>
      </c>
    </row>
    <row r="2586" spans="15:16" x14ac:dyDescent="0.15">
      <c r="O2586">
        <v>2585</v>
      </c>
      <c r="P2586" t="str">
        <f>IFERROR(IF(COUNTIF(個人情報!$BI$5:$BI$401,"登録番号" &amp; リスト!O2586)&gt;=1,"",IF(VLOOKUP(O2586,登録者リスト!$A$1:$D$43729,4,FALSE)=基本情報!$D$6,O2586,"")),"")</f>
        <v/>
      </c>
    </row>
    <row r="2587" spans="15:16" x14ac:dyDescent="0.15">
      <c r="O2587">
        <v>2586</v>
      </c>
      <c r="P2587" t="str">
        <f>IFERROR(IF(COUNTIF(個人情報!$BI$5:$BI$401,"登録番号" &amp; リスト!O2587)&gt;=1,"",IF(VLOOKUP(O2587,登録者リスト!$A$1:$D$43729,4,FALSE)=基本情報!$D$6,O2587,"")),"")</f>
        <v/>
      </c>
    </row>
    <row r="2588" spans="15:16" x14ac:dyDescent="0.15">
      <c r="O2588">
        <v>2587</v>
      </c>
      <c r="P2588" t="str">
        <f>IFERROR(IF(COUNTIF(個人情報!$BI$5:$BI$401,"登録番号" &amp; リスト!O2588)&gt;=1,"",IF(VLOOKUP(O2588,登録者リスト!$A$1:$D$43729,4,FALSE)=基本情報!$D$6,O2588,"")),"")</f>
        <v/>
      </c>
    </row>
    <row r="2589" spans="15:16" x14ac:dyDescent="0.15">
      <c r="O2589">
        <v>2588</v>
      </c>
      <c r="P2589" t="str">
        <f>IFERROR(IF(COUNTIF(個人情報!$BI$5:$BI$401,"登録番号" &amp; リスト!O2589)&gt;=1,"",IF(VLOOKUP(O2589,登録者リスト!$A$1:$D$43729,4,FALSE)=基本情報!$D$6,O2589,"")),"")</f>
        <v/>
      </c>
    </row>
    <row r="2590" spans="15:16" x14ac:dyDescent="0.15">
      <c r="O2590">
        <v>2589</v>
      </c>
      <c r="P2590" t="str">
        <f>IFERROR(IF(COUNTIF(個人情報!$BI$5:$BI$401,"登録番号" &amp; リスト!O2590)&gt;=1,"",IF(VLOOKUP(O2590,登録者リスト!$A$1:$D$43729,4,FALSE)=基本情報!$D$6,O2590,"")),"")</f>
        <v/>
      </c>
    </row>
    <row r="2591" spans="15:16" x14ac:dyDescent="0.15">
      <c r="O2591">
        <v>2590</v>
      </c>
      <c r="P2591" t="str">
        <f>IFERROR(IF(COUNTIF(個人情報!$BI$5:$BI$401,"登録番号" &amp; リスト!O2591)&gt;=1,"",IF(VLOOKUP(O2591,登録者リスト!$A$1:$D$43729,4,FALSE)=基本情報!$D$6,O2591,"")),"")</f>
        <v/>
      </c>
    </row>
    <row r="2592" spans="15:16" x14ac:dyDescent="0.15">
      <c r="O2592">
        <v>2591</v>
      </c>
      <c r="P2592" t="str">
        <f>IFERROR(IF(COUNTIF(個人情報!$BI$5:$BI$401,"登録番号" &amp; リスト!O2592)&gt;=1,"",IF(VLOOKUP(O2592,登録者リスト!$A$1:$D$43729,4,FALSE)=基本情報!$D$6,O2592,"")),"")</f>
        <v/>
      </c>
    </row>
    <row r="2593" spans="15:16" x14ac:dyDescent="0.15">
      <c r="O2593">
        <v>2592</v>
      </c>
      <c r="P2593" t="str">
        <f>IFERROR(IF(COUNTIF(個人情報!$BI$5:$BI$401,"登録番号" &amp; リスト!O2593)&gt;=1,"",IF(VLOOKUP(O2593,登録者リスト!$A$1:$D$43729,4,FALSE)=基本情報!$D$6,O2593,"")),"")</f>
        <v/>
      </c>
    </row>
    <row r="2594" spans="15:16" x14ac:dyDescent="0.15">
      <c r="O2594">
        <v>2593</v>
      </c>
      <c r="P2594" t="str">
        <f>IFERROR(IF(COUNTIF(個人情報!$BI$5:$BI$401,"登録番号" &amp; リスト!O2594)&gt;=1,"",IF(VLOOKUP(O2594,登録者リスト!$A$1:$D$43729,4,FALSE)=基本情報!$D$6,O2594,"")),"")</f>
        <v/>
      </c>
    </row>
    <row r="2595" spans="15:16" x14ac:dyDescent="0.15">
      <c r="O2595">
        <v>2594</v>
      </c>
      <c r="P2595" t="str">
        <f>IFERROR(IF(COUNTIF(個人情報!$BI$5:$BI$401,"登録番号" &amp; リスト!O2595)&gt;=1,"",IF(VLOOKUP(O2595,登録者リスト!$A$1:$D$43729,4,FALSE)=基本情報!$D$6,O2595,"")),"")</f>
        <v/>
      </c>
    </row>
    <row r="2596" spans="15:16" x14ac:dyDescent="0.15">
      <c r="O2596">
        <v>2595</v>
      </c>
      <c r="P2596" t="str">
        <f>IFERROR(IF(COUNTIF(個人情報!$BI$5:$BI$401,"登録番号" &amp; リスト!O2596)&gt;=1,"",IF(VLOOKUP(O2596,登録者リスト!$A$1:$D$43729,4,FALSE)=基本情報!$D$6,O2596,"")),"")</f>
        <v/>
      </c>
    </row>
    <row r="2597" spans="15:16" x14ac:dyDescent="0.15">
      <c r="O2597">
        <v>2596</v>
      </c>
      <c r="P2597" t="str">
        <f>IFERROR(IF(COUNTIF(個人情報!$BI$5:$BI$401,"登録番号" &amp; リスト!O2597)&gt;=1,"",IF(VLOOKUP(O2597,登録者リスト!$A$1:$D$43729,4,FALSE)=基本情報!$D$6,O2597,"")),"")</f>
        <v/>
      </c>
    </row>
    <row r="2598" spans="15:16" x14ac:dyDescent="0.15">
      <c r="O2598">
        <v>2597</v>
      </c>
      <c r="P2598" t="str">
        <f>IFERROR(IF(COUNTIF(個人情報!$BI$5:$BI$401,"登録番号" &amp; リスト!O2598)&gt;=1,"",IF(VLOOKUP(O2598,登録者リスト!$A$1:$D$43729,4,FALSE)=基本情報!$D$6,O2598,"")),"")</f>
        <v/>
      </c>
    </row>
    <row r="2599" spans="15:16" x14ac:dyDescent="0.15">
      <c r="O2599">
        <v>2598</v>
      </c>
      <c r="P2599" t="str">
        <f>IFERROR(IF(COUNTIF(個人情報!$BI$5:$BI$401,"登録番号" &amp; リスト!O2599)&gt;=1,"",IF(VLOOKUP(O2599,登録者リスト!$A$1:$D$43729,4,FALSE)=基本情報!$D$6,O2599,"")),"")</f>
        <v/>
      </c>
    </row>
    <row r="2600" spans="15:16" x14ac:dyDescent="0.15">
      <c r="O2600">
        <v>2599</v>
      </c>
      <c r="P2600" t="str">
        <f>IFERROR(IF(COUNTIF(個人情報!$BI$5:$BI$401,"登録番号" &amp; リスト!O2600)&gt;=1,"",IF(VLOOKUP(O2600,登録者リスト!$A$1:$D$43729,4,FALSE)=基本情報!$D$6,O2600,"")),"")</f>
        <v/>
      </c>
    </row>
    <row r="2601" spans="15:16" x14ac:dyDescent="0.15">
      <c r="O2601">
        <v>2600</v>
      </c>
      <c r="P2601" t="str">
        <f>IFERROR(IF(COUNTIF(個人情報!$BI$5:$BI$401,"登録番号" &amp; リスト!O2601)&gt;=1,"",IF(VLOOKUP(O2601,登録者リスト!$A$1:$D$43729,4,FALSE)=基本情報!$D$6,O2601,"")),"")</f>
        <v/>
      </c>
    </row>
    <row r="2602" spans="15:16" x14ac:dyDescent="0.15">
      <c r="O2602">
        <v>2601</v>
      </c>
      <c r="P2602" t="str">
        <f>IFERROR(IF(COUNTIF(個人情報!$BI$5:$BI$401,"登録番号" &amp; リスト!O2602)&gt;=1,"",IF(VLOOKUP(O2602,登録者リスト!$A$1:$D$43729,4,FALSE)=基本情報!$D$6,O2602,"")),"")</f>
        <v/>
      </c>
    </row>
    <row r="2603" spans="15:16" x14ac:dyDescent="0.15">
      <c r="O2603">
        <v>2602</v>
      </c>
      <c r="P2603" t="str">
        <f>IFERROR(IF(COUNTIF(個人情報!$BI$5:$BI$401,"登録番号" &amp; リスト!O2603)&gt;=1,"",IF(VLOOKUP(O2603,登録者リスト!$A$1:$D$43729,4,FALSE)=基本情報!$D$6,O2603,"")),"")</f>
        <v/>
      </c>
    </row>
    <row r="2604" spans="15:16" x14ac:dyDescent="0.15">
      <c r="O2604">
        <v>2603</v>
      </c>
      <c r="P2604" t="str">
        <f>IFERROR(IF(COUNTIF(個人情報!$BI$5:$BI$401,"登録番号" &amp; リスト!O2604)&gt;=1,"",IF(VLOOKUP(O2604,登録者リスト!$A$1:$D$43729,4,FALSE)=基本情報!$D$6,O2604,"")),"")</f>
        <v/>
      </c>
    </row>
    <row r="2605" spans="15:16" x14ac:dyDescent="0.15">
      <c r="O2605">
        <v>2604</v>
      </c>
      <c r="P2605" t="str">
        <f>IFERROR(IF(COUNTIF(個人情報!$BI$5:$BI$401,"登録番号" &amp; リスト!O2605)&gt;=1,"",IF(VLOOKUP(O2605,登録者リスト!$A$1:$D$43729,4,FALSE)=基本情報!$D$6,O2605,"")),"")</f>
        <v/>
      </c>
    </row>
    <row r="2606" spans="15:16" x14ac:dyDescent="0.15">
      <c r="O2606">
        <v>2605</v>
      </c>
      <c r="P2606" t="str">
        <f>IFERROR(IF(COUNTIF(個人情報!$BI$5:$BI$401,"登録番号" &amp; リスト!O2606)&gt;=1,"",IF(VLOOKUP(O2606,登録者リスト!$A$1:$D$43729,4,FALSE)=基本情報!$D$6,O2606,"")),"")</f>
        <v/>
      </c>
    </row>
    <row r="2607" spans="15:16" x14ac:dyDescent="0.15">
      <c r="O2607">
        <v>2606</v>
      </c>
      <c r="P2607" t="str">
        <f>IFERROR(IF(COUNTIF(個人情報!$BI$5:$BI$401,"登録番号" &amp; リスト!O2607)&gt;=1,"",IF(VLOOKUP(O2607,登録者リスト!$A$1:$D$43729,4,FALSE)=基本情報!$D$6,O2607,"")),"")</f>
        <v/>
      </c>
    </row>
    <row r="2608" spans="15:16" x14ac:dyDescent="0.15">
      <c r="O2608">
        <v>2607</v>
      </c>
      <c r="P2608" t="str">
        <f>IFERROR(IF(COUNTIF(個人情報!$BI$5:$BI$401,"登録番号" &amp; リスト!O2608)&gt;=1,"",IF(VLOOKUP(O2608,登録者リスト!$A$1:$D$43729,4,FALSE)=基本情報!$D$6,O2608,"")),"")</f>
        <v/>
      </c>
    </row>
    <row r="2609" spans="15:16" x14ac:dyDescent="0.15">
      <c r="O2609">
        <v>2608</v>
      </c>
      <c r="P2609" t="str">
        <f>IFERROR(IF(COUNTIF(個人情報!$BI$5:$BI$401,"登録番号" &amp; リスト!O2609)&gt;=1,"",IF(VLOOKUP(O2609,登録者リスト!$A$1:$D$43729,4,FALSE)=基本情報!$D$6,O2609,"")),"")</f>
        <v/>
      </c>
    </row>
    <row r="2610" spans="15:16" x14ac:dyDescent="0.15">
      <c r="O2610">
        <v>2609</v>
      </c>
      <c r="P2610" t="str">
        <f>IFERROR(IF(COUNTIF(個人情報!$BI$5:$BI$401,"登録番号" &amp; リスト!O2610)&gt;=1,"",IF(VLOOKUP(O2610,登録者リスト!$A$1:$D$43729,4,FALSE)=基本情報!$D$6,O2610,"")),"")</f>
        <v/>
      </c>
    </row>
    <row r="2611" spans="15:16" x14ac:dyDescent="0.15">
      <c r="O2611">
        <v>2610</v>
      </c>
      <c r="P2611" t="str">
        <f>IFERROR(IF(COUNTIF(個人情報!$BI$5:$BI$401,"登録番号" &amp; リスト!O2611)&gt;=1,"",IF(VLOOKUP(O2611,登録者リスト!$A$1:$D$43729,4,FALSE)=基本情報!$D$6,O2611,"")),"")</f>
        <v/>
      </c>
    </row>
    <row r="2612" spans="15:16" x14ac:dyDescent="0.15">
      <c r="O2612">
        <v>2611</v>
      </c>
      <c r="P2612" t="str">
        <f>IFERROR(IF(COUNTIF(個人情報!$BI$5:$BI$401,"登録番号" &amp; リスト!O2612)&gt;=1,"",IF(VLOOKUP(O2612,登録者リスト!$A$1:$D$43729,4,FALSE)=基本情報!$D$6,O2612,"")),"")</f>
        <v/>
      </c>
    </row>
    <row r="2613" spans="15:16" x14ac:dyDescent="0.15">
      <c r="O2613">
        <v>2612</v>
      </c>
      <c r="P2613" t="str">
        <f>IFERROR(IF(COUNTIF(個人情報!$BI$5:$BI$401,"登録番号" &amp; リスト!O2613)&gt;=1,"",IF(VLOOKUP(O2613,登録者リスト!$A$1:$D$43729,4,FALSE)=基本情報!$D$6,O2613,"")),"")</f>
        <v/>
      </c>
    </row>
    <row r="2614" spans="15:16" x14ac:dyDescent="0.15">
      <c r="O2614">
        <v>2613</v>
      </c>
      <c r="P2614" t="str">
        <f>IFERROR(IF(COUNTIF(個人情報!$BI$5:$BI$401,"登録番号" &amp; リスト!O2614)&gt;=1,"",IF(VLOOKUP(O2614,登録者リスト!$A$1:$D$43729,4,FALSE)=基本情報!$D$6,O2614,"")),"")</f>
        <v/>
      </c>
    </row>
    <row r="2615" spans="15:16" x14ac:dyDescent="0.15">
      <c r="O2615">
        <v>2614</v>
      </c>
      <c r="P2615" t="str">
        <f>IFERROR(IF(COUNTIF(個人情報!$BI$5:$BI$401,"登録番号" &amp; リスト!O2615)&gt;=1,"",IF(VLOOKUP(O2615,登録者リスト!$A$1:$D$43729,4,FALSE)=基本情報!$D$6,O2615,"")),"")</f>
        <v/>
      </c>
    </row>
    <row r="2616" spans="15:16" x14ac:dyDescent="0.15">
      <c r="O2616">
        <v>2615</v>
      </c>
      <c r="P2616" t="str">
        <f>IFERROR(IF(COUNTIF(個人情報!$BI$5:$BI$401,"登録番号" &amp; リスト!O2616)&gt;=1,"",IF(VLOOKUP(O2616,登録者リスト!$A$1:$D$43729,4,FALSE)=基本情報!$D$6,O2616,"")),"")</f>
        <v/>
      </c>
    </row>
    <row r="2617" spans="15:16" x14ac:dyDescent="0.15">
      <c r="O2617">
        <v>2616</v>
      </c>
      <c r="P2617" t="str">
        <f>IFERROR(IF(COUNTIF(個人情報!$BI$5:$BI$401,"登録番号" &amp; リスト!O2617)&gt;=1,"",IF(VLOOKUP(O2617,登録者リスト!$A$1:$D$43729,4,FALSE)=基本情報!$D$6,O2617,"")),"")</f>
        <v/>
      </c>
    </row>
    <row r="2618" spans="15:16" x14ac:dyDescent="0.15">
      <c r="O2618">
        <v>2617</v>
      </c>
      <c r="P2618" t="str">
        <f>IFERROR(IF(COUNTIF(個人情報!$BI$5:$BI$401,"登録番号" &amp; リスト!O2618)&gt;=1,"",IF(VLOOKUP(O2618,登録者リスト!$A$1:$D$43729,4,FALSE)=基本情報!$D$6,O2618,"")),"")</f>
        <v/>
      </c>
    </row>
    <row r="2619" spans="15:16" x14ac:dyDescent="0.15">
      <c r="O2619">
        <v>2618</v>
      </c>
      <c r="P2619" t="str">
        <f>IFERROR(IF(COUNTIF(個人情報!$BI$5:$BI$401,"登録番号" &amp; リスト!O2619)&gt;=1,"",IF(VLOOKUP(O2619,登録者リスト!$A$1:$D$43729,4,FALSE)=基本情報!$D$6,O2619,"")),"")</f>
        <v/>
      </c>
    </row>
    <row r="2620" spans="15:16" x14ac:dyDescent="0.15">
      <c r="O2620">
        <v>2619</v>
      </c>
      <c r="P2620" t="str">
        <f>IFERROR(IF(COUNTIF(個人情報!$BI$5:$BI$401,"登録番号" &amp; リスト!O2620)&gt;=1,"",IF(VLOOKUP(O2620,登録者リスト!$A$1:$D$43729,4,FALSE)=基本情報!$D$6,O2620,"")),"")</f>
        <v/>
      </c>
    </row>
    <row r="2621" spans="15:16" x14ac:dyDescent="0.15">
      <c r="O2621">
        <v>2620</v>
      </c>
      <c r="P2621" t="str">
        <f>IFERROR(IF(COUNTIF(個人情報!$BI$5:$BI$401,"登録番号" &amp; リスト!O2621)&gt;=1,"",IF(VLOOKUP(O2621,登録者リスト!$A$1:$D$43729,4,FALSE)=基本情報!$D$6,O2621,"")),"")</f>
        <v/>
      </c>
    </row>
    <row r="2622" spans="15:16" x14ac:dyDescent="0.15">
      <c r="O2622">
        <v>2621</v>
      </c>
      <c r="P2622" t="str">
        <f>IFERROR(IF(COUNTIF(個人情報!$BI$5:$BI$401,"登録番号" &amp; リスト!O2622)&gt;=1,"",IF(VLOOKUP(O2622,登録者リスト!$A$1:$D$43729,4,FALSE)=基本情報!$D$6,O2622,"")),"")</f>
        <v/>
      </c>
    </row>
    <row r="2623" spans="15:16" x14ac:dyDescent="0.15">
      <c r="O2623">
        <v>2622</v>
      </c>
      <c r="P2623" t="str">
        <f>IFERROR(IF(COUNTIF(個人情報!$BI$5:$BI$401,"登録番号" &amp; リスト!O2623)&gt;=1,"",IF(VLOOKUP(O2623,登録者リスト!$A$1:$D$43729,4,FALSE)=基本情報!$D$6,O2623,"")),"")</f>
        <v/>
      </c>
    </row>
    <row r="2624" spans="15:16" x14ac:dyDescent="0.15">
      <c r="O2624">
        <v>2623</v>
      </c>
      <c r="P2624" t="str">
        <f>IFERROR(IF(COUNTIF(個人情報!$BI$5:$BI$401,"登録番号" &amp; リスト!O2624)&gt;=1,"",IF(VLOOKUP(O2624,登録者リスト!$A$1:$D$43729,4,FALSE)=基本情報!$D$6,O2624,"")),"")</f>
        <v/>
      </c>
    </row>
    <row r="2625" spans="15:16" x14ac:dyDescent="0.15">
      <c r="O2625">
        <v>2624</v>
      </c>
      <c r="P2625" t="str">
        <f>IFERROR(IF(COUNTIF(個人情報!$BI$5:$BI$401,"登録番号" &amp; リスト!O2625)&gt;=1,"",IF(VLOOKUP(O2625,登録者リスト!$A$1:$D$43729,4,FALSE)=基本情報!$D$6,O2625,"")),"")</f>
        <v/>
      </c>
    </row>
    <row r="2626" spans="15:16" x14ac:dyDescent="0.15">
      <c r="O2626">
        <v>2625</v>
      </c>
      <c r="P2626" t="str">
        <f>IFERROR(IF(COUNTIF(個人情報!$BI$5:$BI$401,"登録番号" &amp; リスト!O2626)&gt;=1,"",IF(VLOOKUP(O2626,登録者リスト!$A$1:$D$43729,4,FALSE)=基本情報!$D$6,O2626,"")),"")</f>
        <v/>
      </c>
    </row>
    <row r="2627" spans="15:16" x14ac:dyDescent="0.15">
      <c r="O2627">
        <v>2626</v>
      </c>
      <c r="P2627" t="str">
        <f>IFERROR(IF(COUNTIF(個人情報!$BI$5:$BI$401,"登録番号" &amp; リスト!O2627)&gt;=1,"",IF(VLOOKUP(O2627,登録者リスト!$A$1:$D$43729,4,FALSE)=基本情報!$D$6,O2627,"")),"")</f>
        <v/>
      </c>
    </row>
    <row r="2628" spans="15:16" x14ac:dyDescent="0.15">
      <c r="O2628">
        <v>2627</v>
      </c>
      <c r="P2628" t="str">
        <f>IFERROR(IF(COUNTIF(個人情報!$BI$5:$BI$401,"登録番号" &amp; リスト!O2628)&gt;=1,"",IF(VLOOKUP(O2628,登録者リスト!$A$1:$D$43729,4,FALSE)=基本情報!$D$6,O2628,"")),"")</f>
        <v/>
      </c>
    </row>
    <row r="2629" spans="15:16" x14ac:dyDescent="0.15">
      <c r="O2629">
        <v>2628</v>
      </c>
      <c r="P2629" t="str">
        <f>IFERROR(IF(COUNTIF(個人情報!$BI$5:$BI$401,"登録番号" &amp; リスト!O2629)&gt;=1,"",IF(VLOOKUP(O2629,登録者リスト!$A$1:$D$43729,4,FALSE)=基本情報!$D$6,O2629,"")),"")</f>
        <v/>
      </c>
    </row>
    <row r="2630" spans="15:16" x14ac:dyDescent="0.15">
      <c r="O2630">
        <v>2629</v>
      </c>
      <c r="P2630" t="str">
        <f>IFERROR(IF(COUNTIF(個人情報!$BI$5:$BI$401,"登録番号" &amp; リスト!O2630)&gt;=1,"",IF(VLOOKUP(O2630,登録者リスト!$A$1:$D$43729,4,FALSE)=基本情報!$D$6,O2630,"")),"")</f>
        <v/>
      </c>
    </row>
    <row r="2631" spans="15:16" x14ac:dyDescent="0.15">
      <c r="O2631">
        <v>2630</v>
      </c>
      <c r="P2631" t="str">
        <f>IFERROR(IF(COUNTIF(個人情報!$BI$5:$BI$401,"登録番号" &amp; リスト!O2631)&gt;=1,"",IF(VLOOKUP(O2631,登録者リスト!$A$1:$D$43729,4,FALSE)=基本情報!$D$6,O2631,"")),"")</f>
        <v/>
      </c>
    </row>
    <row r="2632" spans="15:16" x14ac:dyDescent="0.15">
      <c r="O2632">
        <v>2631</v>
      </c>
      <c r="P2632" t="str">
        <f>IFERROR(IF(COUNTIF(個人情報!$BI$5:$BI$401,"登録番号" &amp; リスト!O2632)&gt;=1,"",IF(VLOOKUP(O2632,登録者リスト!$A$1:$D$43729,4,FALSE)=基本情報!$D$6,O2632,"")),"")</f>
        <v/>
      </c>
    </row>
    <row r="2633" spans="15:16" x14ac:dyDescent="0.15">
      <c r="O2633">
        <v>2632</v>
      </c>
      <c r="P2633" t="str">
        <f>IFERROR(IF(COUNTIF(個人情報!$BI$5:$BI$401,"登録番号" &amp; リスト!O2633)&gt;=1,"",IF(VLOOKUP(O2633,登録者リスト!$A$1:$D$43729,4,FALSE)=基本情報!$D$6,O2633,"")),"")</f>
        <v/>
      </c>
    </row>
    <row r="2634" spans="15:16" x14ac:dyDescent="0.15">
      <c r="O2634">
        <v>2633</v>
      </c>
      <c r="P2634" t="str">
        <f>IFERROR(IF(COUNTIF(個人情報!$BI$5:$BI$401,"登録番号" &amp; リスト!O2634)&gt;=1,"",IF(VLOOKUP(O2634,登録者リスト!$A$1:$D$43729,4,FALSE)=基本情報!$D$6,O2634,"")),"")</f>
        <v/>
      </c>
    </row>
    <row r="2635" spans="15:16" x14ac:dyDescent="0.15">
      <c r="O2635">
        <v>2634</v>
      </c>
      <c r="P2635" t="str">
        <f>IFERROR(IF(COUNTIF(個人情報!$BI$5:$BI$401,"登録番号" &amp; リスト!O2635)&gt;=1,"",IF(VLOOKUP(O2635,登録者リスト!$A$1:$D$43729,4,FALSE)=基本情報!$D$6,O2635,"")),"")</f>
        <v/>
      </c>
    </row>
    <row r="2636" spans="15:16" x14ac:dyDescent="0.15">
      <c r="O2636">
        <v>2635</v>
      </c>
      <c r="P2636" t="str">
        <f>IFERROR(IF(COUNTIF(個人情報!$BI$5:$BI$401,"登録番号" &amp; リスト!O2636)&gt;=1,"",IF(VLOOKUP(O2636,登録者リスト!$A$1:$D$43729,4,FALSE)=基本情報!$D$6,O2636,"")),"")</f>
        <v/>
      </c>
    </row>
    <row r="2637" spans="15:16" x14ac:dyDescent="0.15">
      <c r="O2637">
        <v>2636</v>
      </c>
      <c r="P2637" t="str">
        <f>IFERROR(IF(COUNTIF(個人情報!$BI$5:$BI$401,"登録番号" &amp; リスト!O2637)&gt;=1,"",IF(VLOOKUP(O2637,登録者リスト!$A$1:$D$43729,4,FALSE)=基本情報!$D$6,O2637,"")),"")</f>
        <v/>
      </c>
    </row>
    <row r="2638" spans="15:16" x14ac:dyDescent="0.15">
      <c r="O2638">
        <v>2637</v>
      </c>
      <c r="P2638" t="str">
        <f>IFERROR(IF(COUNTIF(個人情報!$BI$5:$BI$401,"登録番号" &amp; リスト!O2638)&gt;=1,"",IF(VLOOKUP(O2638,登録者リスト!$A$1:$D$43729,4,FALSE)=基本情報!$D$6,O2638,"")),"")</f>
        <v/>
      </c>
    </row>
    <row r="2639" spans="15:16" x14ac:dyDescent="0.15">
      <c r="O2639">
        <v>2638</v>
      </c>
      <c r="P2639" t="str">
        <f>IFERROR(IF(COUNTIF(個人情報!$BI$5:$BI$401,"登録番号" &amp; リスト!O2639)&gt;=1,"",IF(VLOOKUP(O2639,登録者リスト!$A$1:$D$43729,4,FALSE)=基本情報!$D$6,O2639,"")),"")</f>
        <v/>
      </c>
    </row>
    <row r="2640" spans="15:16" x14ac:dyDescent="0.15">
      <c r="O2640">
        <v>2639</v>
      </c>
      <c r="P2640" t="str">
        <f>IFERROR(IF(COUNTIF(個人情報!$BI$5:$BI$401,"登録番号" &amp; リスト!O2640)&gt;=1,"",IF(VLOOKUP(O2640,登録者リスト!$A$1:$D$43729,4,FALSE)=基本情報!$D$6,O2640,"")),"")</f>
        <v/>
      </c>
    </row>
    <row r="2641" spans="15:16" x14ac:dyDescent="0.15">
      <c r="O2641">
        <v>2640</v>
      </c>
      <c r="P2641" t="str">
        <f>IFERROR(IF(COUNTIF(個人情報!$BI$5:$BI$401,"登録番号" &amp; リスト!O2641)&gt;=1,"",IF(VLOOKUP(O2641,登録者リスト!$A$1:$D$43729,4,FALSE)=基本情報!$D$6,O2641,"")),"")</f>
        <v/>
      </c>
    </row>
    <row r="2642" spans="15:16" x14ac:dyDescent="0.15">
      <c r="O2642">
        <v>2641</v>
      </c>
      <c r="P2642" t="str">
        <f>IFERROR(IF(COUNTIF(個人情報!$BI$5:$BI$401,"登録番号" &amp; リスト!O2642)&gt;=1,"",IF(VLOOKUP(O2642,登録者リスト!$A$1:$D$43729,4,FALSE)=基本情報!$D$6,O2642,"")),"")</f>
        <v/>
      </c>
    </row>
    <row r="2643" spans="15:16" x14ac:dyDescent="0.15">
      <c r="O2643">
        <v>2642</v>
      </c>
      <c r="P2643" t="str">
        <f>IFERROR(IF(COUNTIF(個人情報!$BI$5:$BI$401,"登録番号" &amp; リスト!O2643)&gt;=1,"",IF(VLOOKUP(O2643,登録者リスト!$A$1:$D$43729,4,FALSE)=基本情報!$D$6,O2643,"")),"")</f>
        <v/>
      </c>
    </row>
    <row r="2644" spans="15:16" x14ac:dyDescent="0.15">
      <c r="O2644">
        <v>2643</v>
      </c>
      <c r="P2644" t="str">
        <f>IFERROR(IF(COUNTIF(個人情報!$BI$5:$BI$401,"登録番号" &amp; リスト!O2644)&gt;=1,"",IF(VLOOKUP(O2644,登録者リスト!$A$1:$D$43729,4,FALSE)=基本情報!$D$6,O2644,"")),"")</f>
        <v/>
      </c>
    </row>
    <row r="2645" spans="15:16" x14ac:dyDescent="0.15">
      <c r="O2645">
        <v>2644</v>
      </c>
      <c r="P2645" t="str">
        <f>IFERROR(IF(COUNTIF(個人情報!$BI$5:$BI$401,"登録番号" &amp; リスト!O2645)&gt;=1,"",IF(VLOOKUP(O2645,登録者リスト!$A$1:$D$43729,4,FALSE)=基本情報!$D$6,O2645,"")),"")</f>
        <v/>
      </c>
    </row>
    <row r="2646" spans="15:16" x14ac:dyDescent="0.15">
      <c r="O2646">
        <v>2645</v>
      </c>
      <c r="P2646" t="str">
        <f>IFERROR(IF(COUNTIF(個人情報!$BI$5:$BI$401,"登録番号" &amp; リスト!O2646)&gt;=1,"",IF(VLOOKUP(O2646,登録者リスト!$A$1:$D$43729,4,FALSE)=基本情報!$D$6,O2646,"")),"")</f>
        <v/>
      </c>
    </row>
    <row r="2647" spans="15:16" x14ac:dyDescent="0.15">
      <c r="O2647">
        <v>2646</v>
      </c>
      <c r="P2647" t="str">
        <f>IFERROR(IF(COUNTIF(個人情報!$BI$5:$BI$401,"登録番号" &amp; リスト!O2647)&gt;=1,"",IF(VLOOKUP(O2647,登録者リスト!$A$1:$D$43729,4,FALSE)=基本情報!$D$6,O2647,"")),"")</f>
        <v/>
      </c>
    </row>
    <row r="2648" spans="15:16" x14ac:dyDescent="0.15">
      <c r="O2648">
        <v>2647</v>
      </c>
      <c r="P2648" t="str">
        <f>IFERROR(IF(COUNTIF(個人情報!$BI$5:$BI$401,"登録番号" &amp; リスト!O2648)&gt;=1,"",IF(VLOOKUP(O2648,登録者リスト!$A$1:$D$43729,4,FALSE)=基本情報!$D$6,O2648,"")),"")</f>
        <v/>
      </c>
    </row>
    <row r="2649" spans="15:16" x14ac:dyDescent="0.15">
      <c r="O2649">
        <v>2648</v>
      </c>
      <c r="P2649" t="str">
        <f>IFERROR(IF(COUNTIF(個人情報!$BI$5:$BI$401,"登録番号" &amp; リスト!O2649)&gt;=1,"",IF(VLOOKUP(O2649,登録者リスト!$A$1:$D$43729,4,FALSE)=基本情報!$D$6,O2649,"")),"")</f>
        <v/>
      </c>
    </row>
    <row r="2650" spans="15:16" x14ac:dyDescent="0.15">
      <c r="O2650">
        <v>2649</v>
      </c>
      <c r="P2650" t="str">
        <f>IFERROR(IF(COUNTIF(個人情報!$BI$5:$BI$401,"登録番号" &amp; リスト!O2650)&gt;=1,"",IF(VLOOKUP(O2650,登録者リスト!$A$1:$D$43729,4,FALSE)=基本情報!$D$6,O2650,"")),"")</f>
        <v/>
      </c>
    </row>
    <row r="2651" spans="15:16" x14ac:dyDescent="0.15">
      <c r="O2651">
        <v>2650</v>
      </c>
      <c r="P2651" t="str">
        <f>IFERROR(IF(COUNTIF(個人情報!$BI$5:$BI$401,"登録番号" &amp; リスト!O2651)&gt;=1,"",IF(VLOOKUP(O2651,登録者リスト!$A$1:$D$43729,4,FALSE)=基本情報!$D$6,O2651,"")),"")</f>
        <v/>
      </c>
    </row>
    <row r="2652" spans="15:16" x14ac:dyDescent="0.15">
      <c r="O2652">
        <v>2651</v>
      </c>
      <c r="P2652" t="str">
        <f>IFERROR(IF(COUNTIF(個人情報!$BI$5:$BI$401,"登録番号" &amp; リスト!O2652)&gt;=1,"",IF(VLOOKUP(O2652,登録者リスト!$A$1:$D$43729,4,FALSE)=基本情報!$D$6,O2652,"")),"")</f>
        <v/>
      </c>
    </row>
    <row r="2653" spans="15:16" x14ac:dyDescent="0.15">
      <c r="O2653">
        <v>2652</v>
      </c>
      <c r="P2653" t="str">
        <f>IFERROR(IF(COUNTIF(個人情報!$BI$5:$BI$401,"登録番号" &amp; リスト!O2653)&gt;=1,"",IF(VLOOKUP(O2653,登録者リスト!$A$1:$D$43729,4,FALSE)=基本情報!$D$6,O2653,"")),"")</f>
        <v/>
      </c>
    </row>
    <row r="2654" spans="15:16" x14ac:dyDescent="0.15">
      <c r="O2654">
        <v>2653</v>
      </c>
      <c r="P2654" t="str">
        <f>IFERROR(IF(COUNTIF(個人情報!$BI$5:$BI$401,"登録番号" &amp; リスト!O2654)&gt;=1,"",IF(VLOOKUP(O2654,登録者リスト!$A$1:$D$43729,4,FALSE)=基本情報!$D$6,O2654,"")),"")</f>
        <v/>
      </c>
    </row>
    <row r="2655" spans="15:16" x14ac:dyDescent="0.15">
      <c r="O2655">
        <v>2654</v>
      </c>
      <c r="P2655" t="str">
        <f>IFERROR(IF(COUNTIF(個人情報!$BI$5:$BI$401,"登録番号" &amp; リスト!O2655)&gt;=1,"",IF(VLOOKUP(O2655,登録者リスト!$A$1:$D$43729,4,FALSE)=基本情報!$D$6,O2655,"")),"")</f>
        <v/>
      </c>
    </row>
    <row r="2656" spans="15:16" x14ac:dyDescent="0.15">
      <c r="O2656">
        <v>2655</v>
      </c>
      <c r="P2656" t="str">
        <f>IFERROR(IF(COUNTIF(個人情報!$BI$5:$BI$401,"登録番号" &amp; リスト!O2656)&gt;=1,"",IF(VLOOKUP(O2656,登録者リスト!$A$1:$D$43729,4,FALSE)=基本情報!$D$6,O2656,"")),"")</f>
        <v/>
      </c>
    </row>
    <row r="2657" spans="15:16" x14ac:dyDescent="0.15">
      <c r="O2657">
        <v>2656</v>
      </c>
      <c r="P2657" t="str">
        <f>IFERROR(IF(COUNTIF(個人情報!$BI$5:$BI$401,"登録番号" &amp; リスト!O2657)&gt;=1,"",IF(VLOOKUP(O2657,登録者リスト!$A$1:$D$43729,4,FALSE)=基本情報!$D$6,O2657,"")),"")</f>
        <v/>
      </c>
    </row>
    <row r="2658" spans="15:16" x14ac:dyDescent="0.15">
      <c r="O2658">
        <v>2657</v>
      </c>
      <c r="P2658" t="str">
        <f>IFERROR(IF(COUNTIF(個人情報!$BI$5:$BI$401,"登録番号" &amp; リスト!O2658)&gt;=1,"",IF(VLOOKUP(O2658,登録者リスト!$A$1:$D$43729,4,FALSE)=基本情報!$D$6,O2658,"")),"")</f>
        <v/>
      </c>
    </row>
    <row r="2659" spans="15:16" x14ac:dyDescent="0.15">
      <c r="O2659">
        <v>2658</v>
      </c>
      <c r="P2659" t="str">
        <f>IFERROR(IF(COUNTIF(個人情報!$BI$5:$BI$401,"登録番号" &amp; リスト!O2659)&gt;=1,"",IF(VLOOKUP(O2659,登録者リスト!$A$1:$D$43729,4,FALSE)=基本情報!$D$6,O2659,"")),"")</f>
        <v/>
      </c>
    </row>
    <row r="2660" spans="15:16" x14ac:dyDescent="0.15">
      <c r="O2660">
        <v>2659</v>
      </c>
      <c r="P2660" t="str">
        <f>IFERROR(IF(COUNTIF(個人情報!$BI$5:$BI$401,"登録番号" &amp; リスト!O2660)&gt;=1,"",IF(VLOOKUP(O2660,登録者リスト!$A$1:$D$43729,4,FALSE)=基本情報!$D$6,O2660,"")),"")</f>
        <v/>
      </c>
    </row>
    <row r="2661" spans="15:16" x14ac:dyDescent="0.15">
      <c r="O2661">
        <v>2660</v>
      </c>
      <c r="P2661" t="str">
        <f>IFERROR(IF(COUNTIF(個人情報!$BI$5:$BI$401,"登録番号" &amp; リスト!O2661)&gt;=1,"",IF(VLOOKUP(O2661,登録者リスト!$A$1:$D$43729,4,FALSE)=基本情報!$D$6,O2661,"")),"")</f>
        <v/>
      </c>
    </row>
    <row r="2662" spans="15:16" x14ac:dyDescent="0.15">
      <c r="O2662">
        <v>2661</v>
      </c>
      <c r="P2662" t="str">
        <f>IFERROR(IF(COUNTIF(個人情報!$BI$5:$BI$401,"登録番号" &amp; リスト!O2662)&gt;=1,"",IF(VLOOKUP(O2662,登録者リスト!$A$1:$D$43729,4,FALSE)=基本情報!$D$6,O2662,"")),"")</f>
        <v/>
      </c>
    </row>
    <row r="2663" spans="15:16" x14ac:dyDescent="0.15">
      <c r="O2663">
        <v>2662</v>
      </c>
      <c r="P2663" t="str">
        <f>IFERROR(IF(COUNTIF(個人情報!$BI$5:$BI$401,"登録番号" &amp; リスト!O2663)&gt;=1,"",IF(VLOOKUP(O2663,登録者リスト!$A$1:$D$43729,4,FALSE)=基本情報!$D$6,O2663,"")),"")</f>
        <v/>
      </c>
    </row>
    <row r="2664" spans="15:16" x14ac:dyDescent="0.15">
      <c r="O2664">
        <v>2663</v>
      </c>
      <c r="P2664" t="str">
        <f>IFERROR(IF(COUNTIF(個人情報!$BI$5:$BI$401,"登録番号" &amp; リスト!O2664)&gt;=1,"",IF(VLOOKUP(O2664,登録者リスト!$A$1:$D$43729,4,FALSE)=基本情報!$D$6,O2664,"")),"")</f>
        <v/>
      </c>
    </row>
    <row r="2665" spans="15:16" x14ac:dyDescent="0.15">
      <c r="O2665">
        <v>2664</v>
      </c>
      <c r="P2665" t="str">
        <f>IFERROR(IF(COUNTIF(個人情報!$BI$5:$BI$401,"登録番号" &amp; リスト!O2665)&gt;=1,"",IF(VLOOKUP(O2665,登録者リスト!$A$1:$D$43729,4,FALSE)=基本情報!$D$6,O2665,"")),"")</f>
        <v/>
      </c>
    </row>
    <row r="2666" spans="15:16" x14ac:dyDescent="0.15">
      <c r="O2666">
        <v>2665</v>
      </c>
      <c r="P2666" t="str">
        <f>IFERROR(IF(COUNTIF(個人情報!$BI$5:$BI$401,"登録番号" &amp; リスト!O2666)&gt;=1,"",IF(VLOOKUP(O2666,登録者リスト!$A$1:$D$43729,4,FALSE)=基本情報!$D$6,O2666,"")),"")</f>
        <v/>
      </c>
    </row>
    <row r="2667" spans="15:16" x14ac:dyDescent="0.15">
      <c r="O2667">
        <v>2666</v>
      </c>
      <c r="P2667" t="str">
        <f>IFERROR(IF(COUNTIF(個人情報!$BI$5:$BI$401,"登録番号" &amp; リスト!O2667)&gt;=1,"",IF(VLOOKUP(O2667,登録者リスト!$A$1:$D$43729,4,FALSE)=基本情報!$D$6,O2667,"")),"")</f>
        <v/>
      </c>
    </row>
    <row r="2668" spans="15:16" x14ac:dyDescent="0.15">
      <c r="O2668">
        <v>2667</v>
      </c>
      <c r="P2668" t="str">
        <f>IFERROR(IF(COUNTIF(個人情報!$BI$5:$BI$401,"登録番号" &amp; リスト!O2668)&gt;=1,"",IF(VLOOKUP(O2668,登録者リスト!$A$1:$D$43729,4,FALSE)=基本情報!$D$6,O2668,"")),"")</f>
        <v/>
      </c>
    </row>
    <row r="2669" spans="15:16" x14ac:dyDescent="0.15">
      <c r="O2669">
        <v>2668</v>
      </c>
      <c r="P2669" t="str">
        <f>IFERROR(IF(COUNTIF(個人情報!$BI$5:$BI$401,"登録番号" &amp; リスト!O2669)&gt;=1,"",IF(VLOOKUP(O2669,登録者リスト!$A$1:$D$43729,4,FALSE)=基本情報!$D$6,O2669,"")),"")</f>
        <v/>
      </c>
    </row>
    <row r="2670" spans="15:16" x14ac:dyDescent="0.15">
      <c r="O2670">
        <v>2669</v>
      </c>
      <c r="P2670" t="str">
        <f>IFERROR(IF(COUNTIF(個人情報!$BI$5:$BI$401,"登録番号" &amp; リスト!O2670)&gt;=1,"",IF(VLOOKUP(O2670,登録者リスト!$A$1:$D$43729,4,FALSE)=基本情報!$D$6,O2670,"")),"")</f>
        <v/>
      </c>
    </row>
    <row r="2671" spans="15:16" x14ac:dyDescent="0.15">
      <c r="O2671">
        <v>2670</v>
      </c>
      <c r="P2671" t="str">
        <f>IFERROR(IF(COUNTIF(個人情報!$BI$5:$BI$401,"登録番号" &amp; リスト!O2671)&gt;=1,"",IF(VLOOKUP(O2671,登録者リスト!$A$1:$D$43729,4,FALSE)=基本情報!$D$6,O2671,"")),"")</f>
        <v/>
      </c>
    </row>
    <row r="2672" spans="15:16" x14ac:dyDescent="0.15">
      <c r="O2672">
        <v>2671</v>
      </c>
      <c r="P2672" t="str">
        <f>IFERROR(IF(COUNTIF(個人情報!$BI$5:$BI$401,"登録番号" &amp; リスト!O2672)&gt;=1,"",IF(VLOOKUP(O2672,登録者リスト!$A$1:$D$43729,4,FALSE)=基本情報!$D$6,O2672,"")),"")</f>
        <v/>
      </c>
    </row>
    <row r="2673" spans="15:16" x14ac:dyDescent="0.15">
      <c r="O2673">
        <v>2672</v>
      </c>
      <c r="P2673" t="str">
        <f>IFERROR(IF(COUNTIF(個人情報!$BI$5:$BI$401,"登録番号" &amp; リスト!O2673)&gt;=1,"",IF(VLOOKUP(O2673,登録者リスト!$A$1:$D$43729,4,FALSE)=基本情報!$D$6,O2673,"")),"")</f>
        <v/>
      </c>
    </row>
    <row r="2674" spans="15:16" x14ac:dyDescent="0.15">
      <c r="O2674">
        <v>2673</v>
      </c>
      <c r="P2674" t="str">
        <f>IFERROR(IF(COUNTIF(個人情報!$BI$5:$BI$401,"登録番号" &amp; リスト!O2674)&gt;=1,"",IF(VLOOKUP(O2674,登録者リスト!$A$1:$D$43729,4,FALSE)=基本情報!$D$6,O2674,"")),"")</f>
        <v/>
      </c>
    </row>
    <row r="2675" spans="15:16" x14ac:dyDescent="0.15">
      <c r="O2675">
        <v>2674</v>
      </c>
      <c r="P2675" t="str">
        <f>IFERROR(IF(COUNTIF(個人情報!$BI$5:$BI$401,"登録番号" &amp; リスト!O2675)&gt;=1,"",IF(VLOOKUP(O2675,登録者リスト!$A$1:$D$43729,4,FALSE)=基本情報!$D$6,O2675,"")),"")</f>
        <v/>
      </c>
    </row>
    <row r="2676" spans="15:16" x14ac:dyDescent="0.15">
      <c r="O2676">
        <v>2675</v>
      </c>
      <c r="P2676" t="str">
        <f>IFERROR(IF(COUNTIF(個人情報!$BI$5:$BI$401,"登録番号" &amp; リスト!O2676)&gt;=1,"",IF(VLOOKUP(O2676,登録者リスト!$A$1:$D$43729,4,FALSE)=基本情報!$D$6,O2676,"")),"")</f>
        <v/>
      </c>
    </row>
    <row r="2677" spans="15:16" x14ac:dyDescent="0.15">
      <c r="O2677">
        <v>2676</v>
      </c>
      <c r="P2677" t="str">
        <f>IFERROR(IF(COUNTIF(個人情報!$BI$5:$BI$401,"登録番号" &amp; リスト!O2677)&gt;=1,"",IF(VLOOKUP(O2677,登録者リスト!$A$1:$D$43729,4,FALSE)=基本情報!$D$6,O2677,"")),"")</f>
        <v/>
      </c>
    </row>
    <row r="2678" spans="15:16" x14ac:dyDescent="0.15">
      <c r="O2678">
        <v>2677</v>
      </c>
      <c r="P2678" t="str">
        <f>IFERROR(IF(COUNTIF(個人情報!$BI$5:$BI$401,"登録番号" &amp; リスト!O2678)&gt;=1,"",IF(VLOOKUP(O2678,登録者リスト!$A$1:$D$43729,4,FALSE)=基本情報!$D$6,O2678,"")),"")</f>
        <v/>
      </c>
    </row>
    <row r="2679" spans="15:16" x14ac:dyDescent="0.15">
      <c r="O2679">
        <v>2678</v>
      </c>
      <c r="P2679" t="str">
        <f>IFERROR(IF(COUNTIF(個人情報!$BI$5:$BI$401,"登録番号" &amp; リスト!O2679)&gt;=1,"",IF(VLOOKUP(O2679,登録者リスト!$A$1:$D$43729,4,FALSE)=基本情報!$D$6,O2679,"")),"")</f>
        <v/>
      </c>
    </row>
    <row r="2680" spans="15:16" x14ac:dyDescent="0.15">
      <c r="O2680">
        <v>2679</v>
      </c>
      <c r="P2680" t="str">
        <f>IFERROR(IF(COUNTIF(個人情報!$BI$5:$BI$401,"登録番号" &amp; リスト!O2680)&gt;=1,"",IF(VLOOKUP(O2680,登録者リスト!$A$1:$D$43729,4,FALSE)=基本情報!$D$6,O2680,"")),"")</f>
        <v/>
      </c>
    </row>
    <row r="2681" spans="15:16" x14ac:dyDescent="0.15">
      <c r="O2681">
        <v>2680</v>
      </c>
      <c r="P2681" t="str">
        <f>IFERROR(IF(COUNTIF(個人情報!$BI$5:$BI$401,"登録番号" &amp; リスト!O2681)&gt;=1,"",IF(VLOOKUP(O2681,登録者リスト!$A$1:$D$43729,4,FALSE)=基本情報!$D$6,O2681,"")),"")</f>
        <v/>
      </c>
    </row>
    <row r="2682" spans="15:16" x14ac:dyDescent="0.15">
      <c r="O2682">
        <v>2681</v>
      </c>
      <c r="P2682" t="str">
        <f>IFERROR(IF(COUNTIF(個人情報!$BI$5:$BI$401,"登録番号" &amp; リスト!O2682)&gt;=1,"",IF(VLOOKUP(O2682,登録者リスト!$A$1:$D$43729,4,FALSE)=基本情報!$D$6,O2682,"")),"")</f>
        <v/>
      </c>
    </row>
    <row r="2683" spans="15:16" x14ac:dyDescent="0.15">
      <c r="O2683">
        <v>2682</v>
      </c>
      <c r="P2683" t="str">
        <f>IFERROR(IF(COUNTIF(個人情報!$BI$5:$BI$401,"登録番号" &amp; リスト!O2683)&gt;=1,"",IF(VLOOKUP(O2683,登録者リスト!$A$1:$D$43729,4,FALSE)=基本情報!$D$6,O2683,"")),"")</f>
        <v/>
      </c>
    </row>
    <row r="2684" spans="15:16" x14ac:dyDescent="0.15">
      <c r="O2684">
        <v>2683</v>
      </c>
      <c r="P2684" t="str">
        <f>IFERROR(IF(COUNTIF(個人情報!$BI$5:$BI$401,"登録番号" &amp; リスト!O2684)&gt;=1,"",IF(VLOOKUP(O2684,登録者リスト!$A$1:$D$43729,4,FALSE)=基本情報!$D$6,O2684,"")),"")</f>
        <v/>
      </c>
    </row>
    <row r="2685" spans="15:16" x14ac:dyDescent="0.15">
      <c r="O2685">
        <v>2684</v>
      </c>
      <c r="P2685" t="str">
        <f>IFERROR(IF(COUNTIF(個人情報!$BI$5:$BI$401,"登録番号" &amp; リスト!O2685)&gt;=1,"",IF(VLOOKUP(O2685,登録者リスト!$A$1:$D$43729,4,FALSE)=基本情報!$D$6,O2685,"")),"")</f>
        <v/>
      </c>
    </row>
    <row r="2686" spans="15:16" x14ac:dyDescent="0.15">
      <c r="O2686">
        <v>2685</v>
      </c>
      <c r="P2686" t="str">
        <f>IFERROR(IF(COUNTIF(個人情報!$BI$5:$BI$401,"登録番号" &amp; リスト!O2686)&gt;=1,"",IF(VLOOKUP(O2686,登録者リスト!$A$1:$D$43729,4,FALSE)=基本情報!$D$6,O2686,"")),"")</f>
        <v/>
      </c>
    </row>
    <row r="2687" spans="15:16" x14ac:dyDescent="0.15">
      <c r="O2687">
        <v>2686</v>
      </c>
      <c r="P2687" t="str">
        <f>IFERROR(IF(COUNTIF(個人情報!$BI$5:$BI$401,"登録番号" &amp; リスト!O2687)&gt;=1,"",IF(VLOOKUP(O2687,登録者リスト!$A$1:$D$43729,4,FALSE)=基本情報!$D$6,O2687,"")),"")</f>
        <v/>
      </c>
    </row>
    <row r="2688" spans="15:16" x14ac:dyDescent="0.15">
      <c r="O2688">
        <v>2687</v>
      </c>
      <c r="P2688" t="str">
        <f>IFERROR(IF(COUNTIF(個人情報!$BI$5:$BI$401,"登録番号" &amp; リスト!O2688)&gt;=1,"",IF(VLOOKUP(O2688,登録者リスト!$A$1:$D$43729,4,FALSE)=基本情報!$D$6,O2688,"")),"")</f>
        <v/>
      </c>
    </row>
    <row r="2689" spans="15:16" x14ac:dyDescent="0.15">
      <c r="O2689">
        <v>2688</v>
      </c>
      <c r="P2689" t="str">
        <f>IFERROR(IF(COUNTIF(個人情報!$BI$5:$BI$401,"登録番号" &amp; リスト!O2689)&gt;=1,"",IF(VLOOKUP(O2689,登録者リスト!$A$1:$D$43729,4,FALSE)=基本情報!$D$6,O2689,"")),"")</f>
        <v/>
      </c>
    </row>
    <row r="2690" spans="15:16" x14ac:dyDescent="0.15">
      <c r="O2690">
        <v>2689</v>
      </c>
      <c r="P2690" t="str">
        <f>IFERROR(IF(COUNTIF(個人情報!$BI$5:$BI$401,"登録番号" &amp; リスト!O2690)&gt;=1,"",IF(VLOOKUP(O2690,登録者リスト!$A$1:$D$43729,4,FALSE)=基本情報!$D$6,O2690,"")),"")</f>
        <v/>
      </c>
    </row>
    <row r="2691" spans="15:16" x14ac:dyDescent="0.15">
      <c r="O2691">
        <v>2690</v>
      </c>
      <c r="P2691" t="str">
        <f>IFERROR(IF(COUNTIF(個人情報!$BI$5:$BI$401,"登録番号" &amp; リスト!O2691)&gt;=1,"",IF(VLOOKUP(O2691,登録者リスト!$A$1:$D$43729,4,FALSE)=基本情報!$D$6,O2691,"")),"")</f>
        <v/>
      </c>
    </row>
    <row r="2692" spans="15:16" x14ac:dyDescent="0.15">
      <c r="O2692">
        <v>2691</v>
      </c>
      <c r="P2692" t="str">
        <f>IFERROR(IF(COUNTIF(個人情報!$BI$5:$BI$401,"登録番号" &amp; リスト!O2692)&gt;=1,"",IF(VLOOKUP(O2692,登録者リスト!$A$1:$D$43729,4,FALSE)=基本情報!$D$6,O2692,"")),"")</f>
        <v/>
      </c>
    </row>
    <row r="2693" spans="15:16" x14ac:dyDescent="0.15">
      <c r="O2693">
        <v>2692</v>
      </c>
      <c r="P2693" t="str">
        <f>IFERROR(IF(COUNTIF(個人情報!$BI$5:$BI$401,"登録番号" &amp; リスト!O2693)&gt;=1,"",IF(VLOOKUP(O2693,登録者リスト!$A$1:$D$43729,4,FALSE)=基本情報!$D$6,O2693,"")),"")</f>
        <v/>
      </c>
    </row>
    <row r="2694" spans="15:16" x14ac:dyDescent="0.15">
      <c r="O2694">
        <v>2693</v>
      </c>
      <c r="P2694" t="str">
        <f>IFERROR(IF(COUNTIF(個人情報!$BI$5:$BI$401,"登録番号" &amp; リスト!O2694)&gt;=1,"",IF(VLOOKUP(O2694,登録者リスト!$A$1:$D$43729,4,FALSE)=基本情報!$D$6,O2694,"")),"")</f>
        <v/>
      </c>
    </row>
    <row r="2695" spans="15:16" x14ac:dyDescent="0.15">
      <c r="O2695">
        <v>2694</v>
      </c>
      <c r="P2695" t="str">
        <f>IFERROR(IF(COUNTIF(個人情報!$BI$5:$BI$401,"登録番号" &amp; リスト!O2695)&gt;=1,"",IF(VLOOKUP(O2695,登録者リスト!$A$1:$D$43729,4,FALSE)=基本情報!$D$6,O2695,"")),"")</f>
        <v/>
      </c>
    </row>
    <row r="2696" spans="15:16" x14ac:dyDescent="0.15">
      <c r="O2696">
        <v>2695</v>
      </c>
      <c r="P2696" t="str">
        <f>IFERROR(IF(COUNTIF(個人情報!$BI$5:$BI$401,"登録番号" &amp; リスト!O2696)&gt;=1,"",IF(VLOOKUP(O2696,登録者リスト!$A$1:$D$43729,4,FALSE)=基本情報!$D$6,O2696,"")),"")</f>
        <v/>
      </c>
    </row>
    <row r="2697" spans="15:16" x14ac:dyDescent="0.15">
      <c r="O2697">
        <v>2696</v>
      </c>
      <c r="P2697" t="str">
        <f>IFERROR(IF(COUNTIF(個人情報!$BI$5:$BI$401,"登録番号" &amp; リスト!O2697)&gt;=1,"",IF(VLOOKUP(O2697,登録者リスト!$A$1:$D$43729,4,FALSE)=基本情報!$D$6,O2697,"")),"")</f>
        <v/>
      </c>
    </row>
    <row r="2698" spans="15:16" x14ac:dyDescent="0.15">
      <c r="O2698">
        <v>2697</v>
      </c>
      <c r="P2698" t="str">
        <f>IFERROR(IF(COUNTIF(個人情報!$BI$5:$BI$401,"登録番号" &amp; リスト!O2698)&gt;=1,"",IF(VLOOKUP(O2698,登録者リスト!$A$1:$D$43729,4,FALSE)=基本情報!$D$6,O2698,"")),"")</f>
        <v/>
      </c>
    </row>
    <row r="2699" spans="15:16" x14ac:dyDescent="0.15">
      <c r="O2699">
        <v>2698</v>
      </c>
      <c r="P2699" t="str">
        <f>IFERROR(IF(COUNTIF(個人情報!$BI$5:$BI$401,"登録番号" &amp; リスト!O2699)&gt;=1,"",IF(VLOOKUP(O2699,登録者リスト!$A$1:$D$43729,4,FALSE)=基本情報!$D$6,O2699,"")),"")</f>
        <v/>
      </c>
    </row>
    <row r="2700" spans="15:16" x14ac:dyDescent="0.15">
      <c r="O2700">
        <v>2699</v>
      </c>
      <c r="P2700" t="str">
        <f>IFERROR(IF(COUNTIF(個人情報!$BI$5:$BI$401,"登録番号" &amp; リスト!O2700)&gt;=1,"",IF(VLOOKUP(O2700,登録者リスト!$A$1:$D$43729,4,FALSE)=基本情報!$D$6,O2700,"")),"")</f>
        <v/>
      </c>
    </row>
    <row r="2701" spans="15:16" x14ac:dyDescent="0.15">
      <c r="O2701">
        <v>2700</v>
      </c>
      <c r="P2701" t="str">
        <f>IFERROR(IF(COUNTIF(個人情報!$BI$5:$BI$401,"登録番号" &amp; リスト!O2701)&gt;=1,"",IF(VLOOKUP(O2701,登録者リスト!$A$1:$D$43729,4,FALSE)=基本情報!$D$6,O2701,"")),"")</f>
        <v/>
      </c>
    </row>
    <row r="2702" spans="15:16" x14ac:dyDescent="0.15">
      <c r="O2702">
        <v>2701</v>
      </c>
      <c r="P2702" t="str">
        <f>IFERROR(IF(COUNTIF(個人情報!$BI$5:$BI$401,"登録番号" &amp; リスト!O2702)&gt;=1,"",IF(VLOOKUP(O2702,登録者リスト!$A$1:$D$43729,4,FALSE)=基本情報!$D$6,O2702,"")),"")</f>
        <v/>
      </c>
    </row>
    <row r="2703" spans="15:16" x14ac:dyDescent="0.15">
      <c r="O2703">
        <v>2702</v>
      </c>
      <c r="P2703" t="str">
        <f>IFERROR(IF(COUNTIF(個人情報!$BI$5:$BI$401,"登録番号" &amp; リスト!O2703)&gt;=1,"",IF(VLOOKUP(O2703,登録者リスト!$A$1:$D$43729,4,FALSE)=基本情報!$D$6,O2703,"")),"")</f>
        <v/>
      </c>
    </row>
    <row r="2704" spans="15:16" x14ac:dyDescent="0.15">
      <c r="O2704">
        <v>2703</v>
      </c>
      <c r="P2704" t="str">
        <f>IFERROR(IF(COUNTIF(個人情報!$BI$5:$BI$401,"登録番号" &amp; リスト!O2704)&gt;=1,"",IF(VLOOKUP(O2704,登録者リスト!$A$1:$D$43729,4,FALSE)=基本情報!$D$6,O2704,"")),"")</f>
        <v/>
      </c>
    </row>
    <row r="2705" spans="15:16" x14ac:dyDescent="0.15">
      <c r="O2705">
        <v>2704</v>
      </c>
      <c r="P2705" t="str">
        <f>IFERROR(IF(COUNTIF(個人情報!$BI$5:$BI$401,"登録番号" &amp; リスト!O2705)&gt;=1,"",IF(VLOOKUP(O2705,登録者リスト!$A$1:$D$43729,4,FALSE)=基本情報!$D$6,O2705,"")),"")</f>
        <v/>
      </c>
    </row>
    <row r="2706" spans="15:16" x14ac:dyDescent="0.15">
      <c r="O2706">
        <v>2705</v>
      </c>
      <c r="P2706" t="str">
        <f>IFERROR(IF(COUNTIF(個人情報!$BI$5:$BI$401,"登録番号" &amp; リスト!O2706)&gt;=1,"",IF(VLOOKUP(O2706,登録者リスト!$A$1:$D$43729,4,FALSE)=基本情報!$D$6,O2706,"")),"")</f>
        <v/>
      </c>
    </row>
    <row r="2707" spans="15:16" x14ac:dyDescent="0.15">
      <c r="O2707">
        <v>2706</v>
      </c>
      <c r="P2707" t="str">
        <f>IFERROR(IF(COUNTIF(個人情報!$BI$5:$BI$401,"登録番号" &amp; リスト!O2707)&gt;=1,"",IF(VLOOKUP(O2707,登録者リスト!$A$1:$D$43729,4,FALSE)=基本情報!$D$6,O2707,"")),"")</f>
        <v/>
      </c>
    </row>
    <row r="2708" spans="15:16" x14ac:dyDescent="0.15">
      <c r="O2708">
        <v>2707</v>
      </c>
      <c r="P2708" t="str">
        <f>IFERROR(IF(COUNTIF(個人情報!$BI$5:$BI$401,"登録番号" &amp; リスト!O2708)&gt;=1,"",IF(VLOOKUP(O2708,登録者リスト!$A$1:$D$43729,4,FALSE)=基本情報!$D$6,O2708,"")),"")</f>
        <v/>
      </c>
    </row>
    <row r="2709" spans="15:16" x14ac:dyDescent="0.15">
      <c r="O2709">
        <v>2708</v>
      </c>
      <c r="P2709" t="str">
        <f>IFERROR(IF(COUNTIF(個人情報!$BI$5:$BI$401,"登録番号" &amp; リスト!O2709)&gt;=1,"",IF(VLOOKUP(O2709,登録者リスト!$A$1:$D$43729,4,FALSE)=基本情報!$D$6,O2709,"")),"")</f>
        <v/>
      </c>
    </row>
    <row r="2710" spans="15:16" x14ac:dyDescent="0.15">
      <c r="O2710">
        <v>2709</v>
      </c>
      <c r="P2710" t="str">
        <f>IFERROR(IF(COUNTIF(個人情報!$BI$5:$BI$401,"登録番号" &amp; リスト!O2710)&gt;=1,"",IF(VLOOKUP(O2710,登録者リスト!$A$1:$D$43729,4,FALSE)=基本情報!$D$6,O2710,"")),"")</f>
        <v/>
      </c>
    </row>
    <row r="2711" spans="15:16" x14ac:dyDescent="0.15">
      <c r="O2711">
        <v>2710</v>
      </c>
      <c r="P2711" t="str">
        <f>IFERROR(IF(COUNTIF(個人情報!$BI$5:$BI$401,"登録番号" &amp; リスト!O2711)&gt;=1,"",IF(VLOOKUP(O2711,登録者リスト!$A$1:$D$43729,4,FALSE)=基本情報!$D$6,O2711,"")),"")</f>
        <v/>
      </c>
    </row>
    <row r="2712" spans="15:16" x14ac:dyDescent="0.15">
      <c r="O2712">
        <v>2711</v>
      </c>
      <c r="P2712" t="str">
        <f>IFERROR(IF(COUNTIF(個人情報!$BI$5:$BI$401,"登録番号" &amp; リスト!O2712)&gt;=1,"",IF(VLOOKUP(O2712,登録者リスト!$A$1:$D$43729,4,FALSE)=基本情報!$D$6,O2712,"")),"")</f>
        <v/>
      </c>
    </row>
    <row r="2713" spans="15:16" x14ac:dyDescent="0.15">
      <c r="O2713">
        <v>2712</v>
      </c>
      <c r="P2713" t="str">
        <f>IFERROR(IF(COUNTIF(個人情報!$BI$5:$BI$401,"登録番号" &amp; リスト!O2713)&gt;=1,"",IF(VLOOKUP(O2713,登録者リスト!$A$1:$D$43729,4,FALSE)=基本情報!$D$6,O2713,"")),"")</f>
        <v/>
      </c>
    </row>
    <row r="2714" spans="15:16" x14ac:dyDescent="0.15">
      <c r="O2714">
        <v>2713</v>
      </c>
      <c r="P2714" t="str">
        <f>IFERROR(IF(COUNTIF(個人情報!$BI$5:$BI$401,"登録番号" &amp; リスト!O2714)&gt;=1,"",IF(VLOOKUP(O2714,登録者リスト!$A$1:$D$43729,4,FALSE)=基本情報!$D$6,O2714,"")),"")</f>
        <v/>
      </c>
    </row>
    <row r="2715" spans="15:16" x14ac:dyDescent="0.15">
      <c r="O2715">
        <v>2714</v>
      </c>
      <c r="P2715" t="str">
        <f>IFERROR(IF(COUNTIF(個人情報!$BI$5:$BI$401,"登録番号" &amp; リスト!O2715)&gt;=1,"",IF(VLOOKUP(O2715,登録者リスト!$A$1:$D$43729,4,FALSE)=基本情報!$D$6,O2715,"")),"")</f>
        <v/>
      </c>
    </row>
    <row r="2716" spans="15:16" x14ac:dyDescent="0.15">
      <c r="O2716">
        <v>2715</v>
      </c>
      <c r="P2716" t="str">
        <f>IFERROR(IF(COUNTIF(個人情報!$BI$5:$BI$401,"登録番号" &amp; リスト!O2716)&gt;=1,"",IF(VLOOKUP(O2716,登録者リスト!$A$1:$D$43729,4,FALSE)=基本情報!$D$6,O2716,"")),"")</f>
        <v/>
      </c>
    </row>
    <row r="2717" spans="15:16" x14ac:dyDescent="0.15">
      <c r="O2717">
        <v>2716</v>
      </c>
      <c r="P2717" t="str">
        <f>IFERROR(IF(COUNTIF(個人情報!$BI$5:$BI$401,"登録番号" &amp; リスト!O2717)&gt;=1,"",IF(VLOOKUP(O2717,登録者リスト!$A$1:$D$43729,4,FALSE)=基本情報!$D$6,O2717,"")),"")</f>
        <v/>
      </c>
    </row>
    <row r="2718" spans="15:16" x14ac:dyDescent="0.15">
      <c r="O2718">
        <v>2717</v>
      </c>
      <c r="P2718" t="str">
        <f>IFERROR(IF(COUNTIF(個人情報!$BI$5:$BI$401,"登録番号" &amp; リスト!O2718)&gt;=1,"",IF(VLOOKUP(O2718,登録者リスト!$A$1:$D$43729,4,FALSE)=基本情報!$D$6,O2718,"")),"")</f>
        <v/>
      </c>
    </row>
    <row r="2719" spans="15:16" x14ac:dyDescent="0.15">
      <c r="O2719">
        <v>2718</v>
      </c>
      <c r="P2719" t="str">
        <f>IFERROR(IF(COUNTIF(個人情報!$BI$5:$BI$401,"登録番号" &amp; リスト!O2719)&gt;=1,"",IF(VLOOKUP(O2719,登録者リスト!$A$1:$D$43729,4,FALSE)=基本情報!$D$6,O2719,"")),"")</f>
        <v/>
      </c>
    </row>
    <row r="2720" spans="15:16" x14ac:dyDescent="0.15">
      <c r="O2720">
        <v>2719</v>
      </c>
      <c r="P2720" t="str">
        <f>IFERROR(IF(COUNTIF(個人情報!$BI$5:$BI$401,"登録番号" &amp; リスト!O2720)&gt;=1,"",IF(VLOOKUP(O2720,登録者リスト!$A$1:$D$43729,4,FALSE)=基本情報!$D$6,O2720,"")),"")</f>
        <v/>
      </c>
    </row>
    <row r="2721" spans="15:16" x14ac:dyDescent="0.15">
      <c r="O2721">
        <v>2720</v>
      </c>
      <c r="P2721" t="str">
        <f>IFERROR(IF(COUNTIF(個人情報!$BI$5:$BI$401,"登録番号" &amp; リスト!O2721)&gt;=1,"",IF(VLOOKUP(O2721,登録者リスト!$A$1:$D$43729,4,FALSE)=基本情報!$D$6,O2721,"")),"")</f>
        <v/>
      </c>
    </row>
    <row r="2722" spans="15:16" x14ac:dyDescent="0.15">
      <c r="O2722">
        <v>2721</v>
      </c>
      <c r="P2722" t="str">
        <f>IFERROR(IF(COUNTIF(個人情報!$BI$5:$BI$401,"登録番号" &amp; リスト!O2722)&gt;=1,"",IF(VLOOKUP(O2722,登録者リスト!$A$1:$D$43729,4,FALSE)=基本情報!$D$6,O2722,"")),"")</f>
        <v/>
      </c>
    </row>
    <row r="2723" spans="15:16" x14ac:dyDescent="0.15">
      <c r="O2723">
        <v>2722</v>
      </c>
      <c r="P2723" t="str">
        <f>IFERROR(IF(COUNTIF(個人情報!$BI$5:$BI$401,"登録番号" &amp; リスト!O2723)&gt;=1,"",IF(VLOOKUP(O2723,登録者リスト!$A$1:$D$43729,4,FALSE)=基本情報!$D$6,O2723,"")),"")</f>
        <v/>
      </c>
    </row>
    <row r="2724" spans="15:16" x14ac:dyDescent="0.15">
      <c r="O2724">
        <v>2723</v>
      </c>
      <c r="P2724" t="str">
        <f>IFERROR(IF(COUNTIF(個人情報!$BI$5:$BI$401,"登録番号" &amp; リスト!O2724)&gt;=1,"",IF(VLOOKUP(O2724,登録者リスト!$A$1:$D$43729,4,FALSE)=基本情報!$D$6,O2724,"")),"")</f>
        <v/>
      </c>
    </row>
    <row r="2725" spans="15:16" x14ac:dyDescent="0.15">
      <c r="O2725">
        <v>2724</v>
      </c>
      <c r="P2725" t="str">
        <f>IFERROR(IF(COUNTIF(個人情報!$BI$5:$BI$401,"登録番号" &amp; リスト!O2725)&gt;=1,"",IF(VLOOKUP(O2725,登録者リスト!$A$1:$D$43729,4,FALSE)=基本情報!$D$6,O2725,"")),"")</f>
        <v/>
      </c>
    </row>
    <row r="2726" spans="15:16" x14ac:dyDescent="0.15">
      <c r="O2726">
        <v>2725</v>
      </c>
      <c r="P2726" t="str">
        <f>IFERROR(IF(COUNTIF(個人情報!$BI$5:$BI$401,"登録番号" &amp; リスト!O2726)&gt;=1,"",IF(VLOOKUP(O2726,登録者リスト!$A$1:$D$43729,4,FALSE)=基本情報!$D$6,O2726,"")),"")</f>
        <v/>
      </c>
    </row>
    <row r="2727" spans="15:16" x14ac:dyDescent="0.15">
      <c r="O2727">
        <v>2726</v>
      </c>
      <c r="P2727" t="str">
        <f>IFERROR(IF(COUNTIF(個人情報!$BI$5:$BI$401,"登録番号" &amp; リスト!O2727)&gt;=1,"",IF(VLOOKUP(O2727,登録者リスト!$A$1:$D$43729,4,FALSE)=基本情報!$D$6,O2727,"")),"")</f>
        <v/>
      </c>
    </row>
    <row r="2728" spans="15:16" x14ac:dyDescent="0.15">
      <c r="O2728">
        <v>2727</v>
      </c>
      <c r="P2728" t="str">
        <f>IFERROR(IF(COUNTIF(個人情報!$BI$5:$BI$401,"登録番号" &amp; リスト!O2728)&gt;=1,"",IF(VLOOKUP(O2728,登録者リスト!$A$1:$D$43729,4,FALSE)=基本情報!$D$6,O2728,"")),"")</f>
        <v/>
      </c>
    </row>
    <row r="2729" spans="15:16" x14ac:dyDescent="0.15">
      <c r="O2729">
        <v>2728</v>
      </c>
      <c r="P2729" t="str">
        <f>IFERROR(IF(COUNTIF(個人情報!$BI$5:$BI$401,"登録番号" &amp; リスト!O2729)&gt;=1,"",IF(VLOOKUP(O2729,登録者リスト!$A$1:$D$43729,4,FALSE)=基本情報!$D$6,O2729,"")),"")</f>
        <v/>
      </c>
    </row>
    <row r="2730" spans="15:16" x14ac:dyDescent="0.15">
      <c r="O2730">
        <v>2729</v>
      </c>
      <c r="P2730" t="str">
        <f>IFERROR(IF(COUNTIF(個人情報!$BI$5:$BI$401,"登録番号" &amp; リスト!O2730)&gt;=1,"",IF(VLOOKUP(O2730,登録者リスト!$A$1:$D$43729,4,FALSE)=基本情報!$D$6,O2730,"")),"")</f>
        <v/>
      </c>
    </row>
    <row r="2731" spans="15:16" x14ac:dyDescent="0.15">
      <c r="O2731">
        <v>2730</v>
      </c>
      <c r="P2731" t="str">
        <f>IFERROR(IF(COUNTIF(個人情報!$BI$5:$BI$401,"登録番号" &amp; リスト!O2731)&gt;=1,"",IF(VLOOKUP(O2731,登録者リスト!$A$1:$D$43729,4,FALSE)=基本情報!$D$6,O2731,"")),"")</f>
        <v/>
      </c>
    </row>
    <row r="2732" spans="15:16" x14ac:dyDescent="0.15">
      <c r="O2732">
        <v>2731</v>
      </c>
      <c r="P2732" t="str">
        <f>IFERROR(IF(COUNTIF(個人情報!$BI$5:$BI$401,"登録番号" &amp; リスト!O2732)&gt;=1,"",IF(VLOOKUP(O2732,登録者リスト!$A$1:$D$43729,4,FALSE)=基本情報!$D$6,O2732,"")),"")</f>
        <v/>
      </c>
    </row>
    <row r="2733" spans="15:16" x14ac:dyDescent="0.15">
      <c r="O2733">
        <v>2732</v>
      </c>
      <c r="P2733" t="str">
        <f>IFERROR(IF(COUNTIF(個人情報!$BI$5:$BI$401,"登録番号" &amp; リスト!O2733)&gt;=1,"",IF(VLOOKUP(O2733,登録者リスト!$A$1:$D$43729,4,FALSE)=基本情報!$D$6,O2733,"")),"")</f>
        <v/>
      </c>
    </row>
    <row r="2734" spans="15:16" x14ac:dyDescent="0.15">
      <c r="O2734">
        <v>2733</v>
      </c>
      <c r="P2734" t="str">
        <f>IFERROR(IF(COUNTIF(個人情報!$BI$5:$BI$401,"登録番号" &amp; リスト!O2734)&gt;=1,"",IF(VLOOKUP(O2734,登録者リスト!$A$1:$D$43729,4,FALSE)=基本情報!$D$6,O2734,"")),"")</f>
        <v/>
      </c>
    </row>
    <row r="2735" spans="15:16" x14ac:dyDescent="0.15">
      <c r="O2735">
        <v>2734</v>
      </c>
      <c r="P2735" t="str">
        <f>IFERROR(IF(COUNTIF(個人情報!$BI$5:$BI$401,"登録番号" &amp; リスト!O2735)&gt;=1,"",IF(VLOOKUP(O2735,登録者リスト!$A$1:$D$43729,4,FALSE)=基本情報!$D$6,O2735,"")),"")</f>
        <v/>
      </c>
    </row>
    <row r="2736" spans="15:16" x14ac:dyDescent="0.15">
      <c r="O2736">
        <v>2735</v>
      </c>
      <c r="P2736" t="str">
        <f>IFERROR(IF(COUNTIF(個人情報!$BI$5:$BI$401,"登録番号" &amp; リスト!O2736)&gt;=1,"",IF(VLOOKUP(O2736,登録者リスト!$A$1:$D$43729,4,FALSE)=基本情報!$D$6,O2736,"")),"")</f>
        <v/>
      </c>
    </row>
    <row r="2737" spans="15:16" x14ac:dyDescent="0.15">
      <c r="O2737">
        <v>2736</v>
      </c>
      <c r="P2737" t="str">
        <f>IFERROR(IF(COUNTIF(個人情報!$BI$5:$BI$401,"登録番号" &amp; リスト!O2737)&gt;=1,"",IF(VLOOKUP(O2737,登録者リスト!$A$1:$D$43729,4,FALSE)=基本情報!$D$6,O2737,"")),"")</f>
        <v/>
      </c>
    </row>
    <row r="2738" spans="15:16" x14ac:dyDescent="0.15">
      <c r="O2738">
        <v>2737</v>
      </c>
      <c r="P2738" t="str">
        <f>IFERROR(IF(COUNTIF(個人情報!$BI$5:$BI$401,"登録番号" &amp; リスト!O2738)&gt;=1,"",IF(VLOOKUP(O2738,登録者リスト!$A$1:$D$43729,4,FALSE)=基本情報!$D$6,O2738,"")),"")</f>
        <v/>
      </c>
    </row>
    <row r="2739" spans="15:16" x14ac:dyDescent="0.15">
      <c r="O2739">
        <v>2738</v>
      </c>
      <c r="P2739" t="str">
        <f>IFERROR(IF(COUNTIF(個人情報!$BI$5:$BI$401,"登録番号" &amp; リスト!O2739)&gt;=1,"",IF(VLOOKUP(O2739,登録者リスト!$A$1:$D$43729,4,FALSE)=基本情報!$D$6,O2739,"")),"")</f>
        <v/>
      </c>
    </row>
    <row r="2740" spans="15:16" x14ac:dyDescent="0.15">
      <c r="O2740">
        <v>2739</v>
      </c>
      <c r="P2740" t="str">
        <f>IFERROR(IF(COUNTIF(個人情報!$BI$5:$BI$401,"登録番号" &amp; リスト!O2740)&gt;=1,"",IF(VLOOKUP(O2740,登録者リスト!$A$1:$D$43729,4,FALSE)=基本情報!$D$6,O2740,"")),"")</f>
        <v/>
      </c>
    </row>
    <row r="2741" spans="15:16" x14ac:dyDescent="0.15">
      <c r="O2741">
        <v>2740</v>
      </c>
      <c r="P2741" t="str">
        <f>IFERROR(IF(COUNTIF(個人情報!$BI$5:$BI$401,"登録番号" &amp; リスト!O2741)&gt;=1,"",IF(VLOOKUP(O2741,登録者リスト!$A$1:$D$43729,4,FALSE)=基本情報!$D$6,O2741,"")),"")</f>
        <v/>
      </c>
    </row>
    <row r="2742" spans="15:16" x14ac:dyDescent="0.15">
      <c r="O2742">
        <v>2741</v>
      </c>
      <c r="P2742" t="str">
        <f>IFERROR(IF(COUNTIF(個人情報!$BI$5:$BI$401,"登録番号" &amp; リスト!O2742)&gt;=1,"",IF(VLOOKUP(O2742,登録者リスト!$A$1:$D$43729,4,FALSE)=基本情報!$D$6,O2742,"")),"")</f>
        <v/>
      </c>
    </row>
    <row r="2743" spans="15:16" x14ac:dyDescent="0.15">
      <c r="O2743">
        <v>2742</v>
      </c>
      <c r="P2743" t="str">
        <f>IFERROR(IF(COUNTIF(個人情報!$BI$5:$BI$401,"登録番号" &amp; リスト!O2743)&gt;=1,"",IF(VLOOKUP(O2743,登録者リスト!$A$1:$D$43729,4,FALSE)=基本情報!$D$6,O2743,"")),"")</f>
        <v/>
      </c>
    </row>
    <row r="2744" spans="15:16" x14ac:dyDescent="0.15">
      <c r="O2744">
        <v>2743</v>
      </c>
      <c r="P2744" t="str">
        <f>IFERROR(IF(COUNTIF(個人情報!$BI$5:$BI$401,"登録番号" &amp; リスト!O2744)&gt;=1,"",IF(VLOOKUP(O2744,登録者リスト!$A$1:$D$43729,4,FALSE)=基本情報!$D$6,O2744,"")),"")</f>
        <v/>
      </c>
    </row>
    <row r="2745" spans="15:16" x14ac:dyDescent="0.15">
      <c r="O2745">
        <v>2744</v>
      </c>
      <c r="P2745" t="str">
        <f>IFERROR(IF(COUNTIF(個人情報!$BI$5:$BI$401,"登録番号" &amp; リスト!O2745)&gt;=1,"",IF(VLOOKUP(O2745,登録者リスト!$A$1:$D$43729,4,FALSE)=基本情報!$D$6,O2745,"")),"")</f>
        <v/>
      </c>
    </row>
    <row r="2746" spans="15:16" x14ac:dyDescent="0.15">
      <c r="O2746">
        <v>2745</v>
      </c>
      <c r="P2746" t="str">
        <f>IFERROR(IF(COUNTIF(個人情報!$BI$5:$BI$401,"登録番号" &amp; リスト!O2746)&gt;=1,"",IF(VLOOKUP(O2746,登録者リスト!$A$1:$D$43729,4,FALSE)=基本情報!$D$6,O2746,"")),"")</f>
        <v/>
      </c>
    </row>
    <row r="2747" spans="15:16" x14ac:dyDescent="0.15">
      <c r="O2747">
        <v>2746</v>
      </c>
      <c r="P2747" t="str">
        <f>IFERROR(IF(COUNTIF(個人情報!$BI$5:$BI$401,"登録番号" &amp; リスト!O2747)&gt;=1,"",IF(VLOOKUP(O2747,登録者リスト!$A$1:$D$43729,4,FALSE)=基本情報!$D$6,O2747,"")),"")</f>
        <v/>
      </c>
    </row>
    <row r="2748" spans="15:16" x14ac:dyDescent="0.15">
      <c r="O2748">
        <v>2747</v>
      </c>
      <c r="P2748" t="str">
        <f>IFERROR(IF(COUNTIF(個人情報!$BI$5:$BI$401,"登録番号" &amp; リスト!O2748)&gt;=1,"",IF(VLOOKUP(O2748,登録者リスト!$A$1:$D$43729,4,FALSE)=基本情報!$D$6,O2748,"")),"")</f>
        <v/>
      </c>
    </row>
    <row r="2749" spans="15:16" x14ac:dyDescent="0.15">
      <c r="O2749">
        <v>2748</v>
      </c>
      <c r="P2749" t="str">
        <f>IFERROR(IF(COUNTIF(個人情報!$BI$5:$BI$401,"登録番号" &amp; リスト!O2749)&gt;=1,"",IF(VLOOKUP(O2749,登録者リスト!$A$1:$D$43729,4,FALSE)=基本情報!$D$6,O2749,"")),"")</f>
        <v/>
      </c>
    </row>
    <row r="2750" spans="15:16" x14ac:dyDescent="0.15">
      <c r="O2750">
        <v>2749</v>
      </c>
      <c r="P2750" t="str">
        <f>IFERROR(IF(COUNTIF(個人情報!$BI$5:$BI$401,"登録番号" &amp; リスト!O2750)&gt;=1,"",IF(VLOOKUP(O2750,登録者リスト!$A$1:$D$43729,4,FALSE)=基本情報!$D$6,O2750,"")),"")</f>
        <v/>
      </c>
    </row>
    <row r="2751" spans="15:16" x14ac:dyDescent="0.15">
      <c r="O2751">
        <v>2750</v>
      </c>
      <c r="P2751" t="str">
        <f>IFERROR(IF(COUNTIF(個人情報!$BI$5:$BI$401,"登録番号" &amp; リスト!O2751)&gt;=1,"",IF(VLOOKUP(O2751,登録者リスト!$A$1:$D$43729,4,FALSE)=基本情報!$D$6,O2751,"")),"")</f>
        <v/>
      </c>
    </row>
    <row r="2752" spans="15:16" x14ac:dyDescent="0.15">
      <c r="O2752">
        <v>2751</v>
      </c>
      <c r="P2752" t="str">
        <f>IFERROR(IF(COUNTIF(個人情報!$BI$5:$BI$401,"登録番号" &amp; リスト!O2752)&gt;=1,"",IF(VLOOKUP(O2752,登録者リスト!$A$1:$D$43729,4,FALSE)=基本情報!$D$6,O2752,"")),"")</f>
        <v/>
      </c>
    </row>
    <row r="2753" spans="15:16" x14ac:dyDescent="0.15">
      <c r="O2753">
        <v>2752</v>
      </c>
      <c r="P2753" t="str">
        <f>IFERROR(IF(COUNTIF(個人情報!$BI$5:$BI$401,"登録番号" &amp; リスト!O2753)&gt;=1,"",IF(VLOOKUP(O2753,登録者リスト!$A$1:$D$43729,4,FALSE)=基本情報!$D$6,O2753,"")),"")</f>
        <v/>
      </c>
    </row>
    <row r="2754" spans="15:16" x14ac:dyDescent="0.15">
      <c r="O2754">
        <v>2753</v>
      </c>
      <c r="P2754" t="str">
        <f>IFERROR(IF(COUNTIF(個人情報!$BI$5:$BI$401,"登録番号" &amp; リスト!O2754)&gt;=1,"",IF(VLOOKUP(O2754,登録者リスト!$A$1:$D$43729,4,FALSE)=基本情報!$D$6,O2754,"")),"")</f>
        <v/>
      </c>
    </row>
    <row r="2755" spans="15:16" x14ac:dyDescent="0.15">
      <c r="O2755">
        <v>2754</v>
      </c>
      <c r="P2755" t="str">
        <f>IFERROR(IF(COUNTIF(個人情報!$BI$5:$BI$401,"登録番号" &amp; リスト!O2755)&gt;=1,"",IF(VLOOKUP(O2755,登録者リスト!$A$1:$D$43729,4,FALSE)=基本情報!$D$6,O2755,"")),"")</f>
        <v/>
      </c>
    </row>
    <row r="2756" spans="15:16" x14ac:dyDescent="0.15">
      <c r="O2756">
        <v>2755</v>
      </c>
      <c r="P2756" t="str">
        <f>IFERROR(IF(COUNTIF(個人情報!$BI$5:$BI$401,"登録番号" &amp; リスト!O2756)&gt;=1,"",IF(VLOOKUP(O2756,登録者リスト!$A$1:$D$43729,4,FALSE)=基本情報!$D$6,O2756,"")),"")</f>
        <v/>
      </c>
    </row>
    <row r="2757" spans="15:16" x14ac:dyDescent="0.15">
      <c r="O2757">
        <v>2756</v>
      </c>
      <c r="P2757" t="str">
        <f>IFERROR(IF(COUNTIF(個人情報!$BI$5:$BI$401,"登録番号" &amp; リスト!O2757)&gt;=1,"",IF(VLOOKUP(O2757,登録者リスト!$A$1:$D$43729,4,FALSE)=基本情報!$D$6,O2757,"")),"")</f>
        <v/>
      </c>
    </row>
    <row r="2758" spans="15:16" x14ac:dyDescent="0.15">
      <c r="O2758">
        <v>2757</v>
      </c>
      <c r="P2758" t="str">
        <f>IFERROR(IF(COUNTIF(個人情報!$BI$5:$BI$401,"登録番号" &amp; リスト!O2758)&gt;=1,"",IF(VLOOKUP(O2758,登録者リスト!$A$1:$D$43729,4,FALSE)=基本情報!$D$6,O2758,"")),"")</f>
        <v/>
      </c>
    </row>
    <row r="2759" spans="15:16" x14ac:dyDescent="0.15">
      <c r="O2759">
        <v>2758</v>
      </c>
      <c r="P2759" t="str">
        <f>IFERROR(IF(COUNTIF(個人情報!$BI$5:$BI$401,"登録番号" &amp; リスト!O2759)&gt;=1,"",IF(VLOOKUP(O2759,登録者リスト!$A$1:$D$43729,4,FALSE)=基本情報!$D$6,O2759,"")),"")</f>
        <v/>
      </c>
    </row>
    <row r="2760" spans="15:16" x14ac:dyDescent="0.15">
      <c r="O2760">
        <v>2759</v>
      </c>
      <c r="P2760" t="str">
        <f>IFERROR(IF(COUNTIF(個人情報!$BI$5:$BI$401,"登録番号" &amp; リスト!O2760)&gt;=1,"",IF(VLOOKUP(O2760,登録者リスト!$A$1:$D$43729,4,FALSE)=基本情報!$D$6,O2760,"")),"")</f>
        <v/>
      </c>
    </row>
    <row r="2761" spans="15:16" x14ac:dyDescent="0.15">
      <c r="O2761">
        <v>2760</v>
      </c>
      <c r="P2761" t="str">
        <f>IFERROR(IF(COUNTIF(個人情報!$BI$5:$BI$401,"登録番号" &amp; リスト!O2761)&gt;=1,"",IF(VLOOKUP(O2761,登録者リスト!$A$1:$D$43729,4,FALSE)=基本情報!$D$6,O2761,"")),"")</f>
        <v/>
      </c>
    </row>
    <row r="2762" spans="15:16" x14ac:dyDescent="0.15">
      <c r="O2762">
        <v>2761</v>
      </c>
      <c r="P2762" t="str">
        <f>IFERROR(IF(COUNTIF(個人情報!$BI$5:$BI$401,"登録番号" &amp; リスト!O2762)&gt;=1,"",IF(VLOOKUP(O2762,登録者リスト!$A$1:$D$43729,4,FALSE)=基本情報!$D$6,O2762,"")),"")</f>
        <v/>
      </c>
    </row>
    <row r="2763" spans="15:16" x14ac:dyDescent="0.15">
      <c r="O2763">
        <v>2762</v>
      </c>
      <c r="P2763" t="str">
        <f>IFERROR(IF(COUNTIF(個人情報!$BI$5:$BI$401,"登録番号" &amp; リスト!O2763)&gt;=1,"",IF(VLOOKUP(O2763,登録者リスト!$A$1:$D$43729,4,FALSE)=基本情報!$D$6,O2763,"")),"")</f>
        <v/>
      </c>
    </row>
    <row r="2764" spans="15:16" x14ac:dyDescent="0.15">
      <c r="O2764">
        <v>2763</v>
      </c>
      <c r="P2764" t="str">
        <f>IFERROR(IF(COUNTIF(個人情報!$BI$5:$BI$401,"登録番号" &amp; リスト!O2764)&gt;=1,"",IF(VLOOKUP(O2764,登録者リスト!$A$1:$D$43729,4,FALSE)=基本情報!$D$6,O2764,"")),"")</f>
        <v/>
      </c>
    </row>
    <row r="2765" spans="15:16" x14ac:dyDescent="0.15">
      <c r="O2765">
        <v>2764</v>
      </c>
      <c r="P2765" t="str">
        <f>IFERROR(IF(COUNTIF(個人情報!$BI$5:$BI$401,"登録番号" &amp; リスト!O2765)&gt;=1,"",IF(VLOOKUP(O2765,登録者リスト!$A$1:$D$43729,4,FALSE)=基本情報!$D$6,O2765,"")),"")</f>
        <v/>
      </c>
    </row>
    <row r="2766" spans="15:16" x14ac:dyDescent="0.15">
      <c r="O2766">
        <v>2765</v>
      </c>
      <c r="P2766" t="str">
        <f>IFERROR(IF(COUNTIF(個人情報!$BI$5:$BI$401,"登録番号" &amp; リスト!O2766)&gt;=1,"",IF(VLOOKUP(O2766,登録者リスト!$A$1:$D$43729,4,FALSE)=基本情報!$D$6,O2766,"")),"")</f>
        <v/>
      </c>
    </row>
    <row r="2767" spans="15:16" x14ac:dyDescent="0.15">
      <c r="O2767">
        <v>2766</v>
      </c>
      <c r="P2767" t="str">
        <f>IFERROR(IF(COUNTIF(個人情報!$BI$5:$BI$401,"登録番号" &amp; リスト!O2767)&gt;=1,"",IF(VLOOKUP(O2767,登録者リスト!$A$1:$D$43729,4,FALSE)=基本情報!$D$6,O2767,"")),"")</f>
        <v/>
      </c>
    </row>
    <row r="2768" spans="15:16" x14ac:dyDescent="0.15">
      <c r="O2768">
        <v>2767</v>
      </c>
      <c r="P2768" t="str">
        <f>IFERROR(IF(COUNTIF(個人情報!$BI$5:$BI$401,"登録番号" &amp; リスト!O2768)&gt;=1,"",IF(VLOOKUP(O2768,登録者リスト!$A$1:$D$43729,4,FALSE)=基本情報!$D$6,O2768,"")),"")</f>
        <v/>
      </c>
    </row>
    <row r="2769" spans="15:16" x14ac:dyDescent="0.15">
      <c r="O2769">
        <v>2768</v>
      </c>
      <c r="P2769" t="str">
        <f>IFERROR(IF(COUNTIF(個人情報!$BI$5:$BI$401,"登録番号" &amp; リスト!O2769)&gt;=1,"",IF(VLOOKUP(O2769,登録者リスト!$A$1:$D$43729,4,FALSE)=基本情報!$D$6,O2769,"")),"")</f>
        <v/>
      </c>
    </row>
    <row r="2770" spans="15:16" x14ac:dyDescent="0.15">
      <c r="O2770">
        <v>2769</v>
      </c>
      <c r="P2770" t="str">
        <f>IFERROR(IF(COUNTIF(個人情報!$BI$5:$BI$401,"登録番号" &amp; リスト!O2770)&gt;=1,"",IF(VLOOKUP(O2770,登録者リスト!$A$1:$D$43729,4,FALSE)=基本情報!$D$6,O2770,"")),"")</f>
        <v/>
      </c>
    </row>
    <row r="2771" spans="15:16" x14ac:dyDescent="0.15">
      <c r="O2771">
        <v>2770</v>
      </c>
      <c r="P2771" t="str">
        <f>IFERROR(IF(COUNTIF(個人情報!$BI$5:$BI$401,"登録番号" &amp; リスト!O2771)&gt;=1,"",IF(VLOOKUP(O2771,登録者リスト!$A$1:$D$43729,4,FALSE)=基本情報!$D$6,O2771,"")),"")</f>
        <v/>
      </c>
    </row>
    <row r="2772" spans="15:16" x14ac:dyDescent="0.15">
      <c r="O2772">
        <v>2771</v>
      </c>
      <c r="P2772" t="str">
        <f>IFERROR(IF(COUNTIF(個人情報!$BI$5:$BI$401,"登録番号" &amp; リスト!O2772)&gt;=1,"",IF(VLOOKUP(O2772,登録者リスト!$A$1:$D$43729,4,FALSE)=基本情報!$D$6,O2772,"")),"")</f>
        <v/>
      </c>
    </row>
    <row r="2773" spans="15:16" x14ac:dyDescent="0.15">
      <c r="O2773">
        <v>2772</v>
      </c>
      <c r="P2773" t="str">
        <f>IFERROR(IF(COUNTIF(個人情報!$BI$5:$BI$401,"登録番号" &amp; リスト!O2773)&gt;=1,"",IF(VLOOKUP(O2773,登録者リスト!$A$1:$D$43729,4,FALSE)=基本情報!$D$6,O2773,"")),"")</f>
        <v/>
      </c>
    </row>
    <row r="2774" spans="15:16" x14ac:dyDescent="0.15">
      <c r="O2774">
        <v>2773</v>
      </c>
      <c r="P2774" t="str">
        <f>IFERROR(IF(COUNTIF(個人情報!$BI$5:$BI$401,"登録番号" &amp; リスト!O2774)&gt;=1,"",IF(VLOOKUP(O2774,登録者リスト!$A$1:$D$43729,4,FALSE)=基本情報!$D$6,O2774,"")),"")</f>
        <v/>
      </c>
    </row>
    <row r="2775" spans="15:16" x14ac:dyDescent="0.15">
      <c r="O2775">
        <v>2774</v>
      </c>
      <c r="P2775" t="str">
        <f>IFERROR(IF(COUNTIF(個人情報!$BI$5:$BI$401,"登録番号" &amp; リスト!O2775)&gt;=1,"",IF(VLOOKUP(O2775,登録者リスト!$A$1:$D$43729,4,FALSE)=基本情報!$D$6,O2775,"")),"")</f>
        <v/>
      </c>
    </row>
    <row r="2776" spans="15:16" x14ac:dyDescent="0.15">
      <c r="O2776">
        <v>2775</v>
      </c>
      <c r="P2776" t="str">
        <f>IFERROR(IF(COUNTIF(個人情報!$BI$5:$BI$401,"登録番号" &amp; リスト!O2776)&gt;=1,"",IF(VLOOKUP(O2776,登録者リスト!$A$1:$D$43729,4,FALSE)=基本情報!$D$6,O2776,"")),"")</f>
        <v/>
      </c>
    </row>
    <row r="2777" spans="15:16" x14ac:dyDescent="0.15">
      <c r="O2777">
        <v>2776</v>
      </c>
      <c r="P2777" t="str">
        <f>IFERROR(IF(COUNTIF(個人情報!$BI$5:$BI$401,"登録番号" &amp; リスト!O2777)&gt;=1,"",IF(VLOOKUP(O2777,登録者リスト!$A$1:$D$43729,4,FALSE)=基本情報!$D$6,O2777,"")),"")</f>
        <v/>
      </c>
    </row>
    <row r="2778" spans="15:16" x14ac:dyDescent="0.15">
      <c r="O2778">
        <v>2777</v>
      </c>
      <c r="P2778" t="str">
        <f>IFERROR(IF(COUNTIF(個人情報!$BI$5:$BI$401,"登録番号" &amp; リスト!O2778)&gt;=1,"",IF(VLOOKUP(O2778,登録者リスト!$A$1:$D$43729,4,FALSE)=基本情報!$D$6,O2778,"")),"")</f>
        <v/>
      </c>
    </row>
    <row r="2779" spans="15:16" x14ac:dyDescent="0.15">
      <c r="O2779">
        <v>2778</v>
      </c>
      <c r="P2779" t="str">
        <f>IFERROR(IF(COUNTIF(個人情報!$BI$5:$BI$401,"登録番号" &amp; リスト!O2779)&gt;=1,"",IF(VLOOKUP(O2779,登録者リスト!$A$1:$D$43729,4,FALSE)=基本情報!$D$6,O2779,"")),"")</f>
        <v/>
      </c>
    </row>
    <row r="2780" spans="15:16" x14ac:dyDescent="0.15">
      <c r="O2780">
        <v>2779</v>
      </c>
      <c r="P2780" t="str">
        <f>IFERROR(IF(COUNTIF(個人情報!$BI$5:$BI$401,"登録番号" &amp; リスト!O2780)&gt;=1,"",IF(VLOOKUP(O2780,登録者リスト!$A$1:$D$43729,4,FALSE)=基本情報!$D$6,O2780,"")),"")</f>
        <v/>
      </c>
    </row>
    <row r="2781" spans="15:16" x14ac:dyDescent="0.15">
      <c r="O2781">
        <v>2780</v>
      </c>
      <c r="P2781" t="str">
        <f>IFERROR(IF(COUNTIF(個人情報!$BI$5:$BI$401,"登録番号" &amp; リスト!O2781)&gt;=1,"",IF(VLOOKUP(O2781,登録者リスト!$A$1:$D$43729,4,FALSE)=基本情報!$D$6,O2781,"")),"")</f>
        <v/>
      </c>
    </row>
    <row r="2782" spans="15:16" x14ac:dyDescent="0.15">
      <c r="O2782">
        <v>2781</v>
      </c>
      <c r="P2782" t="str">
        <f>IFERROR(IF(COUNTIF(個人情報!$BI$5:$BI$401,"登録番号" &amp; リスト!O2782)&gt;=1,"",IF(VLOOKUP(O2782,登録者リスト!$A$1:$D$43729,4,FALSE)=基本情報!$D$6,O2782,"")),"")</f>
        <v/>
      </c>
    </row>
    <row r="2783" spans="15:16" x14ac:dyDescent="0.15">
      <c r="O2783">
        <v>2782</v>
      </c>
      <c r="P2783" t="str">
        <f>IFERROR(IF(COUNTIF(個人情報!$BI$5:$BI$401,"登録番号" &amp; リスト!O2783)&gt;=1,"",IF(VLOOKUP(O2783,登録者リスト!$A$1:$D$43729,4,FALSE)=基本情報!$D$6,O2783,"")),"")</f>
        <v/>
      </c>
    </row>
    <row r="2784" spans="15:16" x14ac:dyDescent="0.15">
      <c r="O2784">
        <v>2783</v>
      </c>
      <c r="P2784" t="str">
        <f>IFERROR(IF(COUNTIF(個人情報!$BI$5:$BI$401,"登録番号" &amp; リスト!O2784)&gt;=1,"",IF(VLOOKUP(O2784,登録者リスト!$A$1:$D$43729,4,FALSE)=基本情報!$D$6,O2784,"")),"")</f>
        <v/>
      </c>
    </row>
    <row r="2785" spans="15:16" x14ac:dyDescent="0.15">
      <c r="O2785">
        <v>2784</v>
      </c>
      <c r="P2785" t="str">
        <f>IFERROR(IF(COUNTIF(個人情報!$BI$5:$BI$401,"登録番号" &amp; リスト!O2785)&gt;=1,"",IF(VLOOKUP(O2785,登録者リスト!$A$1:$D$43729,4,FALSE)=基本情報!$D$6,O2785,"")),"")</f>
        <v/>
      </c>
    </row>
    <row r="2786" spans="15:16" x14ac:dyDescent="0.15">
      <c r="O2786">
        <v>2785</v>
      </c>
      <c r="P2786" t="str">
        <f>IFERROR(IF(COUNTIF(個人情報!$BI$5:$BI$401,"登録番号" &amp; リスト!O2786)&gt;=1,"",IF(VLOOKUP(O2786,登録者リスト!$A$1:$D$43729,4,FALSE)=基本情報!$D$6,O2786,"")),"")</f>
        <v/>
      </c>
    </row>
    <row r="2787" spans="15:16" x14ac:dyDescent="0.15">
      <c r="O2787">
        <v>2786</v>
      </c>
      <c r="P2787" t="str">
        <f>IFERROR(IF(COUNTIF(個人情報!$BI$5:$BI$401,"登録番号" &amp; リスト!O2787)&gt;=1,"",IF(VLOOKUP(O2787,登録者リスト!$A$1:$D$43729,4,FALSE)=基本情報!$D$6,O2787,"")),"")</f>
        <v/>
      </c>
    </row>
    <row r="2788" spans="15:16" x14ac:dyDescent="0.15">
      <c r="O2788">
        <v>2787</v>
      </c>
      <c r="P2788" t="str">
        <f>IFERROR(IF(COUNTIF(個人情報!$BI$5:$BI$401,"登録番号" &amp; リスト!O2788)&gt;=1,"",IF(VLOOKUP(O2788,登録者リスト!$A$1:$D$43729,4,FALSE)=基本情報!$D$6,O2788,"")),"")</f>
        <v/>
      </c>
    </row>
    <row r="2789" spans="15:16" x14ac:dyDescent="0.15">
      <c r="O2789">
        <v>2788</v>
      </c>
      <c r="P2789" t="str">
        <f>IFERROR(IF(COUNTIF(個人情報!$BI$5:$BI$401,"登録番号" &amp; リスト!O2789)&gt;=1,"",IF(VLOOKUP(O2789,登録者リスト!$A$1:$D$43729,4,FALSE)=基本情報!$D$6,O2789,"")),"")</f>
        <v/>
      </c>
    </row>
    <row r="2790" spans="15:16" x14ac:dyDescent="0.15">
      <c r="O2790">
        <v>2789</v>
      </c>
      <c r="P2790" t="str">
        <f>IFERROR(IF(COUNTIF(個人情報!$BI$5:$BI$401,"登録番号" &amp; リスト!O2790)&gt;=1,"",IF(VLOOKUP(O2790,登録者リスト!$A$1:$D$43729,4,FALSE)=基本情報!$D$6,O2790,"")),"")</f>
        <v/>
      </c>
    </row>
    <row r="2791" spans="15:16" x14ac:dyDescent="0.15">
      <c r="O2791">
        <v>2790</v>
      </c>
      <c r="P2791" t="str">
        <f>IFERROR(IF(COUNTIF(個人情報!$BI$5:$BI$401,"登録番号" &amp; リスト!O2791)&gt;=1,"",IF(VLOOKUP(O2791,登録者リスト!$A$1:$D$43729,4,FALSE)=基本情報!$D$6,O2791,"")),"")</f>
        <v/>
      </c>
    </row>
    <row r="2792" spans="15:16" x14ac:dyDescent="0.15">
      <c r="O2792">
        <v>2791</v>
      </c>
      <c r="P2792" t="str">
        <f>IFERROR(IF(COUNTIF(個人情報!$BI$5:$BI$401,"登録番号" &amp; リスト!O2792)&gt;=1,"",IF(VLOOKUP(O2792,登録者リスト!$A$1:$D$43729,4,FALSE)=基本情報!$D$6,O2792,"")),"")</f>
        <v/>
      </c>
    </row>
    <row r="2793" spans="15:16" x14ac:dyDescent="0.15">
      <c r="O2793">
        <v>2792</v>
      </c>
      <c r="P2793" t="str">
        <f>IFERROR(IF(COUNTIF(個人情報!$BI$5:$BI$401,"登録番号" &amp; リスト!O2793)&gt;=1,"",IF(VLOOKUP(O2793,登録者リスト!$A$1:$D$43729,4,FALSE)=基本情報!$D$6,O2793,"")),"")</f>
        <v/>
      </c>
    </row>
    <row r="2794" spans="15:16" x14ac:dyDescent="0.15">
      <c r="O2794">
        <v>2793</v>
      </c>
      <c r="P2794" t="str">
        <f>IFERROR(IF(COUNTIF(個人情報!$BI$5:$BI$401,"登録番号" &amp; リスト!O2794)&gt;=1,"",IF(VLOOKUP(O2794,登録者リスト!$A$1:$D$43729,4,FALSE)=基本情報!$D$6,O2794,"")),"")</f>
        <v/>
      </c>
    </row>
    <row r="2795" spans="15:16" x14ac:dyDescent="0.15">
      <c r="O2795">
        <v>2794</v>
      </c>
      <c r="P2795" t="str">
        <f>IFERROR(IF(COUNTIF(個人情報!$BI$5:$BI$401,"登録番号" &amp; リスト!O2795)&gt;=1,"",IF(VLOOKUP(O2795,登録者リスト!$A$1:$D$43729,4,FALSE)=基本情報!$D$6,O2795,"")),"")</f>
        <v/>
      </c>
    </row>
    <row r="2796" spans="15:16" x14ac:dyDescent="0.15">
      <c r="O2796">
        <v>2795</v>
      </c>
      <c r="P2796" t="str">
        <f>IFERROR(IF(COUNTIF(個人情報!$BI$5:$BI$401,"登録番号" &amp; リスト!O2796)&gt;=1,"",IF(VLOOKUP(O2796,登録者リスト!$A$1:$D$43729,4,FALSE)=基本情報!$D$6,O2796,"")),"")</f>
        <v/>
      </c>
    </row>
    <row r="2797" spans="15:16" x14ac:dyDescent="0.15">
      <c r="O2797">
        <v>2796</v>
      </c>
      <c r="P2797" t="str">
        <f>IFERROR(IF(COUNTIF(個人情報!$BI$5:$BI$401,"登録番号" &amp; リスト!O2797)&gt;=1,"",IF(VLOOKUP(O2797,登録者リスト!$A$1:$D$43729,4,FALSE)=基本情報!$D$6,O2797,"")),"")</f>
        <v/>
      </c>
    </row>
    <row r="2798" spans="15:16" x14ac:dyDescent="0.15">
      <c r="O2798">
        <v>2797</v>
      </c>
      <c r="P2798" t="str">
        <f>IFERROR(IF(COUNTIF(個人情報!$BI$5:$BI$401,"登録番号" &amp; リスト!O2798)&gt;=1,"",IF(VLOOKUP(O2798,登録者リスト!$A$1:$D$43729,4,FALSE)=基本情報!$D$6,O2798,"")),"")</f>
        <v/>
      </c>
    </row>
    <row r="2799" spans="15:16" x14ac:dyDescent="0.15">
      <c r="O2799">
        <v>2798</v>
      </c>
      <c r="P2799" t="str">
        <f>IFERROR(IF(COUNTIF(個人情報!$BI$5:$BI$401,"登録番号" &amp; リスト!O2799)&gt;=1,"",IF(VLOOKUP(O2799,登録者リスト!$A$1:$D$43729,4,FALSE)=基本情報!$D$6,O2799,"")),"")</f>
        <v/>
      </c>
    </row>
    <row r="2800" spans="15:16" x14ac:dyDescent="0.15">
      <c r="O2800">
        <v>2799</v>
      </c>
      <c r="P2800" t="str">
        <f>IFERROR(IF(COUNTIF(個人情報!$BI$5:$BI$401,"登録番号" &amp; リスト!O2800)&gt;=1,"",IF(VLOOKUP(O2800,登録者リスト!$A$1:$D$43729,4,FALSE)=基本情報!$D$6,O2800,"")),"")</f>
        <v/>
      </c>
    </row>
    <row r="2801" spans="15:16" x14ac:dyDescent="0.15">
      <c r="O2801">
        <v>2800</v>
      </c>
      <c r="P2801" t="str">
        <f>IFERROR(IF(COUNTIF(個人情報!$BI$5:$BI$401,"登録番号" &amp; リスト!O2801)&gt;=1,"",IF(VLOOKUP(O2801,登録者リスト!$A$1:$D$43729,4,FALSE)=基本情報!$D$6,O2801,"")),"")</f>
        <v/>
      </c>
    </row>
    <row r="2802" spans="15:16" x14ac:dyDescent="0.15">
      <c r="O2802">
        <v>2801</v>
      </c>
      <c r="P2802" t="str">
        <f>IFERROR(IF(COUNTIF(個人情報!$BI$5:$BI$401,"登録番号" &amp; リスト!O2802)&gt;=1,"",IF(VLOOKUP(O2802,登録者リスト!$A$1:$D$43729,4,FALSE)=基本情報!$D$6,O2802,"")),"")</f>
        <v/>
      </c>
    </row>
    <row r="2803" spans="15:16" x14ac:dyDescent="0.15">
      <c r="O2803">
        <v>2802</v>
      </c>
      <c r="P2803" t="str">
        <f>IFERROR(IF(COUNTIF(個人情報!$BI$5:$BI$401,"登録番号" &amp; リスト!O2803)&gt;=1,"",IF(VLOOKUP(O2803,登録者リスト!$A$1:$D$43729,4,FALSE)=基本情報!$D$6,O2803,"")),"")</f>
        <v/>
      </c>
    </row>
    <row r="2804" spans="15:16" x14ac:dyDescent="0.15">
      <c r="O2804">
        <v>2803</v>
      </c>
      <c r="P2804" t="str">
        <f>IFERROR(IF(COUNTIF(個人情報!$BI$5:$BI$401,"登録番号" &amp; リスト!O2804)&gt;=1,"",IF(VLOOKUP(O2804,登録者リスト!$A$1:$D$43729,4,FALSE)=基本情報!$D$6,O2804,"")),"")</f>
        <v/>
      </c>
    </row>
    <row r="2805" spans="15:16" x14ac:dyDescent="0.15">
      <c r="O2805">
        <v>2804</v>
      </c>
      <c r="P2805" t="str">
        <f>IFERROR(IF(COUNTIF(個人情報!$BI$5:$BI$401,"登録番号" &amp; リスト!O2805)&gt;=1,"",IF(VLOOKUP(O2805,登録者リスト!$A$1:$D$43729,4,FALSE)=基本情報!$D$6,O2805,"")),"")</f>
        <v/>
      </c>
    </row>
    <row r="2806" spans="15:16" x14ac:dyDescent="0.15">
      <c r="O2806">
        <v>2805</v>
      </c>
      <c r="P2806" t="str">
        <f>IFERROR(IF(COUNTIF(個人情報!$BI$5:$BI$401,"登録番号" &amp; リスト!O2806)&gt;=1,"",IF(VLOOKUP(O2806,登録者リスト!$A$1:$D$43729,4,FALSE)=基本情報!$D$6,O2806,"")),"")</f>
        <v/>
      </c>
    </row>
    <row r="2807" spans="15:16" x14ac:dyDescent="0.15">
      <c r="O2807">
        <v>2806</v>
      </c>
      <c r="P2807" t="str">
        <f>IFERROR(IF(COUNTIF(個人情報!$BI$5:$BI$401,"登録番号" &amp; リスト!O2807)&gt;=1,"",IF(VLOOKUP(O2807,登録者リスト!$A$1:$D$43729,4,FALSE)=基本情報!$D$6,O2807,"")),"")</f>
        <v/>
      </c>
    </row>
    <row r="2808" spans="15:16" x14ac:dyDescent="0.15">
      <c r="O2808">
        <v>2807</v>
      </c>
      <c r="P2808" t="str">
        <f>IFERROR(IF(COUNTIF(個人情報!$BI$5:$BI$401,"登録番号" &amp; リスト!O2808)&gt;=1,"",IF(VLOOKUP(O2808,登録者リスト!$A$1:$D$43729,4,FALSE)=基本情報!$D$6,O2808,"")),"")</f>
        <v/>
      </c>
    </row>
    <row r="2809" spans="15:16" x14ac:dyDescent="0.15">
      <c r="O2809">
        <v>2808</v>
      </c>
      <c r="P2809" t="str">
        <f>IFERROR(IF(COUNTIF(個人情報!$BI$5:$BI$401,"登録番号" &amp; リスト!O2809)&gt;=1,"",IF(VLOOKUP(O2809,登録者リスト!$A$1:$D$43729,4,FALSE)=基本情報!$D$6,O2809,"")),"")</f>
        <v/>
      </c>
    </row>
    <row r="2810" spans="15:16" x14ac:dyDescent="0.15">
      <c r="O2810">
        <v>2809</v>
      </c>
      <c r="P2810" t="str">
        <f>IFERROR(IF(COUNTIF(個人情報!$BI$5:$BI$401,"登録番号" &amp; リスト!O2810)&gt;=1,"",IF(VLOOKUP(O2810,登録者リスト!$A$1:$D$43729,4,FALSE)=基本情報!$D$6,O2810,"")),"")</f>
        <v/>
      </c>
    </row>
    <row r="2811" spans="15:16" x14ac:dyDescent="0.15">
      <c r="O2811">
        <v>2810</v>
      </c>
      <c r="P2811" t="str">
        <f>IFERROR(IF(COUNTIF(個人情報!$BI$5:$BI$401,"登録番号" &amp; リスト!O2811)&gt;=1,"",IF(VLOOKUP(O2811,登録者リスト!$A$1:$D$43729,4,FALSE)=基本情報!$D$6,O2811,"")),"")</f>
        <v/>
      </c>
    </row>
    <row r="2812" spans="15:16" x14ac:dyDescent="0.15">
      <c r="O2812">
        <v>2811</v>
      </c>
      <c r="P2812" t="str">
        <f>IFERROR(IF(COUNTIF(個人情報!$BI$5:$BI$401,"登録番号" &amp; リスト!O2812)&gt;=1,"",IF(VLOOKUP(O2812,登録者リスト!$A$1:$D$43729,4,FALSE)=基本情報!$D$6,O2812,"")),"")</f>
        <v/>
      </c>
    </row>
    <row r="2813" spans="15:16" x14ac:dyDescent="0.15">
      <c r="O2813">
        <v>2812</v>
      </c>
      <c r="P2813" t="str">
        <f>IFERROR(IF(COUNTIF(個人情報!$BI$5:$BI$401,"登録番号" &amp; リスト!O2813)&gt;=1,"",IF(VLOOKUP(O2813,登録者リスト!$A$1:$D$43729,4,FALSE)=基本情報!$D$6,O2813,"")),"")</f>
        <v/>
      </c>
    </row>
    <row r="2814" spans="15:16" x14ac:dyDescent="0.15">
      <c r="O2814">
        <v>2813</v>
      </c>
      <c r="P2814" t="str">
        <f>IFERROR(IF(COUNTIF(個人情報!$BI$5:$BI$401,"登録番号" &amp; リスト!O2814)&gt;=1,"",IF(VLOOKUP(O2814,登録者リスト!$A$1:$D$43729,4,FALSE)=基本情報!$D$6,O2814,"")),"")</f>
        <v/>
      </c>
    </row>
    <row r="2815" spans="15:16" x14ac:dyDescent="0.15">
      <c r="O2815">
        <v>2814</v>
      </c>
      <c r="P2815" t="str">
        <f>IFERROR(IF(COUNTIF(個人情報!$BI$5:$BI$401,"登録番号" &amp; リスト!O2815)&gt;=1,"",IF(VLOOKUP(O2815,登録者リスト!$A$1:$D$43729,4,FALSE)=基本情報!$D$6,O2815,"")),"")</f>
        <v/>
      </c>
    </row>
    <row r="2816" spans="15:16" x14ac:dyDescent="0.15">
      <c r="O2816">
        <v>2815</v>
      </c>
      <c r="P2816" t="str">
        <f>IFERROR(IF(COUNTIF(個人情報!$BI$5:$BI$401,"登録番号" &amp; リスト!O2816)&gt;=1,"",IF(VLOOKUP(O2816,登録者リスト!$A$1:$D$43729,4,FALSE)=基本情報!$D$6,O2816,"")),"")</f>
        <v/>
      </c>
    </row>
    <row r="2817" spans="15:16" x14ac:dyDescent="0.15">
      <c r="O2817">
        <v>2816</v>
      </c>
      <c r="P2817" t="str">
        <f>IFERROR(IF(COUNTIF(個人情報!$BI$5:$BI$401,"登録番号" &amp; リスト!O2817)&gt;=1,"",IF(VLOOKUP(O2817,登録者リスト!$A$1:$D$43729,4,FALSE)=基本情報!$D$6,O2817,"")),"")</f>
        <v/>
      </c>
    </row>
    <row r="2818" spans="15:16" x14ac:dyDescent="0.15">
      <c r="O2818">
        <v>2817</v>
      </c>
      <c r="P2818" t="str">
        <f>IFERROR(IF(COUNTIF(個人情報!$BI$5:$BI$401,"登録番号" &amp; リスト!O2818)&gt;=1,"",IF(VLOOKUP(O2818,登録者リスト!$A$1:$D$43729,4,FALSE)=基本情報!$D$6,O2818,"")),"")</f>
        <v/>
      </c>
    </row>
    <row r="2819" spans="15:16" x14ac:dyDescent="0.15">
      <c r="O2819">
        <v>2818</v>
      </c>
      <c r="P2819" t="str">
        <f>IFERROR(IF(COUNTIF(個人情報!$BI$5:$BI$401,"登録番号" &amp; リスト!O2819)&gt;=1,"",IF(VLOOKUP(O2819,登録者リスト!$A$1:$D$43729,4,FALSE)=基本情報!$D$6,O2819,"")),"")</f>
        <v/>
      </c>
    </row>
    <row r="2820" spans="15:16" x14ac:dyDescent="0.15">
      <c r="O2820">
        <v>2819</v>
      </c>
      <c r="P2820" t="str">
        <f>IFERROR(IF(COUNTIF(個人情報!$BI$5:$BI$401,"登録番号" &amp; リスト!O2820)&gt;=1,"",IF(VLOOKUP(O2820,登録者リスト!$A$1:$D$43729,4,FALSE)=基本情報!$D$6,O2820,"")),"")</f>
        <v/>
      </c>
    </row>
    <row r="2821" spans="15:16" x14ac:dyDescent="0.15">
      <c r="O2821">
        <v>2820</v>
      </c>
      <c r="P2821" t="str">
        <f>IFERROR(IF(COUNTIF(個人情報!$BI$5:$BI$401,"登録番号" &amp; リスト!O2821)&gt;=1,"",IF(VLOOKUP(O2821,登録者リスト!$A$1:$D$43729,4,FALSE)=基本情報!$D$6,O2821,"")),"")</f>
        <v/>
      </c>
    </row>
    <row r="2822" spans="15:16" x14ac:dyDescent="0.15">
      <c r="O2822">
        <v>2821</v>
      </c>
      <c r="P2822" t="str">
        <f>IFERROR(IF(COUNTIF(個人情報!$BI$5:$BI$401,"登録番号" &amp; リスト!O2822)&gt;=1,"",IF(VLOOKUP(O2822,登録者リスト!$A$1:$D$43729,4,FALSE)=基本情報!$D$6,O2822,"")),"")</f>
        <v/>
      </c>
    </row>
    <row r="2823" spans="15:16" x14ac:dyDescent="0.15">
      <c r="O2823">
        <v>2822</v>
      </c>
      <c r="P2823" t="str">
        <f>IFERROR(IF(COUNTIF(個人情報!$BI$5:$BI$401,"登録番号" &amp; リスト!O2823)&gt;=1,"",IF(VLOOKUP(O2823,登録者リスト!$A$1:$D$43729,4,FALSE)=基本情報!$D$6,O2823,"")),"")</f>
        <v/>
      </c>
    </row>
    <row r="2824" spans="15:16" x14ac:dyDescent="0.15">
      <c r="O2824">
        <v>2823</v>
      </c>
      <c r="P2824" t="str">
        <f>IFERROR(IF(COUNTIF(個人情報!$BI$5:$BI$401,"登録番号" &amp; リスト!O2824)&gt;=1,"",IF(VLOOKUP(O2824,登録者リスト!$A$1:$D$43729,4,FALSE)=基本情報!$D$6,O2824,"")),"")</f>
        <v/>
      </c>
    </row>
    <row r="2825" spans="15:16" x14ac:dyDescent="0.15">
      <c r="O2825">
        <v>2824</v>
      </c>
      <c r="P2825" t="str">
        <f>IFERROR(IF(COUNTIF(個人情報!$BI$5:$BI$401,"登録番号" &amp; リスト!O2825)&gt;=1,"",IF(VLOOKUP(O2825,登録者リスト!$A$1:$D$43729,4,FALSE)=基本情報!$D$6,O2825,"")),"")</f>
        <v/>
      </c>
    </row>
    <row r="2826" spans="15:16" x14ac:dyDescent="0.15">
      <c r="O2826">
        <v>2825</v>
      </c>
      <c r="P2826" t="str">
        <f>IFERROR(IF(COUNTIF(個人情報!$BI$5:$BI$401,"登録番号" &amp; リスト!O2826)&gt;=1,"",IF(VLOOKUP(O2826,登録者リスト!$A$1:$D$43729,4,FALSE)=基本情報!$D$6,O2826,"")),"")</f>
        <v/>
      </c>
    </row>
    <row r="2827" spans="15:16" x14ac:dyDescent="0.15">
      <c r="O2827">
        <v>2826</v>
      </c>
      <c r="P2827" t="str">
        <f>IFERROR(IF(COUNTIF(個人情報!$BI$5:$BI$401,"登録番号" &amp; リスト!O2827)&gt;=1,"",IF(VLOOKUP(O2827,登録者リスト!$A$1:$D$43729,4,FALSE)=基本情報!$D$6,O2827,"")),"")</f>
        <v/>
      </c>
    </row>
    <row r="2828" spans="15:16" x14ac:dyDescent="0.15">
      <c r="O2828">
        <v>2827</v>
      </c>
      <c r="P2828" t="str">
        <f>IFERROR(IF(COUNTIF(個人情報!$BI$5:$BI$401,"登録番号" &amp; リスト!O2828)&gt;=1,"",IF(VLOOKUP(O2828,登録者リスト!$A$1:$D$43729,4,FALSE)=基本情報!$D$6,O2828,"")),"")</f>
        <v/>
      </c>
    </row>
    <row r="2829" spans="15:16" x14ac:dyDescent="0.15">
      <c r="O2829">
        <v>2828</v>
      </c>
      <c r="P2829" t="str">
        <f>IFERROR(IF(COUNTIF(個人情報!$BI$5:$BI$401,"登録番号" &amp; リスト!O2829)&gt;=1,"",IF(VLOOKUP(O2829,登録者リスト!$A$1:$D$43729,4,FALSE)=基本情報!$D$6,O2829,"")),"")</f>
        <v/>
      </c>
    </row>
    <row r="2830" spans="15:16" x14ac:dyDescent="0.15">
      <c r="O2830">
        <v>2829</v>
      </c>
      <c r="P2830" t="str">
        <f>IFERROR(IF(COUNTIF(個人情報!$BI$5:$BI$401,"登録番号" &amp; リスト!O2830)&gt;=1,"",IF(VLOOKUP(O2830,登録者リスト!$A$1:$D$43729,4,FALSE)=基本情報!$D$6,O2830,"")),"")</f>
        <v/>
      </c>
    </row>
    <row r="2831" spans="15:16" x14ac:dyDescent="0.15">
      <c r="O2831">
        <v>2830</v>
      </c>
      <c r="P2831" t="str">
        <f>IFERROR(IF(COUNTIF(個人情報!$BI$5:$BI$401,"登録番号" &amp; リスト!O2831)&gt;=1,"",IF(VLOOKUP(O2831,登録者リスト!$A$1:$D$43729,4,FALSE)=基本情報!$D$6,O2831,"")),"")</f>
        <v/>
      </c>
    </row>
    <row r="2832" spans="15:16" x14ac:dyDescent="0.15">
      <c r="O2832">
        <v>2831</v>
      </c>
      <c r="P2832" t="str">
        <f>IFERROR(IF(COUNTIF(個人情報!$BI$5:$BI$401,"登録番号" &amp; リスト!O2832)&gt;=1,"",IF(VLOOKUP(O2832,登録者リスト!$A$1:$D$43729,4,FALSE)=基本情報!$D$6,O2832,"")),"")</f>
        <v/>
      </c>
    </row>
    <row r="2833" spans="15:16" x14ac:dyDescent="0.15">
      <c r="O2833">
        <v>2832</v>
      </c>
      <c r="P2833" t="str">
        <f>IFERROR(IF(COUNTIF(個人情報!$BI$5:$BI$401,"登録番号" &amp; リスト!O2833)&gt;=1,"",IF(VLOOKUP(O2833,登録者リスト!$A$1:$D$43729,4,FALSE)=基本情報!$D$6,O2833,"")),"")</f>
        <v/>
      </c>
    </row>
    <row r="2834" spans="15:16" x14ac:dyDescent="0.15">
      <c r="O2834">
        <v>2833</v>
      </c>
      <c r="P2834" t="str">
        <f>IFERROR(IF(COUNTIF(個人情報!$BI$5:$BI$401,"登録番号" &amp; リスト!O2834)&gt;=1,"",IF(VLOOKUP(O2834,登録者リスト!$A$1:$D$43729,4,FALSE)=基本情報!$D$6,O2834,"")),"")</f>
        <v/>
      </c>
    </row>
    <row r="2835" spans="15:16" x14ac:dyDescent="0.15">
      <c r="O2835">
        <v>2834</v>
      </c>
      <c r="P2835" t="str">
        <f>IFERROR(IF(COUNTIF(個人情報!$BI$5:$BI$401,"登録番号" &amp; リスト!O2835)&gt;=1,"",IF(VLOOKUP(O2835,登録者リスト!$A$1:$D$43729,4,FALSE)=基本情報!$D$6,O2835,"")),"")</f>
        <v/>
      </c>
    </row>
    <row r="2836" spans="15:16" x14ac:dyDescent="0.15">
      <c r="O2836">
        <v>2835</v>
      </c>
      <c r="P2836" t="str">
        <f>IFERROR(IF(COUNTIF(個人情報!$BI$5:$BI$401,"登録番号" &amp; リスト!O2836)&gt;=1,"",IF(VLOOKUP(O2836,登録者リスト!$A$1:$D$43729,4,FALSE)=基本情報!$D$6,O2836,"")),"")</f>
        <v/>
      </c>
    </row>
    <row r="2837" spans="15:16" x14ac:dyDescent="0.15">
      <c r="O2837">
        <v>2836</v>
      </c>
      <c r="P2837" t="str">
        <f>IFERROR(IF(COUNTIF(個人情報!$BI$5:$BI$401,"登録番号" &amp; リスト!O2837)&gt;=1,"",IF(VLOOKUP(O2837,登録者リスト!$A$1:$D$43729,4,FALSE)=基本情報!$D$6,O2837,"")),"")</f>
        <v/>
      </c>
    </row>
    <row r="2838" spans="15:16" x14ac:dyDescent="0.15">
      <c r="O2838">
        <v>2837</v>
      </c>
      <c r="P2838" t="str">
        <f>IFERROR(IF(COUNTIF(個人情報!$BI$5:$BI$401,"登録番号" &amp; リスト!O2838)&gt;=1,"",IF(VLOOKUP(O2838,登録者リスト!$A$1:$D$43729,4,FALSE)=基本情報!$D$6,O2838,"")),"")</f>
        <v/>
      </c>
    </row>
    <row r="2839" spans="15:16" x14ac:dyDescent="0.15">
      <c r="O2839">
        <v>2838</v>
      </c>
      <c r="P2839" t="str">
        <f>IFERROR(IF(COUNTIF(個人情報!$BI$5:$BI$401,"登録番号" &amp; リスト!O2839)&gt;=1,"",IF(VLOOKUP(O2839,登録者リスト!$A$1:$D$43729,4,FALSE)=基本情報!$D$6,O2839,"")),"")</f>
        <v/>
      </c>
    </row>
    <row r="2840" spans="15:16" x14ac:dyDescent="0.15">
      <c r="O2840">
        <v>2839</v>
      </c>
      <c r="P2840" t="str">
        <f>IFERROR(IF(COUNTIF(個人情報!$BI$5:$BI$401,"登録番号" &amp; リスト!O2840)&gt;=1,"",IF(VLOOKUP(O2840,登録者リスト!$A$1:$D$43729,4,FALSE)=基本情報!$D$6,O2840,"")),"")</f>
        <v/>
      </c>
    </row>
    <row r="2841" spans="15:16" x14ac:dyDescent="0.15">
      <c r="O2841">
        <v>2840</v>
      </c>
      <c r="P2841" t="str">
        <f>IFERROR(IF(COUNTIF(個人情報!$BI$5:$BI$401,"登録番号" &amp; リスト!O2841)&gt;=1,"",IF(VLOOKUP(O2841,登録者リスト!$A$1:$D$43729,4,FALSE)=基本情報!$D$6,O2841,"")),"")</f>
        <v/>
      </c>
    </row>
    <row r="2842" spans="15:16" x14ac:dyDescent="0.15">
      <c r="O2842">
        <v>2841</v>
      </c>
      <c r="P2842" t="str">
        <f>IFERROR(IF(COUNTIF(個人情報!$BI$5:$BI$401,"登録番号" &amp; リスト!O2842)&gt;=1,"",IF(VLOOKUP(O2842,登録者リスト!$A$1:$D$43729,4,FALSE)=基本情報!$D$6,O2842,"")),"")</f>
        <v/>
      </c>
    </row>
    <row r="2843" spans="15:16" x14ac:dyDescent="0.15">
      <c r="O2843">
        <v>2842</v>
      </c>
      <c r="P2843" t="str">
        <f>IFERROR(IF(COUNTIF(個人情報!$BI$5:$BI$401,"登録番号" &amp; リスト!O2843)&gt;=1,"",IF(VLOOKUP(O2843,登録者リスト!$A$1:$D$43729,4,FALSE)=基本情報!$D$6,O2843,"")),"")</f>
        <v/>
      </c>
    </row>
    <row r="2844" spans="15:16" x14ac:dyDescent="0.15">
      <c r="O2844">
        <v>2843</v>
      </c>
      <c r="P2844" t="str">
        <f>IFERROR(IF(COUNTIF(個人情報!$BI$5:$BI$401,"登録番号" &amp; リスト!O2844)&gt;=1,"",IF(VLOOKUP(O2844,登録者リスト!$A$1:$D$43729,4,FALSE)=基本情報!$D$6,O2844,"")),"")</f>
        <v/>
      </c>
    </row>
    <row r="2845" spans="15:16" x14ac:dyDescent="0.15">
      <c r="O2845">
        <v>2844</v>
      </c>
      <c r="P2845" t="str">
        <f>IFERROR(IF(COUNTIF(個人情報!$BI$5:$BI$401,"登録番号" &amp; リスト!O2845)&gt;=1,"",IF(VLOOKUP(O2845,登録者リスト!$A$1:$D$43729,4,FALSE)=基本情報!$D$6,O2845,"")),"")</f>
        <v/>
      </c>
    </row>
    <row r="2846" spans="15:16" x14ac:dyDescent="0.15">
      <c r="O2846">
        <v>2845</v>
      </c>
      <c r="P2846" t="str">
        <f>IFERROR(IF(COUNTIF(個人情報!$BI$5:$BI$401,"登録番号" &amp; リスト!O2846)&gt;=1,"",IF(VLOOKUP(O2846,登録者リスト!$A$1:$D$43729,4,FALSE)=基本情報!$D$6,O2846,"")),"")</f>
        <v/>
      </c>
    </row>
    <row r="2847" spans="15:16" x14ac:dyDescent="0.15">
      <c r="O2847">
        <v>2846</v>
      </c>
      <c r="P2847" t="str">
        <f>IFERROR(IF(COUNTIF(個人情報!$BI$5:$BI$401,"登録番号" &amp; リスト!O2847)&gt;=1,"",IF(VLOOKUP(O2847,登録者リスト!$A$1:$D$43729,4,FALSE)=基本情報!$D$6,O2847,"")),"")</f>
        <v/>
      </c>
    </row>
    <row r="2848" spans="15:16" x14ac:dyDescent="0.15">
      <c r="O2848">
        <v>2847</v>
      </c>
      <c r="P2848" t="str">
        <f>IFERROR(IF(COUNTIF(個人情報!$BI$5:$BI$401,"登録番号" &amp; リスト!O2848)&gt;=1,"",IF(VLOOKUP(O2848,登録者リスト!$A$1:$D$43729,4,FALSE)=基本情報!$D$6,O2848,"")),"")</f>
        <v/>
      </c>
    </row>
    <row r="2849" spans="15:16" x14ac:dyDescent="0.15">
      <c r="O2849">
        <v>2848</v>
      </c>
      <c r="P2849" t="str">
        <f>IFERROR(IF(COUNTIF(個人情報!$BI$5:$BI$401,"登録番号" &amp; リスト!O2849)&gt;=1,"",IF(VLOOKUP(O2849,登録者リスト!$A$1:$D$43729,4,FALSE)=基本情報!$D$6,O2849,"")),"")</f>
        <v/>
      </c>
    </row>
    <row r="2850" spans="15:16" x14ac:dyDescent="0.15">
      <c r="O2850">
        <v>2849</v>
      </c>
      <c r="P2850" t="str">
        <f>IFERROR(IF(COUNTIF(個人情報!$BI$5:$BI$401,"登録番号" &amp; リスト!O2850)&gt;=1,"",IF(VLOOKUP(O2850,登録者リスト!$A$1:$D$43729,4,FALSE)=基本情報!$D$6,O2850,"")),"")</f>
        <v/>
      </c>
    </row>
    <row r="2851" spans="15:16" x14ac:dyDescent="0.15">
      <c r="O2851">
        <v>2850</v>
      </c>
      <c r="P2851" t="str">
        <f>IFERROR(IF(COUNTIF(個人情報!$BI$5:$BI$401,"登録番号" &amp; リスト!O2851)&gt;=1,"",IF(VLOOKUP(O2851,登録者リスト!$A$1:$D$43729,4,FALSE)=基本情報!$D$6,O2851,"")),"")</f>
        <v/>
      </c>
    </row>
    <row r="2852" spans="15:16" x14ac:dyDescent="0.15">
      <c r="O2852">
        <v>2851</v>
      </c>
      <c r="P2852" t="str">
        <f>IFERROR(IF(COUNTIF(個人情報!$BI$5:$BI$401,"登録番号" &amp; リスト!O2852)&gt;=1,"",IF(VLOOKUP(O2852,登録者リスト!$A$1:$D$43729,4,FALSE)=基本情報!$D$6,O2852,"")),"")</f>
        <v/>
      </c>
    </row>
    <row r="2853" spans="15:16" x14ac:dyDescent="0.15">
      <c r="O2853">
        <v>2852</v>
      </c>
      <c r="P2853" t="str">
        <f>IFERROR(IF(COUNTIF(個人情報!$BI$5:$BI$401,"登録番号" &amp; リスト!O2853)&gt;=1,"",IF(VLOOKUP(O2853,登録者リスト!$A$1:$D$43729,4,FALSE)=基本情報!$D$6,O2853,"")),"")</f>
        <v/>
      </c>
    </row>
    <row r="2854" spans="15:16" x14ac:dyDescent="0.15">
      <c r="O2854">
        <v>2853</v>
      </c>
      <c r="P2854" t="str">
        <f>IFERROR(IF(COUNTIF(個人情報!$BI$5:$BI$401,"登録番号" &amp; リスト!O2854)&gt;=1,"",IF(VLOOKUP(O2854,登録者リスト!$A$1:$D$43729,4,FALSE)=基本情報!$D$6,O2854,"")),"")</f>
        <v/>
      </c>
    </row>
    <row r="2855" spans="15:16" x14ac:dyDescent="0.15">
      <c r="O2855">
        <v>2854</v>
      </c>
      <c r="P2855" t="str">
        <f>IFERROR(IF(COUNTIF(個人情報!$BI$5:$BI$401,"登録番号" &amp; リスト!O2855)&gt;=1,"",IF(VLOOKUP(O2855,登録者リスト!$A$1:$D$43729,4,FALSE)=基本情報!$D$6,O2855,"")),"")</f>
        <v/>
      </c>
    </row>
    <row r="2856" spans="15:16" x14ac:dyDescent="0.15">
      <c r="O2856">
        <v>2855</v>
      </c>
      <c r="P2856" t="str">
        <f>IFERROR(IF(COUNTIF(個人情報!$BI$5:$BI$401,"登録番号" &amp; リスト!O2856)&gt;=1,"",IF(VLOOKUP(O2856,登録者リスト!$A$1:$D$43729,4,FALSE)=基本情報!$D$6,O2856,"")),"")</f>
        <v/>
      </c>
    </row>
    <row r="2857" spans="15:16" x14ac:dyDescent="0.15">
      <c r="O2857">
        <v>2856</v>
      </c>
      <c r="P2857" t="str">
        <f>IFERROR(IF(COUNTIF(個人情報!$BI$5:$BI$401,"登録番号" &amp; リスト!O2857)&gt;=1,"",IF(VLOOKUP(O2857,登録者リスト!$A$1:$D$43729,4,FALSE)=基本情報!$D$6,O2857,"")),"")</f>
        <v/>
      </c>
    </row>
    <row r="2858" spans="15:16" x14ac:dyDescent="0.15">
      <c r="O2858">
        <v>2857</v>
      </c>
      <c r="P2858" t="str">
        <f>IFERROR(IF(COUNTIF(個人情報!$BI$5:$BI$401,"登録番号" &amp; リスト!O2858)&gt;=1,"",IF(VLOOKUP(O2858,登録者リスト!$A$1:$D$43729,4,FALSE)=基本情報!$D$6,O2858,"")),"")</f>
        <v/>
      </c>
    </row>
    <row r="2859" spans="15:16" x14ac:dyDescent="0.15">
      <c r="O2859">
        <v>2858</v>
      </c>
      <c r="P2859" t="str">
        <f>IFERROR(IF(COUNTIF(個人情報!$BI$5:$BI$401,"登録番号" &amp; リスト!O2859)&gt;=1,"",IF(VLOOKUP(O2859,登録者リスト!$A$1:$D$43729,4,FALSE)=基本情報!$D$6,O2859,"")),"")</f>
        <v/>
      </c>
    </row>
    <row r="2860" spans="15:16" x14ac:dyDescent="0.15">
      <c r="O2860">
        <v>2859</v>
      </c>
      <c r="P2860" t="str">
        <f>IFERROR(IF(COUNTIF(個人情報!$BI$5:$BI$401,"登録番号" &amp; リスト!O2860)&gt;=1,"",IF(VLOOKUP(O2860,登録者リスト!$A$1:$D$43729,4,FALSE)=基本情報!$D$6,O2860,"")),"")</f>
        <v/>
      </c>
    </row>
    <row r="2861" spans="15:16" x14ac:dyDescent="0.15">
      <c r="O2861">
        <v>2860</v>
      </c>
      <c r="P2861" t="str">
        <f>IFERROR(IF(COUNTIF(個人情報!$BI$5:$BI$401,"登録番号" &amp; リスト!O2861)&gt;=1,"",IF(VLOOKUP(O2861,登録者リスト!$A$1:$D$43729,4,FALSE)=基本情報!$D$6,O2861,"")),"")</f>
        <v/>
      </c>
    </row>
    <row r="2862" spans="15:16" x14ac:dyDescent="0.15">
      <c r="O2862">
        <v>2861</v>
      </c>
      <c r="P2862" t="str">
        <f>IFERROR(IF(COUNTIF(個人情報!$BI$5:$BI$401,"登録番号" &amp; リスト!O2862)&gt;=1,"",IF(VLOOKUP(O2862,登録者リスト!$A$1:$D$43729,4,FALSE)=基本情報!$D$6,O2862,"")),"")</f>
        <v/>
      </c>
    </row>
    <row r="2863" spans="15:16" x14ac:dyDescent="0.15">
      <c r="O2863">
        <v>2862</v>
      </c>
      <c r="P2863" t="str">
        <f>IFERROR(IF(COUNTIF(個人情報!$BI$5:$BI$401,"登録番号" &amp; リスト!O2863)&gt;=1,"",IF(VLOOKUP(O2863,登録者リスト!$A$1:$D$43729,4,FALSE)=基本情報!$D$6,O2863,"")),"")</f>
        <v/>
      </c>
    </row>
    <row r="2864" spans="15:16" x14ac:dyDescent="0.15">
      <c r="O2864">
        <v>2863</v>
      </c>
      <c r="P2864" t="str">
        <f>IFERROR(IF(COUNTIF(個人情報!$BI$5:$BI$401,"登録番号" &amp; リスト!O2864)&gt;=1,"",IF(VLOOKUP(O2864,登録者リスト!$A$1:$D$43729,4,FALSE)=基本情報!$D$6,O2864,"")),"")</f>
        <v/>
      </c>
    </row>
    <row r="2865" spans="15:16" x14ac:dyDescent="0.15">
      <c r="O2865">
        <v>2864</v>
      </c>
      <c r="P2865" t="str">
        <f>IFERROR(IF(COUNTIF(個人情報!$BI$5:$BI$401,"登録番号" &amp; リスト!O2865)&gt;=1,"",IF(VLOOKUP(O2865,登録者リスト!$A$1:$D$43729,4,FALSE)=基本情報!$D$6,O2865,"")),"")</f>
        <v/>
      </c>
    </row>
    <row r="2866" spans="15:16" x14ac:dyDescent="0.15">
      <c r="O2866">
        <v>2865</v>
      </c>
      <c r="P2866" t="str">
        <f>IFERROR(IF(COUNTIF(個人情報!$BI$5:$BI$401,"登録番号" &amp; リスト!O2866)&gt;=1,"",IF(VLOOKUP(O2866,登録者リスト!$A$1:$D$43729,4,FALSE)=基本情報!$D$6,O2866,"")),"")</f>
        <v/>
      </c>
    </row>
    <row r="2867" spans="15:16" x14ac:dyDescent="0.15">
      <c r="O2867">
        <v>2866</v>
      </c>
      <c r="P2867" t="str">
        <f>IFERROR(IF(COUNTIF(個人情報!$BI$5:$BI$401,"登録番号" &amp; リスト!O2867)&gt;=1,"",IF(VLOOKUP(O2867,登録者リスト!$A$1:$D$43729,4,FALSE)=基本情報!$D$6,O2867,"")),"")</f>
        <v/>
      </c>
    </row>
    <row r="2868" spans="15:16" x14ac:dyDescent="0.15">
      <c r="O2868">
        <v>2867</v>
      </c>
      <c r="P2868" t="str">
        <f>IFERROR(IF(COUNTIF(個人情報!$BI$5:$BI$401,"登録番号" &amp; リスト!O2868)&gt;=1,"",IF(VLOOKUP(O2868,登録者リスト!$A$1:$D$43729,4,FALSE)=基本情報!$D$6,O2868,"")),"")</f>
        <v/>
      </c>
    </row>
    <row r="2869" spans="15:16" x14ac:dyDescent="0.15">
      <c r="O2869">
        <v>2868</v>
      </c>
      <c r="P2869" t="str">
        <f>IFERROR(IF(COUNTIF(個人情報!$BI$5:$BI$401,"登録番号" &amp; リスト!O2869)&gt;=1,"",IF(VLOOKUP(O2869,登録者リスト!$A$1:$D$43729,4,FALSE)=基本情報!$D$6,O2869,"")),"")</f>
        <v/>
      </c>
    </row>
    <row r="2870" spans="15:16" x14ac:dyDescent="0.15">
      <c r="O2870">
        <v>2869</v>
      </c>
      <c r="P2870" t="str">
        <f>IFERROR(IF(COUNTIF(個人情報!$BI$5:$BI$401,"登録番号" &amp; リスト!O2870)&gt;=1,"",IF(VLOOKUP(O2870,登録者リスト!$A$1:$D$43729,4,FALSE)=基本情報!$D$6,O2870,"")),"")</f>
        <v/>
      </c>
    </row>
    <row r="2871" spans="15:16" x14ac:dyDescent="0.15">
      <c r="O2871">
        <v>2870</v>
      </c>
      <c r="P2871" t="str">
        <f>IFERROR(IF(COUNTIF(個人情報!$BI$5:$BI$401,"登録番号" &amp; リスト!O2871)&gt;=1,"",IF(VLOOKUP(O2871,登録者リスト!$A$1:$D$43729,4,FALSE)=基本情報!$D$6,O2871,"")),"")</f>
        <v/>
      </c>
    </row>
    <row r="2872" spans="15:16" x14ac:dyDescent="0.15">
      <c r="O2872">
        <v>2871</v>
      </c>
      <c r="P2872" t="str">
        <f>IFERROR(IF(COUNTIF(個人情報!$BI$5:$BI$401,"登録番号" &amp; リスト!O2872)&gt;=1,"",IF(VLOOKUP(O2872,登録者リスト!$A$1:$D$43729,4,FALSE)=基本情報!$D$6,O2872,"")),"")</f>
        <v/>
      </c>
    </row>
    <row r="2873" spans="15:16" x14ac:dyDescent="0.15">
      <c r="O2873">
        <v>2872</v>
      </c>
      <c r="P2873" t="str">
        <f>IFERROR(IF(COUNTIF(個人情報!$BI$5:$BI$401,"登録番号" &amp; リスト!O2873)&gt;=1,"",IF(VLOOKUP(O2873,登録者リスト!$A$1:$D$43729,4,FALSE)=基本情報!$D$6,O2873,"")),"")</f>
        <v/>
      </c>
    </row>
    <row r="2874" spans="15:16" x14ac:dyDescent="0.15">
      <c r="O2874">
        <v>2873</v>
      </c>
      <c r="P2874" t="str">
        <f>IFERROR(IF(COUNTIF(個人情報!$BI$5:$BI$401,"登録番号" &amp; リスト!O2874)&gt;=1,"",IF(VLOOKUP(O2874,登録者リスト!$A$1:$D$43729,4,FALSE)=基本情報!$D$6,O2874,"")),"")</f>
        <v/>
      </c>
    </row>
    <row r="2875" spans="15:16" x14ac:dyDescent="0.15">
      <c r="O2875">
        <v>2874</v>
      </c>
      <c r="P2875" t="str">
        <f>IFERROR(IF(COUNTIF(個人情報!$BI$5:$BI$401,"登録番号" &amp; リスト!O2875)&gt;=1,"",IF(VLOOKUP(O2875,登録者リスト!$A$1:$D$43729,4,FALSE)=基本情報!$D$6,O2875,"")),"")</f>
        <v/>
      </c>
    </row>
    <row r="2876" spans="15:16" x14ac:dyDescent="0.15">
      <c r="O2876">
        <v>2875</v>
      </c>
      <c r="P2876" t="str">
        <f>IFERROR(IF(COUNTIF(個人情報!$BI$5:$BI$401,"登録番号" &amp; リスト!O2876)&gt;=1,"",IF(VLOOKUP(O2876,登録者リスト!$A$1:$D$43729,4,FALSE)=基本情報!$D$6,O2876,"")),"")</f>
        <v/>
      </c>
    </row>
    <row r="2877" spans="15:16" x14ac:dyDescent="0.15">
      <c r="O2877">
        <v>2876</v>
      </c>
      <c r="P2877" t="str">
        <f>IFERROR(IF(COUNTIF(個人情報!$BI$5:$BI$401,"登録番号" &amp; リスト!O2877)&gt;=1,"",IF(VLOOKUP(O2877,登録者リスト!$A$1:$D$43729,4,FALSE)=基本情報!$D$6,O2877,"")),"")</f>
        <v/>
      </c>
    </row>
    <row r="2878" spans="15:16" x14ac:dyDescent="0.15">
      <c r="O2878">
        <v>2877</v>
      </c>
      <c r="P2878" t="str">
        <f>IFERROR(IF(COUNTIF(個人情報!$BI$5:$BI$401,"登録番号" &amp; リスト!O2878)&gt;=1,"",IF(VLOOKUP(O2878,登録者リスト!$A$1:$D$43729,4,FALSE)=基本情報!$D$6,O2878,"")),"")</f>
        <v/>
      </c>
    </row>
    <row r="2879" spans="15:16" x14ac:dyDescent="0.15">
      <c r="O2879">
        <v>2878</v>
      </c>
      <c r="P2879" t="str">
        <f>IFERROR(IF(COUNTIF(個人情報!$BI$5:$BI$401,"登録番号" &amp; リスト!O2879)&gt;=1,"",IF(VLOOKUP(O2879,登録者リスト!$A$1:$D$43729,4,FALSE)=基本情報!$D$6,O2879,"")),"")</f>
        <v/>
      </c>
    </row>
    <row r="2880" spans="15:16" x14ac:dyDescent="0.15">
      <c r="O2880">
        <v>2879</v>
      </c>
      <c r="P2880" t="str">
        <f>IFERROR(IF(COUNTIF(個人情報!$BI$5:$BI$401,"登録番号" &amp; リスト!O2880)&gt;=1,"",IF(VLOOKUP(O2880,登録者リスト!$A$1:$D$43729,4,FALSE)=基本情報!$D$6,O2880,"")),"")</f>
        <v/>
      </c>
    </row>
    <row r="2881" spans="15:16" x14ac:dyDescent="0.15">
      <c r="O2881">
        <v>2880</v>
      </c>
      <c r="P2881" t="str">
        <f>IFERROR(IF(COUNTIF(個人情報!$BI$5:$BI$401,"登録番号" &amp; リスト!O2881)&gt;=1,"",IF(VLOOKUP(O2881,登録者リスト!$A$1:$D$43729,4,FALSE)=基本情報!$D$6,O2881,"")),"")</f>
        <v/>
      </c>
    </row>
    <row r="2882" spans="15:16" x14ac:dyDescent="0.15">
      <c r="O2882">
        <v>2881</v>
      </c>
      <c r="P2882" t="str">
        <f>IFERROR(IF(COUNTIF(個人情報!$BI$5:$BI$401,"登録番号" &amp; リスト!O2882)&gt;=1,"",IF(VLOOKUP(O2882,登録者リスト!$A$1:$D$43729,4,FALSE)=基本情報!$D$6,O2882,"")),"")</f>
        <v/>
      </c>
    </row>
    <row r="2883" spans="15:16" x14ac:dyDescent="0.15">
      <c r="O2883">
        <v>2882</v>
      </c>
      <c r="P2883" t="str">
        <f>IFERROR(IF(COUNTIF(個人情報!$BI$5:$BI$401,"登録番号" &amp; リスト!O2883)&gt;=1,"",IF(VLOOKUP(O2883,登録者リスト!$A$1:$D$43729,4,FALSE)=基本情報!$D$6,O2883,"")),"")</f>
        <v/>
      </c>
    </row>
    <row r="2884" spans="15:16" x14ac:dyDescent="0.15">
      <c r="O2884">
        <v>2883</v>
      </c>
      <c r="P2884" t="str">
        <f>IFERROR(IF(COUNTIF(個人情報!$BI$5:$BI$401,"登録番号" &amp; リスト!O2884)&gt;=1,"",IF(VLOOKUP(O2884,登録者リスト!$A$1:$D$43729,4,FALSE)=基本情報!$D$6,O2884,"")),"")</f>
        <v/>
      </c>
    </row>
    <row r="2885" spans="15:16" x14ac:dyDescent="0.15">
      <c r="O2885">
        <v>2884</v>
      </c>
      <c r="P2885" t="str">
        <f>IFERROR(IF(COUNTIF(個人情報!$BI$5:$BI$401,"登録番号" &amp; リスト!O2885)&gt;=1,"",IF(VLOOKUP(O2885,登録者リスト!$A$1:$D$43729,4,FALSE)=基本情報!$D$6,O2885,"")),"")</f>
        <v/>
      </c>
    </row>
    <row r="2886" spans="15:16" x14ac:dyDescent="0.15">
      <c r="O2886">
        <v>2885</v>
      </c>
      <c r="P2886" t="str">
        <f>IFERROR(IF(COUNTIF(個人情報!$BI$5:$BI$401,"登録番号" &amp; リスト!O2886)&gt;=1,"",IF(VLOOKUP(O2886,登録者リスト!$A$1:$D$43729,4,FALSE)=基本情報!$D$6,O2886,"")),"")</f>
        <v/>
      </c>
    </row>
    <row r="2887" spans="15:16" x14ac:dyDescent="0.15">
      <c r="O2887">
        <v>2886</v>
      </c>
      <c r="P2887" t="str">
        <f>IFERROR(IF(COUNTIF(個人情報!$BI$5:$BI$401,"登録番号" &amp; リスト!O2887)&gt;=1,"",IF(VLOOKUP(O2887,登録者リスト!$A$1:$D$43729,4,FALSE)=基本情報!$D$6,O2887,"")),"")</f>
        <v/>
      </c>
    </row>
    <row r="2888" spans="15:16" x14ac:dyDescent="0.15">
      <c r="O2888">
        <v>2887</v>
      </c>
      <c r="P2888" t="str">
        <f>IFERROR(IF(COUNTIF(個人情報!$BI$5:$BI$401,"登録番号" &amp; リスト!O2888)&gt;=1,"",IF(VLOOKUP(O2888,登録者リスト!$A$1:$D$43729,4,FALSE)=基本情報!$D$6,O2888,"")),"")</f>
        <v/>
      </c>
    </row>
    <row r="2889" spans="15:16" x14ac:dyDescent="0.15">
      <c r="O2889">
        <v>2888</v>
      </c>
      <c r="P2889" t="str">
        <f>IFERROR(IF(COUNTIF(個人情報!$BI$5:$BI$401,"登録番号" &amp; リスト!O2889)&gt;=1,"",IF(VLOOKUP(O2889,登録者リスト!$A$1:$D$43729,4,FALSE)=基本情報!$D$6,O2889,"")),"")</f>
        <v/>
      </c>
    </row>
    <row r="2890" spans="15:16" x14ac:dyDescent="0.15">
      <c r="O2890">
        <v>2889</v>
      </c>
      <c r="P2890" t="str">
        <f>IFERROR(IF(COUNTIF(個人情報!$BI$5:$BI$401,"登録番号" &amp; リスト!O2890)&gt;=1,"",IF(VLOOKUP(O2890,登録者リスト!$A$1:$D$43729,4,FALSE)=基本情報!$D$6,O2890,"")),"")</f>
        <v/>
      </c>
    </row>
    <row r="2891" spans="15:16" x14ac:dyDescent="0.15">
      <c r="O2891">
        <v>2890</v>
      </c>
      <c r="P2891" t="str">
        <f>IFERROR(IF(COUNTIF(個人情報!$BI$5:$BI$401,"登録番号" &amp; リスト!O2891)&gt;=1,"",IF(VLOOKUP(O2891,登録者リスト!$A$1:$D$43729,4,FALSE)=基本情報!$D$6,O2891,"")),"")</f>
        <v/>
      </c>
    </row>
    <row r="2892" spans="15:16" x14ac:dyDescent="0.15">
      <c r="O2892">
        <v>2891</v>
      </c>
      <c r="P2892" t="str">
        <f>IFERROR(IF(COUNTIF(個人情報!$BI$5:$BI$401,"登録番号" &amp; リスト!O2892)&gt;=1,"",IF(VLOOKUP(O2892,登録者リスト!$A$1:$D$43729,4,FALSE)=基本情報!$D$6,O2892,"")),"")</f>
        <v/>
      </c>
    </row>
    <row r="2893" spans="15:16" x14ac:dyDescent="0.15">
      <c r="O2893">
        <v>2892</v>
      </c>
      <c r="P2893" t="str">
        <f>IFERROR(IF(COUNTIF(個人情報!$BI$5:$BI$401,"登録番号" &amp; リスト!O2893)&gt;=1,"",IF(VLOOKUP(O2893,登録者リスト!$A$1:$D$43729,4,FALSE)=基本情報!$D$6,O2893,"")),"")</f>
        <v/>
      </c>
    </row>
    <row r="2894" spans="15:16" x14ac:dyDescent="0.15">
      <c r="O2894">
        <v>2893</v>
      </c>
      <c r="P2894" t="str">
        <f>IFERROR(IF(COUNTIF(個人情報!$BI$5:$BI$401,"登録番号" &amp; リスト!O2894)&gt;=1,"",IF(VLOOKUP(O2894,登録者リスト!$A$1:$D$43729,4,FALSE)=基本情報!$D$6,O2894,"")),"")</f>
        <v/>
      </c>
    </row>
    <row r="2895" spans="15:16" x14ac:dyDescent="0.15">
      <c r="O2895">
        <v>2894</v>
      </c>
      <c r="P2895" t="str">
        <f>IFERROR(IF(COUNTIF(個人情報!$BI$5:$BI$401,"登録番号" &amp; リスト!O2895)&gt;=1,"",IF(VLOOKUP(O2895,登録者リスト!$A$1:$D$43729,4,FALSE)=基本情報!$D$6,O2895,"")),"")</f>
        <v/>
      </c>
    </row>
    <row r="2896" spans="15:16" x14ac:dyDescent="0.15">
      <c r="O2896">
        <v>2895</v>
      </c>
      <c r="P2896" t="str">
        <f>IFERROR(IF(COUNTIF(個人情報!$BI$5:$BI$401,"登録番号" &amp; リスト!O2896)&gt;=1,"",IF(VLOOKUP(O2896,登録者リスト!$A$1:$D$43729,4,FALSE)=基本情報!$D$6,O2896,"")),"")</f>
        <v/>
      </c>
    </row>
    <row r="2897" spans="15:16" x14ac:dyDescent="0.15">
      <c r="O2897">
        <v>2896</v>
      </c>
      <c r="P2897" t="str">
        <f>IFERROR(IF(COUNTIF(個人情報!$BI$5:$BI$401,"登録番号" &amp; リスト!O2897)&gt;=1,"",IF(VLOOKUP(O2897,登録者リスト!$A$1:$D$43729,4,FALSE)=基本情報!$D$6,O2897,"")),"")</f>
        <v/>
      </c>
    </row>
    <row r="2898" spans="15:16" x14ac:dyDescent="0.15">
      <c r="O2898">
        <v>2897</v>
      </c>
      <c r="P2898" t="str">
        <f>IFERROR(IF(COUNTIF(個人情報!$BI$5:$BI$401,"登録番号" &amp; リスト!O2898)&gt;=1,"",IF(VLOOKUP(O2898,登録者リスト!$A$1:$D$43729,4,FALSE)=基本情報!$D$6,O2898,"")),"")</f>
        <v/>
      </c>
    </row>
    <row r="2899" spans="15:16" x14ac:dyDescent="0.15">
      <c r="O2899">
        <v>2898</v>
      </c>
      <c r="P2899" t="str">
        <f>IFERROR(IF(COUNTIF(個人情報!$BI$5:$BI$401,"登録番号" &amp; リスト!O2899)&gt;=1,"",IF(VLOOKUP(O2899,登録者リスト!$A$1:$D$43729,4,FALSE)=基本情報!$D$6,O2899,"")),"")</f>
        <v/>
      </c>
    </row>
    <row r="2900" spans="15:16" x14ac:dyDescent="0.15">
      <c r="O2900">
        <v>2899</v>
      </c>
      <c r="P2900" t="str">
        <f>IFERROR(IF(COUNTIF(個人情報!$BI$5:$BI$401,"登録番号" &amp; リスト!O2900)&gt;=1,"",IF(VLOOKUP(O2900,登録者リスト!$A$1:$D$43729,4,FALSE)=基本情報!$D$6,O2900,"")),"")</f>
        <v/>
      </c>
    </row>
    <row r="2901" spans="15:16" x14ac:dyDescent="0.15">
      <c r="O2901">
        <v>2900</v>
      </c>
      <c r="P2901" t="str">
        <f>IFERROR(IF(COUNTIF(個人情報!$BI$5:$BI$401,"登録番号" &amp; リスト!O2901)&gt;=1,"",IF(VLOOKUP(O2901,登録者リスト!$A$1:$D$43729,4,FALSE)=基本情報!$D$6,O2901,"")),"")</f>
        <v/>
      </c>
    </row>
    <row r="2902" spans="15:16" x14ac:dyDescent="0.15">
      <c r="O2902">
        <v>2901</v>
      </c>
      <c r="P2902" t="str">
        <f>IFERROR(IF(COUNTIF(個人情報!$BI$5:$BI$401,"登録番号" &amp; リスト!O2902)&gt;=1,"",IF(VLOOKUP(O2902,登録者リスト!$A$1:$D$43729,4,FALSE)=基本情報!$D$6,O2902,"")),"")</f>
        <v/>
      </c>
    </row>
    <row r="2903" spans="15:16" x14ac:dyDescent="0.15">
      <c r="O2903">
        <v>2902</v>
      </c>
      <c r="P2903" t="str">
        <f>IFERROR(IF(COUNTIF(個人情報!$BI$5:$BI$401,"登録番号" &amp; リスト!O2903)&gt;=1,"",IF(VLOOKUP(O2903,登録者リスト!$A$1:$D$43729,4,FALSE)=基本情報!$D$6,O2903,"")),"")</f>
        <v/>
      </c>
    </row>
    <row r="2904" spans="15:16" x14ac:dyDescent="0.15">
      <c r="O2904">
        <v>2903</v>
      </c>
      <c r="P2904" t="str">
        <f>IFERROR(IF(COUNTIF(個人情報!$BI$5:$BI$401,"登録番号" &amp; リスト!O2904)&gt;=1,"",IF(VLOOKUP(O2904,登録者リスト!$A$1:$D$43729,4,FALSE)=基本情報!$D$6,O2904,"")),"")</f>
        <v/>
      </c>
    </row>
    <row r="2905" spans="15:16" x14ac:dyDescent="0.15">
      <c r="O2905">
        <v>2904</v>
      </c>
      <c r="P2905" t="str">
        <f>IFERROR(IF(COUNTIF(個人情報!$BI$5:$BI$401,"登録番号" &amp; リスト!O2905)&gt;=1,"",IF(VLOOKUP(O2905,登録者リスト!$A$1:$D$43729,4,FALSE)=基本情報!$D$6,O2905,"")),"")</f>
        <v/>
      </c>
    </row>
    <row r="2906" spans="15:16" x14ac:dyDescent="0.15">
      <c r="O2906">
        <v>2905</v>
      </c>
      <c r="P2906" t="str">
        <f>IFERROR(IF(COUNTIF(個人情報!$BI$5:$BI$401,"登録番号" &amp; リスト!O2906)&gt;=1,"",IF(VLOOKUP(O2906,登録者リスト!$A$1:$D$43729,4,FALSE)=基本情報!$D$6,O2906,"")),"")</f>
        <v/>
      </c>
    </row>
    <row r="2907" spans="15:16" x14ac:dyDescent="0.15">
      <c r="O2907">
        <v>2906</v>
      </c>
      <c r="P2907" t="str">
        <f>IFERROR(IF(COUNTIF(個人情報!$BI$5:$BI$401,"登録番号" &amp; リスト!O2907)&gt;=1,"",IF(VLOOKUP(O2907,登録者リスト!$A$1:$D$43729,4,FALSE)=基本情報!$D$6,O2907,"")),"")</f>
        <v/>
      </c>
    </row>
    <row r="2908" spans="15:16" x14ac:dyDescent="0.15">
      <c r="O2908">
        <v>2907</v>
      </c>
      <c r="P2908" t="str">
        <f>IFERROR(IF(COUNTIF(個人情報!$BI$5:$BI$401,"登録番号" &amp; リスト!O2908)&gt;=1,"",IF(VLOOKUP(O2908,登録者リスト!$A$1:$D$43729,4,FALSE)=基本情報!$D$6,O2908,"")),"")</f>
        <v/>
      </c>
    </row>
    <row r="2909" spans="15:16" x14ac:dyDescent="0.15">
      <c r="O2909">
        <v>2908</v>
      </c>
      <c r="P2909" t="str">
        <f>IFERROR(IF(COUNTIF(個人情報!$BI$5:$BI$401,"登録番号" &amp; リスト!O2909)&gt;=1,"",IF(VLOOKUP(O2909,登録者リスト!$A$1:$D$43729,4,FALSE)=基本情報!$D$6,O2909,"")),"")</f>
        <v/>
      </c>
    </row>
    <row r="2910" spans="15:16" x14ac:dyDescent="0.15">
      <c r="O2910">
        <v>2909</v>
      </c>
      <c r="P2910" t="str">
        <f>IFERROR(IF(COUNTIF(個人情報!$BI$5:$BI$401,"登録番号" &amp; リスト!O2910)&gt;=1,"",IF(VLOOKUP(O2910,登録者リスト!$A$1:$D$43729,4,FALSE)=基本情報!$D$6,O2910,"")),"")</f>
        <v/>
      </c>
    </row>
    <row r="2911" spans="15:16" x14ac:dyDescent="0.15">
      <c r="O2911">
        <v>2910</v>
      </c>
      <c r="P2911" t="str">
        <f>IFERROR(IF(COUNTIF(個人情報!$BI$5:$BI$401,"登録番号" &amp; リスト!O2911)&gt;=1,"",IF(VLOOKUP(O2911,登録者リスト!$A$1:$D$43729,4,FALSE)=基本情報!$D$6,O2911,"")),"")</f>
        <v/>
      </c>
    </row>
    <row r="2912" spans="15:16" x14ac:dyDescent="0.15">
      <c r="O2912">
        <v>2911</v>
      </c>
      <c r="P2912" t="str">
        <f>IFERROR(IF(COUNTIF(個人情報!$BI$5:$BI$401,"登録番号" &amp; リスト!O2912)&gt;=1,"",IF(VLOOKUP(O2912,登録者リスト!$A$1:$D$43729,4,FALSE)=基本情報!$D$6,O2912,"")),"")</f>
        <v/>
      </c>
    </row>
    <row r="2913" spans="15:16" x14ac:dyDescent="0.15">
      <c r="O2913">
        <v>2912</v>
      </c>
      <c r="P2913" t="str">
        <f>IFERROR(IF(COUNTIF(個人情報!$BI$5:$BI$401,"登録番号" &amp; リスト!O2913)&gt;=1,"",IF(VLOOKUP(O2913,登録者リスト!$A$1:$D$43729,4,FALSE)=基本情報!$D$6,O2913,"")),"")</f>
        <v/>
      </c>
    </row>
    <row r="2914" spans="15:16" x14ac:dyDescent="0.15">
      <c r="O2914">
        <v>2913</v>
      </c>
      <c r="P2914" t="str">
        <f>IFERROR(IF(COUNTIF(個人情報!$BI$5:$BI$401,"登録番号" &amp; リスト!O2914)&gt;=1,"",IF(VLOOKUP(O2914,登録者リスト!$A$1:$D$43729,4,FALSE)=基本情報!$D$6,O2914,"")),"")</f>
        <v/>
      </c>
    </row>
    <row r="2915" spans="15:16" x14ac:dyDescent="0.15">
      <c r="O2915">
        <v>2914</v>
      </c>
      <c r="P2915" t="str">
        <f>IFERROR(IF(COUNTIF(個人情報!$BI$5:$BI$401,"登録番号" &amp; リスト!O2915)&gt;=1,"",IF(VLOOKUP(O2915,登録者リスト!$A$1:$D$43729,4,FALSE)=基本情報!$D$6,O2915,"")),"")</f>
        <v/>
      </c>
    </row>
    <row r="2916" spans="15:16" x14ac:dyDescent="0.15">
      <c r="O2916">
        <v>2915</v>
      </c>
      <c r="P2916" t="str">
        <f>IFERROR(IF(COUNTIF(個人情報!$BI$5:$BI$401,"登録番号" &amp; リスト!O2916)&gt;=1,"",IF(VLOOKUP(O2916,登録者リスト!$A$1:$D$43729,4,FALSE)=基本情報!$D$6,O2916,"")),"")</f>
        <v/>
      </c>
    </row>
    <row r="2917" spans="15:16" x14ac:dyDescent="0.15">
      <c r="O2917">
        <v>2916</v>
      </c>
      <c r="P2917" t="str">
        <f>IFERROR(IF(COUNTIF(個人情報!$BI$5:$BI$401,"登録番号" &amp; リスト!O2917)&gt;=1,"",IF(VLOOKUP(O2917,登録者リスト!$A$1:$D$43729,4,FALSE)=基本情報!$D$6,O2917,"")),"")</f>
        <v/>
      </c>
    </row>
    <row r="2918" spans="15:16" x14ac:dyDescent="0.15">
      <c r="O2918">
        <v>2917</v>
      </c>
      <c r="P2918" t="str">
        <f>IFERROR(IF(COUNTIF(個人情報!$BI$5:$BI$401,"登録番号" &amp; リスト!O2918)&gt;=1,"",IF(VLOOKUP(O2918,登録者リスト!$A$1:$D$43729,4,FALSE)=基本情報!$D$6,O2918,"")),"")</f>
        <v/>
      </c>
    </row>
    <row r="2919" spans="15:16" x14ac:dyDescent="0.15">
      <c r="O2919">
        <v>2918</v>
      </c>
      <c r="P2919" t="str">
        <f>IFERROR(IF(COUNTIF(個人情報!$BI$5:$BI$401,"登録番号" &amp; リスト!O2919)&gt;=1,"",IF(VLOOKUP(O2919,登録者リスト!$A$1:$D$43729,4,FALSE)=基本情報!$D$6,O2919,"")),"")</f>
        <v/>
      </c>
    </row>
    <row r="2920" spans="15:16" x14ac:dyDescent="0.15">
      <c r="O2920">
        <v>2919</v>
      </c>
      <c r="P2920" t="str">
        <f>IFERROR(IF(COUNTIF(個人情報!$BI$5:$BI$401,"登録番号" &amp; リスト!O2920)&gt;=1,"",IF(VLOOKUP(O2920,登録者リスト!$A$1:$D$43729,4,FALSE)=基本情報!$D$6,O2920,"")),"")</f>
        <v/>
      </c>
    </row>
    <row r="2921" spans="15:16" x14ac:dyDescent="0.15">
      <c r="O2921">
        <v>2920</v>
      </c>
      <c r="P2921" t="str">
        <f>IFERROR(IF(COUNTIF(個人情報!$BI$5:$BI$401,"登録番号" &amp; リスト!O2921)&gt;=1,"",IF(VLOOKUP(O2921,登録者リスト!$A$1:$D$43729,4,FALSE)=基本情報!$D$6,O2921,"")),"")</f>
        <v/>
      </c>
    </row>
    <row r="2922" spans="15:16" x14ac:dyDescent="0.15">
      <c r="O2922">
        <v>2921</v>
      </c>
      <c r="P2922" t="str">
        <f>IFERROR(IF(COUNTIF(個人情報!$BI$5:$BI$401,"登録番号" &amp; リスト!O2922)&gt;=1,"",IF(VLOOKUP(O2922,登録者リスト!$A$1:$D$43729,4,FALSE)=基本情報!$D$6,O2922,"")),"")</f>
        <v/>
      </c>
    </row>
    <row r="2923" spans="15:16" x14ac:dyDescent="0.15">
      <c r="O2923">
        <v>2922</v>
      </c>
      <c r="P2923" t="str">
        <f>IFERROR(IF(COUNTIF(個人情報!$BI$5:$BI$401,"登録番号" &amp; リスト!O2923)&gt;=1,"",IF(VLOOKUP(O2923,登録者リスト!$A$1:$D$43729,4,FALSE)=基本情報!$D$6,O2923,"")),"")</f>
        <v/>
      </c>
    </row>
    <row r="2924" spans="15:16" x14ac:dyDescent="0.15">
      <c r="O2924">
        <v>2923</v>
      </c>
      <c r="P2924" t="str">
        <f>IFERROR(IF(COUNTIF(個人情報!$BI$5:$BI$401,"登録番号" &amp; リスト!O2924)&gt;=1,"",IF(VLOOKUP(O2924,登録者リスト!$A$1:$D$43729,4,FALSE)=基本情報!$D$6,O2924,"")),"")</f>
        <v/>
      </c>
    </row>
    <row r="2925" spans="15:16" x14ac:dyDescent="0.15">
      <c r="O2925">
        <v>2924</v>
      </c>
      <c r="P2925" t="str">
        <f>IFERROR(IF(COUNTIF(個人情報!$BI$5:$BI$401,"登録番号" &amp; リスト!O2925)&gt;=1,"",IF(VLOOKUP(O2925,登録者リスト!$A$1:$D$43729,4,FALSE)=基本情報!$D$6,O2925,"")),"")</f>
        <v/>
      </c>
    </row>
    <row r="2926" spans="15:16" x14ac:dyDescent="0.15">
      <c r="O2926">
        <v>2925</v>
      </c>
      <c r="P2926" t="str">
        <f>IFERROR(IF(COUNTIF(個人情報!$BI$5:$BI$401,"登録番号" &amp; リスト!O2926)&gt;=1,"",IF(VLOOKUP(O2926,登録者リスト!$A$1:$D$43729,4,FALSE)=基本情報!$D$6,O2926,"")),"")</f>
        <v/>
      </c>
    </row>
    <row r="2927" spans="15:16" x14ac:dyDescent="0.15">
      <c r="O2927">
        <v>2926</v>
      </c>
      <c r="P2927" t="str">
        <f>IFERROR(IF(COUNTIF(個人情報!$BI$5:$BI$401,"登録番号" &amp; リスト!O2927)&gt;=1,"",IF(VLOOKUP(O2927,登録者リスト!$A$1:$D$43729,4,FALSE)=基本情報!$D$6,O2927,"")),"")</f>
        <v/>
      </c>
    </row>
    <row r="2928" spans="15:16" x14ac:dyDescent="0.15">
      <c r="O2928">
        <v>2927</v>
      </c>
      <c r="P2928" t="str">
        <f>IFERROR(IF(COUNTIF(個人情報!$BI$5:$BI$401,"登録番号" &amp; リスト!O2928)&gt;=1,"",IF(VLOOKUP(O2928,登録者リスト!$A$1:$D$43729,4,FALSE)=基本情報!$D$6,O2928,"")),"")</f>
        <v/>
      </c>
    </row>
    <row r="2929" spans="15:16" x14ac:dyDescent="0.15">
      <c r="O2929">
        <v>2928</v>
      </c>
      <c r="P2929" t="str">
        <f>IFERROR(IF(COUNTIF(個人情報!$BI$5:$BI$401,"登録番号" &amp; リスト!O2929)&gt;=1,"",IF(VLOOKUP(O2929,登録者リスト!$A$1:$D$43729,4,FALSE)=基本情報!$D$6,O2929,"")),"")</f>
        <v/>
      </c>
    </row>
    <row r="2930" spans="15:16" x14ac:dyDescent="0.15">
      <c r="O2930">
        <v>2929</v>
      </c>
      <c r="P2930" t="str">
        <f>IFERROR(IF(COUNTIF(個人情報!$BI$5:$BI$401,"登録番号" &amp; リスト!O2930)&gt;=1,"",IF(VLOOKUP(O2930,登録者リスト!$A$1:$D$43729,4,FALSE)=基本情報!$D$6,O2930,"")),"")</f>
        <v/>
      </c>
    </row>
    <row r="2931" spans="15:16" x14ac:dyDescent="0.15">
      <c r="O2931">
        <v>2930</v>
      </c>
      <c r="P2931" t="str">
        <f>IFERROR(IF(COUNTIF(個人情報!$BI$5:$BI$401,"登録番号" &amp; リスト!O2931)&gt;=1,"",IF(VLOOKUP(O2931,登録者リスト!$A$1:$D$43729,4,FALSE)=基本情報!$D$6,O2931,"")),"")</f>
        <v/>
      </c>
    </row>
    <row r="2932" spans="15:16" x14ac:dyDescent="0.15">
      <c r="O2932">
        <v>2931</v>
      </c>
      <c r="P2932" t="str">
        <f>IFERROR(IF(COUNTIF(個人情報!$BI$5:$BI$401,"登録番号" &amp; リスト!O2932)&gt;=1,"",IF(VLOOKUP(O2932,登録者リスト!$A$1:$D$43729,4,FALSE)=基本情報!$D$6,O2932,"")),"")</f>
        <v/>
      </c>
    </row>
    <row r="2933" spans="15:16" x14ac:dyDescent="0.15">
      <c r="O2933">
        <v>2932</v>
      </c>
      <c r="P2933" t="str">
        <f>IFERROR(IF(COUNTIF(個人情報!$BI$5:$BI$401,"登録番号" &amp; リスト!O2933)&gt;=1,"",IF(VLOOKUP(O2933,登録者リスト!$A$1:$D$43729,4,FALSE)=基本情報!$D$6,O2933,"")),"")</f>
        <v/>
      </c>
    </row>
    <row r="2934" spans="15:16" x14ac:dyDescent="0.15">
      <c r="O2934">
        <v>2933</v>
      </c>
      <c r="P2934" t="str">
        <f>IFERROR(IF(COUNTIF(個人情報!$BI$5:$BI$401,"登録番号" &amp; リスト!O2934)&gt;=1,"",IF(VLOOKUP(O2934,登録者リスト!$A$1:$D$43729,4,FALSE)=基本情報!$D$6,O2934,"")),"")</f>
        <v/>
      </c>
    </row>
    <row r="2935" spans="15:16" x14ac:dyDescent="0.15">
      <c r="O2935">
        <v>2934</v>
      </c>
      <c r="P2935" t="str">
        <f>IFERROR(IF(COUNTIF(個人情報!$BI$5:$BI$401,"登録番号" &amp; リスト!O2935)&gt;=1,"",IF(VLOOKUP(O2935,登録者リスト!$A$1:$D$43729,4,FALSE)=基本情報!$D$6,O2935,"")),"")</f>
        <v/>
      </c>
    </row>
    <row r="2936" spans="15:16" x14ac:dyDescent="0.15">
      <c r="O2936">
        <v>2935</v>
      </c>
      <c r="P2936" t="str">
        <f>IFERROR(IF(COUNTIF(個人情報!$BI$5:$BI$401,"登録番号" &amp; リスト!O2936)&gt;=1,"",IF(VLOOKUP(O2936,登録者リスト!$A$1:$D$43729,4,FALSE)=基本情報!$D$6,O2936,"")),"")</f>
        <v/>
      </c>
    </row>
    <row r="2937" spans="15:16" x14ac:dyDescent="0.15">
      <c r="O2937">
        <v>2936</v>
      </c>
      <c r="P2937" t="str">
        <f>IFERROR(IF(COUNTIF(個人情報!$BI$5:$BI$401,"登録番号" &amp; リスト!O2937)&gt;=1,"",IF(VLOOKUP(O2937,登録者リスト!$A$1:$D$43729,4,FALSE)=基本情報!$D$6,O2937,"")),"")</f>
        <v/>
      </c>
    </row>
    <row r="2938" spans="15:16" x14ac:dyDescent="0.15">
      <c r="O2938">
        <v>2937</v>
      </c>
      <c r="P2938" t="str">
        <f>IFERROR(IF(COUNTIF(個人情報!$BI$5:$BI$401,"登録番号" &amp; リスト!O2938)&gt;=1,"",IF(VLOOKUP(O2938,登録者リスト!$A$1:$D$43729,4,FALSE)=基本情報!$D$6,O2938,"")),"")</f>
        <v/>
      </c>
    </row>
    <row r="2939" spans="15:16" x14ac:dyDescent="0.15">
      <c r="O2939">
        <v>2938</v>
      </c>
      <c r="P2939" t="str">
        <f>IFERROR(IF(COUNTIF(個人情報!$BI$5:$BI$401,"登録番号" &amp; リスト!O2939)&gt;=1,"",IF(VLOOKUP(O2939,登録者リスト!$A$1:$D$43729,4,FALSE)=基本情報!$D$6,O2939,"")),"")</f>
        <v/>
      </c>
    </row>
    <row r="2940" spans="15:16" x14ac:dyDescent="0.15">
      <c r="O2940">
        <v>2939</v>
      </c>
      <c r="P2940" t="str">
        <f>IFERROR(IF(COUNTIF(個人情報!$BI$5:$BI$401,"登録番号" &amp; リスト!O2940)&gt;=1,"",IF(VLOOKUP(O2940,登録者リスト!$A$1:$D$43729,4,FALSE)=基本情報!$D$6,O2940,"")),"")</f>
        <v/>
      </c>
    </row>
    <row r="2941" spans="15:16" x14ac:dyDescent="0.15">
      <c r="O2941">
        <v>2940</v>
      </c>
      <c r="P2941" t="str">
        <f>IFERROR(IF(COUNTIF(個人情報!$BI$5:$BI$401,"登録番号" &amp; リスト!O2941)&gt;=1,"",IF(VLOOKUP(O2941,登録者リスト!$A$1:$D$43729,4,FALSE)=基本情報!$D$6,O2941,"")),"")</f>
        <v/>
      </c>
    </row>
    <row r="2942" spans="15:16" x14ac:dyDescent="0.15">
      <c r="O2942">
        <v>2941</v>
      </c>
      <c r="P2942" t="str">
        <f>IFERROR(IF(COUNTIF(個人情報!$BI$5:$BI$401,"登録番号" &amp; リスト!O2942)&gt;=1,"",IF(VLOOKUP(O2942,登録者リスト!$A$1:$D$43729,4,FALSE)=基本情報!$D$6,O2942,"")),"")</f>
        <v/>
      </c>
    </row>
    <row r="2943" spans="15:16" x14ac:dyDescent="0.15">
      <c r="O2943">
        <v>2942</v>
      </c>
      <c r="P2943" t="str">
        <f>IFERROR(IF(COUNTIF(個人情報!$BI$5:$BI$401,"登録番号" &amp; リスト!O2943)&gt;=1,"",IF(VLOOKUP(O2943,登録者リスト!$A$1:$D$43729,4,FALSE)=基本情報!$D$6,O2943,"")),"")</f>
        <v/>
      </c>
    </row>
    <row r="2944" spans="15:16" x14ac:dyDescent="0.15">
      <c r="O2944">
        <v>2943</v>
      </c>
      <c r="P2944" t="str">
        <f>IFERROR(IF(COUNTIF(個人情報!$BI$5:$BI$401,"登録番号" &amp; リスト!O2944)&gt;=1,"",IF(VLOOKUP(O2944,登録者リスト!$A$1:$D$43729,4,FALSE)=基本情報!$D$6,O2944,"")),"")</f>
        <v/>
      </c>
    </row>
    <row r="2945" spans="15:16" x14ac:dyDescent="0.15">
      <c r="O2945">
        <v>2944</v>
      </c>
      <c r="P2945" t="str">
        <f>IFERROR(IF(COUNTIF(個人情報!$BI$5:$BI$401,"登録番号" &amp; リスト!O2945)&gt;=1,"",IF(VLOOKUP(O2945,登録者リスト!$A$1:$D$43729,4,FALSE)=基本情報!$D$6,O2945,"")),"")</f>
        <v/>
      </c>
    </row>
    <row r="2946" spans="15:16" x14ac:dyDescent="0.15">
      <c r="O2946">
        <v>2945</v>
      </c>
      <c r="P2946" t="str">
        <f>IFERROR(IF(COUNTIF(個人情報!$BI$5:$BI$401,"登録番号" &amp; リスト!O2946)&gt;=1,"",IF(VLOOKUP(O2946,登録者リスト!$A$1:$D$43729,4,FALSE)=基本情報!$D$6,O2946,"")),"")</f>
        <v/>
      </c>
    </row>
    <row r="2947" spans="15:16" x14ac:dyDescent="0.15">
      <c r="O2947">
        <v>2946</v>
      </c>
      <c r="P2947" t="str">
        <f>IFERROR(IF(COUNTIF(個人情報!$BI$5:$BI$401,"登録番号" &amp; リスト!O2947)&gt;=1,"",IF(VLOOKUP(O2947,登録者リスト!$A$1:$D$43729,4,FALSE)=基本情報!$D$6,O2947,"")),"")</f>
        <v/>
      </c>
    </row>
    <row r="2948" spans="15:16" x14ac:dyDescent="0.15">
      <c r="O2948">
        <v>2947</v>
      </c>
      <c r="P2948" t="str">
        <f>IFERROR(IF(COUNTIF(個人情報!$BI$5:$BI$401,"登録番号" &amp; リスト!O2948)&gt;=1,"",IF(VLOOKUP(O2948,登録者リスト!$A$1:$D$43729,4,FALSE)=基本情報!$D$6,O2948,"")),"")</f>
        <v/>
      </c>
    </row>
    <row r="2949" spans="15:16" x14ac:dyDescent="0.15">
      <c r="O2949">
        <v>2948</v>
      </c>
      <c r="P2949" t="str">
        <f>IFERROR(IF(COUNTIF(個人情報!$BI$5:$BI$401,"登録番号" &amp; リスト!O2949)&gt;=1,"",IF(VLOOKUP(O2949,登録者リスト!$A$1:$D$43729,4,FALSE)=基本情報!$D$6,O2949,"")),"")</f>
        <v/>
      </c>
    </row>
    <row r="2950" spans="15:16" x14ac:dyDescent="0.15">
      <c r="O2950">
        <v>2949</v>
      </c>
      <c r="P2950" t="str">
        <f>IFERROR(IF(COUNTIF(個人情報!$BI$5:$BI$401,"登録番号" &amp; リスト!O2950)&gt;=1,"",IF(VLOOKUP(O2950,登録者リスト!$A$1:$D$43729,4,FALSE)=基本情報!$D$6,O2950,"")),"")</f>
        <v/>
      </c>
    </row>
    <row r="2951" spans="15:16" x14ac:dyDescent="0.15">
      <c r="O2951">
        <v>2950</v>
      </c>
      <c r="P2951" t="str">
        <f>IFERROR(IF(COUNTIF(個人情報!$BI$5:$BI$401,"登録番号" &amp; リスト!O2951)&gt;=1,"",IF(VLOOKUP(O2951,登録者リスト!$A$1:$D$43729,4,FALSE)=基本情報!$D$6,O2951,"")),"")</f>
        <v/>
      </c>
    </row>
    <row r="2952" spans="15:16" x14ac:dyDescent="0.15">
      <c r="O2952">
        <v>2951</v>
      </c>
      <c r="P2952" t="str">
        <f>IFERROR(IF(COUNTIF(個人情報!$BI$5:$BI$401,"登録番号" &amp; リスト!O2952)&gt;=1,"",IF(VLOOKUP(O2952,登録者リスト!$A$1:$D$43729,4,FALSE)=基本情報!$D$6,O2952,"")),"")</f>
        <v/>
      </c>
    </row>
    <row r="2953" spans="15:16" x14ac:dyDescent="0.15">
      <c r="O2953">
        <v>2952</v>
      </c>
      <c r="P2953" t="str">
        <f>IFERROR(IF(COUNTIF(個人情報!$BI$5:$BI$401,"登録番号" &amp; リスト!O2953)&gt;=1,"",IF(VLOOKUP(O2953,登録者リスト!$A$1:$D$43729,4,FALSE)=基本情報!$D$6,O2953,"")),"")</f>
        <v/>
      </c>
    </row>
    <row r="2954" spans="15:16" x14ac:dyDescent="0.15">
      <c r="O2954">
        <v>2953</v>
      </c>
      <c r="P2954" t="str">
        <f>IFERROR(IF(COUNTIF(個人情報!$BI$5:$BI$401,"登録番号" &amp; リスト!O2954)&gt;=1,"",IF(VLOOKUP(O2954,登録者リスト!$A$1:$D$43729,4,FALSE)=基本情報!$D$6,O2954,"")),"")</f>
        <v/>
      </c>
    </row>
    <row r="2955" spans="15:16" x14ac:dyDescent="0.15">
      <c r="O2955">
        <v>2954</v>
      </c>
      <c r="P2955" t="str">
        <f>IFERROR(IF(COUNTIF(個人情報!$BI$5:$BI$401,"登録番号" &amp; リスト!O2955)&gt;=1,"",IF(VLOOKUP(O2955,登録者リスト!$A$1:$D$43729,4,FALSE)=基本情報!$D$6,O2955,"")),"")</f>
        <v/>
      </c>
    </row>
    <row r="2956" spans="15:16" x14ac:dyDescent="0.15">
      <c r="O2956">
        <v>2955</v>
      </c>
      <c r="P2956" t="str">
        <f>IFERROR(IF(COUNTIF(個人情報!$BI$5:$BI$401,"登録番号" &amp; リスト!O2956)&gt;=1,"",IF(VLOOKUP(O2956,登録者リスト!$A$1:$D$43729,4,FALSE)=基本情報!$D$6,O2956,"")),"")</f>
        <v/>
      </c>
    </row>
    <row r="2957" spans="15:16" x14ac:dyDescent="0.15">
      <c r="O2957">
        <v>2956</v>
      </c>
      <c r="P2957" t="str">
        <f>IFERROR(IF(COUNTIF(個人情報!$BI$5:$BI$401,"登録番号" &amp; リスト!O2957)&gt;=1,"",IF(VLOOKUP(O2957,登録者リスト!$A$1:$D$43729,4,FALSE)=基本情報!$D$6,O2957,"")),"")</f>
        <v/>
      </c>
    </row>
    <row r="2958" spans="15:16" x14ac:dyDescent="0.15">
      <c r="O2958">
        <v>2957</v>
      </c>
      <c r="P2958" t="str">
        <f>IFERROR(IF(COUNTIF(個人情報!$BI$5:$BI$401,"登録番号" &amp; リスト!O2958)&gt;=1,"",IF(VLOOKUP(O2958,登録者リスト!$A$1:$D$43729,4,FALSE)=基本情報!$D$6,O2958,"")),"")</f>
        <v/>
      </c>
    </row>
    <row r="2959" spans="15:16" x14ac:dyDescent="0.15">
      <c r="O2959">
        <v>2958</v>
      </c>
      <c r="P2959" t="str">
        <f>IFERROR(IF(COUNTIF(個人情報!$BI$5:$BI$401,"登録番号" &amp; リスト!O2959)&gt;=1,"",IF(VLOOKUP(O2959,登録者リスト!$A$1:$D$43729,4,FALSE)=基本情報!$D$6,O2959,"")),"")</f>
        <v/>
      </c>
    </row>
    <row r="2960" spans="15:16" x14ac:dyDescent="0.15">
      <c r="O2960">
        <v>2959</v>
      </c>
      <c r="P2960" t="str">
        <f>IFERROR(IF(COUNTIF(個人情報!$BI$5:$BI$401,"登録番号" &amp; リスト!O2960)&gt;=1,"",IF(VLOOKUP(O2960,登録者リスト!$A$1:$D$43729,4,FALSE)=基本情報!$D$6,O2960,"")),"")</f>
        <v/>
      </c>
    </row>
    <row r="2961" spans="15:16" x14ac:dyDescent="0.15">
      <c r="O2961">
        <v>2960</v>
      </c>
      <c r="P2961" t="str">
        <f>IFERROR(IF(COUNTIF(個人情報!$BI$5:$BI$401,"登録番号" &amp; リスト!O2961)&gt;=1,"",IF(VLOOKUP(O2961,登録者リスト!$A$1:$D$43729,4,FALSE)=基本情報!$D$6,O2961,"")),"")</f>
        <v/>
      </c>
    </row>
    <row r="2962" spans="15:16" x14ac:dyDescent="0.15">
      <c r="O2962">
        <v>2961</v>
      </c>
      <c r="P2962" t="str">
        <f>IFERROR(IF(COUNTIF(個人情報!$BI$5:$BI$401,"登録番号" &amp; リスト!O2962)&gt;=1,"",IF(VLOOKUP(O2962,登録者リスト!$A$1:$D$43729,4,FALSE)=基本情報!$D$6,O2962,"")),"")</f>
        <v/>
      </c>
    </row>
    <row r="2963" spans="15:16" x14ac:dyDescent="0.15">
      <c r="O2963">
        <v>2962</v>
      </c>
      <c r="P2963" t="str">
        <f>IFERROR(IF(COUNTIF(個人情報!$BI$5:$BI$401,"登録番号" &amp; リスト!O2963)&gt;=1,"",IF(VLOOKUP(O2963,登録者リスト!$A$1:$D$43729,4,FALSE)=基本情報!$D$6,O2963,"")),"")</f>
        <v/>
      </c>
    </row>
    <row r="2964" spans="15:16" x14ac:dyDescent="0.15">
      <c r="O2964">
        <v>2963</v>
      </c>
      <c r="P2964" t="str">
        <f>IFERROR(IF(COUNTIF(個人情報!$BI$5:$BI$401,"登録番号" &amp; リスト!O2964)&gt;=1,"",IF(VLOOKUP(O2964,登録者リスト!$A$1:$D$43729,4,FALSE)=基本情報!$D$6,O2964,"")),"")</f>
        <v/>
      </c>
    </row>
    <row r="2965" spans="15:16" x14ac:dyDescent="0.15">
      <c r="O2965">
        <v>2964</v>
      </c>
      <c r="P2965" t="str">
        <f>IFERROR(IF(COUNTIF(個人情報!$BI$5:$BI$401,"登録番号" &amp; リスト!O2965)&gt;=1,"",IF(VLOOKUP(O2965,登録者リスト!$A$1:$D$43729,4,FALSE)=基本情報!$D$6,O2965,"")),"")</f>
        <v/>
      </c>
    </row>
    <row r="2966" spans="15:16" x14ac:dyDescent="0.15">
      <c r="O2966">
        <v>2965</v>
      </c>
      <c r="P2966" t="str">
        <f>IFERROR(IF(COUNTIF(個人情報!$BI$5:$BI$401,"登録番号" &amp; リスト!O2966)&gt;=1,"",IF(VLOOKUP(O2966,登録者リスト!$A$1:$D$43729,4,FALSE)=基本情報!$D$6,O2966,"")),"")</f>
        <v/>
      </c>
    </row>
    <row r="2967" spans="15:16" x14ac:dyDescent="0.15">
      <c r="O2967">
        <v>2966</v>
      </c>
      <c r="P2967" t="str">
        <f>IFERROR(IF(COUNTIF(個人情報!$BI$5:$BI$401,"登録番号" &amp; リスト!O2967)&gt;=1,"",IF(VLOOKUP(O2967,登録者リスト!$A$1:$D$43729,4,FALSE)=基本情報!$D$6,O2967,"")),"")</f>
        <v/>
      </c>
    </row>
    <row r="2968" spans="15:16" x14ac:dyDescent="0.15">
      <c r="O2968">
        <v>2967</v>
      </c>
      <c r="P2968" t="str">
        <f>IFERROR(IF(COUNTIF(個人情報!$BI$5:$BI$401,"登録番号" &amp; リスト!O2968)&gt;=1,"",IF(VLOOKUP(O2968,登録者リスト!$A$1:$D$43729,4,FALSE)=基本情報!$D$6,O2968,"")),"")</f>
        <v/>
      </c>
    </row>
    <row r="2969" spans="15:16" x14ac:dyDescent="0.15">
      <c r="O2969">
        <v>2968</v>
      </c>
      <c r="P2969" t="str">
        <f>IFERROR(IF(COUNTIF(個人情報!$BI$5:$BI$401,"登録番号" &amp; リスト!O2969)&gt;=1,"",IF(VLOOKUP(O2969,登録者リスト!$A$1:$D$43729,4,FALSE)=基本情報!$D$6,O2969,"")),"")</f>
        <v/>
      </c>
    </row>
    <row r="2970" spans="15:16" x14ac:dyDescent="0.15">
      <c r="O2970">
        <v>2969</v>
      </c>
      <c r="P2970" t="str">
        <f>IFERROR(IF(COUNTIF(個人情報!$BI$5:$BI$401,"登録番号" &amp; リスト!O2970)&gt;=1,"",IF(VLOOKUP(O2970,登録者リスト!$A$1:$D$43729,4,FALSE)=基本情報!$D$6,O2970,"")),"")</f>
        <v/>
      </c>
    </row>
    <row r="2971" spans="15:16" x14ac:dyDescent="0.15">
      <c r="O2971">
        <v>2970</v>
      </c>
      <c r="P2971" t="str">
        <f>IFERROR(IF(COUNTIF(個人情報!$BI$5:$BI$401,"登録番号" &amp; リスト!O2971)&gt;=1,"",IF(VLOOKUP(O2971,登録者リスト!$A$1:$D$43729,4,FALSE)=基本情報!$D$6,O2971,"")),"")</f>
        <v/>
      </c>
    </row>
    <row r="2972" spans="15:16" x14ac:dyDescent="0.15">
      <c r="O2972">
        <v>2971</v>
      </c>
      <c r="P2972" t="str">
        <f>IFERROR(IF(COUNTIF(個人情報!$BI$5:$BI$401,"登録番号" &amp; リスト!O2972)&gt;=1,"",IF(VLOOKUP(O2972,登録者リスト!$A$1:$D$43729,4,FALSE)=基本情報!$D$6,O2972,"")),"")</f>
        <v/>
      </c>
    </row>
    <row r="2973" spans="15:16" x14ac:dyDescent="0.15">
      <c r="O2973">
        <v>2972</v>
      </c>
      <c r="P2973" t="str">
        <f>IFERROR(IF(COUNTIF(個人情報!$BI$5:$BI$401,"登録番号" &amp; リスト!O2973)&gt;=1,"",IF(VLOOKUP(O2973,登録者リスト!$A$1:$D$43729,4,FALSE)=基本情報!$D$6,O2973,"")),"")</f>
        <v/>
      </c>
    </row>
    <row r="2974" spans="15:16" x14ac:dyDescent="0.15">
      <c r="O2974">
        <v>2973</v>
      </c>
      <c r="P2974" t="str">
        <f>IFERROR(IF(COUNTIF(個人情報!$BI$5:$BI$401,"登録番号" &amp; リスト!O2974)&gt;=1,"",IF(VLOOKUP(O2974,登録者リスト!$A$1:$D$43729,4,FALSE)=基本情報!$D$6,O2974,"")),"")</f>
        <v/>
      </c>
    </row>
    <row r="2975" spans="15:16" x14ac:dyDescent="0.15">
      <c r="O2975">
        <v>2974</v>
      </c>
      <c r="P2975" t="str">
        <f>IFERROR(IF(COUNTIF(個人情報!$BI$5:$BI$401,"登録番号" &amp; リスト!O2975)&gt;=1,"",IF(VLOOKUP(O2975,登録者リスト!$A$1:$D$43729,4,FALSE)=基本情報!$D$6,O2975,"")),"")</f>
        <v/>
      </c>
    </row>
    <row r="2976" spans="15:16" x14ac:dyDescent="0.15">
      <c r="O2976">
        <v>2975</v>
      </c>
      <c r="P2976" t="str">
        <f>IFERROR(IF(COUNTIF(個人情報!$BI$5:$BI$401,"登録番号" &amp; リスト!O2976)&gt;=1,"",IF(VLOOKUP(O2976,登録者リスト!$A$1:$D$43729,4,FALSE)=基本情報!$D$6,O2976,"")),"")</f>
        <v/>
      </c>
    </row>
    <row r="2977" spans="15:16" x14ac:dyDescent="0.15">
      <c r="O2977">
        <v>2976</v>
      </c>
      <c r="P2977" t="str">
        <f>IFERROR(IF(COUNTIF(個人情報!$BI$5:$BI$401,"登録番号" &amp; リスト!O2977)&gt;=1,"",IF(VLOOKUP(O2977,登録者リスト!$A$1:$D$43729,4,FALSE)=基本情報!$D$6,O2977,"")),"")</f>
        <v/>
      </c>
    </row>
    <row r="2978" spans="15:16" x14ac:dyDescent="0.15">
      <c r="O2978">
        <v>2977</v>
      </c>
      <c r="P2978" t="str">
        <f>IFERROR(IF(COUNTIF(個人情報!$BI$5:$BI$401,"登録番号" &amp; リスト!O2978)&gt;=1,"",IF(VLOOKUP(O2978,登録者リスト!$A$1:$D$43729,4,FALSE)=基本情報!$D$6,O2978,"")),"")</f>
        <v/>
      </c>
    </row>
    <row r="2979" spans="15:16" x14ac:dyDescent="0.15">
      <c r="O2979">
        <v>2978</v>
      </c>
      <c r="P2979" t="str">
        <f>IFERROR(IF(COUNTIF(個人情報!$BI$5:$BI$401,"登録番号" &amp; リスト!O2979)&gt;=1,"",IF(VLOOKUP(O2979,登録者リスト!$A$1:$D$43729,4,FALSE)=基本情報!$D$6,O2979,"")),"")</f>
        <v/>
      </c>
    </row>
    <row r="2980" spans="15:16" x14ac:dyDescent="0.15">
      <c r="O2980">
        <v>2979</v>
      </c>
      <c r="P2980" t="str">
        <f>IFERROR(IF(COUNTIF(個人情報!$BI$5:$BI$401,"登録番号" &amp; リスト!O2980)&gt;=1,"",IF(VLOOKUP(O2980,登録者リスト!$A$1:$D$43729,4,FALSE)=基本情報!$D$6,O2980,"")),"")</f>
        <v/>
      </c>
    </row>
    <row r="2981" spans="15:16" x14ac:dyDescent="0.15">
      <c r="O2981">
        <v>2980</v>
      </c>
      <c r="P2981" t="str">
        <f>IFERROR(IF(COUNTIF(個人情報!$BI$5:$BI$401,"登録番号" &amp; リスト!O2981)&gt;=1,"",IF(VLOOKUP(O2981,登録者リスト!$A$1:$D$43729,4,FALSE)=基本情報!$D$6,O2981,"")),"")</f>
        <v/>
      </c>
    </row>
    <row r="2982" spans="15:16" x14ac:dyDescent="0.15">
      <c r="O2982">
        <v>2981</v>
      </c>
      <c r="P2982" t="str">
        <f>IFERROR(IF(COUNTIF(個人情報!$BI$5:$BI$401,"登録番号" &amp; リスト!O2982)&gt;=1,"",IF(VLOOKUP(O2982,登録者リスト!$A$1:$D$43729,4,FALSE)=基本情報!$D$6,O2982,"")),"")</f>
        <v/>
      </c>
    </row>
    <row r="2983" spans="15:16" x14ac:dyDescent="0.15">
      <c r="O2983">
        <v>2982</v>
      </c>
      <c r="P2983" t="str">
        <f>IFERROR(IF(COUNTIF(個人情報!$BI$5:$BI$401,"登録番号" &amp; リスト!O2983)&gt;=1,"",IF(VLOOKUP(O2983,登録者リスト!$A$1:$D$43729,4,FALSE)=基本情報!$D$6,O2983,"")),"")</f>
        <v/>
      </c>
    </row>
    <row r="2984" spans="15:16" x14ac:dyDescent="0.15">
      <c r="O2984">
        <v>2983</v>
      </c>
      <c r="P2984" t="str">
        <f>IFERROR(IF(COUNTIF(個人情報!$BI$5:$BI$401,"登録番号" &amp; リスト!O2984)&gt;=1,"",IF(VLOOKUP(O2984,登録者リスト!$A$1:$D$43729,4,FALSE)=基本情報!$D$6,O2984,"")),"")</f>
        <v/>
      </c>
    </row>
    <row r="2985" spans="15:16" x14ac:dyDescent="0.15">
      <c r="O2985">
        <v>2984</v>
      </c>
      <c r="P2985" t="str">
        <f>IFERROR(IF(COUNTIF(個人情報!$BI$5:$BI$401,"登録番号" &amp; リスト!O2985)&gt;=1,"",IF(VLOOKUP(O2985,登録者リスト!$A$1:$D$43729,4,FALSE)=基本情報!$D$6,O2985,"")),"")</f>
        <v/>
      </c>
    </row>
    <row r="2986" spans="15:16" x14ac:dyDescent="0.15">
      <c r="O2986">
        <v>2985</v>
      </c>
      <c r="P2986" t="str">
        <f>IFERROR(IF(COUNTIF(個人情報!$BI$5:$BI$401,"登録番号" &amp; リスト!O2986)&gt;=1,"",IF(VLOOKUP(O2986,登録者リスト!$A$1:$D$43729,4,FALSE)=基本情報!$D$6,O2986,"")),"")</f>
        <v/>
      </c>
    </row>
    <row r="2987" spans="15:16" x14ac:dyDescent="0.15">
      <c r="O2987">
        <v>2986</v>
      </c>
      <c r="P2987" t="str">
        <f>IFERROR(IF(COUNTIF(個人情報!$BI$5:$BI$401,"登録番号" &amp; リスト!O2987)&gt;=1,"",IF(VLOOKUP(O2987,登録者リスト!$A$1:$D$43729,4,FALSE)=基本情報!$D$6,O2987,"")),"")</f>
        <v/>
      </c>
    </row>
    <row r="2988" spans="15:16" x14ac:dyDescent="0.15">
      <c r="O2988">
        <v>2987</v>
      </c>
      <c r="P2988" t="str">
        <f>IFERROR(IF(COUNTIF(個人情報!$BI$5:$BI$401,"登録番号" &amp; リスト!O2988)&gt;=1,"",IF(VLOOKUP(O2988,登録者リスト!$A$1:$D$43729,4,FALSE)=基本情報!$D$6,O2988,"")),"")</f>
        <v/>
      </c>
    </row>
    <row r="2989" spans="15:16" x14ac:dyDescent="0.15">
      <c r="O2989">
        <v>2988</v>
      </c>
      <c r="P2989" t="str">
        <f>IFERROR(IF(COUNTIF(個人情報!$BI$5:$BI$401,"登録番号" &amp; リスト!O2989)&gt;=1,"",IF(VLOOKUP(O2989,登録者リスト!$A$1:$D$43729,4,FALSE)=基本情報!$D$6,O2989,"")),"")</f>
        <v/>
      </c>
    </row>
    <row r="2990" spans="15:16" x14ac:dyDescent="0.15">
      <c r="O2990">
        <v>2989</v>
      </c>
      <c r="P2990" t="str">
        <f>IFERROR(IF(COUNTIF(個人情報!$BI$5:$BI$401,"登録番号" &amp; リスト!O2990)&gt;=1,"",IF(VLOOKUP(O2990,登録者リスト!$A$1:$D$43729,4,FALSE)=基本情報!$D$6,O2990,"")),"")</f>
        <v/>
      </c>
    </row>
    <row r="2991" spans="15:16" x14ac:dyDescent="0.15">
      <c r="O2991">
        <v>2990</v>
      </c>
      <c r="P2991" t="str">
        <f>IFERROR(IF(COUNTIF(個人情報!$BI$5:$BI$401,"登録番号" &amp; リスト!O2991)&gt;=1,"",IF(VLOOKUP(O2991,登録者リスト!$A$1:$D$43729,4,FALSE)=基本情報!$D$6,O2991,"")),"")</f>
        <v/>
      </c>
    </row>
    <row r="2992" spans="15:16" x14ac:dyDescent="0.15">
      <c r="O2992">
        <v>2991</v>
      </c>
      <c r="P2992" t="str">
        <f>IFERROR(IF(COUNTIF(個人情報!$BI$5:$BI$401,"登録番号" &amp; リスト!O2992)&gt;=1,"",IF(VLOOKUP(O2992,登録者リスト!$A$1:$D$43729,4,FALSE)=基本情報!$D$6,O2992,"")),"")</f>
        <v/>
      </c>
    </row>
    <row r="2993" spans="15:16" x14ac:dyDescent="0.15">
      <c r="O2993">
        <v>2992</v>
      </c>
      <c r="P2993" t="str">
        <f>IFERROR(IF(COUNTIF(個人情報!$BI$5:$BI$401,"登録番号" &amp; リスト!O2993)&gt;=1,"",IF(VLOOKUP(O2993,登録者リスト!$A$1:$D$43729,4,FALSE)=基本情報!$D$6,O2993,"")),"")</f>
        <v/>
      </c>
    </row>
    <row r="2994" spans="15:16" x14ac:dyDescent="0.15">
      <c r="O2994">
        <v>2993</v>
      </c>
      <c r="P2994" t="str">
        <f>IFERROR(IF(COUNTIF(個人情報!$BI$5:$BI$401,"登録番号" &amp; リスト!O2994)&gt;=1,"",IF(VLOOKUP(O2994,登録者リスト!$A$1:$D$43729,4,FALSE)=基本情報!$D$6,O2994,"")),"")</f>
        <v/>
      </c>
    </row>
    <row r="2995" spans="15:16" x14ac:dyDescent="0.15">
      <c r="O2995">
        <v>2994</v>
      </c>
      <c r="P2995" t="str">
        <f>IFERROR(IF(COUNTIF(個人情報!$BI$5:$BI$401,"登録番号" &amp; リスト!O2995)&gt;=1,"",IF(VLOOKUP(O2995,登録者リスト!$A$1:$D$43729,4,FALSE)=基本情報!$D$6,O2995,"")),"")</f>
        <v/>
      </c>
    </row>
    <row r="2996" spans="15:16" x14ac:dyDescent="0.15">
      <c r="O2996">
        <v>2995</v>
      </c>
      <c r="P2996" t="str">
        <f>IFERROR(IF(COUNTIF(個人情報!$BI$5:$BI$401,"登録番号" &amp; リスト!O2996)&gt;=1,"",IF(VLOOKUP(O2996,登録者リスト!$A$1:$D$43729,4,FALSE)=基本情報!$D$6,O2996,"")),"")</f>
        <v/>
      </c>
    </row>
    <row r="2997" spans="15:16" x14ac:dyDescent="0.15">
      <c r="O2997">
        <v>2996</v>
      </c>
      <c r="P2997" t="str">
        <f>IFERROR(IF(COUNTIF(個人情報!$BI$5:$BI$401,"登録番号" &amp; リスト!O2997)&gt;=1,"",IF(VLOOKUP(O2997,登録者リスト!$A$1:$D$43729,4,FALSE)=基本情報!$D$6,O2997,"")),"")</f>
        <v/>
      </c>
    </row>
    <row r="2998" spans="15:16" x14ac:dyDescent="0.15">
      <c r="O2998">
        <v>2997</v>
      </c>
      <c r="P2998" t="str">
        <f>IFERROR(IF(COUNTIF(個人情報!$BI$5:$BI$401,"登録番号" &amp; リスト!O2998)&gt;=1,"",IF(VLOOKUP(O2998,登録者リスト!$A$1:$D$43729,4,FALSE)=基本情報!$D$6,O2998,"")),"")</f>
        <v/>
      </c>
    </row>
    <row r="2999" spans="15:16" x14ac:dyDescent="0.15">
      <c r="O2999">
        <v>2998</v>
      </c>
      <c r="P2999" t="str">
        <f>IFERROR(IF(COUNTIF(個人情報!$BI$5:$BI$401,"登録番号" &amp; リスト!O2999)&gt;=1,"",IF(VLOOKUP(O2999,登録者リスト!$A$1:$D$43729,4,FALSE)=基本情報!$D$6,O2999,"")),"")</f>
        <v/>
      </c>
    </row>
    <row r="3000" spans="15:16" x14ac:dyDescent="0.15">
      <c r="O3000">
        <v>2999</v>
      </c>
      <c r="P3000" t="str">
        <f>IFERROR(IF(COUNTIF(個人情報!$BI$5:$BI$401,"登録番号" &amp; リスト!O3000)&gt;=1,"",IF(VLOOKUP(O3000,登録者リスト!$A$1:$D$43729,4,FALSE)=基本情報!$D$6,O3000,"")),"")</f>
        <v/>
      </c>
    </row>
    <row r="3001" spans="15:16" x14ac:dyDescent="0.15">
      <c r="O3001">
        <v>3000</v>
      </c>
      <c r="P3001" t="str">
        <f>IFERROR(IF(COUNTIF(個人情報!$BI$5:$BI$401,"登録番号" &amp; リスト!O3001)&gt;=1,"",IF(VLOOKUP(O3001,登録者リスト!$A$1:$D$43729,4,FALSE)=基本情報!$D$6,O3001,"")),"")</f>
        <v/>
      </c>
    </row>
    <row r="3002" spans="15:16" x14ac:dyDescent="0.15">
      <c r="O3002">
        <v>3001</v>
      </c>
      <c r="P3002" t="str">
        <f>IFERROR(IF(COUNTIF(個人情報!$BI$5:$BI$401,"登録番号" &amp; リスト!O3002)&gt;=1,"",IF(VLOOKUP(O3002,登録者リスト!$A$1:$D$43729,4,FALSE)=基本情報!$D$6,O3002,"")),"")</f>
        <v/>
      </c>
    </row>
    <row r="3003" spans="15:16" x14ac:dyDescent="0.15">
      <c r="O3003">
        <v>3002</v>
      </c>
      <c r="P3003" t="str">
        <f>IFERROR(IF(COUNTIF(個人情報!$BI$5:$BI$401,"登録番号" &amp; リスト!O3003)&gt;=1,"",IF(VLOOKUP(O3003,登録者リスト!$A$1:$D$43729,4,FALSE)=基本情報!$D$6,O3003,"")),"")</f>
        <v/>
      </c>
    </row>
    <row r="3004" spans="15:16" x14ac:dyDescent="0.15">
      <c r="O3004">
        <v>3003</v>
      </c>
      <c r="P3004" t="str">
        <f>IFERROR(IF(COUNTIF(個人情報!$BI$5:$BI$401,"登録番号" &amp; リスト!O3004)&gt;=1,"",IF(VLOOKUP(O3004,登録者リスト!$A$1:$D$43729,4,FALSE)=基本情報!$D$6,O3004,"")),"")</f>
        <v/>
      </c>
    </row>
    <row r="3005" spans="15:16" x14ac:dyDescent="0.15">
      <c r="O3005">
        <v>3004</v>
      </c>
      <c r="P3005" t="str">
        <f>IFERROR(IF(COUNTIF(個人情報!$BI$5:$BI$401,"登録番号" &amp; リスト!O3005)&gt;=1,"",IF(VLOOKUP(O3005,登録者リスト!$A$1:$D$43729,4,FALSE)=基本情報!$D$6,O3005,"")),"")</f>
        <v/>
      </c>
    </row>
    <row r="3006" spans="15:16" x14ac:dyDescent="0.15">
      <c r="O3006">
        <v>3005</v>
      </c>
      <c r="P3006" t="str">
        <f>IFERROR(IF(COUNTIF(個人情報!$BI$5:$BI$401,"登録番号" &amp; リスト!O3006)&gt;=1,"",IF(VLOOKUP(O3006,登録者リスト!$A$1:$D$43729,4,FALSE)=基本情報!$D$6,O3006,"")),"")</f>
        <v/>
      </c>
    </row>
    <row r="3007" spans="15:16" x14ac:dyDescent="0.15">
      <c r="O3007">
        <v>3006</v>
      </c>
      <c r="P3007" t="str">
        <f>IFERROR(IF(COUNTIF(個人情報!$BI$5:$BI$401,"登録番号" &amp; リスト!O3007)&gt;=1,"",IF(VLOOKUP(O3007,登録者リスト!$A$1:$D$43729,4,FALSE)=基本情報!$D$6,O3007,"")),"")</f>
        <v/>
      </c>
    </row>
    <row r="3008" spans="15:16" x14ac:dyDescent="0.15">
      <c r="O3008">
        <v>3007</v>
      </c>
      <c r="P3008" t="str">
        <f>IFERROR(IF(COUNTIF(個人情報!$BI$5:$BI$401,"登録番号" &amp; リスト!O3008)&gt;=1,"",IF(VLOOKUP(O3008,登録者リスト!$A$1:$D$43729,4,FALSE)=基本情報!$D$6,O3008,"")),"")</f>
        <v/>
      </c>
    </row>
    <row r="3009" spans="15:16" x14ac:dyDescent="0.15">
      <c r="O3009">
        <v>3008</v>
      </c>
      <c r="P3009" t="str">
        <f>IFERROR(IF(COUNTIF(個人情報!$BI$5:$BI$401,"登録番号" &amp; リスト!O3009)&gt;=1,"",IF(VLOOKUP(O3009,登録者リスト!$A$1:$D$43729,4,FALSE)=基本情報!$D$6,O3009,"")),"")</f>
        <v/>
      </c>
    </row>
    <row r="3010" spans="15:16" x14ac:dyDescent="0.15">
      <c r="O3010">
        <v>3009</v>
      </c>
      <c r="P3010" t="str">
        <f>IFERROR(IF(COUNTIF(個人情報!$BI$5:$BI$401,"登録番号" &amp; リスト!O3010)&gt;=1,"",IF(VLOOKUP(O3010,登録者リスト!$A$1:$D$43729,4,FALSE)=基本情報!$D$6,O3010,"")),"")</f>
        <v/>
      </c>
    </row>
    <row r="3011" spans="15:16" x14ac:dyDescent="0.15">
      <c r="O3011">
        <v>3010</v>
      </c>
      <c r="P3011" t="str">
        <f>IFERROR(IF(COUNTIF(個人情報!$BI$5:$BI$401,"登録番号" &amp; リスト!O3011)&gt;=1,"",IF(VLOOKUP(O3011,登録者リスト!$A$1:$D$43729,4,FALSE)=基本情報!$D$6,O3011,"")),"")</f>
        <v/>
      </c>
    </row>
    <row r="3012" spans="15:16" x14ac:dyDescent="0.15">
      <c r="O3012">
        <v>3011</v>
      </c>
      <c r="P3012" t="str">
        <f>IFERROR(IF(COUNTIF(個人情報!$BI$5:$BI$401,"登録番号" &amp; リスト!O3012)&gt;=1,"",IF(VLOOKUP(O3012,登録者リスト!$A$1:$D$43729,4,FALSE)=基本情報!$D$6,O3012,"")),"")</f>
        <v/>
      </c>
    </row>
    <row r="3013" spans="15:16" x14ac:dyDescent="0.15">
      <c r="O3013">
        <v>3012</v>
      </c>
      <c r="P3013" t="str">
        <f>IFERROR(IF(COUNTIF(個人情報!$BI$5:$BI$401,"登録番号" &amp; リスト!O3013)&gt;=1,"",IF(VLOOKUP(O3013,登録者リスト!$A$1:$D$43729,4,FALSE)=基本情報!$D$6,O3013,"")),"")</f>
        <v/>
      </c>
    </row>
    <row r="3014" spans="15:16" x14ac:dyDescent="0.15">
      <c r="O3014">
        <v>3013</v>
      </c>
      <c r="P3014" t="str">
        <f>IFERROR(IF(COUNTIF(個人情報!$BI$5:$BI$401,"登録番号" &amp; リスト!O3014)&gt;=1,"",IF(VLOOKUP(O3014,登録者リスト!$A$1:$D$43729,4,FALSE)=基本情報!$D$6,O3014,"")),"")</f>
        <v/>
      </c>
    </row>
    <row r="3015" spans="15:16" x14ac:dyDescent="0.15">
      <c r="O3015">
        <v>3014</v>
      </c>
      <c r="P3015" t="str">
        <f>IFERROR(IF(COUNTIF(個人情報!$BI$5:$BI$401,"登録番号" &amp; リスト!O3015)&gt;=1,"",IF(VLOOKUP(O3015,登録者リスト!$A$1:$D$43729,4,FALSE)=基本情報!$D$6,O3015,"")),"")</f>
        <v/>
      </c>
    </row>
    <row r="3016" spans="15:16" x14ac:dyDescent="0.15">
      <c r="O3016">
        <v>3015</v>
      </c>
      <c r="P3016" t="str">
        <f>IFERROR(IF(COUNTIF(個人情報!$BI$5:$BI$401,"登録番号" &amp; リスト!O3016)&gt;=1,"",IF(VLOOKUP(O3016,登録者リスト!$A$1:$D$43729,4,FALSE)=基本情報!$D$6,O3016,"")),"")</f>
        <v/>
      </c>
    </row>
    <row r="3017" spans="15:16" x14ac:dyDescent="0.15">
      <c r="O3017">
        <v>3016</v>
      </c>
      <c r="P3017" t="str">
        <f>IFERROR(IF(COUNTIF(個人情報!$BI$5:$BI$401,"登録番号" &amp; リスト!O3017)&gt;=1,"",IF(VLOOKUP(O3017,登録者リスト!$A$1:$D$43729,4,FALSE)=基本情報!$D$6,O3017,"")),"")</f>
        <v/>
      </c>
    </row>
    <row r="3018" spans="15:16" x14ac:dyDescent="0.15">
      <c r="O3018">
        <v>3017</v>
      </c>
      <c r="P3018" t="str">
        <f>IFERROR(IF(COUNTIF(個人情報!$BI$5:$BI$401,"登録番号" &amp; リスト!O3018)&gt;=1,"",IF(VLOOKUP(O3018,登録者リスト!$A$1:$D$43729,4,FALSE)=基本情報!$D$6,O3018,"")),"")</f>
        <v/>
      </c>
    </row>
    <row r="3019" spans="15:16" x14ac:dyDescent="0.15">
      <c r="O3019">
        <v>3018</v>
      </c>
      <c r="P3019" t="str">
        <f>IFERROR(IF(COUNTIF(個人情報!$BI$5:$BI$401,"登録番号" &amp; リスト!O3019)&gt;=1,"",IF(VLOOKUP(O3019,登録者リスト!$A$1:$D$43729,4,FALSE)=基本情報!$D$6,O3019,"")),"")</f>
        <v/>
      </c>
    </row>
    <row r="3020" spans="15:16" x14ac:dyDescent="0.15">
      <c r="O3020">
        <v>3019</v>
      </c>
      <c r="P3020" t="str">
        <f>IFERROR(IF(COUNTIF(個人情報!$BI$5:$BI$401,"登録番号" &amp; リスト!O3020)&gt;=1,"",IF(VLOOKUP(O3020,登録者リスト!$A$1:$D$43729,4,FALSE)=基本情報!$D$6,O3020,"")),"")</f>
        <v/>
      </c>
    </row>
    <row r="3021" spans="15:16" x14ac:dyDescent="0.15">
      <c r="O3021">
        <v>3020</v>
      </c>
      <c r="P3021" t="str">
        <f>IFERROR(IF(COUNTIF(個人情報!$BI$5:$BI$401,"登録番号" &amp; リスト!O3021)&gt;=1,"",IF(VLOOKUP(O3021,登録者リスト!$A$1:$D$43729,4,FALSE)=基本情報!$D$6,O3021,"")),"")</f>
        <v/>
      </c>
    </row>
    <row r="3022" spans="15:16" x14ac:dyDescent="0.15">
      <c r="O3022">
        <v>3021</v>
      </c>
      <c r="P3022" t="str">
        <f>IFERROR(IF(COUNTIF(個人情報!$BI$5:$BI$401,"登録番号" &amp; リスト!O3022)&gt;=1,"",IF(VLOOKUP(O3022,登録者リスト!$A$1:$D$43729,4,FALSE)=基本情報!$D$6,O3022,"")),"")</f>
        <v/>
      </c>
    </row>
    <row r="3023" spans="15:16" x14ac:dyDescent="0.15">
      <c r="O3023">
        <v>3022</v>
      </c>
      <c r="P3023" t="str">
        <f>IFERROR(IF(COUNTIF(個人情報!$BI$5:$BI$401,"登録番号" &amp; リスト!O3023)&gt;=1,"",IF(VLOOKUP(O3023,登録者リスト!$A$1:$D$43729,4,FALSE)=基本情報!$D$6,O3023,"")),"")</f>
        <v/>
      </c>
    </row>
    <row r="3024" spans="15:16" x14ac:dyDescent="0.15">
      <c r="O3024">
        <v>3023</v>
      </c>
      <c r="P3024" t="str">
        <f>IFERROR(IF(COUNTIF(個人情報!$BI$5:$BI$401,"登録番号" &amp; リスト!O3024)&gt;=1,"",IF(VLOOKUP(O3024,登録者リスト!$A$1:$D$43729,4,FALSE)=基本情報!$D$6,O3024,"")),"")</f>
        <v/>
      </c>
    </row>
    <row r="3025" spans="15:16" x14ac:dyDescent="0.15">
      <c r="O3025">
        <v>3024</v>
      </c>
      <c r="P3025" t="str">
        <f>IFERROR(IF(COUNTIF(個人情報!$BI$5:$BI$401,"登録番号" &amp; リスト!O3025)&gt;=1,"",IF(VLOOKUP(O3025,登録者リスト!$A$1:$D$43729,4,FALSE)=基本情報!$D$6,O3025,"")),"")</f>
        <v/>
      </c>
    </row>
    <row r="3026" spans="15:16" x14ac:dyDescent="0.15">
      <c r="O3026">
        <v>3025</v>
      </c>
      <c r="P3026" t="str">
        <f>IFERROR(IF(COUNTIF(個人情報!$BI$5:$BI$401,"登録番号" &amp; リスト!O3026)&gt;=1,"",IF(VLOOKUP(O3026,登録者リスト!$A$1:$D$43729,4,FALSE)=基本情報!$D$6,O3026,"")),"")</f>
        <v/>
      </c>
    </row>
    <row r="3027" spans="15:16" x14ac:dyDescent="0.15">
      <c r="O3027">
        <v>3026</v>
      </c>
      <c r="P3027" t="str">
        <f>IFERROR(IF(COUNTIF(個人情報!$BI$5:$BI$401,"登録番号" &amp; リスト!O3027)&gt;=1,"",IF(VLOOKUP(O3027,登録者リスト!$A$1:$D$43729,4,FALSE)=基本情報!$D$6,O3027,"")),"")</f>
        <v/>
      </c>
    </row>
    <row r="3028" spans="15:16" x14ac:dyDescent="0.15">
      <c r="O3028">
        <v>3027</v>
      </c>
      <c r="P3028" t="str">
        <f>IFERROR(IF(COUNTIF(個人情報!$BI$5:$BI$401,"登録番号" &amp; リスト!O3028)&gt;=1,"",IF(VLOOKUP(O3028,登録者リスト!$A$1:$D$43729,4,FALSE)=基本情報!$D$6,O3028,"")),"")</f>
        <v/>
      </c>
    </row>
    <row r="3029" spans="15:16" x14ac:dyDescent="0.15">
      <c r="O3029">
        <v>3028</v>
      </c>
      <c r="P3029" t="str">
        <f>IFERROR(IF(COUNTIF(個人情報!$BI$5:$BI$401,"登録番号" &amp; リスト!O3029)&gt;=1,"",IF(VLOOKUP(O3029,登録者リスト!$A$1:$D$43729,4,FALSE)=基本情報!$D$6,O3029,"")),"")</f>
        <v/>
      </c>
    </row>
    <row r="3030" spans="15:16" x14ac:dyDescent="0.15">
      <c r="O3030">
        <v>3029</v>
      </c>
      <c r="P3030" t="str">
        <f>IFERROR(IF(COUNTIF(個人情報!$BI$5:$BI$401,"登録番号" &amp; リスト!O3030)&gt;=1,"",IF(VLOOKUP(O3030,登録者リスト!$A$1:$D$43729,4,FALSE)=基本情報!$D$6,O3030,"")),"")</f>
        <v/>
      </c>
    </row>
    <row r="3031" spans="15:16" x14ac:dyDescent="0.15">
      <c r="O3031">
        <v>3030</v>
      </c>
      <c r="P3031" t="str">
        <f>IFERROR(IF(COUNTIF(個人情報!$BI$5:$BI$401,"登録番号" &amp; リスト!O3031)&gt;=1,"",IF(VLOOKUP(O3031,登録者リスト!$A$1:$D$43729,4,FALSE)=基本情報!$D$6,O3031,"")),"")</f>
        <v/>
      </c>
    </row>
    <row r="3032" spans="15:16" x14ac:dyDescent="0.15">
      <c r="O3032">
        <v>3031</v>
      </c>
      <c r="P3032" t="str">
        <f>IFERROR(IF(COUNTIF(個人情報!$BI$5:$BI$401,"登録番号" &amp; リスト!O3032)&gt;=1,"",IF(VLOOKUP(O3032,登録者リスト!$A$1:$D$43729,4,FALSE)=基本情報!$D$6,O3032,"")),"")</f>
        <v/>
      </c>
    </row>
    <row r="3033" spans="15:16" x14ac:dyDescent="0.15">
      <c r="O3033">
        <v>3032</v>
      </c>
      <c r="P3033" t="str">
        <f>IFERROR(IF(COUNTIF(個人情報!$BI$5:$BI$401,"登録番号" &amp; リスト!O3033)&gt;=1,"",IF(VLOOKUP(O3033,登録者リスト!$A$1:$D$43729,4,FALSE)=基本情報!$D$6,O3033,"")),"")</f>
        <v/>
      </c>
    </row>
    <row r="3034" spans="15:16" x14ac:dyDescent="0.15">
      <c r="O3034">
        <v>3033</v>
      </c>
      <c r="P3034" t="str">
        <f>IFERROR(IF(COUNTIF(個人情報!$BI$5:$BI$401,"登録番号" &amp; リスト!O3034)&gt;=1,"",IF(VLOOKUP(O3034,登録者リスト!$A$1:$D$43729,4,FALSE)=基本情報!$D$6,O3034,"")),"")</f>
        <v/>
      </c>
    </row>
    <row r="3035" spans="15:16" x14ac:dyDescent="0.15">
      <c r="O3035">
        <v>3034</v>
      </c>
      <c r="P3035" t="str">
        <f>IFERROR(IF(COUNTIF(個人情報!$BI$5:$BI$401,"登録番号" &amp; リスト!O3035)&gt;=1,"",IF(VLOOKUP(O3035,登録者リスト!$A$1:$D$43729,4,FALSE)=基本情報!$D$6,O3035,"")),"")</f>
        <v/>
      </c>
    </row>
    <row r="3036" spans="15:16" x14ac:dyDescent="0.15">
      <c r="O3036">
        <v>3035</v>
      </c>
      <c r="P3036" t="str">
        <f>IFERROR(IF(COUNTIF(個人情報!$BI$5:$BI$401,"登録番号" &amp; リスト!O3036)&gt;=1,"",IF(VLOOKUP(O3036,登録者リスト!$A$1:$D$43729,4,FALSE)=基本情報!$D$6,O3036,"")),"")</f>
        <v/>
      </c>
    </row>
    <row r="3037" spans="15:16" x14ac:dyDescent="0.15">
      <c r="O3037">
        <v>3036</v>
      </c>
      <c r="P3037" t="str">
        <f>IFERROR(IF(COUNTIF(個人情報!$BI$5:$BI$401,"登録番号" &amp; リスト!O3037)&gt;=1,"",IF(VLOOKUP(O3037,登録者リスト!$A$1:$D$43729,4,FALSE)=基本情報!$D$6,O3037,"")),"")</f>
        <v/>
      </c>
    </row>
    <row r="3038" spans="15:16" x14ac:dyDescent="0.15">
      <c r="O3038">
        <v>3037</v>
      </c>
      <c r="P3038" t="str">
        <f>IFERROR(IF(COUNTIF(個人情報!$BI$5:$BI$401,"登録番号" &amp; リスト!O3038)&gt;=1,"",IF(VLOOKUP(O3038,登録者リスト!$A$1:$D$43729,4,FALSE)=基本情報!$D$6,O3038,"")),"")</f>
        <v/>
      </c>
    </row>
    <row r="3039" spans="15:16" x14ac:dyDescent="0.15">
      <c r="O3039">
        <v>3038</v>
      </c>
      <c r="P3039" t="str">
        <f>IFERROR(IF(COUNTIF(個人情報!$BI$5:$BI$401,"登録番号" &amp; リスト!O3039)&gt;=1,"",IF(VLOOKUP(O3039,登録者リスト!$A$1:$D$43729,4,FALSE)=基本情報!$D$6,O3039,"")),"")</f>
        <v/>
      </c>
    </row>
    <row r="3040" spans="15:16" x14ac:dyDescent="0.15">
      <c r="O3040">
        <v>3039</v>
      </c>
      <c r="P3040" t="str">
        <f>IFERROR(IF(COUNTIF(個人情報!$BI$5:$BI$401,"登録番号" &amp; リスト!O3040)&gt;=1,"",IF(VLOOKUP(O3040,登録者リスト!$A$1:$D$43729,4,FALSE)=基本情報!$D$6,O3040,"")),"")</f>
        <v/>
      </c>
    </row>
    <row r="3041" spans="15:16" x14ac:dyDescent="0.15">
      <c r="O3041">
        <v>3040</v>
      </c>
      <c r="P3041" t="str">
        <f>IFERROR(IF(COUNTIF(個人情報!$BI$5:$BI$401,"登録番号" &amp; リスト!O3041)&gt;=1,"",IF(VLOOKUP(O3041,登録者リスト!$A$1:$D$43729,4,FALSE)=基本情報!$D$6,O3041,"")),"")</f>
        <v/>
      </c>
    </row>
    <row r="3042" spans="15:16" x14ac:dyDescent="0.15">
      <c r="O3042">
        <v>3041</v>
      </c>
      <c r="P3042" t="str">
        <f>IFERROR(IF(COUNTIF(個人情報!$BI$5:$BI$401,"登録番号" &amp; リスト!O3042)&gt;=1,"",IF(VLOOKUP(O3042,登録者リスト!$A$1:$D$43729,4,FALSE)=基本情報!$D$6,O3042,"")),"")</f>
        <v/>
      </c>
    </row>
    <row r="3043" spans="15:16" x14ac:dyDescent="0.15">
      <c r="O3043">
        <v>3042</v>
      </c>
      <c r="P3043" t="str">
        <f>IFERROR(IF(COUNTIF(個人情報!$BI$5:$BI$401,"登録番号" &amp; リスト!O3043)&gt;=1,"",IF(VLOOKUP(O3043,登録者リスト!$A$1:$D$43729,4,FALSE)=基本情報!$D$6,O3043,"")),"")</f>
        <v/>
      </c>
    </row>
    <row r="3044" spans="15:16" x14ac:dyDescent="0.15">
      <c r="O3044">
        <v>3043</v>
      </c>
      <c r="P3044" t="str">
        <f>IFERROR(IF(COUNTIF(個人情報!$BI$5:$BI$401,"登録番号" &amp; リスト!O3044)&gt;=1,"",IF(VLOOKUP(O3044,登録者リスト!$A$1:$D$43729,4,FALSE)=基本情報!$D$6,O3044,"")),"")</f>
        <v/>
      </c>
    </row>
    <row r="3045" spans="15:16" x14ac:dyDescent="0.15">
      <c r="O3045">
        <v>3044</v>
      </c>
      <c r="P3045" t="str">
        <f>IFERROR(IF(COUNTIF(個人情報!$BI$5:$BI$401,"登録番号" &amp; リスト!O3045)&gt;=1,"",IF(VLOOKUP(O3045,登録者リスト!$A$1:$D$43729,4,FALSE)=基本情報!$D$6,O3045,"")),"")</f>
        <v/>
      </c>
    </row>
    <row r="3046" spans="15:16" x14ac:dyDescent="0.15">
      <c r="O3046">
        <v>3045</v>
      </c>
      <c r="P3046" t="str">
        <f>IFERROR(IF(COUNTIF(個人情報!$BI$5:$BI$401,"登録番号" &amp; リスト!O3046)&gt;=1,"",IF(VLOOKUP(O3046,登録者リスト!$A$1:$D$43729,4,FALSE)=基本情報!$D$6,O3046,"")),"")</f>
        <v/>
      </c>
    </row>
    <row r="3047" spans="15:16" x14ac:dyDescent="0.15">
      <c r="O3047">
        <v>3046</v>
      </c>
      <c r="P3047" t="str">
        <f>IFERROR(IF(COUNTIF(個人情報!$BI$5:$BI$401,"登録番号" &amp; リスト!O3047)&gt;=1,"",IF(VLOOKUP(O3047,登録者リスト!$A$1:$D$43729,4,FALSE)=基本情報!$D$6,O3047,"")),"")</f>
        <v/>
      </c>
    </row>
    <row r="3048" spans="15:16" x14ac:dyDescent="0.15">
      <c r="O3048">
        <v>3047</v>
      </c>
      <c r="P3048" t="str">
        <f>IFERROR(IF(COUNTIF(個人情報!$BI$5:$BI$401,"登録番号" &amp; リスト!O3048)&gt;=1,"",IF(VLOOKUP(O3048,登録者リスト!$A$1:$D$43729,4,FALSE)=基本情報!$D$6,O3048,"")),"")</f>
        <v/>
      </c>
    </row>
    <row r="3049" spans="15:16" x14ac:dyDescent="0.15">
      <c r="O3049">
        <v>3048</v>
      </c>
      <c r="P3049" t="str">
        <f>IFERROR(IF(COUNTIF(個人情報!$BI$5:$BI$401,"登録番号" &amp; リスト!O3049)&gt;=1,"",IF(VLOOKUP(O3049,登録者リスト!$A$1:$D$43729,4,FALSE)=基本情報!$D$6,O3049,"")),"")</f>
        <v/>
      </c>
    </row>
    <row r="3050" spans="15:16" x14ac:dyDescent="0.15">
      <c r="O3050">
        <v>3049</v>
      </c>
      <c r="P3050" t="str">
        <f>IFERROR(IF(COUNTIF(個人情報!$BI$5:$BI$401,"登録番号" &amp; リスト!O3050)&gt;=1,"",IF(VLOOKUP(O3050,登録者リスト!$A$1:$D$43729,4,FALSE)=基本情報!$D$6,O3050,"")),"")</f>
        <v/>
      </c>
    </row>
    <row r="3051" spans="15:16" x14ac:dyDescent="0.15">
      <c r="O3051">
        <v>3050</v>
      </c>
      <c r="P3051" t="str">
        <f>IFERROR(IF(COUNTIF(個人情報!$BI$5:$BI$401,"登録番号" &amp; リスト!O3051)&gt;=1,"",IF(VLOOKUP(O3051,登録者リスト!$A$1:$D$43729,4,FALSE)=基本情報!$D$6,O3051,"")),"")</f>
        <v/>
      </c>
    </row>
    <row r="3052" spans="15:16" x14ac:dyDescent="0.15">
      <c r="O3052">
        <v>3051</v>
      </c>
      <c r="P3052" t="str">
        <f>IFERROR(IF(COUNTIF(個人情報!$BI$5:$BI$401,"登録番号" &amp; リスト!O3052)&gt;=1,"",IF(VLOOKUP(O3052,登録者リスト!$A$1:$D$43729,4,FALSE)=基本情報!$D$6,O3052,"")),"")</f>
        <v/>
      </c>
    </row>
    <row r="3053" spans="15:16" x14ac:dyDescent="0.15">
      <c r="O3053">
        <v>3052</v>
      </c>
      <c r="P3053" t="str">
        <f>IFERROR(IF(COUNTIF(個人情報!$BI$5:$BI$401,"登録番号" &amp; リスト!O3053)&gt;=1,"",IF(VLOOKUP(O3053,登録者リスト!$A$1:$D$43729,4,FALSE)=基本情報!$D$6,O3053,"")),"")</f>
        <v/>
      </c>
    </row>
    <row r="3054" spans="15:16" x14ac:dyDescent="0.15">
      <c r="O3054">
        <v>3053</v>
      </c>
      <c r="P3054" t="str">
        <f>IFERROR(IF(COUNTIF(個人情報!$BI$5:$BI$401,"登録番号" &amp; リスト!O3054)&gt;=1,"",IF(VLOOKUP(O3054,登録者リスト!$A$1:$D$43729,4,FALSE)=基本情報!$D$6,O3054,"")),"")</f>
        <v/>
      </c>
    </row>
    <row r="3055" spans="15:16" x14ac:dyDescent="0.15">
      <c r="O3055">
        <v>3054</v>
      </c>
      <c r="P3055" t="str">
        <f>IFERROR(IF(COUNTIF(個人情報!$BI$5:$BI$401,"登録番号" &amp; リスト!O3055)&gt;=1,"",IF(VLOOKUP(O3055,登録者リスト!$A$1:$D$43729,4,FALSE)=基本情報!$D$6,O3055,"")),"")</f>
        <v/>
      </c>
    </row>
    <row r="3056" spans="15:16" x14ac:dyDescent="0.15">
      <c r="O3056">
        <v>3055</v>
      </c>
      <c r="P3056" t="str">
        <f>IFERROR(IF(COUNTIF(個人情報!$BI$5:$BI$401,"登録番号" &amp; リスト!O3056)&gt;=1,"",IF(VLOOKUP(O3056,登録者リスト!$A$1:$D$43729,4,FALSE)=基本情報!$D$6,O3056,"")),"")</f>
        <v/>
      </c>
    </row>
    <row r="3057" spans="15:16" x14ac:dyDescent="0.15">
      <c r="O3057">
        <v>3056</v>
      </c>
      <c r="P3057" t="str">
        <f>IFERROR(IF(COUNTIF(個人情報!$BI$5:$BI$401,"登録番号" &amp; リスト!O3057)&gt;=1,"",IF(VLOOKUP(O3057,登録者リスト!$A$1:$D$43729,4,FALSE)=基本情報!$D$6,O3057,"")),"")</f>
        <v/>
      </c>
    </row>
    <row r="3058" spans="15:16" x14ac:dyDescent="0.15">
      <c r="O3058">
        <v>3057</v>
      </c>
      <c r="P3058" t="str">
        <f>IFERROR(IF(COUNTIF(個人情報!$BI$5:$BI$401,"登録番号" &amp; リスト!O3058)&gt;=1,"",IF(VLOOKUP(O3058,登録者リスト!$A$1:$D$43729,4,FALSE)=基本情報!$D$6,O3058,"")),"")</f>
        <v/>
      </c>
    </row>
    <row r="3059" spans="15:16" x14ac:dyDescent="0.15">
      <c r="O3059">
        <v>3058</v>
      </c>
      <c r="P3059" t="str">
        <f>IFERROR(IF(COUNTIF(個人情報!$BI$5:$BI$401,"登録番号" &amp; リスト!O3059)&gt;=1,"",IF(VLOOKUP(O3059,登録者リスト!$A$1:$D$43729,4,FALSE)=基本情報!$D$6,O3059,"")),"")</f>
        <v/>
      </c>
    </row>
    <row r="3060" spans="15:16" x14ac:dyDescent="0.15">
      <c r="O3060">
        <v>3059</v>
      </c>
      <c r="P3060" t="str">
        <f>IFERROR(IF(COUNTIF(個人情報!$BI$5:$BI$401,"登録番号" &amp; リスト!O3060)&gt;=1,"",IF(VLOOKUP(O3060,登録者リスト!$A$1:$D$43729,4,FALSE)=基本情報!$D$6,O3060,"")),"")</f>
        <v/>
      </c>
    </row>
    <row r="3061" spans="15:16" x14ac:dyDescent="0.15">
      <c r="O3061">
        <v>3060</v>
      </c>
      <c r="P3061" t="str">
        <f>IFERROR(IF(COUNTIF(個人情報!$BI$5:$BI$401,"登録番号" &amp; リスト!O3061)&gt;=1,"",IF(VLOOKUP(O3061,登録者リスト!$A$1:$D$43729,4,FALSE)=基本情報!$D$6,O3061,"")),"")</f>
        <v/>
      </c>
    </row>
    <row r="3062" spans="15:16" x14ac:dyDescent="0.15">
      <c r="O3062">
        <v>3061</v>
      </c>
      <c r="P3062" t="str">
        <f>IFERROR(IF(COUNTIF(個人情報!$BI$5:$BI$401,"登録番号" &amp; リスト!O3062)&gt;=1,"",IF(VLOOKUP(O3062,登録者リスト!$A$1:$D$43729,4,FALSE)=基本情報!$D$6,O3062,"")),"")</f>
        <v/>
      </c>
    </row>
    <row r="3063" spans="15:16" x14ac:dyDescent="0.15">
      <c r="O3063">
        <v>3062</v>
      </c>
      <c r="P3063" t="str">
        <f>IFERROR(IF(COUNTIF(個人情報!$BI$5:$BI$401,"登録番号" &amp; リスト!O3063)&gt;=1,"",IF(VLOOKUP(O3063,登録者リスト!$A$1:$D$43729,4,FALSE)=基本情報!$D$6,O3063,"")),"")</f>
        <v/>
      </c>
    </row>
    <row r="3064" spans="15:16" x14ac:dyDescent="0.15">
      <c r="O3064">
        <v>3063</v>
      </c>
      <c r="P3064" t="str">
        <f>IFERROR(IF(COUNTIF(個人情報!$BI$5:$BI$401,"登録番号" &amp; リスト!O3064)&gt;=1,"",IF(VLOOKUP(O3064,登録者リスト!$A$1:$D$43729,4,FALSE)=基本情報!$D$6,O3064,"")),"")</f>
        <v/>
      </c>
    </row>
    <row r="3065" spans="15:16" x14ac:dyDescent="0.15">
      <c r="O3065">
        <v>3064</v>
      </c>
      <c r="P3065" t="str">
        <f>IFERROR(IF(COUNTIF(個人情報!$BI$5:$BI$401,"登録番号" &amp; リスト!O3065)&gt;=1,"",IF(VLOOKUP(O3065,登録者リスト!$A$1:$D$43729,4,FALSE)=基本情報!$D$6,O3065,"")),"")</f>
        <v/>
      </c>
    </row>
    <row r="3066" spans="15:16" x14ac:dyDescent="0.15">
      <c r="O3066">
        <v>3065</v>
      </c>
      <c r="P3066" t="str">
        <f>IFERROR(IF(COUNTIF(個人情報!$BI$5:$BI$401,"登録番号" &amp; リスト!O3066)&gt;=1,"",IF(VLOOKUP(O3066,登録者リスト!$A$1:$D$43729,4,FALSE)=基本情報!$D$6,O3066,"")),"")</f>
        <v/>
      </c>
    </row>
    <row r="3067" spans="15:16" x14ac:dyDescent="0.15">
      <c r="O3067">
        <v>3066</v>
      </c>
      <c r="P3067" t="str">
        <f>IFERROR(IF(COUNTIF(個人情報!$BI$5:$BI$401,"登録番号" &amp; リスト!O3067)&gt;=1,"",IF(VLOOKUP(O3067,登録者リスト!$A$1:$D$43729,4,FALSE)=基本情報!$D$6,O3067,"")),"")</f>
        <v/>
      </c>
    </row>
    <row r="3068" spans="15:16" x14ac:dyDescent="0.15">
      <c r="O3068">
        <v>3067</v>
      </c>
      <c r="P3068" t="str">
        <f>IFERROR(IF(COUNTIF(個人情報!$BI$5:$BI$401,"登録番号" &amp; リスト!O3068)&gt;=1,"",IF(VLOOKUP(O3068,登録者リスト!$A$1:$D$43729,4,FALSE)=基本情報!$D$6,O3068,"")),"")</f>
        <v/>
      </c>
    </row>
    <row r="3069" spans="15:16" x14ac:dyDescent="0.15">
      <c r="O3069">
        <v>3068</v>
      </c>
      <c r="P3069" t="str">
        <f>IFERROR(IF(COUNTIF(個人情報!$BI$5:$BI$401,"登録番号" &amp; リスト!O3069)&gt;=1,"",IF(VLOOKUP(O3069,登録者リスト!$A$1:$D$43729,4,FALSE)=基本情報!$D$6,O3069,"")),"")</f>
        <v/>
      </c>
    </row>
    <row r="3070" spans="15:16" x14ac:dyDescent="0.15">
      <c r="O3070">
        <v>3069</v>
      </c>
      <c r="P3070" t="str">
        <f>IFERROR(IF(COUNTIF(個人情報!$BI$5:$BI$401,"登録番号" &amp; リスト!O3070)&gt;=1,"",IF(VLOOKUP(O3070,登録者リスト!$A$1:$D$43729,4,FALSE)=基本情報!$D$6,O3070,"")),"")</f>
        <v/>
      </c>
    </row>
    <row r="3071" spans="15:16" x14ac:dyDescent="0.15">
      <c r="O3071">
        <v>3070</v>
      </c>
      <c r="P3071" t="str">
        <f>IFERROR(IF(COUNTIF(個人情報!$BI$5:$BI$401,"登録番号" &amp; リスト!O3071)&gt;=1,"",IF(VLOOKUP(O3071,登録者リスト!$A$1:$D$43729,4,FALSE)=基本情報!$D$6,O3071,"")),"")</f>
        <v/>
      </c>
    </row>
    <row r="3072" spans="15:16" x14ac:dyDescent="0.15">
      <c r="O3072">
        <v>3071</v>
      </c>
      <c r="P3072" t="str">
        <f>IFERROR(IF(COUNTIF(個人情報!$BI$5:$BI$401,"登録番号" &amp; リスト!O3072)&gt;=1,"",IF(VLOOKUP(O3072,登録者リスト!$A$1:$D$43729,4,FALSE)=基本情報!$D$6,O3072,"")),"")</f>
        <v/>
      </c>
    </row>
    <row r="3073" spans="15:16" x14ac:dyDescent="0.15">
      <c r="O3073">
        <v>3072</v>
      </c>
      <c r="P3073" t="str">
        <f>IFERROR(IF(COUNTIF(個人情報!$BI$5:$BI$401,"登録番号" &amp; リスト!O3073)&gt;=1,"",IF(VLOOKUP(O3073,登録者リスト!$A$1:$D$43729,4,FALSE)=基本情報!$D$6,O3073,"")),"")</f>
        <v/>
      </c>
    </row>
    <row r="3074" spans="15:16" x14ac:dyDescent="0.15">
      <c r="O3074">
        <v>3073</v>
      </c>
      <c r="P3074" t="str">
        <f>IFERROR(IF(COUNTIF(個人情報!$BI$5:$BI$401,"登録番号" &amp; リスト!O3074)&gt;=1,"",IF(VLOOKUP(O3074,登録者リスト!$A$1:$D$43729,4,FALSE)=基本情報!$D$6,O3074,"")),"")</f>
        <v/>
      </c>
    </row>
    <row r="3075" spans="15:16" x14ac:dyDescent="0.15">
      <c r="O3075">
        <v>3074</v>
      </c>
      <c r="P3075" t="str">
        <f>IFERROR(IF(COUNTIF(個人情報!$BI$5:$BI$401,"登録番号" &amp; リスト!O3075)&gt;=1,"",IF(VLOOKUP(O3075,登録者リスト!$A$1:$D$43729,4,FALSE)=基本情報!$D$6,O3075,"")),"")</f>
        <v/>
      </c>
    </row>
    <row r="3076" spans="15:16" x14ac:dyDescent="0.15">
      <c r="O3076">
        <v>3075</v>
      </c>
      <c r="P3076" t="str">
        <f>IFERROR(IF(COUNTIF(個人情報!$BI$5:$BI$401,"登録番号" &amp; リスト!O3076)&gt;=1,"",IF(VLOOKUP(O3076,登録者リスト!$A$1:$D$43729,4,FALSE)=基本情報!$D$6,O3076,"")),"")</f>
        <v/>
      </c>
    </row>
    <row r="3077" spans="15:16" x14ac:dyDescent="0.15">
      <c r="O3077">
        <v>3076</v>
      </c>
      <c r="P3077" t="str">
        <f>IFERROR(IF(COUNTIF(個人情報!$BI$5:$BI$401,"登録番号" &amp; リスト!O3077)&gt;=1,"",IF(VLOOKUP(O3077,登録者リスト!$A$1:$D$43729,4,FALSE)=基本情報!$D$6,O3077,"")),"")</f>
        <v/>
      </c>
    </row>
    <row r="3078" spans="15:16" x14ac:dyDescent="0.15">
      <c r="O3078">
        <v>3077</v>
      </c>
      <c r="P3078" t="str">
        <f>IFERROR(IF(COUNTIF(個人情報!$BI$5:$BI$401,"登録番号" &amp; リスト!O3078)&gt;=1,"",IF(VLOOKUP(O3078,登録者リスト!$A$1:$D$43729,4,FALSE)=基本情報!$D$6,O3078,"")),"")</f>
        <v/>
      </c>
    </row>
    <row r="3079" spans="15:16" x14ac:dyDescent="0.15">
      <c r="O3079">
        <v>3078</v>
      </c>
      <c r="P3079" t="str">
        <f>IFERROR(IF(COUNTIF(個人情報!$BI$5:$BI$401,"登録番号" &amp; リスト!O3079)&gt;=1,"",IF(VLOOKUP(O3079,登録者リスト!$A$1:$D$43729,4,FALSE)=基本情報!$D$6,O3079,"")),"")</f>
        <v/>
      </c>
    </row>
    <row r="3080" spans="15:16" x14ac:dyDescent="0.15">
      <c r="O3080">
        <v>3079</v>
      </c>
      <c r="P3080" t="str">
        <f>IFERROR(IF(COUNTIF(個人情報!$BI$5:$BI$401,"登録番号" &amp; リスト!O3080)&gt;=1,"",IF(VLOOKUP(O3080,登録者リスト!$A$1:$D$43729,4,FALSE)=基本情報!$D$6,O3080,"")),"")</f>
        <v/>
      </c>
    </row>
    <row r="3081" spans="15:16" x14ac:dyDescent="0.15">
      <c r="O3081">
        <v>3080</v>
      </c>
      <c r="P3081" t="str">
        <f>IFERROR(IF(COUNTIF(個人情報!$BI$5:$BI$401,"登録番号" &amp; リスト!O3081)&gt;=1,"",IF(VLOOKUP(O3081,登録者リスト!$A$1:$D$43729,4,FALSE)=基本情報!$D$6,O3081,"")),"")</f>
        <v/>
      </c>
    </row>
    <row r="3082" spans="15:16" x14ac:dyDescent="0.15">
      <c r="O3082">
        <v>3081</v>
      </c>
      <c r="P3082" t="str">
        <f>IFERROR(IF(COUNTIF(個人情報!$BI$5:$BI$401,"登録番号" &amp; リスト!O3082)&gt;=1,"",IF(VLOOKUP(O3082,登録者リスト!$A$1:$D$43729,4,FALSE)=基本情報!$D$6,O3082,"")),"")</f>
        <v/>
      </c>
    </row>
    <row r="3083" spans="15:16" x14ac:dyDescent="0.15">
      <c r="O3083">
        <v>3082</v>
      </c>
      <c r="P3083" t="str">
        <f>IFERROR(IF(COUNTIF(個人情報!$BI$5:$BI$401,"登録番号" &amp; リスト!O3083)&gt;=1,"",IF(VLOOKUP(O3083,登録者リスト!$A$1:$D$43729,4,FALSE)=基本情報!$D$6,O3083,"")),"")</f>
        <v/>
      </c>
    </row>
    <row r="3084" spans="15:16" x14ac:dyDescent="0.15">
      <c r="O3084">
        <v>3083</v>
      </c>
      <c r="P3084" t="str">
        <f>IFERROR(IF(COUNTIF(個人情報!$BI$5:$BI$401,"登録番号" &amp; リスト!O3084)&gt;=1,"",IF(VLOOKUP(O3084,登録者リスト!$A$1:$D$43729,4,FALSE)=基本情報!$D$6,O3084,"")),"")</f>
        <v/>
      </c>
    </row>
    <row r="3085" spans="15:16" x14ac:dyDescent="0.15">
      <c r="O3085">
        <v>3084</v>
      </c>
      <c r="P3085" t="str">
        <f>IFERROR(IF(COUNTIF(個人情報!$BI$5:$BI$401,"登録番号" &amp; リスト!O3085)&gt;=1,"",IF(VLOOKUP(O3085,登録者リスト!$A$1:$D$43729,4,FALSE)=基本情報!$D$6,O3085,"")),"")</f>
        <v/>
      </c>
    </row>
    <row r="3086" spans="15:16" x14ac:dyDescent="0.15">
      <c r="O3086">
        <v>3085</v>
      </c>
      <c r="P3086" t="str">
        <f>IFERROR(IF(COUNTIF(個人情報!$BI$5:$BI$401,"登録番号" &amp; リスト!O3086)&gt;=1,"",IF(VLOOKUP(O3086,登録者リスト!$A$1:$D$43729,4,FALSE)=基本情報!$D$6,O3086,"")),"")</f>
        <v/>
      </c>
    </row>
    <row r="3087" spans="15:16" x14ac:dyDescent="0.15">
      <c r="O3087">
        <v>3086</v>
      </c>
      <c r="P3087" t="str">
        <f>IFERROR(IF(COUNTIF(個人情報!$BI$5:$BI$401,"登録番号" &amp; リスト!O3087)&gt;=1,"",IF(VLOOKUP(O3087,登録者リスト!$A$1:$D$43729,4,FALSE)=基本情報!$D$6,O3087,"")),"")</f>
        <v/>
      </c>
    </row>
    <row r="3088" spans="15:16" x14ac:dyDescent="0.15">
      <c r="O3088">
        <v>3087</v>
      </c>
      <c r="P3088" t="str">
        <f>IFERROR(IF(COUNTIF(個人情報!$BI$5:$BI$401,"登録番号" &amp; リスト!O3088)&gt;=1,"",IF(VLOOKUP(O3088,登録者リスト!$A$1:$D$43729,4,FALSE)=基本情報!$D$6,O3088,"")),"")</f>
        <v/>
      </c>
    </row>
    <row r="3089" spans="15:16" x14ac:dyDescent="0.15">
      <c r="O3089">
        <v>3088</v>
      </c>
      <c r="P3089" t="str">
        <f>IFERROR(IF(COUNTIF(個人情報!$BI$5:$BI$401,"登録番号" &amp; リスト!O3089)&gt;=1,"",IF(VLOOKUP(O3089,登録者リスト!$A$1:$D$43729,4,FALSE)=基本情報!$D$6,O3089,"")),"")</f>
        <v/>
      </c>
    </row>
    <row r="3090" spans="15:16" x14ac:dyDescent="0.15">
      <c r="O3090">
        <v>3089</v>
      </c>
      <c r="P3090" t="str">
        <f>IFERROR(IF(COUNTIF(個人情報!$BI$5:$BI$401,"登録番号" &amp; リスト!O3090)&gt;=1,"",IF(VLOOKUP(O3090,登録者リスト!$A$1:$D$43729,4,FALSE)=基本情報!$D$6,O3090,"")),"")</f>
        <v/>
      </c>
    </row>
    <row r="3091" spans="15:16" x14ac:dyDescent="0.15">
      <c r="O3091">
        <v>3090</v>
      </c>
      <c r="P3091" t="str">
        <f>IFERROR(IF(COUNTIF(個人情報!$BI$5:$BI$401,"登録番号" &amp; リスト!O3091)&gt;=1,"",IF(VLOOKUP(O3091,登録者リスト!$A$1:$D$43729,4,FALSE)=基本情報!$D$6,O3091,"")),"")</f>
        <v/>
      </c>
    </row>
    <row r="3092" spans="15:16" x14ac:dyDescent="0.15">
      <c r="O3092">
        <v>3091</v>
      </c>
      <c r="P3092" t="str">
        <f>IFERROR(IF(COUNTIF(個人情報!$BI$5:$BI$401,"登録番号" &amp; リスト!O3092)&gt;=1,"",IF(VLOOKUP(O3092,登録者リスト!$A$1:$D$43729,4,FALSE)=基本情報!$D$6,O3092,"")),"")</f>
        <v/>
      </c>
    </row>
    <row r="3093" spans="15:16" x14ac:dyDescent="0.15">
      <c r="O3093">
        <v>3092</v>
      </c>
      <c r="P3093" t="str">
        <f>IFERROR(IF(COUNTIF(個人情報!$BI$5:$BI$401,"登録番号" &amp; リスト!O3093)&gt;=1,"",IF(VLOOKUP(O3093,登録者リスト!$A$1:$D$43729,4,FALSE)=基本情報!$D$6,O3093,"")),"")</f>
        <v/>
      </c>
    </row>
    <row r="3094" spans="15:16" x14ac:dyDescent="0.15">
      <c r="O3094">
        <v>3093</v>
      </c>
      <c r="P3094" t="str">
        <f>IFERROR(IF(COUNTIF(個人情報!$BI$5:$BI$401,"登録番号" &amp; リスト!O3094)&gt;=1,"",IF(VLOOKUP(O3094,登録者リスト!$A$1:$D$43729,4,FALSE)=基本情報!$D$6,O3094,"")),"")</f>
        <v/>
      </c>
    </row>
    <row r="3095" spans="15:16" x14ac:dyDescent="0.15">
      <c r="O3095">
        <v>3094</v>
      </c>
      <c r="P3095" t="str">
        <f>IFERROR(IF(COUNTIF(個人情報!$BI$5:$BI$401,"登録番号" &amp; リスト!O3095)&gt;=1,"",IF(VLOOKUP(O3095,登録者リスト!$A$1:$D$43729,4,FALSE)=基本情報!$D$6,O3095,"")),"")</f>
        <v/>
      </c>
    </row>
    <row r="3096" spans="15:16" x14ac:dyDescent="0.15">
      <c r="O3096">
        <v>3095</v>
      </c>
      <c r="P3096" t="str">
        <f>IFERROR(IF(COUNTIF(個人情報!$BI$5:$BI$401,"登録番号" &amp; リスト!O3096)&gt;=1,"",IF(VLOOKUP(O3096,登録者リスト!$A$1:$D$43729,4,FALSE)=基本情報!$D$6,O3096,"")),"")</f>
        <v/>
      </c>
    </row>
    <row r="3097" spans="15:16" x14ac:dyDescent="0.15">
      <c r="O3097">
        <v>3096</v>
      </c>
      <c r="P3097" t="str">
        <f>IFERROR(IF(COUNTIF(個人情報!$BI$5:$BI$401,"登録番号" &amp; リスト!O3097)&gt;=1,"",IF(VLOOKUP(O3097,登録者リスト!$A$1:$D$43729,4,FALSE)=基本情報!$D$6,O3097,"")),"")</f>
        <v/>
      </c>
    </row>
    <row r="3098" spans="15:16" x14ac:dyDescent="0.15">
      <c r="O3098">
        <v>3097</v>
      </c>
      <c r="P3098" t="str">
        <f>IFERROR(IF(COUNTIF(個人情報!$BI$5:$BI$401,"登録番号" &amp; リスト!O3098)&gt;=1,"",IF(VLOOKUP(O3098,登録者リスト!$A$1:$D$43729,4,FALSE)=基本情報!$D$6,O3098,"")),"")</f>
        <v/>
      </c>
    </row>
    <row r="3099" spans="15:16" x14ac:dyDescent="0.15">
      <c r="O3099">
        <v>3098</v>
      </c>
      <c r="P3099" t="str">
        <f>IFERROR(IF(COUNTIF(個人情報!$BI$5:$BI$401,"登録番号" &amp; リスト!O3099)&gt;=1,"",IF(VLOOKUP(O3099,登録者リスト!$A$1:$D$43729,4,FALSE)=基本情報!$D$6,O3099,"")),"")</f>
        <v/>
      </c>
    </row>
    <row r="3100" spans="15:16" x14ac:dyDescent="0.15">
      <c r="O3100">
        <v>3099</v>
      </c>
      <c r="P3100" t="str">
        <f>IFERROR(IF(COUNTIF(個人情報!$BI$5:$BI$401,"登録番号" &amp; リスト!O3100)&gt;=1,"",IF(VLOOKUP(O3100,登録者リスト!$A$1:$D$43729,4,FALSE)=基本情報!$D$6,O3100,"")),"")</f>
        <v/>
      </c>
    </row>
    <row r="3101" spans="15:16" x14ac:dyDescent="0.15">
      <c r="O3101">
        <v>3100</v>
      </c>
      <c r="P3101" t="str">
        <f>IFERROR(IF(COUNTIF(個人情報!$BI$5:$BI$401,"登録番号" &amp; リスト!O3101)&gt;=1,"",IF(VLOOKUP(O3101,登録者リスト!$A$1:$D$43729,4,FALSE)=基本情報!$D$6,O3101,"")),"")</f>
        <v/>
      </c>
    </row>
    <row r="3102" spans="15:16" x14ac:dyDescent="0.15">
      <c r="O3102">
        <v>3101</v>
      </c>
      <c r="P3102" t="str">
        <f>IFERROR(IF(COUNTIF(個人情報!$BI$5:$BI$401,"登録番号" &amp; リスト!O3102)&gt;=1,"",IF(VLOOKUP(O3102,登録者リスト!$A$1:$D$43729,4,FALSE)=基本情報!$D$6,O3102,"")),"")</f>
        <v/>
      </c>
    </row>
    <row r="3103" spans="15:16" x14ac:dyDescent="0.15">
      <c r="O3103">
        <v>3102</v>
      </c>
      <c r="P3103" t="str">
        <f>IFERROR(IF(COUNTIF(個人情報!$BI$5:$BI$401,"登録番号" &amp; リスト!O3103)&gt;=1,"",IF(VLOOKUP(O3103,登録者リスト!$A$1:$D$43729,4,FALSE)=基本情報!$D$6,O3103,"")),"")</f>
        <v/>
      </c>
    </row>
    <row r="3104" spans="15:16" x14ac:dyDescent="0.15">
      <c r="O3104">
        <v>3103</v>
      </c>
      <c r="P3104" t="str">
        <f>IFERROR(IF(COUNTIF(個人情報!$BI$5:$BI$401,"登録番号" &amp; リスト!O3104)&gt;=1,"",IF(VLOOKUP(O3104,登録者リスト!$A$1:$D$43729,4,FALSE)=基本情報!$D$6,O3104,"")),"")</f>
        <v/>
      </c>
    </row>
    <row r="3105" spans="15:16" x14ac:dyDescent="0.15">
      <c r="O3105">
        <v>3104</v>
      </c>
      <c r="P3105" t="str">
        <f>IFERROR(IF(COUNTIF(個人情報!$BI$5:$BI$401,"登録番号" &amp; リスト!O3105)&gt;=1,"",IF(VLOOKUP(O3105,登録者リスト!$A$1:$D$43729,4,FALSE)=基本情報!$D$6,O3105,"")),"")</f>
        <v/>
      </c>
    </row>
    <row r="3106" spans="15:16" x14ac:dyDescent="0.15">
      <c r="O3106">
        <v>3105</v>
      </c>
      <c r="P3106" t="str">
        <f>IFERROR(IF(COUNTIF(個人情報!$BI$5:$BI$401,"登録番号" &amp; リスト!O3106)&gt;=1,"",IF(VLOOKUP(O3106,登録者リスト!$A$1:$D$43729,4,FALSE)=基本情報!$D$6,O3106,"")),"")</f>
        <v/>
      </c>
    </row>
    <row r="3107" spans="15:16" x14ac:dyDescent="0.15">
      <c r="O3107">
        <v>3106</v>
      </c>
      <c r="P3107" t="str">
        <f>IFERROR(IF(COUNTIF(個人情報!$BI$5:$BI$401,"登録番号" &amp; リスト!O3107)&gt;=1,"",IF(VLOOKUP(O3107,登録者リスト!$A$1:$D$43729,4,FALSE)=基本情報!$D$6,O3107,"")),"")</f>
        <v/>
      </c>
    </row>
    <row r="3108" spans="15:16" x14ac:dyDescent="0.15">
      <c r="O3108">
        <v>3107</v>
      </c>
      <c r="P3108" t="str">
        <f>IFERROR(IF(COUNTIF(個人情報!$BI$5:$BI$401,"登録番号" &amp; リスト!O3108)&gt;=1,"",IF(VLOOKUP(O3108,登録者リスト!$A$1:$D$43729,4,FALSE)=基本情報!$D$6,O3108,"")),"")</f>
        <v/>
      </c>
    </row>
    <row r="3109" spans="15:16" x14ac:dyDescent="0.15">
      <c r="O3109">
        <v>3108</v>
      </c>
      <c r="P3109" t="str">
        <f>IFERROR(IF(COUNTIF(個人情報!$BI$5:$BI$401,"登録番号" &amp; リスト!O3109)&gt;=1,"",IF(VLOOKUP(O3109,登録者リスト!$A$1:$D$43729,4,FALSE)=基本情報!$D$6,O3109,"")),"")</f>
        <v/>
      </c>
    </row>
    <row r="3110" spans="15:16" x14ac:dyDescent="0.15">
      <c r="O3110">
        <v>3109</v>
      </c>
      <c r="P3110" t="str">
        <f>IFERROR(IF(COUNTIF(個人情報!$BI$5:$BI$401,"登録番号" &amp; リスト!O3110)&gt;=1,"",IF(VLOOKUP(O3110,登録者リスト!$A$1:$D$43729,4,FALSE)=基本情報!$D$6,O3110,"")),"")</f>
        <v/>
      </c>
    </row>
    <row r="3111" spans="15:16" x14ac:dyDescent="0.15">
      <c r="O3111">
        <v>3110</v>
      </c>
      <c r="P3111" t="str">
        <f>IFERROR(IF(COUNTIF(個人情報!$BI$5:$BI$401,"登録番号" &amp; リスト!O3111)&gt;=1,"",IF(VLOOKUP(O3111,登録者リスト!$A$1:$D$43729,4,FALSE)=基本情報!$D$6,O3111,"")),"")</f>
        <v/>
      </c>
    </row>
    <row r="3112" spans="15:16" x14ac:dyDescent="0.15">
      <c r="O3112">
        <v>3111</v>
      </c>
      <c r="P3112" t="str">
        <f>IFERROR(IF(COUNTIF(個人情報!$BI$5:$BI$401,"登録番号" &amp; リスト!O3112)&gt;=1,"",IF(VLOOKUP(O3112,登録者リスト!$A$1:$D$43729,4,FALSE)=基本情報!$D$6,O3112,"")),"")</f>
        <v/>
      </c>
    </row>
    <row r="3113" spans="15:16" x14ac:dyDescent="0.15">
      <c r="O3113">
        <v>3112</v>
      </c>
      <c r="P3113" t="str">
        <f>IFERROR(IF(COUNTIF(個人情報!$BI$5:$BI$401,"登録番号" &amp; リスト!O3113)&gt;=1,"",IF(VLOOKUP(O3113,登録者リスト!$A$1:$D$43729,4,FALSE)=基本情報!$D$6,O3113,"")),"")</f>
        <v/>
      </c>
    </row>
    <row r="3114" spans="15:16" x14ac:dyDescent="0.15">
      <c r="O3114">
        <v>3113</v>
      </c>
      <c r="P3114" t="str">
        <f>IFERROR(IF(COUNTIF(個人情報!$BI$5:$BI$401,"登録番号" &amp; リスト!O3114)&gt;=1,"",IF(VLOOKUP(O3114,登録者リスト!$A$1:$D$43729,4,FALSE)=基本情報!$D$6,O3114,"")),"")</f>
        <v/>
      </c>
    </row>
    <row r="3115" spans="15:16" x14ac:dyDescent="0.15">
      <c r="O3115">
        <v>3114</v>
      </c>
      <c r="P3115" t="str">
        <f>IFERROR(IF(COUNTIF(個人情報!$BI$5:$BI$401,"登録番号" &amp; リスト!O3115)&gt;=1,"",IF(VLOOKUP(O3115,登録者リスト!$A$1:$D$43729,4,FALSE)=基本情報!$D$6,O3115,"")),"")</f>
        <v/>
      </c>
    </row>
    <row r="3116" spans="15:16" x14ac:dyDescent="0.15">
      <c r="O3116">
        <v>3115</v>
      </c>
      <c r="P3116" t="str">
        <f>IFERROR(IF(COUNTIF(個人情報!$BI$5:$BI$401,"登録番号" &amp; リスト!O3116)&gt;=1,"",IF(VLOOKUP(O3116,登録者リスト!$A$1:$D$43729,4,FALSE)=基本情報!$D$6,O3116,"")),"")</f>
        <v/>
      </c>
    </row>
    <row r="3117" spans="15:16" x14ac:dyDescent="0.15">
      <c r="O3117">
        <v>3116</v>
      </c>
      <c r="P3117" t="str">
        <f>IFERROR(IF(COUNTIF(個人情報!$BI$5:$BI$401,"登録番号" &amp; リスト!O3117)&gt;=1,"",IF(VLOOKUP(O3117,登録者リスト!$A$1:$D$43729,4,FALSE)=基本情報!$D$6,O3117,"")),"")</f>
        <v/>
      </c>
    </row>
    <row r="3118" spans="15:16" x14ac:dyDescent="0.15">
      <c r="O3118">
        <v>3117</v>
      </c>
      <c r="P3118" t="str">
        <f>IFERROR(IF(COUNTIF(個人情報!$BI$5:$BI$401,"登録番号" &amp; リスト!O3118)&gt;=1,"",IF(VLOOKUP(O3118,登録者リスト!$A$1:$D$43729,4,FALSE)=基本情報!$D$6,O3118,"")),"")</f>
        <v/>
      </c>
    </row>
    <row r="3119" spans="15:16" x14ac:dyDescent="0.15">
      <c r="O3119">
        <v>3118</v>
      </c>
      <c r="P3119" t="str">
        <f>IFERROR(IF(COUNTIF(個人情報!$BI$5:$BI$401,"登録番号" &amp; リスト!O3119)&gt;=1,"",IF(VLOOKUP(O3119,登録者リスト!$A$1:$D$43729,4,FALSE)=基本情報!$D$6,O3119,"")),"")</f>
        <v/>
      </c>
    </row>
    <row r="3120" spans="15:16" x14ac:dyDescent="0.15">
      <c r="O3120">
        <v>3119</v>
      </c>
      <c r="P3120" t="str">
        <f>IFERROR(IF(COUNTIF(個人情報!$BI$5:$BI$401,"登録番号" &amp; リスト!O3120)&gt;=1,"",IF(VLOOKUP(O3120,登録者リスト!$A$1:$D$43729,4,FALSE)=基本情報!$D$6,O3120,"")),"")</f>
        <v/>
      </c>
    </row>
    <row r="3121" spans="15:16" x14ac:dyDescent="0.15">
      <c r="O3121">
        <v>3120</v>
      </c>
      <c r="P3121" t="str">
        <f>IFERROR(IF(COUNTIF(個人情報!$BI$5:$BI$401,"登録番号" &amp; リスト!O3121)&gt;=1,"",IF(VLOOKUP(O3121,登録者リスト!$A$1:$D$43729,4,FALSE)=基本情報!$D$6,O3121,"")),"")</f>
        <v/>
      </c>
    </row>
    <row r="3122" spans="15:16" x14ac:dyDescent="0.15">
      <c r="O3122">
        <v>3121</v>
      </c>
      <c r="P3122" t="str">
        <f>IFERROR(IF(COUNTIF(個人情報!$BI$5:$BI$401,"登録番号" &amp; リスト!O3122)&gt;=1,"",IF(VLOOKUP(O3122,登録者リスト!$A$1:$D$43729,4,FALSE)=基本情報!$D$6,O3122,"")),"")</f>
        <v/>
      </c>
    </row>
    <row r="3123" spans="15:16" x14ac:dyDescent="0.15">
      <c r="O3123">
        <v>3122</v>
      </c>
      <c r="P3123" t="str">
        <f>IFERROR(IF(COUNTIF(個人情報!$BI$5:$BI$401,"登録番号" &amp; リスト!O3123)&gt;=1,"",IF(VLOOKUP(O3123,登録者リスト!$A$1:$D$43729,4,FALSE)=基本情報!$D$6,O3123,"")),"")</f>
        <v/>
      </c>
    </row>
    <row r="3124" spans="15:16" x14ac:dyDescent="0.15">
      <c r="O3124">
        <v>3123</v>
      </c>
      <c r="P3124" t="str">
        <f>IFERROR(IF(COUNTIF(個人情報!$BI$5:$BI$401,"登録番号" &amp; リスト!O3124)&gt;=1,"",IF(VLOOKUP(O3124,登録者リスト!$A$1:$D$43729,4,FALSE)=基本情報!$D$6,O3124,"")),"")</f>
        <v/>
      </c>
    </row>
    <row r="3125" spans="15:16" x14ac:dyDescent="0.15">
      <c r="O3125">
        <v>3124</v>
      </c>
      <c r="P3125" t="str">
        <f>IFERROR(IF(COUNTIF(個人情報!$BI$5:$BI$401,"登録番号" &amp; リスト!O3125)&gt;=1,"",IF(VLOOKUP(O3125,登録者リスト!$A$1:$D$43729,4,FALSE)=基本情報!$D$6,O3125,"")),"")</f>
        <v/>
      </c>
    </row>
    <row r="3126" spans="15:16" x14ac:dyDescent="0.15">
      <c r="O3126">
        <v>3125</v>
      </c>
      <c r="P3126" t="str">
        <f>IFERROR(IF(COUNTIF(個人情報!$BI$5:$BI$401,"登録番号" &amp; リスト!O3126)&gt;=1,"",IF(VLOOKUP(O3126,登録者リスト!$A$1:$D$43729,4,FALSE)=基本情報!$D$6,O3126,"")),"")</f>
        <v/>
      </c>
    </row>
    <row r="3127" spans="15:16" x14ac:dyDescent="0.15">
      <c r="O3127">
        <v>3126</v>
      </c>
      <c r="P3127" t="str">
        <f>IFERROR(IF(COUNTIF(個人情報!$BI$5:$BI$401,"登録番号" &amp; リスト!O3127)&gt;=1,"",IF(VLOOKUP(O3127,登録者リスト!$A$1:$D$43729,4,FALSE)=基本情報!$D$6,O3127,"")),"")</f>
        <v/>
      </c>
    </row>
    <row r="3128" spans="15:16" x14ac:dyDescent="0.15">
      <c r="O3128">
        <v>3127</v>
      </c>
      <c r="P3128" t="str">
        <f>IFERROR(IF(COUNTIF(個人情報!$BI$5:$BI$401,"登録番号" &amp; リスト!O3128)&gt;=1,"",IF(VLOOKUP(O3128,登録者リスト!$A$1:$D$43729,4,FALSE)=基本情報!$D$6,O3128,"")),"")</f>
        <v/>
      </c>
    </row>
    <row r="3129" spans="15:16" x14ac:dyDescent="0.15">
      <c r="O3129">
        <v>3128</v>
      </c>
      <c r="P3129" t="str">
        <f>IFERROR(IF(COUNTIF(個人情報!$BI$5:$BI$401,"登録番号" &amp; リスト!O3129)&gt;=1,"",IF(VLOOKUP(O3129,登録者リスト!$A$1:$D$43729,4,FALSE)=基本情報!$D$6,O3129,"")),"")</f>
        <v/>
      </c>
    </row>
    <row r="3130" spans="15:16" x14ac:dyDescent="0.15">
      <c r="O3130">
        <v>3129</v>
      </c>
      <c r="P3130" t="str">
        <f>IFERROR(IF(COUNTIF(個人情報!$BI$5:$BI$401,"登録番号" &amp; リスト!O3130)&gt;=1,"",IF(VLOOKUP(O3130,登録者リスト!$A$1:$D$43729,4,FALSE)=基本情報!$D$6,O3130,"")),"")</f>
        <v/>
      </c>
    </row>
    <row r="3131" spans="15:16" x14ac:dyDescent="0.15">
      <c r="O3131">
        <v>3130</v>
      </c>
      <c r="P3131" t="str">
        <f>IFERROR(IF(COUNTIF(個人情報!$BI$5:$BI$401,"登録番号" &amp; リスト!O3131)&gt;=1,"",IF(VLOOKUP(O3131,登録者リスト!$A$1:$D$43729,4,FALSE)=基本情報!$D$6,O3131,"")),"")</f>
        <v/>
      </c>
    </row>
    <row r="3132" spans="15:16" x14ac:dyDescent="0.15">
      <c r="O3132">
        <v>3131</v>
      </c>
      <c r="P3132" t="str">
        <f>IFERROR(IF(COUNTIF(個人情報!$BI$5:$BI$401,"登録番号" &amp; リスト!O3132)&gt;=1,"",IF(VLOOKUP(O3132,登録者リスト!$A$1:$D$43729,4,FALSE)=基本情報!$D$6,O3132,"")),"")</f>
        <v/>
      </c>
    </row>
    <row r="3133" spans="15:16" x14ac:dyDescent="0.15">
      <c r="O3133">
        <v>3132</v>
      </c>
      <c r="P3133" t="str">
        <f>IFERROR(IF(COUNTIF(個人情報!$BI$5:$BI$401,"登録番号" &amp; リスト!O3133)&gt;=1,"",IF(VLOOKUP(O3133,登録者リスト!$A$1:$D$43729,4,FALSE)=基本情報!$D$6,O3133,"")),"")</f>
        <v/>
      </c>
    </row>
    <row r="3134" spans="15:16" x14ac:dyDescent="0.15">
      <c r="O3134">
        <v>3133</v>
      </c>
      <c r="P3134" t="str">
        <f>IFERROR(IF(COUNTIF(個人情報!$BI$5:$BI$401,"登録番号" &amp; リスト!O3134)&gt;=1,"",IF(VLOOKUP(O3134,登録者リスト!$A$1:$D$43729,4,FALSE)=基本情報!$D$6,O3134,"")),"")</f>
        <v/>
      </c>
    </row>
    <row r="3135" spans="15:16" x14ac:dyDescent="0.15">
      <c r="O3135">
        <v>3134</v>
      </c>
      <c r="P3135" t="str">
        <f>IFERROR(IF(COUNTIF(個人情報!$BI$5:$BI$401,"登録番号" &amp; リスト!O3135)&gt;=1,"",IF(VLOOKUP(O3135,登録者リスト!$A$1:$D$43729,4,FALSE)=基本情報!$D$6,O3135,"")),"")</f>
        <v/>
      </c>
    </row>
    <row r="3136" spans="15:16" x14ac:dyDescent="0.15">
      <c r="O3136">
        <v>3135</v>
      </c>
      <c r="P3136" t="str">
        <f>IFERROR(IF(COUNTIF(個人情報!$BI$5:$BI$401,"登録番号" &amp; リスト!O3136)&gt;=1,"",IF(VLOOKUP(O3136,登録者リスト!$A$1:$D$43729,4,FALSE)=基本情報!$D$6,O3136,"")),"")</f>
        <v/>
      </c>
    </row>
    <row r="3137" spans="15:16" x14ac:dyDescent="0.15">
      <c r="O3137">
        <v>3136</v>
      </c>
      <c r="P3137" t="str">
        <f>IFERROR(IF(COUNTIF(個人情報!$BI$5:$BI$401,"登録番号" &amp; リスト!O3137)&gt;=1,"",IF(VLOOKUP(O3137,登録者リスト!$A$1:$D$43729,4,FALSE)=基本情報!$D$6,O3137,"")),"")</f>
        <v/>
      </c>
    </row>
    <row r="3138" spans="15:16" x14ac:dyDescent="0.15">
      <c r="O3138">
        <v>3137</v>
      </c>
      <c r="P3138" t="str">
        <f>IFERROR(IF(COUNTIF(個人情報!$BI$5:$BI$401,"登録番号" &amp; リスト!O3138)&gt;=1,"",IF(VLOOKUP(O3138,登録者リスト!$A$1:$D$43729,4,FALSE)=基本情報!$D$6,O3138,"")),"")</f>
        <v/>
      </c>
    </row>
    <row r="3139" spans="15:16" x14ac:dyDescent="0.15">
      <c r="O3139">
        <v>3138</v>
      </c>
      <c r="P3139" t="str">
        <f>IFERROR(IF(COUNTIF(個人情報!$BI$5:$BI$401,"登録番号" &amp; リスト!O3139)&gt;=1,"",IF(VLOOKUP(O3139,登録者リスト!$A$1:$D$43729,4,FALSE)=基本情報!$D$6,O3139,"")),"")</f>
        <v/>
      </c>
    </row>
    <row r="3140" spans="15:16" x14ac:dyDescent="0.15">
      <c r="O3140">
        <v>3139</v>
      </c>
      <c r="P3140" t="str">
        <f>IFERROR(IF(COUNTIF(個人情報!$BI$5:$BI$401,"登録番号" &amp; リスト!O3140)&gt;=1,"",IF(VLOOKUP(O3140,登録者リスト!$A$1:$D$43729,4,FALSE)=基本情報!$D$6,O3140,"")),"")</f>
        <v/>
      </c>
    </row>
    <row r="3141" spans="15:16" x14ac:dyDescent="0.15">
      <c r="O3141">
        <v>3140</v>
      </c>
      <c r="P3141" t="str">
        <f>IFERROR(IF(COUNTIF(個人情報!$BI$5:$BI$401,"登録番号" &amp; リスト!O3141)&gt;=1,"",IF(VLOOKUP(O3141,登録者リスト!$A$1:$D$43729,4,FALSE)=基本情報!$D$6,O3141,"")),"")</f>
        <v/>
      </c>
    </row>
    <row r="3142" spans="15:16" x14ac:dyDescent="0.15">
      <c r="O3142">
        <v>3141</v>
      </c>
      <c r="P3142" t="str">
        <f>IFERROR(IF(COUNTIF(個人情報!$BI$5:$BI$401,"登録番号" &amp; リスト!O3142)&gt;=1,"",IF(VLOOKUP(O3142,登録者リスト!$A$1:$D$43729,4,FALSE)=基本情報!$D$6,O3142,"")),"")</f>
        <v/>
      </c>
    </row>
    <row r="3143" spans="15:16" x14ac:dyDescent="0.15">
      <c r="O3143">
        <v>3142</v>
      </c>
      <c r="P3143" t="str">
        <f>IFERROR(IF(COUNTIF(個人情報!$BI$5:$BI$401,"登録番号" &amp; リスト!O3143)&gt;=1,"",IF(VLOOKUP(O3143,登録者リスト!$A$1:$D$43729,4,FALSE)=基本情報!$D$6,O3143,"")),"")</f>
        <v/>
      </c>
    </row>
    <row r="3144" spans="15:16" x14ac:dyDescent="0.15">
      <c r="O3144">
        <v>3143</v>
      </c>
      <c r="P3144" t="str">
        <f>IFERROR(IF(COUNTIF(個人情報!$BI$5:$BI$401,"登録番号" &amp; リスト!O3144)&gt;=1,"",IF(VLOOKUP(O3144,登録者リスト!$A$1:$D$43729,4,FALSE)=基本情報!$D$6,O3144,"")),"")</f>
        <v/>
      </c>
    </row>
    <row r="3145" spans="15:16" x14ac:dyDescent="0.15">
      <c r="O3145">
        <v>3144</v>
      </c>
      <c r="P3145" t="str">
        <f>IFERROR(IF(COUNTIF(個人情報!$BI$5:$BI$401,"登録番号" &amp; リスト!O3145)&gt;=1,"",IF(VLOOKUP(O3145,登録者リスト!$A$1:$D$43729,4,FALSE)=基本情報!$D$6,O3145,"")),"")</f>
        <v/>
      </c>
    </row>
    <row r="3146" spans="15:16" x14ac:dyDescent="0.15">
      <c r="O3146">
        <v>3145</v>
      </c>
      <c r="P3146" t="str">
        <f>IFERROR(IF(COUNTIF(個人情報!$BI$5:$BI$401,"登録番号" &amp; リスト!O3146)&gt;=1,"",IF(VLOOKUP(O3146,登録者リスト!$A$1:$D$43729,4,FALSE)=基本情報!$D$6,O3146,"")),"")</f>
        <v/>
      </c>
    </row>
    <row r="3147" spans="15:16" x14ac:dyDescent="0.15">
      <c r="O3147">
        <v>3146</v>
      </c>
      <c r="P3147" t="str">
        <f>IFERROR(IF(COUNTIF(個人情報!$BI$5:$BI$401,"登録番号" &amp; リスト!O3147)&gt;=1,"",IF(VLOOKUP(O3147,登録者リスト!$A$1:$D$43729,4,FALSE)=基本情報!$D$6,O3147,"")),"")</f>
        <v/>
      </c>
    </row>
    <row r="3148" spans="15:16" x14ac:dyDescent="0.15">
      <c r="O3148">
        <v>3147</v>
      </c>
      <c r="P3148" t="str">
        <f>IFERROR(IF(COUNTIF(個人情報!$BI$5:$BI$401,"登録番号" &amp; リスト!O3148)&gt;=1,"",IF(VLOOKUP(O3148,登録者リスト!$A$1:$D$43729,4,FALSE)=基本情報!$D$6,O3148,"")),"")</f>
        <v/>
      </c>
    </row>
    <row r="3149" spans="15:16" x14ac:dyDescent="0.15">
      <c r="O3149">
        <v>3148</v>
      </c>
      <c r="P3149" t="str">
        <f>IFERROR(IF(COUNTIF(個人情報!$BI$5:$BI$401,"登録番号" &amp; リスト!O3149)&gt;=1,"",IF(VLOOKUP(O3149,登録者リスト!$A$1:$D$43729,4,FALSE)=基本情報!$D$6,O3149,"")),"")</f>
        <v/>
      </c>
    </row>
    <row r="3150" spans="15:16" x14ac:dyDescent="0.15">
      <c r="O3150">
        <v>3149</v>
      </c>
      <c r="P3150" t="str">
        <f>IFERROR(IF(COUNTIF(個人情報!$BI$5:$BI$401,"登録番号" &amp; リスト!O3150)&gt;=1,"",IF(VLOOKUP(O3150,登録者リスト!$A$1:$D$43729,4,FALSE)=基本情報!$D$6,O3150,"")),"")</f>
        <v/>
      </c>
    </row>
    <row r="3151" spans="15:16" x14ac:dyDescent="0.15">
      <c r="O3151">
        <v>3150</v>
      </c>
      <c r="P3151" t="str">
        <f>IFERROR(IF(COUNTIF(個人情報!$BI$5:$BI$401,"登録番号" &amp; リスト!O3151)&gt;=1,"",IF(VLOOKUP(O3151,登録者リスト!$A$1:$D$43729,4,FALSE)=基本情報!$D$6,O3151,"")),"")</f>
        <v/>
      </c>
    </row>
    <row r="3152" spans="15:16" x14ac:dyDescent="0.15">
      <c r="O3152">
        <v>3151</v>
      </c>
      <c r="P3152" t="str">
        <f>IFERROR(IF(COUNTIF(個人情報!$BI$5:$BI$401,"登録番号" &amp; リスト!O3152)&gt;=1,"",IF(VLOOKUP(O3152,登録者リスト!$A$1:$D$43729,4,FALSE)=基本情報!$D$6,O3152,"")),"")</f>
        <v/>
      </c>
    </row>
    <row r="3153" spans="15:16" x14ac:dyDescent="0.15">
      <c r="O3153">
        <v>3152</v>
      </c>
      <c r="P3153" t="str">
        <f>IFERROR(IF(COUNTIF(個人情報!$BI$5:$BI$401,"登録番号" &amp; リスト!O3153)&gt;=1,"",IF(VLOOKUP(O3153,登録者リスト!$A$1:$D$43729,4,FALSE)=基本情報!$D$6,O3153,"")),"")</f>
        <v/>
      </c>
    </row>
    <row r="3154" spans="15:16" x14ac:dyDescent="0.15">
      <c r="O3154">
        <v>3153</v>
      </c>
      <c r="P3154" t="str">
        <f>IFERROR(IF(COUNTIF(個人情報!$BI$5:$BI$401,"登録番号" &amp; リスト!O3154)&gt;=1,"",IF(VLOOKUP(O3154,登録者リスト!$A$1:$D$43729,4,FALSE)=基本情報!$D$6,O3154,"")),"")</f>
        <v/>
      </c>
    </row>
    <row r="3155" spans="15:16" x14ac:dyDescent="0.15">
      <c r="O3155">
        <v>3154</v>
      </c>
      <c r="P3155" t="str">
        <f>IFERROR(IF(COUNTIF(個人情報!$BI$5:$BI$401,"登録番号" &amp; リスト!O3155)&gt;=1,"",IF(VLOOKUP(O3155,登録者リスト!$A$1:$D$43729,4,FALSE)=基本情報!$D$6,O3155,"")),"")</f>
        <v/>
      </c>
    </row>
    <row r="3156" spans="15:16" x14ac:dyDescent="0.15">
      <c r="O3156">
        <v>3155</v>
      </c>
      <c r="P3156" t="str">
        <f>IFERROR(IF(COUNTIF(個人情報!$BI$5:$BI$401,"登録番号" &amp; リスト!O3156)&gt;=1,"",IF(VLOOKUP(O3156,登録者リスト!$A$1:$D$43729,4,FALSE)=基本情報!$D$6,O3156,"")),"")</f>
        <v/>
      </c>
    </row>
    <row r="3157" spans="15:16" x14ac:dyDescent="0.15">
      <c r="O3157">
        <v>3156</v>
      </c>
      <c r="P3157" t="str">
        <f>IFERROR(IF(COUNTIF(個人情報!$BI$5:$BI$401,"登録番号" &amp; リスト!O3157)&gt;=1,"",IF(VLOOKUP(O3157,登録者リスト!$A$1:$D$43729,4,FALSE)=基本情報!$D$6,O3157,"")),"")</f>
        <v/>
      </c>
    </row>
    <row r="3158" spans="15:16" x14ac:dyDescent="0.15">
      <c r="O3158">
        <v>3157</v>
      </c>
      <c r="P3158" t="str">
        <f>IFERROR(IF(COUNTIF(個人情報!$BI$5:$BI$401,"登録番号" &amp; リスト!O3158)&gt;=1,"",IF(VLOOKUP(O3158,登録者リスト!$A$1:$D$43729,4,FALSE)=基本情報!$D$6,O3158,"")),"")</f>
        <v/>
      </c>
    </row>
    <row r="3159" spans="15:16" x14ac:dyDescent="0.15">
      <c r="O3159">
        <v>3158</v>
      </c>
      <c r="P3159" t="str">
        <f>IFERROR(IF(COUNTIF(個人情報!$BI$5:$BI$401,"登録番号" &amp; リスト!O3159)&gt;=1,"",IF(VLOOKUP(O3159,登録者リスト!$A$1:$D$43729,4,FALSE)=基本情報!$D$6,O3159,"")),"")</f>
        <v/>
      </c>
    </row>
    <row r="3160" spans="15:16" x14ac:dyDescent="0.15">
      <c r="O3160">
        <v>3159</v>
      </c>
      <c r="P3160" t="str">
        <f>IFERROR(IF(COUNTIF(個人情報!$BI$5:$BI$401,"登録番号" &amp; リスト!O3160)&gt;=1,"",IF(VLOOKUP(O3160,登録者リスト!$A$1:$D$43729,4,FALSE)=基本情報!$D$6,O3160,"")),"")</f>
        <v/>
      </c>
    </row>
    <row r="3161" spans="15:16" x14ac:dyDescent="0.15">
      <c r="O3161">
        <v>3160</v>
      </c>
      <c r="P3161" t="str">
        <f>IFERROR(IF(COUNTIF(個人情報!$BI$5:$BI$401,"登録番号" &amp; リスト!O3161)&gt;=1,"",IF(VLOOKUP(O3161,登録者リスト!$A$1:$D$43729,4,FALSE)=基本情報!$D$6,O3161,"")),"")</f>
        <v/>
      </c>
    </row>
    <row r="3162" spans="15:16" x14ac:dyDescent="0.15">
      <c r="O3162">
        <v>3161</v>
      </c>
      <c r="P3162" t="str">
        <f>IFERROR(IF(COUNTIF(個人情報!$BI$5:$BI$401,"登録番号" &amp; リスト!O3162)&gt;=1,"",IF(VLOOKUP(O3162,登録者リスト!$A$1:$D$43729,4,FALSE)=基本情報!$D$6,O3162,"")),"")</f>
        <v/>
      </c>
    </row>
    <row r="3163" spans="15:16" x14ac:dyDescent="0.15">
      <c r="O3163">
        <v>3162</v>
      </c>
      <c r="P3163" t="str">
        <f>IFERROR(IF(COUNTIF(個人情報!$BI$5:$BI$401,"登録番号" &amp; リスト!O3163)&gt;=1,"",IF(VLOOKUP(O3163,登録者リスト!$A$1:$D$43729,4,FALSE)=基本情報!$D$6,O3163,"")),"")</f>
        <v/>
      </c>
    </row>
    <row r="3164" spans="15:16" x14ac:dyDescent="0.15">
      <c r="O3164">
        <v>3163</v>
      </c>
      <c r="P3164" t="str">
        <f>IFERROR(IF(COUNTIF(個人情報!$BI$5:$BI$401,"登録番号" &amp; リスト!O3164)&gt;=1,"",IF(VLOOKUP(O3164,登録者リスト!$A$1:$D$43729,4,FALSE)=基本情報!$D$6,O3164,"")),"")</f>
        <v/>
      </c>
    </row>
    <row r="3165" spans="15:16" x14ac:dyDescent="0.15">
      <c r="O3165">
        <v>3164</v>
      </c>
      <c r="P3165" t="str">
        <f>IFERROR(IF(COUNTIF(個人情報!$BI$5:$BI$401,"登録番号" &amp; リスト!O3165)&gt;=1,"",IF(VLOOKUP(O3165,登録者リスト!$A$1:$D$43729,4,FALSE)=基本情報!$D$6,O3165,"")),"")</f>
        <v/>
      </c>
    </row>
    <row r="3166" spans="15:16" x14ac:dyDescent="0.15">
      <c r="O3166">
        <v>3165</v>
      </c>
      <c r="P3166" t="str">
        <f>IFERROR(IF(COUNTIF(個人情報!$BI$5:$BI$401,"登録番号" &amp; リスト!O3166)&gt;=1,"",IF(VLOOKUP(O3166,登録者リスト!$A$1:$D$43729,4,FALSE)=基本情報!$D$6,O3166,"")),"")</f>
        <v/>
      </c>
    </row>
    <row r="3167" spans="15:16" x14ac:dyDescent="0.15">
      <c r="O3167">
        <v>3166</v>
      </c>
      <c r="P3167" t="str">
        <f>IFERROR(IF(COUNTIF(個人情報!$BI$5:$BI$401,"登録番号" &amp; リスト!O3167)&gt;=1,"",IF(VLOOKUP(O3167,登録者リスト!$A$1:$D$43729,4,FALSE)=基本情報!$D$6,O3167,"")),"")</f>
        <v/>
      </c>
    </row>
    <row r="3168" spans="15:16" x14ac:dyDescent="0.15">
      <c r="O3168">
        <v>3167</v>
      </c>
      <c r="P3168" t="str">
        <f>IFERROR(IF(COUNTIF(個人情報!$BI$5:$BI$401,"登録番号" &amp; リスト!O3168)&gt;=1,"",IF(VLOOKUP(O3168,登録者リスト!$A$1:$D$43729,4,FALSE)=基本情報!$D$6,O3168,"")),"")</f>
        <v/>
      </c>
    </row>
    <row r="3169" spans="15:16" x14ac:dyDescent="0.15">
      <c r="O3169">
        <v>3168</v>
      </c>
      <c r="P3169" t="str">
        <f>IFERROR(IF(COUNTIF(個人情報!$BI$5:$BI$401,"登録番号" &amp; リスト!O3169)&gt;=1,"",IF(VLOOKUP(O3169,登録者リスト!$A$1:$D$43729,4,FALSE)=基本情報!$D$6,O3169,"")),"")</f>
        <v/>
      </c>
    </row>
    <row r="3170" spans="15:16" x14ac:dyDescent="0.15">
      <c r="O3170">
        <v>3169</v>
      </c>
      <c r="P3170" t="str">
        <f>IFERROR(IF(COUNTIF(個人情報!$BI$5:$BI$401,"登録番号" &amp; リスト!O3170)&gt;=1,"",IF(VLOOKUP(O3170,登録者リスト!$A$1:$D$43729,4,FALSE)=基本情報!$D$6,O3170,"")),"")</f>
        <v/>
      </c>
    </row>
    <row r="3171" spans="15:16" x14ac:dyDescent="0.15">
      <c r="O3171">
        <v>3170</v>
      </c>
      <c r="P3171" t="str">
        <f>IFERROR(IF(COUNTIF(個人情報!$BI$5:$BI$401,"登録番号" &amp; リスト!O3171)&gt;=1,"",IF(VLOOKUP(O3171,登録者リスト!$A$1:$D$43729,4,FALSE)=基本情報!$D$6,O3171,"")),"")</f>
        <v/>
      </c>
    </row>
    <row r="3172" spans="15:16" x14ac:dyDescent="0.15">
      <c r="O3172">
        <v>3171</v>
      </c>
      <c r="P3172" t="str">
        <f>IFERROR(IF(COUNTIF(個人情報!$BI$5:$BI$401,"登録番号" &amp; リスト!O3172)&gt;=1,"",IF(VLOOKUP(O3172,登録者リスト!$A$1:$D$43729,4,FALSE)=基本情報!$D$6,O3172,"")),"")</f>
        <v/>
      </c>
    </row>
    <row r="3173" spans="15:16" x14ac:dyDescent="0.15">
      <c r="O3173">
        <v>3172</v>
      </c>
      <c r="P3173" t="str">
        <f>IFERROR(IF(COUNTIF(個人情報!$BI$5:$BI$401,"登録番号" &amp; リスト!O3173)&gt;=1,"",IF(VLOOKUP(O3173,登録者リスト!$A$1:$D$43729,4,FALSE)=基本情報!$D$6,O3173,"")),"")</f>
        <v/>
      </c>
    </row>
    <row r="3174" spans="15:16" x14ac:dyDescent="0.15">
      <c r="O3174">
        <v>3173</v>
      </c>
      <c r="P3174" t="str">
        <f>IFERROR(IF(COUNTIF(個人情報!$BI$5:$BI$401,"登録番号" &amp; リスト!O3174)&gt;=1,"",IF(VLOOKUP(O3174,登録者リスト!$A$1:$D$43729,4,FALSE)=基本情報!$D$6,O3174,"")),"")</f>
        <v/>
      </c>
    </row>
    <row r="3175" spans="15:16" x14ac:dyDescent="0.15">
      <c r="O3175">
        <v>3174</v>
      </c>
      <c r="P3175" t="str">
        <f>IFERROR(IF(COUNTIF(個人情報!$BI$5:$BI$401,"登録番号" &amp; リスト!O3175)&gt;=1,"",IF(VLOOKUP(O3175,登録者リスト!$A$1:$D$43729,4,FALSE)=基本情報!$D$6,O3175,"")),"")</f>
        <v/>
      </c>
    </row>
    <row r="3176" spans="15:16" x14ac:dyDescent="0.15">
      <c r="O3176">
        <v>3175</v>
      </c>
      <c r="P3176" t="str">
        <f>IFERROR(IF(COUNTIF(個人情報!$BI$5:$BI$401,"登録番号" &amp; リスト!O3176)&gt;=1,"",IF(VLOOKUP(O3176,登録者リスト!$A$1:$D$43729,4,FALSE)=基本情報!$D$6,O3176,"")),"")</f>
        <v/>
      </c>
    </row>
    <row r="3177" spans="15:16" x14ac:dyDescent="0.15">
      <c r="O3177">
        <v>3176</v>
      </c>
      <c r="P3177" t="str">
        <f>IFERROR(IF(COUNTIF(個人情報!$BI$5:$BI$401,"登録番号" &amp; リスト!O3177)&gt;=1,"",IF(VLOOKUP(O3177,登録者リスト!$A$1:$D$43729,4,FALSE)=基本情報!$D$6,O3177,"")),"")</f>
        <v/>
      </c>
    </row>
    <row r="3178" spans="15:16" x14ac:dyDescent="0.15">
      <c r="O3178">
        <v>3177</v>
      </c>
      <c r="P3178" t="str">
        <f>IFERROR(IF(COUNTIF(個人情報!$BI$5:$BI$401,"登録番号" &amp; リスト!O3178)&gt;=1,"",IF(VLOOKUP(O3178,登録者リスト!$A$1:$D$43729,4,FALSE)=基本情報!$D$6,O3178,"")),"")</f>
        <v/>
      </c>
    </row>
    <row r="3179" spans="15:16" x14ac:dyDescent="0.15">
      <c r="O3179">
        <v>3178</v>
      </c>
      <c r="P3179" t="str">
        <f>IFERROR(IF(COUNTIF(個人情報!$BI$5:$BI$401,"登録番号" &amp; リスト!O3179)&gt;=1,"",IF(VLOOKUP(O3179,登録者リスト!$A$1:$D$43729,4,FALSE)=基本情報!$D$6,O3179,"")),"")</f>
        <v/>
      </c>
    </row>
    <row r="3180" spans="15:16" x14ac:dyDescent="0.15">
      <c r="O3180">
        <v>3179</v>
      </c>
      <c r="P3180" t="str">
        <f>IFERROR(IF(COUNTIF(個人情報!$BI$5:$BI$401,"登録番号" &amp; リスト!O3180)&gt;=1,"",IF(VLOOKUP(O3180,登録者リスト!$A$1:$D$43729,4,FALSE)=基本情報!$D$6,O3180,"")),"")</f>
        <v/>
      </c>
    </row>
    <row r="3181" spans="15:16" x14ac:dyDescent="0.15">
      <c r="O3181">
        <v>3180</v>
      </c>
      <c r="P3181" t="str">
        <f>IFERROR(IF(COUNTIF(個人情報!$BI$5:$BI$401,"登録番号" &amp; リスト!O3181)&gt;=1,"",IF(VLOOKUP(O3181,登録者リスト!$A$1:$D$43729,4,FALSE)=基本情報!$D$6,O3181,"")),"")</f>
        <v/>
      </c>
    </row>
    <row r="3182" spans="15:16" x14ac:dyDescent="0.15">
      <c r="O3182">
        <v>3181</v>
      </c>
      <c r="P3182" t="str">
        <f>IFERROR(IF(COUNTIF(個人情報!$BI$5:$BI$401,"登録番号" &amp; リスト!O3182)&gt;=1,"",IF(VLOOKUP(O3182,登録者リスト!$A$1:$D$43729,4,FALSE)=基本情報!$D$6,O3182,"")),"")</f>
        <v/>
      </c>
    </row>
    <row r="3183" spans="15:16" x14ac:dyDescent="0.15">
      <c r="O3183">
        <v>3182</v>
      </c>
      <c r="P3183" t="str">
        <f>IFERROR(IF(COUNTIF(個人情報!$BI$5:$BI$401,"登録番号" &amp; リスト!O3183)&gt;=1,"",IF(VLOOKUP(O3183,登録者リスト!$A$1:$D$43729,4,FALSE)=基本情報!$D$6,O3183,"")),"")</f>
        <v/>
      </c>
    </row>
    <row r="3184" spans="15:16" x14ac:dyDescent="0.15">
      <c r="O3184">
        <v>3183</v>
      </c>
      <c r="P3184" t="str">
        <f>IFERROR(IF(COUNTIF(個人情報!$BI$5:$BI$401,"登録番号" &amp; リスト!O3184)&gt;=1,"",IF(VLOOKUP(O3184,登録者リスト!$A$1:$D$43729,4,FALSE)=基本情報!$D$6,O3184,"")),"")</f>
        <v/>
      </c>
    </row>
    <row r="3185" spans="15:16" x14ac:dyDescent="0.15">
      <c r="O3185">
        <v>3184</v>
      </c>
      <c r="P3185" t="str">
        <f>IFERROR(IF(COUNTIF(個人情報!$BI$5:$BI$401,"登録番号" &amp; リスト!O3185)&gt;=1,"",IF(VLOOKUP(O3185,登録者リスト!$A$1:$D$43729,4,FALSE)=基本情報!$D$6,O3185,"")),"")</f>
        <v/>
      </c>
    </row>
    <row r="3186" spans="15:16" x14ac:dyDescent="0.15">
      <c r="O3186">
        <v>3185</v>
      </c>
      <c r="P3186" t="str">
        <f>IFERROR(IF(COUNTIF(個人情報!$BI$5:$BI$401,"登録番号" &amp; リスト!O3186)&gt;=1,"",IF(VLOOKUP(O3186,登録者リスト!$A$1:$D$43729,4,FALSE)=基本情報!$D$6,O3186,"")),"")</f>
        <v/>
      </c>
    </row>
    <row r="3187" spans="15:16" x14ac:dyDescent="0.15">
      <c r="O3187">
        <v>3186</v>
      </c>
      <c r="P3187" t="str">
        <f>IFERROR(IF(COUNTIF(個人情報!$BI$5:$BI$401,"登録番号" &amp; リスト!O3187)&gt;=1,"",IF(VLOOKUP(O3187,登録者リスト!$A$1:$D$43729,4,FALSE)=基本情報!$D$6,O3187,"")),"")</f>
        <v/>
      </c>
    </row>
    <row r="3188" spans="15:16" x14ac:dyDescent="0.15">
      <c r="O3188">
        <v>3187</v>
      </c>
      <c r="P3188" t="str">
        <f>IFERROR(IF(COUNTIF(個人情報!$BI$5:$BI$401,"登録番号" &amp; リスト!O3188)&gt;=1,"",IF(VLOOKUP(O3188,登録者リスト!$A$1:$D$43729,4,FALSE)=基本情報!$D$6,O3188,"")),"")</f>
        <v/>
      </c>
    </row>
    <row r="3189" spans="15:16" x14ac:dyDescent="0.15">
      <c r="O3189">
        <v>3188</v>
      </c>
      <c r="P3189" t="str">
        <f>IFERROR(IF(COUNTIF(個人情報!$BI$5:$BI$401,"登録番号" &amp; リスト!O3189)&gt;=1,"",IF(VLOOKUP(O3189,登録者リスト!$A$1:$D$43729,4,FALSE)=基本情報!$D$6,O3189,"")),"")</f>
        <v/>
      </c>
    </row>
    <row r="3190" spans="15:16" x14ac:dyDescent="0.15">
      <c r="O3190">
        <v>3189</v>
      </c>
      <c r="P3190" t="str">
        <f>IFERROR(IF(COUNTIF(個人情報!$BI$5:$BI$401,"登録番号" &amp; リスト!O3190)&gt;=1,"",IF(VLOOKUP(O3190,登録者リスト!$A$1:$D$43729,4,FALSE)=基本情報!$D$6,O3190,"")),"")</f>
        <v/>
      </c>
    </row>
    <row r="3191" spans="15:16" x14ac:dyDescent="0.15">
      <c r="O3191">
        <v>3190</v>
      </c>
      <c r="P3191" t="str">
        <f>IFERROR(IF(COUNTIF(個人情報!$BI$5:$BI$401,"登録番号" &amp; リスト!O3191)&gt;=1,"",IF(VLOOKUP(O3191,登録者リスト!$A$1:$D$43729,4,FALSE)=基本情報!$D$6,O3191,"")),"")</f>
        <v/>
      </c>
    </row>
    <row r="3192" spans="15:16" x14ac:dyDescent="0.15">
      <c r="O3192">
        <v>3191</v>
      </c>
      <c r="P3192" t="str">
        <f>IFERROR(IF(COUNTIF(個人情報!$BI$5:$BI$401,"登録番号" &amp; リスト!O3192)&gt;=1,"",IF(VLOOKUP(O3192,登録者リスト!$A$1:$D$43729,4,FALSE)=基本情報!$D$6,O3192,"")),"")</f>
        <v/>
      </c>
    </row>
    <row r="3193" spans="15:16" x14ac:dyDescent="0.15">
      <c r="O3193">
        <v>3192</v>
      </c>
      <c r="P3193" t="str">
        <f>IFERROR(IF(COUNTIF(個人情報!$BI$5:$BI$401,"登録番号" &amp; リスト!O3193)&gt;=1,"",IF(VLOOKUP(O3193,登録者リスト!$A$1:$D$43729,4,FALSE)=基本情報!$D$6,O3193,"")),"")</f>
        <v/>
      </c>
    </row>
    <row r="3194" spans="15:16" x14ac:dyDescent="0.15">
      <c r="O3194">
        <v>3193</v>
      </c>
      <c r="P3194" t="str">
        <f>IFERROR(IF(COUNTIF(個人情報!$BI$5:$BI$401,"登録番号" &amp; リスト!O3194)&gt;=1,"",IF(VLOOKUP(O3194,登録者リスト!$A$1:$D$43729,4,FALSE)=基本情報!$D$6,O3194,"")),"")</f>
        <v/>
      </c>
    </row>
    <row r="3195" spans="15:16" x14ac:dyDescent="0.15">
      <c r="O3195">
        <v>3194</v>
      </c>
      <c r="P3195" t="str">
        <f>IFERROR(IF(COUNTIF(個人情報!$BI$5:$BI$401,"登録番号" &amp; リスト!O3195)&gt;=1,"",IF(VLOOKUP(O3195,登録者リスト!$A$1:$D$43729,4,FALSE)=基本情報!$D$6,O3195,"")),"")</f>
        <v/>
      </c>
    </row>
    <row r="3196" spans="15:16" x14ac:dyDescent="0.15">
      <c r="O3196">
        <v>3195</v>
      </c>
      <c r="P3196" t="str">
        <f>IFERROR(IF(COUNTIF(個人情報!$BI$5:$BI$401,"登録番号" &amp; リスト!O3196)&gt;=1,"",IF(VLOOKUP(O3196,登録者リスト!$A$1:$D$43729,4,FALSE)=基本情報!$D$6,O3196,"")),"")</f>
        <v/>
      </c>
    </row>
    <row r="3197" spans="15:16" x14ac:dyDescent="0.15">
      <c r="O3197">
        <v>3196</v>
      </c>
      <c r="P3197" t="str">
        <f>IFERROR(IF(COUNTIF(個人情報!$BI$5:$BI$401,"登録番号" &amp; リスト!O3197)&gt;=1,"",IF(VLOOKUP(O3197,登録者リスト!$A$1:$D$43729,4,FALSE)=基本情報!$D$6,O3197,"")),"")</f>
        <v/>
      </c>
    </row>
    <row r="3198" spans="15:16" x14ac:dyDescent="0.15">
      <c r="O3198">
        <v>3197</v>
      </c>
      <c r="P3198" t="str">
        <f>IFERROR(IF(COUNTIF(個人情報!$BI$5:$BI$401,"登録番号" &amp; リスト!O3198)&gt;=1,"",IF(VLOOKUP(O3198,登録者リスト!$A$1:$D$43729,4,FALSE)=基本情報!$D$6,O3198,"")),"")</f>
        <v/>
      </c>
    </row>
    <row r="3199" spans="15:16" x14ac:dyDescent="0.15">
      <c r="O3199">
        <v>3198</v>
      </c>
      <c r="P3199" t="str">
        <f>IFERROR(IF(COUNTIF(個人情報!$BI$5:$BI$401,"登録番号" &amp; リスト!O3199)&gt;=1,"",IF(VLOOKUP(O3199,登録者リスト!$A$1:$D$43729,4,FALSE)=基本情報!$D$6,O3199,"")),"")</f>
        <v/>
      </c>
    </row>
    <row r="3200" spans="15:16" x14ac:dyDescent="0.15">
      <c r="O3200">
        <v>3199</v>
      </c>
      <c r="P3200" t="str">
        <f>IFERROR(IF(COUNTIF(個人情報!$BI$5:$BI$401,"登録番号" &amp; リスト!O3200)&gt;=1,"",IF(VLOOKUP(O3200,登録者リスト!$A$1:$D$43729,4,FALSE)=基本情報!$D$6,O3200,"")),"")</f>
        <v/>
      </c>
    </row>
    <row r="3201" spans="15:16" x14ac:dyDescent="0.15">
      <c r="O3201">
        <v>3200</v>
      </c>
      <c r="P3201" t="str">
        <f>IFERROR(IF(COUNTIF(個人情報!$BI$5:$BI$401,"登録番号" &amp; リスト!O3201)&gt;=1,"",IF(VLOOKUP(O3201,登録者リスト!$A$1:$D$43729,4,FALSE)=基本情報!$D$6,O3201,"")),"")</f>
        <v/>
      </c>
    </row>
    <row r="3202" spans="15:16" x14ac:dyDescent="0.15">
      <c r="O3202">
        <v>3201</v>
      </c>
      <c r="P3202" t="str">
        <f>IFERROR(IF(COUNTIF(個人情報!$BI$5:$BI$401,"登録番号" &amp; リスト!O3202)&gt;=1,"",IF(VLOOKUP(O3202,登録者リスト!$A$1:$D$43729,4,FALSE)=基本情報!$D$6,O3202,"")),"")</f>
        <v/>
      </c>
    </row>
    <row r="3203" spans="15:16" x14ac:dyDescent="0.15">
      <c r="O3203">
        <v>3202</v>
      </c>
      <c r="P3203" t="str">
        <f>IFERROR(IF(COUNTIF(個人情報!$BI$5:$BI$401,"登録番号" &amp; リスト!O3203)&gt;=1,"",IF(VLOOKUP(O3203,登録者リスト!$A$1:$D$43729,4,FALSE)=基本情報!$D$6,O3203,"")),"")</f>
        <v/>
      </c>
    </row>
    <row r="3204" spans="15:16" x14ac:dyDescent="0.15">
      <c r="O3204">
        <v>3203</v>
      </c>
      <c r="P3204" t="str">
        <f>IFERROR(IF(COUNTIF(個人情報!$BI$5:$BI$401,"登録番号" &amp; リスト!O3204)&gt;=1,"",IF(VLOOKUP(O3204,登録者リスト!$A$1:$D$43729,4,FALSE)=基本情報!$D$6,O3204,"")),"")</f>
        <v/>
      </c>
    </row>
    <row r="3205" spans="15:16" x14ac:dyDescent="0.15">
      <c r="O3205">
        <v>3204</v>
      </c>
      <c r="P3205" t="str">
        <f>IFERROR(IF(COUNTIF(個人情報!$BI$5:$BI$401,"登録番号" &amp; リスト!O3205)&gt;=1,"",IF(VLOOKUP(O3205,登録者リスト!$A$1:$D$43729,4,FALSE)=基本情報!$D$6,O3205,"")),"")</f>
        <v/>
      </c>
    </row>
    <row r="3206" spans="15:16" x14ac:dyDescent="0.15">
      <c r="O3206">
        <v>3205</v>
      </c>
      <c r="P3206" t="str">
        <f>IFERROR(IF(COUNTIF(個人情報!$BI$5:$BI$401,"登録番号" &amp; リスト!O3206)&gt;=1,"",IF(VLOOKUP(O3206,登録者リスト!$A$1:$D$43729,4,FALSE)=基本情報!$D$6,O3206,"")),"")</f>
        <v/>
      </c>
    </row>
    <row r="3207" spans="15:16" x14ac:dyDescent="0.15">
      <c r="O3207">
        <v>3206</v>
      </c>
      <c r="P3207" t="str">
        <f>IFERROR(IF(COUNTIF(個人情報!$BI$5:$BI$401,"登録番号" &amp; リスト!O3207)&gt;=1,"",IF(VLOOKUP(O3207,登録者リスト!$A$1:$D$43729,4,FALSE)=基本情報!$D$6,O3207,"")),"")</f>
        <v/>
      </c>
    </row>
    <row r="3208" spans="15:16" x14ac:dyDescent="0.15">
      <c r="O3208">
        <v>3207</v>
      </c>
      <c r="P3208" t="str">
        <f>IFERROR(IF(COUNTIF(個人情報!$BI$5:$BI$401,"登録番号" &amp; リスト!O3208)&gt;=1,"",IF(VLOOKUP(O3208,登録者リスト!$A$1:$D$43729,4,FALSE)=基本情報!$D$6,O3208,"")),"")</f>
        <v/>
      </c>
    </row>
    <row r="3209" spans="15:16" x14ac:dyDescent="0.15">
      <c r="O3209">
        <v>3208</v>
      </c>
      <c r="P3209" t="str">
        <f>IFERROR(IF(COUNTIF(個人情報!$BI$5:$BI$401,"登録番号" &amp; リスト!O3209)&gt;=1,"",IF(VLOOKUP(O3209,登録者リスト!$A$1:$D$43729,4,FALSE)=基本情報!$D$6,O3209,"")),"")</f>
        <v/>
      </c>
    </row>
    <row r="3210" spans="15:16" x14ac:dyDescent="0.15">
      <c r="O3210">
        <v>3209</v>
      </c>
      <c r="P3210" t="str">
        <f>IFERROR(IF(COUNTIF(個人情報!$BI$5:$BI$401,"登録番号" &amp; リスト!O3210)&gt;=1,"",IF(VLOOKUP(O3210,登録者リスト!$A$1:$D$43729,4,FALSE)=基本情報!$D$6,O3210,"")),"")</f>
        <v/>
      </c>
    </row>
    <row r="3211" spans="15:16" x14ac:dyDescent="0.15">
      <c r="O3211">
        <v>3210</v>
      </c>
      <c r="P3211" t="str">
        <f>IFERROR(IF(COUNTIF(個人情報!$BI$5:$BI$401,"登録番号" &amp; リスト!O3211)&gt;=1,"",IF(VLOOKUP(O3211,登録者リスト!$A$1:$D$43729,4,FALSE)=基本情報!$D$6,O3211,"")),"")</f>
        <v/>
      </c>
    </row>
    <row r="3212" spans="15:16" x14ac:dyDescent="0.15">
      <c r="O3212">
        <v>3211</v>
      </c>
      <c r="P3212" t="str">
        <f>IFERROR(IF(COUNTIF(個人情報!$BI$5:$BI$401,"登録番号" &amp; リスト!O3212)&gt;=1,"",IF(VLOOKUP(O3212,登録者リスト!$A$1:$D$43729,4,FALSE)=基本情報!$D$6,O3212,"")),"")</f>
        <v/>
      </c>
    </row>
    <row r="3213" spans="15:16" x14ac:dyDescent="0.15">
      <c r="O3213">
        <v>3212</v>
      </c>
      <c r="P3213" t="str">
        <f>IFERROR(IF(COUNTIF(個人情報!$BI$5:$BI$401,"登録番号" &amp; リスト!O3213)&gt;=1,"",IF(VLOOKUP(O3213,登録者リスト!$A$1:$D$43729,4,FALSE)=基本情報!$D$6,O3213,"")),"")</f>
        <v/>
      </c>
    </row>
    <row r="3214" spans="15:16" x14ac:dyDescent="0.15">
      <c r="O3214">
        <v>3213</v>
      </c>
      <c r="P3214" t="str">
        <f>IFERROR(IF(COUNTIF(個人情報!$BI$5:$BI$401,"登録番号" &amp; リスト!O3214)&gt;=1,"",IF(VLOOKUP(O3214,登録者リスト!$A$1:$D$43729,4,FALSE)=基本情報!$D$6,O3214,"")),"")</f>
        <v/>
      </c>
    </row>
    <row r="3215" spans="15:16" x14ac:dyDescent="0.15">
      <c r="O3215">
        <v>3214</v>
      </c>
      <c r="P3215" t="str">
        <f>IFERROR(IF(COUNTIF(個人情報!$BI$5:$BI$401,"登録番号" &amp; リスト!O3215)&gt;=1,"",IF(VLOOKUP(O3215,登録者リスト!$A$1:$D$43729,4,FALSE)=基本情報!$D$6,O3215,"")),"")</f>
        <v/>
      </c>
    </row>
    <row r="3216" spans="15:16" x14ac:dyDescent="0.15">
      <c r="O3216">
        <v>3215</v>
      </c>
      <c r="P3216" t="str">
        <f>IFERROR(IF(COUNTIF(個人情報!$BI$5:$BI$401,"登録番号" &amp; リスト!O3216)&gt;=1,"",IF(VLOOKUP(O3216,登録者リスト!$A$1:$D$43729,4,FALSE)=基本情報!$D$6,O3216,"")),"")</f>
        <v/>
      </c>
    </row>
    <row r="3217" spans="15:16" x14ac:dyDescent="0.15">
      <c r="O3217">
        <v>3216</v>
      </c>
      <c r="P3217" t="str">
        <f>IFERROR(IF(COUNTIF(個人情報!$BI$5:$BI$401,"登録番号" &amp; リスト!O3217)&gt;=1,"",IF(VLOOKUP(O3217,登録者リスト!$A$1:$D$43729,4,FALSE)=基本情報!$D$6,O3217,"")),"")</f>
        <v/>
      </c>
    </row>
    <row r="3218" spans="15:16" x14ac:dyDescent="0.15">
      <c r="O3218">
        <v>3217</v>
      </c>
      <c r="P3218" t="str">
        <f>IFERROR(IF(COUNTIF(個人情報!$BI$5:$BI$401,"登録番号" &amp; リスト!O3218)&gt;=1,"",IF(VLOOKUP(O3218,登録者リスト!$A$1:$D$43729,4,FALSE)=基本情報!$D$6,O3218,"")),"")</f>
        <v/>
      </c>
    </row>
    <row r="3219" spans="15:16" x14ac:dyDescent="0.15">
      <c r="O3219">
        <v>3218</v>
      </c>
      <c r="P3219" t="str">
        <f>IFERROR(IF(COUNTIF(個人情報!$BI$5:$BI$401,"登録番号" &amp; リスト!O3219)&gt;=1,"",IF(VLOOKUP(O3219,登録者リスト!$A$1:$D$43729,4,FALSE)=基本情報!$D$6,O3219,"")),"")</f>
        <v/>
      </c>
    </row>
    <row r="3220" spans="15:16" x14ac:dyDescent="0.15">
      <c r="O3220">
        <v>3219</v>
      </c>
      <c r="P3220" t="str">
        <f>IFERROR(IF(COUNTIF(個人情報!$BI$5:$BI$401,"登録番号" &amp; リスト!O3220)&gt;=1,"",IF(VLOOKUP(O3220,登録者リスト!$A$1:$D$43729,4,FALSE)=基本情報!$D$6,O3220,"")),"")</f>
        <v/>
      </c>
    </row>
    <row r="3221" spans="15:16" x14ac:dyDescent="0.15">
      <c r="O3221">
        <v>3220</v>
      </c>
      <c r="P3221" t="str">
        <f>IFERROR(IF(COUNTIF(個人情報!$BI$5:$BI$401,"登録番号" &amp; リスト!O3221)&gt;=1,"",IF(VLOOKUP(O3221,登録者リスト!$A$1:$D$43729,4,FALSE)=基本情報!$D$6,O3221,"")),"")</f>
        <v/>
      </c>
    </row>
    <row r="3222" spans="15:16" x14ac:dyDescent="0.15">
      <c r="O3222">
        <v>3221</v>
      </c>
      <c r="P3222" t="str">
        <f>IFERROR(IF(COUNTIF(個人情報!$BI$5:$BI$401,"登録番号" &amp; リスト!O3222)&gt;=1,"",IF(VLOOKUP(O3222,登録者リスト!$A$1:$D$43729,4,FALSE)=基本情報!$D$6,O3222,"")),"")</f>
        <v/>
      </c>
    </row>
    <row r="3223" spans="15:16" x14ac:dyDescent="0.15">
      <c r="O3223">
        <v>3222</v>
      </c>
      <c r="P3223" t="str">
        <f>IFERROR(IF(COUNTIF(個人情報!$BI$5:$BI$401,"登録番号" &amp; リスト!O3223)&gt;=1,"",IF(VLOOKUP(O3223,登録者リスト!$A$1:$D$43729,4,FALSE)=基本情報!$D$6,O3223,"")),"")</f>
        <v/>
      </c>
    </row>
    <row r="3224" spans="15:16" x14ac:dyDescent="0.15">
      <c r="O3224">
        <v>3223</v>
      </c>
      <c r="P3224" t="str">
        <f>IFERROR(IF(COUNTIF(個人情報!$BI$5:$BI$401,"登録番号" &amp; リスト!O3224)&gt;=1,"",IF(VLOOKUP(O3224,登録者リスト!$A$1:$D$43729,4,FALSE)=基本情報!$D$6,O3224,"")),"")</f>
        <v/>
      </c>
    </row>
    <row r="3225" spans="15:16" x14ac:dyDescent="0.15">
      <c r="O3225">
        <v>3224</v>
      </c>
      <c r="P3225" t="str">
        <f>IFERROR(IF(COUNTIF(個人情報!$BI$5:$BI$401,"登録番号" &amp; リスト!O3225)&gt;=1,"",IF(VLOOKUP(O3225,登録者リスト!$A$1:$D$43729,4,FALSE)=基本情報!$D$6,O3225,"")),"")</f>
        <v/>
      </c>
    </row>
    <row r="3226" spans="15:16" x14ac:dyDescent="0.15">
      <c r="O3226">
        <v>3225</v>
      </c>
      <c r="P3226" t="str">
        <f>IFERROR(IF(COUNTIF(個人情報!$BI$5:$BI$401,"登録番号" &amp; リスト!O3226)&gt;=1,"",IF(VLOOKUP(O3226,登録者リスト!$A$1:$D$43729,4,FALSE)=基本情報!$D$6,O3226,"")),"")</f>
        <v/>
      </c>
    </row>
    <row r="3227" spans="15:16" x14ac:dyDescent="0.15">
      <c r="O3227">
        <v>3226</v>
      </c>
      <c r="P3227" t="str">
        <f>IFERROR(IF(COUNTIF(個人情報!$BI$5:$BI$401,"登録番号" &amp; リスト!O3227)&gt;=1,"",IF(VLOOKUP(O3227,登録者リスト!$A$1:$D$43729,4,FALSE)=基本情報!$D$6,O3227,"")),"")</f>
        <v/>
      </c>
    </row>
    <row r="3228" spans="15:16" x14ac:dyDescent="0.15">
      <c r="O3228">
        <v>3227</v>
      </c>
      <c r="P3228" t="str">
        <f>IFERROR(IF(COUNTIF(個人情報!$BI$5:$BI$401,"登録番号" &amp; リスト!O3228)&gt;=1,"",IF(VLOOKUP(O3228,登録者リスト!$A$1:$D$43729,4,FALSE)=基本情報!$D$6,O3228,"")),"")</f>
        <v/>
      </c>
    </row>
    <row r="3229" spans="15:16" x14ac:dyDescent="0.15">
      <c r="O3229">
        <v>3228</v>
      </c>
      <c r="P3229" t="str">
        <f>IFERROR(IF(COUNTIF(個人情報!$BI$5:$BI$401,"登録番号" &amp; リスト!O3229)&gt;=1,"",IF(VLOOKUP(O3229,登録者リスト!$A$1:$D$43729,4,FALSE)=基本情報!$D$6,O3229,"")),"")</f>
        <v/>
      </c>
    </row>
    <row r="3230" spans="15:16" x14ac:dyDescent="0.15">
      <c r="O3230">
        <v>3229</v>
      </c>
      <c r="P3230" t="str">
        <f>IFERROR(IF(COUNTIF(個人情報!$BI$5:$BI$401,"登録番号" &amp; リスト!O3230)&gt;=1,"",IF(VLOOKUP(O3230,登録者リスト!$A$1:$D$43729,4,FALSE)=基本情報!$D$6,O3230,"")),"")</f>
        <v/>
      </c>
    </row>
    <row r="3231" spans="15:16" x14ac:dyDescent="0.15">
      <c r="O3231">
        <v>3230</v>
      </c>
      <c r="P3231" t="str">
        <f>IFERROR(IF(COUNTIF(個人情報!$BI$5:$BI$401,"登録番号" &amp; リスト!O3231)&gt;=1,"",IF(VLOOKUP(O3231,登録者リスト!$A$1:$D$43729,4,FALSE)=基本情報!$D$6,O3231,"")),"")</f>
        <v/>
      </c>
    </row>
    <row r="3232" spans="15:16" x14ac:dyDescent="0.15">
      <c r="O3232">
        <v>3231</v>
      </c>
      <c r="P3232" t="str">
        <f>IFERROR(IF(COUNTIF(個人情報!$BI$5:$BI$401,"登録番号" &amp; リスト!O3232)&gt;=1,"",IF(VLOOKUP(O3232,登録者リスト!$A$1:$D$43729,4,FALSE)=基本情報!$D$6,O3232,"")),"")</f>
        <v/>
      </c>
    </row>
    <row r="3233" spans="15:16" x14ac:dyDescent="0.15">
      <c r="O3233">
        <v>3232</v>
      </c>
      <c r="P3233" t="str">
        <f>IFERROR(IF(COUNTIF(個人情報!$BI$5:$BI$401,"登録番号" &amp; リスト!O3233)&gt;=1,"",IF(VLOOKUP(O3233,登録者リスト!$A$1:$D$43729,4,FALSE)=基本情報!$D$6,O3233,"")),"")</f>
        <v/>
      </c>
    </row>
    <row r="3234" spans="15:16" x14ac:dyDescent="0.15">
      <c r="O3234">
        <v>3233</v>
      </c>
      <c r="P3234" t="str">
        <f>IFERROR(IF(COUNTIF(個人情報!$BI$5:$BI$401,"登録番号" &amp; リスト!O3234)&gt;=1,"",IF(VLOOKUP(O3234,登録者リスト!$A$1:$D$43729,4,FALSE)=基本情報!$D$6,O3234,"")),"")</f>
        <v/>
      </c>
    </row>
    <row r="3235" spans="15:16" x14ac:dyDescent="0.15">
      <c r="O3235">
        <v>3234</v>
      </c>
      <c r="P3235" t="str">
        <f>IFERROR(IF(COUNTIF(個人情報!$BI$5:$BI$401,"登録番号" &amp; リスト!O3235)&gt;=1,"",IF(VLOOKUP(O3235,登録者リスト!$A$1:$D$43729,4,FALSE)=基本情報!$D$6,O3235,"")),"")</f>
        <v/>
      </c>
    </row>
    <row r="3236" spans="15:16" x14ac:dyDescent="0.15">
      <c r="O3236">
        <v>3235</v>
      </c>
      <c r="P3236" t="str">
        <f>IFERROR(IF(COUNTIF(個人情報!$BI$5:$BI$401,"登録番号" &amp; リスト!O3236)&gt;=1,"",IF(VLOOKUP(O3236,登録者リスト!$A$1:$D$43729,4,FALSE)=基本情報!$D$6,O3236,"")),"")</f>
        <v/>
      </c>
    </row>
    <row r="3237" spans="15:16" x14ac:dyDescent="0.15">
      <c r="O3237">
        <v>3236</v>
      </c>
      <c r="P3237" t="str">
        <f>IFERROR(IF(COUNTIF(個人情報!$BI$5:$BI$401,"登録番号" &amp; リスト!O3237)&gt;=1,"",IF(VLOOKUP(O3237,登録者リスト!$A$1:$D$43729,4,FALSE)=基本情報!$D$6,O3237,"")),"")</f>
        <v/>
      </c>
    </row>
    <row r="3238" spans="15:16" x14ac:dyDescent="0.15">
      <c r="O3238">
        <v>3237</v>
      </c>
      <c r="P3238" t="str">
        <f>IFERROR(IF(COUNTIF(個人情報!$BI$5:$BI$401,"登録番号" &amp; リスト!O3238)&gt;=1,"",IF(VLOOKUP(O3238,登録者リスト!$A$1:$D$43729,4,FALSE)=基本情報!$D$6,O3238,"")),"")</f>
        <v/>
      </c>
    </row>
    <row r="3239" spans="15:16" x14ac:dyDescent="0.15">
      <c r="O3239">
        <v>3238</v>
      </c>
      <c r="P3239" t="str">
        <f>IFERROR(IF(COUNTIF(個人情報!$BI$5:$BI$401,"登録番号" &amp; リスト!O3239)&gt;=1,"",IF(VLOOKUP(O3239,登録者リスト!$A$1:$D$43729,4,FALSE)=基本情報!$D$6,O3239,"")),"")</f>
        <v/>
      </c>
    </row>
    <row r="3240" spans="15:16" x14ac:dyDescent="0.15">
      <c r="O3240">
        <v>3239</v>
      </c>
      <c r="P3240" t="str">
        <f>IFERROR(IF(COUNTIF(個人情報!$BI$5:$BI$401,"登録番号" &amp; リスト!O3240)&gt;=1,"",IF(VLOOKUP(O3240,登録者リスト!$A$1:$D$43729,4,FALSE)=基本情報!$D$6,O3240,"")),"")</f>
        <v/>
      </c>
    </row>
    <row r="3241" spans="15:16" x14ac:dyDescent="0.15">
      <c r="O3241">
        <v>3240</v>
      </c>
      <c r="P3241" t="str">
        <f>IFERROR(IF(COUNTIF(個人情報!$BI$5:$BI$401,"登録番号" &amp; リスト!O3241)&gt;=1,"",IF(VLOOKUP(O3241,登録者リスト!$A$1:$D$43729,4,FALSE)=基本情報!$D$6,O3241,"")),"")</f>
        <v/>
      </c>
    </row>
    <row r="3242" spans="15:16" x14ac:dyDescent="0.15">
      <c r="O3242">
        <v>3241</v>
      </c>
      <c r="P3242" t="str">
        <f>IFERROR(IF(COUNTIF(個人情報!$BI$5:$BI$401,"登録番号" &amp; リスト!O3242)&gt;=1,"",IF(VLOOKUP(O3242,登録者リスト!$A$1:$D$43729,4,FALSE)=基本情報!$D$6,O3242,"")),"")</f>
        <v/>
      </c>
    </row>
    <row r="3243" spans="15:16" x14ac:dyDescent="0.15">
      <c r="O3243">
        <v>3242</v>
      </c>
      <c r="P3243" t="str">
        <f>IFERROR(IF(COUNTIF(個人情報!$BI$5:$BI$401,"登録番号" &amp; リスト!O3243)&gt;=1,"",IF(VLOOKUP(O3243,登録者リスト!$A$1:$D$43729,4,FALSE)=基本情報!$D$6,O3243,"")),"")</f>
        <v/>
      </c>
    </row>
    <row r="3244" spans="15:16" x14ac:dyDescent="0.15">
      <c r="O3244">
        <v>3243</v>
      </c>
      <c r="P3244" t="str">
        <f>IFERROR(IF(COUNTIF(個人情報!$BI$5:$BI$401,"登録番号" &amp; リスト!O3244)&gt;=1,"",IF(VLOOKUP(O3244,登録者リスト!$A$1:$D$43729,4,FALSE)=基本情報!$D$6,O3244,"")),"")</f>
        <v/>
      </c>
    </row>
    <row r="3245" spans="15:16" x14ac:dyDescent="0.15">
      <c r="O3245">
        <v>3244</v>
      </c>
      <c r="P3245" t="str">
        <f>IFERROR(IF(COUNTIF(個人情報!$BI$5:$BI$401,"登録番号" &amp; リスト!O3245)&gt;=1,"",IF(VLOOKUP(O3245,登録者リスト!$A$1:$D$43729,4,FALSE)=基本情報!$D$6,O3245,"")),"")</f>
        <v/>
      </c>
    </row>
    <row r="3246" spans="15:16" x14ac:dyDescent="0.15">
      <c r="O3246">
        <v>3245</v>
      </c>
      <c r="P3246" t="str">
        <f>IFERROR(IF(COUNTIF(個人情報!$BI$5:$BI$401,"登録番号" &amp; リスト!O3246)&gt;=1,"",IF(VLOOKUP(O3246,登録者リスト!$A$1:$D$43729,4,FALSE)=基本情報!$D$6,O3246,"")),"")</f>
        <v/>
      </c>
    </row>
    <row r="3247" spans="15:16" x14ac:dyDescent="0.15">
      <c r="O3247">
        <v>3246</v>
      </c>
      <c r="P3247" t="str">
        <f>IFERROR(IF(COUNTIF(個人情報!$BI$5:$BI$401,"登録番号" &amp; リスト!O3247)&gt;=1,"",IF(VLOOKUP(O3247,登録者リスト!$A$1:$D$43729,4,FALSE)=基本情報!$D$6,O3247,"")),"")</f>
        <v/>
      </c>
    </row>
    <row r="3248" spans="15:16" x14ac:dyDescent="0.15">
      <c r="O3248">
        <v>3247</v>
      </c>
      <c r="P3248" t="str">
        <f>IFERROR(IF(COUNTIF(個人情報!$BI$5:$BI$401,"登録番号" &amp; リスト!O3248)&gt;=1,"",IF(VLOOKUP(O3248,登録者リスト!$A$1:$D$43729,4,FALSE)=基本情報!$D$6,O3248,"")),"")</f>
        <v/>
      </c>
    </row>
    <row r="3249" spans="15:16" x14ac:dyDescent="0.15">
      <c r="O3249">
        <v>3248</v>
      </c>
      <c r="P3249" t="str">
        <f>IFERROR(IF(COUNTIF(個人情報!$BI$5:$BI$401,"登録番号" &amp; リスト!O3249)&gt;=1,"",IF(VLOOKUP(O3249,登録者リスト!$A$1:$D$43729,4,FALSE)=基本情報!$D$6,O3249,"")),"")</f>
        <v/>
      </c>
    </row>
    <row r="3250" spans="15:16" x14ac:dyDescent="0.15">
      <c r="O3250">
        <v>3249</v>
      </c>
      <c r="P3250" t="str">
        <f>IFERROR(IF(COUNTIF(個人情報!$BI$5:$BI$401,"登録番号" &amp; リスト!O3250)&gt;=1,"",IF(VLOOKUP(O3250,登録者リスト!$A$1:$D$43729,4,FALSE)=基本情報!$D$6,O3250,"")),"")</f>
        <v/>
      </c>
    </row>
    <row r="3251" spans="15:16" x14ac:dyDescent="0.15">
      <c r="O3251">
        <v>3250</v>
      </c>
      <c r="P3251" t="str">
        <f>IFERROR(IF(COUNTIF(個人情報!$BI$5:$BI$401,"登録番号" &amp; リスト!O3251)&gt;=1,"",IF(VLOOKUP(O3251,登録者リスト!$A$1:$D$43729,4,FALSE)=基本情報!$D$6,O3251,"")),"")</f>
        <v/>
      </c>
    </row>
    <row r="3252" spans="15:16" x14ac:dyDescent="0.15">
      <c r="O3252">
        <v>3251</v>
      </c>
      <c r="P3252" t="str">
        <f>IFERROR(IF(COUNTIF(個人情報!$BI$5:$BI$401,"登録番号" &amp; リスト!O3252)&gt;=1,"",IF(VLOOKUP(O3252,登録者リスト!$A$1:$D$43729,4,FALSE)=基本情報!$D$6,O3252,"")),"")</f>
        <v/>
      </c>
    </row>
    <row r="3253" spans="15:16" x14ac:dyDescent="0.15">
      <c r="O3253">
        <v>3252</v>
      </c>
      <c r="P3253" t="str">
        <f>IFERROR(IF(COUNTIF(個人情報!$BI$5:$BI$401,"登録番号" &amp; リスト!O3253)&gt;=1,"",IF(VLOOKUP(O3253,登録者リスト!$A$1:$D$43729,4,FALSE)=基本情報!$D$6,O3253,"")),"")</f>
        <v/>
      </c>
    </row>
    <row r="3254" spans="15:16" x14ac:dyDescent="0.15">
      <c r="O3254">
        <v>3253</v>
      </c>
      <c r="P3254" t="str">
        <f>IFERROR(IF(COUNTIF(個人情報!$BI$5:$BI$401,"登録番号" &amp; リスト!O3254)&gt;=1,"",IF(VLOOKUP(O3254,登録者リスト!$A$1:$D$43729,4,FALSE)=基本情報!$D$6,O3254,"")),"")</f>
        <v/>
      </c>
    </row>
    <row r="3255" spans="15:16" x14ac:dyDescent="0.15">
      <c r="O3255">
        <v>3254</v>
      </c>
      <c r="P3255" t="str">
        <f>IFERROR(IF(COUNTIF(個人情報!$BI$5:$BI$401,"登録番号" &amp; リスト!O3255)&gt;=1,"",IF(VLOOKUP(O3255,登録者リスト!$A$1:$D$43729,4,FALSE)=基本情報!$D$6,O3255,"")),"")</f>
        <v/>
      </c>
    </row>
    <row r="3256" spans="15:16" x14ac:dyDescent="0.15">
      <c r="O3256">
        <v>3255</v>
      </c>
      <c r="P3256" t="str">
        <f>IFERROR(IF(COUNTIF(個人情報!$BI$5:$BI$401,"登録番号" &amp; リスト!O3256)&gt;=1,"",IF(VLOOKUP(O3256,登録者リスト!$A$1:$D$43729,4,FALSE)=基本情報!$D$6,O3256,"")),"")</f>
        <v/>
      </c>
    </row>
    <row r="3257" spans="15:16" x14ac:dyDescent="0.15">
      <c r="O3257">
        <v>3256</v>
      </c>
      <c r="P3257" t="str">
        <f>IFERROR(IF(COUNTIF(個人情報!$BI$5:$BI$401,"登録番号" &amp; リスト!O3257)&gt;=1,"",IF(VLOOKUP(O3257,登録者リスト!$A$1:$D$43729,4,FALSE)=基本情報!$D$6,O3257,"")),"")</f>
        <v/>
      </c>
    </row>
    <row r="3258" spans="15:16" x14ac:dyDescent="0.15">
      <c r="O3258">
        <v>3257</v>
      </c>
      <c r="P3258" t="str">
        <f>IFERROR(IF(COUNTIF(個人情報!$BI$5:$BI$401,"登録番号" &amp; リスト!O3258)&gt;=1,"",IF(VLOOKUP(O3258,登録者リスト!$A$1:$D$43729,4,FALSE)=基本情報!$D$6,O3258,"")),"")</f>
        <v/>
      </c>
    </row>
    <row r="3259" spans="15:16" x14ac:dyDescent="0.15">
      <c r="O3259">
        <v>3258</v>
      </c>
      <c r="P3259" t="str">
        <f>IFERROR(IF(COUNTIF(個人情報!$BI$5:$BI$401,"登録番号" &amp; リスト!O3259)&gt;=1,"",IF(VLOOKUP(O3259,登録者リスト!$A$1:$D$43729,4,FALSE)=基本情報!$D$6,O3259,"")),"")</f>
        <v/>
      </c>
    </row>
    <row r="3260" spans="15:16" x14ac:dyDescent="0.15">
      <c r="O3260">
        <v>3259</v>
      </c>
      <c r="P3260" t="str">
        <f>IFERROR(IF(COUNTIF(個人情報!$BI$5:$BI$401,"登録番号" &amp; リスト!O3260)&gt;=1,"",IF(VLOOKUP(O3260,登録者リスト!$A$1:$D$43729,4,FALSE)=基本情報!$D$6,O3260,"")),"")</f>
        <v/>
      </c>
    </row>
    <row r="3261" spans="15:16" x14ac:dyDescent="0.15">
      <c r="O3261">
        <v>3260</v>
      </c>
      <c r="P3261" t="str">
        <f>IFERROR(IF(COUNTIF(個人情報!$BI$5:$BI$401,"登録番号" &amp; リスト!O3261)&gt;=1,"",IF(VLOOKUP(O3261,登録者リスト!$A$1:$D$43729,4,FALSE)=基本情報!$D$6,O3261,"")),"")</f>
        <v/>
      </c>
    </row>
    <row r="3262" spans="15:16" x14ac:dyDescent="0.15">
      <c r="O3262">
        <v>3261</v>
      </c>
      <c r="P3262" t="str">
        <f>IFERROR(IF(COUNTIF(個人情報!$BI$5:$BI$401,"登録番号" &amp; リスト!O3262)&gt;=1,"",IF(VLOOKUP(O3262,登録者リスト!$A$1:$D$43729,4,FALSE)=基本情報!$D$6,O3262,"")),"")</f>
        <v/>
      </c>
    </row>
    <row r="3263" spans="15:16" x14ac:dyDescent="0.15">
      <c r="O3263">
        <v>3262</v>
      </c>
      <c r="P3263" t="str">
        <f>IFERROR(IF(COUNTIF(個人情報!$BI$5:$BI$401,"登録番号" &amp; リスト!O3263)&gt;=1,"",IF(VLOOKUP(O3263,登録者リスト!$A$1:$D$43729,4,FALSE)=基本情報!$D$6,O3263,"")),"")</f>
        <v/>
      </c>
    </row>
    <row r="3264" spans="15:16" x14ac:dyDescent="0.15">
      <c r="O3264">
        <v>3263</v>
      </c>
      <c r="P3264" t="str">
        <f>IFERROR(IF(COUNTIF(個人情報!$BI$5:$BI$401,"登録番号" &amp; リスト!O3264)&gt;=1,"",IF(VLOOKUP(O3264,登録者リスト!$A$1:$D$43729,4,FALSE)=基本情報!$D$6,O3264,"")),"")</f>
        <v/>
      </c>
    </row>
    <row r="3265" spans="15:16" x14ac:dyDescent="0.15">
      <c r="O3265">
        <v>3264</v>
      </c>
      <c r="P3265" t="str">
        <f>IFERROR(IF(COUNTIF(個人情報!$BI$5:$BI$401,"登録番号" &amp; リスト!O3265)&gt;=1,"",IF(VLOOKUP(O3265,登録者リスト!$A$1:$D$43729,4,FALSE)=基本情報!$D$6,O3265,"")),"")</f>
        <v/>
      </c>
    </row>
    <row r="3266" spans="15:16" x14ac:dyDescent="0.15">
      <c r="O3266">
        <v>3265</v>
      </c>
      <c r="P3266" t="str">
        <f>IFERROR(IF(COUNTIF(個人情報!$BI$5:$BI$401,"登録番号" &amp; リスト!O3266)&gt;=1,"",IF(VLOOKUP(O3266,登録者リスト!$A$1:$D$43729,4,FALSE)=基本情報!$D$6,O3266,"")),"")</f>
        <v/>
      </c>
    </row>
    <row r="3267" spans="15:16" x14ac:dyDescent="0.15">
      <c r="O3267">
        <v>3266</v>
      </c>
      <c r="P3267" t="str">
        <f>IFERROR(IF(COUNTIF(個人情報!$BI$5:$BI$401,"登録番号" &amp; リスト!O3267)&gt;=1,"",IF(VLOOKUP(O3267,登録者リスト!$A$1:$D$43729,4,FALSE)=基本情報!$D$6,O3267,"")),"")</f>
        <v/>
      </c>
    </row>
    <row r="3268" spans="15:16" x14ac:dyDescent="0.15">
      <c r="O3268">
        <v>3267</v>
      </c>
      <c r="P3268" t="str">
        <f>IFERROR(IF(COUNTIF(個人情報!$BI$5:$BI$401,"登録番号" &amp; リスト!O3268)&gt;=1,"",IF(VLOOKUP(O3268,登録者リスト!$A$1:$D$43729,4,FALSE)=基本情報!$D$6,O3268,"")),"")</f>
        <v/>
      </c>
    </row>
    <row r="3269" spans="15:16" x14ac:dyDescent="0.15">
      <c r="O3269">
        <v>3268</v>
      </c>
      <c r="P3269" t="str">
        <f>IFERROR(IF(COUNTIF(個人情報!$BI$5:$BI$401,"登録番号" &amp; リスト!O3269)&gt;=1,"",IF(VLOOKUP(O3269,登録者リスト!$A$1:$D$43729,4,FALSE)=基本情報!$D$6,O3269,"")),"")</f>
        <v/>
      </c>
    </row>
    <row r="3270" spans="15:16" x14ac:dyDescent="0.15">
      <c r="O3270">
        <v>3269</v>
      </c>
      <c r="P3270" t="str">
        <f>IFERROR(IF(COUNTIF(個人情報!$BI$5:$BI$401,"登録番号" &amp; リスト!O3270)&gt;=1,"",IF(VLOOKUP(O3270,登録者リスト!$A$1:$D$43729,4,FALSE)=基本情報!$D$6,O3270,"")),"")</f>
        <v/>
      </c>
    </row>
    <row r="3271" spans="15:16" x14ac:dyDescent="0.15">
      <c r="O3271">
        <v>3270</v>
      </c>
      <c r="P3271" t="str">
        <f>IFERROR(IF(COUNTIF(個人情報!$BI$5:$BI$401,"登録番号" &amp; リスト!O3271)&gt;=1,"",IF(VLOOKUP(O3271,登録者リスト!$A$1:$D$43729,4,FALSE)=基本情報!$D$6,O3271,"")),"")</f>
        <v/>
      </c>
    </row>
    <row r="3272" spans="15:16" x14ac:dyDescent="0.15">
      <c r="O3272">
        <v>3271</v>
      </c>
      <c r="P3272" t="str">
        <f>IFERROR(IF(COUNTIF(個人情報!$BI$5:$BI$401,"登録番号" &amp; リスト!O3272)&gt;=1,"",IF(VLOOKUP(O3272,登録者リスト!$A$1:$D$43729,4,FALSE)=基本情報!$D$6,O3272,"")),"")</f>
        <v/>
      </c>
    </row>
    <row r="3273" spans="15:16" x14ac:dyDescent="0.15">
      <c r="O3273">
        <v>3272</v>
      </c>
      <c r="P3273" t="str">
        <f>IFERROR(IF(COUNTIF(個人情報!$BI$5:$BI$401,"登録番号" &amp; リスト!O3273)&gt;=1,"",IF(VLOOKUP(O3273,登録者リスト!$A$1:$D$43729,4,FALSE)=基本情報!$D$6,O3273,"")),"")</f>
        <v/>
      </c>
    </row>
    <row r="3274" spans="15:16" x14ac:dyDescent="0.15">
      <c r="O3274">
        <v>3273</v>
      </c>
      <c r="P3274" t="str">
        <f>IFERROR(IF(COUNTIF(個人情報!$BI$5:$BI$401,"登録番号" &amp; リスト!O3274)&gt;=1,"",IF(VLOOKUP(O3274,登録者リスト!$A$1:$D$43729,4,FALSE)=基本情報!$D$6,O3274,"")),"")</f>
        <v/>
      </c>
    </row>
    <row r="3275" spans="15:16" x14ac:dyDescent="0.15">
      <c r="O3275">
        <v>3274</v>
      </c>
      <c r="P3275" t="str">
        <f>IFERROR(IF(COUNTIF(個人情報!$BI$5:$BI$401,"登録番号" &amp; リスト!O3275)&gt;=1,"",IF(VLOOKUP(O3275,登録者リスト!$A$1:$D$43729,4,FALSE)=基本情報!$D$6,O3275,"")),"")</f>
        <v/>
      </c>
    </row>
    <row r="3276" spans="15:16" x14ac:dyDescent="0.15">
      <c r="O3276">
        <v>3275</v>
      </c>
      <c r="P3276" t="str">
        <f>IFERROR(IF(COUNTIF(個人情報!$BI$5:$BI$401,"登録番号" &amp; リスト!O3276)&gt;=1,"",IF(VLOOKUP(O3276,登録者リスト!$A$1:$D$43729,4,FALSE)=基本情報!$D$6,O3276,"")),"")</f>
        <v/>
      </c>
    </row>
    <row r="3277" spans="15:16" x14ac:dyDescent="0.15">
      <c r="O3277">
        <v>3276</v>
      </c>
      <c r="P3277" t="str">
        <f>IFERROR(IF(COUNTIF(個人情報!$BI$5:$BI$401,"登録番号" &amp; リスト!O3277)&gt;=1,"",IF(VLOOKUP(O3277,登録者リスト!$A$1:$D$43729,4,FALSE)=基本情報!$D$6,O3277,"")),"")</f>
        <v/>
      </c>
    </row>
    <row r="3278" spans="15:16" x14ac:dyDescent="0.15">
      <c r="O3278">
        <v>3277</v>
      </c>
      <c r="P3278" t="str">
        <f>IFERROR(IF(COUNTIF(個人情報!$BI$5:$BI$401,"登録番号" &amp; リスト!O3278)&gt;=1,"",IF(VLOOKUP(O3278,登録者リスト!$A$1:$D$43729,4,FALSE)=基本情報!$D$6,O3278,"")),"")</f>
        <v/>
      </c>
    </row>
    <row r="3279" spans="15:16" x14ac:dyDescent="0.15">
      <c r="O3279">
        <v>3278</v>
      </c>
      <c r="P3279" t="str">
        <f>IFERROR(IF(COUNTIF(個人情報!$BI$5:$BI$401,"登録番号" &amp; リスト!O3279)&gt;=1,"",IF(VLOOKUP(O3279,登録者リスト!$A$1:$D$43729,4,FALSE)=基本情報!$D$6,O3279,"")),"")</f>
        <v/>
      </c>
    </row>
    <row r="3280" spans="15:16" x14ac:dyDescent="0.15">
      <c r="O3280">
        <v>3279</v>
      </c>
      <c r="P3280" t="str">
        <f>IFERROR(IF(COUNTIF(個人情報!$BI$5:$BI$401,"登録番号" &amp; リスト!O3280)&gt;=1,"",IF(VLOOKUP(O3280,登録者リスト!$A$1:$D$43729,4,FALSE)=基本情報!$D$6,O3280,"")),"")</f>
        <v/>
      </c>
    </row>
    <row r="3281" spans="15:16" x14ac:dyDescent="0.15">
      <c r="O3281">
        <v>3280</v>
      </c>
      <c r="P3281" t="str">
        <f>IFERROR(IF(COUNTIF(個人情報!$BI$5:$BI$401,"登録番号" &amp; リスト!O3281)&gt;=1,"",IF(VLOOKUP(O3281,登録者リスト!$A$1:$D$43729,4,FALSE)=基本情報!$D$6,O3281,"")),"")</f>
        <v/>
      </c>
    </row>
    <row r="3282" spans="15:16" x14ac:dyDescent="0.15">
      <c r="O3282">
        <v>3281</v>
      </c>
      <c r="P3282" t="str">
        <f>IFERROR(IF(COUNTIF(個人情報!$BI$5:$BI$401,"登録番号" &amp; リスト!O3282)&gt;=1,"",IF(VLOOKUP(O3282,登録者リスト!$A$1:$D$43729,4,FALSE)=基本情報!$D$6,O3282,"")),"")</f>
        <v/>
      </c>
    </row>
    <row r="3283" spans="15:16" x14ac:dyDescent="0.15">
      <c r="O3283">
        <v>3282</v>
      </c>
      <c r="P3283" t="str">
        <f>IFERROR(IF(COUNTIF(個人情報!$BI$5:$BI$401,"登録番号" &amp; リスト!O3283)&gt;=1,"",IF(VLOOKUP(O3283,登録者リスト!$A$1:$D$43729,4,FALSE)=基本情報!$D$6,O3283,"")),"")</f>
        <v/>
      </c>
    </row>
    <row r="3284" spans="15:16" x14ac:dyDescent="0.15">
      <c r="O3284">
        <v>3283</v>
      </c>
      <c r="P3284" t="str">
        <f>IFERROR(IF(COUNTIF(個人情報!$BI$5:$BI$401,"登録番号" &amp; リスト!O3284)&gt;=1,"",IF(VLOOKUP(O3284,登録者リスト!$A$1:$D$43729,4,FALSE)=基本情報!$D$6,O3284,"")),"")</f>
        <v/>
      </c>
    </row>
    <row r="3285" spans="15:16" x14ac:dyDescent="0.15">
      <c r="O3285">
        <v>3284</v>
      </c>
      <c r="P3285" t="str">
        <f>IFERROR(IF(COUNTIF(個人情報!$BI$5:$BI$401,"登録番号" &amp; リスト!O3285)&gt;=1,"",IF(VLOOKUP(O3285,登録者リスト!$A$1:$D$43729,4,FALSE)=基本情報!$D$6,O3285,"")),"")</f>
        <v/>
      </c>
    </row>
    <row r="3286" spans="15:16" x14ac:dyDescent="0.15">
      <c r="O3286">
        <v>3285</v>
      </c>
      <c r="P3286" t="str">
        <f>IFERROR(IF(COUNTIF(個人情報!$BI$5:$BI$401,"登録番号" &amp; リスト!O3286)&gt;=1,"",IF(VLOOKUP(O3286,登録者リスト!$A$1:$D$43729,4,FALSE)=基本情報!$D$6,O3286,"")),"")</f>
        <v/>
      </c>
    </row>
    <row r="3287" spans="15:16" x14ac:dyDescent="0.15">
      <c r="O3287">
        <v>3286</v>
      </c>
      <c r="P3287" t="str">
        <f>IFERROR(IF(COUNTIF(個人情報!$BI$5:$BI$401,"登録番号" &amp; リスト!O3287)&gt;=1,"",IF(VLOOKUP(O3287,登録者リスト!$A$1:$D$43729,4,FALSE)=基本情報!$D$6,O3287,"")),"")</f>
        <v/>
      </c>
    </row>
    <row r="3288" spans="15:16" x14ac:dyDescent="0.15">
      <c r="O3288">
        <v>3287</v>
      </c>
      <c r="P3288" t="str">
        <f>IFERROR(IF(COUNTIF(個人情報!$BI$5:$BI$401,"登録番号" &amp; リスト!O3288)&gt;=1,"",IF(VLOOKUP(O3288,登録者リスト!$A$1:$D$43729,4,FALSE)=基本情報!$D$6,O3288,"")),"")</f>
        <v/>
      </c>
    </row>
    <row r="3289" spans="15:16" x14ac:dyDescent="0.15">
      <c r="O3289">
        <v>3288</v>
      </c>
      <c r="P3289" t="str">
        <f>IFERROR(IF(COUNTIF(個人情報!$BI$5:$BI$401,"登録番号" &amp; リスト!O3289)&gt;=1,"",IF(VLOOKUP(O3289,登録者リスト!$A$1:$D$43729,4,FALSE)=基本情報!$D$6,O3289,"")),"")</f>
        <v/>
      </c>
    </row>
    <row r="3290" spans="15:16" x14ac:dyDescent="0.15">
      <c r="O3290">
        <v>3289</v>
      </c>
      <c r="P3290" t="str">
        <f>IFERROR(IF(COUNTIF(個人情報!$BI$5:$BI$401,"登録番号" &amp; リスト!O3290)&gt;=1,"",IF(VLOOKUP(O3290,登録者リスト!$A$1:$D$43729,4,FALSE)=基本情報!$D$6,O3290,"")),"")</f>
        <v/>
      </c>
    </row>
    <row r="3291" spans="15:16" x14ac:dyDescent="0.15">
      <c r="O3291">
        <v>3290</v>
      </c>
      <c r="P3291" t="str">
        <f>IFERROR(IF(COUNTIF(個人情報!$BI$5:$BI$401,"登録番号" &amp; リスト!O3291)&gt;=1,"",IF(VLOOKUP(O3291,登録者リスト!$A$1:$D$43729,4,FALSE)=基本情報!$D$6,O3291,"")),"")</f>
        <v/>
      </c>
    </row>
    <row r="3292" spans="15:16" x14ac:dyDescent="0.15">
      <c r="O3292">
        <v>3291</v>
      </c>
      <c r="P3292" t="str">
        <f>IFERROR(IF(COUNTIF(個人情報!$BI$5:$BI$401,"登録番号" &amp; リスト!O3292)&gt;=1,"",IF(VLOOKUP(O3292,登録者リスト!$A$1:$D$43729,4,FALSE)=基本情報!$D$6,O3292,"")),"")</f>
        <v/>
      </c>
    </row>
    <row r="3293" spans="15:16" x14ac:dyDescent="0.15">
      <c r="O3293">
        <v>3292</v>
      </c>
      <c r="P3293" t="str">
        <f>IFERROR(IF(COUNTIF(個人情報!$BI$5:$BI$401,"登録番号" &amp; リスト!O3293)&gt;=1,"",IF(VLOOKUP(O3293,登録者リスト!$A$1:$D$43729,4,FALSE)=基本情報!$D$6,O3293,"")),"")</f>
        <v/>
      </c>
    </row>
    <row r="3294" spans="15:16" x14ac:dyDescent="0.15">
      <c r="O3294">
        <v>3293</v>
      </c>
      <c r="P3294" t="str">
        <f>IFERROR(IF(COUNTIF(個人情報!$BI$5:$BI$401,"登録番号" &amp; リスト!O3294)&gt;=1,"",IF(VLOOKUP(O3294,登録者リスト!$A$1:$D$43729,4,FALSE)=基本情報!$D$6,O3294,"")),"")</f>
        <v/>
      </c>
    </row>
    <row r="3295" spans="15:16" x14ac:dyDescent="0.15">
      <c r="O3295">
        <v>3294</v>
      </c>
      <c r="P3295" t="str">
        <f>IFERROR(IF(COUNTIF(個人情報!$BI$5:$BI$401,"登録番号" &amp; リスト!O3295)&gt;=1,"",IF(VLOOKUP(O3295,登録者リスト!$A$1:$D$43729,4,FALSE)=基本情報!$D$6,O3295,"")),"")</f>
        <v/>
      </c>
    </row>
    <row r="3296" spans="15:16" x14ac:dyDescent="0.15">
      <c r="O3296">
        <v>3295</v>
      </c>
      <c r="P3296" t="str">
        <f>IFERROR(IF(COUNTIF(個人情報!$BI$5:$BI$401,"登録番号" &amp; リスト!O3296)&gt;=1,"",IF(VLOOKUP(O3296,登録者リスト!$A$1:$D$43729,4,FALSE)=基本情報!$D$6,O3296,"")),"")</f>
        <v/>
      </c>
    </row>
    <row r="3297" spans="15:16" x14ac:dyDescent="0.15">
      <c r="O3297">
        <v>3296</v>
      </c>
      <c r="P3297" t="str">
        <f>IFERROR(IF(COUNTIF(個人情報!$BI$5:$BI$401,"登録番号" &amp; リスト!O3297)&gt;=1,"",IF(VLOOKUP(O3297,登録者リスト!$A$1:$D$43729,4,FALSE)=基本情報!$D$6,O3297,"")),"")</f>
        <v/>
      </c>
    </row>
    <row r="3298" spans="15:16" x14ac:dyDescent="0.15">
      <c r="O3298">
        <v>3297</v>
      </c>
      <c r="P3298" t="str">
        <f>IFERROR(IF(COUNTIF(個人情報!$BI$5:$BI$401,"登録番号" &amp; リスト!O3298)&gt;=1,"",IF(VLOOKUP(O3298,登録者リスト!$A$1:$D$43729,4,FALSE)=基本情報!$D$6,O3298,"")),"")</f>
        <v/>
      </c>
    </row>
    <row r="3299" spans="15:16" x14ac:dyDescent="0.15">
      <c r="O3299">
        <v>3298</v>
      </c>
      <c r="P3299" t="str">
        <f>IFERROR(IF(COUNTIF(個人情報!$BI$5:$BI$401,"登録番号" &amp; リスト!O3299)&gt;=1,"",IF(VLOOKUP(O3299,登録者リスト!$A$1:$D$43729,4,FALSE)=基本情報!$D$6,O3299,"")),"")</f>
        <v/>
      </c>
    </row>
    <row r="3300" spans="15:16" x14ac:dyDescent="0.15">
      <c r="O3300">
        <v>3299</v>
      </c>
      <c r="P3300" t="str">
        <f>IFERROR(IF(COUNTIF(個人情報!$BI$5:$BI$401,"登録番号" &amp; リスト!O3300)&gt;=1,"",IF(VLOOKUP(O3300,登録者リスト!$A$1:$D$43729,4,FALSE)=基本情報!$D$6,O3300,"")),"")</f>
        <v/>
      </c>
    </row>
    <row r="3301" spans="15:16" x14ac:dyDescent="0.15">
      <c r="O3301">
        <v>3300</v>
      </c>
      <c r="P3301" t="str">
        <f>IFERROR(IF(COUNTIF(個人情報!$BI$5:$BI$401,"登録番号" &amp; リスト!O3301)&gt;=1,"",IF(VLOOKUP(O3301,登録者リスト!$A$1:$D$43729,4,FALSE)=基本情報!$D$6,O3301,"")),"")</f>
        <v/>
      </c>
    </row>
    <row r="3302" spans="15:16" x14ac:dyDescent="0.15">
      <c r="O3302">
        <v>3301</v>
      </c>
      <c r="P3302" t="str">
        <f>IFERROR(IF(COUNTIF(個人情報!$BI$5:$BI$401,"登録番号" &amp; リスト!O3302)&gt;=1,"",IF(VLOOKUP(O3302,登録者リスト!$A$1:$D$43729,4,FALSE)=基本情報!$D$6,O3302,"")),"")</f>
        <v/>
      </c>
    </row>
    <row r="3303" spans="15:16" x14ac:dyDescent="0.15">
      <c r="O3303">
        <v>3302</v>
      </c>
      <c r="P3303" t="str">
        <f>IFERROR(IF(COUNTIF(個人情報!$BI$5:$BI$401,"登録番号" &amp; リスト!O3303)&gt;=1,"",IF(VLOOKUP(O3303,登録者リスト!$A$1:$D$43729,4,FALSE)=基本情報!$D$6,O3303,"")),"")</f>
        <v/>
      </c>
    </row>
    <row r="3304" spans="15:16" x14ac:dyDescent="0.15">
      <c r="O3304">
        <v>3303</v>
      </c>
      <c r="P3304" t="str">
        <f>IFERROR(IF(COUNTIF(個人情報!$BI$5:$BI$401,"登録番号" &amp; リスト!O3304)&gt;=1,"",IF(VLOOKUP(O3304,登録者リスト!$A$1:$D$43729,4,FALSE)=基本情報!$D$6,O3304,"")),"")</f>
        <v/>
      </c>
    </row>
    <row r="3305" spans="15:16" x14ac:dyDescent="0.15">
      <c r="O3305">
        <v>3304</v>
      </c>
      <c r="P3305" t="str">
        <f>IFERROR(IF(COUNTIF(個人情報!$BI$5:$BI$401,"登録番号" &amp; リスト!O3305)&gt;=1,"",IF(VLOOKUP(O3305,登録者リスト!$A$1:$D$43729,4,FALSE)=基本情報!$D$6,O3305,"")),"")</f>
        <v/>
      </c>
    </row>
    <row r="3306" spans="15:16" x14ac:dyDescent="0.15">
      <c r="O3306">
        <v>3305</v>
      </c>
      <c r="P3306" t="str">
        <f>IFERROR(IF(COUNTIF(個人情報!$BI$5:$BI$401,"登録番号" &amp; リスト!O3306)&gt;=1,"",IF(VLOOKUP(O3306,登録者リスト!$A$1:$D$43729,4,FALSE)=基本情報!$D$6,O3306,"")),"")</f>
        <v/>
      </c>
    </row>
    <row r="3307" spans="15:16" x14ac:dyDescent="0.15">
      <c r="O3307">
        <v>3306</v>
      </c>
      <c r="P3307" t="str">
        <f>IFERROR(IF(COUNTIF(個人情報!$BI$5:$BI$401,"登録番号" &amp; リスト!O3307)&gt;=1,"",IF(VLOOKUP(O3307,登録者リスト!$A$1:$D$43729,4,FALSE)=基本情報!$D$6,O3307,"")),"")</f>
        <v/>
      </c>
    </row>
    <row r="3308" spans="15:16" x14ac:dyDescent="0.15">
      <c r="O3308">
        <v>3307</v>
      </c>
      <c r="P3308" t="str">
        <f>IFERROR(IF(COUNTIF(個人情報!$BI$5:$BI$401,"登録番号" &amp; リスト!O3308)&gt;=1,"",IF(VLOOKUP(O3308,登録者リスト!$A$1:$D$43729,4,FALSE)=基本情報!$D$6,O3308,"")),"")</f>
        <v/>
      </c>
    </row>
    <row r="3309" spans="15:16" x14ac:dyDescent="0.15">
      <c r="O3309">
        <v>3308</v>
      </c>
      <c r="P3309" t="str">
        <f>IFERROR(IF(COUNTIF(個人情報!$BI$5:$BI$401,"登録番号" &amp; リスト!O3309)&gt;=1,"",IF(VLOOKUP(O3309,登録者リスト!$A$1:$D$43729,4,FALSE)=基本情報!$D$6,O3309,"")),"")</f>
        <v/>
      </c>
    </row>
    <row r="3310" spans="15:16" x14ac:dyDescent="0.15">
      <c r="O3310">
        <v>3309</v>
      </c>
      <c r="P3310" t="str">
        <f>IFERROR(IF(COUNTIF(個人情報!$BI$5:$BI$401,"登録番号" &amp; リスト!O3310)&gt;=1,"",IF(VLOOKUP(O3310,登録者リスト!$A$1:$D$43729,4,FALSE)=基本情報!$D$6,O3310,"")),"")</f>
        <v/>
      </c>
    </row>
    <row r="3311" spans="15:16" x14ac:dyDescent="0.15">
      <c r="O3311">
        <v>3310</v>
      </c>
      <c r="P3311" t="str">
        <f>IFERROR(IF(COUNTIF(個人情報!$BI$5:$BI$401,"登録番号" &amp; リスト!O3311)&gt;=1,"",IF(VLOOKUP(O3311,登録者リスト!$A$1:$D$43729,4,FALSE)=基本情報!$D$6,O3311,"")),"")</f>
        <v/>
      </c>
    </row>
    <row r="3312" spans="15:16" x14ac:dyDescent="0.15">
      <c r="O3312">
        <v>3311</v>
      </c>
      <c r="P3312" t="str">
        <f>IFERROR(IF(COUNTIF(個人情報!$BI$5:$BI$401,"登録番号" &amp; リスト!O3312)&gt;=1,"",IF(VLOOKUP(O3312,登録者リスト!$A$1:$D$43729,4,FALSE)=基本情報!$D$6,O3312,"")),"")</f>
        <v/>
      </c>
    </row>
    <row r="3313" spans="15:16" x14ac:dyDescent="0.15">
      <c r="O3313">
        <v>3312</v>
      </c>
      <c r="P3313" t="str">
        <f>IFERROR(IF(COUNTIF(個人情報!$BI$5:$BI$401,"登録番号" &amp; リスト!O3313)&gt;=1,"",IF(VLOOKUP(O3313,登録者リスト!$A$1:$D$43729,4,FALSE)=基本情報!$D$6,O3313,"")),"")</f>
        <v/>
      </c>
    </row>
    <row r="3314" spans="15:16" x14ac:dyDescent="0.15">
      <c r="O3314">
        <v>3313</v>
      </c>
      <c r="P3314" t="str">
        <f>IFERROR(IF(COUNTIF(個人情報!$BI$5:$BI$401,"登録番号" &amp; リスト!O3314)&gt;=1,"",IF(VLOOKUP(O3314,登録者リスト!$A$1:$D$43729,4,FALSE)=基本情報!$D$6,O3314,"")),"")</f>
        <v/>
      </c>
    </row>
    <row r="3315" spans="15:16" x14ac:dyDescent="0.15">
      <c r="O3315">
        <v>3314</v>
      </c>
      <c r="P3315" t="str">
        <f>IFERROR(IF(COUNTIF(個人情報!$BI$5:$BI$401,"登録番号" &amp; リスト!O3315)&gt;=1,"",IF(VLOOKUP(O3315,登録者リスト!$A$1:$D$43729,4,FALSE)=基本情報!$D$6,O3315,"")),"")</f>
        <v/>
      </c>
    </row>
    <row r="3316" spans="15:16" x14ac:dyDescent="0.15">
      <c r="O3316">
        <v>3315</v>
      </c>
      <c r="P3316" t="str">
        <f>IFERROR(IF(COUNTIF(個人情報!$BI$5:$BI$401,"登録番号" &amp; リスト!O3316)&gt;=1,"",IF(VLOOKUP(O3316,登録者リスト!$A$1:$D$43729,4,FALSE)=基本情報!$D$6,O3316,"")),"")</f>
        <v/>
      </c>
    </row>
    <row r="3317" spans="15:16" x14ac:dyDescent="0.15">
      <c r="O3317">
        <v>3316</v>
      </c>
      <c r="P3317" t="str">
        <f>IFERROR(IF(COUNTIF(個人情報!$BI$5:$BI$401,"登録番号" &amp; リスト!O3317)&gt;=1,"",IF(VLOOKUP(O3317,登録者リスト!$A$1:$D$43729,4,FALSE)=基本情報!$D$6,O3317,"")),"")</f>
        <v/>
      </c>
    </row>
    <row r="3318" spans="15:16" x14ac:dyDescent="0.15">
      <c r="O3318">
        <v>3317</v>
      </c>
      <c r="P3318" t="str">
        <f>IFERROR(IF(COUNTIF(個人情報!$BI$5:$BI$401,"登録番号" &amp; リスト!O3318)&gt;=1,"",IF(VLOOKUP(O3318,登録者リスト!$A$1:$D$43729,4,FALSE)=基本情報!$D$6,O3318,"")),"")</f>
        <v/>
      </c>
    </row>
    <row r="3319" spans="15:16" x14ac:dyDescent="0.15">
      <c r="O3319">
        <v>3318</v>
      </c>
      <c r="P3319" t="str">
        <f>IFERROR(IF(COUNTIF(個人情報!$BI$5:$BI$401,"登録番号" &amp; リスト!O3319)&gt;=1,"",IF(VLOOKUP(O3319,登録者リスト!$A$1:$D$43729,4,FALSE)=基本情報!$D$6,O3319,"")),"")</f>
        <v/>
      </c>
    </row>
    <row r="3320" spans="15:16" x14ac:dyDescent="0.15">
      <c r="O3320">
        <v>3319</v>
      </c>
      <c r="P3320" t="str">
        <f>IFERROR(IF(COUNTIF(個人情報!$BI$5:$BI$401,"登録番号" &amp; リスト!O3320)&gt;=1,"",IF(VLOOKUP(O3320,登録者リスト!$A$1:$D$43729,4,FALSE)=基本情報!$D$6,O3320,"")),"")</f>
        <v/>
      </c>
    </row>
    <row r="3321" spans="15:16" x14ac:dyDescent="0.15">
      <c r="O3321">
        <v>3320</v>
      </c>
      <c r="P3321" t="str">
        <f>IFERROR(IF(COUNTIF(個人情報!$BI$5:$BI$401,"登録番号" &amp; リスト!O3321)&gt;=1,"",IF(VLOOKUP(O3321,登録者リスト!$A$1:$D$43729,4,FALSE)=基本情報!$D$6,O3321,"")),"")</f>
        <v/>
      </c>
    </row>
    <row r="3322" spans="15:16" x14ac:dyDescent="0.15">
      <c r="O3322">
        <v>3321</v>
      </c>
      <c r="P3322" t="str">
        <f>IFERROR(IF(COUNTIF(個人情報!$BI$5:$BI$401,"登録番号" &amp; リスト!O3322)&gt;=1,"",IF(VLOOKUP(O3322,登録者リスト!$A$1:$D$43729,4,FALSE)=基本情報!$D$6,O3322,"")),"")</f>
        <v/>
      </c>
    </row>
    <row r="3323" spans="15:16" x14ac:dyDescent="0.15">
      <c r="O3323">
        <v>3322</v>
      </c>
      <c r="P3323" t="str">
        <f>IFERROR(IF(COUNTIF(個人情報!$BI$5:$BI$401,"登録番号" &amp; リスト!O3323)&gt;=1,"",IF(VLOOKUP(O3323,登録者リスト!$A$1:$D$43729,4,FALSE)=基本情報!$D$6,O3323,"")),"")</f>
        <v/>
      </c>
    </row>
    <row r="3324" spans="15:16" x14ac:dyDescent="0.15">
      <c r="O3324">
        <v>3323</v>
      </c>
      <c r="P3324" t="str">
        <f>IFERROR(IF(COUNTIF(個人情報!$BI$5:$BI$401,"登録番号" &amp; リスト!O3324)&gt;=1,"",IF(VLOOKUP(O3324,登録者リスト!$A$1:$D$43729,4,FALSE)=基本情報!$D$6,O3324,"")),"")</f>
        <v/>
      </c>
    </row>
    <row r="3325" spans="15:16" x14ac:dyDescent="0.15">
      <c r="O3325">
        <v>3324</v>
      </c>
      <c r="P3325" t="str">
        <f>IFERROR(IF(COUNTIF(個人情報!$BI$5:$BI$401,"登録番号" &amp; リスト!O3325)&gt;=1,"",IF(VLOOKUP(O3325,登録者リスト!$A$1:$D$43729,4,FALSE)=基本情報!$D$6,O3325,"")),"")</f>
        <v/>
      </c>
    </row>
    <row r="3326" spans="15:16" x14ac:dyDescent="0.15">
      <c r="O3326">
        <v>3325</v>
      </c>
      <c r="P3326" t="str">
        <f>IFERROR(IF(COUNTIF(個人情報!$BI$5:$BI$401,"登録番号" &amp; リスト!O3326)&gt;=1,"",IF(VLOOKUP(O3326,登録者リスト!$A$1:$D$43729,4,FALSE)=基本情報!$D$6,O3326,"")),"")</f>
        <v/>
      </c>
    </row>
    <row r="3327" spans="15:16" x14ac:dyDescent="0.15">
      <c r="O3327">
        <v>3326</v>
      </c>
      <c r="P3327" t="str">
        <f>IFERROR(IF(COUNTIF(個人情報!$BI$5:$BI$401,"登録番号" &amp; リスト!O3327)&gt;=1,"",IF(VLOOKUP(O3327,登録者リスト!$A$1:$D$43729,4,FALSE)=基本情報!$D$6,O3327,"")),"")</f>
        <v/>
      </c>
    </row>
    <row r="3328" spans="15:16" x14ac:dyDescent="0.15">
      <c r="O3328">
        <v>3327</v>
      </c>
      <c r="P3328" t="str">
        <f>IFERROR(IF(COUNTIF(個人情報!$BI$5:$BI$401,"登録番号" &amp; リスト!O3328)&gt;=1,"",IF(VLOOKUP(O3328,登録者リスト!$A$1:$D$43729,4,FALSE)=基本情報!$D$6,O3328,"")),"")</f>
        <v/>
      </c>
    </row>
    <row r="3329" spans="15:16" x14ac:dyDescent="0.15">
      <c r="O3329">
        <v>3328</v>
      </c>
      <c r="P3329" t="str">
        <f>IFERROR(IF(COUNTIF(個人情報!$BI$5:$BI$401,"登録番号" &amp; リスト!O3329)&gt;=1,"",IF(VLOOKUP(O3329,登録者リスト!$A$1:$D$43729,4,FALSE)=基本情報!$D$6,O3329,"")),"")</f>
        <v/>
      </c>
    </row>
    <row r="3330" spans="15:16" x14ac:dyDescent="0.15">
      <c r="O3330">
        <v>3329</v>
      </c>
      <c r="P3330" t="str">
        <f>IFERROR(IF(COUNTIF(個人情報!$BI$5:$BI$401,"登録番号" &amp; リスト!O3330)&gt;=1,"",IF(VLOOKUP(O3330,登録者リスト!$A$1:$D$43729,4,FALSE)=基本情報!$D$6,O3330,"")),"")</f>
        <v/>
      </c>
    </row>
    <row r="3331" spans="15:16" x14ac:dyDescent="0.15">
      <c r="O3331">
        <v>3330</v>
      </c>
      <c r="P3331" t="str">
        <f>IFERROR(IF(COUNTIF(個人情報!$BI$5:$BI$401,"登録番号" &amp; リスト!O3331)&gt;=1,"",IF(VLOOKUP(O3331,登録者リスト!$A$1:$D$43729,4,FALSE)=基本情報!$D$6,O3331,"")),"")</f>
        <v/>
      </c>
    </row>
    <row r="3332" spans="15:16" x14ac:dyDescent="0.15">
      <c r="O3332">
        <v>3331</v>
      </c>
      <c r="P3332" t="str">
        <f>IFERROR(IF(COUNTIF(個人情報!$BI$5:$BI$401,"登録番号" &amp; リスト!O3332)&gt;=1,"",IF(VLOOKUP(O3332,登録者リスト!$A$1:$D$43729,4,FALSE)=基本情報!$D$6,O3332,"")),"")</f>
        <v/>
      </c>
    </row>
    <row r="3333" spans="15:16" x14ac:dyDescent="0.15">
      <c r="O3333">
        <v>3332</v>
      </c>
      <c r="P3333" t="str">
        <f>IFERROR(IF(COUNTIF(個人情報!$BI$5:$BI$401,"登録番号" &amp; リスト!O3333)&gt;=1,"",IF(VLOOKUP(O3333,登録者リスト!$A$1:$D$43729,4,FALSE)=基本情報!$D$6,O3333,"")),"")</f>
        <v/>
      </c>
    </row>
    <row r="3334" spans="15:16" x14ac:dyDescent="0.15">
      <c r="O3334">
        <v>3333</v>
      </c>
      <c r="P3334" t="str">
        <f>IFERROR(IF(COUNTIF(個人情報!$BI$5:$BI$401,"登録番号" &amp; リスト!O3334)&gt;=1,"",IF(VLOOKUP(O3334,登録者リスト!$A$1:$D$43729,4,FALSE)=基本情報!$D$6,O3334,"")),"")</f>
        <v/>
      </c>
    </row>
    <row r="3335" spans="15:16" x14ac:dyDescent="0.15">
      <c r="O3335">
        <v>3334</v>
      </c>
      <c r="P3335" t="str">
        <f>IFERROR(IF(COUNTIF(個人情報!$BI$5:$BI$401,"登録番号" &amp; リスト!O3335)&gt;=1,"",IF(VLOOKUP(O3335,登録者リスト!$A$1:$D$43729,4,FALSE)=基本情報!$D$6,O3335,"")),"")</f>
        <v/>
      </c>
    </row>
    <row r="3336" spans="15:16" x14ac:dyDescent="0.15">
      <c r="O3336">
        <v>3335</v>
      </c>
      <c r="P3336" t="str">
        <f>IFERROR(IF(COUNTIF(個人情報!$BI$5:$BI$401,"登録番号" &amp; リスト!O3336)&gt;=1,"",IF(VLOOKUP(O3336,登録者リスト!$A$1:$D$43729,4,FALSE)=基本情報!$D$6,O3336,"")),"")</f>
        <v/>
      </c>
    </row>
    <row r="3337" spans="15:16" x14ac:dyDescent="0.15">
      <c r="O3337">
        <v>3336</v>
      </c>
      <c r="P3337" t="str">
        <f>IFERROR(IF(COUNTIF(個人情報!$BI$5:$BI$401,"登録番号" &amp; リスト!O3337)&gt;=1,"",IF(VLOOKUP(O3337,登録者リスト!$A$1:$D$43729,4,FALSE)=基本情報!$D$6,O3337,"")),"")</f>
        <v/>
      </c>
    </row>
    <row r="3338" spans="15:16" x14ac:dyDescent="0.15">
      <c r="O3338">
        <v>3337</v>
      </c>
      <c r="P3338" t="str">
        <f>IFERROR(IF(COUNTIF(個人情報!$BI$5:$BI$401,"登録番号" &amp; リスト!O3338)&gt;=1,"",IF(VLOOKUP(O3338,登録者リスト!$A$1:$D$43729,4,FALSE)=基本情報!$D$6,O3338,"")),"")</f>
        <v/>
      </c>
    </row>
    <row r="3339" spans="15:16" x14ac:dyDescent="0.15">
      <c r="O3339">
        <v>3338</v>
      </c>
      <c r="P3339" t="str">
        <f>IFERROR(IF(COUNTIF(個人情報!$BI$5:$BI$401,"登録番号" &amp; リスト!O3339)&gt;=1,"",IF(VLOOKUP(O3339,登録者リスト!$A$1:$D$43729,4,FALSE)=基本情報!$D$6,O3339,"")),"")</f>
        <v/>
      </c>
    </row>
    <row r="3340" spans="15:16" x14ac:dyDescent="0.15">
      <c r="O3340">
        <v>3339</v>
      </c>
      <c r="P3340" t="str">
        <f>IFERROR(IF(COUNTIF(個人情報!$BI$5:$BI$401,"登録番号" &amp; リスト!O3340)&gt;=1,"",IF(VLOOKUP(O3340,登録者リスト!$A$1:$D$43729,4,FALSE)=基本情報!$D$6,O3340,"")),"")</f>
        <v/>
      </c>
    </row>
    <row r="3341" spans="15:16" x14ac:dyDescent="0.15">
      <c r="O3341">
        <v>3340</v>
      </c>
      <c r="P3341" t="str">
        <f>IFERROR(IF(COUNTIF(個人情報!$BI$5:$BI$401,"登録番号" &amp; リスト!O3341)&gt;=1,"",IF(VLOOKUP(O3341,登録者リスト!$A$1:$D$43729,4,FALSE)=基本情報!$D$6,O3341,"")),"")</f>
        <v/>
      </c>
    </row>
    <row r="3342" spans="15:16" x14ac:dyDescent="0.15">
      <c r="O3342">
        <v>3341</v>
      </c>
      <c r="P3342" t="str">
        <f>IFERROR(IF(COUNTIF(個人情報!$BI$5:$BI$401,"登録番号" &amp; リスト!O3342)&gt;=1,"",IF(VLOOKUP(O3342,登録者リスト!$A$1:$D$43729,4,FALSE)=基本情報!$D$6,O3342,"")),"")</f>
        <v/>
      </c>
    </row>
    <row r="3343" spans="15:16" x14ac:dyDescent="0.15">
      <c r="O3343">
        <v>3342</v>
      </c>
      <c r="P3343" t="str">
        <f>IFERROR(IF(COUNTIF(個人情報!$BI$5:$BI$401,"登録番号" &amp; リスト!O3343)&gt;=1,"",IF(VLOOKUP(O3343,登録者リスト!$A$1:$D$43729,4,FALSE)=基本情報!$D$6,O3343,"")),"")</f>
        <v/>
      </c>
    </row>
    <row r="3344" spans="15:16" x14ac:dyDescent="0.15">
      <c r="O3344">
        <v>3343</v>
      </c>
      <c r="P3344" t="str">
        <f>IFERROR(IF(COUNTIF(個人情報!$BI$5:$BI$401,"登録番号" &amp; リスト!O3344)&gt;=1,"",IF(VLOOKUP(O3344,登録者リスト!$A$1:$D$43729,4,FALSE)=基本情報!$D$6,O3344,"")),"")</f>
        <v/>
      </c>
    </row>
    <row r="3345" spans="15:16" x14ac:dyDescent="0.15">
      <c r="O3345">
        <v>3344</v>
      </c>
      <c r="P3345" t="str">
        <f>IFERROR(IF(COUNTIF(個人情報!$BI$5:$BI$401,"登録番号" &amp; リスト!O3345)&gt;=1,"",IF(VLOOKUP(O3345,登録者リスト!$A$1:$D$43729,4,FALSE)=基本情報!$D$6,O3345,"")),"")</f>
        <v/>
      </c>
    </row>
    <row r="3346" spans="15:16" x14ac:dyDescent="0.15">
      <c r="O3346">
        <v>3345</v>
      </c>
      <c r="P3346" t="str">
        <f>IFERROR(IF(COUNTIF(個人情報!$BI$5:$BI$401,"登録番号" &amp; リスト!O3346)&gt;=1,"",IF(VLOOKUP(O3346,登録者リスト!$A$1:$D$43729,4,FALSE)=基本情報!$D$6,O3346,"")),"")</f>
        <v/>
      </c>
    </row>
    <row r="3347" spans="15:16" x14ac:dyDescent="0.15">
      <c r="O3347">
        <v>3346</v>
      </c>
      <c r="P3347" t="str">
        <f>IFERROR(IF(COUNTIF(個人情報!$BI$5:$BI$401,"登録番号" &amp; リスト!O3347)&gt;=1,"",IF(VLOOKUP(O3347,登録者リスト!$A$1:$D$43729,4,FALSE)=基本情報!$D$6,O3347,"")),"")</f>
        <v/>
      </c>
    </row>
    <row r="3348" spans="15:16" x14ac:dyDescent="0.15">
      <c r="O3348">
        <v>3347</v>
      </c>
      <c r="P3348" t="str">
        <f>IFERROR(IF(COUNTIF(個人情報!$BI$5:$BI$401,"登録番号" &amp; リスト!O3348)&gt;=1,"",IF(VLOOKUP(O3348,登録者リスト!$A$1:$D$43729,4,FALSE)=基本情報!$D$6,O3348,"")),"")</f>
        <v/>
      </c>
    </row>
    <row r="3349" spans="15:16" x14ac:dyDescent="0.15">
      <c r="O3349">
        <v>3348</v>
      </c>
      <c r="P3349" t="str">
        <f>IFERROR(IF(COUNTIF(個人情報!$BI$5:$BI$401,"登録番号" &amp; リスト!O3349)&gt;=1,"",IF(VLOOKUP(O3349,登録者リスト!$A$1:$D$43729,4,FALSE)=基本情報!$D$6,O3349,"")),"")</f>
        <v/>
      </c>
    </row>
    <row r="3350" spans="15:16" x14ac:dyDescent="0.15">
      <c r="O3350">
        <v>3349</v>
      </c>
      <c r="P3350" t="str">
        <f>IFERROR(IF(COUNTIF(個人情報!$BI$5:$BI$401,"登録番号" &amp; リスト!O3350)&gt;=1,"",IF(VLOOKUP(O3350,登録者リスト!$A$1:$D$43729,4,FALSE)=基本情報!$D$6,O3350,"")),"")</f>
        <v/>
      </c>
    </row>
    <row r="3351" spans="15:16" x14ac:dyDescent="0.15">
      <c r="O3351">
        <v>3350</v>
      </c>
      <c r="P3351" t="str">
        <f>IFERROR(IF(COUNTIF(個人情報!$BI$5:$BI$401,"登録番号" &amp; リスト!O3351)&gt;=1,"",IF(VLOOKUP(O3351,登録者リスト!$A$1:$D$43729,4,FALSE)=基本情報!$D$6,O3351,"")),"")</f>
        <v/>
      </c>
    </row>
    <row r="3352" spans="15:16" x14ac:dyDescent="0.15">
      <c r="O3352">
        <v>3351</v>
      </c>
      <c r="P3352" t="str">
        <f>IFERROR(IF(COUNTIF(個人情報!$BI$5:$BI$401,"登録番号" &amp; リスト!O3352)&gt;=1,"",IF(VLOOKUP(O3352,登録者リスト!$A$1:$D$43729,4,FALSE)=基本情報!$D$6,O3352,"")),"")</f>
        <v/>
      </c>
    </row>
    <row r="3353" spans="15:16" x14ac:dyDescent="0.15">
      <c r="O3353">
        <v>3352</v>
      </c>
      <c r="P3353" t="str">
        <f>IFERROR(IF(COUNTIF(個人情報!$BI$5:$BI$401,"登録番号" &amp; リスト!O3353)&gt;=1,"",IF(VLOOKUP(O3353,登録者リスト!$A$1:$D$43729,4,FALSE)=基本情報!$D$6,O3353,"")),"")</f>
        <v/>
      </c>
    </row>
    <row r="3354" spans="15:16" x14ac:dyDescent="0.15">
      <c r="O3354">
        <v>3353</v>
      </c>
      <c r="P3354" t="str">
        <f>IFERROR(IF(COUNTIF(個人情報!$BI$5:$BI$401,"登録番号" &amp; リスト!O3354)&gt;=1,"",IF(VLOOKUP(O3354,登録者リスト!$A$1:$D$43729,4,FALSE)=基本情報!$D$6,O3354,"")),"")</f>
        <v/>
      </c>
    </row>
    <row r="3355" spans="15:16" x14ac:dyDescent="0.15">
      <c r="O3355">
        <v>3354</v>
      </c>
      <c r="P3355" t="str">
        <f>IFERROR(IF(COUNTIF(個人情報!$BI$5:$BI$401,"登録番号" &amp; リスト!O3355)&gt;=1,"",IF(VLOOKUP(O3355,登録者リスト!$A$1:$D$43729,4,FALSE)=基本情報!$D$6,O3355,"")),"")</f>
        <v/>
      </c>
    </row>
    <row r="3356" spans="15:16" x14ac:dyDescent="0.15">
      <c r="O3356">
        <v>3355</v>
      </c>
      <c r="P3356" t="str">
        <f>IFERROR(IF(COUNTIF(個人情報!$BI$5:$BI$401,"登録番号" &amp; リスト!O3356)&gt;=1,"",IF(VLOOKUP(O3356,登録者リスト!$A$1:$D$43729,4,FALSE)=基本情報!$D$6,O3356,"")),"")</f>
        <v/>
      </c>
    </row>
    <row r="3357" spans="15:16" x14ac:dyDescent="0.15">
      <c r="O3357">
        <v>3356</v>
      </c>
      <c r="P3357" t="str">
        <f>IFERROR(IF(COUNTIF(個人情報!$BI$5:$BI$401,"登録番号" &amp; リスト!O3357)&gt;=1,"",IF(VLOOKUP(O3357,登録者リスト!$A$1:$D$43729,4,FALSE)=基本情報!$D$6,O3357,"")),"")</f>
        <v/>
      </c>
    </row>
    <row r="3358" spans="15:16" x14ac:dyDescent="0.15">
      <c r="O3358">
        <v>3357</v>
      </c>
      <c r="P3358" t="str">
        <f>IFERROR(IF(COUNTIF(個人情報!$BI$5:$BI$401,"登録番号" &amp; リスト!O3358)&gt;=1,"",IF(VLOOKUP(O3358,登録者リスト!$A$1:$D$43729,4,FALSE)=基本情報!$D$6,O3358,"")),"")</f>
        <v/>
      </c>
    </row>
    <row r="3359" spans="15:16" x14ac:dyDescent="0.15">
      <c r="O3359">
        <v>3358</v>
      </c>
      <c r="P3359" t="str">
        <f>IFERROR(IF(COUNTIF(個人情報!$BI$5:$BI$401,"登録番号" &amp; リスト!O3359)&gt;=1,"",IF(VLOOKUP(O3359,登録者リスト!$A$1:$D$43729,4,FALSE)=基本情報!$D$6,O3359,"")),"")</f>
        <v/>
      </c>
    </row>
    <row r="3360" spans="15:16" x14ac:dyDescent="0.15">
      <c r="O3360">
        <v>3359</v>
      </c>
      <c r="P3360" t="str">
        <f>IFERROR(IF(COUNTIF(個人情報!$BI$5:$BI$401,"登録番号" &amp; リスト!O3360)&gt;=1,"",IF(VLOOKUP(O3360,登録者リスト!$A$1:$D$43729,4,FALSE)=基本情報!$D$6,O3360,"")),"")</f>
        <v/>
      </c>
    </row>
    <row r="3361" spans="15:16" x14ac:dyDescent="0.15">
      <c r="O3361">
        <v>3360</v>
      </c>
      <c r="P3361" t="str">
        <f>IFERROR(IF(COUNTIF(個人情報!$BI$5:$BI$401,"登録番号" &amp; リスト!O3361)&gt;=1,"",IF(VLOOKUP(O3361,登録者リスト!$A$1:$D$43729,4,FALSE)=基本情報!$D$6,O3361,"")),"")</f>
        <v/>
      </c>
    </row>
    <row r="3362" spans="15:16" x14ac:dyDescent="0.15">
      <c r="O3362">
        <v>3361</v>
      </c>
      <c r="P3362" t="str">
        <f>IFERROR(IF(COUNTIF(個人情報!$BI$5:$BI$401,"登録番号" &amp; リスト!O3362)&gt;=1,"",IF(VLOOKUP(O3362,登録者リスト!$A$1:$D$43729,4,FALSE)=基本情報!$D$6,O3362,"")),"")</f>
        <v/>
      </c>
    </row>
    <row r="3363" spans="15:16" x14ac:dyDescent="0.15">
      <c r="O3363">
        <v>3362</v>
      </c>
      <c r="P3363" t="str">
        <f>IFERROR(IF(COUNTIF(個人情報!$BI$5:$BI$401,"登録番号" &amp; リスト!O3363)&gt;=1,"",IF(VLOOKUP(O3363,登録者リスト!$A$1:$D$43729,4,FALSE)=基本情報!$D$6,O3363,"")),"")</f>
        <v/>
      </c>
    </row>
    <row r="3364" spans="15:16" x14ac:dyDescent="0.15">
      <c r="O3364">
        <v>3363</v>
      </c>
      <c r="P3364" t="str">
        <f>IFERROR(IF(COUNTIF(個人情報!$BI$5:$BI$401,"登録番号" &amp; リスト!O3364)&gt;=1,"",IF(VLOOKUP(O3364,登録者リスト!$A$1:$D$43729,4,FALSE)=基本情報!$D$6,O3364,"")),"")</f>
        <v/>
      </c>
    </row>
    <row r="3365" spans="15:16" x14ac:dyDescent="0.15">
      <c r="O3365">
        <v>3364</v>
      </c>
      <c r="P3365" t="str">
        <f>IFERROR(IF(COUNTIF(個人情報!$BI$5:$BI$401,"登録番号" &amp; リスト!O3365)&gt;=1,"",IF(VLOOKUP(O3365,登録者リスト!$A$1:$D$43729,4,FALSE)=基本情報!$D$6,O3365,"")),"")</f>
        <v/>
      </c>
    </row>
    <row r="3366" spans="15:16" x14ac:dyDescent="0.15">
      <c r="O3366">
        <v>3365</v>
      </c>
      <c r="P3366" t="str">
        <f>IFERROR(IF(COUNTIF(個人情報!$BI$5:$BI$401,"登録番号" &amp; リスト!O3366)&gt;=1,"",IF(VLOOKUP(O3366,登録者リスト!$A$1:$D$43729,4,FALSE)=基本情報!$D$6,O3366,"")),"")</f>
        <v/>
      </c>
    </row>
    <row r="3367" spans="15:16" x14ac:dyDescent="0.15">
      <c r="O3367">
        <v>3366</v>
      </c>
      <c r="P3367" t="str">
        <f>IFERROR(IF(COUNTIF(個人情報!$BI$5:$BI$401,"登録番号" &amp; リスト!O3367)&gt;=1,"",IF(VLOOKUP(O3367,登録者リスト!$A$1:$D$43729,4,FALSE)=基本情報!$D$6,O3367,"")),"")</f>
        <v/>
      </c>
    </row>
    <row r="3368" spans="15:16" x14ac:dyDescent="0.15">
      <c r="O3368">
        <v>3367</v>
      </c>
      <c r="P3368" t="str">
        <f>IFERROR(IF(COUNTIF(個人情報!$BI$5:$BI$401,"登録番号" &amp; リスト!O3368)&gt;=1,"",IF(VLOOKUP(O3368,登録者リスト!$A$1:$D$43729,4,FALSE)=基本情報!$D$6,O3368,"")),"")</f>
        <v/>
      </c>
    </row>
    <row r="3369" spans="15:16" x14ac:dyDescent="0.15">
      <c r="O3369">
        <v>3368</v>
      </c>
      <c r="P3369" t="str">
        <f>IFERROR(IF(COUNTIF(個人情報!$BI$5:$BI$401,"登録番号" &amp; リスト!O3369)&gt;=1,"",IF(VLOOKUP(O3369,登録者リスト!$A$1:$D$43729,4,FALSE)=基本情報!$D$6,O3369,"")),"")</f>
        <v/>
      </c>
    </row>
    <row r="3370" spans="15:16" x14ac:dyDescent="0.15">
      <c r="O3370">
        <v>3369</v>
      </c>
      <c r="P3370" t="str">
        <f>IFERROR(IF(COUNTIF(個人情報!$BI$5:$BI$401,"登録番号" &amp; リスト!O3370)&gt;=1,"",IF(VLOOKUP(O3370,登録者リスト!$A$1:$D$43729,4,FALSE)=基本情報!$D$6,O3370,"")),"")</f>
        <v/>
      </c>
    </row>
    <row r="3371" spans="15:16" x14ac:dyDescent="0.15">
      <c r="O3371">
        <v>3370</v>
      </c>
      <c r="P3371" t="str">
        <f>IFERROR(IF(COUNTIF(個人情報!$BI$5:$BI$401,"登録番号" &amp; リスト!O3371)&gt;=1,"",IF(VLOOKUP(O3371,登録者リスト!$A$1:$D$43729,4,FALSE)=基本情報!$D$6,O3371,"")),"")</f>
        <v/>
      </c>
    </row>
    <row r="3372" spans="15:16" x14ac:dyDescent="0.15">
      <c r="O3372">
        <v>3371</v>
      </c>
      <c r="P3372" t="str">
        <f>IFERROR(IF(COUNTIF(個人情報!$BI$5:$BI$401,"登録番号" &amp; リスト!O3372)&gt;=1,"",IF(VLOOKUP(O3372,登録者リスト!$A$1:$D$43729,4,FALSE)=基本情報!$D$6,O3372,"")),"")</f>
        <v/>
      </c>
    </row>
    <row r="3373" spans="15:16" x14ac:dyDescent="0.15">
      <c r="O3373">
        <v>3372</v>
      </c>
      <c r="P3373" t="str">
        <f>IFERROR(IF(COUNTIF(個人情報!$BI$5:$BI$401,"登録番号" &amp; リスト!O3373)&gt;=1,"",IF(VLOOKUP(O3373,登録者リスト!$A$1:$D$43729,4,FALSE)=基本情報!$D$6,O3373,"")),"")</f>
        <v/>
      </c>
    </row>
    <row r="3374" spans="15:16" x14ac:dyDescent="0.15">
      <c r="O3374">
        <v>3373</v>
      </c>
      <c r="P3374" t="str">
        <f>IFERROR(IF(COUNTIF(個人情報!$BI$5:$BI$401,"登録番号" &amp; リスト!O3374)&gt;=1,"",IF(VLOOKUP(O3374,登録者リスト!$A$1:$D$43729,4,FALSE)=基本情報!$D$6,O3374,"")),"")</f>
        <v/>
      </c>
    </row>
    <row r="3375" spans="15:16" x14ac:dyDescent="0.15">
      <c r="O3375">
        <v>3374</v>
      </c>
      <c r="P3375" t="str">
        <f>IFERROR(IF(COUNTIF(個人情報!$BI$5:$BI$401,"登録番号" &amp; リスト!O3375)&gt;=1,"",IF(VLOOKUP(O3375,登録者リスト!$A$1:$D$43729,4,FALSE)=基本情報!$D$6,O3375,"")),"")</f>
        <v/>
      </c>
    </row>
    <row r="3376" spans="15:16" x14ac:dyDescent="0.15">
      <c r="O3376">
        <v>3375</v>
      </c>
      <c r="P3376" t="str">
        <f>IFERROR(IF(COUNTIF(個人情報!$BI$5:$BI$401,"登録番号" &amp; リスト!O3376)&gt;=1,"",IF(VLOOKUP(O3376,登録者リスト!$A$1:$D$43729,4,FALSE)=基本情報!$D$6,O3376,"")),"")</f>
        <v/>
      </c>
    </row>
    <row r="3377" spans="15:16" x14ac:dyDescent="0.15">
      <c r="O3377">
        <v>3376</v>
      </c>
      <c r="P3377" t="str">
        <f>IFERROR(IF(COUNTIF(個人情報!$BI$5:$BI$401,"登録番号" &amp; リスト!O3377)&gt;=1,"",IF(VLOOKUP(O3377,登録者リスト!$A$1:$D$43729,4,FALSE)=基本情報!$D$6,O3377,"")),"")</f>
        <v/>
      </c>
    </row>
    <row r="3378" spans="15:16" x14ac:dyDescent="0.15">
      <c r="O3378">
        <v>3377</v>
      </c>
      <c r="P3378" t="str">
        <f>IFERROR(IF(COUNTIF(個人情報!$BI$5:$BI$401,"登録番号" &amp; リスト!O3378)&gt;=1,"",IF(VLOOKUP(O3378,登録者リスト!$A$1:$D$43729,4,FALSE)=基本情報!$D$6,O3378,"")),"")</f>
        <v/>
      </c>
    </row>
    <row r="3379" spans="15:16" x14ac:dyDescent="0.15">
      <c r="O3379">
        <v>3378</v>
      </c>
      <c r="P3379" t="str">
        <f>IFERROR(IF(COUNTIF(個人情報!$BI$5:$BI$401,"登録番号" &amp; リスト!O3379)&gt;=1,"",IF(VLOOKUP(O3379,登録者リスト!$A$1:$D$43729,4,FALSE)=基本情報!$D$6,O3379,"")),"")</f>
        <v/>
      </c>
    </row>
    <row r="3380" spans="15:16" x14ac:dyDescent="0.15">
      <c r="O3380">
        <v>3379</v>
      </c>
      <c r="P3380" t="str">
        <f>IFERROR(IF(COUNTIF(個人情報!$BI$5:$BI$401,"登録番号" &amp; リスト!O3380)&gt;=1,"",IF(VLOOKUP(O3380,登録者リスト!$A$1:$D$43729,4,FALSE)=基本情報!$D$6,O3380,"")),"")</f>
        <v/>
      </c>
    </row>
    <row r="3381" spans="15:16" x14ac:dyDescent="0.15">
      <c r="O3381">
        <v>3380</v>
      </c>
      <c r="P3381" t="str">
        <f>IFERROR(IF(COUNTIF(個人情報!$BI$5:$BI$401,"登録番号" &amp; リスト!O3381)&gt;=1,"",IF(VLOOKUP(O3381,登録者リスト!$A$1:$D$43729,4,FALSE)=基本情報!$D$6,O3381,"")),"")</f>
        <v/>
      </c>
    </row>
    <row r="3382" spans="15:16" x14ac:dyDescent="0.15">
      <c r="O3382">
        <v>3381</v>
      </c>
      <c r="P3382" t="str">
        <f>IFERROR(IF(COUNTIF(個人情報!$BI$5:$BI$401,"登録番号" &amp; リスト!O3382)&gt;=1,"",IF(VLOOKUP(O3382,登録者リスト!$A$1:$D$43729,4,FALSE)=基本情報!$D$6,O3382,"")),"")</f>
        <v/>
      </c>
    </row>
    <row r="3383" spans="15:16" x14ac:dyDescent="0.15">
      <c r="O3383">
        <v>3382</v>
      </c>
      <c r="P3383" t="str">
        <f>IFERROR(IF(COUNTIF(個人情報!$BI$5:$BI$401,"登録番号" &amp; リスト!O3383)&gt;=1,"",IF(VLOOKUP(O3383,登録者リスト!$A$1:$D$43729,4,FALSE)=基本情報!$D$6,O3383,"")),"")</f>
        <v/>
      </c>
    </row>
    <row r="3384" spans="15:16" x14ac:dyDescent="0.15">
      <c r="O3384">
        <v>3383</v>
      </c>
      <c r="P3384" t="str">
        <f>IFERROR(IF(COUNTIF(個人情報!$BI$5:$BI$401,"登録番号" &amp; リスト!O3384)&gt;=1,"",IF(VLOOKUP(O3384,登録者リスト!$A$1:$D$43729,4,FALSE)=基本情報!$D$6,O3384,"")),"")</f>
        <v/>
      </c>
    </row>
    <row r="3385" spans="15:16" x14ac:dyDescent="0.15">
      <c r="O3385">
        <v>3384</v>
      </c>
      <c r="P3385" t="str">
        <f>IFERROR(IF(COUNTIF(個人情報!$BI$5:$BI$401,"登録番号" &amp; リスト!O3385)&gt;=1,"",IF(VLOOKUP(O3385,登録者リスト!$A$1:$D$43729,4,FALSE)=基本情報!$D$6,O3385,"")),"")</f>
        <v/>
      </c>
    </row>
    <row r="3386" spans="15:16" x14ac:dyDescent="0.15">
      <c r="O3386">
        <v>3385</v>
      </c>
      <c r="P3386" t="str">
        <f>IFERROR(IF(COUNTIF(個人情報!$BI$5:$BI$401,"登録番号" &amp; リスト!O3386)&gt;=1,"",IF(VLOOKUP(O3386,登録者リスト!$A$1:$D$43729,4,FALSE)=基本情報!$D$6,O3386,"")),"")</f>
        <v/>
      </c>
    </row>
    <row r="3387" spans="15:16" x14ac:dyDescent="0.15">
      <c r="O3387">
        <v>3386</v>
      </c>
      <c r="P3387" t="str">
        <f>IFERROR(IF(COUNTIF(個人情報!$BI$5:$BI$401,"登録番号" &amp; リスト!O3387)&gt;=1,"",IF(VLOOKUP(O3387,登録者リスト!$A$1:$D$43729,4,FALSE)=基本情報!$D$6,O3387,"")),"")</f>
        <v/>
      </c>
    </row>
    <row r="3388" spans="15:16" x14ac:dyDescent="0.15">
      <c r="O3388">
        <v>3387</v>
      </c>
      <c r="P3388" t="str">
        <f>IFERROR(IF(COUNTIF(個人情報!$BI$5:$BI$401,"登録番号" &amp; リスト!O3388)&gt;=1,"",IF(VLOOKUP(O3388,登録者リスト!$A$1:$D$43729,4,FALSE)=基本情報!$D$6,O3388,"")),"")</f>
        <v/>
      </c>
    </row>
    <row r="3389" spans="15:16" x14ac:dyDescent="0.15">
      <c r="O3389">
        <v>3388</v>
      </c>
      <c r="P3389" t="str">
        <f>IFERROR(IF(COUNTIF(個人情報!$BI$5:$BI$401,"登録番号" &amp; リスト!O3389)&gt;=1,"",IF(VLOOKUP(O3389,登録者リスト!$A$1:$D$43729,4,FALSE)=基本情報!$D$6,O3389,"")),"")</f>
        <v/>
      </c>
    </row>
    <row r="3390" spans="15:16" x14ac:dyDescent="0.15">
      <c r="O3390">
        <v>3389</v>
      </c>
      <c r="P3390" t="str">
        <f>IFERROR(IF(COUNTIF(個人情報!$BI$5:$BI$401,"登録番号" &amp; リスト!O3390)&gt;=1,"",IF(VLOOKUP(O3390,登録者リスト!$A$1:$D$43729,4,FALSE)=基本情報!$D$6,O3390,"")),"")</f>
        <v/>
      </c>
    </row>
    <row r="3391" spans="15:16" x14ac:dyDescent="0.15">
      <c r="O3391">
        <v>3390</v>
      </c>
      <c r="P3391" t="str">
        <f>IFERROR(IF(COUNTIF(個人情報!$BI$5:$BI$401,"登録番号" &amp; リスト!O3391)&gt;=1,"",IF(VLOOKUP(O3391,登録者リスト!$A$1:$D$43729,4,FALSE)=基本情報!$D$6,O3391,"")),"")</f>
        <v/>
      </c>
    </row>
    <row r="3392" spans="15:16" x14ac:dyDescent="0.15">
      <c r="O3392">
        <v>3391</v>
      </c>
      <c r="P3392" t="str">
        <f>IFERROR(IF(COUNTIF(個人情報!$BI$5:$BI$401,"登録番号" &amp; リスト!O3392)&gt;=1,"",IF(VLOOKUP(O3392,登録者リスト!$A$1:$D$43729,4,FALSE)=基本情報!$D$6,O3392,"")),"")</f>
        <v/>
      </c>
    </row>
    <row r="3393" spans="15:16" x14ac:dyDescent="0.15">
      <c r="O3393">
        <v>3392</v>
      </c>
      <c r="P3393" t="str">
        <f>IFERROR(IF(COUNTIF(個人情報!$BI$5:$BI$401,"登録番号" &amp; リスト!O3393)&gt;=1,"",IF(VLOOKUP(O3393,登録者リスト!$A$1:$D$43729,4,FALSE)=基本情報!$D$6,O3393,"")),"")</f>
        <v/>
      </c>
    </row>
    <row r="3394" spans="15:16" x14ac:dyDescent="0.15">
      <c r="O3394">
        <v>3393</v>
      </c>
      <c r="P3394" t="str">
        <f>IFERROR(IF(COUNTIF(個人情報!$BI$5:$BI$401,"登録番号" &amp; リスト!O3394)&gt;=1,"",IF(VLOOKUP(O3394,登録者リスト!$A$1:$D$43729,4,FALSE)=基本情報!$D$6,O3394,"")),"")</f>
        <v/>
      </c>
    </row>
    <row r="3395" spans="15:16" x14ac:dyDescent="0.15">
      <c r="O3395">
        <v>3394</v>
      </c>
      <c r="P3395" t="str">
        <f>IFERROR(IF(COUNTIF(個人情報!$BI$5:$BI$401,"登録番号" &amp; リスト!O3395)&gt;=1,"",IF(VLOOKUP(O3395,登録者リスト!$A$1:$D$43729,4,FALSE)=基本情報!$D$6,O3395,"")),"")</f>
        <v/>
      </c>
    </row>
    <row r="3396" spans="15:16" x14ac:dyDescent="0.15">
      <c r="O3396">
        <v>3395</v>
      </c>
      <c r="P3396" t="str">
        <f>IFERROR(IF(COUNTIF(個人情報!$BI$5:$BI$401,"登録番号" &amp; リスト!O3396)&gt;=1,"",IF(VLOOKUP(O3396,登録者リスト!$A$1:$D$43729,4,FALSE)=基本情報!$D$6,O3396,"")),"")</f>
        <v/>
      </c>
    </row>
    <row r="3397" spans="15:16" x14ac:dyDescent="0.15">
      <c r="O3397">
        <v>3396</v>
      </c>
      <c r="P3397" t="str">
        <f>IFERROR(IF(COUNTIF(個人情報!$BI$5:$BI$401,"登録番号" &amp; リスト!O3397)&gt;=1,"",IF(VLOOKUP(O3397,登録者リスト!$A$1:$D$43729,4,FALSE)=基本情報!$D$6,O3397,"")),"")</f>
        <v/>
      </c>
    </row>
    <row r="3398" spans="15:16" x14ac:dyDescent="0.15">
      <c r="O3398">
        <v>3397</v>
      </c>
      <c r="P3398" t="str">
        <f>IFERROR(IF(COUNTIF(個人情報!$BI$5:$BI$401,"登録番号" &amp; リスト!O3398)&gt;=1,"",IF(VLOOKUP(O3398,登録者リスト!$A$1:$D$43729,4,FALSE)=基本情報!$D$6,O3398,"")),"")</f>
        <v/>
      </c>
    </row>
    <row r="3399" spans="15:16" x14ac:dyDescent="0.15">
      <c r="O3399">
        <v>3398</v>
      </c>
      <c r="P3399" t="str">
        <f>IFERROR(IF(COUNTIF(個人情報!$BI$5:$BI$401,"登録番号" &amp; リスト!O3399)&gt;=1,"",IF(VLOOKUP(O3399,登録者リスト!$A$1:$D$43729,4,FALSE)=基本情報!$D$6,O3399,"")),"")</f>
        <v/>
      </c>
    </row>
    <row r="3400" spans="15:16" x14ac:dyDescent="0.15">
      <c r="O3400">
        <v>3399</v>
      </c>
      <c r="P3400" t="str">
        <f>IFERROR(IF(COUNTIF(個人情報!$BI$5:$BI$401,"登録番号" &amp; リスト!O3400)&gt;=1,"",IF(VLOOKUP(O3400,登録者リスト!$A$1:$D$43729,4,FALSE)=基本情報!$D$6,O3400,"")),"")</f>
        <v/>
      </c>
    </row>
    <row r="3401" spans="15:16" x14ac:dyDescent="0.15">
      <c r="O3401">
        <v>3400</v>
      </c>
      <c r="P3401" t="str">
        <f>IFERROR(IF(COUNTIF(個人情報!$BI$5:$BI$401,"登録番号" &amp; リスト!O3401)&gt;=1,"",IF(VLOOKUP(O3401,登録者リスト!$A$1:$D$43729,4,FALSE)=基本情報!$D$6,O3401,"")),"")</f>
        <v/>
      </c>
    </row>
    <row r="3402" spans="15:16" x14ac:dyDescent="0.15">
      <c r="O3402">
        <v>3401</v>
      </c>
      <c r="P3402" t="str">
        <f>IFERROR(IF(COUNTIF(個人情報!$BI$5:$BI$401,"登録番号" &amp; リスト!O3402)&gt;=1,"",IF(VLOOKUP(O3402,登録者リスト!$A$1:$D$43729,4,FALSE)=基本情報!$D$6,O3402,"")),"")</f>
        <v/>
      </c>
    </row>
    <row r="3403" spans="15:16" x14ac:dyDescent="0.15">
      <c r="O3403">
        <v>3402</v>
      </c>
      <c r="P3403" t="str">
        <f>IFERROR(IF(COUNTIF(個人情報!$BI$5:$BI$401,"登録番号" &amp; リスト!O3403)&gt;=1,"",IF(VLOOKUP(O3403,登録者リスト!$A$1:$D$43729,4,FALSE)=基本情報!$D$6,O3403,"")),"")</f>
        <v/>
      </c>
    </row>
    <row r="3404" spans="15:16" x14ac:dyDescent="0.15">
      <c r="O3404">
        <v>3403</v>
      </c>
      <c r="P3404" t="str">
        <f>IFERROR(IF(COUNTIF(個人情報!$BI$5:$BI$401,"登録番号" &amp; リスト!O3404)&gt;=1,"",IF(VLOOKUP(O3404,登録者リスト!$A$1:$D$43729,4,FALSE)=基本情報!$D$6,O3404,"")),"")</f>
        <v/>
      </c>
    </row>
    <row r="3405" spans="15:16" x14ac:dyDescent="0.15">
      <c r="O3405">
        <v>3404</v>
      </c>
      <c r="P3405" t="str">
        <f>IFERROR(IF(COUNTIF(個人情報!$BI$5:$BI$401,"登録番号" &amp; リスト!O3405)&gt;=1,"",IF(VLOOKUP(O3405,登録者リスト!$A$1:$D$43729,4,FALSE)=基本情報!$D$6,O3405,"")),"")</f>
        <v/>
      </c>
    </row>
    <row r="3406" spans="15:16" x14ac:dyDescent="0.15">
      <c r="O3406">
        <v>3405</v>
      </c>
      <c r="P3406" t="str">
        <f>IFERROR(IF(COUNTIF(個人情報!$BI$5:$BI$401,"登録番号" &amp; リスト!O3406)&gt;=1,"",IF(VLOOKUP(O3406,登録者リスト!$A$1:$D$43729,4,FALSE)=基本情報!$D$6,O3406,"")),"")</f>
        <v/>
      </c>
    </row>
    <row r="3407" spans="15:16" x14ac:dyDescent="0.15">
      <c r="O3407">
        <v>3406</v>
      </c>
      <c r="P3407" t="str">
        <f>IFERROR(IF(COUNTIF(個人情報!$BI$5:$BI$401,"登録番号" &amp; リスト!O3407)&gt;=1,"",IF(VLOOKUP(O3407,登録者リスト!$A$1:$D$43729,4,FALSE)=基本情報!$D$6,O3407,"")),"")</f>
        <v/>
      </c>
    </row>
    <row r="3408" spans="15:16" x14ac:dyDescent="0.15">
      <c r="O3408">
        <v>3407</v>
      </c>
      <c r="P3408" t="str">
        <f>IFERROR(IF(COUNTIF(個人情報!$BI$5:$BI$401,"登録番号" &amp; リスト!O3408)&gt;=1,"",IF(VLOOKUP(O3408,登録者リスト!$A$1:$D$43729,4,FALSE)=基本情報!$D$6,O3408,"")),"")</f>
        <v/>
      </c>
    </row>
    <row r="3409" spans="15:16" x14ac:dyDescent="0.15">
      <c r="O3409">
        <v>3408</v>
      </c>
      <c r="P3409" t="str">
        <f>IFERROR(IF(COUNTIF(個人情報!$BI$5:$BI$401,"登録番号" &amp; リスト!O3409)&gt;=1,"",IF(VLOOKUP(O3409,登録者リスト!$A$1:$D$43729,4,FALSE)=基本情報!$D$6,O3409,"")),"")</f>
        <v/>
      </c>
    </row>
    <row r="3410" spans="15:16" x14ac:dyDescent="0.15">
      <c r="O3410">
        <v>3409</v>
      </c>
      <c r="P3410" t="str">
        <f>IFERROR(IF(COUNTIF(個人情報!$BI$5:$BI$401,"登録番号" &amp; リスト!O3410)&gt;=1,"",IF(VLOOKUP(O3410,登録者リスト!$A$1:$D$43729,4,FALSE)=基本情報!$D$6,O3410,"")),"")</f>
        <v/>
      </c>
    </row>
    <row r="3411" spans="15:16" x14ac:dyDescent="0.15">
      <c r="O3411">
        <v>3410</v>
      </c>
      <c r="P3411" t="str">
        <f>IFERROR(IF(COUNTIF(個人情報!$BI$5:$BI$401,"登録番号" &amp; リスト!O3411)&gt;=1,"",IF(VLOOKUP(O3411,登録者リスト!$A$1:$D$43729,4,FALSE)=基本情報!$D$6,O3411,"")),"")</f>
        <v/>
      </c>
    </row>
    <row r="3412" spans="15:16" x14ac:dyDescent="0.15">
      <c r="O3412">
        <v>3411</v>
      </c>
      <c r="P3412" t="str">
        <f>IFERROR(IF(COUNTIF(個人情報!$BI$5:$BI$401,"登録番号" &amp; リスト!O3412)&gt;=1,"",IF(VLOOKUP(O3412,登録者リスト!$A$1:$D$43729,4,FALSE)=基本情報!$D$6,O3412,"")),"")</f>
        <v/>
      </c>
    </row>
    <row r="3413" spans="15:16" x14ac:dyDescent="0.15">
      <c r="O3413">
        <v>3412</v>
      </c>
      <c r="P3413" t="str">
        <f>IFERROR(IF(COUNTIF(個人情報!$BI$5:$BI$401,"登録番号" &amp; リスト!O3413)&gt;=1,"",IF(VLOOKUP(O3413,登録者リスト!$A$1:$D$43729,4,FALSE)=基本情報!$D$6,O3413,"")),"")</f>
        <v/>
      </c>
    </row>
    <row r="3414" spans="15:16" x14ac:dyDescent="0.15">
      <c r="O3414">
        <v>3413</v>
      </c>
      <c r="P3414" t="str">
        <f>IFERROR(IF(COUNTIF(個人情報!$BI$5:$BI$401,"登録番号" &amp; リスト!O3414)&gt;=1,"",IF(VLOOKUP(O3414,登録者リスト!$A$1:$D$43729,4,FALSE)=基本情報!$D$6,O3414,"")),"")</f>
        <v/>
      </c>
    </row>
    <row r="3415" spans="15:16" x14ac:dyDescent="0.15">
      <c r="O3415">
        <v>3414</v>
      </c>
      <c r="P3415" t="str">
        <f>IFERROR(IF(COUNTIF(個人情報!$BI$5:$BI$401,"登録番号" &amp; リスト!O3415)&gt;=1,"",IF(VLOOKUP(O3415,登録者リスト!$A$1:$D$43729,4,FALSE)=基本情報!$D$6,O3415,"")),"")</f>
        <v/>
      </c>
    </row>
    <row r="3416" spans="15:16" x14ac:dyDescent="0.15">
      <c r="O3416">
        <v>3415</v>
      </c>
      <c r="P3416" t="str">
        <f>IFERROR(IF(COUNTIF(個人情報!$BI$5:$BI$401,"登録番号" &amp; リスト!O3416)&gt;=1,"",IF(VLOOKUP(O3416,登録者リスト!$A$1:$D$43729,4,FALSE)=基本情報!$D$6,O3416,"")),"")</f>
        <v/>
      </c>
    </row>
    <row r="3417" spans="15:16" x14ac:dyDescent="0.15">
      <c r="O3417">
        <v>3416</v>
      </c>
      <c r="P3417" t="str">
        <f>IFERROR(IF(COUNTIF(個人情報!$BI$5:$BI$401,"登録番号" &amp; リスト!O3417)&gt;=1,"",IF(VLOOKUP(O3417,登録者リスト!$A$1:$D$43729,4,FALSE)=基本情報!$D$6,O3417,"")),"")</f>
        <v/>
      </c>
    </row>
    <row r="3418" spans="15:16" x14ac:dyDescent="0.15">
      <c r="O3418">
        <v>3417</v>
      </c>
      <c r="P3418" t="str">
        <f>IFERROR(IF(COUNTIF(個人情報!$BI$5:$BI$401,"登録番号" &amp; リスト!O3418)&gt;=1,"",IF(VLOOKUP(O3418,登録者リスト!$A$1:$D$43729,4,FALSE)=基本情報!$D$6,O3418,"")),"")</f>
        <v/>
      </c>
    </row>
    <row r="3419" spans="15:16" x14ac:dyDescent="0.15">
      <c r="O3419">
        <v>3418</v>
      </c>
      <c r="P3419" t="str">
        <f>IFERROR(IF(COUNTIF(個人情報!$BI$5:$BI$401,"登録番号" &amp; リスト!O3419)&gt;=1,"",IF(VLOOKUP(O3419,登録者リスト!$A$1:$D$43729,4,FALSE)=基本情報!$D$6,O3419,"")),"")</f>
        <v/>
      </c>
    </row>
    <row r="3420" spans="15:16" x14ac:dyDescent="0.15">
      <c r="O3420">
        <v>3419</v>
      </c>
      <c r="P3420" t="str">
        <f>IFERROR(IF(COUNTIF(個人情報!$BI$5:$BI$401,"登録番号" &amp; リスト!O3420)&gt;=1,"",IF(VLOOKUP(O3420,登録者リスト!$A$1:$D$43729,4,FALSE)=基本情報!$D$6,O3420,"")),"")</f>
        <v/>
      </c>
    </row>
    <row r="3421" spans="15:16" x14ac:dyDescent="0.15">
      <c r="O3421">
        <v>3420</v>
      </c>
      <c r="P3421" t="str">
        <f>IFERROR(IF(COUNTIF(個人情報!$BI$5:$BI$401,"登録番号" &amp; リスト!O3421)&gt;=1,"",IF(VLOOKUP(O3421,登録者リスト!$A$1:$D$43729,4,FALSE)=基本情報!$D$6,O3421,"")),"")</f>
        <v/>
      </c>
    </row>
    <row r="3422" spans="15:16" x14ac:dyDescent="0.15">
      <c r="O3422">
        <v>3421</v>
      </c>
      <c r="P3422" t="str">
        <f>IFERROR(IF(COUNTIF(個人情報!$BI$5:$BI$401,"登録番号" &amp; リスト!O3422)&gt;=1,"",IF(VLOOKUP(O3422,登録者リスト!$A$1:$D$43729,4,FALSE)=基本情報!$D$6,O3422,"")),"")</f>
        <v/>
      </c>
    </row>
    <row r="3423" spans="15:16" x14ac:dyDescent="0.15">
      <c r="O3423">
        <v>3422</v>
      </c>
      <c r="P3423" t="str">
        <f>IFERROR(IF(COUNTIF(個人情報!$BI$5:$BI$401,"登録番号" &amp; リスト!O3423)&gt;=1,"",IF(VLOOKUP(O3423,登録者リスト!$A$1:$D$43729,4,FALSE)=基本情報!$D$6,O3423,"")),"")</f>
        <v/>
      </c>
    </row>
    <row r="3424" spans="15:16" x14ac:dyDescent="0.15">
      <c r="O3424">
        <v>3423</v>
      </c>
      <c r="P3424" t="str">
        <f>IFERROR(IF(COUNTIF(個人情報!$BI$5:$BI$401,"登録番号" &amp; リスト!O3424)&gt;=1,"",IF(VLOOKUP(O3424,登録者リスト!$A$1:$D$43729,4,FALSE)=基本情報!$D$6,O3424,"")),"")</f>
        <v/>
      </c>
    </row>
    <row r="3425" spans="15:16" x14ac:dyDescent="0.15">
      <c r="O3425">
        <v>3424</v>
      </c>
      <c r="P3425" t="str">
        <f>IFERROR(IF(COUNTIF(個人情報!$BI$5:$BI$401,"登録番号" &amp; リスト!O3425)&gt;=1,"",IF(VLOOKUP(O3425,登録者リスト!$A$1:$D$43729,4,FALSE)=基本情報!$D$6,O3425,"")),"")</f>
        <v/>
      </c>
    </row>
    <row r="3426" spans="15:16" x14ac:dyDescent="0.15">
      <c r="O3426">
        <v>3425</v>
      </c>
      <c r="P3426" t="str">
        <f>IFERROR(IF(COUNTIF(個人情報!$BI$5:$BI$401,"登録番号" &amp; リスト!O3426)&gt;=1,"",IF(VLOOKUP(O3426,登録者リスト!$A$1:$D$43729,4,FALSE)=基本情報!$D$6,O3426,"")),"")</f>
        <v/>
      </c>
    </row>
    <row r="3427" spans="15:16" x14ac:dyDescent="0.15">
      <c r="O3427">
        <v>3426</v>
      </c>
      <c r="P3427" t="str">
        <f>IFERROR(IF(COUNTIF(個人情報!$BI$5:$BI$401,"登録番号" &amp; リスト!O3427)&gt;=1,"",IF(VLOOKUP(O3427,登録者リスト!$A$1:$D$43729,4,FALSE)=基本情報!$D$6,O3427,"")),"")</f>
        <v/>
      </c>
    </row>
    <row r="3428" spans="15:16" x14ac:dyDescent="0.15">
      <c r="O3428">
        <v>3427</v>
      </c>
      <c r="P3428" t="str">
        <f>IFERROR(IF(COUNTIF(個人情報!$BI$5:$BI$401,"登録番号" &amp; リスト!O3428)&gt;=1,"",IF(VLOOKUP(O3428,登録者リスト!$A$1:$D$43729,4,FALSE)=基本情報!$D$6,O3428,"")),"")</f>
        <v/>
      </c>
    </row>
    <row r="3429" spans="15:16" x14ac:dyDescent="0.15">
      <c r="O3429">
        <v>3428</v>
      </c>
      <c r="P3429" t="str">
        <f>IFERROR(IF(COUNTIF(個人情報!$BI$5:$BI$401,"登録番号" &amp; リスト!O3429)&gt;=1,"",IF(VLOOKUP(O3429,登録者リスト!$A$1:$D$43729,4,FALSE)=基本情報!$D$6,O3429,"")),"")</f>
        <v/>
      </c>
    </row>
    <row r="3430" spans="15:16" x14ac:dyDescent="0.15">
      <c r="O3430">
        <v>3429</v>
      </c>
      <c r="P3430" t="str">
        <f>IFERROR(IF(COUNTIF(個人情報!$BI$5:$BI$401,"登録番号" &amp; リスト!O3430)&gt;=1,"",IF(VLOOKUP(O3430,登録者リスト!$A$1:$D$43729,4,FALSE)=基本情報!$D$6,O3430,"")),"")</f>
        <v/>
      </c>
    </row>
    <row r="3431" spans="15:16" x14ac:dyDescent="0.15">
      <c r="O3431">
        <v>3430</v>
      </c>
      <c r="P3431" t="str">
        <f>IFERROR(IF(COUNTIF(個人情報!$BI$5:$BI$401,"登録番号" &amp; リスト!O3431)&gt;=1,"",IF(VLOOKUP(O3431,登録者リスト!$A$1:$D$43729,4,FALSE)=基本情報!$D$6,O3431,"")),"")</f>
        <v/>
      </c>
    </row>
    <row r="3432" spans="15:16" x14ac:dyDescent="0.15">
      <c r="O3432">
        <v>3431</v>
      </c>
      <c r="P3432" t="str">
        <f>IFERROR(IF(COUNTIF(個人情報!$BI$5:$BI$401,"登録番号" &amp; リスト!O3432)&gt;=1,"",IF(VLOOKUP(O3432,登録者リスト!$A$1:$D$43729,4,FALSE)=基本情報!$D$6,O3432,"")),"")</f>
        <v/>
      </c>
    </row>
    <row r="3433" spans="15:16" x14ac:dyDescent="0.15">
      <c r="O3433">
        <v>3432</v>
      </c>
      <c r="P3433" t="str">
        <f>IFERROR(IF(COUNTIF(個人情報!$BI$5:$BI$401,"登録番号" &amp; リスト!O3433)&gt;=1,"",IF(VLOOKUP(O3433,登録者リスト!$A$1:$D$43729,4,FALSE)=基本情報!$D$6,O3433,"")),"")</f>
        <v/>
      </c>
    </row>
    <row r="3434" spans="15:16" x14ac:dyDescent="0.15">
      <c r="O3434">
        <v>3433</v>
      </c>
      <c r="P3434" t="str">
        <f>IFERROR(IF(COUNTIF(個人情報!$BI$5:$BI$401,"登録番号" &amp; リスト!O3434)&gt;=1,"",IF(VLOOKUP(O3434,登録者リスト!$A$1:$D$43729,4,FALSE)=基本情報!$D$6,O3434,"")),"")</f>
        <v/>
      </c>
    </row>
    <row r="3435" spans="15:16" x14ac:dyDescent="0.15">
      <c r="O3435">
        <v>3434</v>
      </c>
      <c r="P3435" t="str">
        <f>IFERROR(IF(COUNTIF(個人情報!$BI$5:$BI$401,"登録番号" &amp; リスト!O3435)&gt;=1,"",IF(VLOOKUP(O3435,登録者リスト!$A$1:$D$43729,4,FALSE)=基本情報!$D$6,O3435,"")),"")</f>
        <v/>
      </c>
    </row>
    <row r="3436" spans="15:16" x14ac:dyDescent="0.15">
      <c r="O3436">
        <v>3435</v>
      </c>
      <c r="P3436" t="str">
        <f>IFERROR(IF(COUNTIF(個人情報!$BI$5:$BI$401,"登録番号" &amp; リスト!O3436)&gt;=1,"",IF(VLOOKUP(O3436,登録者リスト!$A$1:$D$43729,4,FALSE)=基本情報!$D$6,O3436,"")),"")</f>
        <v/>
      </c>
    </row>
    <row r="3437" spans="15:16" x14ac:dyDescent="0.15">
      <c r="O3437">
        <v>3436</v>
      </c>
      <c r="P3437" t="str">
        <f>IFERROR(IF(COUNTIF(個人情報!$BI$5:$BI$401,"登録番号" &amp; リスト!O3437)&gt;=1,"",IF(VLOOKUP(O3437,登録者リスト!$A$1:$D$43729,4,FALSE)=基本情報!$D$6,O3437,"")),"")</f>
        <v/>
      </c>
    </row>
    <row r="3438" spans="15:16" x14ac:dyDescent="0.15">
      <c r="O3438">
        <v>3437</v>
      </c>
      <c r="P3438" t="str">
        <f>IFERROR(IF(COUNTIF(個人情報!$BI$5:$BI$401,"登録番号" &amp; リスト!O3438)&gt;=1,"",IF(VLOOKUP(O3438,登録者リスト!$A$1:$D$43729,4,FALSE)=基本情報!$D$6,O3438,"")),"")</f>
        <v/>
      </c>
    </row>
    <row r="3439" spans="15:16" x14ac:dyDescent="0.15">
      <c r="O3439">
        <v>3438</v>
      </c>
      <c r="P3439" t="str">
        <f>IFERROR(IF(COUNTIF(個人情報!$BI$5:$BI$401,"登録番号" &amp; リスト!O3439)&gt;=1,"",IF(VLOOKUP(O3439,登録者リスト!$A$1:$D$43729,4,FALSE)=基本情報!$D$6,O3439,"")),"")</f>
        <v/>
      </c>
    </row>
    <row r="3440" spans="15:16" x14ac:dyDescent="0.15">
      <c r="O3440">
        <v>3439</v>
      </c>
      <c r="P3440" t="str">
        <f>IFERROR(IF(COUNTIF(個人情報!$BI$5:$BI$401,"登録番号" &amp; リスト!O3440)&gt;=1,"",IF(VLOOKUP(O3440,登録者リスト!$A$1:$D$43729,4,FALSE)=基本情報!$D$6,O3440,"")),"")</f>
        <v/>
      </c>
    </row>
    <row r="3441" spans="15:16" x14ac:dyDescent="0.15">
      <c r="O3441">
        <v>3440</v>
      </c>
      <c r="P3441" t="str">
        <f>IFERROR(IF(COUNTIF(個人情報!$BI$5:$BI$401,"登録番号" &amp; リスト!O3441)&gt;=1,"",IF(VLOOKUP(O3441,登録者リスト!$A$1:$D$43729,4,FALSE)=基本情報!$D$6,O3441,"")),"")</f>
        <v/>
      </c>
    </row>
    <row r="3442" spans="15:16" x14ac:dyDescent="0.15">
      <c r="O3442">
        <v>3441</v>
      </c>
      <c r="P3442" t="str">
        <f>IFERROR(IF(COUNTIF(個人情報!$BI$5:$BI$401,"登録番号" &amp; リスト!O3442)&gt;=1,"",IF(VLOOKUP(O3442,登録者リスト!$A$1:$D$43729,4,FALSE)=基本情報!$D$6,O3442,"")),"")</f>
        <v/>
      </c>
    </row>
    <row r="3443" spans="15:16" x14ac:dyDescent="0.15">
      <c r="O3443">
        <v>3442</v>
      </c>
      <c r="P3443" t="str">
        <f>IFERROR(IF(COUNTIF(個人情報!$BI$5:$BI$401,"登録番号" &amp; リスト!O3443)&gt;=1,"",IF(VLOOKUP(O3443,登録者リスト!$A$1:$D$43729,4,FALSE)=基本情報!$D$6,O3443,"")),"")</f>
        <v/>
      </c>
    </row>
    <row r="3444" spans="15:16" x14ac:dyDescent="0.15">
      <c r="O3444">
        <v>3443</v>
      </c>
      <c r="P3444" t="str">
        <f>IFERROR(IF(COUNTIF(個人情報!$BI$5:$BI$401,"登録番号" &amp; リスト!O3444)&gt;=1,"",IF(VLOOKUP(O3444,登録者リスト!$A$1:$D$43729,4,FALSE)=基本情報!$D$6,O3444,"")),"")</f>
        <v/>
      </c>
    </row>
    <row r="3445" spans="15:16" x14ac:dyDescent="0.15">
      <c r="O3445">
        <v>3444</v>
      </c>
      <c r="P3445" t="str">
        <f>IFERROR(IF(COUNTIF(個人情報!$BI$5:$BI$401,"登録番号" &amp; リスト!O3445)&gt;=1,"",IF(VLOOKUP(O3445,登録者リスト!$A$1:$D$43729,4,FALSE)=基本情報!$D$6,O3445,"")),"")</f>
        <v/>
      </c>
    </row>
    <row r="3446" spans="15:16" x14ac:dyDescent="0.15">
      <c r="O3446">
        <v>3445</v>
      </c>
      <c r="P3446" t="str">
        <f>IFERROR(IF(COUNTIF(個人情報!$BI$5:$BI$401,"登録番号" &amp; リスト!O3446)&gt;=1,"",IF(VLOOKUP(O3446,登録者リスト!$A$1:$D$43729,4,FALSE)=基本情報!$D$6,O3446,"")),"")</f>
        <v/>
      </c>
    </row>
    <row r="3447" spans="15:16" x14ac:dyDescent="0.15">
      <c r="O3447">
        <v>3446</v>
      </c>
      <c r="P3447" t="str">
        <f>IFERROR(IF(COUNTIF(個人情報!$BI$5:$BI$401,"登録番号" &amp; リスト!O3447)&gt;=1,"",IF(VLOOKUP(O3447,登録者リスト!$A$1:$D$43729,4,FALSE)=基本情報!$D$6,O3447,"")),"")</f>
        <v/>
      </c>
    </row>
    <row r="3448" spans="15:16" x14ac:dyDescent="0.15">
      <c r="O3448">
        <v>3447</v>
      </c>
      <c r="P3448" t="str">
        <f>IFERROR(IF(COUNTIF(個人情報!$BI$5:$BI$401,"登録番号" &amp; リスト!O3448)&gt;=1,"",IF(VLOOKUP(O3448,登録者リスト!$A$1:$D$43729,4,FALSE)=基本情報!$D$6,O3448,"")),"")</f>
        <v/>
      </c>
    </row>
    <row r="3449" spans="15:16" x14ac:dyDescent="0.15">
      <c r="O3449">
        <v>3448</v>
      </c>
      <c r="P3449" t="str">
        <f>IFERROR(IF(COUNTIF(個人情報!$BI$5:$BI$401,"登録番号" &amp; リスト!O3449)&gt;=1,"",IF(VLOOKUP(O3449,登録者リスト!$A$1:$D$43729,4,FALSE)=基本情報!$D$6,O3449,"")),"")</f>
        <v/>
      </c>
    </row>
    <row r="3450" spans="15:16" x14ac:dyDescent="0.15">
      <c r="O3450">
        <v>3449</v>
      </c>
      <c r="P3450" t="str">
        <f>IFERROR(IF(COUNTIF(個人情報!$BI$5:$BI$401,"登録番号" &amp; リスト!O3450)&gt;=1,"",IF(VLOOKUP(O3450,登録者リスト!$A$1:$D$43729,4,FALSE)=基本情報!$D$6,O3450,"")),"")</f>
        <v/>
      </c>
    </row>
    <row r="3451" spans="15:16" x14ac:dyDescent="0.15">
      <c r="O3451">
        <v>3450</v>
      </c>
      <c r="P3451" t="str">
        <f>IFERROR(IF(COUNTIF(個人情報!$BI$5:$BI$401,"登録番号" &amp; リスト!O3451)&gt;=1,"",IF(VLOOKUP(O3451,登録者リスト!$A$1:$D$43729,4,FALSE)=基本情報!$D$6,O3451,"")),"")</f>
        <v/>
      </c>
    </row>
    <row r="3452" spans="15:16" x14ac:dyDescent="0.15">
      <c r="O3452">
        <v>3451</v>
      </c>
      <c r="P3452" t="str">
        <f>IFERROR(IF(COUNTIF(個人情報!$BI$5:$BI$401,"登録番号" &amp; リスト!O3452)&gt;=1,"",IF(VLOOKUP(O3452,登録者リスト!$A$1:$D$43729,4,FALSE)=基本情報!$D$6,O3452,"")),"")</f>
        <v/>
      </c>
    </row>
    <row r="3453" spans="15:16" x14ac:dyDescent="0.15">
      <c r="O3453">
        <v>3452</v>
      </c>
      <c r="P3453" t="str">
        <f>IFERROR(IF(COUNTIF(個人情報!$BI$5:$BI$401,"登録番号" &amp; リスト!O3453)&gt;=1,"",IF(VLOOKUP(O3453,登録者リスト!$A$1:$D$43729,4,FALSE)=基本情報!$D$6,O3453,"")),"")</f>
        <v/>
      </c>
    </row>
    <row r="3454" spans="15:16" x14ac:dyDescent="0.15">
      <c r="O3454">
        <v>3453</v>
      </c>
      <c r="P3454" t="str">
        <f>IFERROR(IF(COUNTIF(個人情報!$BI$5:$BI$401,"登録番号" &amp; リスト!O3454)&gt;=1,"",IF(VLOOKUP(O3454,登録者リスト!$A$1:$D$43729,4,FALSE)=基本情報!$D$6,O3454,"")),"")</f>
        <v/>
      </c>
    </row>
    <row r="3455" spans="15:16" x14ac:dyDescent="0.15">
      <c r="O3455">
        <v>3454</v>
      </c>
      <c r="P3455" t="str">
        <f>IFERROR(IF(COUNTIF(個人情報!$BI$5:$BI$401,"登録番号" &amp; リスト!O3455)&gt;=1,"",IF(VLOOKUP(O3455,登録者リスト!$A$1:$D$43729,4,FALSE)=基本情報!$D$6,O3455,"")),"")</f>
        <v/>
      </c>
    </row>
    <row r="3456" spans="15:16" x14ac:dyDescent="0.15">
      <c r="O3456">
        <v>3455</v>
      </c>
      <c r="P3456" t="str">
        <f>IFERROR(IF(COUNTIF(個人情報!$BI$5:$BI$401,"登録番号" &amp; リスト!O3456)&gt;=1,"",IF(VLOOKUP(O3456,登録者リスト!$A$1:$D$43729,4,FALSE)=基本情報!$D$6,O3456,"")),"")</f>
        <v/>
      </c>
    </row>
    <row r="3457" spans="15:16" x14ac:dyDescent="0.15">
      <c r="O3457">
        <v>3456</v>
      </c>
      <c r="P3457" t="str">
        <f>IFERROR(IF(COUNTIF(個人情報!$BI$5:$BI$401,"登録番号" &amp; リスト!O3457)&gt;=1,"",IF(VLOOKUP(O3457,登録者リスト!$A$1:$D$43729,4,FALSE)=基本情報!$D$6,O3457,"")),"")</f>
        <v/>
      </c>
    </row>
    <row r="3458" spans="15:16" x14ac:dyDescent="0.15">
      <c r="O3458">
        <v>3457</v>
      </c>
      <c r="P3458" t="str">
        <f>IFERROR(IF(COUNTIF(個人情報!$BI$5:$BI$401,"登録番号" &amp; リスト!O3458)&gt;=1,"",IF(VLOOKUP(O3458,登録者リスト!$A$1:$D$43729,4,FALSE)=基本情報!$D$6,O3458,"")),"")</f>
        <v/>
      </c>
    </row>
    <row r="3459" spans="15:16" x14ac:dyDescent="0.15">
      <c r="O3459">
        <v>3458</v>
      </c>
      <c r="P3459" t="str">
        <f>IFERROR(IF(COUNTIF(個人情報!$BI$5:$BI$401,"登録番号" &amp; リスト!O3459)&gt;=1,"",IF(VLOOKUP(O3459,登録者リスト!$A$1:$D$43729,4,FALSE)=基本情報!$D$6,O3459,"")),"")</f>
        <v/>
      </c>
    </row>
    <row r="3460" spans="15:16" x14ac:dyDescent="0.15">
      <c r="O3460">
        <v>3459</v>
      </c>
      <c r="P3460" t="str">
        <f>IFERROR(IF(COUNTIF(個人情報!$BI$5:$BI$401,"登録番号" &amp; リスト!O3460)&gt;=1,"",IF(VLOOKUP(O3460,登録者リスト!$A$1:$D$43729,4,FALSE)=基本情報!$D$6,O3460,"")),"")</f>
        <v/>
      </c>
    </row>
    <row r="3461" spans="15:16" x14ac:dyDescent="0.15">
      <c r="O3461">
        <v>3460</v>
      </c>
      <c r="P3461" t="str">
        <f>IFERROR(IF(COUNTIF(個人情報!$BI$5:$BI$401,"登録番号" &amp; リスト!O3461)&gt;=1,"",IF(VLOOKUP(O3461,登録者リスト!$A$1:$D$43729,4,FALSE)=基本情報!$D$6,O3461,"")),"")</f>
        <v/>
      </c>
    </row>
    <row r="3462" spans="15:16" x14ac:dyDescent="0.15">
      <c r="O3462">
        <v>3461</v>
      </c>
      <c r="P3462" t="str">
        <f>IFERROR(IF(COUNTIF(個人情報!$BI$5:$BI$401,"登録番号" &amp; リスト!O3462)&gt;=1,"",IF(VLOOKUP(O3462,登録者リスト!$A$1:$D$43729,4,FALSE)=基本情報!$D$6,O3462,"")),"")</f>
        <v/>
      </c>
    </row>
    <row r="3463" spans="15:16" x14ac:dyDescent="0.15">
      <c r="O3463">
        <v>3462</v>
      </c>
      <c r="P3463" t="str">
        <f>IFERROR(IF(COUNTIF(個人情報!$BI$5:$BI$401,"登録番号" &amp; リスト!O3463)&gt;=1,"",IF(VLOOKUP(O3463,登録者リスト!$A$1:$D$43729,4,FALSE)=基本情報!$D$6,O3463,"")),"")</f>
        <v/>
      </c>
    </row>
    <row r="3464" spans="15:16" x14ac:dyDescent="0.15">
      <c r="O3464">
        <v>3463</v>
      </c>
      <c r="P3464" t="str">
        <f>IFERROR(IF(COUNTIF(個人情報!$BI$5:$BI$401,"登録番号" &amp; リスト!O3464)&gt;=1,"",IF(VLOOKUP(O3464,登録者リスト!$A$1:$D$43729,4,FALSE)=基本情報!$D$6,O3464,"")),"")</f>
        <v/>
      </c>
    </row>
    <row r="3465" spans="15:16" x14ac:dyDescent="0.15">
      <c r="O3465">
        <v>3464</v>
      </c>
      <c r="P3465" t="str">
        <f>IFERROR(IF(COUNTIF(個人情報!$BI$5:$BI$401,"登録番号" &amp; リスト!O3465)&gt;=1,"",IF(VLOOKUP(O3465,登録者リスト!$A$1:$D$43729,4,FALSE)=基本情報!$D$6,O3465,"")),"")</f>
        <v/>
      </c>
    </row>
    <row r="3466" spans="15:16" x14ac:dyDescent="0.15">
      <c r="O3466">
        <v>3465</v>
      </c>
      <c r="P3466" t="str">
        <f>IFERROR(IF(COUNTIF(個人情報!$BI$5:$BI$401,"登録番号" &amp; リスト!O3466)&gt;=1,"",IF(VLOOKUP(O3466,登録者リスト!$A$1:$D$43729,4,FALSE)=基本情報!$D$6,O3466,"")),"")</f>
        <v/>
      </c>
    </row>
    <row r="3467" spans="15:16" x14ac:dyDescent="0.15">
      <c r="O3467">
        <v>3466</v>
      </c>
      <c r="P3467" t="str">
        <f>IFERROR(IF(COUNTIF(個人情報!$BI$5:$BI$401,"登録番号" &amp; リスト!O3467)&gt;=1,"",IF(VLOOKUP(O3467,登録者リスト!$A$1:$D$43729,4,FALSE)=基本情報!$D$6,O3467,"")),"")</f>
        <v/>
      </c>
    </row>
    <row r="3468" spans="15:16" x14ac:dyDescent="0.15">
      <c r="O3468">
        <v>3467</v>
      </c>
      <c r="P3468" t="str">
        <f>IFERROR(IF(COUNTIF(個人情報!$BI$5:$BI$401,"登録番号" &amp; リスト!O3468)&gt;=1,"",IF(VLOOKUP(O3468,登録者リスト!$A$1:$D$43729,4,FALSE)=基本情報!$D$6,O3468,"")),"")</f>
        <v/>
      </c>
    </row>
    <row r="3469" spans="15:16" x14ac:dyDescent="0.15">
      <c r="O3469">
        <v>3468</v>
      </c>
      <c r="P3469" t="str">
        <f>IFERROR(IF(COUNTIF(個人情報!$BI$5:$BI$401,"登録番号" &amp; リスト!O3469)&gt;=1,"",IF(VLOOKUP(O3469,登録者リスト!$A$1:$D$43729,4,FALSE)=基本情報!$D$6,O3469,"")),"")</f>
        <v/>
      </c>
    </row>
    <row r="3470" spans="15:16" x14ac:dyDescent="0.15">
      <c r="O3470">
        <v>3469</v>
      </c>
      <c r="P3470" t="str">
        <f>IFERROR(IF(COUNTIF(個人情報!$BI$5:$BI$401,"登録番号" &amp; リスト!O3470)&gt;=1,"",IF(VLOOKUP(O3470,登録者リスト!$A$1:$D$43729,4,FALSE)=基本情報!$D$6,O3470,"")),"")</f>
        <v/>
      </c>
    </row>
    <row r="3471" spans="15:16" x14ac:dyDescent="0.15">
      <c r="O3471">
        <v>3470</v>
      </c>
      <c r="P3471" t="str">
        <f>IFERROR(IF(COUNTIF(個人情報!$BI$5:$BI$401,"登録番号" &amp; リスト!O3471)&gt;=1,"",IF(VLOOKUP(O3471,登録者リスト!$A$1:$D$43729,4,FALSE)=基本情報!$D$6,O3471,"")),"")</f>
        <v/>
      </c>
    </row>
    <row r="3472" spans="15:16" x14ac:dyDescent="0.15">
      <c r="O3472">
        <v>3471</v>
      </c>
      <c r="P3472" t="str">
        <f>IFERROR(IF(COUNTIF(個人情報!$BI$5:$BI$401,"登録番号" &amp; リスト!O3472)&gt;=1,"",IF(VLOOKUP(O3472,登録者リスト!$A$1:$D$43729,4,FALSE)=基本情報!$D$6,O3472,"")),"")</f>
        <v/>
      </c>
    </row>
    <row r="3473" spans="15:16" x14ac:dyDescent="0.15">
      <c r="O3473">
        <v>3472</v>
      </c>
      <c r="P3473" t="str">
        <f>IFERROR(IF(COUNTIF(個人情報!$BI$5:$BI$401,"登録番号" &amp; リスト!O3473)&gt;=1,"",IF(VLOOKUP(O3473,登録者リスト!$A$1:$D$43729,4,FALSE)=基本情報!$D$6,O3473,"")),"")</f>
        <v/>
      </c>
    </row>
    <row r="3474" spans="15:16" x14ac:dyDescent="0.15">
      <c r="O3474">
        <v>3473</v>
      </c>
      <c r="P3474" t="str">
        <f>IFERROR(IF(COUNTIF(個人情報!$BI$5:$BI$401,"登録番号" &amp; リスト!O3474)&gt;=1,"",IF(VLOOKUP(O3474,登録者リスト!$A$1:$D$43729,4,FALSE)=基本情報!$D$6,O3474,"")),"")</f>
        <v/>
      </c>
    </row>
    <row r="3475" spans="15:16" x14ac:dyDescent="0.15">
      <c r="O3475">
        <v>3474</v>
      </c>
      <c r="P3475" t="str">
        <f>IFERROR(IF(COUNTIF(個人情報!$BI$5:$BI$401,"登録番号" &amp; リスト!O3475)&gt;=1,"",IF(VLOOKUP(O3475,登録者リスト!$A$1:$D$43729,4,FALSE)=基本情報!$D$6,O3475,"")),"")</f>
        <v/>
      </c>
    </row>
    <row r="3476" spans="15:16" x14ac:dyDescent="0.15">
      <c r="O3476">
        <v>3475</v>
      </c>
      <c r="P3476" t="str">
        <f>IFERROR(IF(COUNTIF(個人情報!$BI$5:$BI$401,"登録番号" &amp; リスト!O3476)&gt;=1,"",IF(VLOOKUP(O3476,登録者リスト!$A$1:$D$43729,4,FALSE)=基本情報!$D$6,O3476,"")),"")</f>
        <v/>
      </c>
    </row>
    <row r="3477" spans="15:16" x14ac:dyDescent="0.15">
      <c r="O3477">
        <v>3476</v>
      </c>
      <c r="P3477" t="str">
        <f>IFERROR(IF(COUNTIF(個人情報!$BI$5:$BI$401,"登録番号" &amp; リスト!O3477)&gt;=1,"",IF(VLOOKUP(O3477,登録者リスト!$A$1:$D$43729,4,FALSE)=基本情報!$D$6,O3477,"")),"")</f>
        <v/>
      </c>
    </row>
    <row r="3478" spans="15:16" x14ac:dyDescent="0.15">
      <c r="O3478">
        <v>3477</v>
      </c>
      <c r="P3478" t="str">
        <f>IFERROR(IF(COUNTIF(個人情報!$BI$5:$BI$401,"登録番号" &amp; リスト!O3478)&gt;=1,"",IF(VLOOKUP(O3478,登録者リスト!$A$1:$D$43729,4,FALSE)=基本情報!$D$6,O3478,"")),"")</f>
        <v/>
      </c>
    </row>
    <row r="3479" spans="15:16" x14ac:dyDescent="0.15">
      <c r="O3479">
        <v>3478</v>
      </c>
      <c r="P3479" t="str">
        <f>IFERROR(IF(COUNTIF(個人情報!$BI$5:$BI$401,"登録番号" &amp; リスト!O3479)&gt;=1,"",IF(VLOOKUP(O3479,登録者リスト!$A$1:$D$43729,4,FALSE)=基本情報!$D$6,O3479,"")),"")</f>
        <v/>
      </c>
    </row>
    <row r="3480" spans="15:16" x14ac:dyDescent="0.15">
      <c r="O3480">
        <v>3479</v>
      </c>
      <c r="P3480" t="str">
        <f>IFERROR(IF(COUNTIF(個人情報!$BI$5:$BI$401,"登録番号" &amp; リスト!O3480)&gt;=1,"",IF(VLOOKUP(O3480,登録者リスト!$A$1:$D$43729,4,FALSE)=基本情報!$D$6,O3480,"")),"")</f>
        <v/>
      </c>
    </row>
    <row r="3481" spans="15:16" x14ac:dyDescent="0.15">
      <c r="O3481">
        <v>3480</v>
      </c>
      <c r="P3481" t="str">
        <f>IFERROR(IF(COUNTIF(個人情報!$BI$5:$BI$401,"登録番号" &amp; リスト!O3481)&gt;=1,"",IF(VLOOKUP(O3481,登録者リスト!$A$1:$D$43729,4,FALSE)=基本情報!$D$6,O3481,"")),"")</f>
        <v/>
      </c>
    </row>
    <row r="3482" spans="15:16" x14ac:dyDescent="0.15">
      <c r="O3482">
        <v>3481</v>
      </c>
      <c r="P3482" t="str">
        <f>IFERROR(IF(COUNTIF(個人情報!$BI$5:$BI$401,"登録番号" &amp; リスト!O3482)&gt;=1,"",IF(VLOOKUP(O3482,登録者リスト!$A$1:$D$43729,4,FALSE)=基本情報!$D$6,O3482,"")),"")</f>
        <v/>
      </c>
    </row>
    <row r="3483" spans="15:16" x14ac:dyDescent="0.15">
      <c r="O3483">
        <v>3482</v>
      </c>
      <c r="P3483" t="str">
        <f>IFERROR(IF(COUNTIF(個人情報!$BI$5:$BI$401,"登録番号" &amp; リスト!O3483)&gt;=1,"",IF(VLOOKUP(O3483,登録者リスト!$A$1:$D$43729,4,FALSE)=基本情報!$D$6,O3483,"")),"")</f>
        <v/>
      </c>
    </row>
    <row r="3484" spans="15:16" x14ac:dyDescent="0.15">
      <c r="O3484">
        <v>3483</v>
      </c>
      <c r="P3484" t="str">
        <f>IFERROR(IF(COUNTIF(個人情報!$BI$5:$BI$401,"登録番号" &amp; リスト!O3484)&gt;=1,"",IF(VLOOKUP(O3484,登録者リスト!$A$1:$D$43729,4,FALSE)=基本情報!$D$6,O3484,"")),"")</f>
        <v/>
      </c>
    </row>
    <row r="3485" spans="15:16" x14ac:dyDescent="0.15">
      <c r="O3485">
        <v>3484</v>
      </c>
      <c r="P3485" t="str">
        <f>IFERROR(IF(COUNTIF(個人情報!$BI$5:$BI$401,"登録番号" &amp; リスト!O3485)&gt;=1,"",IF(VLOOKUP(O3485,登録者リスト!$A$1:$D$43729,4,FALSE)=基本情報!$D$6,O3485,"")),"")</f>
        <v/>
      </c>
    </row>
    <row r="3486" spans="15:16" x14ac:dyDescent="0.15">
      <c r="O3486">
        <v>3485</v>
      </c>
      <c r="P3486" t="str">
        <f>IFERROR(IF(COUNTIF(個人情報!$BI$5:$BI$401,"登録番号" &amp; リスト!O3486)&gt;=1,"",IF(VLOOKUP(O3486,登録者リスト!$A$1:$D$43729,4,FALSE)=基本情報!$D$6,O3486,"")),"")</f>
        <v/>
      </c>
    </row>
    <row r="3487" spans="15:16" x14ac:dyDescent="0.15">
      <c r="O3487">
        <v>3486</v>
      </c>
      <c r="P3487" t="str">
        <f>IFERROR(IF(COUNTIF(個人情報!$BI$5:$BI$401,"登録番号" &amp; リスト!O3487)&gt;=1,"",IF(VLOOKUP(O3487,登録者リスト!$A$1:$D$43729,4,FALSE)=基本情報!$D$6,O3487,"")),"")</f>
        <v/>
      </c>
    </row>
    <row r="3488" spans="15:16" x14ac:dyDescent="0.15">
      <c r="O3488">
        <v>3487</v>
      </c>
      <c r="P3488" t="str">
        <f>IFERROR(IF(COUNTIF(個人情報!$BI$5:$BI$401,"登録番号" &amp; リスト!O3488)&gt;=1,"",IF(VLOOKUP(O3488,登録者リスト!$A$1:$D$43729,4,FALSE)=基本情報!$D$6,O3488,"")),"")</f>
        <v/>
      </c>
    </row>
    <row r="3489" spans="15:16" x14ac:dyDescent="0.15">
      <c r="O3489">
        <v>3488</v>
      </c>
      <c r="P3489" t="str">
        <f>IFERROR(IF(COUNTIF(個人情報!$BI$5:$BI$401,"登録番号" &amp; リスト!O3489)&gt;=1,"",IF(VLOOKUP(O3489,登録者リスト!$A$1:$D$43729,4,FALSE)=基本情報!$D$6,O3489,"")),"")</f>
        <v/>
      </c>
    </row>
    <row r="3490" spans="15:16" x14ac:dyDescent="0.15">
      <c r="O3490">
        <v>3489</v>
      </c>
      <c r="P3490" t="str">
        <f>IFERROR(IF(COUNTIF(個人情報!$BI$5:$BI$401,"登録番号" &amp; リスト!O3490)&gt;=1,"",IF(VLOOKUP(O3490,登録者リスト!$A$1:$D$43729,4,FALSE)=基本情報!$D$6,O3490,"")),"")</f>
        <v/>
      </c>
    </row>
    <row r="3491" spans="15:16" x14ac:dyDescent="0.15">
      <c r="O3491">
        <v>3490</v>
      </c>
      <c r="P3491" t="str">
        <f>IFERROR(IF(COUNTIF(個人情報!$BI$5:$BI$401,"登録番号" &amp; リスト!O3491)&gt;=1,"",IF(VLOOKUP(O3491,登録者リスト!$A$1:$D$43729,4,FALSE)=基本情報!$D$6,O3491,"")),"")</f>
        <v/>
      </c>
    </row>
    <row r="3492" spans="15:16" x14ac:dyDescent="0.15">
      <c r="O3492">
        <v>3491</v>
      </c>
      <c r="P3492" t="str">
        <f>IFERROR(IF(COUNTIF(個人情報!$BI$5:$BI$401,"登録番号" &amp; リスト!O3492)&gt;=1,"",IF(VLOOKUP(O3492,登録者リスト!$A$1:$D$43729,4,FALSE)=基本情報!$D$6,O3492,"")),"")</f>
        <v/>
      </c>
    </row>
    <row r="3493" spans="15:16" x14ac:dyDescent="0.15">
      <c r="O3493">
        <v>3492</v>
      </c>
      <c r="P3493" t="str">
        <f>IFERROR(IF(COUNTIF(個人情報!$BI$5:$BI$401,"登録番号" &amp; リスト!O3493)&gt;=1,"",IF(VLOOKUP(O3493,登録者リスト!$A$1:$D$43729,4,FALSE)=基本情報!$D$6,O3493,"")),"")</f>
        <v/>
      </c>
    </row>
    <row r="3494" spans="15:16" x14ac:dyDescent="0.15">
      <c r="O3494">
        <v>3493</v>
      </c>
      <c r="P3494" t="str">
        <f>IFERROR(IF(COUNTIF(個人情報!$BI$5:$BI$401,"登録番号" &amp; リスト!O3494)&gt;=1,"",IF(VLOOKUP(O3494,登録者リスト!$A$1:$D$43729,4,FALSE)=基本情報!$D$6,O3494,"")),"")</f>
        <v/>
      </c>
    </row>
    <row r="3495" spans="15:16" x14ac:dyDescent="0.15">
      <c r="O3495">
        <v>3494</v>
      </c>
      <c r="P3495" t="str">
        <f>IFERROR(IF(COUNTIF(個人情報!$BI$5:$BI$401,"登録番号" &amp; リスト!O3495)&gt;=1,"",IF(VLOOKUP(O3495,登録者リスト!$A$1:$D$43729,4,FALSE)=基本情報!$D$6,O3495,"")),"")</f>
        <v/>
      </c>
    </row>
    <row r="3496" spans="15:16" x14ac:dyDescent="0.15">
      <c r="O3496">
        <v>3495</v>
      </c>
      <c r="P3496" t="str">
        <f>IFERROR(IF(COUNTIF(個人情報!$BI$5:$BI$401,"登録番号" &amp; リスト!O3496)&gt;=1,"",IF(VLOOKUP(O3496,登録者リスト!$A$1:$D$43729,4,FALSE)=基本情報!$D$6,O3496,"")),"")</f>
        <v/>
      </c>
    </row>
    <row r="3497" spans="15:16" x14ac:dyDescent="0.15">
      <c r="O3497">
        <v>3496</v>
      </c>
      <c r="P3497" t="str">
        <f>IFERROR(IF(COUNTIF(個人情報!$BI$5:$BI$401,"登録番号" &amp; リスト!O3497)&gt;=1,"",IF(VLOOKUP(O3497,登録者リスト!$A$1:$D$43729,4,FALSE)=基本情報!$D$6,O3497,"")),"")</f>
        <v/>
      </c>
    </row>
    <row r="3498" spans="15:16" x14ac:dyDescent="0.15">
      <c r="O3498">
        <v>3497</v>
      </c>
      <c r="P3498" t="str">
        <f>IFERROR(IF(COUNTIF(個人情報!$BI$5:$BI$401,"登録番号" &amp; リスト!O3498)&gt;=1,"",IF(VLOOKUP(O3498,登録者リスト!$A$1:$D$43729,4,FALSE)=基本情報!$D$6,O3498,"")),"")</f>
        <v/>
      </c>
    </row>
    <row r="3499" spans="15:16" x14ac:dyDescent="0.15">
      <c r="O3499">
        <v>3498</v>
      </c>
      <c r="P3499" t="str">
        <f>IFERROR(IF(COUNTIF(個人情報!$BI$5:$BI$401,"登録番号" &amp; リスト!O3499)&gt;=1,"",IF(VLOOKUP(O3499,登録者リスト!$A$1:$D$43729,4,FALSE)=基本情報!$D$6,O3499,"")),"")</f>
        <v/>
      </c>
    </row>
    <row r="3500" spans="15:16" x14ac:dyDescent="0.15">
      <c r="O3500">
        <v>3499</v>
      </c>
      <c r="P3500" t="str">
        <f>IFERROR(IF(COUNTIF(個人情報!$BI$5:$BI$401,"登録番号" &amp; リスト!O3500)&gt;=1,"",IF(VLOOKUP(O3500,登録者リスト!$A$1:$D$43729,4,FALSE)=基本情報!$D$6,O3500,"")),"")</f>
        <v/>
      </c>
    </row>
    <row r="3501" spans="15:16" x14ac:dyDescent="0.15">
      <c r="O3501">
        <v>3500</v>
      </c>
      <c r="P3501" t="str">
        <f>IFERROR(IF(COUNTIF(個人情報!$BI$5:$BI$401,"登録番号" &amp; リスト!O3501)&gt;=1,"",IF(VLOOKUP(O3501,登録者リスト!$A$1:$D$43729,4,FALSE)=基本情報!$D$6,O3501,"")),"")</f>
        <v/>
      </c>
    </row>
    <row r="3502" spans="15:16" x14ac:dyDescent="0.15">
      <c r="O3502">
        <v>3501</v>
      </c>
      <c r="P3502" t="str">
        <f>IFERROR(IF(COUNTIF(個人情報!$BI$5:$BI$401,"登録番号" &amp; リスト!O3502)&gt;=1,"",IF(VLOOKUP(O3502,登録者リスト!$A$1:$D$43729,4,FALSE)=基本情報!$D$6,O3502,"")),"")</f>
        <v/>
      </c>
    </row>
    <row r="3503" spans="15:16" x14ac:dyDescent="0.15">
      <c r="O3503">
        <v>3502</v>
      </c>
      <c r="P3503" t="str">
        <f>IFERROR(IF(COUNTIF(個人情報!$BI$5:$BI$401,"登録番号" &amp; リスト!O3503)&gt;=1,"",IF(VLOOKUP(O3503,登録者リスト!$A$1:$D$43729,4,FALSE)=基本情報!$D$6,O3503,"")),"")</f>
        <v/>
      </c>
    </row>
    <row r="3504" spans="15:16" x14ac:dyDescent="0.15">
      <c r="O3504">
        <v>3503</v>
      </c>
      <c r="P3504" t="str">
        <f>IFERROR(IF(COUNTIF(個人情報!$BI$5:$BI$401,"登録番号" &amp; リスト!O3504)&gt;=1,"",IF(VLOOKUP(O3504,登録者リスト!$A$1:$D$43729,4,FALSE)=基本情報!$D$6,O3504,"")),"")</f>
        <v/>
      </c>
    </row>
    <row r="3505" spans="15:16" x14ac:dyDescent="0.15">
      <c r="O3505">
        <v>3504</v>
      </c>
      <c r="P3505" t="str">
        <f>IFERROR(IF(COUNTIF(個人情報!$BI$5:$BI$401,"登録番号" &amp; リスト!O3505)&gt;=1,"",IF(VLOOKUP(O3505,登録者リスト!$A$1:$D$43729,4,FALSE)=基本情報!$D$6,O3505,"")),"")</f>
        <v/>
      </c>
    </row>
    <row r="3506" spans="15:16" x14ac:dyDescent="0.15">
      <c r="O3506">
        <v>3505</v>
      </c>
      <c r="P3506" t="str">
        <f>IFERROR(IF(COUNTIF(個人情報!$BI$5:$BI$401,"登録番号" &amp; リスト!O3506)&gt;=1,"",IF(VLOOKUP(O3506,登録者リスト!$A$1:$D$43729,4,FALSE)=基本情報!$D$6,O3506,"")),"")</f>
        <v/>
      </c>
    </row>
    <row r="3507" spans="15:16" x14ac:dyDescent="0.15">
      <c r="O3507">
        <v>3506</v>
      </c>
      <c r="P3507" t="str">
        <f>IFERROR(IF(COUNTIF(個人情報!$BI$5:$BI$401,"登録番号" &amp; リスト!O3507)&gt;=1,"",IF(VLOOKUP(O3507,登録者リスト!$A$1:$D$43729,4,FALSE)=基本情報!$D$6,O3507,"")),"")</f>
        <v/>
      </c>
    </row>
    <row r="3508" spans="15:16" x14ac:dyDescent="0.15">
      <c r="O3508">
        <v>3507</v>
      </c>
      <c r="P3508" t="str">
        <f>IFERROR(IF(COUNTIF(個人情報!$BI$5:$BI$401,"登録番号" &amp; リスト!O3508)&gt;=1,"",IF(VLOOKUP(O3508,登録者リスト!$A$1:$D$43729,4,FALSE)=基本情報!$D$6,O3508,"")),"")</f>
        <v/>
      </c>
    </row>
    <row r="3509" spans="15:16" x14ac:dyDescent="0.15">
      <c r="O3509">
        <v>3508</v>
      </c>
      <c r="P3509" t="str">
        <f>IFERROR(IF(COUNTIF(個人情報!$BI$5:$BI$401,"登録番号" &amp; リスト!O3509)&gt;=1,"",IF(VLOOKUP(O3509,登録者リスト!$A$1:$D$43729,4,FALSE)=基本情報!$D$6,O3509,"")),"")</f>
        <v/>
      </c>
    </row>
    <row r="3510" spans="15:16" x14ac:dyDescent="0.15">
      <c r="O3510">
        <v>3509</v>
      </c>
      <c r="P3510" t="str">
        <f>IFERROR(IF(COUNTIF(個人情報!$BI$5:$BI$401,"登録番号" &amp; リスト!O3510)&gt;=1,"",IF(VLOOKUP(O3510,登録者リスト!$A$1:$D$43729,4,FALSE)=基本情報!$D$6,O3510,"")),"")</f>
        <v/>
      </c>
    </row>
    <row r="3511" spans="15:16" x14ac:dyDescent="0.15">
      <c r="O3511">
        <v>3510</v>
      </c>
      <c r="P3511" t="str">
        <f>IFERROR(IF(COUNTIF(個人情報!$BI$5:$BI$401,"登録番号" &amp; リスト!O3511)&gt;=1,"",IF(VLOOKUP(O3511,登録者リスト!$A$1:$D$43729,4,FALSE)=基本情報!$D$6,O3511,"")),"")</f>
        <v/>
      </c>
    </row>
    <row r="3512" spans="15:16" x14ac:dyDescent="0.15">
      <c r="O3512">
        <v>3511</v>
      </c>
      <c r="P3512" t="str">
        <f>IFERROR(IF(COUNTIF(個人情報!$BI$5:$BI$401,"登録番号" &amp; リスト!O3512)&gt;=1,"",IF(VLOOKUP(O3512,登録者リスト!$A$1:$D$43729,4,FALSE)=基本情報!$D$6,O3512,"")),"")</f>
        <v/>
      </c>
    </row>
    <row r="3513" spans="15:16" x14ac:dyDescent="0.15">
      <c r="O3513">
        <v>3512</v>
      </c>
      <c r="P3513" t="str">
        <f>IFERROR(IF(COUNTIF(個人情報!$BI$5:$BI$401,"登録番号" &amp; リスト!O3513)&gt;=1,"",IF(VLOOKUP(O3513,登録者リスト!$A$1:$D$43729,4,FALSE)=基本情報!$D$6,O3513,"")),"")</f>
        <v/>
      </c>
    </row>
    <row r="3514" spans="15:16" x14ac:dyDescent="0.15">
      <c r="O3514">
        <v>3513</v>
      </c>
      <c r="P3514" t="str">
        <f>IFERROR(IF(COUNTIF(個人情報!$BI$5:$BI$401,"登録番号" &amp; リスト!O3514)&gt;=1,"",IF(VLOOKUP(O3514,登録者リスト!$A$1:$D$43729,4,FALSE)=基本情報!$D$6,O3514,"")),"")</f>
        <v/>
      </c>
    </row>
    <row r="3515" spans="15:16" x14ac:dyDescent="0.15">
      <c r="O3515">
        <v>3514</v>
      </c>
      <c r="P3515" t="str">
        <f>IFERROR(IF(COUNTIF(個人情報!$BI$5:$BI$401,"登録番号" &amp; リスト!O3515)&gt;=1,"",IF(VLOOKUP(O3515,登録者リスト!$A$1:$D$43729,4,FALSE)=基本情報!$D$6,O3515,"")),"")</f>
        <v/>
      </c>
    </row>
    <row r="3516" spans="15:16" x14ac:dyDescent="0.15">
      <c r="O3516">
        <v>3515</v>
      </c>
      <c r="P3516" t="str">
        <f>IFERROR(IF(COUNTIF(個人情報!$BI$5:$BI$401,"登録番号" &amp; リスト!O3516)&gt;=1,"",IF(VLOOKUP(O3516,登録者リスト!$A$1:$D$43729,4,FALSE)=基本情報!$D$6,O3516,"")),"")</f>
        <v/>
      </c>
    </row>
    <row r="3517" spans="15:16" x14ac:dyDescent="0.15">
      <c r="O3517">
        <v>3516</v>
      </c>
      <c r="P3517" t="str">
        <f>IFERROR(IF(COUNTIF(個人情報!$BI$5:$BI$401,"登録番号" &amp; リスト!O3517)&gt;=1,"",IF(VLOOKUP(O3517,登録者リスト!$A$1:$D$43729,4,FALSE)=基本情報!$D$6,O3517,"")),"")</f>
        <v/>
      </c>
    </row>
    <row r="3518" spans="15:16" x14ac:dyDescent="0.15">
      <c r="O3518">
        <v>3517</v>
      </c>
      <c r="P3518" t="str">
        <f>IFERROR(IF(COUNTIF(個人情報!$BI$5:$BI$401,"登録番号" &amp; リスト!O3518)&gt;=1,"",IF(VLOOKUP(O3518,登録者リスト!$A$1:$D$43729,4,FALSE)=基本情報!$D$6,O3518,"")),"")</f>
        <v/>
      </c>
    </row>
    <row r="3519" spans="15:16" x14ac:dyDescent="0.15">
      <c r="O3519">
        <v>3518</v>
      </c>
      <c r="P3519" t="str">
        <f>IFERROR(IF(COUNTIF(個人情報!$BI$5:$BI$401,"登録番号" &amp; リスト!O3519)&gt;=1,"",IF(VLOOKUP(O3519,登録者リスト!$A$1:$D$43729,4,FALSE)=基本情報!$D$6,O3519,"")),"")</f>
        <v/>
      </c>
    </row>
    <row r="3520" spans="15:16" x14ac:dyDescent="0.15">
      <c r="O3520">
        <v>3519</v>
      </c>
      <c r="P3520" t="str">
        <f>IFERROR(IF(COUNTIF(個人情報!$BI$5:$BI$401,"登録番号" &amp; リスト!O3520)&gt;=1,"",IF(VLOOKUP(O3520,登録者リスト!$A$1:$D$43729,4,FALSE)=基本情報!$D$6,O3520,"")),"")</f>
        <v/>
      </c>
    </row>
    <row r="3521" spans="15:16" x14ac:dyDescent="0.15">
      <c r="O3521">
        <v>3520</v>
      </c>
      <c r="P3521" t="str">
        <f>IFERROR(IF(COUNTIF(個人情報!$BI$5:$BI$401,"登録番号" &amp; リスト!O3521)&gt;=1,"",IF(VLOOKUP(O3521,登録者リスト!$A$1:$D$43729,4,FALSE)=基本情報!$D$6,O3521,"")),"")</f>
        <v/>
      </c>
    </row>
    <row r="3522" spans="15:16" x14ac:dyDescent="0.15">
      <c r="O3522">
        <v>3521</v>
      </c>
      <c r="P3522" t="str">
        <f>IFERROR(IF(COUNTIF(個人情報!$BI$5:$BI$401,"登録番号" &amp; リスト!O3522)&gt;=1,"",IF(VLOOKUP(O3522,登録者リスト!$A$1:$D$43729,4,FALSE)=基本情報!$D$6,O3522,"")),"")</f>
        <v/>
      </c>
    </row>
    <row r="3523" spans="15:16" x14ac:dyDescent="0.15">
      <c r="O3523">
        <v>3522</v>
      </c>
      <c r="P3523" t="str">
        <f>IFERROR(IF(COUNTIF(個人情報!$BI$5:$BI$401,"登録番号" &amp; リスト!O3523)&gt;=1,"",IF(VLOOKUP(O3523,登録者リスト!$A$1:$D$43729,4,FALSE)=基本情報!$D$6,O3523,"")),"")</f>
        <v/>
      </c>
    </row>
    <row r="3524" spans="15:16" x14ac:dyDescent="0.15">
      <c r="O3524">
        <v>3523</v>
      </c>
      <c r="P3524" t="str">
        <f>IFERROR(IF(COUNTIF(個人情報!$BI$5:$BI$401,"登録番号" &amp; リスト!O3524)&gt;=1,"",IF(VLOOKUP(O3524,登録者リスト!$A$1:$D$43729,4,FALSE)=基本情報!$D$6,O3524,"")),"")</f>
        <v/>
      </c>
    </row>
    <row r="3525" spans="15:16" x14ac:dyDescent="0.15">
      <c r="O3525">
        <v>3524</v>
      </c>
      <c r="P3525" t="str">
        <f>IFERROR(IF(COUNTIF(個人情報!$BI$5:$BI$401,"登録番号" &amp; リスト!O3525)&gt;=1,"",IF(VLOOKUP(O3525,登録者リスト!$A$1:$D$43729,4,FALSE)=基本情報!$D$6,O3525,"")),"")</f>
        <v/>
      </c>
    </row>
    <row r="3526" spans="15:16" x14ac:dyDescent="0.15">
      <c r="O3526">
        <v>3525</v>
      </c>
      <c r="P3526" t="str">
        <f>IFERROR(IF(COUNTIF(個人情報!$BI$5:$BI$401,"登録番号" &amp; リスト!O3526)&gt;=1,"",IF(VLOOKUP(O3526,登録者リスト!$A$1:$D$43729,4,FALSE)=基本情報!$D$6,O3526,"")),"")</f>
        <v/>
      </c>
    </row>
    <row r="3527" spans="15:16" x14ac:dyDescent="0.15">
      <c r="O3527">
        <v>3526</v>
      </c>
      <c r="P3527" t="str">
        <f>IFERROR(IF(COUNTIF(個人情報!$BI$5:$BI$401,"登録番号" &amp; リスト!O3527)&gt;=1,"",IF(VLOOKUP(O3527,登録者リスト!$A$1:$D$43729,4,FALSE)=基本情報!$D$6,O3527,"")),"")</f>
        <v/>
      </c>
    </row>
    <row r="3528" spans="15:16" x14ac:dyDescent="0.15">
      <c r="O3528">
        <v>3527</v>
      </c>
      <c r="P3528" t="str">
        <f>IFERROR(IF(COUNTIF(個人情報!$BI$5:$BI$401,"登録番号" &amp; リスト!O3528)&gt;=1,"",IF(VLOOKUP(O3528,登録者リスト!$A$1:$D$43729,4,FALSE)=基本情報!$D$6,O3528,"")),"")</f>
        <v/>
      </c>
    </row>
    <row r="3529" spans="15:16" x14ac:dyDescent="0.15">
      <c r="O3529">
        <v>3528</v>
      </c>
      <c r="P3529" t="str">
        <f>IFERROR(IF(COUNTIF(個人情報!$BI$5:$BI$401,"登録番号" &amp; リスト!O3529)&gt;=1,"",IF(VLOOKUP(O3529,登録者リスト!$A$1:$D$43729,4,FALSE)=基本情報!$D$6,O3529,"")),"")</f>
        <v/>
      </c>
    </row>
    <row r="3530" spans="15:16" x14ac:dyDescent="0.15">
      <c r="O3530">
        <v>3529</v>
      </c>
      <c r="P3530" t="str">
        <f>IFERROR(IF(COUNTIF(個人情報!$BI$5:$BI$401,"登録番号" &amp; リスト!O3530)&gt;=1,"",IF(VLOOKUP(O3530,登録者リスト!$A$1:$D$43729,4,FALSE)=基本情報!$D$6,O3530,"")),"")</f>
        <v/>
      </c>
    </row>
    <row r="3531" spans="15:16" x14ac:dyDescent="0.15">
      <c r="O3531">
        <v>3530</v>
      </c>
      <c r="P3531" t="str">
        <f>IFERROR(IF(COUNTIF(個人情報!$BI$5:$BI$401,"登録番号" &amp; リスト!O3531)&gt;=1,"",IF(VLOOKUP(O3531,登録者リスト!$A$1:$D$43729,4,FALSE)=基本情報!$D$6,O3531,"")),"")</f>
        <v/>
      </c>
    </row>
    <row r="3532" spans="15:16" x14ac:dyDescent="0.15">
      <c r="O3532">
        <v>3531</v>
      </c>
      <c r="P3532" t="str">
        <f>IFERROR(IF(COUNTIF(個人情報!$BI$5:$BI$401,"登録番号" &amp; リスト!O3532)&gt;=1,"",IF(VLOOKUP(O3532,登録者リスト!$A$1:$D$43729,4,FALSE)=基本情報!$D$6,O3532,"")),"")</f>
        <v/>
      </c>
    </row>
    <row r="3533" spans="15:16" x14ac:dyDescent="0.15">
      <c r="O3533">
        <v>3532</v>
      </c>
      <c r="P3533" t="str">
        <f>IFERROR(IF(COUNTIF(個人情報!$BI$5:$BI$401,"登録番号" &amp; リスト!O3533)&gt;=1,"",IF(VLOOKUP(O3533,登録者リスト!$A$1:$D$43729,4,FALSE)=基本情報!$D$6,O3533,"")),"")</f>
        <v/>
      </c>
    </row>
    <row r="3534" spans="15:16" x14ac:dyDescent="0.15">
      <c r="O3534">
        <v>3533</v>
      </c>
      <c r="P3534" t="str">
        <f>IFERROR(IF(COUNTIF(個人情報!$BI$5:$BI$401,"登録番号" &amp; リスト!O3534)&gt;=1,"",IF(VLOOKUP(O3534,登録者リスト!$A$1:$D$43729,4,FALSE)=基本情報!$D$6,O3534,"")),"")</f>
        <v/>
      </c>
    </row>
    <row r="3535" spans="15:16" x14ac:dyDescent="0.15">
      <c r="O3535">
        <v>3534</v>
      </c>
      <c r="P3535" t="str">
        <f>IFERROR(IF(COUNTIF(個人情報!$BI$5:$BI$401,"登録番号" &amp; リスト!O3535)&gt;=1,"",IF(VLOOKUP(O3535,登録者リスト!$A$1:$D$43729,4,FALSE)=基本情報!$D$6,O3535,"")),"")</f>
        <v/>
      </c>
    </row>
    <row r="3536" spans="15:16" x14ac:dyDescent="0.15">
      <c r="O3536">
        <v>3535</v>
      </c>
      <c r="P3536" t="str">
        <f>IFERROR(IF(COUNTIF(個人情報!$BI$5:$BI$401,"登録番号" &amp; リスト!O3536)&gt;=1,"",IF(VLOOKUP(O3536,登録者リスト!$A$1:$D$43729,4,FALSE)=基本情報!$D$6,O3536,"")),"")</f>
        <v/>
      </c>
    </row>
    <row r="3537" spans="15:16" x14ac:dyDescent="0.15">
      <c r="O3537">
        <v>3536</v>
      </c>
      <c r="P3537" t="str">
        <f>IFERROR(IF(COUNTIF(個人情報!$BI$5:$BI$401,"登録番号" &amp; リスト!O3537)&gt;=1,"",IF(VLOOKUP(O3537,登録者リスト!$A$1:$D$43729,4,FALSE)=基本情報!$D$6,O3537,"")),"")</f>
        <v/>
      </c>
    </row>
    <row r="3538" spans="15:16" x14ac:dyDescent="0.15">
      <c r="O3538">
        <v>3537</v>
      </c>
      <c r="P3538" t="str">
        <f>IFERROR(IF(COUNTIF(個人情報!$BI$5:$BI$401,"登録番号" &amp; リスト!O3538)&gt;=1,"",IF(VLOOKUP(O3538,登録者リスト!$A$1:$D$43729,4,FALSE)=基本情報!$D$6,O3538,"")),"")</f>
        <v/>
      </c>
    </row>
    <row r="3539" spans="15:16" x14ac:dyDescent="0.15">
      <c r="O3539">
        <v>3538</v>
      </c>
      <c r="P3539" t="str">
        <f>IFERROR(IF(COUNTIF(個人情報!$BI$5:$BI$401,"登録番号" &amp; リスト!O3539)&gt;=1,"",IF(VLOOKUP(O3539,登録者リスト!$A$1:$D$43729,4,FALSE)=基本情報!$D$6,O3539,"")),"")</f>
        <v/>
      </c>
    </row>
    <row r="3540" spans="15:16" x14ac:dyDescent="0.15">
      <c r="O3540">
        <v>3539</v>
      </c>
      <c r="P3540" t="str">
        <f>IFERROR(IF(COUNTIF(個人情報!$BI$5:$BI$401,"登録番号" &amp; リスト!O3540)&gt;=1,"",IF(VLOOKUP(O3540,登録者リスト!$A$1:$D$43729,4,FALSE)=基本情報!$D$6,O3540,"")),"")</f>
        <v/>
      </c>
    </row>
    <row r="3541" spans="15:16" x14ac:dyDescent="0.15">
      <c r="O3541">
        <v>3540</v>
      </c>
      <c r="P3541" t="str">
        <f>IFERROR(IF(COUNTIF(個人情報!$BI$5:$BI$401,"登録番号" &amp; リスト!O3541)&gt;=1,"",IF(VLOOKUP(O3541,登録者リスト!$A$1:$D$43729,4,FALSE)=基本情報!$D$6,O3541,"")),"")</f>
        <v/>
      </c>
    </row>
    <row r="3542" spans="15:16" x14ac:dyDescent="0.15">
      <c r="O3542">
        <v>3541</v>
      </c>
      <c r="P3542" t="str">
        <f>IFERROR(IF(COUNTIF(個人情報!$BI$5:$BI$401,"登録番号" &amp; リスト!O3542)&gt;=1,"",IF(VLOOKUP(O3542,登録者リスト!$A$1:$D$43729,4,FALSE)=基本情報!$D$6,O3542,"")),"")</f>
        <v/>
      </c>
    </row>
    <row r="3543" spans="15:16" x14ac:dyDescent="0.15">
      <c r="O3543">
        <v>3542</v>
      </c>
      <c r="P3543" t="str">
        <f>IFERROR(IF(COUNTIF(個人情報!$BI$5:$BI$401,"登録番号" &amp; リスト!O3543)&gt;=1,"",IF(VLOOKUP(O3543,登録者リスト!$A$1:$D$43729,4,FALSE)=基本情報!$D$6,O3543,"")),"")</f>
        <v/>
      </c>
    </row>
    <row r="3544" spans="15:16" x14ac:dyDescent="0.15">
      <c r="O3544">
        <v>3543</v>
      </c>
      <c r="P3544" t="str">
        <f>IFERROR(IF(COUNTIF(個人情報!$BI$5:$BI$401,"登録番号" &amp; リスト!O3544)&gt;=1,"",IF(VLOOKUP(O3544,登録者リスト!$A$1:$D$43729,4,FALSE)=基本情報!$D$6,O3544,"")),"")</f>
        <v/>
      </c>
    </row>
    <row r="3545" spans="15:16" x14ac:dyDescent="0.15">
      <c r="O3545">
        <v>3544</v>
      </c>
      <c r="P3545" t="str">
        <f>IFERROR(IF(COUNTIF(個人情報!$BI$5:$BI$401,"登録番号" &amp; リスト!O3545)&gt;=1,"",IF(VLOOKUP(O3545,登録者リスト!$A$1:$D$43729,4,FALSE)=基本情報!$D$6,O3545,"")),"")</f>
        <v/>
      </c>
    </row>
    <row r="3546" spans="15:16" x14ac:dyDescent="0.15">
      <c r="O3546">
        <v>3545</v>
      </c>
      <c r="P3546" t="str">
        <f>IFERROR(IF(COUNTIF(個人情報!$BI$5:$BI$401,"登録番号" &amp; リスト!O3546)&gt;=1,"",IF(VLOOKUP(O3546,登録者リスト!$A$1:$D$43729,4,FALSE)=基本情報!$D$6,O3546,"")),"")</f>
        <v/>
      </c>
    </row>
    <row r="3547" spans="15:16" x14ac:dyDescent="0.15">
      <c r="O3547">
        <v>3546</v>
      </c>
      <c r="P3547" t="str">
        <f>IFERROR(IF(COUNTIF(個人情報!$BI$5:$BI$401,"登録番号" &amp; リスト!O3547)&gt;=1,"",IF(VLOOKUP(O3547,登録者リスト!$A$1:$D$43729,4,FALSE)=基本情報!$D$6,O3547,"")),"")</f>
        <v/>
      </c>
    </row>
    <row r="3548" spans="15:16" x14ac:dyDescent="0.15">
      <c r="O3548">
        <v>3547</v>
      </c>
      <c r="P3548" t="str">
        <f>IFERROR(IF(COUNTIF(個人情報!$BI$5:$BI$401,"登録番号" &amp; リスト!O3548)&gt;=1,"",IF(VLOOKUP(O3548,登録者リスト!$A$1:$D$43729,4,FALSE)=基本情報!$D$6,O3548,"")),"")</f>
        <v/>
      </c>
    </row>
    <row r="3549" spans="15:16" x14ac:dyDescent="0.15">
      <c r="O3549">
        <v>3548</v>
      </c>
      <c r="P3549" t="str">
        <f>IFERROR(IF(COUNTIF(個人情報!$BI$5:$BI$401,"登録番号" &amp; リスト!O3549)&gt;=1,"",IF(VLOOKUP(O3549,登録者リスト!$A$1:$D$43729,4,FALSE)=基本情報!$D$6,O3549,"")),"")</f>
        <v/>
      </c>
    </row>
    <row r="3550" spans="15:16" x14ac:dyDescent="0.15">
      <c r="O3550">
        <v>3549</v>
      </c>
      <c r="P3550" t="str">
        <f>IFERROR(IF(COUNTIF(個人情報!$BI$5:$BI$401,"登録番号" &amp; リスト!O3550)&gt;=1,"",IF(VLOOKUP(O3550,登録者リスト!$A$1:$D$43729,4,FALSE)=基本情報!$D$6,O3550,"")),"")</f>
        <v/>
      </c>
    </row>
    <row r="3551" spans="15:16" x14ac:dyDescent="0.15">
      <c r="O3551">
        <v>3550</v>
      </c>
      <c r="P3551" t="str">
        <f>IFERROR(IF(COUNTIF(個人情報!$BI$5:$BI$401,"登録番号" &amp; リスト!O3551)&gt;=1,"",IF(VLOOKUP(O3551,登録者リスト!$A$1:$D$43729,4,FALSE)=基本情報!$D$6,O3551,"")),"")</f>
        <v/>
      </c>
    </row>
    <row r="3552" spans="15:16" x14ac:dyDescent="0.15">
      <c r="O3552">
        <v>3551</v>
      </c>
      <c r="P3552" t="str">
        <f>IFERROR(IF(COUNTIF(個人情報!$BI$5:$BI$401,"登録番号" &amp; リスト!O3552)&gt;=1,"",IF(VLOOKUP(O3552,登録者リスト!$A$1:$D$43729,4,FALSE)=基本情報!$D$6,O3552,"")),"")</f>
        <v/>
      </c>
    </row>
    <row r="3553" spans="15:16" x14ac:dyDescent="0.15">
      <c r="O3553">
        <v>3552</v>
      </c>
      <c r="P3553" t="str">
        <f>IFERROR(IF(COUNTIF(個人情報!$BI$5:$BI$401,"登録番号" &amp; リスト!O3553)&gt;=1,"",IF(VLOOKUP(O3553,登録者リスト!$A$1:$D$43729,4,FALSE)=基本情報!$D$6,O3553,"")),"")</f>
        <v/>
      </c>
    </row>
    <row r="3554" spans="15:16" x14ac:dyDescent="0.15">
      <c r="O3554">
        <v>3553</v>
      </c>
      <c r="P3554" t="str">
        <f>IFERROR(IF(COUNTIF(個人情報!$BI$5:$BI$401,"登録番号" &amp; リスト!O3554)&gt;=1,"",IF(VLOOKUP(O3554,登録者リスト!$A$1:$D$43729,4,FALSE)=基本情報!$D$6,O3554,"")),"")</f>
        <v/>
      </c>
    </row>
    <row r="3555" spans="15:16" x14ac:dyDescent="0.15">
      <c r="O3555">
        <v>3554</v>
      </c>
      <c r="P3555" t="str">
        <f>IFERROR(IF(COUNTIF(個人情報!$BI$5:$BI$401,"登録番号" &amp; リスト!O3555)&gt;=1,"",IF(VLOOKUP(O3555,登録者リスト!$A$1:$D$43729,4,FALSE)=基本情報!$D$6,O3555,"")),"")</f>
        <v/>
      </c>
    </row>
    <row r="3556" spans="15:16" x14ac:dyDescent="0.15">
      <c r="O3556">
        <v>3555</v>
      </c>
      <c r="P3556" t="str">
        <f>IFERROR(IF(COUNTIF(個人情報!$BI$5:$BI$401,"登録番号" &amp; リスト!O3556)&gt;=1,"",IF(VLOOKUP(O3556,登録者リスト!$A$1:$D$43729,4,FALSE)=基本情報!$D$6,O3556,"")),"")</f>
        <v/>
      </c>
    </row>
    <row r="3557" spans="15:16" x14ac:dyDescent="0.15">
      <c r="O3557">
        <v>3556</v>
      </c>
      <c r="P3557" t="str">
        <f>IFERROR(IF(COUNTIF(個人情報!$BI$5:$BI$401,"登録番号" &amp; リスト!O3557)&gt;=1,"",IF(VLOOKUP(O3557,登録者リスト!$A$1:$D$43729,4,FALSE)=基本情報!$D$6,O3557,"")),"")</f>
        <v/>
      </c>
    </row>
    <row r="3558" spans="15:16" x14ac:dyDescent="0.15">
      <c r="O3558">
        <v>3557</v>
      </c>
      <c r="P3558" t="str">
        <f>IFERROR(IF(COUNTIF(個人情報!$BI$5:$BI$401,"登録番号" &amp; リスト!O3558)&gt;=1,"",IF(VLOOKUP(O3558,登録者リスト!$A$1:$D$43729,4,FALSE)=基本情報!$D$6,O3558,"")),"")</f>
        <v/>
      </c>
    </row>
    <row r="3559" spans="15:16" x14ac:dyDescent="0.15">
      <c r="O3559">
        <v>3558</v>
      </c>
      <c r="P3559" t="str">
        <f>IFERROR(IF(COUNTIF(個人情報!$BI$5:$BI$401,"登録番号" &amp; リスト!O3559)&gt;=1,"",IF(VLOOKUP(O3559,登録者リスト!$A$1:$D$43729,4,FALSE)=基本情報!$D$6,O3559,"")),"")</f>
        <v/>
      </c>
    </row>
    <row r="3560" spans="15:16" x14ac:dyDescent="0.15">
      <c r="O3560">
        <v>3559</v>
      </c>
      <c r="P3560" t="str">
        <f>IFERROR(IF(COUNTIF(個人情報!$BI$5:$BI$401,"登録番号" &amp; リスト!O3560)&gt;=1,"",IF(VLOOKUP(O3560,登録者リスト!$A$1:$D$43729,4,FALSE)=基本情報!$D$6,O3560,"")),"")</f>
        <v/>
      </c>
    </row>
    <row r="3561" spans="15:16" x14ac:dyDescent="0.15">
      <c r="O3561">
        <v>3560</v>
      </c>
      <c r="P3561" t="str">
        <f>IFERROR(IF(COUNTIF(個人情報!$BI$5:$BI$401,"登録番号" &amp; リスト!O3561)&gt;=1,"",IF(VLOOKUP(O3561,登録者リスト!$A$1:$D$43729,4,FALSE)=基本情報!$D$6,O3561,"")),"")</f>
        <v/>
      </c>
    </row>
    <row r="3562" spans="15:16" x14ac:dyDescent="0.15">
      <c r="O3562">
        <v>3561</v>
      </c>
      <c r="P3562" t="str">
        <f>IFERROR(IF(COUNTIF(個人情報!$BI$5:$BI$401,"登録番号" &amp; リスト!O3562)&gt;=1,"",IF(VLOOKUP(O3562,登録者リスト!$A$1:$D$43729,4,FALSE)=基本情報!$D$6,O3562,"")),"")</f>
        <v/>
      </c>
    </row>
    <row r="3563" spans="15:16" x14ac:dyDescent="0.15">
      <c r="O3563">
        <v>3562</v>
      </c>
      <c r="P3563" t="str">
        <f>IFERROR(IF(COUNTIF(個人情報!$BI$5:$BI$401,"登録番号" &amp; リスト!O3563)&gt;=1,"",IF(VLOOKUP(O3563,登録者リスト!$A$1:$D$43729,4,FALSE)=基本情報!$D$6,O3563,"")),"")</f>
        <v/>
      </c>
    </row>
    <row r="3564" spans="15:16" x14ac:dyDescent="0.15">
      <c r="O3564">
        <v>3563</v>
      </c>
      <c r="P3564" t="str">
        <f>IFERROR(IF(COUNTIF(個人情報!$BI$5:$BI$401,"登録番号" &amp; リスト!O3564)&gt;=1,"",IF(VLOOKUP(O3564,登録者リスト!$A$1:$D$43729,4,FALSE)=基本情報!$D$6,O3564,"")),"")</f>
        <v/>
      </c>
    </row>
    <row r="3565" spans="15:16" x14ac:dyDescent="0.15">
      <c r="O3565">
        <v>3564</v>
      </c>
      <c r="P3565" t="str">
        <f>IFERROR(IF(COUNTIF(個人情報!$BI$5:$BI$401,"登録番号" &amp; リスト!O3565)&gt;=1,"",IF(VLOOKUP(O3565,登録者リスト!$A$1:$D$43729,4,FALSE)=基本情報!$D$6,O3565,"")),"")</f>
        <v/>
      </c>
    </row>
    <row r="3566" spans="15:16" x14ac:dyDescent="0.15">
      <c r="O3566">
        <v>3565</v>
      </c>
      <c r="P3566" t="str">
        <f>IFERROR(IF(COUNTIF(個人情報!$BI$5:$BI$401,"登録番号" &amp; リスト!O3566)&gt;=1,"",IF(VLOOKUP(O3566,登録者リスト!$A$1:$D$43729,4,FALSE)=基本情報!$D$6,O3566,"")),"")</f>
        <v/>
      </c>
    </row>
    <row r="3567" spans="15:16" x14ac:dyDescent="0.15">
      <c r="O3567">
        <v>3566</v>
      </c>
      <c r="P3567" t="str">
        <f>IFERROR(IF(COUNTIF(個人情報!$BI$5:$BI$401,"登録番号" &amp; リスト!O3567)&gt;=1,"",IF(VLOOKUP(O3567,登録者リスト!$A$1:$D$43729,4,FALSE)=基本情報!$D$6,O3567,"")),"")</f>
        <v/>
      </c>
    </row>
    <row r="3568" spans="15:16" x14ac:dyDescent="0.15">
      <c r="O3568">
        <v>3567</v>
      </c>
      <c r="P3568" t="str">
        <f>IFERROR(IF(COUNTIF(個人情報!$BI$5:$BI$401,"登録番号" &amp; リスト!O3568)&gt;=1,"",IF(VLOOKUP(O3568,登録者リスト!$A$1:$D$43729,4,FALSE)=基本情報!$D$6,O3568,"")),"")</f>
        <v/>
      </c>
    </row>
    <row r="3569" spans="15:16" x14ac:dyDescent="0.15">
      <c r="O3569">
        <v>3568</v>
      </c>
      <c r="P3569" t="str">
        <f>IFERROR(IF(COUNTIF(個人情報!$BI$5:$BI$401,"登録番号" &amp; リスト!O3569)&gt;=1,"",IF(VLOOKUP(O3569,登録者リスト!$A$1:$D$43729,4,FALSE)=基本情報!$D$6,O3569,"")),"")</f>
        <v/>
      </c>
    </row>
    <row r="3570" spans="15:16" x14ac:dyDescent="0.15">
      <c r="O3570">
        <v>3569</v>
      </c>
      <c r="P3570" t="str">
        <f>IFERROR(IF(COUNTIF(個人情報!$BI$5:$BI$401,"登録番号" &amp; リスト!O3570)&gt;=1,"",IF(VLOOKUP(O3570,登録者リスト!$A$1:$D$43729,4,FALSE)=基本情報!$D$6,O3570,"")),"")</f>
        <v/>
      </c>
    </row>
    <row r="3571" spans="15:16" x14ac:dyDescent="0.15">
      <c r="O3571">
        <v>3570</v>
      </c>
      <c r="P3571" t="str">
        <f>IFERROR(IF(COUNTIF(個人情報!$BI$5:$BI$401,"登録番号" &amp; リスト!O3571)&gt;=1,"",IF(VLOOKUP(O3571,登録者リスト!$A$1:$D$43729,4,FALSE)=基本情報!$D$6,O3571,"")),"")</f>
        <v/>
      </c>
    </row>
    <row r="3572" spans="15:16" x14ac:dyDescent="0.15">
      <c r="O3572">
        <v>3571</v>
      </c>
      <c r="P3572" t="str">
        <f>IFERROR(IF(COUNTIF(個人情報!$BI$5:$BI$401,"登録番号" &amp; リスト!O3572)&gt;=1,"",IF(VLOOKUP(O3572,登録者リスト!$A$1:$D$43729,4,FALSE)=基本情報!$D$6,O3572,"")),"")</f>
        <v/>
      </c>
    </row>
    <row r="3573" spans="15:16" x14ac:dyDescent="0.15">
      <c r="O3573">
        <v>3572</v>
      </c>
      <c r="P3573" t="str">
        <f>IFERROR(IF(COUNTIF(個人情報!$BI$5:$BI$401,"登録番号" &amp; リスト!O3573)&gt;=1,"",IF(VLOOKUP(O3573,登録者リスト!$A$1:$D$43729,4,FALSE)=基本情報!$D$6,O3573,"")),"")</f>
        <v/>
      </c>
    </row>
    <row r="3574" spans="15:16" x14ac:dyDescent="0.15">
      <c r="O3574">
        <v>3573</v>
      </c>
      <c r="P3574" t="str">
        <f>IFERROR(IF(COUNTIF(個人情報!$BI$5:$BI$401,"登録番号" &amp; リスト!O3574)&gt;=1,"",IF(VLOOKUP(O3574,登録者リスト!$A$1:$D$43729,4,FALSE)=基本情報!$D$6,O3574,"")),"")</f>
        <v/>
      </c>
    </row>
    <row r="3575" spans="15:16" x14ac:dyDescent="0.15">
      <c r="O3575">
        <v>3574</v>
      </c>
      <c r="P3575" t="str">
        <f>IFERROR(IF(COUNTIF(個人情報!$BI$5:$BI$401,"登録番号" &amp; リスト!O3575)&gt;=1,"",IF(VLOOKUP(O3575,登録者リスト!$A$1:$D$43729,4,FALSE)=基本情報!$D$6,O3575,"")),"")</f>
        <v/>
      </c>
    </row>
    <row r="3576" spans="15:16" x14ac:dyDescent="0.15">
      <c r="O3576">
        <v>3575</v>
      </c>
      <c r="P3576" t="str">
        <f>IFERROR(IF(COUNTIF(個人情報!$BI$5:$BI$401,"登録番号" &amp; リスト!O3576)&gt;=1,"",IF(VLOOKUP(O3576,登録者リスト!$A$1:$D$43729,4,FALSE)=基本情報!$D$6,O3576,"")),"")</f>
        <v/>
      </c>
    </row>
    <row r="3577" spans="15:16" x14ac:dyDescent="0.15">
      <c r="O3577">
        <v>3576</v>
      </c>
      <c r="P3577" t="str">
        <f>IFERROR(IF(COUNTIF(個人情報!$BI$5:$BI$401,"登録番号" &amp; リスト!O3577)&gt;=1,"",IF(VLOOKUP(O3577,登録者リスト!$A$1:$D$43729,4,FALSE)=基本情報!$D$6,O3577,"")),"")</f>
        <v/>
      </c>
    </row>
    <row r="3578" spans="15:16" x14ac:dyDescent="0.15">
      <c r="O3578">
        <v>3577</v>
      </c>
      <c r="P3578" t="str">
        <f>IFERROR(IF(COUNTIF(個人情報!$BI$5:$BI$401,"登録番号" &amp; リスト!O3578)&gt;=1,"",IF(VLOOKUP(O3578,登録者リスト!$A$1:$D$43729,4,FALSE)=基本情報!$D$6,O3578,"")),"")</f>
        <v/>
      </c>
    </row>
    <row r="3579" spans="15:16" x14ac:dyDescent="0.15">
      <c r="O3579">
        <v>3578</v>
      </c>
      <c r="P3579" t="str">
        <f>IFERROR(IF(COUNTIF(個人情報!$BI$5:$BI$401,"登録番号" &amp; リスト!O3579)&gt;=1,"",IF(VLOOKUP(O3579,登録者リスト!$A$1:$D$43729,4,FALSE)=基本情報!$D$6,O3579,"")),"")</f>
        <v/>
      </c>
    </row>
    <row r="3580" spans="15:16" x14ac:dyDescent="0.15">
      <c r="O3580">
        <v>3579</v>
      </c>
      <c r="P3580" t="str">
        <f>IFERROR(IF(COUNTIF(個人情報!$BI$5:$BI$401,"登録番号" &amp; リスト!O3580)&gt;=1,"",IF(VLOOKUP(O3580,登録者リスト!$A$1:$D$43729,4,FALSE)=基本情報!$D$6,O3580,"")),"")</f>
        <v/>
      </c>
    </row>
    <row r="3581" spans="15:16" x14ac:dyDescent="0.15">
      <c r="O3581">
        <v>3580</v>
      </c>
      <c r="P3581" t="str">
        <f>IFERROR(IF(COUNTIF(個人情報!$BI$5:$BI$401,"登録番号" &amp; リスト!O3581)&gt;=1,"",IF(VLOOKUP(O3581,登録者リスト!$A$1:$D$43729,4,FALSE)=基本情報!$D$6,O3581,"")),"")</f>
        <v/>
      </c>
    </row>
    <row r="3582" spans="15:16" x14ac:dyDescent="0.15">
      <c r="O3582">
        <v>3581</v>
      </c>
      <c r="P3582" t="str">
        <f>IFERROR(IF(COUNTIF(個人情報!$BI$5:$BI$401,"登録番号" &amp; リスト!O3582)&gt;=1,"",IF(VLOOKUP(O3582,登録者リスト!$A$1:$D$43729,4,FALSE)=基本情報!$D$6,O3582,"")),"")</f>
        <v/>
      </c>
    </row>
    <row r="3583" spans="15:16" x14ac:dyDescent="0.15">
      <c r="O3583">
        <v>3582</v>
      </c>
      <c r="P3583" t="str">
        <f>IFERROR(IF(COUNTIF(個人情報!$BI$5:$BI$401,"登録番号" &amp; リスト!O3583)&gt;=1,"",IF(VLOOKUP(O3583,登録者リスト!$A$1:$D$43729,4,FALSE)=基本情報!$D$6,O3583,"")),"")</f>
        <v/>
      </c>
    </row>
    <row r="3584" spans="15:16" x14ac:dyDescent="0.15">
      <c r="O3584">
        <v>3583</v>
      </c>
      <c r="P3584" t="str">
        <f>IFERROR(IF(COUNTIF(個人情報!$BI$5:$BI$401,"登録番号" &amp; リスト!O3584)&gt;=1,"",IF(VLOOKUP(O3584,登録者リスト!$A$1:$D$43729,4,FALSE)=基本情報!$D$6,O3584,"")),"")</f>
        <v/>
      </c>
    </row>
    <row r="3585" spans="15:16" x14ac:dyDescent="0.15">
      <c r="O3585">
        <v>3584</v>
      </c>
      <c r="P3585" t="str">
        <f>IFERROR(IF(COUNTIF(個人情報!$BI$5:$BI$401,"登録番号" &amp; リスト!O3585)&gt;=1,"",IF(VLOOKUP(O3585,登録者リスト!$A$1:$D$43729,4,FALSE)=基本情報!$D$6,O3585,"")),"")</f>
        <v/>
      </c>
    </row>
    <row r="3586" spans="15:16" x14ac:dyDescent="0.15">
      <c r="O3586">
        <v>3585</v>
      </c>
      <c r="P3586" t="str">
        <f>IFERROR(IF(COUNTIF(個人情報!$BI$5:$BI$401,"登録番号" &amp; リスト!O3586)&gt;=1,"",IF(VLOOKUP(O3586,登録者リスト!$A$1:$D$43729,4,FALSE)=基本情報!$D$6,O3586,"")),"")</f>
        <v/>
      </c>
    </row>
    <row r="3587" spans="15:16" x14ac:dyDescent="0.15">
      <c r="O3587">
        <v>3586</v>
      </c>
      <c r="P3587" t="str">
        <f>IFERROR(IF(COUNTIF(個人情報!$BI$5:$BI$401,"登録番号" &amp; リスト!O3587)&gt;=1,"",IF(VLOOKUP(O3587,登録者リスト!$A$1:$D$43729,4,FALSE)=基本情報!$D$6,O3587,"")),"")</f>
        <v/>
      </c>
    </row>
    <row r="3588" spans="15:16" x14ac:dyDescent="0.15">
      <c r="O3588">
        <v>3587</v>
      </c>
      <c r="P3588" t="str">
        <f>IFERROR(IF(COUNTIF(個人情報!$BI$5:$BI$401,"登録番号" &amp; リスト!O3588)&gt;=1,"",IF(VLOOKUP(O3588,登録者リスト!$A$1:$D$43729,4,FALSE)=基本情報!$D$6,O3588,"")),"")</f>
        <v/>
      </c>
    </row>
    <row r="3589" spans="15:16" x14ac:dyDescent="0.15">
      <c r="O3589">
        <v>3588</v>
      </c>
      <c r="P3589" t="str">
        <f>IFERROR(IF(COUNTIF(個人情報!$BI$5:$BI$401,"登録番号" &amp; リスト!O3589)&gt;=1,"",IF(VLOOKUP(O3589,登録者リスト!$A$1:$D$43729,4,FALSE)=基本情報!$D$6,O3589,"")),"")</f>
        <v/>
      </c>
    </row>
    <row r="3590" spans="15:16" x14ac:dyDescent="0.15">
      <c r="O3590">
        <v>3589</v>
      </c>
      <c r="P3590" t="str">
        <f>IFERROR(IF(COUNTIF(個人情報!$BI$5:$BI$401,"登録番号" &amp; リスト!O3590)&gt;=1,"",IF(VLOOKUP(O3590,登録者リスト!$A$1:$D$43729,4,FALSE)=基本情報!$D$6,O3590,"")),"")</f>
        <v/>
      </c>
    </row>
    <row r="3591" spans="15:16" x14ac:dyDescent="0.15">
      <c r="O3591">
        <v>3590</v>
      </c>
      <c r="P3591" t="str">
        <f>IFERROR(IF(COUNTIF(個人情報!$BI$5:$BI$401,"登録番号" &amp; リスト!O3591)&gt;=1,"",IF(VLOOKUP(O3591,登録者リスト!$A$1:$D$43729,4,FALSE)=基本情報!$D$6,O3591,"")),"")</f>
        <v/>
      </c>
    </row>
    <row r="3592" spans="15:16" x14ac:dyDescent="0.15">
      <c r="O3592">
        <v>3591</v>
      </c>
      <c r="P3592" t="str">
        <f>IFERROR(IF(COUNTIF(個人情報!$BI$5:$BI$401,"登録番号" &amp; リスト!O3592)&gt;=1,"",IF(VLOOKUP(O3592,登録者リスト!$A$1:$D$43729,4,FALSE)=基本情報!$D$6,O3592,"")),"")</f>
        <v/>
      </c>
    </row>
    <row r="3593" spans="15:16" x14ac:dyDescent="0.15">
      <c r="O3593">
        <v>3592</v>
      </c>
      <c r="P3593" t="str">
        <f>IFERROR(IF(COUNTIF(個人情報!$BI$5:$BI$401,"登録番号" &amp; リスト!O3593)&gt;=1,"",IF(VLOOKUP(O3593,登録者リスト!$A$1:$D$43729,4,FALSE)=基本情報!$D$6,O3593,"")),"")</f>
        <v/>
      </c>
    </row>
    <row r="3594" spans="15:16" x14ac:dyDescent="0.15">
      <c r="O3594">
        <v>3593</v>
      </c>
      <c r="P3594" t="str">
        <f>IFERROR(IF(COUNTIF(個人情報!$BI$5:$BI$401,"登録番号" &amp; リスト!O3594)&gt;=1,"",IF(VLOOKUP(O3594,登録者リスト!$A$1:$D$43729,4,FALSE)=基本情報!$D$6,O3594,"")),"")</f>
        <v/>
      </c>
    </row>
    <row r="3595" spans="15:16" x14ac:dyDescent="0.15">
      <c r="O3595">
        <v>3594</v>
      </c>
      <c r="P3595" t="str">
        <f>IFERROR(IF(COUNTIF(個人情報!$BI$5:$BI$401,"登録番号" &amp; リスト!O3595)&gt;=1,"",IF(VLOOKUP(O3595,登録者リスト!$A$1:$D$43729,4,FALSE)=基本情報!$D$6,O3595,"")),"")</f>
        <v/>
      </c>
    </row>
    <row r="3596" spans="15:16" x14ac:dyDescent="0.15">
      <c r="O3596">
        <v>3595</v>
      </c>
      <c r="P3596" t="str">
        <f>IFERROR(IF(COUNTIF(個人情報!$BI$5:$BI$401,"登録番号" &amp; リスト!O3596)&gt;=1,"",IF(VLOOKUP(O3596,登録者リスト!$A$1:$D$43729,4,FALSE)=基本情報!$D$6,O3596,"")),"")</f>
        <v/>
      </c>
    </row>
    <row r="3597" spans="15:16" x14ac:dyDescent="0.15">
      <c r="O3597">
        <v>3596</v>
      </c>
      <c r="P3597" t="str">
        <f>IFERROR(IF(COUNTIF(個人情報!$BI$5:$BI$401,"登録番号" &amp; リスト!O3597)&gt;=1,"",IF(VLOOKUP(O3597,登録者リスト!$A$1:$D$43729,4,FALSE)=基本情報!$D$6,O3597,"")),"")</f>
        <v/>
      </c>
    </row>
    <row r="3598" spans="15:16" x14ac:dyDescent="0.15">
      <c r="O3598">
        <v>3597</v>
      </c>
      <c r="P3598" t="str">
        <f>IFERROR(IF(COUNTIF(個人情報!$BI$5:$BI$401,"登録番号" &amp; リスト!O3598)&gt;=1,"",IF(VLOOKUP(O3598,登録者リスト!$A$1:$D$43729,4,FALSE)=基本情報!$D$6,O3598,"")),"")</f>
        <v/>
      </c>
    </row>
    <row r="3599" spans="15:16" x14ac:dyDescent="0.15">
      <c r="O3599">
        <v>3598</v>
      </c>
      <c r="P3599" t="str">
        <f>IFERROR(IF(COUNTIF(個人情報!$BI$5:$BI$401,"登録番号" &amp; リスト!O3599)&gt;=1,"",IF(VLOOKUP(O3599,登録者リスト!$A$1:$D$43729,4,FALSE)=基本情報!$D$6,O3599,"")),"")</f>
        <v/>
      </c>
    </row>
    <row r="3600" spans="15:16" x14ac:dyDescent="0.15">
      <c r="O3600">
        <v>3599</v>
      </c>
      <c r="P3600" t="str">
        <f>IFERROR(IF(COUNTIF(個人情報!$BI$5:$BI$401,"登録番号" &amp; リスト!O3600)&gt;=1,"",IF(VLOOKUP(O3600,登録者リスト!$A$1:$D$43729,4,FALSE)=基本情報!$D$6,O3600,"")),"")</f>
        <v/>
      </c>
    </row>
    <row r="3601" spans="15:16" x14ac:dyDescent="0.15">
      <c r="O3601">
        <v>3600</v>
      </c>
      <c r="P3601" t="str">
        <f>IFERROR(IF(COUNTIF(個人情報!$BI$5:$BI$401,"登録番号" &amp; リスト!O3601)&gt;=1,"",IF(VLOOKUP(O3601,登録者リスト!$A$1:$D$43729,4,FALSE)=基本情報!$D$6,O3601,"")),"")</f>
        <v/>
      </c>
    </row>
    <row r="3602" spans="15:16" x14ac:dyDescent="0.15">
      <c r="O3602">
        <v>3601</v>
      </c>
      <c r="P3602" t="str">
        <f>IFERROR(IF(COUNTIF(個人情報!$BI$5:$BI$401,"登録番号" &amp; リスト!O3602)&gt;=1,"",IF(VLOOKUP(O3602,登録者リスト!$A$1:$D$43729,4,FALSE)=基本情報!$D$6,O3602,"")),"")</f>
        <v/>
      </c>
    </row>
    <row r="3603" spans="15:16" x14ac:dyDescent="0.15">
      <c r="O3603">
        <v>3602</v>
      </c>
      <c r="P3603" t="str">
        <f>IFERROR(IF(COUNTIF(個人情報!$BI$5:$BI$401,"登録番号" &amp; リスト!O3603)&gt;=1,"",IF(VLOOKUP(O3603,登録者リスト!$A$1:$D$43729,4,FALSE)=基本情報!$D$6,O3603,"")),"")</f>
        <v/>
      </c>
    </row>
    <row r="3604" spans="15:16" x14ac:dyDescent="0.15">
      <c r="O3604">
        <v>3603</v>
      </c>
      <c r="P3604" t="str">
        <f>IFERROR(IF(COUNTIF(個人情報!$BI$5:$BI$401,"登録番号" &amp; リスト!O3604)&gt;=1,"",IF(VLOOKUP(O3604,登録者リスト!$A$1:$D$43729,4,FALSE)=基本情報!$D$6,O3604,"")),"")</f>
        <v/>
      </c>
    </row>
    <row r="3605" spans="15:16" x14ac:dyDescent="0.15">
      <c r="O3605">
        <v>3604</v>
      </c>
      <c r="P3605" t="str">
        <f>IFERROR(IF(COUNTIF(個人情報!$BI$5:$BI$401,"登録番号" &amp; リスト!O3605)&gt;=1,"",IF(VLOOKUP(O3605,登録者リスト!$A$1:$D$43729,4,FALSE)=基本情報!$D$6,O3605,"")),"")</f>
        <v/>
      </c>
    </row>
    <row r="3606" spans="15:16" x14ac:dyDescent="0.15">
      <c r="O3606">
        <v>3605</v>
      </c>
      <c r="P3606" t="str">
        <f>IFERROR(IF(COUNTIF(個人情報!$BI$5:$BI$401,"登録番号" &amp; リスト!O3606)&gt;=1,"",IF(VLOOKUP(O3606,登録者リスト!$A$1:$D$43729,4,FALSE)=基本情報!$D$6,O3606,"")),"")</f>
        <v/>
      </c>
    </row>
    <row r="3607" spans="15:16" x14ac:dyDescent="0.15">
      <c r="O3607">
        <v>3606</v>
      </c>
      <c r="P3607" t="str">
        <f>IFERROR(IF(COUNTIF(個人情報!$BI$5:$BI$401,"登録番号" &amp; リスト!O3607)&gt;=1,"",IF(VLOOKUP(O3607,登録者リスト!$A$1:$D$43729,4,FALSE)=基本情報!$D$6,O3607,"")),"")</f>
        <v/>
      </c>
    </row>
    <row r="3608" spans="15:16" x14ac:dyDescent="0.15">
      <c r="O3608">
        <v>3607</v>
      </c>
      <c r="P3608" t="str">
        <f>IFERROR(IF(COUNTIF(個人情報!$BI$5:$BI$401,"登録番号" &amp; リスト!O3608)&gt;=1,"",IF(VLOOKUP(O3608,登録者リスト!$A$1:$D$43729,4,FALSE)=基本情報!$D$6,O3608,"")),"")</f>
        <v/>
      </c>
    </row>
    <row r="3609" spans="15:16" x14ac:dyDescent="0.15">
      <c r="O3609">
        <v>3608</v>
      </c>
      <c r="P3609" t="str">
        <f>IFERROR(IF(COUNTIF(個人情報!$BI$5:$BI$401,"登録番号" &amp; リスト!O3609)&gt;=1,"",IF(VLOOKUP(O3609,登録者リスト!$A$1:$D$43729,4,FALSE)=基本情報!$D$6,O3609,"")),"")</f>
        <v/>
      </c>
    </row>
    <row r="3610" spans="15:16" x14ac:dyDescent="0.15">
      <c r="O3610">
        <v>3609</v>
      </c>
      <c r="P3610" t="str">
        <f>IFERROR(IF(COUNTIF(個人情報!$BI$5:$BI$401,"登録番号" &amp; リスト!O3610)&gt;=1,"",IF(VLOOKUP(O3610,登録者リスト!$A$1:$D$43729,4,FALSE)=基本情報!$D$6,O3610,"")),"")</f>
        <v/>
      </c>
    </row>
    <row r="3611" spans="15:16" x14ac:dyDescent="0.15">
      <c r="O3611">
        <v>3610</v>
      </c>
      <c r="P3611" t="str">
        <f>IFERROR(IF(COUNTIF(個人情報!$BI$5:$BI$401,"登録番号" &amp; リスト!O3611)&gt;=1,"",IF(VLOOKUP(O3611,登録者リスト!$A$1:$D$43729,4,FALSE)=基本情報!$D$6,O3611,"")),"")</f>
        <v/>
      </c>
    </row>
    <row r="3612" spans="15:16" x14ac:dyDescent="0.15">
      <c r="O3612">
        <v>3611</v>
      </c>
      <c r="P3612" t="str">
        <f>IFERROR(IF(COUNTIF(個人情報!$BI$5:$BI$401,"登録番号" &amp; リスト!O3612)&gt;=1,"",IF(VLOOKUP(O3612,登録者リスト!$A$1:$D$43729,4,FALSE)=基本情報!$D$6,O3612,"")),"")</f>
        <v/>
      </c>
    </row>
    <row r="3613" spans="15:16" x14ac:dyDescent="0.15">
      <c r="O3613">
        <v>3612</v>
      </c>
      <c r="P3613" t="str">
        <f>IFERROR(IF(COUNTIF(個人情報!$BI$5:$BI$401,"登録番号" &amp; リスト!O3613)&gt;=1,"",IF(VLOOKUP(O3613,登録者リスト!$A$1:$D$43729,4,FALSE)=基本情報!$D$6,O3613,"")),"")</f>
        <v/>
      </c>
    </row>
    <row r="3614" spans="15:16" x14ac:dyDescent="0.15">
      <c r="O3614">
        <v>3613</v>
      </c>
      <c r="P3614" t="str">
        <f>IFERROR(IF(COUNTIF(個人情報!$BI$5:$BI$401,"登録番号" &amp; リスト!O3614)&gt;=1,"",IF(VLOOKUP(O3614,登録者リスト!$A$1:$D$43729,4,FALSE)=基本情報!$D$6,O3614,"")),"")</f>
        <v/>
      </c>
    </row>
    <row r="3615" spans="15:16" x14ac:dyDescent="0.15">
      <c r="O3615">
        <v>3614</v>
      </c>
      <c r="P3615" t="str">
        <f>IFERROR(IF(COUNTIF(個人情報!$BI$5:$BI$401,"登録番号" &amp; リスト!O3615)&gt;=1,"",IF(VLOOKUP(O3615,登録者リスト!$A$1:$D$43729,4,FALSE)=基本情報!$D$6,O3615,"")),"")</f>
        <v/>
      </c>
    </row>
    <row r="3616" spans="15:16" x14ac:dyDescent="0.15">
      <c r="O3616">
        <v>3615</v>
      </c>
      <c r="P3616" t="str">
        <f>IFERROR(IF(COUNTIF(個人情報!$BI$5:$BI$401,"登録番号" &amp; リスト!O3616)&gt;=1,"",IF(VLOOKUP(O3616,登録者リスト!$A$1:$D$43729,4,FALSE)=基本情報!$D$6,O3616,"")),"")</f>
        <v/>
      </c>
    </row>
    <row r="3617" spans="15:16" x14ac:dyDescent="0.15">
      <c r="O3617">
        <v>3616</v>
      </c>
      <c r="P3617" t="str">
        <f>IFERROR(IF(COUNTIF(個人情報!$BI$5:$BI$401,"登録番号" &amp; リスト!O3617)&gt;=1,"",IF(VLOOKUP(O3617,登録者リスト!$A$1:$D$43729,4,FALSE)=基本情報!$D$6,O3617,"")),"")</f>
        <v/>
      </c>
    </row>
    <row r="3618" spans="15:16" x14ac:dyDescent="0.15">
      <c r="O3618">
        <v>3617</v>
      </c>
      <c r="P3618" t="str">
        <f>IFERROR(IF(COUNTIF(個人情報!$BI$5:$BI$401,"登録番号" &amp; リスト!O3618)&gt;=1,"",IF(VLOOKUP(O3618,登録者リスト!$A$1:$D$43729,4,FALSE)=基本情報!$D$6,O3618,"")),"")</f>
        <v/>
      </c>
    </row>
    <row r="3619" spans="15:16" x14ac:dyDescent="0.15">
      <c r="O3619">
        <v>3618</v>
      </c>
      <c r="P3619" t="str">
        <f>IFERROR(IF(COUNTIF(個人情報!$BI$5:$BI$401,"登録番号" &amp; リスト!O3619)&gt;=1,"",IF(VLOOKUP(O3619,登録者リスト!$A$1:$D$43729,4,FALSE)=基本情報!$D$6,O3619,"")),"")</f>
        <v/>
      </c>
    </row>
    <row r="3620" spans="15:16" x14ac:dyDescent="0.15">
      <c r="O3620">
        <v>3619</v>
      </c>
      <c r="P3620" t="str">
        <f>IFERROR(IF(COUNTIF(個人情報!$BI$5:$BI$401,"登録番号" &amp; リスト!O3620)&gt;=1,"",IF(VLOOKUP(O3620,登録者リスト!$A$1:$D$43729,4,FALSE)=基本情報!$D$6,O3620,"")),"")</f>
        <v/>
      </c>
    </row>
    <row r="3621" spans="15:16" x14ac:dyDescent="0.15">
      <c r="O3621">
        <v>3620</v>
      </c>
      <c r="P3621" t="str">
        <f>IFERROR(IF(COUNTIF(個人情報!$BI$5:$BI$401,"登録番号" &amp; リスト!O3621)&gt;=1,"",IF(VLOOKUP(O3621,登録者リスト!$A$1:$D$43729,4,FALSE)=基本情報!$D$6,O3621,"")),"")</f>
        <v/>
      </c>
    </row>
    <row r="3622" spans="15:16" x14ac:dyDescent="0.15">
      <c r="O3622">
        <v>3621</v>
      </c>
      <c r="P3622" t="str">
        <f>IFERROR(IF(COUNTIF(個人情報!$BI$5:$BI$401,"登録番号" &amp; リスト!O3622)&gt;=1,"",IF(VLOOKUP(O3622,登録者リスト!$A$1:$D$43729,4,FALSE)=基本情報!$D$6,O3622,"")),"")</f>
        <v/>
      </c>
    </row>
    <row r="3623" spans="15:16" x14ac:dyDescent="0.15">
      <c r="O3623">
        <v>3622</v>
      </c>
      <c r="P3623" t="str">
        <f>IFERROR(IF(COUNTIF(個人情報!$BI$5:$BI$401,"登録番号" &amp; リスト!O3623)&gt;=1,"",IF(VLOOKUP(O3623,登録者リスト!$A$1:$D$43729,4,FALSE)=基本情報!$D$6,O3623,"")),"")</f>
        <v/>
      </c>
    </row>
    <row r="3624" spans="15:16" x14ac:dyDescent="0.15">
      <c r="O3624">
        <v>3623</v>
      </c>
      <c r="P3624" t="str">
        <f>IFERROR(IF(COUNTIF(個人情報!$BI$5:$BI$401,"登録番号" &amp; リスト!O3624)&gt;=1,"",IF(VLOOKUP(O3624,登録者リスト!$A$1:$D$43729,4,FALSE)=基本情報!$D$6,O3624,"")),"")</f>
        <v/>
      </c>
    </row>
    <row r="3625" spans="15:16" x14ac:dyDescent="0.15">
      <c r="O3625">
        <v>3624</v>
      </c>
      <c r="P3625" t="str">
        <f>IFERROR(IF(COUNTIF(個人情報!$BI$5:$BI$401,"登録番号" &amp; リスト!O3625)&gt;=1,"",IF(VLOOKUP(O3625,登録者リスト!$A$1:$D$43729,4,FALSE)=基本情報!$D$6,O3625,"")),"")</f>
        <v/>
      </c>
    </row>
    <row r="3626" spans="15:16" x14ac:dyDescent="0.15">
      <c r="O3626">
        <v>3625</v>
      </c>
      <c r="P3626" t="str">
        <f>IFERROR(IF(COUNTIF(個人情報!$BI$5:$BI$401,"登録番号" &amp; リスト!O3626)&gt;=1,"",IF(VLOOKUP(O3626,登録者リスト!$A$1:$D$43729,4,FALSE)=基本情報!$D$6,O3626,"")),"")</f>
        <v/>
      </c>
    </row>
    <row r="3627" spans="15:16" x14ac:dyDescent="0.15">
      <c r="O3627">
        <v>3626</v>
      </c>
      <c r="P3627" t="str">
        <f>IFERROR(IF(COUNTIF(個人情報!$BI$5:$BI$401,"登録番号" &amp; リスト!O3627)&gt;=1,"",IF(VLOOKUP(O3627,登録者リスト!$A$1:$D$43729,4,FALSE)=基本情報!$D$6,O3627,"")),"")</f>
        <v/>
      </c>
    </row>
    <row r="3628" spans="15:16" x14ac:dyDescent="0.15">
      <c r="O3628">
        <v>3627</v>
      </c>
      <c r="P3628" t="str">
        <f>IFERROR(IF(COUNTIF(個人情報!$BI$5:$BI$401,"登録番号" &amp; リスト!O3628)&gt;=1,"",IF(VLOOKUP(O3628,登録者リスト!$A$1:$D$43729,4,FALSE)=基本情報!$D$6,O3628,"")),"")</f>
        <v/>
      </c>
    </row>
    <row r="3629" spans="15:16" x14ac:dyDescent="0.15">
      <c r="O3629">
        <v>3628</v>
      </c>
      <c r="P3629" t="str">
        <f>IFERROR(IF(COUNTIF(個人情報!$BI$5:$BI$401,"登録番号" &amp; リスト!O3629)&gt;=1,"",IF(VLOOKUP(O3629,登録者リスト!$A$1:$D$43729,4,FALSE)=基本情報!$D$6,O3629,"")),"")</f>
        <v/>
      </c>
    </row>
    <row r="3630" spans="15:16" x14ac:dyDescent="0.15">
      <c r="O3630">
        <v>3629</v>
      </c>
      <c r="P3630" t="str">
        <f>IFERROR(IF(COUNTIF(個人情報!$BI$5:$BI$401,"登録番号" &amp; リスト!O3630)&gt;=1,"",IF(VLOOKUP(O3630,登録者リスト!$A$1:$D$43729,4,FALSE)=基本情報!$D$6,O3630,"")),"")</f>
        <v/>
      </c>
    </row>
    <row r="3631" spans="15:16" x14ac:dyDescent="0.15">
      <c r="O3631">
        <v>3630</v>
      </c>
      <c r="P3631" t="str">
        <f>IFERROR(IF(COUNTIF(個人情報!$BI$5:$BI$401,"登録番号" &amp; リスト!O3631)&gt;=1,"",IF(VLOOKUP(O3631,登録者リスト!$A$1:$D$43729,4,FALSE)=基本情報!$D$6,O3631,"")),"")</f>
        <v/>
      </c>
    </row>
    <row r="3632" spans="15:16" x14ac:dyDescent="0.15">
      <c r="O3632">
        <v>3631</v>
      </c>
      <c r="P3632" t="str">
        <f>IFERROR(IF(COUNTIF(個人情報!$BI$5:$BI$401,"登録番号" &amp; リスト!O3632)&gt;=1,"",IF(VLOOKUP(O3632,登録者リスト!$A$1:$D$43729,4,FALSE)=基本情報!$D$6,O3632,"")),"")</f>
        <v/>
      </c>
    </row>
    <row r="3633" spans="15:16" x14ac:dyDescent="0.15">
      <c r="O3633">
        <v>3632</v>
      </c>
      <c r="P3633" t="str">
        <f>IFERROR(IF(COUNTIF(個人情報!$BI$5:$BI$401,"登録番号" &amp; リスト!O3633)&gt;=1,"",IF(VLOOKUP(O3633,登録者リスト!$A$1:$D$43729,4,FALSE)=基本情報!$D$6,O3633,"")),"")</f>
        <v/>
      </c>
    </row>
    <row r="3634" spans="15:16" x14ac:dyDescent="0.15">
      <c r="O3634">
        <v>3633</v>
      </c>
      <c r="P3634" t="str">
        <f>IFERROR(IF(COUNTIF(個人情報!$BI$5:$BI$401,"登録番号" &amp; リスト!O3634)&gt;=1,"",IF(VLOOKUP(O3634,登録者リスト!$A$1:$D$43729,4,FALSE)=基本情報!$D$6,O3634,"")),"")</f>
        <v/>
      </c>
    </row>
    <row r="3635" spans="15:16" x14ac:dyDescent="0.15">
      <c r="O3635">
        <v>3634</v>
      </c>
      <c r="P3635" t="str">
        <f>IFERROR(IF(COUNTIF(個人情報!$BI$5:$BI$401,"登録番号" &amp; リスト!O3635)&gt;=1,"",IF(VLOOKUP(O3635,登録者リスト!$A$1:$D$43729,4,FALSE)=基本情報!$D$6,O3635,"")),"")</f>
        <v/>
      </c>
    </row>
    <row r="3636" spans="15:16" x14ac:dyDescent="0.15">
      <c r="O3636">
        <v>3635</v>
      </c>
      <c r="P3636" t="str">
        <f>IFERROR(IF(COUNTIF(個人情報!$BI$5:$BI$401,"登録番号" &amp; リスト!O3636)&gt;=1,"",IF(VLOOKUP(O3636,登録者リスト!$A$1:$D$43729,4,FALSE)=基本情報!$D$6,O3636,"")),"")</f>
        <v/>
      </c>
    </row>
    <row r="3637" spans="15:16" x14ac:dyDescent="0.15">
      <c r="O3637">
        <v>3636</v>
      </c>
      <c r="P3637" t="str">
        <f>IFERROR(IF(COUNTIF(個人情報!$BI$5:$BI$401,"登録番号" &amp; リスト!O3637)&gt;=1,"",IF(VLOOKUP(O3637,登録者リスト!$A$1:$D$43729,4,FALSE)=基本情報!$D$6,O3637,"")),"")</f>
        <v/>
      </c>
    </row>
    <row r="3638" spans="15:16" x14ac:dyDescent="0.15">
      <c r="O3638">
        <v>3637</v>
      </c>
      <c r="P3638" t="str">
        <f>IFERROR(IF(COUNTIF(個人情報!$BI$5:$BI$401,"登録番号" &amp; リスト!O3638)&gt;=1,"",IF(VLOOKUP(O3638,登録者リスト!$A$1:$D$43729,4,FALSE)=基本情報!$D$6,O3638,"")),"")</f>
        <v/>
      </c>
    </row>
    <row r="3639" spans="15:16" x14ac:dyDescent="0.15">
      <c r="O3639">
        <v>3638</v>
      </c>
      <c r="P3639" t="str">
        <f>IFERROR(IF(COUNTIF(個人情報!$BI$5:$BI$401,"登録番号" &amp; リスト!O3639)&gt;=1,"",IF(VLOOKUP(O3639,登録者リスト!$A$1:$D$43729,4,FALSE)=基本情報!$D$6,O3639,"")),"")</f>
        <v/>
      </c>
    </row>
    <row r="3640" spans="15:16" x14ac:dyDescent="0.15">
      <c r="O3640">
        <v>3639</v>
      </c>
      <c r="P3640" t="str">
        <f>IFERROR(IF(COUNTIF(個人情報!$BI$5:$BI$401,"登録番号" &amp; リスト!O3640)&gt;=1,"",IF(VLOOKUP(O3640,登録者リスト!$A$1:$D$43729,4,FALSE)=基本情報!$D$6,O3640,"")),"")</f>
        <v/>
      </c>
    </row>
    <row r="3641" spans="15:16" x14ac:dyDescent="0.15">
      <c r="O3641">
        <v>3640</v>
      </c>
      <c r="P3641" t="str">
        <f>IFERROR(IF(COUNTIF(個人情報!$BI$5:$BI$401,"登録番号" &amp; リスト!O3641)&gt;=1,"",IF(VLOOKUP(O3641,登録者リスト!$A$1:$D$43729,4,FALSE)=基本情報!$D$6,O3641,"")),"")</f>
        <v/>
      </c>
    </row>
    <row r="3642" spans="15:16" x14ac:dyDescent="0.15">
      <c r="O3642">
        <v>3641</v>
      </c>
      <c r="P3642" t="str">
        <f>IFERROR(IF(COUNTIF(個人情報!$BI$5:$BI$401,"登録番号" &amp; リスト!O3642)&gt;=1,"",IF(VLOOKUP(O3642,登録者リスト!$A$1:$D$43729,4,FALSE)=基本情報!$D$6,O3642,"")),"")</f>
        <v/>
      </c>
    </row>
    <row r="3643" spans="15:16" x14ac:dyDescent="0.15">
      <c r="O3643">
        <v>3642</v>
      </c>
      <c r="P3643" t="str">
        <f>IFERROR(IF(COUNTIF(個人情報!$BI$5:$BI$401,"登録番号" &amp; リスト!O3643)&gt;=1,"",IF(VLOOKUP(O3643,登録者リスト!$A$1:$D$43729,4,FALSE)=基本情報!$D$6,O3643,"")),"")</f>
        <v/>
      </c>
    </row>
    <row r="3644" spans="15:16" x14ac:dyDescent="0.15">
      <c r="O3644">
        <v>3643</v>
      </c>
      <c r="P3644" t="str">
        <f>IFERROR(IF(COUNTIF(個人情報!$BI$5:$BI$401,"登録番号" &amp; リスト!O3644)&gt;=1,"",IF(VLOOKUP(O3644,登録者リスト!$A$1:$D$43729,4,FALSE)=基本情報!$D$6,O3644,"")),"")</f>
        <v/>
      </c>
    </row>
    <row r="3645" spans="15:16" x14ac:dyDescent="0.15">
      <c r="O3645">
        <v>3644</v>
      </c>
      <c r="P3645" t="str">
        <f>IFERROR(IF(COUNTIF(個人情報!$BI$5:$BI$401,"登録番号" &amp; リスト!O3645)&gt;=1,"",IF(VLOOKUP(O3645,登録者リスト!$A$1:$D$43729,4,FALSE)=基本情報!$D$6,O3645,"")),"")</f>
        <v/>
      </c>
    </row>
    <row r="3646" spans="15:16" x14ac:dyDescent="0.15">
      <c r="O3646">
        <v>3645</v>
      </c>
      <c r="P3646" t="str">
        <f>IFERROR(IF(COUNTIF(個人情報!$BI$5:$BI$401,"登録番号" &amp; リスト!O3646)&gt;=1,"",IF(VLOOKUP(O3646,登録者リスト!$A$1:$D$43729,4,FALSE)=基本情報!$D$6,O3646,"")),"")</f>
        <v/>
      </c>
    </row>
    <row r="3647" spans="15:16" x14ac:dyDescent="0.15">
      <c r="O3647">
        <v>3646</v>
      </c>
      <c r="P3647" t="str">
        <f>IFERROR(IF(COUNTIF(個人情報!$BI$5:$BI$401,"登録番号" &amp; リスト!O3647)&gt;=1,"",IF(VLOOKUP(O3647,登録者リスト!$A$1:$D$43729,4,FALSE)=基本情報!$D$6,O3647,"")),"")</f>
        <v/>
      </c>
    </row>
    <row r="3648" spans="15:16" x14ac:dyDescent="0.15">
      <c r="O3648">
        <v>3647</v>
      </c>
      <c r="P3648" t="str">
        <f>IFERROR(IF(COUNTIF(個人情報!$BI$5:$BI$401,"登録番号" &amp; リスト!O3648)&gt;=1,"",IF(VLOOKUP(O3648,登録者リスト!$A$1:$D$43729,4,FALSE)=基本情報!$D$6,O3648,"")),"")</f>
        <v/>
      </c>
    </row>
    <row r="3649" spans="15:16" x14ac:dyDescent="0.15">
      <c r="O3649">
        <v>3648</v>
      </c>
      <c r="P3649" t="str">
        <f>IFERROR(IF(COUNTIF(個人情報!$BI$5:$BI$401,"登録番号" &amp; リスト!O3649)&gt;=1,"",IF(VLOOKUP(O3649,登録者リスト!$A$1:$D$43729,4,FALSE)=基本情報!$D$6,O3649,"")),"")</f>
        <v/>
      </c>
    </row>
    <row r="3650" spans="15:16" x14ac:dyDescent="0.15">
      <c r="O3650">
        <v>3649</v>
      </c>
      <c r="P3650" t="str">
        <f>IFERROR(IF(COUNTIF(個人情報!$BI$5:$BI$401,"登録番号" &amp; リスト!O3650)&gt;=1,"",IF(VLOOKUP(O3650,登録者リスト!$A$1:$D$43729,4,FALSE)=基本情報!$D$6,O3650,"")),"")</f>
        <v/>
      </c>
    </row>
    <row r="3651" spans="15:16" x14ac:dyDescent="0.15">
      <c r="O3651">
        <v>3650</v>
      </c>
      <c r="P3651" t="str">
        <f>IFERROR(IF(COUNTIF(個人情報!$BI$5:$BI$401,"登録番号" &amp; リスト!O3651)&gt;=1,"",IF(VLOOKUP(O3651,登録者リスト!$A$1:$D$43729,4,FALSE)=基本情報!$D$6,O3651,"")),"")</f>
        <v/>
      </c>
    </row>
    <row r="3652" spans="15:16" x14ac:dyDescent="0.15">
      <c r="O3652">
        <v>3651</v>
      </c>
      <c r="P3652" t="str">
        <f>IFERROR(IF(COUNTIF(個人情報!$BI$5:$BI$401,"登録番号" &amp; リスト!O3652)&gt;=1,"",IF(VLOOKUP(O3652,登録者リスト!$A$1:$D$43729,4,FALSE)=基本情報!$D$6,O3652,"")),"")</f>
        <v/>
      </c>
    </row>
    <row r="3653" spans="15:16" x14ac:dyDescent="0.15">
      <c r="O3653">
        <v>3652</v>
      </c>
      <c r="P3653" t="str">
        <f>IFERROR(IF(COUNTIF(個人情報!$BI$5:$BI$401,"登録番号" &amp; リスト!O3653)&gt;=1,"",IF(VLOOKUP(O3653,登録者リスト!$A$1:$D$43729,4,FALSE)=基本情報!$D$6,O3653,"")),"")</f>
        <v/>
      </c>
    </row>
    <row r="3654" spans="15:16" x14ac:dyDescent="0.15">
      <c r="O3654">
        <v>3653</v>
      </c>
      <c r="P3654" t="str">
        <f>IFERROR(IF(COUNTIF(個人情報!$BI$5:$BI$401,"登録番号" &amp; リスト!O3654)&gt;=1,"",IF(VLOOKUP(O3654,登録者リスト!$A$1:$D$43729,4,FALSE)=基本情報!$D$6,O3654,"")),"")</f>
        <v/>
      </c>
    </row>
    <row r="3655" spans="15:16" x14ac:dyDescent="0.15">
      <c r="O3655">
        <v>3654</v>
      </c>
      <c r="P3655" t="str">
        <f>IFERROR(IF(COUNTIF(個人情報!$BI$5:$BI$401,"登録番号" &amp; リスト!O3655)&gt;=1,"",IF(VLOOKUP(O3655,登録者リスト!$A$1:$D$43729,4,FALSE)=基本情報!$D$6,O3655,"")),"")</f>
        <v/>
      </c>
    </row>
    <row r="3656" spans="15:16" x14ac:dyDescent="0.15">
      <c r="O3656">
        <v>3655</v>
      </c>
      <c r="P3656" t="str">
        <f>IFERROR(IF(COUNTIF(個人情報!$BI$5:$BI$401,"登録番号" &amp; リスト!O3656)&gt;=1,"",IF(VLOOKUP(O3656,登録者リスト!$A$1:$D$43729,4,FALSE)=基本情報!$D$6,O3656,"")),"")</f>
        <v/>
      </c>
    </row>
    <row r="3657" spans="15:16" x14ac:dyDescent="0.15">
      <c r="O3657">
        <v>3656</v>
      </c>
      <c r="P3657" t="str">
        <f>IFERROR(IF(COUNTIF(個人情報!$BI$5:$BI$401,"登録番号" &amp; リスト!O3657)&gt;=1,"",IF(VLOOKUP(O3657,登録者リスト!$A$1:$D$43729,4,FALSE)=基本情報!$D$6,O3657,"")),"")</f>
        <v/>
      </c>
    </row>
    <row r="3658" spans="15:16" x14ac:dyDescent="0.15">
      <c r="O3658">
        <v>3657</v>
      </c>
      <c r="P3658" t="str">
        <f>IFERROR(IF(COUNTIF(個人情報!$BI$5:$BI$401,"登録番号" &amp; リスト!O3658)&gt;=1,"",IF(VLOOKUP(O3658,登録者リスト!$A$1:$D$43729,4,FALSE)=基本情報!$D$6,O3658,"")),"")</f>
        <v/>
      </c>
    </row>
    <row r="3659" spans="15:16" x14ac:dyDescent="0.15">
      <c r="O3659">
        <v>3658</v>
      </c>
      <c r="P3659" t="str">
        <f>IFERROR(IF(COUNTIF(個人情報!$BI$5:$BI$401,"登録番号" &amp; リスト!O3659)&gt;=1,"",IF(VLOOKUP(O3659,登録者リスト!$A$1:$D$43729,4,FALSE)=基本情報!$D$6,O3659,"")),"")</f>
        <v/>
      </c>
    </row>
    <row r="3660" spans="15:16" x14ac:dyDescent="0.15">
      <c r="O3660">
        <v>3659</v>
      </c>
      <c r="P3660" t="str">
        <f>IFERROR(IF(COUNTIF(個人情報!$BI$5:$BI$401,"登録番号" &amp; リスト!O3660)&gt;=1,"",IF(VLOOKUP(O3660,登録者リスト!$A$1:$D$43729,4,FALSE)=基本情報!$D$6,O3660,"")),"")</f>
        <v/>
      </c>
    </row>
    <row r="3661" spans="15:16" x14ac:dyDescent="0.15">
      <c r="O3661">
        <v>3660</v>
      </c>
      <c r="P3661" t="str">
        <f>IFERROR(IF(COUNTIF(個人情報!$BI$5:$BI$401,"登録番号" &amp; リスト!O3661)&gt;=1,"",IF(VLOOKUP(O3661,登録者リスト!$A$1:$D$43729,4,FALSE)=基本情報!$D$6,O3661,"")),"")</f>
        <v/>
      </c>
    </row>
    <row r="3662" spans="15:16" x14ac:dyDescent="0.15">
      <c r="O3662">
        <v>3661</v>
      </c>
      <c r="P3662" t="str">
        <f>IFERROR(IF(COUNTIF(個人情報!$BI$5:$BI$401,"登録番号" &amp; リスト!O3662)&gt;=1,"",IF(VLOOKUP(O3662,登録者リスト!$A$1:$D$43729,4,FALSE)=基本情報!$D$6,O3662,"")),"")</f>
        <v/>
      </c>
    </row>
    <row r="3663" spans="15:16" x14ac:dyDescent="0.15">
      <c r="O3663">
        <v>3662</v>
      </c>
      <c r="P3663" t="str">
        <f>IFERROR(IF(COUNTIF(個人情報!$BI$5:$BI$401,"登録番号" &amp; リスト!O3663)&gt;=1,"",IF(VLOOKUP(O3663,登録者リスト!$A$1:$D$43729,4,FALSE)=基本情報!$D$6,O3663,"")),"")</f>
        <v/>
      </c>
    </row>
    <row r="3664" spans="15:16" x14ac:dyDescent="0.15">
      <c r="O3664">
        <v>3663</v>
      </c>
      <c r="P3664" t="str">
        <f>IFERROR(IF(COUNTIF(個人情報!$BI$5:$BI$401,"登録番号" &amp; リスト!O3664)&gt;=1,"",IF(VLOOKUP(O3664,登録者リスト!$A$1:$D$43729,4,FALSE)=基本情報!$D$6,O3664,"")),"")</f>
        <v/>
      </c>
    </row>
    <row r="3665" spans="15:16" x14ac:dyDescent="0.15">
      <c r="O3665">
        <v>3664</v>
      </c>
      <c r="P3665" t="str">
        <f>IFERROR(IF(COUNTIF(個人情報!$BI$5:$BI$401,"登録番号" &amp; リスト!O3665)&gt;=1,"",IF(VLOOKUP(O3665,登録者リスト!$A$1:$D$43729,4,FALSE)=基本情報!$D$6,O3665,"")),"")</f>
        <v/>
      </c>
    </row>
    <row r="3666" spans="15:16" x14ac:dyDescent="0.15">
      <c r="O3666">
        <v>3665</v>
      </c>
      <c r="P3666" t="str">
        <f>IFERROR(IF(COUNTIF(個人情報!$BI$5:$BI$401,"登録番号" &amp; リスト!O3666)&gt;=1,"",IF(VLOOKUP(O3666,登録者リスト!$A$1:$D$43729,4,FALSE)=基本情報!$D$6,O3666,"")),"")</f>
        <v/>
      </c>
    </row>
    <row r="3667" spans="15:16" x14ac:dyDescent="0.15">
      <c r="O3667">
        <v>3666</v>
      </c>
      <c r="P3667" t="str">
        <f>IFERROR(IF(COUNTIF(個人情報!$BI$5:$BI$401,"登録番号" &amp; リスト!O3667)&gt;=1,"",IF(VLOOKUP(O3667,登録者リスト!$A$1:$D$43729,4,FALSE)=基本情報!$D$6,O3667,"")),"")</f>
        <v/>
      </c>
    </row>
    <row r="3668" spans="15:16" x14ac:dyDescent="0.15">
      <c r="O3668">
        <v>3667</v>
      </c>
      <c r="P3668" t="str">
        <f>IFERROR(IF(COUNTIF(個人情報!$BI$5:$BI$401,"登録番号" &amp; リスト!O3668)&gt;=1,"",IF(VLOOKUP(O3668,登録者リスト!$A$1:$D$43729,4,FALSE)=基本情報!$D$6,O3668,"")),"")</f>
        <v/>
      </c>
    </row>
    <row r="3669" spans="15:16" x14ac:dyDescent="0.15">
      <c r="O3669">
        <v>3668</v>
      </c>
      <c r="P3669" t="str">
        <f>IFERROR(IF(COUNTIF(個人情報!$BI$5:$BI$401,"登録番号" &amp; リスト!O3669)&gt;=1,"",IF(VLOOKUP(O3669,登録者リスト!$A$1:$D$43729,4,FALSE)=基本情報!$D$6,O3669,"")),"")</f>
        <v/>
      </c>
    </row>
    <row r="3670" spans="15:16" x14ac:dyDescent="0.15">
      <c r="O3670">
        <v>3669</v>
      </c>
      <c r="P3670" t="str">
        <f>IFERROR(IF(COUNTIF(個人情報!$BI$5:$BI$401,"登録番号" &amp; リスト!O3670)&gt;=1,"",IF(VLOOKUP(O3670,登録者リスト!$A$1:$D$43729,4,FALSE)=基本情報!$D$6,O3670,"")),"")</f>
        <v/>
      </c>
    </row>
    <row r="3671" spans="15:16" x14ac:dyDescent="0.15">
      <c r="O3671">
        <v>3670</v>
      </c>
      <c r="P3671" t="str">
        <f>IFERROR(IF(COUNTIF(個人情報!$BI$5:$BI$401,"登録番号" &amp; リスト!O3671)&gt;=1,"",IF(VLOOKUP(O3671,登録者リスト!$A$1:$D$43729,4,FALSE)=基本情報!$D$6,O3671,"")),"")</f>
        <v/>
      </c>
    </row>
    <row r="3672" spans="15:16" x14ac:dyDescent="0.15">
      <c r="O3672">
        <v>3671</v>
      </c>
      <c r="P3672" t="str">
        <f>IFERROR(IF(COUNTIF(個人情報!$BI$5:$BI$401,"登録番号" &amp; リスト!O3672)&gt;=1,"",IF(VLOOKUP(O3672,登録者リスト!$A$1:$D$43729,4,FALSE)=基本情報!$D$6,O3672,"")),"")</f>
        <v/>
      </c>
    </row>
    <row r="3673" spans="15:16" x14ac:dyDescent="0.15">
      <c r="O3673">
        <v>3672</v>
      </c>
      <c r="P3673" t="str">
        <f>IFERROR(IF(COUNTIF(個人情報!$BI$5:$BI$401,"登録番号" &amp; リスト!O3673)&gt;=1,"",IF(VLOOKUP(O3673,登録者リスト!$A$1:$D$43729,4,FALSE)=基本情報!$D$6,O3673,"")),"")</f>
        <v/>
      </c>
    </row>
    <row r="3674" spans="15:16" x14ac:dyDescent="0.15">
      <c r="O3674">
        <v>3673</v>
      </c>
      <c r="P3674" t="str">
        <f>IFERROR(IF(COUNTIF(個人情報!$BI$5:$BI$401,"登録番号" &amp; リスト!O3674)&gt;=1,"",IF(VLOOKUP(O3674,登録者リスト!$A$1:$D$43729,4,FALSE)=基本情報!$D$6,O3674,"")),"")</f>
        <v/>
      </c>
    </row>
    <row r="3675" spans="15:16" x14ac:dyDescent="0.15">
      <c r="O3675">
        <v>3674</v>
      </c>
      <c r="P3675" t="str">
        <f>IFERROR(IF(COUNTIF(個人情報!$BI$5:$BI$401,"登録番号" &amp; リスト!O3675)&gt;=1,"",IF(VLOOKUP(O3675,登録者リスト!$A$1:$D$43729,4,FALSE)=基本情報!$D$6,O3675,"")),"")</f>
        <v/>
      </c>
    </row>
    <row r="3676" spans="15:16" x14ac:dyDescent="0.15">
      <c r="O3676">
        <v>3675</v>
      </c>
      <c r="P3676" t="str">
        <f>IFERROR(IF(COUNTIF(個人情報!$BI$5:$BI$401,"登録番号" &amp; リスト!O3676)&gt;=1,"",IF(VLOOKUP(O3676,登録者リスト!$A$1:$D$43729,4,FALSE)=基本情報!$D$6,O3676,"")),"")</f>
        <v/>
      </c>
    </row>
    <row r="3677" spans="15:16" x14ac:dyDescent="0.15">
      <c r="O3677">
        <v>3676</v>
      </c>
      <c r="P3677" t="str">
        <f>IFERROR(IF(COUNTIF(個人情報!$BI$5:$BI$401,"登録番号" &amp; リスト!O3677)&gt;=1,"",IF(VLOOKUP(O3677,登録者リスト!$A$1:$D$43729,4,FALSE)=基本情報!$D$6,O3677,"")),"")</f>
        <v/>
      </c>
    </row>
    <row r="3678" spans="15:16" x14ac:dyDescent="0.15">
      <c r="O3678">
        <v>3677</v>
      </c>
      <c r="P3678" t="str">
        <f>IFERROR(IF(COUNTIF(個人情報!$BI$5:$BI$401,"登録番号" &amp; リスト!O3678)&gt;=1,"",IF(VLOOKUP(O3678,登録者リスト!$A$1:$D$43729,4,FALSE)=基本情報!$D$6,O3678,"")),"")</f>
        <v/>
      </c>
    </row>
    <row r="3679" spans="15:16" x14ac:dyDescent="0.15">
      <c r="O3679">
        <v>3678</v>
      </c>
      <c r="P3679" t="str">
        <f>IFERROR(IF(COUNTIF(個人情報!$BI$5:$BI$401,"登録番号" &amp; リスト!O3679)&gt;=1,"",IF(VLOOKUP(O3679,登録者リスト!$A$1:$D$43729,4,FALSE)=基本情報!$D$6,O3679,"")),"")</f>
        <v/>
      </c>
    </row>
    <row r="3680" spans="15:16" x14ac:dyDescent="0.15">
      <c r="O3680">
        <v>3679</v>
      </c>
      <c r="P3680" t="str">
        <f>IFERROR(IF(COUNTIF(個人情報!$BI$5:$BI$401,"登録番号" &amp; リスト!O3680)&gt;=1,"",IF(VLOOKUP(O3680,登録者リスト!$A$1:$D$43729,4,FALSE)=基本情報!$D$6,O3680,"")),"")</f>
        <v/>
      </c>
    </row>
    <row r="3681" spans="15:16" x14ac:dyDescent="0.15">
      <c r="O3681">
        <v>3680</v>
      </c>
      <c r="P3681" t="str">
        <f>IFERROR(IF(COUNTIF(個人情報!$BI$5:$BI$401,"登録番号" &amp; リスト!O3681)&gt;=1,"",IF(VLOOKUP(O3681,登録者リスト!$A$1:$D$43729,4,FALSE)=基本情報!$D$6,O3681,"")),"")</f>
        <v/>
      </c>
    </row>
    <row r="3682" spans="15:16" x14ac:dyDescent="0.15">
      <c r="O3682">
        <v>3681</v>
      </c>
      <c r="P3682" t="str">
        <f>IFERROR(IF(COUNTIF(個人情報!$BI$5:$BI$401,"登録番号" &amp; リスト!O3682)&gt;=1,"",IF(VLOOKUP(O3682,登録者リスト!$A$1:$D$43729,4,FALSE)=基本情報!$D$6,O3682,"")),"")</f>
        <v/>
      </c>
    </row>
    <row r="3683" spans="15:16" x14ac:dyDescent="0.15">
      <c r="O3683">
        <v>3682</v>
      </c>
      <c r="P3683" t="str">
        <f>IFERROR(IF(COUNTIF(個人情報!$BI$5:$BI$401,"登録番号" &amp; リスト!O3683)&gt;=1,"",IF(VLOOKUP(O3683,登録者リスト!$A$1:$D$43729,4,FALSE)=基本情報!$D$6,O3683,"")),"")</f>
        <v/>
      </c>
    </row>
    <row r="3684" spans="15:16" x14ac:dyDescent="0.15">
      <c r="O3684">
        <v>3683</v>
      </c>
      <c r="P3684" t="str">
        <f>IFERROR(IF(COUNTIF(個人情報!$BI$5:$BI$401,"登録番号" &amp; リスト!O3684)&gt;=1,"",IF(VLOOKUP(O3684,登録者リスト!$A$1:$D$43729,4,FALSE)=基本情報!$D$6,O3684,"")),"")</f>
        <v/>
      </c>
    </row>
    <row r="3685" spans="15:16" x14ac:dyDescent="0.15">
      <c r="O3685">
        <v>3684</v>
      </c>
      <c r="P3685" t="str">
        <f>IFERROR(IF(COUNTIF(個人情報!$BI$5:$BI$401,"登録番号" &amp; リスト!O3685)&gt;=1,"",IF(VLOOKUP(O3685,登録者リスト!$A$1:$D$43729,4,FALSE)=基本情報!$D$6,O3685,"")),"")</f>
        <v/>
      </c>
    </row>
    <row r="3686" spans="15:16" x14ac:dyDescent="0.15">
      <c r="O3686">
        <v>3685</v>
      </c>
      <c r="P3686" t="str">
        <f>IFERROR(IF(COUNTIF(個人情報!$BI$5:$BI$401,"登録番号" &amp; リスト!O3686)&gt;=1,"",IF(VLOOKUP(O3686,登録者リスト!$A$1:$D$43729,4,FALSE)=基本情報!$D$6,O3686,"")),"")</f>
        <v/>
      </c>
    </row>
    <row r="3687" spans="15:16" x14ac:dyDescent="0.15">
      <c r="O3687">
        <v>3686</v>
      </c>
      <c r="P3687" t="str">
        <f>IFERROR(IF(COUNTIF(個人情報!$BI$5:$BI$401,"登録番号" &amp; リスト!O3687)&gt;=1,"",IF(VLOOKUP(O3687,登録者リスト!$A$1:$D$43729,4,FALSE)=基本情報!$D$6,O3687,"")),"")</f>
        <v/>
      </c>
    </row>
    <row r="3688" spans="15:16" x14ac:dyDescent="0.15">
      <c r="O3688">
        <v>3687</v>
      </c>
      <c r="P3688" t="str">
        <f>IFERROR(IF(COUNTIF(個人情報!$BI$5:$BI$401,"登録番号" &amp; リスト!O3688)&gt;=1,"",IF(VLOOKUP(O3688,登録者リスト!$A$1:$D$43729,4,FALSE)=基本情報!$D$6,O3688,"")),"")</f>
        <v/>
      </c>
    </row>
    <row r="3689" spans="15:16" x14ac:dyDescent="0.15">
      <c r="O3689">
        <v>3688</v>
      </c>
      <c r="P3689" t="str">
        <f>IFERROR(IF(COUNTIF(個人情報!$BI$5:$BI$401,"登録番号" &amp; リスト!O3689)&gt;=1,"",IF(VLOOKUP(O3689,登録者リスト!$A$1:$D$43729,4,FALSE)=基本情報!$D$6,O3689,"")),"")</f>
        <v/>
      </c>
    </row>
    <row r="3690" spans="15:16" x14ac:dyDescent="0.15">
      <c r="O3690">
        <v>3689</v>
      </c>
      <c r="P3690" t="str">
        <f>IFERROR(IF(COUNTIF(個人情報!$BI$5:$BI$401,"登録番号" &amp; リスト!O3690)&gt;=1,"",IF(VLOOKUP(O3690,登録者リスト!$A$1:$D$43729,4,FALSE)=基本情報!$D$6,O3690,"")),"")</f>
        <v/>
      </c>
    </row>
    <row r="3691" spans="15:16" x14ac:dyDescent="0.15">
      <c r="O3691">
        <v>3690</v>
      </c>
      <c r="P3691" t="str">
        <f>IFERROR(IF(COUNTIF(個人情報!$BI$5:$BI$401,"登録番号" &amp; リスト!O3691)&gt;=1,"",IF(VLOOKUP(O3691,登録者リスト!$A$1:$D$43729,4,FALSE)=基本情報!$D$6,O3691,"")),"")</f>
        <v/>
      </c>
    </row>
    <row r="3692" spans="15:16" x14ac:dyDescent="0.15">
      <c r="O3692">
        <v>3691</v>
      </c>
      <c r="P3692" t="str">
        <f>IFERROR(IF(COUNTIF(個人情報!$BI$5:$BI$401,"登録番号" &amp; リスト!O3692)&gt;=1,"",IF(VLOOKUP(O3692,登録者リスト!$A$1:$D$43729,4,FALSE)=基本情報!$D$6,O3692,"")),"")</f>
        <v/>
      </c>
    </row>
    <row r="3693" spans="15:16" x14ac:dyDescent="0.15">
      <c r="O3693">
        <v>3692</v>
      </c>
      <c r="P3693" t="str">
        <f>IFERROR(IF(COUNTIF(個人情報!$BI$5:$BI$401,"登録番号" &amp; リスト!O3693)&gt;=1,"",IF(VLOOKUP(O3693,登録者リスト!$A$1:$D$43729,4,FALSE)=基本情報!$D$6,O3693,"")),"")</f>
        <v/>
      </c>
    </row>
    <row r="3694" spans="15:16" x14ac:dyDescent="0.15">
      <c r="O3694">
        <v>3693</v>
      </c>
      <c r="P3694" t="str">
        <f>IFERROR(IF(COUNTIF(個人情報!$BI$5:$BI$401,"登録番号" &amp; リスト!O3694)&gt;=1,"",IF(VLOOKUP(O3694,登録者リスト!$A$1:$D$43729,4,FALSE)=基本情報!$D$6,O3694,"")),"")</f>
        <v/>
      </c>
    </row>
    <row r="3695" spans="15:16" x14ac:dyDescent="0.15">
      <c r="O3695">
        <v>3694</v>
      </c>
      <c r="P3695" t="str">
        <f>IFERROR(IF(COUNTIF(個人情報!$BI$5:$BI$401,"登録番号" &amp; リスト!O3695)&gt;=1,"",IF(VLOOKUP(O3695,登録者リスト!$A$1:$D$43729,4,FALSE)=基本情報!$D$6,O3695,"")),"")</f>
        <v/>
      </c>
    </row>
    <row r="3696" spans="15:16" x14ac:dyDescent="0.15">
      <c r="O3696">
        <v>3695</v>
      </c>
      <c r="P3696" t="str">
        <f>IFERROR(IF(COUNTIF(個人情報!$BI$5:$BI$401,"登録番号" &amp; リスト!O3696)&gt;=1,"",IF(VLOOKUP(O3696,登録者リスト!$A$1:$D$43729,4,FALSE)=基本情報!$D$6,O3696,"")),"")</f>
        <v/>
      </c>
    </row>
    <row r="3697" spans="15:16" x14ac:dyDescent="0.15">
      <c r="O3697">
        <v>3696</v>
      </c>
      <c r="P3697" t="str">
        <f>IFERROR(IF(COUNTIF(個人情報!$BI$5:$BI$401,"登録番号" &amp; リスト!O3697)&gt;=1,"",IF(VLOOKUP(O3697,登録者リスト!$A$1:$D$43729,4,FALSE)=基本情報!$D$6,O3697,"")),"")</f>
        <v/>
      </c>
    </row>
    <row r="3698" spans="15:16" x14ac:dyDescent="0.15">
      <c r="O3698">
        <v>3697</v>
      </c>
      <c r="P3698" t="str">
        <f>IFERROR(IF(COUNTIF(個人情報!$BI$5:$BI$401,"登録番号" &amp; リスト!O3698)&gt;=1,"",IF(VLOOKUP(O3698,登録者リスト!$A$1:$D$43729,4,FALSE)=基本情報!$D$6,O3698,"")),"")</f>
        <v/>
      </c>
    </row>
    <row r="3699" spans="15:16" x14ac:dyDescent="0.15">
      <c r="O3699">
        <v>3698</v>
      </c>
      <c r="P3699" t="str">
        <f>IFERROR(IF(COUNTIF(個人情報!$BI$5:$BI$401,"登録番号" &amp; リスト!O3699)&gt;=1,"",IF(VLOOKUP(O3699,登録者リスト!$A$1:$D$43729,4,FALSE)=基本情報!$D$6,O3699,"")),"")</f>
        <v/>
      </c>
    </row>
    <row r="3700" spans="15:16" x14ac:dyDescent="0.15">
      <c r="O3700">
        <v>3699</v>
      </c>
      <c r="P3700" t="str">
        <f>IFERROR(IF(COUNTIF(個人情報!$BI$5:$BI$401,"登録番号" &amp; リスト!O3700)&gt;=1,"",IF(VLOOKUP(O3700,登録者リスト!$A$1:$D$43729,4,FALSE)=基本情報!$D$6,O3700,"")),"")</f>
        <v/>
      </c>
    </row>
    <row r="3701" spans="15:16" x14ac:dyDescent="0.15">
      <c r="O3701">
        <v>3700</v>
      </c>
      <c r="P3701" t="str">
        <f>IFERROR(IF(COUNTIF(個人情報!$BI$5:$BI$401,"登録番号" &amp; リスト!O3701)&gt;=1,"",IF(VLOOKUP(O3701,登録者リスト!$A$1:$D$43729,4,FALSE)=基本情報!$D$6,O3701,"")),"")</f>
        <v/>
      </c>
    </row>
    <row r="3702" spans="15:16" x14ac:dyDescent="0.15">
      <c r="O3702">
        <v>3701</v>
      </c>
      <c r="P3702" t="str">
        <f>IFERROR(IF(COUNTIF(個人情報!$BI$5:$BI$401,"登録番号" &amp; リスト!O3702)&gt;=1,"",IF(VLOOKUP(O3702,登録者リスト!$A$1:$D$43729,4,FALSE)=基本情報!$D$6,O3702,"")),"")</f>
        <v/>
      </c>
    </row>
    <row r="3703" spans="15:16" x14ac:dyDescent="0.15">
      <c r="O3703">
        <v>3702</v>
      </c>
      <c r="P3703" t="str">
        <f>IFERROR(IF(COUNTIF(個人情報!$BI$5:$BI$401,"登録番号" &amp; リスト!O3703)&gt;=1,"",IF(VLOOKUP(O3703,登録者リスト!$A$1:$D$43729,4,FALSE)=基本情報!$D$6,O3703,"")),"")</f>
        <v/>
      </c>
    </row>
    <row r="3704" spans="15:16" x14ac:dyDescent="0.15">
      <c r="O3704">
        <v>3703</v>
      </c>
      <c r="P3704" t="str">
        <f>IFERROR(IF(COUNTIF(個人情報!$BI$5:$BI$401,"登録番号" &amp; リスト!O3704)&gt;=1,"",IF(VLOOKUP(O3704,登録者リスト!$A$1:$D$43729,4,FALSE)=基本情報!$D$6,O3704,"")),"")</f>
        <v/>
      </c>
    </row>
    <row r="3705" spans="15:16" x14ac:dyDescent="0.15">
      <c r="O3705">
        <v>3704</v>
      </c>
      <c r="P3705" t="str">
        <f>IFERROR(IF(COUNTIF(個人情報!$BI$5:$BI$401,"登録番号" &amp; リスト!O3705)&gt;=1,"",IF(VLOOKUP(O3705,登録者リスト!$A$1:$D$43729,4,FALSE)=基本情報!$D$6,O3705,"")),"")</f>
        <v/>
      </c>
    </row>
    <row r="3706" spans="15:16" x14ac:dyDescent="0.15">
      <c r="O3706">
        <v>3705</v>
      </c>
      <c r="P3706" t="str">
        <f>IFERROR(IF(COUNTIF(個人情報!$BI$5:$BI$401,"登録番号" &amp; リスト!O3706)&gt;=1,"",IF(VLOOKUP(O3706,登録者リスト!$A$1:$D$43729,4,FALSE)=基本情報!$D$6,O3706,"")),"")</f>
        <v/>
      </c>
    </row>
    <row r="3707" spans="15:16" x14ac:dyDescent="0.15">
      <c r="O3707">
        <v>3706</v>
      </c>
      <c r="P3707" t="str">
        <f>IFERROR(IF(COUNTIF(個人情報!$BI$5:$BI$401,"登録番号" &amp; リスト!O3707)&gt;=1,"",IF(VLOOKUP(O3707,登録者リスト!$A$1:$D$43729,4,FALSE)=基本情報!$D$6,O3707,"")),"")</f>
        <v/>
      </c>
    </row>
    <row r="3708" spans="15:16" x14ac:dyDescent="0.15">
      <c r="O3708">
        <v>3707</v>
      </c>
      <c r="P3708" t="str">
        <f>IFERROR(IF(COUNTIF(個人情報!$BI$5:$BI$401,"登録番号" &amp; リスト!O3708)&gt;=1,"",IF(VLOOKUP(O3708,登録者リスト!$A$1:$D$43729,4,FALSE)=基本情報!$D$6,O3708,"")),"")</f>
        <v/>
      </c>
    </row>
    <row r="3709" spans="15:16" x14ac:dyDescent="0.15">
      <c r="O3709">
        <v>3708</v>
      </c>
      <c r="P3709" t="str">
        <f>IFERROR(IF(COUNTIF(個人情報!$BI$5:$BI$401,"登録番号" &amp; リスト!O3709)&gt;=1,"",IF(VLOOKUP(O3709,登録者リスト!$A$1:$D$43729,4,FALSE)=基本情報!$D$6,O3709,"")),"")</f>
        <v/>
      </c>
    </row>
    <row r="3710" spans="15:16" x14ac:dyDescent="0.15">
      <c r="O3710">
        <v>3709</v>
      </c>
      <c r="P3710" t="str">
        <f>IFERROR(IF(COUNTIF(個人情報!$BI$5:$BI$401,"登録番号" &amp; リスト!O3710)&gt;=1,"",IF(VLOOKUP(O3710,登録者リスト!$A$1:$D$43729,4,FALSE)=基本情報!$D$6,O3710,"")),"")</f>
        <v/>
      </c>
    </row>
    <row r="3711" spans="15:16" x14ac:dyDescent="0.15">
      <c r="O3711">
        <v>3710</v>
      </c>
      <c r="P3711" t="str">
        <f>IFERROR(IF(COUNTIF(個人情報!$BI$5:$BI$401,"登録番号" &amp; リスト!O3711)&gt;=1,"",IF(VLOOKUP(O3711,登録者リスト!$A$1:$D$43729,4,FALSE)=基本情報!$D$6,O3711,"")),"")</f>
        <v/>
      </c>
    </row>
    <row r="3712" spans="15:16" x14ac:dyDescent="0.15">
      <c r="O3712">
        <v>3711</v>
      </c>
      <c r="P3712" t="str">
        <f>IFERROR(IF(COUNTIF(個人情報!$BI$5:$BI$401,"登録番号" &amp; リスト!O3712)&gt;=1,"",IF(VLOOKUP(O3712,登録者リスト!$A$1:$D$43729,4,FALSE)=基本情報!$D$6,O3712,"")),"")</f>
        <v/>
      </c>
    </row>
    <row r="3713" spans="15:16" x14ac:dyDescent="0.15">
      <c r="O3713">
        <v>3712</v>
      </c>
      <c r="P3713" t="str">
        <f>IFERROR(IF(COUNTIF(個人情報!$BI$5:$BI$401,"登録番号" &amp; リスト!O3713)&gt;=1,"",IF(VLOOKUP(O3713,登録者リスト!$A$1:$D$43729,4,FALSE)=基本情報!$D$6,O3713,"")),"")</f>
        <v/>
      </c>
    </row>
    <row r="3714" spans="15:16" x14ac:dyDescent="0.15">
      <c r="O3714">
        <v>3713</v>
      </c>
      <c r="P3714" t="str">
        <f>IFERROR(IF(COUNTIF(個人情報!$BI$5:$BI$401,"登録番号" &amp; リスト!O3714)&gt;=1,"",IF(VLOOKUP(O3714,登録者リスト!$A$1:$D$43729,4,FALSE)=基本情報!$D$6,O3714,"")),"")</f>
        <v/>
      </c>
    </row>
    <row r="3715" spans="15:16" x14ac:dyDescent="0.15">
      <c r="O3715">
        <v>3714</v>
      </c>
      <c r="P3715" t="str">
        <f>IFERROR(IF(COUNTIF(個人情報!$BI$5:$BI$401,"登録番号" &amp; リスト!O3715)&gt;=1,"",IF(VLOOKUP(O3715,登録者リスト!$A$1:$D$43729,4,FALSE)=基本情報!$D$6,O3715,"")),"")</f>
        <v/>
      </c>
    </row>
    <row r="3716" spans="15:16" x14ac:dyDescent="0.15">
      <c r="O3716">
        <v>3715</v>
      </c>
      <c r="P3716" t="str">
        <f>IFERROR(IF(COUNTIF(個人情報!$BI$5:$BI$401,"登録番号" &amp; リスト!O3716)&gt;=1,"",IF(VLOOKUP(O3716,登録者リスト!$A$1:$D$43729,4,FALSE)=基本情報!$D$6,O3716,"")),"")</f>
        <v/>
      </c>
    </row>
    <row r="3717" spans="15:16" x14ac:dyDescent="0.15">
      <c r="O3717">
        <v>3716</v>
      </c>
      <c r="P3717" t="str">
        <f>IFERROR(IF(COUNTIF(個人情報!$BI$5:$BI$401,"登録番号" &amp; リスト!O3717)&gt;=1,"",IF(VLOOKUP(O3717,登録者リスト!$A$1:$D$43729,4,FALSE)=基本情報!$D$6,O3717,"")),"")</f>
        <v/>
      </c>
    </row>
    <row r="3718" spans="15:16" x14ac:dyDescent="0.15">
      <c r="O3718">
        <v>3717</v>
      </c>
      <c r="P3718" t="str">
        <f>IFERROR(IF(COUNTIF(個人情報!$BI$5:$BI$401,"登録番号" &amp; リスト!O3718)&gt;=1,"",IF(VLOOKUP(O3718,登録者リスト!$A$1:$D$43729,4,FALSE)=基本情報!$D$6,O3718,"")),"")</f>
        <v/>
      </c>
    </row>
    <row r="3719" spans="15:16" x14ac:dyDescent="0.15">
      <c r="O3719">
        <v>3718</v>
      </c>
      <c r="P3719" t="str">
        <f>IFERROR(IF(COUNTIF(個人情報!$BI$5:$BI$401,"登録番号" &amp; リスト!O3719)&gt;=1,"",IF(VLOOKUP(O3719,登録者リスト!$A$1:$D$43729,4,FALSE)=基本情報!$D$6,O3719,"")),"")</f>
        <v/>
      </c>
    </row>
    <row r="3720" spans="15:16" x14ac:dyDescent="0.15">
      <c r="O3720">
        <v>3719</v>
      </c>
      <c r="P3720" t="str">
        <f>IFERROR(IF(COUNTIF(個人情報!$BI$5:$BI$401,"登録番号" &amp; リスト!O3720)&gt;=1,"",IF(VLOOKUP(O3720,登録者リスト!$A$1:$D$43729,4,FALSE)=基本情報!$D$6,O3720,"")),"")</f>
        <v/>
      </c>
    </row>
    <row r="3721" spans="15:16" x14ac:dyDescent="0.15">
      <c r="O3721">
        <v>3720</v>
      </c>
      <c r="P3721" t="str">
        <f>IFERROR(IF(COUNTIF(個人情報!$BI$5:$BI$401,"登録番号" &amp; リスト!O3721)&gt;=1,"",IF(VLOOKUP(O3721,登録者リスト!$A$1:$D$43729,4,FALSE)=基本情報!$D$6,O3721,"")),"")</f>
        <v/>
      </c>
    </row>
    <row r="3722" spans="15:16" x14ac:dyDescent="0.15">
      <c r="O3722">
        <v>3721</v>
      </c>
      <c r="P3722" t="str">
        <f>IFERROR(IF(COUNTIF(個人情報!$BI$5:$BI$401,"登録番号" &amp; リスト!O3722)&gt;=1,"",IF(VLOOKUP(O3722,登録者リスト!$A$1:$D$43729,4,FALSE)=基本情報!$D$6,O3722,"")),"")</f>
        <v/>
      </c>
    </row>
    <row r="3723" spans="15:16" x14ac:dyDescent="0.15">
      <c r="O3723">
        <v>3722</v>
      </c>
      <c r="P3723" t="str">
        <f>IFERROR(IF(COUNTIF(個人情報!$BI$5:$BI$401,"登録番号" &amp; リスト!O3723)&gt;=1,"",IF(VLOOKUP(O3723,登録者リスト!$A$1:$D$43729,4,FALSE)=基本情報!$D$6,O3723,"")),"")</f>
        <v/>
      </c>
    </row>
    <row r="3724" spans="15:16" x14ac:dyDescent="0.15">
      <c r="O3724">
        <v>3723</v>
      </c>
      <c r="P3724" t="str">
        <f>IFERROR(IF(COUNTIF(個人情報!$BI$5:$BI$401,"登録番号" &amp; リスト!O3724)&gt;=1,"",IF(VLOOKUP(O3724,登録者リスト!$A$1:$D$43729,4,FALSE)=基本情報!$D$6,O3724,"")),"")</f>
        <v/>
      </c>
    </row>
    <row r="3725" spans="15:16" x14ac:dyDescent="0.15">
      <c r="O3725">
        <v>3724</v>
      </c>
      <c r="P3725" t="str">
        <f>IFERROR(IF(COUNTIF(個人情報!$BI$5:$BI$401,"登録番号" &amp; リスト!O3725)&gt;=1,"",IF(VLOOKUP(O3725,登録者リスト!$A$1:$D$43729,4,FALSE)=基本情報!$D$6,O3725,"")),"")</f>
        <v/>
      </c>
    </row>
    <row r="3726" spans="15:16" x14ac:dyDescent="0.15">
      <c r="O3726">
        <v>3725</v>
      </c>
      <c r="P3726" t="str">
        <f>IFERROR(IF(COUNTIF(個人情報!$BI$5:$BI$401,"登録番号" &amp; リスト!O3726)&gt;=1,"",IF(VLOOKUP(O3726,登録者リスト!$A$1:$D$43729,4,FALSE)=基本情報!$D$6,O3726,"")),"")</f>
        <v/>
      </c>
    </row>
    <row r="3727" spans="15:16" x14ac:dyDescent="0.15">
      <c r="O3727">
        <v>3726</v>
      </c>
      <c r="P3727" t="str">
        <f>IFERROR(IF(COUNTIF(個人情報!$BI$5:$BI$401,"登録番号" &amp; リスト!O3727)&gt;=1,"",IF(VLOOKUP(O3727,登録者リスト!$A$1:$D$43729,4,FALSE)=基本情報!$D$6,O3727,"")),"")</f>
        <v/>
      </c>
    </row>
    <row r="3728" spans="15:16" x14ac:dyDescent="0.15">
      <c r="O3728">
        <v>3727</v>
      </c>
      <c r="P3728" t="str">
        <f>IFERROR(IF(COUNTIF(個人情報!$BI$5:$BI$401,"登録番号" &amp; リスト!O3728)&gt;=1,"",IF(VLOOKUP(O3728,登録者リスト!$A$1:$D$43729,4,FALSE)=基本情報!$D$6,O3728,"")),"")</f>
        <v/>
      </c>
    </row>
    <row r="3729" spans="15:16" x14ac:dyDescent="0.15">
      <c r="O3729">
        <v>3728</v>
      </c>
      <c r="P3729" t="str">
        <f>IFERROR(IF(COUNTIF(個人情報!$BI$5:$BI$401,"登録番号" &amp; リスト!O3729)&gt;=1,"",IF(VLOOKUP(O3729,登録者リスト!$A$1:$D$43729,4,FALSE)=基本情報!$D$6,O3729,"")),"")</f>
        <v/>
      </c>
    </row>
    <row r="3730" spans="15:16" x14ac:dyDescent="0.15">
      <c r="O3730">
        <v>3729</v>
      </c>
      <c r="P3730" t="str">
        <f>IFERROR(IF(COUNTIF(個人情報!$BI$5:$BI$401,"登録番号" &amp; リスト!O3730)&gt;=1,"",IF(VLOOKUP(O3730,登録者リスト!$A$1:$D$43729,4,FALSE)=基本情報!$D$6,O3730,"")),"")</f>
        <v/>
      </c>
    </row>
    <row r="3731" spans="15:16" x14ac:dyDescent="0.15">
      <c r="O3731">
        <v>3730</v>
      </c>
      <c r="P3731" t="str">
        <f>IFERROR(IF(COUNTIF(個人情報!$BI$5:$BI$401,"登録番号" &amp; リスト!O3731)&gt;=1,"",IF(VLOOKUP(O3731,登録者リスト!$A$1:$D$43729,4,FALSE)=基本情報!$D$6,O3731,"")),"")</f>
        <v/>
      </c>
    </row>
    <row r="3732" spans="15:16" x14ac:dyDescent="0.15">
      <c r="O3732">
        <v>3731</v>
      </c>
      <c r="P3732" t="str">
        <f>IFERROR(IF(COUNTIF(個人情報!$BI$5:$BI$401,"登録番号" &amp; リスト!O3732)&gt;=1,"",IF(VLOOKUP(O3732,登録者リスト!$A$1:$D$43729,4,FALSE)=基本情報!$D$6,O3732,"")),"")</f>
        <v/>
      </c>
    </row>
    <row r="3733" spans="15:16" x14ac:dyDescent="0.15">
      <c r="O3733">
        <v>3732</v>
      </c>
      <c r="P3733" t="str">
        <f>IFERROR(IF(COUNTIF(個人情報!$BI$5:$BI$401,"登録番号" &amp; リスト!O3733)&gt;=1,"",IF(VLOOKUP(O3733,登録者リスト!$A$1:$D$43729,4,FALSE)=基本情報!$D$6,O3733,"")),"")</f>
        <v/>
      </c>
    </row>
    <row r="3734" spans="15:16" x14ac:dyDescent="0.15">
      <c r="O3734">
        <v>3733</v>
      </c>
      <c r="P3734" t="str">
        <f>IFERROR(IF(COUNTIF(個人情報!$BI$5:$BI$401,"登録番号" &amp; リスト!O3734)&gt;=1,"",IF(VLOOKUP(O3734,登録者リスト!$A$1:$D$43729,4,FALSE)=基本情報!$D$6,O3734,"")),"")</f>
        <v/>
      </c>
    </row>
    <row r="3735" spans="15:16" x14ac:dyDescent="0.15">
      <c r="O3735">
        <v>3734</v>
      </c>
      <c r="P3735" t="str">
        <f>IFERROR(IF(COUNTIF(個人情報!$BI$5:$BI$401,"登録番号" &amp; リスト!O3735)&gt;=1,"",IF(VLOOKUP(O3735,登録者リスト!$A$1:$D$43729,4,FALSE)=基本情報!$D$6,O3735,"")),"")</f>
        <v/>
      </c>
    </row>
    <row r="3736" spans="15:16" x14ac:dyDescent="0.15">
      <c r="O3736">
        <v>3735</v>
      </c>
      <c r="P3736" t="str">
        <f>IFERROR(IF(COUNTIF(個人情報!$BI$5:$BI$401,"登録番号" &amp; リスト!O3736)&gt;=1,"",IF(VLOOKUP(O3736,登録者リスト!$A$1:$D$43729,4,FALSE)=基本情報!$D$6,O3736,"")),"")</f>
        <v/>
      </c>
    </row>
    <row r="3737" spans="15:16" x14ac:dyDescent="0.15">
      <c r="O3737">
        <v>3736</v>
      </c>
      <c r="P3737" t="str">
        <f>IFERROR(IF(COUNTIF(個人情報!$BI$5:$BI$401,"登録番号" &amp; リスト!O3737)&gt;=1,"",IF(VLOOKUP(O3737,登録者リスト!$A$1:$D$43729,4,FALSE)=基本情報!$D$6,O3737,"")),"")</f>
        <v/>
      </c>
    </row>
    <row r="3738" spans="15:16" x14ac:dyDescent="0.15">
      <c r="O3738">
        <v>3737</v>
      </c>
      <c r="P3738" t="str">
        <f>IFERROR(IF(COUNTIF(個人情報!$BI$5:$BI$401,"登録番号" &amp; リスト!O3738)&gt;=1,"",IF(VLOOKUP(O3738,登録者リスト!$A$1:$D$43729,4,FALSE)=基本情報!$D$6,O3738,"")),"")</f>
        <v/>
      </c>
    </row>
    <row r="3739" spans="15:16" x14ac:dyDescent="0.15">
      <c r="O3739">
        <v>3738</v>
      </c>
      <c r="P3739" t="str">
        <f>IFERROR(IF(COUNTIF(個人情報!$BI$5:$BI$401,"登録番号" &amp; リスト!O3739)&gt;=1,"",IF(VLOOKUP(O3739,登録者リスト!$A$1:$D$43729,4,FALSE)=基本情報!$D$6,O3739,"")),"")</f>
        <v/>
      </c>
    </row>
    <row r="3740" spans="15:16" x14ac:dyDescent="0.15">
      <c r="O3740">
        <v>3739</v>
      </c>
      <c r="P3740" t="str">
        <f>IFERROR(IF(COUNTIF(個人情報!$BI$5:$BI$401,"登録番号" &amp; リスト!O3740)&gt;=1,"",IF(VLOOKUP(O3740,登録者リスト!$A$1:$D$43729,4,FALSE)=基本情報!$D$6,O3740,"")),"")</f>
        <v/>
      </c>
    </row>
    <row r="3741" spans="15:16" x14ac:dyDescent="0.15">
      <c r="O3741">
        <v>3740</v>
      </c>
      <c r="P3741" t="str">
        <f>IFERROR(IF(COUNTIF(個人情報!$BI$5:$BI$401,"登録番号" &amp; リスト!O3741)&gt;=1,"",IF(VLOOKUP(O3741,登録者リスト!$A$1:$D$43729,4,FALSE)=基本情報!$D$6,O3741,"")),"")</f>
        <v/>
      </c>
    </row>
    <row r="3742" spans="15:16" x14ac:dyDescent="0.15">
      <c r="O3742">
        <v>3741</v>
      </c>
      <c r="P3742" t="str">
        <f>IFERROR(IF(COUNTIF(個人情報!$BI$5:$BI$401,"登録番号" &amp; リスト!O3742)&gt;=1,"",IF(VLOOKUP(O3742,登録者リスト!$A$1:$D$43729,4,FALSE)=基本情報!$D$6,O3742,"")),"")</f>
        <v/>
      </c>
    </row>
    <row r="3743" spans="15:16" x14ac:dyDescent="0.15">
      <c r="O3743">
        <v>3742</v>
      </c>
      <c r="P3743" t="str">
        <f>IFERROR(IF(COUNTIF(個人情報!$BI$5:$BI$401,"登録番号" &amp; リスト!O3743)&gt;=1,"",IF(VLOOKUP(O3743,登録者リスト!$A$1:$D$43729,4,FALSE)=基本情報!$D$6,O3743,"")),"")</f>
        <v/>
      </c>
    </row>
    <row r="3744" spans="15:16" x14ac:dyDescent="0.15">
      <c r="O3744">
        <v>3743</v>
      </c>
      <c r="P3744" t="str">
        <f>IFERROR(IF(COUNTIF(個人情報!$BI$5:$BI$401,"登録番号" &amp; リスト!O3744)&gt;=1,"",IF(VLOOKUP(O3744,登録者リスト!$A$1:$D$43729,4,FALSE)=基本情報!$D$6,O3744,"")),"")</f>
        <v/>
      </c>
    </row>
    <row r="3745" spans="15:16" x14ac:dyDescent="0.15">
      <c r="O3745">
        <v>3744</v>
      </c>
      <c r="P3745" t="str">
        <f>IFERROR(IF(COUNTIF(個人情報!$BI$5:$BI$401,"登録番号" &amp; リスト!O3745)&gt;=1,"",IF(VLOOKUP(O3745,登録者リスト!$A$1:$D$43729,4,FALSE)=基本情報!$D$6,O3745,"")),"")</f>
        <v/>
      </c>
    </row>
    <row r="3746" spans="15:16" x14ac:dyDescent="0.15">
      <c r="O3746">
        <v>3745</v>
      </c>
      <c r="P3746" t="str">
        <f>IFERROR(IF(COUNTIF(個人情報!$BI$5:$BI$401,"登録番号" &amp; リスト!O3746)&gt;=1,"",IF(VLOOKUP(O3746,登録者リスト!$A$1:$D$43729,4,FALSE)=基本情報!$D$6,O3746,"")),"")</f>
        <v/>
      </c>
    </row>
    <row r="3747" spans="15:16" x14ac:dyDescent="0.15">
      <c r="O3747">
        <v>3746</v>
      </c>
      <c r="P3747" t="str">
        <f>IFERROR(IF(COUNTIF(個人情報!$BI$5:$BI$401,"登録番号" &amp; リスト!O3747)&gt;=1,"",IF(VLOOKUP(O3747,登録者リスト!$A$1:$D$43729,4,FALSE)=基本情報!$D$6,O3747,"")),"")</f>
        <v/>
      </c>
    </row>
    <row r="3748" spans="15:16" x14ac:dyDescent="0.15">
      <c r="O3748">
        <v>3747</v>
      </c>
      <c r="P3748" t="str">
        <f>IFERROR(IF(COUNTIF(個人情報!$BI$5:$BI$401,"登録番号" &amp; リスト!O3748)&gt;=1,"",IF(VLOOKUP(O3748,登録者リスト!$A$1:$D$43729,4,FALSE)=基本情報!$D$6,O3748,"")),"")</f>
        <v/>
      </c>
    </row>
    <row r="3749" spans="15:16" x14ac:dyDescent="0.15">
      <c r="O3749">
        <v>3748</v>
      </c>
      <c r="P3749" t="str">
        <f>IFERROR(IF(COUNTIF(個人情報!$BI$5:$BI$401,"登録番号" &amp; リスト!O3749)&gt;=1,"",IF(VLOOKUP(O3749,登録者リスト!$A$1:$D$43729,4,FALSE)=基本情報!$D$6,O3749,"")),"")</f>
        <v/>
      </c>
    </row>
    <row r="3750" spans="15:16" x14ac:dyDescent="0.15">
      <c r="O3750">
        <v>3749</v>
      </c>
      <c r="P3750" t="str">
        <f>IFERROR(IF(COUNTIF(個人情報!$BI$5:$BI$401,"登録番号" &amp; リスト!O3750)&gt;=1,"",IF(VLOOKUP(O3750,登録者リスト!$A$1:$D$43729,4,FALSE)=基本情報!$D$6,O3750,"")),"")</f>
        <v/>
      </c>
    </row>
    <row r="3751" spans="15:16" x14ac:dyDescent="0.15">
      <c r="O3751">
        <v>3750</v>
      </c>
      <c r="P3751" t="str">
        <f>IFERROR(IF(COUNTIF(個人情報!$BI$5:$BI$401,"登録番号" &amp; リスト!O3751)&gt;=1,"",IF(VLOOKUP(O3751,登録者リスト!$A$1:$D$43729,4,FALSE)=基本情報!$D$6,O3751,"")),"")</f>
        <v/>
      </c>
    </row>
    <row r="3752" spans="15:16" x14ac:dyDescent="0.15">
      <c r="O3752">
        <v>3751</v>
      </c>
      <c r="P3752" t="str">
        <f>IFERROR(IF(COUNTIF(個人情報!$BI$5:$BI$401,"登録番号" &amp; リスト!O3752)&gt;=1,"",IF(VLOOKUP(O3752,登録者リスト!$A$1:$D$43729,4,FALSE)=基本情報!$D$6,O3752,"")),"")</f>
        <v/>
      </c>
    </row>
    <row r="3753" spans="15:16" x14ac:dyDescent="0.15">
      <c r="O3753">
        <v>3752</v>
      </c>
      <c r="P3753" t="str">
        <f>IFERROR(IF(COUNTIF(個人情報!$BI$5:$BI$401,"登録番号" &amp; リスト!O3753)&gt;=1,"",IF(VLOOKUP(O3753,登録者リスト!$A$1:$D$43729,4,FALSE)=基本情報!$D$6,O3753,"")),"")</f>
        <v/>
      </c>
    </row>
    <row r="3754" spans="15:16" x14ac:dyDescent="0.15">
      <c r="O3754">
        <v>3753</v>
      </c>
      <c r="P3754" t="str">
        <f>IFERROR(IF(COUNTIF(個人情報!$BI$5:$BI$401,"登録番号" &amp; リスト!O3754)&gt;=1,"",IF(VLOOKUP(O3754,登録者リスト!$A$1:$D$43729,4,FALSE)=基本情報!$D$6,O3754,"")),"")</f>
        <v/>
      </c>
    </row>
    <row r="3755" spans="15:16" x14ac:dyDescent="0.15">
      <c r="O3755">
        <v>3754</v>
      </c>
      <c r="P3755" t="str">
        <f>IFERROR(IF(COUNTIF(個人情報!$BI$5:$BI$401,"登録番号" &amp; リスト!O3755)&gt;=1,"",IF(VLOOKUP(O3755,登録者リスト!$A$1:$D$43729,4,FALSE)=基本情報!$D$6,O3755,"")),"")</f>
        <v/>
      </c>
    </row>
    <row r="3756" spans="15:16" x14ac:dyDescent="0.15">
      <c r="O3756">
        <v>3755</v>
      </c>
      <c r="P3756" t="str">
        <f>IFERROR(IF(COUNTIF(個人情報!$BI$5:$BI$401,"登録番号" &amp; リスト!O3756)&gt;=1,"",IF(VLOOKUP(O3756,登録者リスト!$A$1:$D$43729,4,FALSE)=基本情報!$D$6,O3756,"")),"")</f>
        <v/>
      </c>
    </row>
    <row r="3757" spans="15:16" x14ac:dyDescent="0.15">
      <c r="O3757">
        <v>3756</v>
      </c>
      <c r="P3757" t="str">
        <f>IFERROR(IF(COUNTIF(個人情報!$BI$5:$BI$401,"登録番号" &amp; リスト!O3757)&gt;=1,"",IF(VLOOKUP(O3757,登録者リスト!$A$1:$D$43729,4,FALSE)=基本情報!$D$6,O3757,"")),"")</f>
        <v/>
      </c>
    </row>
    <row r="3758" spans="15:16" x14ac:dyDescent="0.15">
      <c r="O3758">
        <v>3757</v>
      </c>
      <c r="P3758" t="str">
        <f>IFERROR(IF(COUNTIF(個人情報!$BI$5:$BI$401,"登録番号" &amp; リスト!O3758)&gt;=1,"",IF(VLOOKUP(O3758,登録者リスト!$A$1:$D$43729,4,FALSE)=基本情報!$D$6,O3758,"")),"")</f>
        <v/>
      </c>
    </row>
    <row r="3759" spans="15:16" x14ac:dyDescent="0.15">
      <c r="O3759">
        <v>3758</v>
      </c>
      <c r="P3759" t="str">
        <f>IFERROR(IF(COUNTIF(個人情報!$BI$5:$BI$401,"登録番号" &amp; リスト!O3759)&gt;=1,"",IF(VLOOKUP(O3759,登録者リスト!$A$1:$D$43729,4,FALSE)=基本情報!$D$6,O3759,"")),"")</f>
        <v/>
      </c>
    </row>
    <row r="3760" spans="15:16" x14ac:dyDescent="0.15">
      <c r="O3760">
        <v>3759</v>
      </c>
      <c r="P3760" t="str">
        <f>IFERROR(IF(COUNTIF(個人情報!$BI$5:$BI$401,"登録番号" &amp; リスト!O3760)&gt;=1,"",IF(VLOOKUP(O3760,登録者リスト!$A$1:$D$43729,4,FALSE)=基本情報!$D$6,O3760,"")),"")</f>
        <v/>
      </c>
    </row>
    <row r="3761" spans="15:16" x14ac:dyDescent="0.15">
      <c r="O3761">
        <v>3760</v>
      </c>
      <c r="P3761" t="str">
        <f>IFERROR(IF(COUNTIF(個人情報!$BI$5:$BI$401,"登録番号" &amp; リスト!O3761)&gt;=1,"",IF(VLOOKUP(O3761,登録者リスト!$A$1:$D$43729,4,FALSE)=基本情報!$D$6,O3761,"")),"")</f>
        <v/>
      </c>
    </row>
    <row r="3762" spans="15:16" x14ac:dyDescent="0.15">
      <c r="O3762">
        <v>3761</v>
      </c>
      <c r="P3762" t="str">
        <f>IFERROR(IF(COUNTIF(個人情報!$BI$5:$BI$401,"登録番号" &amp; リスト!O3762)&gt;=1,"",IF(VLOOKUP(O3762,登録者リスト!$A$1:$D$43729,4,FALSE)=基本情報!$D$6,O3762,"")),"")</f>
        <v/>
      </c>
    </row>
    <row r="3763" spans="15:16" x14ac:dyDescent="0.15">
      <c r="O3763">
        <v>3762</v>
      </c>
      <c r="P3763" t="str">
        <f>IFERROR(IF(COUNTIF(個人情報!$BI$5:$BI$401,"登録番号" &amp; リスト!O3763)&gt;=1,"",IF(VLOOKUP(O3763,登録者リスト!$A$1:$D$43729,4,FALSE)=基本情報!$D$6,O3763,"")),"")</f>
        <v/>
      </c>
    </row>
    <row r="3764" spans="15:16" x14ac:dyDescent="0.15">
      <c r="O3764">
        <v>3763</v>
      </c>
      <c r="P3764" t="str">
        <f>IFERROR(IF(COUNTIF(個人情報!$BI$5:$BI$401,"登録番号" &amp; リスト!O3764)&gt;=1,"",IF(VLOOKUP(O3764,登録者リスト!$A$1:$D$43729,4,FALSE)=基本情報!$D$6,O3764,"")),"")</f>
        <v/>
      </c>
    </row>
    <row r="3765" spans="15:16" x14ac:dyDescent="0.15">
      <c r="O3765">
        <v>3764</v>
      </c>
      <c r="P3765" t="str">
        <f>IFERROR(IF(COUNTIF(個人情報!$BI$5:$BI$401,"登録番号" &amp; リスト!O3765)&gt;=1,"",IF(VLOOKUP(O3765,登録者リスト!$A$1:$D$43729,4,FALSE)=基本情報!$D$6,O3765,"")),"")</f>
        <v/>
      </c>
    </row>
    <row r="3766" spans="15:16" x14ac:dyDescent="0.15">
      <c r="O3766">
        <v>3765</v>
      </c>
      <c r="P3766" t="str">
        <f>IFERROR(IF(COUNTIF(個人情報!$BI$5:$BI$401,"登録番号" &amp; リスト!O3766)&gt;=1,"",IF(VLOOKUP(O3766,登録者リスト!$A$1:$D$43729,4,FALSE)=基本情報!$D$6,O3766,"")),"")</f>
        <v/>
      </c>
    </row>
    <row r="3767" spans="15:16" x14ac:dyDescent="0.15">
      <c r="O3767">
        <v>3766</v>
      </c>
      <c r="P3767" t="str">
        <f>IFERROR(IF(COUNTIF(個人情報!$BI$5:$BI$401,"登録番号" &amp; リスト!O3767)&gt;=1,"",IF(VLOOKUP(O3767,登録者リスト!$A$1:$D$43729,4,FALSE)=基本情報!$D$6,O3767,"")),"")</f>
        <v/>
      </c>
    </row>
    <row r="3768" spans="15:16" x14ac:dyDescent="0.15">
      <c r="O3768">
        <v>3767</v>
      </c>
      <c r="P3768" t="str">
        <f>IFERROR(IF(COUNTIF(個人情報!$BI$5:$BI$401,"登録番号" &amp; リスト!O3768)&gt;=1,"",IF(VLOOKUP(O3768,登録者リスト!$A$1:$D$43729,4,FALSE)=基本情報!$D$6,O3768,"")),"")</f>
        <v/>
      </c>
    </row>
    <row r="3769" spans="15:16" x14ac:dyDescent="0.15">
      <c r="O3769">
        <v>3768</v>
      </c>
      <c r="P3769" t="str">
        <f>IFERROR(IF(COUNTIF(個人情報!$BI$5:$BI$401,"登録番号" &amp; リスト!O3769)&gt;=1,"",IF(VLOOKUP(O3769,登録者リスト!$A$1:$D$43729,4,FALSE)=基本情報!$D$6,O3769,"")),"")</f>
        <v/>
      </c>
    </row>
    <row r="3770" spans="15:16" x14ac:dyDescent="0.15">
      <c r="O3770">
        <v>3769</v>
      </c>
      <c r="P3770" t="str">
        <f>IFERROR(IF(COUNTIF(個人情報!$BI$5:$BI$401,"登録番号" &amp; リスト!O3770)&gt;=1,"",IF(VLOOKUP(O3770,登録者リスト!$A$1:$D$43729,4,FALSE)=基本情報!$D$6,O3770,"")),"")</f>
        <v/>
      </c>
    </row>
    <row r="3771" spans="15:16" x14ac:dyDescent="0.15">
      <c r="O3771">
        <v>3770</v>
      </c>
      <c r="P3771" t="str">
        <f>IFERROR(IF(COUNTIF(個人情報!$BI$5:$BI$401,"登録番号" &amp; リスト!O3771)&gt;=1,"",IF(VLOOKUP(O3771,登録者リスト!$A$1:$D$43729,4,FALSE)=基本情報!$D$6,O3771,"")),"")</f>
        <v/>
      </c>
    </row>
    <row r="3772" spans="15:16" x14ac:dyDescent="0.15">
      <c r="O3772">
        <v>3771</v>
      </c>
      <c r="P3772" t="str">
        <f>IFERROR(IF(COUNTIF(個人情報!$BI$5:$BI$401,"登録番号" &amp; リスト!O3772)&gt;=1,"",IF(VLOOKUP(O3772,登録者リスト!$A$1:$D$43729,4,FALSE)=基本情報!$D$6,O3772,"")),"")</f>
        <v/>
      </c>
    </row>
    <row r="3773" spans="15:16" x14ac:dyDescent="0.15">
      <c r="O3773">
        <v>3772</v>
      </c>
      <c r="P3773" t="str">
        <f>IFERROR(IF(COUNTIF(個人情報!$BI$5:$BI$401,"登録番号" &amp; リスト!O3773)&gt;=1,"",IF(VLOOKUP(O3773,登録者リスト!$A$1:$D$43729,4,FALSE)=基本情報!$D$6,O3773,"")),"")</f>
        <v/>
      </c>
    </row>
    <row r="3774" spans="15:16" x14ac:dyDescent="0.15">
      <c r="O3774">
        <v>3773</v>
      </c>
      <c r="P3774" t="str">
        <f>IFERROR(IF(COUNTIF(個人情報!$BI$5:$BI$401,"登録番号" &amp; リスト!O3774)&gt;=1,"",IF(VLOOKUP(O3774,登録者リスト!$A$1:$D$43729,4,FALSE)=基本情報!$D$6,O3774,"")),"")</f>
        <v/>
      </c>
    </row>
    <row r="3775" spans="15:16" x14ac:dyDescent="0.15">
      <c r="O3775">
        <v>3774</v>
      </c>
      <c r="P3775" t="str">
        <f>IFERROR(IF(COUNTIF(個人情報!$BI$5:$BI$401,"登録番号" &amp; リスト!O3775)&gt;=1,"",IF(VLOOKUP(O3775,登録者リスト!$A$1:$D$43729,4,FALSE)=基本情報!$D$6,O3775,"")),"")</f>
        <v/>
      </c>
    </row>
    <row r="3776" spans="15:16" x14ac:dyDescent="0.15">
      <c r="O3776">
        <v>3775</v>
      </c>
      <c r="P3776" t="str">
        <f>IFERROR(IF(COUNTIF(個人情報!$BI$5:$BI$401,"登録番号" &amp; リスト!O3776)&gt;=1,"",IF(VLOOKUP(O3776,登録者リスト!$A$1:$D$43729,4,FALSE)=基本情報!$D$6,O3776,"")),"")</f>
        <v/>
      </c>
    </row>
    <row r="3777" spans="15:16" x14ac:dyDescent="0.15">
      <c r="O3777">
        <v>3776</v>
      </c>
      <c r="P3777" t="str">
        <f>IFERROR(IF(COUNTIF(個人情報!$BI$5:$BI$401,"登録番号" &amp; リスト!O3777)&gt;=1,"",IF(VLOOKUP(O3777,登録者リスト!$A$1:$D$43729,4,FALSE)=基本情報!$D$6,O3777,"")),"")</f>
        <v/>
      </c>
    </row>
    <row r="3778" spans="15:16" x14ac:dyDescent="0.15">
      <c r="O3778">
        <v>3777</v>
      </c>
      <c r="P3778" t="str">
        <f>IFERROR(IF(COUNTIF(個人情報!$BI$5:$BI$401,"登録番号" &amp; リスト!O3778)&gt;=1,"",IF(VLOOKUP(O3778,登録者リスト!$A$1:$D$43729,4,FALSE)=基本情報!$D$6,O3778,"")),"")</f>
        <v/>
      </c>
    </row>
    <row r="3779" spans="15:16" x14ac:dyDescent="0.15">
      <c r="O3779">
        <v>3778</v>
      </c>
      <c r="P3779" t="str">
        <f>IFERROR(IF(COUNTIF(個人情報!$BI$5:$BI$401,"登録番号" &amp; リスト!O3779)&gt;=1,"",IF(VLOOKUP(O3779,登録者リスト!$A$1:$D$43729,4,FALSE)=基本情報!$D$6,O3779,"")),"")</f>
        <v/>
      </c>
    </row>
    <row r="3780" spans="15:16" x14ac:dyDescent="0.15">
      <c r="O3780">
        <v>3779</v>
      </c>
      <c r="P3780" t="str">
        <f>IFERROR(IF(COUNTIF(個人情報!$BI$5:$BI$401,"登録番号" &amp; リスト!O3780)&gt;=1,"",IF(VLOOKUP(O3780,登録者リスト!$A$1:$D$43729,4,FALSE)=基本情報!$D$6,O3780,"")),"")</f>
        <v/>
      </c>
    </row>
    <row r="3781" spans="15:16" x14ac:dyDescent="0.15">
      <c r="O3781">
        <v>3780</v>
      </c>
      <c r="P3781" t="str">
        <f>IFERROR(IF(COUNTIF(個人情報!$BI$5:$BI$401,"登録番号" &amp; リスト!O3781)&gt;=1,"",IF(VLOOKUP(O3781,登録者リスト!$A$1:$D$43729,4,FALSE)=基本情報!$D$6,O3781,"")),"")</f>
        <v/>
      </c>
    </row>
    <row r="3782" spans="15:16" x14ac:dyDescent="0.15">
      <c r="O3782">
        <v>3781</v>
      </c>
      <c r="P3782" t="str">
        <f>IFERROR(IF(COUNTIF(個人情報!$BI$5:$BI$401,"登録番号" &amp; リスト!O3782)&gt;=1,"",IF(VLOOKUP(O3782,登録者リスト!$A$1:$D$43729,4,FALSE)=基本情報!$D$6,O3782,"")),"")</f>
        <v/>
      </c>
    </row>
    <row r="3783" spans="15:16" x14ac:dyDescent="0.15">
      <c r="O3783">
        <v>3782</v>
      </c>
      <c r="P3783" t="str">
        <f>IFERROR(IF(COUNTIF(個人情報!$BI$5:$BI$401,"登録番号" &amp; リスト!O3783)&gt;=1,"",IF(VLOOKUP(O3783,登録者リスト!$A$1:$D$43729,4,FALSE)=基本情報!$D$6,O3783,"")),"")</f>
        <v/>
      </c>
    </row>
    <row r="3784" spans="15:16" x14ac:dyDescent="0.15">
      <c r="O3784">
        <v>3783</v>
      </c>
      <c r="P3784" t="str">
        <f>IFERROR(IF(COUNTIF(個人情報!$BI$5:$BI$401,"登録番号" &amp; リスト!O3784)&gt;=1,"",IF(VLOOKUP(O3784,登録者リスト!$A$1:$D$43729,4,FALSE)=基本情報!$D$6,O3784,"")),"")</f>
        <v/>
      </c>
    </row>
    <row r="3785" spans="15:16" x14ac:dyDescent="0.15">
      <c r="O3785">
        <v>3784</v>
      </c>
      <c r="P3785" t="str">
        <f>IFERROR(IF(COUNTIF(個人情報!$BI$5:$BI$401,"登録番号" &amp; リスト!O3785)&gt;=1,"",IF(VLOOKUP(O3785,登録者リスト!$A$1:$D$43729,4,FALSE)=基本情報!$D$6,O3785,"")),"")</f>
        <v/>
      </c>
    </row>
    <row r="3786" spans="15:16" x14ac:dyDescent="0.15">
      <c r="O3786">
        <v>3785</v>
      </c>
      <c r="P3786" t="str">
        <f>IFERROR(IF(COUNTIF(個人情報!$BI$5:$BI$401,"登録番号" &amp; リスト!O3786)&gt;=1,"",IF(VLOOKUP(O3786,登録者リスト!$A$1:$D$43729,4,FALSE)=基本情報!$D$6,O3786,"")),"")</f>
        <v/>
      </c>
    </row>
    <row r="3787" spans="15:16" x14ac:dyDescent="0.15">
      <c r="O3787">
        <v>3786</v>
      </c>
      <c r="P3787" t="str">
        <f>IFERROR(IF(COUNTIF(個人情報!$BI$5:$BI$401,"登録番号" &amp; リスト!O3787)&gt;=1,"",IF(VLOOKUP(O3787,登録者リスト!$A$1:$D$43729,4,FALSE)=基本情報!$D$6,O3787,"")),"")</f>
        <v/>
      </c>
    </row>
    <row r="3788" spans="15:16" x14ac:dyDescent="0.15">
      <c r="O3788">
        <v>3787</v>
      </c>
      <c r="P3788" t="str">
        <f>IFERROR(IF(COUNTIF(個人情報!$BI$5:$BI$401,"登録番号" &amp; リスト!O3788)&gt;=1,"",IF(VLOOKUP(O3788,登録者リスト!$A$1:$D$43729,4,FALSE)=基本情報!$D$6,O3788,"")),"")</f>
        <v/>
      </c>
    </row>
    <row r="3789" spans="15:16" x14ac:dyDescent="0.15">
      <c r="O3789">
        <v>3788</v>
      </c>
      <c r="P3789" t="str">
        <f>IFERROR(IF(COUNTIF(個人情報!$BI$5:$BI$401,"登録番号" &amp; リスト!O3789)&gt;=1,"",IF(VLOOKUP(O3789,登録者リスト!$A$1:$D$43729,4,FALSE)=基本情報!$D$6,O3789,"")),"")</f>
        <v/>
      </c>
    </row>
    <row r="3790" spans="15:16" x14ac:dyDescent="0.15">
      <c r="O3790">
        <v>3789</v>
      </c>
      <c r="P3790" t="str">
        <f>IFERROR(IF(COUNTIF(個人情報!$BI$5:$BI$401,"登録番号" &amp; リスト!O3790)&gt;=1,"",IF(VLOOKUP(O3790,登録者リスト!$A$1:$D$43729,4,FALSE)=基本情報!$D$6,O3790,"")),"")</f>
        <v/>
      </c>
    </row>
    <row r="3791" spans="15:16" x14ac:dyDescent="0.15">
      <c r="O3791">
        <v>3790</v>
      </c>
      <c r="P3791" t="str">
        <f>IFERROR(IF(COUNTIF(個人情報!$BI$5:$BI$401,"登録番号" &amp; リスト!O3791)&gt;=1,"",IF(VLOOKUP(O3791,登録者リスト!$A$1:$D$43729,4,FALSE)=基本情報!$D$6,O3791,"")),"")</f>
        <v/>
      </c>
    </row>
    <row r="3792" spans="15:16" x14ac:dyDescent="0.15">
      <c r="O3792">
        <v>3791</v>
      </c>
      <c r="P3792" t="str">
        <f>IFERROR(IF(COUNTIF(個人情報!$BI$5:$BI$401,"登録番号" &amp; リスト!O3792)&gt;=1,"",IF(VLOOKUP(O3792,登録者リスト!$A$1:$D$43729,4,FALSE)=基本情報!$D$6,O3792,"")),"")</f>
        <v/>
      </c>
    </row>
    <row r="3793" spans="15:16" x14ac:dyDescent="0.15">
      <c r="O3793">
        <v>3792</v>
      </c>
      <c r="P3793" t="str">
        <f>IFERROR(IF(COUNTIF(個人情報!$BI$5:$BI$401,"登録番号" &amp; リスト!O3793)&gt;=1,"",IF(VLOOKUP(O3793,登録者リスト!$A$1:$D$43729,4,FALSE)=基本情報!$D$6,O3793,"")),"")</f>
        <v/>
      </c>
    </row>
    <row r="3794" spans="15:16" x14ac:dyDescent="0.15">
      <c r="O3794">
        <v>3793</v>
      </c>
      <c r="P3794" t="str">
        <f>IFERROR(IF(COUNTIF(個人情報!$BI$5:$BI$401,"登録番号" &amp; リスト!O3794)&gt;=1,"",IF(VLOOKUP(O3794,登録者リスト!$A$1:$D$43729,4,FALSE)=基本情報!$D$6,O3794,"")),"")</f>
        <v/>
      </c>
    </row>
    <row r="3795" spans="15:16" x14ac:dyDescent="0.15">
      <c r="O3795">
        <v>3794</v>
      </c>
      <c r="P3795" t="str">
        <f>IFERROR(IF(COUNTIF(個人情報!$BI$5:$BI$401,"登録番号" &amp; リスト!O3795)&gt;=1,"",IF(VLOOKUP(O3795,登録者リスト!$A$1:$D$43729,4,FALSE)=基本情報!$D$6,O3795,"")),"")</f>
        <v/>
      </c>
    </row>
    <row r="3796" spans="15:16" x14ac:dyDescent="0.15">
      <c r="O3796">
        <v>3795</v>
      </c>
      <c r="P3796" t="str">
        <f>IFERROR(IF(COUNTIF(個人情報!$BI$5:$BI$401,"登録番号" &amp; リスト!O3796)&gt;=1,"",IF(VLOOKUP(O3796,登録者リスト!$A$1:$D$43729,4,FALSE)=基本情報!$D$6,O3796,"")),"")</f>
        <v/>
      </c>
    </row>
    <row r="3797" spans="15:16" x14ac:dyDescent="0.15">
      <c r="O3797">
        <v>3796</v>
      </c>
      <c r="P3797" t="str">
        <f>IFERROR(IF(COUNTIF(個人情報!$BI$5:$BI$401,"登録番号" &amp; リスト!O3797)&gt;=1,"",IF(VLOOKUP(O3797,登録者リスト!$A$1:$D$43729,4,FALSE)=基本情報!$D$6,O3797,"")),"")</f>
        <v/>
      </c>
    </row>
    <row r="3798" spans="15:16" x14ac:dyDescent="0.15">
      <c r="O3798">
        <v>3797</v>
      </c>
      <c r="P3798" t="str">
        <f>IFERROR(IF(COUNTIF(個人情報!$BI$5:$BI$401,"登録番号" &amp; リスト!O3798)&gt;=1,"",IF(VLOOKUP(O3798,登録者リスト!$A$1:$D$43729,4,FALSE)=基本情報!$D$6,O3798,"")),"")</f>
        <v/>
      </c>
    </row>
    <row r="3799" spans="15:16" x14ac:dyDescent="0.15">
      <c r="O3799">
        <v>3798</v>
      </c>
      <c r="P3799" t="str">
        <f>IFERROR(IF(COUNTIF(個人情報!$BI$5:$BI$401,"登録番号" &amp; リスト!O3799)&gt;=1,"",IF(VLOOKUP(O3799,登録者リスト!$A$1:$D$43729,4,FALSE)=基本情報!$D$6,O3799,"")),"")</f>
        <v/>
      </c>
    </row>
    <row r="3800" spans="15:16" x14ac:dyDescent="0.15">
      <c r="O3800">
        <v>3799</v>
      </c>
      <c r="P3800" t="str">
        <f>IFERROR(IF(COUNTIF(個人情報!$BI$5:$BI$401,"登録番号" &amp; リスト!O3800)&gt;=1,"",IF(VLOOKUP(O3800,登録者リスト!$A$1:$D$43729,4,FALSE)=基本情報!$D$6,O3800,"")),"")</f>
        <v/>
      </c>
    </row>
    <row r="3801" spans="15:16" x14ac:dyDescent="0.15">
      <c r="O3801">
        <v>3800</v>
      </c>
      <c r="P3801" t="str">
        <f>IFERROR(IF(COUNTIF(個人情報!$BI$5:$BI$401,"登録番号" &amp; リスト!O3801)&gt;=1,"",IF(VLOOKUP(O3801,登録者リスト!$A$1:$D$43729,4,FALSE)=基本情報!$D$6,O3801,"")),"")</f>
        <v/>
      </c>
    </row>
    <row r="3802" spans="15:16" x14ac:dyDescent="0.15">
      <c r="O3802">
        <v>3801</v>
      </c>
      <c r="P3802" t="str">
        <f>IFERROR(IF(COUNTIF(個人情報!$BI$5:$BI$401,"登録番号" &amp; リスト!O3802)&gt;=1,"",IF(VLOOKUP(O3802,登録者リスト!$A$1:$D$43729,4,FALSE)=基本情報!$D$6,O3802,"")),"")</f>
        <v/>
      </c>
    </row>
    <row r="3803" spans="15:16" x14ac:dyDescent="0.15">
      <c r="O3803">
        <v>3802</v>
      </c>
      <c r="P3803" t="str">
        <f>IFERROR(IF(COUNTIF(個人情報!$BI$5:$BI$401,"登録番号" &amp; リスト!O3803)&gt;=1,"",IF(VLOOKUP(O3803,登録者リスト!$A$1:$D$43729,4,FALSE)=基本情報!$D$6,O3803,"")),"")</f>
        <v/>
      </c>
    </row>
    <row r="3804" spans="15:16" x14ac:dyDescent="0.15">
      <c r="O3804">
        <v>3803</v>
      </c>
      <c r="P3804" t="str">
        <f>IFERROR(IF(COUNTIF(個人情報!$BI$5:$BI$401,"登録番号" &amp; リスト!O3804)&gt;=1,"",IF(VLOOKUP(O3804,登録者リスト!$A$1:$D$43729,4,FALSE)=基本情報!$D$6,O3804,"")),"")</f>
        <v/>
      </c>
    </row>
    <row r="3805" spans="15:16" x14ac:dyDescent="0.15">
      <c r="O3805">
        <v>3804</v>
      </c>
      <c r="P3805" t="str">
        <f>IFERROR(IF(COUNTIF(個人情報!$BI$5:$BI$401,"登録番号" &amp; リスト!O3805)&gt;=1,"",IF(VLOOKUP(O3805,登録者リスト!$A$1:$D$43729,4,FALSE)=基本情報!$D$6,O3805,"")),"")</f>
        <v/>
      </c>
    </row>
    <row r="3806" spans="15:16" x14ac:dyDescent="0.15">
      <c r="O3806">
        <v>3805</v>
      </c>
      <c r="P3806" t="str">
        <f>IFERROR(IF(COUNTIF(個人情報!$BI$5:$BI$401,"登録番号" &amp; リスト!O3806)&gt;=1,"",IF(VLOOKUP(O3806,登録者リスト!$A$1:$D$43729,4,FALSE)=基本情報!$D$6,O3806,"")),"")</f>
        <v/>
      </c>
    </row>
    <row r="3807" spans="15:16" x14ac:dyDescent="0.15">
      <c r="O3807">
        <v>3806</v>
      </c>
      <c r="P3807" t="str">
        <f>IFERROR(IF(COUNTIF(個人情報!$BI$5:$BI$401,"登録番号" &amp; リスト!O3807)&gt;=1,"",IF(VLOOKUP(O3807,登録者リスト!$A$1:$D$43729,4,FALSE)=基本情報!$D$6,O3807,"")),"")</f>
        <v/>
      </c>
    </row>
    <row r="3808" spans="15:16" x14ac:dyDescent="0.15">
      <c r="O3808">
        <v>3807</v>
      </c>
      <c r="P3808" t="str">
        <f>IFERROR(IF(COUNTIF(個人情報!$BI$5:$BI$401,"登録番号" &amp; リスト!O3808)&gt;=1,"",IF(VLOOKUP(O3808,登録者リスト!$A$1:$D$43729,4,FALSE)=基本情報!$D$6,O3808,"")),"")</f>
        <v/>
      </c>
    </row>
    <row r="3809" spans="15:16" x14ac:dyDescent="0.15">
      <c r="O3809">
        <v>3808</v>
      </c>
      <c r="P3809" t="str">
        <f>IFERROR(IF(COUNTIF(個人情報!$BI$5:$BI$401,"登録番号" &amp; リスト!O3809)&gt;=1,"",IF(VLOOKUP(O3809,登録者リスト!$A$1:$D$43729,4,FALSE)=基本情報!$D$6,O3809,"")),"")</f>
        <v/>
      </c>
    </row>
    <row r="3810" spans="15:16" x14ac:dyDescent="0.15">
      <c r="O3810">
        <v>3809</v>
      </c>
      <c r="P3810" t="str">
        <f>IFERROR(IF(COUNTIF(個人情報!$BI$5:$BI$401,"登録番号" &amp; リスト!O3810)&gt;=1,"",IF(VLOOKUP(O3810,登録者リスト!$A$1:$D$43729,4,FALSE)=基本情報!$D$6,O3810,"")),"")</f>
        <v/>
      </c>
    </row>
    <row r="3811" spans="15:16" x14ac:dyDescent="0.15">
      <c r="O3811">
        <v>3810</v>
      </c>
      <c r="P3811" t="str">
        <f>IFERROR(IF(COUNTIF(個人情報!$BI$5:$BI$401,"登録番号" &amp; リスト!O3811)&gt;=1,"",IF(VLOOKUP(O3811,登録者リスト!$A$1:$D$43729,4,FALSE)=基本情報!$D$6,O3811,"")),"")</f>
        <v/>
      </c>
    </row>
    <row r="3812" spans="15:16" x14ac:dyDescent="0.15">
      <c r="O3812">
        <v>3811</v>
      </c>
      <c r="P3812" t="str">
        <f>IFERROR(IF(COUNTIF(個人情報!$BI$5:$BI$401,"登録番号" &amp; リスト!O3812)&gt;=1,"",IF(VLOOKUP(O3812,登録者リスト!$A$1:$D$43729,4,FALSE)=基本情報!$D$6,O3812,"")),"")</f>
        <v/>
      </c>
    </row>
    <row r="3813" spans="15:16" x14ac:dyDescent="0.15">
      <c r="O3813">
        <v>3812</v>
      </c>
      <c r="P3813" t="str">
        <f>IFERROR(IF(COUNTIF(個人情報!$BI$5:$BI$401,"登録番号" &amp; リスト!O3813)&gt;=1,"",IF(VLOOKUP(O3813,登録者リスト!$A$1:$D$43729,4,FALSE)=基本情報!$D$6,O3813,"")),"")</f>
        <v/>
      </c>
    </row>
    <row r="3814" spans="15:16" x14ac:dyDescent="0.15">
      <c r="O3814">
        <v>3813</v>
      </c>
      <c r="P3814" t="str">
        <f>IFERROR(IF(COUNTIF(個人情報!$BI$5:$BI$401,"登録番号" &amp; リスト!O3814)&gt;=1,"",IF(VLOOKUP(O3814,登録者リスト!$A$1:$D$43729,4,FALSE)=基本情報!$D$6,O3814,"")),"")</f>
        <v/>
      </c>
    </row>
    <row r="3815" spans="15:16" x14ac:dyDescent="0.15">
      <c r="O3815">
        <v>3814</v>
      </c>
      <c r="P3815" t="str">
        <f>IFERROR(IF(COUNTIF(個人情報!$BI$5:$BI$401,"登録番号" &amp; リスト!O3815)&gt;=1,"",IF(VLOOKUP(O3815,登録者リスト!$A$1:$D$43729,4,FALSE)=基本情報!$D$6,O3815,"")),"")</f>
        <v/>
      </c>
    </row>
    <row r="3816" spans="15:16" x14ac:dyDescent="0.15">
      <c r="O3816">
        <v>3815</v>
      </c>
      <c r="P3816" t="str">
        <f>IFERROR(IF(COUNTIF(個人情報!$BI$5:$BI$401,"登録番号" &amp; リスト!O3816)&gt;=1,"",IF(VLOOKUP(O3816,登録者リスト!$A$1:$D$43729,4,FALSE)=基本情報!$D$6,O3816,"")),"")</f>
        <v/>
      </c>
    </row>
    <row r="3817" spans="15:16" x14ac:dyDescent="0.15">
      <c r="O3817">
        <v>3816</v>
      </c>
      <c r="P3817" t="str">
        <f>IFERROR(IF(COUNTIF(個人情報!$BI$5:$BI$401,"登録番号" &amp; リスト!O3817)&gt;=1,"",IF(VLOOKUP(O3817,登録者リスト!$A$1:$D$43729,4,FALSE)=基本情報!$D$6,O3817,"")),"")</f>
        <v/>
      </c>
    </row>
    <row r="3818" spans="15:16" x14ac:dyDescent="0.15">
      <c r="O3818">
        <v>3817</v>
      </c>
      <c r="P3818" t="str">
        <f>IFERROR(IF(COUNTIF(個人情報!$BI$5:$BI$401,"登録番号" &amp; リスト!O3818)&gt;=1,"",IF(VLOOKUP(O3818,登録者リスト!$A$1:$D$43729,4,FALSE)=基本情報!$D$6,O3818,"")),"")</f>
        <v/>
      </c>
    </row>
    <row r="3819" spans="15:16" x14ac:dyDescent="0.15">
      <c r="O3819">
        <v>3818</v>
      </c>
      <c r="P3819" t="str">
        <f>IFERROR(IF(COUNTIF(個人情報!$BI$5:$BI$401,"登録番号" &amp; リスト!O3819)&gt;=1,"",IF(VLOOKUP(O3819,登録者リスト!$A$1:$D$43729,4,FALSE)=基本情報!$D$6,O3819,"")),"")</f>
        <v/>
      </c>
    </row>
    <row r="3820" spans="15:16" x14ac:dyDescent="0.15">
      <c r="O3820">
        <v>3819</v>
      </c>
      <c r="P3820" t="str">
        <f>IFERROR(IF(COUNTIF(個人情報!$BI$5:$BI$401,"登録番号" &amp; リスト!O3820)&gt;=1,"",IF(VLOOKUP(O3820,登録者リスト!$A$1:$D$43729,4,FALSE)=基本情報!$D$6,O3820,"")),"")</f>
        <v/>
      </c>
    </row>
    <row r="3821" spans="15:16" x14ac:dyDescent="0.15">
      <c r="O3821">
        <v>3820</v>
      </c>
      <c r="P3821" t="str">
        <f>IFERROR(IF(COUNTIF(個人情報!$BI$5:$BI$401,"登録番号" &amp; リスト!O3821)&gt;=1,"",IF(VLOOKUP(O3821,登録者リスト!$A$1:$D$43729,4,FALSE)=基本情報!$D$6,O3821,"")),"")</f>
        <v/>
      </c>
    </row>
    <row r="3822" spans="15:16" x14ac:dyDescent="0.15">
      <c r="O3822">
        <v>3821</v>
      </c>
      <c r="P3822" t="str">
        <f>IFERROR(IF(COUNTIF(個人情報!$BI$5:$BI$401,"登録番号" &amp; リスト!O3822)&gt;=1,"",IF(VLOOKUP(O3822,登録者リスト!$A$1:$D$43729,4,FALSE)=基本情報!$D$6,O3822,"")),"")</f>
        <v/>
      </c>
    </row>
    <row r="3823" spans="15:16" x14ac:dyDescent="0.15">
      <c r="O3823">
        <v>3822</v>
      </c>
      <c r="P3823" t="str">
        <f>IFERROR(IF(COUNTIF(個人情報!$BI$5:$BI$401,"登録番号" &amp; リスト!O3823)&gt;=1,"",IF(VLOOKUP(O3823,登録者リスト!$A$1:$D$43729,4,FALSE)=基本情報!$D$6,O3823,"")),"")</f>
        <v/>
      </c>
    </row>
    <row r="3824" spans="15:16" x14ac:dyDescent="0.15">
      <c r="O3824">
        <v>3823</v>
      </c>
      <c r="P3824" t="str">
        <f>IFERROR(IF(COUNTIF(個人情報!$BI$5:$BI$401,"登録番号" &amp; リスト!O3824)&gt;=1,"",IF(VLOOKUP(O3824,登録者リスト!$A$1:$D$43729,4,FALSE)=基本情報!$D$6,O3824,"")),"")</f>
        <v/>
      </c>
    </row>
    <row r="3825" spans="15:16" x14ac:dyDescent="0.15">
      <c r="O3825">
        <v>3824</v>
      </c>
      <c r="P3825" t="str">
        <f>IFERROR(IF(COUNTIF(個人情報!$BI$5:$BI$401,"登録番号" &amp; リスト!O3825)&gt;=1,"",IF(VLOOKUP(O3825,登録者リスト!$A$1:$D$43729,4,FALSE)=基本情報!$D$6,O3825,"")),"")</f>
        <v/>
      </c>
    </row>
    <row r="3826" spans="15:16" x14ac:dyDescent="0.15">
      <c r="O3826">
        <v>3825</v>
      </c>
      <c r="P3826" t="str">
        <f>IFERROR(IF(COUNTIF(個人情報!$BI$5:$BI$401,"登録番号" &amp; リスト!O3826)&gt;=1,"",IF(VLOOKUP(O3826,登録者リスト!$A$1:$D$43729,4,FALSE)=基本情報!$D$6,O3826,"")),"")</f>
        <v/>
      </c>
    </row>
    <row r="3827" spans="15:16" x14ac:dyDescent="0.15">
      <c r="O3827">
        <v>3826</v>
      </c>
      <c r="P3827" t="str">
        <f>IFERROR(IF(COUNTIF(個人情報!$BI$5:$BI$401,"登録番号" &amp; リスト!O3827)&gt;=1,"",IF(VLOOKUP(O3827,登録者リスト!$A$1:$D$43729,4,FALSE)=基本情報!$D$6,O3827,"")),"")</f>
        <v/>
      </c>
    </row>
    <row r="3828" spans="15:16" x14ac:dyDescent="0.15">
      <c r="O3828">
        <v>3827</v>
      </c>
      <c r="P3828" t="str">
        <f>IFERROR(IF(COUNTIF(個人情報!$BI$5:$BI$401,"登録番号" &amp; リスト!O3828)&gt;=1,"",IF(VLOOKUP(O3828,登録者リスト!$A$1:$D$43729,4,FALSE)=基本情報!$D$6,O3828,"")),"")</f>
        <v/>
      </c>
    </row>
    <row r="3829" spans="15:16" x14ac:dyDescent="0.15">
      <c r="O3829">
        <v>3828</v>
      </c>
      <c r="P3829" t="str">
        <f>IFERROR(IF(COUNTIF(個人情報!$BI$5:$BI$401,"登録番号" &amp; リスト!O3829)&gt;=1,"",IF(VLOOKUP(O3829,登録者リスト!$A$1:$D$43729,4,FALSE)=基本情報!$D$6,O3829,"")),"")</f>
        <v/>
      </c>
    </row>
    <row r="3830" spans="15:16" x14ac:dyDescent="0.15">
      <c r="O3830">
        <v>3829</v>
      </c>
      <c r="P3830" t="str">
        <f>IFERROR(IF(COUNTIF(個人情報!$BI$5:$BI$401,"登録番号" &amp; リスト!O3830)&gt;=1,"",IF(VLOOKUP(O3830,登録者リスト!$A$1:$D$43729,4,FALSE)=基本情報!$D$6,O3830,"")),"")</f>
        <v/>
      </c>
    </row>
    <row r="3831" spans="15:16" x14ac:dyDescent="0.15">
      <c r="O3831">
        <v>3830</v>
      </c>
      <c r="P3831" t="str">
        <f>IFERROR(IF(COUNTIF(個人情報!$BI$5:$BI$401,"登録番号" &amp; リスト!O3831)&gt;=1,"",IF(VLOOKUP(O3831,登録者リスト!$A$1:$D$43729,4,FALSE)=基本情報!$D$6,O3831,"")),"")</f>
        <v/>
      </c>
    </row>
    <row r="3832" spans="15:16" x14ac:dyDescent="0.15">
      <c r="O3832">
        <v>3831</v>
      </c>
      <c r="P3832" t="str">
        <f>IFERROR(IF(COUNTIF(個人情報!$BI$5:$BI$401,"登録番号" &amp; リスト!O3832)&gt;=1,"",IF(VLOOKUP(O3832,登録者リスト!$A$1:$D$43729,4,FALSE)=基本情報!$D$6,O3832,"")),"")</f>
        <v/>
      </c>
    </row>
    <row r="3833" spans="15:16" x14ac:dyDescent="0.15">
      <c r="O3833">
        <v>3832</v>
      </c>
      <c r="P3833" t="str">
        <f>IFERROR(IF(COUNTIF(個人情報!$BI$5:$BI$401,"登録番号" &amp; リスト!O3833)&gt;=1,"",IF(VLOOKUP(O3833,登録者リスト!$A$1:$D$43729,4,FALSE)=基本情報!$D$6,O3833,"")),"")</f>
        <v/>
      </c>
    </row>
    <row r="3834" spans="15:16" x14ac:dyDescent="0.15">
      <c r="O3834">
        <v>3833</v>
      </c>
      <c r="P3834" t="str">
        <f>IFERROR(IF(COUNTIF(個人情報!$BI$5:$BI$401,"登録番号" &amp; リスト!O3834)&gt;=1,"",IF(VLOOKUP(O3834,登録者リスト!$A$1:$D$43729,4,FALSE)=基本情報!$D$6,O3834,"")),"")</f>
        <v/>
      </c>
    </row>
    <row r="3835" spans="15:16" x14ac:dyDescent="0.15">
      <c r="O3835">
        <v>3834</v>
      </c>
      <c r="P3835" t="str">
        <f>IFERROR(IF(COUNTIF(個人情報!$BI$5:$BI$401,"登録番号" &amp; リスト!O3835)&gt;=1,"",IF(VLOOKUP(O3835,登録者リスト!$A$1:$D$43729,4,FALSE)=基本情報!$D$6,O3835,"")),"")</f>
        <v/>
      </c>
    </row>
    <row r="3836" spans="15:16" x14ac:dyDescent="0.15">
      <c r="O3836">
        <v>3835</v>
      </c>
      <c r="P3836" t="str">
        <f>IFERROR(IF(COUNTIF(個人情報!$BI$5:$BI$401,"登録番号" &amp; リスト!O3836)&gt;=1,"",IF(VLOOKUP(O3836,登録者リスト!$A$1:$D$43729,4,FALSE)=基本情報!$D$6,O3836,"")),"")</f>
        <v/>
      </c>
    </row>
    <row r="3837" spans="15:16" x14ac:dyDescent="0.15">
      <c r="O3837">
        <v>3836</v>
      </c>
      <c r="P3837" t="str">
        <f>IFERROR(IF(COUNTIF(個人情報!$BI$5:$BI$401,"登録番号" &amp; リスト!O3837)&gt;=1,"",IF(VLOOKUP(O3837,登録者リスト!$A$1:$D$43729,4,FALSE)=基本情報!$D$6,O3837,"")),"")</f>
        <v/>
      </c>
    </row>
    <row r="3838" spans="15:16" x14ac:dyDescent="0.15">
      <c r="O3838">
        <v>3837</v>
      </c>
      <c r="P3838" t="str">
        <f>IFERROR(IF(COUNTIF(個人情報!$BI$5:$BI$401,"登録番号" &amp; リスト!O3838)&gt;=1,"",IF(VLOOKUP(O3838,登録者リスト!$A$1:$D$43729,4,FALSE)=基本情報!$D$6,O3838,"")),"")</f>
        <v/>
      </c>
    </row>
    <row r="3839" spans="15:16" x14ac:dyDescent="0.15">
      <c r="O3839">
        <v>3838</v>
      </c>
      <c r="P3839" t="str">
        <f>IFERROR(IF(COUNTIF(個人情報!$BI$5:$BI$401,"登録番号" &amp; リスト!O3839)&gt;=1,"",IF(VLOOKUP(O3839,登録者リスト!$A$1:$D$43729,4,FALSE)=基本情報!$D$6,O3839,"")),"")</f>
        <v/>
      </c>
    </row>
    <row r="3840" spans="15:16" x14ac:dyDescent="0.15">
      <c r="O3840">
        <v>3839</v>
      </c>
      <c r="P3840" t="str">
        <f>IFERROR(IF(COUNTIF(個人情報!$BI$5:$BI$401,"登録番号" &amp; リスト!O3840)&gt;=1,"",IF(VLOOKUP(O3840,登録者リスト!$A$1:$D$43729,4,FALSE)=基本情報!$D$6,O3840,"")),"")</f>
        <v/>
      </c>
    </row>
    <row r="3841" spans="15:16" x14ac:dyDescent="0.15">
      <c r="O3841">
        <v>3840</v>
      </c>
      <c r="P3841" t="str">
        <f>IFERROR(IF(COUNTIF(個人情報!$BI$5:$BI$401,"登録番号" &amp; リスト!O3841)&gt;=1,"",IF(VLOOKUP(O3841,登録者リスト!$A$1:$D$43729,4,FALSE)=基本情報!$D$6,O3841,"")),"")</f>
        <v/>
      </c>
    </row>
    <row r="3842" spans="15:16" x14ac:dyDescent="0.15">
      <c r="O3842">
        <v>3841</v>
      </c>
      <c r="P3842" t="str">
        <f>IFERROR(IF(COUNTIF(個人情報!$BI$5:$BI$401,"登録番号" &amp; リスト!O3842)&gt;=1,"",IF(VLOOKUP(O3842,登録者リスト!$A$1:$D$43729,4,FALSE)=基本情報!$D$6,O3842,"")),"")</f>
        <v/>
      </c>
    </row>
    <row r="3843" spans="15:16" x14ac:dyDescent="0.15">
      <c r="O3843">
        <v>3842</v>
      </c>
      <c r="P3843" t="str">
        <f>IFERROR(IF(COUNTIF(個人情報!$BI$5:$BI$401,"登録番号" &amp; リスト!O3843)&gt;=1,"",IF(VLOOKUP(O3843,登録者リスト!$A$1:$D$43729,4,FALSE)=基本情報!$D$6,O3843,"")),"")</f>
        <v/>
      </c>
    </row>
    <row r="3844" spans="15:16" x14ac:dyDescent="0.15">
      <c r="O3844">
        <v>3843</v>
      </c>
      <c r="P3844" t="str">
        <f>IFERROR(IF(COUNTIF(個人情報!$BI$5:$BI$401,"登録番号" &amp; リスト!O3844)&gt;=1,"",IF(VLOOKUP(O3844,登録者リスト!$A$1:$D$43729,4,FALSE)=基本情報!$D$6,O3844,"")),"")</f>
        <v/>
      </c>
    </row>
    <row r="3845" spans="15:16" x14ac:dyDescent="0.15">
      <c r="O3845">
        <v>3844</v>
      </c>
      <c r="P3845" t="str">
        <f>IFERROR(IF(COUNTIF(個人情報!$BI$5:$BI$401,"登録番号" &amp; リスト!O3845)&gt;=1,"",IF(VLOOKUP(O3845,登録者リスト!$A$1:$D$43729,4,FALSE)=基本情報!$D$6,O3845,"")),"")</f>
        <v/>
      </c>
    </row>
    <row r="3846" spans="15:16" x14ac:dyDescent="0.15">
      <c r="O3846">
        <v>3845</v>
      </c>
      <c r="P3846" t="str">
        <f>IFERROR(IF(COUNTIF(個人情報!$BI$5:$BI$401,"登録番号" &amp; リスト!O3846)&gt;=1,"",IF(VLOOKUP(O3846,登録者リスト!$A$1:$D$43729,4,FALSE)=基本情報!$D$6,O3846,"")),"")</f>
        <v/>
      </c>
    </row>
    <row r="3847" spans="15:16" x14ac:dyDescent="0.15">
      <c r="O3847">
        <v>3846</v>
      </c>
      <c r="P3847" t="str">
        <f>IFERROR(IF(COUNTIF(個人情報!$BI$5:$BI$401,"登録番号" &amp; リスト!O3847)&gt;=1,"",IF(VLOOKUP(O3847,登録者リスト!$A$1:$D$43729,4,FALSE)=基本情報!$D$6,O3847,"")),"")</f>
        <v/>
      </c>
    </row>
    <row r="3848" spans="15:16" x14ac:dyDescent="0.15">
      <c r="O3848">
        <v>3847</v>
      </c>
      <c r="P3848" t="str">
        <f>IFERROR(IF(COUNTIF(個人情報!$BI$5:$BI$401,"登録番号" &amp; リスト!O3848)&gt;=1,"",IF(VLOOKUP(O3848,登録者リスト!$A$1:$D$43729,4,FALSE)=基本情報!$D$6,O3848,"")),"")</f>
        <v/>
      </c>
    </row>
    <row r="3849" spans="15:16" x14ac:dyDescent="0.15">
      <c r="O3849">
        <v>3848</v>
      </c>
      <c r="P3849" t="str">
        <f>IFERROR(IF(COUNTIF(個人情報!$BI$5:$BI$401,"登録番号" &amp; リスト!O3849)&gt;=1,"",IF(VLOOKUP(O3849,登録者リスト!$A$1:$D$43729,4,FALSE)=基本情報!$D$6,O3849,"")),"")</f>
        <v/>
      </c>
    </row>
    <row r="3850" spans="15:16" x14ac:dyDescent="0.15">
      <c r="O3850">
        <v>3849</v>
      </c>
      <c r="P3850" t="str">
        <f>IFERROR(IF(COUNTIF(個人情報!$BI$5:$BI$401,"登録番号" &amp; リスト!O3850)&gt;=1,"",IF(VLOOKUP(O3850,登録者リスト!$A$1:$D$43729,4,FALSE)=基本情報!$D$6,O3850,"")),"")</f>
        <v/>
      </c>
    </row>
    <row r="3851" spans="15:16" x14ac:dyDescent="0.15">
      <c r="O3851">
        <v>3850</v>
      </c>
      <c r="P3851" t="str">
        <f>IFERROR(IF(COUNTIF(個人情報!$BI$5:$BI$401,"登録番号" &amp; リスト!O3851)&gt;=1,"",IF(VLOOKUP(O3851,登録者リスト!$A$1:$D$43729,4,FALSE)=基本情報!$D$6,O3851,"")),"")</f>
        <v/>
      </c>
    </row>
    <row r="3852" spans="15:16" x14ac:dyDescent="0.15">
      <c r="O3852">
        <v>3851</v>
      </c>
      <c r="P3852" t="str">
        <f>IFERROR(IF(COUNTIF(個人情報!$BI$5:$BI$401,"登録番号" &amp; リスト!O3852)&gt;=1,"",IF(VLOOKUP(O3852,登録者リスト!$A$1:$D$43729,4,FALSE)=基本情報!$D$6,O3852,"")),"")</f>
        <v/>
      </c>
    </row>
    <row r="3853" spans="15:16" x14ac:dyDescent="0.15">
      <c r="O3853">
        <v>3852</v>
      </c>
      <c r="P3853" t="str">
        <f>IFERROR(IF(COUNTIF(個人情報!$BI$5:$BI$401,"登録番号" &amp; リスト!O3853)&gt;=1,"",IF(VLOOKUP(O3853,登録者リスト!$A$1:$D$43729,4,FALSE)=基本情報!$D$6,O3853,"")),"")</f>
        <v/>
      </c>
    </row>
    <row r="3854" spans="15:16" x14ac:dyDescent="0.15">
      <c r="O3854">
        <v>3853</v>
      </c>
      <c r="P3854" t="str">
        <f>IFERROR(IF(COUNTIF(個人情報!$BI$5:$BI$401,"登録番号" &amp; リスト!O3854)&gt;=1,"",IF(VLOOKUP(O3854,登録者リスト!$A$1:$D$43729,4,FALSE)=基本情報!$D$6,O3854,"")),"")</f>
        <v/>
      </c>
    </row>
    <row r="3855" spans="15:16" x14ac:dyDescent="0.15">
      <c r="O3855">
        <v>3854</v>
      </c>
      <c r="P3855" t="str">
        <f>IFERROR(IF(COUNTIF(個人情報!$BI$5:$BI$401,"登録番号" &amp; リスト!O3855)&gt;=1,"",IF(VLOOKUP(O3855,登録者リスト!$A$1:$D$43729,4,FALSE)=基本情報!$D$6,O3855,"")),"")</f>
        <v/>
      </c>
    </row>
    <row r="3856" spans="15:16" x14ac:dyDescent="0.15">
      <c r="O3856">
        <v>3855</v>
      </c>
      <c r="P3856" t="str">
        <f>IFERROR(IF(COUNTIF(個人情報!$BI$5:$BI$401,"登録番号" &amp; リスト!O3856)&gt;=1,"",IF(VLOOKUP(O3856,登録者リスト!$A$1:$D$43729,4,FALSE)=基本情報!$D$6,O3856,"")),"")</f>
        <v/>
      </c>
    </row>
    <row r="3857" spans="15:16" x14ac:dyDescent="0.15">
      <c r="O3857">
        <v>3856</v>
      </c>
      <c r="P3857" t="str">
        <f>IFERROR(IF(COUNTIF(個人情報!$BI$5:$BI$401,"登録番号" &amp; リスト!O3857)&gt;=1,"",IF(VLOOKUP(O3857,登録者リスト!$A$1:$D$43729,4,FALSE)=基本情報!$D$6,O3857,"")),"")</f>
        <v/>
      </c>
    </row>
    <row r="3858" spans="15:16" x14ac:dyDescent="0.15">
      <c r="O3858">
        <v>3857</v>
      </c>
      <c r="P3858" t="str">
        <f>IFERROR(IF(COUNTIF(個人情報!$BI$5:$BI$401,"登録番号" &amp; リスト!O3858)&gt;=1,"",IF(VLOOKUP(O3858,登録者リスト!$A$1:$D$43729,4,FALSE)=基本情報!$D$6,O3858,"")),"")</f>
        <v/>
      </c>
    </row>
    <row r="3859" spans="15:16" x14ac:dyDescent="0.15">
      <c r="O3859">
        <v>3858</v>
      </c>
      <c r="P3859" t="str">
        <f>IFERROR(IF(COUNTIF(個人情報!$BI$5:$BI$401,"登録番号" &amp; リスト!O3859)&gt;=1,"",IF(VLOOKUP(O3859,登録者リスト!$A$1:$D$43729,4,FALSE)=基本情報!$D$6,O3859,"")),"")</f>
        <v/>
      </c>
    </row>
    <row r="3860" spans="15:16" x14ac:dyDescent="0.15">
      <c r="O3860">
        <v>3859</v>
      </c>
      <c r="P3860" t="str">
        <f>IFERROR(IF(COUNTIF(個人情報!$BI$5:$BI$401,"登録番号" &amp; リスト!O3860)&gt;=1,"",IF(VLOOKUP(O3860,登録者リスト!$A$1:$D$43729,4,FALSE)=基本情報!$D$6,O3860,"")),"")</f>
        <v/>
      </c>
    </row>
    <row r="3861" spans="15:16" x14ac:dyDescent="0.15">
      <c r="O3861">
        <v>3860</v>
      </c>
      <c r="P3861" t="str">
        <f>IFERROR(IF(COUNTIF(個人情報!$BI$5:$BI$401,"登録番号" &amp; リスト!O3861)&gt;=1,"",IF(VLOOKUP(O3861,登録者リスト!$A$1:$D$43729,4,FALSE)=基本情報!$D$6,O3861,"")),"")</f>
        <v/>
      </c>
    </row>
    <row r="3862" spans="15:16" x14ac:dyDescent="0.15">
      <c r="O3862">
        <v>3861</v>
      </c>
      <c r="P3862" t="str">
        <f>IFERROR(IF(COUNTIF(個人情報!$BI$5:$BI$401,"登録番号" &amp; リスト!O3862)&gt;=1,"",IF(VLOOKUP(O3862,登録者リスト!$A$1:$D$43729,4,FALSE)=基本情報!$D$6,O3862,"")),"")</f>
        <v/>
      </c>
    </row>
    <row r="3863" spans="15:16" x14ac:dyDescent="0.15">
      <c r="O3863">
        <v>3862</v>
      </c>
      <c r="P3863" t="str">
        <f>IFERROR(IF(COUNTIF(個人情報!$BI$5:$BI$401,"登録番号" &amp; リスト!O3863)&gt;=1,"",IF(VLOOKUP(O3863,登録者リスト!$A$1:$D$43729,4,FALSE)=基本情報!$D$6,O3863,"")),"")</f>
        <v/>
      </c>
    </row>
    <row r="3864" spans="15:16" x14ac:dyDescent="0.15">
      <c r="O3864">
        <v>3863</v>
      </c>
      <c r="P3864" t="str">
        <f>IFERROR(IF(COUNTIF(個人情報!$BI$5:$BI$401,"登録番号" &amp; リスト!O3864)&gt;=1,"",IF(VLOOKUP(O3864,登録者リスト!$A$1:$D$43729,4,FALSE)=基本情報!$D$6,O3864,"")),"")</f>
        <v/>
      </c>
    </row>
    <row r="3865" spans="15:16" x14ac:dyDescent="0.15">
      <c r="O3865">
        <v>3864</v>
      </c>
      <c r="P3865" t="str">
        <f>IFERROR(IF(COUNTIF(個人情報!$BI$5:$BI$401,"登録番号" &amp; リスト!O3865)&gt;=1,"",IF(VLOOKUP(O3865,登録者リスト!$A$1:$D$43729,4,FALSE)=基本情報!$D$6,O3865,"")),"")</f>
        <v/>
      </c>
    </row>
    <row r="3866" spans="15:16" x14ac:dyDescent="0.15">
      <c r="O3866">
        <v>3865</v>
      </c>
      <c r="P3866" t="str">
        <f>IFERROR(IF(COUNTIF(個人情報!$BI$5:$BI$401,"登録番号" &amp; リスト!O3866)&gt;=1,"",IF(VLOOKUP(O3866,登録者リスト!$A$1:$D$43729,4,FALSE)=基本情報!$D$6,O3866,"")),"")</f>
        <v/>
      </c>
    </row>
    <row r="3867" spans="15:16" x14ac:dyDescent="0.15">
      <c r="O3867">
        <v>3866</v>
      </c>
      <c r="P3867" t="str">
        <f>IFERROR(IF(COUNTIF(個人情報!$BI$5:$BI$401,"登録番号" &amp; リスト!O3867)&gt;=1,"",IF(VLOOKUP(O3867,登録者リスト!$A$1:$D$43729,4,FALSE)=基本情報!$D$6,O3867,"")),"")</f>
        <v/>
      </c>
    </row>
    <row r="3868" spans="15:16" x14ac:dyDescent="0.15">
      <c r="O3868">
        <v>3867</v>
      </c>
      <c r="P3868" t="str">
        <f>IFERROR(IF(COUNTIF(個人情報!$BI$5:$BI$401,"登録番号" &amp; リスト!O3868)&gt;=1,"",IF(VLOOKUP(O3868,登録者リスト!$A$1:$D$43729,4,FALSE)=基本情報!$D$6,O3868,"")),"")</f>
        <v/>
      </c>
    </row>
    <row r="3869" spans="15:16" x14ac:dyDescent="0.15">
      <c r="O3869">
        <v>3868</v>
      </c>
      <c r="P3869" t="str">
        <f>IFERROR(IF(COUNTIF(個人情報!$BI$5:$BI$401,"登録番号" &amp; リスト!O3869)&gt;=1,"",IF(VLOOKUP(O3869,登録者リスト!$A$1:$D$43729,4,FALSE)=基本情報!$D$6,O3869,"")),"")</f>
        <v/>
      </c>
    </row>
    <row r="3870" spans="15:16" x14ac:dyDescent="0.15">
      <c r="O3870">
        <v>3869</v>
      </c>
      <c r="P3870" t="str">
        <f>IFERROR(IF(COUNTIF(個人情報!$BI$5:$BI$401,"登録番号" &amp; リスト!O3870)&gt;=1,"",IF(VLOOKUP(O3870,登録者リスト!$A$1:$D$43729,4,FALSE)=基本情報!$D$6,O3870,"")),"")</f>
        <v/>
      </c>
    </row>
    <row r="3871" spans="15:16" x14ac:dyDescent="0.15">
      <c r="O3871">
        <v>3870</v>
      </c>
      <c r="P3871" t="str">
        <f>IFERROR(IF(COUNTIF(個人情報!$BI$5:$BI$401,"登録番号" &amp; リスト!O3871)&gt;=1,"",IF(VLOOKUP(O3871,登録者リスト!$A$1:$D$43729,4,FALSE)=基本情報!$D$6,O3871,"")),"")</f>
        <v/>
      </c>
    </row>
    <row r="3872" spans="15:16" x14ac:dyDescent="0.15">
      <c r="O3872">
        <v>3871</v>
      </c>
      <c r="P3872" t="str">
        <f>IFERROR(IF(COUNTIF(個人情報!$BI$5:$BI$401,"登録番号" &amp; リスト!O3872)&gt;=1,"",IF(VLOOKUP(O3872,登録者リスト!$A$1:$D$43729,4,FALSE)=基本情報!$D$6,O3872,"")),"")</f>
        <v/>
      </c>
    </row>
    <row r="3873" spans="15:16" x14ac:dyDescent="0.15">
      <c r="O3873">
        <v>3872</v>
      </c>
      <c r="P3873" t="str">
        <f>IFERROR(IF(COUNTIF(個人情報!$BI$5:$BI$401,"登録番号" &amp; リスト!O3873)&gt;=1,"",IF(VLOOKUP(O3873,登録者リスト!$A$1:$D$43729,4,FALSE)=基本情報!$D$6,O3873,"")),"")</f>
        <v/>
      </c>
    </row>
    <row r="3874" spans="15:16" x14ac:dyDescent="0.15">
      <c r="O3874">
        <v>3873</v>
      </c>
      <c r="P3874" t="str">
        <f>IFERROR(IF(COUNTIF(個人情報!$BI$5:$BI$401,"登録番号" &amp; リスト!O3874)&gt;=1,"",IF(VLOOKUP(O3874,登録者リスト!$A$1:$D$43729,4,FALSE)=基本情報!$D$6,O3874,"")),"")</f>
        <v/>
      </c>
    </row>
    <row r="3875" spans="15:16" x14ac:dyDescent="0.15">
      <c r="O3875">
        <v>3874</v>
      </c>
      <c r="P3875" t="str">
        <f>IFERROR(IF(COUNTIF(個人情報!$BI$5:$BI$401,"登録番号" &amp; リスト!O3875)&gt;=1,"",IF(VLOOKUP(O3875,登録者リスト!$A$1:$D$43729,4,FALSE)=基本情報!$D$6,O3875,"")),"")</f>
        <v/>
      </c>
    </row>
    <row r="3876" spans="15:16" x14ac:dyDescent="0.15">
      <c r="O3876">
        <v>3875</v>
      </c>
      <c r="P3876" t="str">
        <f>IFERROR(IF(COUNTIF(個人情報!$BI$5:$BI$401,"登録番号" &amp; リスト!O3876)&gt;=1,"",IF(VLOOKUP(O3876,登録者リスト!$A$1:$D$43729,4,FALSE)=基本情報!$D$6,O3876,"")),"")</f>
        <v/>
      </c>
    </row>
    <row r="3877" spans="15:16" x14ac:dyDescent="0.15">
      <c r="O3877">
        <v>3876</v>
      </c>
      <c r="P3877" t="str">
        <f>IFERROR(IF(COUNTIF(個人情報!$BI$5:$BI$401,"登録番号" &amp; リスト!O3877)&gt;=1,"",IF(VLOOKUP(O3877,登録者リスト!$A$1:$D$43729,4,FALSE)=基本情報!$D$6,O3877,"")),"")</f>
        <v/>
      </c>
    </row>
    <row r="3878" spans="15:16" x14ac:dyDescent="0.15">
      <c r="O3878">
        <v>3877</v>
      </c>
      <c r="P3878" t="str">
        <f>IFERROR(IF(COUNTIF(個人情報!$BI$5:$BI$401,"登録番号" &amp; リスト!O3878)&gt;=1,"",IF(VLOOKUP(O3878,登録者リスト!$A$1:$D$43729,4,FALSE)=基本情報!$D$6,O3878,"")),"")</f>
        <v/>
      </c>
    </row>
    <row r="3879" spans="15:16" x14ac:dyDescent="0.15">
      <c r="O3879">
        <v>3878</v>
      </c>
      <c r="P3879" t="str">
        <f>IFERROR(IF(COUNTIF(個人情報!$BI$5:$BI$401,"登録番号" &amp; リスト!O3879)&gt;=1,"",IF(VLOOKUP(O3879,登録者リスト!$A$1:$D$43729,4,FALSE)=基本情報!$D$6,O3879,"")),"")</f>
        <v/>
      </c>
    </row>
    <row r="3880" spans="15:16" x14ac:dyDescent="0.15">
      <c r="O3880">
        <v>3879</v>
      </c>
      <c r="P3880" t="str">
        <f>IFERROR(IF(COUNTIF(個人情報!$BI$5:$BI$401,"登録番号" &amp; リスト!O3880)&gt;=1,"",IF(VLOOKUP(O3880,登録者リスト!$A$1:$D$43729,4,FALSE)=基本情報!$D$6,O3880,"")),"")</f>
        <v/>
      </c>
    </row>
    <row r="3881" spans="15:16" x14ac:dyDescent="0.15">
      <c r="O3881">
        <v>3880</v>
      </c>
      <c r="P3881" t="str">
        <f>IFERROR(IF(COUNTIF(個人情報!$BI$5:$BI$401,"登録番号" &amp; リスト!O3881)&gt;=1,"",IF(VLOOKUP(O3881,登録者リスト!$A$1:$D$43729,4,FALSE)=基本情報!$D$6,O3881,"")),"")</f>
        <v/>
      </c>
    </row>
    <row r="3882" spans="15:16" x14ac:dyDescent="0.15">
      <c r="O3882">
        <v>3881</v>
      </c>
      <c r="P3882" t="str">
        <f>IFERROR(IF(COUNTIF(個人情報!$BI$5:$BI$401,"登録番号" &amp; リスト!O3882)&gt;=1,"",IF(VLOOKUP(O3882,登録者リスト!$A$1:$D$43729,4,FALSE)=基本情報!$D$6,O3882,"")),"")</f>
        <v/>
      </c>
    </row>
    <row r="3883" spans="15:16" x14ac:dyDescent="0.15">
      <c r="O3883">
        <v>3882</v>
      </c>
      <c r="P3883" t="str">
        <f>IFERROR(IF(COUNTIF(個人情報!$BI$5:$BI$401,"登録番号" &amp; リスト!O3883)&gt;=1,"",IF(VLOOKUP(O3883,登録者リスト!$A$1:$D$43729,4,FALSE)=基本情報!$D$6,O3883,"")),"")</f>
        <v/>
      </c>
    </row>
    <row r="3884" spans="15:16" x14ac:dyDescent="0.15">
      <c r="O3884">
        <v>3883</v>
      </c>
      <c r="P3884" t="str">
        <f>IFERROR(IF(COUNTIF(個人情報!$BI$5:$BI$401,"登録番号" &amp; リスト!O3884)&gt;=1,"",IF(VLOOKUP(O3884,登録者リスト!$A$1:$D$43729,4,FALSE)=基本情報!$D$6,O3884,"")),"")</f>
        <v/>
      </c>
    </row>
    <row r="3885" spans="15:16" x14ac:dyDescent="0.15">
      <c r="O3885">
        <v>3884</v>
      </c>
      <c r="P3885" t="str">
        <f>IFERROR(IF(COUNTIF(個人情報!$BI$5:$BI$401,"登録番号" &amp; リスト!O3885)&gt;=1,"",IF(VLOOKUP(O3885,登録者リスト!$A$1:$D$43729,4,FALSE)=基本情報!$D$6,O3885,"")),"")</f>
        <v/>
      </c>
    </row>
    <row r="3886" spans="15:16" x14ac:dyDescent="0.15">
      <c r="O3886">
        <v>3885</v>
      </c>
      <c r="P3886" t="str">
        <f>IFERROR(IF(COUNTIF(個人情報!$BI$5:$BI$401,"登録番号" &amp; リスト!O3886)&gt;=1,"",IF(VLOOKUP(O3886,登録者リスト!$A$1:$D$43729,4,FALSE)=基本情報!$D$6,O3886,"")),"")</f>
        <v/>
      </c>
    </row>
    <row r="3887" spans="15:16" x14ac:dyDescent="0.15">
      <c r="O3887">
        <v>3886</v>
      </c>
      <c r="P3887" t="str">
        <f>IFERROR(IF(COUNTIF(個人情報!$BI$5:$BI$401,"登録番号" &amp; リスト!O3887)&gt;=1,"",IF(VLOOKUP(O3887,登録者リスト!$A$1:$D$43729,4,FALSE)=基本情報!$D$6,O3887,"")),"")</f>
        <v/>
      </c>
    </row>
    <row r="3888" spans="15:16" x14ac:dyDescent="0.15">
      <c r="O3888">
        <v>3887</v>
      </c>
      <c r="P3888" t="str">
        <f>IFERROR(IF(COUNTIF(個人情報!$BI$5:$BI$401,"登録番号" &amp; リスト!O3888)&gt;=1,"",IF(VLOOKUP(O3888,登録者リスト!$A$1:$D$43729,4,FALSE)=基本情報!$D$6,O3888,"")),"")</f>
        <v/>
      </c>
    </row>
    <row r="3889" spans="15:16" x14ac:dyDescent="0.15">
      <c r="O3889">
        <v>3888</v>
      </c>
      <c r="P3889" t="str">
        <f>IFERROR(IF(COUNTIF(個人情報!$BI$5:$BI$401,"登録番号" &amp; リスト!O3889)&gt;=1,"",IF(VLOOKUP(O3889,登録者リスト!$A$1:$D$43729,4,FALSE)=基本情報!$D$6,O3889,"")),"")</f>
        <v/>
      </c>
    </row>
    <row r="3890" spans="15:16" x14ac:dyDescent="0.15">
      <c r="O3890">
        <v>3889</v>
      </c>
      <c r="P3890" t="str">
        <f>IFERROR(IF(COUNTIF(個人情報!$BI$5:$BI$401,"登録番号" &amp; リスト!O3890)&gt;=1,"",IF(VLOOKUP(O3890,登録者リスト!$A$1:$D$43729,4,FALSE)=基本情報!$D$6,O3890,"")),"")</f>
        <v/>
      </c>
    </row>
    <row r="3891" spans="15:16" x14ac:dyDescent="0.15">
      <c r="O3891">
        <v>3890</v>
      </c>
      <c r="P3891" t="str">
        <f>IFERROR(IF(COUNTIF(個人情報!$BI$5:$BI$401,"登録番号" &amp; リスト!O3891)&gt;=1,"",IF(VLOOKUP(O3891,登録者リスト!$A$1:$D$43729,4,FALSE)=基本情報!$D$6,O3891,"")),"")</f>
        <v/>
      </c>
    </row>
    <row r="3892" spans="15:16" x14ac:dyDescent="0.15">
      <c r="O3892">
        <v>3891</v>
      </c>
      <c r="P3892" t="str">
        <f>IFERROR(IF(COUNTIF(個人情報!$BI$5:$BI$401,"登録番号" &amp; リスト!O3892)&gt;=1,"",IF(VLOOKUP(O3892,登録者リスト!$A$1:$D$43729,4,FALSE)=基本情報!$D$6,O3892,"")),"")</f>
        <v/>
      </c>
    </row>
    <row r="3893" spans="15:16" x14ac:dyDescent="0.15">
      <c r="O3893">
        <v>3892</v>
      </c>
      <c r="P3893" t="str">
        <f>IFERROR(IF(COUNTIF(個人情報!$BI$5:$BI$401,"登録番号" &amp; リスト!O3893)&gt;=1,"",IF(VLOOKUP(O3893,登録者リスト!$A$1:$D$43729,4,FALSE)=基本情報!$D$6,O3893,"")),"")</f>
        <v/>
      </c>
    </row>
    <row r="3894" spans="15:16" x14ac:dyDescent="0.15">
      <c r="O3894">
        <v>3893</v>
      </c>
      <c r="P3894" t="str">
        <f>IFERROR(IF(COUNTIF(個人情報!$BI$5:$BI$401,"登録番号" &amp; リスト!O3894)&gt;=1,"",IF(VLOOKUP(O3894,登録者リスト!$A$1:$D$43729,4,FALSE)=基本情報!$D$6,O3894,"")),"")</f>
        <v/>
      </c>
    </row>
    <row r="3895" spans="15:16" x14ac:dyDescent="0.15">
      <c r="O3895">
        <v>3894</v>
      </c>
      <c r="P3895" t="str">
        <f>IFERROR(IF(COUNTIF(個人情報!$BI$5:$BI$401,"登録番号" &amp; リスト!O3895)&gt;=1,"",IF(VLOOKUP(O3895,登録者リスト!$A$1:$D$43729,4,FALSE)=基本情報!$D$6,O3895,"")),"")</f>
        <v/>
      </c>
    </row>
    <row r="3896" spans="15:16" x14ac:dyDescent="0.15">
      <c r="O3896">
        <v>3895</v>
      </c>
      <c r="P3896" t="str">
        <f>IFERROR(IF(COUNTIF(個人情報!$BI$5:$BI$401,"登録番号" &amp; リスト!O3896)&gt;=1,"",IF(VLOOKUP(O3896,登録者リスト!$A$1:$D$43729,4,FALSE)=基本情報!$D$6,O3896,"")),"")</f>
        <v/>
      </c>
    </row>
    <row r="3897" spans="15:16" x14ac:dyDescent="0.15">
      <c r="O3897">
        <v>3896</v>
      </c>
      <c r="P3897" t="str">
        <f>IFERROR(IF(COUNTIF(個人情報!$BI$5:$BI$401,"登録番号" &amp; リスト!O3897)&gt;=1,"",IF(VLOOKUP(O3897,登録者リスト!$A$1:$D$43729,4,FALSE)=基本情報!$D$6,O3897,"")),"")</f>
        <v/>
      </c>
    </row>
    <row r="3898" spans="15:16" x14ac:dyDescent="0.15">
      <c r="O3898">
        <v>3897</v>
      </c>
      <c r="P3898" t="str">
        <f>IFERROR(IF(COUNTIF(個人情報!$BI$5:$BI$401,"登録番号" &amp; リスト!O3898)&gt;=1,"",IF(VLOOKUP(O3898,登録者リスト!$A$1:$D$43729,4,FALSE)=基本情報!$D$6,O3898,"")),"")</f>
        <v/>
      </c>
    </row>
    <row r="3899" spans="15:16" x14ac:dyDescent="0.15">
      <c r="O3899">
        <v>3898</v>
      </c>
      <c r="P3899" t="str">
        <f>IFERROR(IF(COUNTIF(個人情報!$BI$5:$BI$401,"登録番号" &amp; リスト!O3899)&gt;=1,"",IF(VLOOKUP(O3899,登録者リスト!$A$1:$D$43729,4,FALSE)=基本情報!$D$6,O3899,"")),"")</f>
        <v/>
      </c>
    </row>
    <row r="3900" spans="15:16" x14ac:dyDescent="0.15">
      <c r="O3900">
        <v>3899</v>
      </c>
      <c r="P3900" t="str">
        <f>IFERROR(IF(COUNTIF(個人情報!$BI$5:$BI$401,"登録番号" &amp; リスト!O3900)&gt;=1,"",IF(VLOOKUP(O3900,登録者リスト!$A$1:$D$43729,4,FALSE)=基本情報!$D$6,O3900,"")),"")</f>
        <v/>
      </c>
    </row>
    <row r="3901" spans="15:16" x14ac:dyDescent="0.15">
      <c r="O3901">
        <v>3900</v>
      </c>
      <c r="P3901" t="str">
        <f>IFERROR(IF(COUNTIF(個人情報!$BI$5:$BI$401,"登録番号" &amp; リスト!O3901)&gt;=1,"",IF(VLOOKUP(O3901,登録者リスト!$A$1:$D$43729,4,FALSE)=基本情報!$D$6,O3901,"")),"")</f>
        <v/>
      </c>
    </row>
    <row r="3902" spans="15:16" x14ac:dyDescent="0.15">
      <c r="O3902">
        <v>3901</v>
      </c>
      <c r="P3902" t="str">
        <f>IFERROR(IF(COUNTIF(個人情報!$BI$5:$BI$401,"登録番号" &amp; リスト!O3902)&gt;=1,"",IF(VLOOKUP(O3902,登録者リスト!$A$1:$D$43729,4,FALSE)=基本情報!$D$6,O3902,"")),"")</f>
        <v/>
      </c>
    </row>
    <row r="3903" spans="15:16" x14ac:dyDescent="0.15">
      <c r="O3903">
        <v>3902</v>
      </c>
      <c r="P3903" t="str">
        <f>IFERROR(IF(COUNTIF(個人情報!$BI$5:$BI$401,"登録番号" &amp; リスト!O3903)&gt;=1,"",IF(VLOOKUP(O3903,登録者リスト!$A$1:$D$43729,4,FALSE)=基本情報!$D$6,O3903,"")),"")</f>
        <v/>
      </c>
    </row>
    <row r="3904" spans="15:16" x14ac:dyDescent="0.15">
      <c r="O3904">
        <v>3903</v>
      </c>
      <c r="P3904" t="str">
        <f>IFERROR(IF(COUNTIF(個人情報!$BI$5:$BI$401,"登録番号" &amp; リスト!O3904)&gt;=1,"",IF(VLOOKUP(O3904,登録者リスト!$A$1:$D$43729,4,FALSE)=基本情報!$D$6,O3904,"")),"")</f>
        <v/>
      </c>
    </row>
    <row r="3905" spans="15:16" x14ac:dyDescent="0.15">
      <c r="O3905">
        <v>3904</v>
      </c>
      <c r="P3905" t="str">
        <f>IFERROR(IF(COUNTIF(個人情報!$BI$5:$BI$401,"登録番号" &amp; リスト!O3905)&gt;=1,"",IF(VLOOKUP(O3905,登録者リスト!$A$1:$D$43729,4,FALSE)=基本情報!$D$6,O3905,"")),"")</f>
        <v/>
      </c>
    </row>
    <row r="3906" spans="15:16" x14ac:dyDescent="0.15">
      <c r="O3906">
        <v>3905</v>
      </c>
      <c r="P3906" t="str">
        <f>IFERROR(IF(COUNTIF(個人情報!$BI$5:$BI$401,"登録番号" &amp; リスト!O3906)&gt;=1,"",IF(VLOOKUP(O3906,登録者リスト!$A$1:$D$43729,4,FALSE)=基本情報!$D$6,O3906,"")),"")</f>
        <v/>
      </c>
    </row>
    <row r="3907" spans="15:16" x14ac:dyDescent="0.15">
      <c r="O3907">
        <v>3906</v>
      </c>
      <c r="P3907" t="str">
        <f>IFERROR(IF(COUNTIF(個人情報!$BI$5:$BI$401,"登録番号" &amp; リスト!O3907)&gt;=1,"",IF(VLOOKUP(O3907,登録者リスト!$A$1:$D$43729,4,FALSE)=基本情報!$D$6,O3907,"")),"")</f>
        <v/>
      </c>
    </row>
    <row r="3908" spans="15:16" x14ac:dyDescent="0.15">
      <c r="O3908">
        <v>3907</v>
      </c>
      <c r="P3908" t="str">
        <f>IFERROR(IF(COUNTIF(個人情報!$BI$5:$BI$401,"登録番号" &amp; リスト!O3908)&gt;=1,"",IF(VLOOKUP(O3908,登録者リスト!$A$1:$D$43729,4,FALSE)=基本情報!$D$6,O3908,"")),"")</f>
        <v/>
      </c>
    </row>
    <row r="3909" spans="15:16" x14ac:dyDescent="0.15">
      <c r="O3909">
        <v>3908</v>
      </c>
      <c r="P3909" t="str">
        <f>IFERROR(IF(COUNTIF(個人情報!$BI$5:$BI$401,"登録番号" &amp; リスト!O3909)&gt;=1,"",IF(VLOOKUP(O3909,登録者リスト!$A$1:$D$43729,4,FALSE)=基本情報!$D$6,O3909,"")),"")</f>
        <v/>
      </c>
    </row>
    <row r="3910" spans="15:16" x14ac:dyDescent="0.15">
      <c r="O3910">
        <v>3909</v>
      </c>
      <c r="P3910" t="str">
        <f>IFERROR(IF(COUNTIF(個人情報!$BI$5:$BI$401,"登録番号" &amp; リスト!O3910)&gt;=1,"",IF(VLOOKUP(O3910,登録者リスト!$A$1:$D$43729,4,FALSE)=基本情報!$D$6,O3910,"")),"")</f>
        <v/>
      </c>
    </row>
    <row r="3911" spans="15:16" x14ac:dyDescent="0.15">
      <c r="O3911">
        <v>3910</v>
      </c>
      <c r="P3911" t="str">
        <f>IFERROR(IF(COUNTIF(個人情報!$BI$5:$BI$401,"登録番号" &amp; リスト!O3911)&gt;=1,"",IF(VLOOKUP(O3911,登録者リスト!$A$1:$D$43729,4,FALSE)=基本情報!$D$6,O3911,"")),"")</f>
        <v/>
      </c>
    </row>
    <row r="3912" spans="15:16" x14ac:dyDescent="0.15">
      <c r="O3912">
        <v>3911</v>
      </c>
      <c r="P3912" t="str">
        <f>IFERROR(IF(COUNTIF(個人情報!$BI$5:$BI$401,"登録番号" &amp; リスト!O3912)&gt;=1,"",IF(VLOOKUP(O3912,登録者リスト!$A$1:$D$43729,4,FALSE)=基本情報!$D$6,O3912,"")),"")</f>
        <v/>
      </c>
    </row>
    <row r="3913" spans="15:16" x14ac:dyDescent="0.15">
      <c r="O3913">
        <v>3912</v>
      </c>
      <c r="P3913" t="str">
        <f>IFERROR(IF(COUNTIF(個人情報!$BI$5:$BI$401,"登録番号" &amp; リスト!O3913)&gt;=1,"",IF(VLOOKUP(O3913,登録者リスト!$A$1:$D$43729,4,FALSE)=基本情報!$D$6,O3913,"")),"")</f>
        <v/>
      </c>
    </row>
    <row r="3914" spans="15:16" x14ac:dyDescent="0.15">
      <c r="O3914">
        <v>3913</v>
      </c>
      <c r="P3914" t="str">
        <f>IFERROR(IF(COUNTIF(個人情報!$BI$5:$BI$401,"登録番号" &amp; リスト!O3914)&gt;=1,"",IF(VLOOKUP(O3914,登録者リスト!$A$1:$D$43729,4,FALSE)=基本情報!$D$6,O3914,"")),"")</f>
        <v/>
      </c>
    </row>
    <row r="3915" spans="15:16" x14ac:dyDescent="0.15">
      <c r="O3915">
        <v>3914</v>
      </c>
      <c r="P3915" t="str">
        <f>IFERROR(IF(COUNTIF(個人情報!$BI$5:$BI$401,"登録番号" &amp; リスト!O3915)&gt;=1,"",IF(VLOOKUP(O3915,登録者リスト!$A$1:$D$43729,4,FALSE)=基本情報!$D$6,O3915,"")),"")</f>
        <v/>
      </c>
    </row>
    <row r="3916" spans="15:16" x14ac:dyDescent="0.15">
      <c r="O3916">
        <v>3915</v>
      </c>
      <c r="P3916" t="str">
        <f>IFERROR(IF(COUNTIF(個人情報!$BI$5:$BI$401,"登録番号" &amp; リスト!O3916)&gt;=1,"",IF(VLOOKUP(O3916,登録者リスト!$A$1:$D$43729,4,FALSE)=基本情報!$D$6,O3916,"")),"")</f>
        <v/>
      </c>
    </row>
    <row r="3917" spans="15:16" x14ac:dyDescent="0.15">
      <c r="O3917">
        <v>3916</v>
      </c>
      <c r="P3917" t="str">
        <f>IFERROR(IF(COUNTIF(個人情報!$BI$5:$BI$401,"登録番号" &amp; リスト!O3917)&gt;=1,"",IF(VLOOKUP(O3917,登録者リスト!$A$1:$D$43729,4,FALSE)=基本情報!$D$6,O3917,"")),"")</f>
        <v/>
      </c>
    </row>
    <row r="3918" spans="15:16" x14ac:dyDescent="0.15">
      <c r="O3918">
        <v>3917</v>
      </c>
      <c r="P3918" t="str">
        <f>IFERROR(IF(COUNTIF(個人情報!$BI$5:$BI$401,"登録番号" &amp; リスト!O3918)&gt;=1,"",IF(VLOOKUP(O3918,登録者リスト!$A$1:$D$43729,4,FALSE)=基本情報!$D$6,O3918,"")),"")</f>
        <v/>
      </c>
    </row>
    <row r="3919" spans="15:16" x14ac:dyDescent="0.15">
      <c r="O3919">
        <v>3918</v>
      </c>
      <c r="P3919" t="str">
        <f>IFERROR(IF(COUNTIF(個人情報!$BI$5:$BI$401,"登録番号" &amp; リスト!O3919)&gt;=1,"",IF(VLOOKUP(O3919,登録者リスト!$A$1:$D$43729,4,FALSE)=基本情報!$D$6,O3919,"")),"")</f>
        <v/>
      </c>
    </row>
    <row r="3920" spans="15:16" x14ac:dyDescent="0.15">
      <c r="O3920">
        <v>3919</v>
      </c>
      <c r="P3920" t="str">
        <f>IFERROR(IF(COUNTIF(個人情報!$BI$5:$BI$401,"登録番号" &amp; リスト!O3920)&gt;=1,"",IF(VLOOKUP(O3920,登録者リスト!$A$1:$D$43729,4,FALSE)=基本情報!$D$6,O3920,"")),"")</f>
        <v/>
      </c>
    </row>
    <row r="3921" spans="15:16" x14ac:dyDescent="0.15">
      <c r="O3921">
        <v>3920</v>
      </c>
      <c r="P3921" t="str">
        <f>IFERROR(IF(COUNTIF(個人情報!$BI$5:$BI$401,"登録番号" &amp; リスト!O3921)&gt;=1,"",IF(VLOOKUP(O3921,登録者リスト!$A$1:$D$43729,4,FALSE)=基本情報!$D$6,O3921,"")),"")</f>
        <v/>
      </c>
    </row>
    <row r="3922" spans="15:16" x14ac:dyDescent="0.15">
      <c r="O3922">
        <v>3921</v>
      </c>
      <c r="P3922" t="str">
        <f>IFERROR(IF(COUNTIF(個人情報!$BI$5:$BI$401,"登録番号" &amp; リスト!O3922)&gt;=1,"",IF(VLOOKUP(O3922,登録者リスト!$A$1:$D$43729,4,FALSE)=基本情報!$D$6,O3922,"")),"")</f>
        <v/>
      </c>
    </row>
    <row r="3923" spans="15:16" x14ac:dyDescent="0.15">
      <c r="O3923">
        <v>3922</v>
      </c>
      <c r="P3923" t="str">
        <f>IFERROR(IF(COUNTIF(個人情報!$BI$5:$BI$401,"登録番号" &amp; リスト!O3923)&gt;=1,"",IF(VLOOKUP(O3923,登録者リスト!$A$1:$D$43729,4,FALSE)=基本情報!$D$6,O3923,"")),"")</f>
        <v/>
      </c>
    </row>
    <row r="3924" spans="15:16" x14ac:dyDescent="0.15">
      <c r="O3924">
        <v>3923</v>
      </c>
      <c r="P3924" t="str">
        <f>IFERROR(IF(COUNTIF(個人情報!$BI$5:$BI$401,"登録番号" &amp; リスト!O3924)&gt;=1,"",IF(VLOOKUP(O3924,登録者リスト!$A$1:$D$43729,4,FALSE)=基本情報!$D$6,O3924,"")),"")</f>
        <v/>
      </c>
    </row>
    <row r="3925" spans="15:16" x14ac:dyDescent="0.15">
      <c r="O3925">
        <v>3924</v>
      </c>
      <c r="P3925" t="str">
        <f>IFERROR(IF(COUNTIF(個人情報!$BI$5:$BI$401,"登録番号" &amp; リスト!O3925)&gt;=1,"",IF(VLOOKUP(O3925,登録者リスト!$A$1:$D$43729,4,FALSE)=基本情報!$D$6,O3925,"")),"")</f>
        <v/>
      </c>
    </row>
    <row r="3926" spans="15:16" x14ac:dyDescent="0.15">
      <c r="O3926">
        <v>3925</v>
      </c>
      <c r="P3926" t="str">
        <f>IFERROR(IF(COUNTIF(個人情報!$BI$5:$BI$401,"登録番号" &amp; リスト!O3926)&gt;=1,"",IF(VLOOKUP(O3926,登録者リスト!$A$1:$D$43729,4,FALSE)=基本情報!$D$6,O3926,"")),"")</f>
        <v/>
      </c>
    </row>
    <row r="3927" spans="15:16" x14ac:dyDescent="0.15">
      <c r="O3927">
        <v>3926</v>
      </c>
      <c r="P3927" t="str">
        <f>IFERROR(IF(COUNTIF(個人情報!$BI$5:$BI$401,"登録番号" &amp; リスト!O3927)&gt;=1,"",IF(VLOOKUP(O3927,登録者リスト!$A$1:$D$43729,4,FALSE)=基本情報!$D$6,O3927,"")),"")</f>
        <v/>
      </c>
    </row>
    <row r="3928" spans="15:16" x14ac:dyDescent="0.15">
      <c r="O3928">
        <v>3927</v>
      </c>
      <c r="P3928" t="str">
        <f>IFERROR(IF(COUNTIF(個人情報!$BI$5:$BI$401,"登録番号" &amp; リスト!O3928)&gt;=1,"",IF(VLOOKUP(O3928,登録者リスト!$A$1:$D$43729,4,FALSE)=基本情報!$D$6,O3928,"")),"")</f>
        <v/>
      </c>
    </row>
    <row r="3929" spans="15:16" x14ac:dyDescent="0.15">
      <c r="O3929">
        <v>3928</v>
      </c>
      <c r="P3929" t="str">
        <f>IFERROR(IF(COUNTIF(個人情報!$BI$5:$BI$401,"登録番号" &amp; リスト!O3929)&gt;=1,"",IF(VLOOKUP(O3929,登録者リスト!$A$1:$D$43729,4,FALSE)=基本情報!$D$6,O3929,"")),"")</f>
        <v/>
      </c>
    </row>
    <row r="3930" spans="15:16" x14ac:dyDescent="0.15">
      <c r="O3930">
        <v>3929</v>
      </c>
      <c r="P3930" t="str">
        <f>IFERROR(IF(COUNTIF(個人情報!$BI$5:$BI$401,"登録番号" &amp; リスト!O3930)&gt;=1,"",IF(VLOOKUP(O3930,登録者リスト!$A$1:$D$43729,4,FALSE)=基本情報!$D$6,O3930,"")),"")</f>
        <v/>
      </c>
    </row>
    <row r="3931" spans="15:16" x14ac:dyDescent="0.15">
      <c r="O3931">
        <v>3930</v>
      </c>
      <c r="P3931" t="str">
        <f>IFERROR(IF(COUNTIF(個人情報!$BI$5:$BI$401,"登録番号" &amp; リスト!O3931)&gt;=1,"",IF(VLOOKUP(O3931,登録者リスト!$A$1:$D$43729,4,FALSE)=基本情報!$D$6,O3931,"")),"")</f>
        <v/>
      </c>
    </row>
    <row r="3932" spans="15:16" x14ac:dyDescent="0.15">
      <c r="O3932">
        <v>3931</v>
      </c>
      <c r="P3932" t="str">
        <f>IFERROR(IF(COUNTIF(個人情報!$BI$5:$BI$401,"登録番号" &amp; リスト!O3932)&gt;=1,"",IF(VLOOKUP(O3932,登録者リスト!$A$1:$D$43729,4,FALSE)=基本情報!$D$6,O3932,"")),"")</f>
        <v/>
      </c>
    </row>
    <row r="3933" spans="15:16" x14ac:dyDescent="0.15">
      <c r="O3933">
        <v>3932</v>
      </c>
      <c r="P3933" t="str">
        <f>IFERROR(IF(COUNTIF(個人情報!$BI$5:$BI$401,"登録番号" &amp; リスト!O3933)&gt;=1,"",IF(VLOOKUP(O3933,登録者リスト!$A$1:$D$43729,4,FALSE)=基本情報!$D$6,O3933,"")),"")</f>
        <v/>
      </c>
    </row>
    <row r="3934" spans="15:16" x14ac:dyDescent="0.15">
      <c r="O3934">
        <v>3933</v>
      </c>
      <c r="P3934" t="str">
        <f>IFERROR(IF(COUNTIF(個人情報!$BI$5:$BI$401,"登録番号" &amp; リスト!O3934)&gt;=1,"",IF(VLOOKUP(O3934,登録者リスト!$A$1:$D$43729,4,FALSE)=基本情報!$D$6,O3934,"")),"")</f>
        <v/>
      </c>
    </row>
    <row r="3935" spans="15:16" x14ac:dyDescent="0.15">
      <c r="O3935">
        <v>3934</v>
      </c>
      <c r="P3935" t="str">
        <f>IFERROR(IF(COUNTIF(個人情報!$BI$5:$BI$401,"登録番号" &amp; リスト!O3935)&gt;=1,"",IF(VLOOKUP(O3935,登録者リスト!$A$1:$D$43729,4,FALSE)=基本情報!$D$6,O3935,"")),"")</f>
        <v/>
      </c>
    </row>
    <row r="3936" spans="15:16" x14ac:dyDescent="0.15">
      <c r="O3936">
        <v>3935</v>
      </c>
      <c r="P3936" t="str">
        <f>IFERROR(IF(COUNTIF(個人情報!$BI$5:$BI$401,"登録番号" &amp; リスト!O3936)&gt;=1,"",IF(VLOOKUP(O3936,登録者リスト!$A$1:$D$43729,4,FALSE)=基本情報!$D$6,O3936,"")),"")</f>
        <v/>
      </c>
    </row>
    <row r="3937" spans="15:16" x14ac:dyDescent="0.15">
      <c r="O3937">
        <v>3936</v>
      </c>
      <c r="P3937" t="str">
        <f>IFERROR(IF(COUNTIF(個人情報!$BI$5:$BI$401,"登録番号" &amp; リスト!O3937)&gt;=1,"",IF(VLOOKUP(O3937,登録者リスト!$A$1:$D$43729,4,FALSE)=基本情報!$D$6,O3937,"")),"")</f>
        <v/>
      </c>
    </row>
    <row r="3938" spans="15:16" x14ac:dyDescent="0.15">
      <c r="O3938">
        <v>3937</v>
      </c>
      <c r="P3938" t="str">
        <f>IFERROR(IF(COUNTIF(個人情報!$BI$5:$BI$401,"登録番号" &amp; リスト!O3938)&gt;=1,"",IF(VLOOKUP(O3938,登録者リスト!$A$1:$D$43729,4,FALSE)=基本情報!$D$6,O3938,"")),"")</f>
        <v/>
      </c>
    </row>
    <row r="3939" spans="15:16" x14ac:dyDescent="0.15">
      <c r="O3939">
        <v>3938</v>
      </c>
      <c r="P3939" t="str">
        <f>IFERROR(IF(COUNTIF(個人情報!$BI$5:$BI$401,"登録番号" &amp; リスト!O3939)&gt;=1,"",IF(VLOOKUP(O3939,登録者リスト!$A$1:$D$43729,4,FALSE)=基本情報!$D$6,O3939,"")),"")</f>
        <v/>
      </c>
    </row>
    <row r="3940" spans="15:16" x14ac:dyDescent="0.15">
      <c r="O3940">
        <v>3939</v>
      </c>
      <c r="P3940" t="str">
        <f>IFERROR(IF(COUNTIF(個人情報!$BI$5:$BI$401,"登録番号" &amp; リスト!O3940)&gt;=1,"",IF(VLOOKUP(O3940,登録者リスト!$A$1:$D$43729,4,FALSE)=基本情報!$D$6,O3940,"")),"")</f>
        <v/>
      </c>
    </row>
    <row r="3941" spans="15:16" x14ac:dyDescent="0.15">
      <c r="O3941">
        <v>3940</v>
      </c>
      <c r="P3941" t="str">
        <f>IFERROR(IF(COUNTIF(個人情報!$BI$5:$BI$401,"登録番号" &amp; リスト!O3941)&gt;=1,"",IF(VLOOKUP(O3941,登録者リスト!$A$1:$D$43729,4,FALSE)=基本情報!$D$6,O3941,"")),"")</f>
        <v/>
      </c>
    </row>
    <row r="3942" spans="15:16" x14ac:dyDescent="0.15">
      <c r="O3942">
        <v>3941</v>
      </c>
      <c r="P3942" t="str">
        <f>IFERROR(IF(COUNTIF(個人情報!$BI$5:$BI$401,"登録番号" &amp; リスト!O3942)&gt;=1,"",IF(VLOOKUP(O3942,登録者リスト!$A$1:$D$43729,4,FALSE)=基本情報!$D$6,O3942,"")),"")</f>
        <v/>
      </c>
    </row>
    <row r="3943" spans="15:16" x14ac:dyDescent="0.15">
      <c r="O3943">
        <v>3942</v>
      </c>
      <c r="P3943" t="str">
        <f>IFERROR(IF(COUNTIF(個人情報!$BI$5:$BI$401,"登録番号" &amp; リスト!O3943)&gt;=1,"",IF(VLOOKUP(O3943,登録者リスト!$A$1:$D$43729,4,FALSE)=基本情報!$D$6,O3943,"")),"")</f>
        <v/>
      </c>
    </row>
    <row r="3944" spans="15:16" x14ac:dyDescent="0.15">
      <c r="O3944">
        <v>3943</v>
      </c>
      <c r="P3944" t="str">
        <f>IFERROR(IF(COUNTIF(個人情報!$BI$5:$BI$401,"登録番号" &amp; リスト!O3944)&gt;=1,"",IF(VLOOKUP(O3944,登録者リスト!$A$1:$D$43729,4,FALSE)=基本情報!$D$6,O3944,"")),"")</f>
        <v/>
      </c>
    </row>
    <row r="3945" spans="15:16" x14ac:dyDescent="0.15">
      <c r="O3945">
        <v>3944</v>
      </c>
      <c r="P3945" t="str">
        <f>IFERROR(IF(COUNTIF(個人情報!$BI$5:$BI$401,"登録番号" &amp; リスト!O3945)&gt;=1,"",IF(VLOOKUP(O3945,登録者リスト!$A$1:$D$43729,4,FALSE)=基本情報!$D$6,O3945,"")),"")</f>
        <v/>
      </c>
    </row>
    <row r="3946" spans="15:16" x14ac:dyDescent="0.15">
      <c r="O3946">
        <v>3945</v>
      </c>
      <c r="P3946" t="str">
        <f>IFERROR(IF(COUNTIF(個人情報!$BI$5:$BI$401,"登録番号" &amp; リスト!O3946)&gt;=1,"",IF(VLOOKUP(O3946,登録者リスト!$A$1:$D$43729,4,FALSE)=基本情報!$D$6,O3946,"")),"")</f>
        <v/>
      </c>
    </row>
    <row r="3947" spans="15:16" x14ac:dyDescent="0.15">
      <c r="O3947">
        <v>3946</v>
      </c>
      <c r="P3947" t="str">
        <f>IFERROR(IF(COUNTIF(個人情報!$BI$5:$BI$401,"登録番号" &amp; リスト!O3947)&gt;=1,"",IF(VLOOKUP(O3947,登録者リスト!$A$1:$D$43729,4,FALSE)=基本情報!$D$6,O3947,"")),"")</f>
        <v/>
      </c>
    </row>
    <row r="3948" spans="15:16" x14ac:dyDescent="0.15">
      <c r="O3948">
        <v>3947</v>
      </c>
      <c r="P3948" t="str">
        <f>IFERROR(IF(COUNTIF(個人情報!$BI$5:$BI$401,"登録番号" &amp; リスト!O3948)&gt;=1,"",IF(VLOOKUP(O3948,登録者リスト!$A$1:$D$43729,4,FALSE)=基本情報!$D$6,O3948,"")),"")</f>
        <v/>
      </c>
    </row>
    <row r="3949" spans="15:16" x14ac:dyDescent="0.15">
      <c r="O3949">
        <v>3948</v>
      </c>
      <c r="P3949" t="str">
        <f>IFERROR(IF(COUNTIF(個人情報!$BI$5:$BI$401,"登録番号" &amp; リスト!O3949)&gt;=1,"",IF(VLOOKUP(O3949,登録者リスト!$A$1:$D$43729,4,FALSE)=基本情報!$D$6,O3949,"")),"")</f>
        <v/>
      </c>
    </row>
    <row r="3950" spans="15:16" x14ac:dyDescent="0.15">
      <c r="O3950">
        <v>3949</v>
      </c>
      <c r="P3950" t="str">
        <f>IFERROR(IF(COUNTIF(個人情報!$BI$5:$BI$401,"登録番号" &amp; リスト!O3950)&gt;=1,"",IF(VLOOKUP(O3950,登録者リスト!$A$1:$D$43729,4,FALSE)=基本情報!$D$6,O3950,"")),"")</f>
        <v/>
      </c>
    </row>
    <row r="3951" spans="15:16" x14ac:dyDescent="0.15">
      <c r="O3951">
        <v>3950</v>
      </c>
      <c r="P3951" t="str">
        <f>IFERROR(IF(COUNTIF(個人情報!$BI$5:$BI$401,"登録番号" &amp; リスト!O3951)&gt;=1,"",IF(VLOOKUP(O3951,登録者リスト!$A$1:$D$43729,4,FALSE)=基本情報!$D$6,O3951,"")),"")</f>
        <v/>
      </c>
    </row>
    <row r="3952" spans="15:16" x14ac:dyDescent="0.15">
      <c r="O3952">
        <v>3951</v>
      </c>
      <c r="P3952" t="str">
        <f>IFERROR(IF(COUNTIF(個人情報!$BI$5:$BI$401,"登録番号" &amp; リスト!O3952)&gt;=1,"",IF(VLOOKUP(O3952,登録者リスト!$A$1:$D$43729,4,FALSE)=基本情報!$D$6,O3952,"")),"")</f>
        <v/>
      </c>
    </row>
    <row r="3953" spans="15:16" x14ac:dyDescent="0.15">
      <c r="O3953">
        <v>3952</v>
      </c>
      <c r="P3953" t="str">
        <f>IFERROR(IF(COUNTIF(個人情報!$BI$5:$BI$401,"登録番号" &amp; リスト!O3953)&gt;=1,"",IF(VLOOKUP(O3953,登録者リスト!$A$1:$D$43729,4,FALSE)=基本情報!$D$6,O3953,"")),"")</f>
        <v/>
      </c>
    </row>
    <row r="3954" spans="15:16" x14ac:dyDescent="0.15">
      <c r="O3954">
        <v>3953</v>
      </c>
      <c r="P3954" t="str">
        <f>IFERROR(IF(COUNTIF(個人情報!$BI$5:$BI$401,"登録番号" &amp; リスト!O3954)&gt;=1,"",IF(VLOOKUP(O3954,登録者リスト!$A$1:$D$43729,4,FALSE)=基本情報!$D$6,O3954,"")),"")</f>
        <v/>
      </c>
    </row>
    <row r="3955" spans="15:16" x14ac:dyDescent="0.15">
      <c r="O3955">
        <v>3954</v>
      </c>
      <c r="P3955" t="str">
        <f>IFERROR(IF(COUNTIF(個人情報!$BI$5:$BI$401,"登録番号" &amp; リスト!O3955)&gt;=1,"",IF(VLOOKUP(O3955,登録者リスト!$A$1:$D$43729,4,FALSE)=基本情報!$D$6,O3955,"")),"")</f>
        <v/>
      </c>
    </row>
    <row r="3956" spans="15:16" x14ac:dyDescent="0.15">
      <c r="O3956">
        <v>3955</v>
      </c>
      <c r="P3956" t="str">
        <f>IFERROR(IF(COUNTIF(個人情報!$BI$5:$BI$401,"登録番号" &amp; リスト!O3956)&gt;=1,"",IF(VLOOKUP(O3956,登録者リスト!$A$1:$D$43729,4,FALSE)=基本情報!$D$6,O3956,"")),"")</f>
        <v/>
      </c>
    </row>
    <row r="3957" spans="15:16" x14ac:dyDescent="0.15">
      <c r="O3957">
        <v>3956</v>
      </c>
      <c r="P3957" t="str">
        <f>IFERROR(IF(COUNTIF(個人情報!$BI$5:$BI$401,"登録番号" &amp; リスト!O3957)&gt;=1,"",IF(VLOOKUP(O3957,登録者リスト!$A$1:$D$43729,4,FALSE)=基本情報!$D$6,O3957,"")),"")</f>
        <v/>
      </c>
    </row>
    <row r="3958" spans="15:16" x14ac:dyDescent="0.15">
      <c r="O3958">
        <v>3957</v>
      </c>
      <c r="P3958" t="str">
        <f>IFERROR(IF(COUNTIF(個人情報!$BI$5:$BI$401,"登録番号" &amp; リスト!O3958)&gt;=1,"",IF(VLOOKUP(O3958,登録者リスト!$A$1:$D$43729,4,FALSE)=基本情報!$D$6,O3958,"")),"")</f>
        <v/>
      </c>
    </row>
    <row r="3959" spans="15:16" x14ac:dyDescent="0.15">
      <c r="O3959">
        <v>3958</v>
      </c>
      <c r="P3959" t="str">
        <f>IFERROR(IF(COUNTIF(個人情報!$BI$5:$BI$401,"登録番号" &amp; リスト!O3959)&gt;=1,"",IF(VLOOKUP(O3959,登録者リスト!$A$1:$D$43729,4,FALSE)=基本情報!$D$6,O3959,"")),"")</f>
        <v/>
      </c>
    </row>
    <row r="3960" spans="15:16" x14ac:dyDescent="0.15">
      <c r="O3960">
        <v>3959</v>
      </c>
      <c r="P3960" t="str">
        <f>IFERROR(IF(COUNTIF(個人情報!$BI$5:$BI$401,"登録番号" &amp; リスト!O3960)&gt;=1,"",IF(VLOOKUP(O3960,登録者リスト!$A$1:$D$43729,4,FALSE)=基本情報!$D$6,O3960,"")),"")</f>
        <v/>
      </c>
    </row>
    <row r="3961" spans="15:16" x14ac:dyDescent="0.15">
      <c r="O3961">
        <v>3960</v>
      </c>
      <c r="P3961" t="str">
        <f>IFERROR(IF(COUNTIF(個人情報!$BI$5:$BI$401,"登録番号" &amp; リスト!O3961)&gt;=1,"",IF(VLOOKUP(O3961,登録者リスト!$A$1:$D$43729,4,FALSE)=基本情報!$D$6,O3961,"")),"")</f>
        <v/>
      </c>
    </row>
    <row r="3962" spans="15:16" x14ac:dyDescent="0.15">
      <c r="O3962">
        <v>3961</v>
      </c>
      <c r="P3962" t="str">
        <f>IFERROR(IF(COUNTIF(個人情報!$BI$5:$BI$401,"登録番号" &amp; リスト!O3962)&gt;=1,"",IF(VLOOKUP(O3962,登録者リスト!$A$1:$D$43729,4,FALSE)=基本情報!$D$6,O3962,"")),"")</f>
        <v/>
      </c>
    </row>
    <row r="3963" spans="15:16" x14ac:dyDescent="0.15">
      <c r="O3963">
        <v>3962</v>
      </c>
      <c r="P3963" t="str">
        <f>IFERROR(IF(COUNTIF(個人情報!$BI$5:$BI$401,"登録番号" &amp; リスト!O3963)&gt;=1,"",IF(VLOOKUP(O3963,登録者リスト!$A$1:$D$43729,4,FALSE)=基本情報!$D$6,O3963,"")),"")</f>
        <v/>
      </c>
    </row>
    <row r="3964" spans="15:16" x14ac:dyDescent="0.15">
      <c r="O3964">
        <v>3963</v>
      </c>
      <c r="P3964" t="str">
        <f>IFERROR(IF(COUNTIF(個人情報!$BI$5:$BI$401,"登録番号" &amp; リスト!O3964)&gt;=1,"",IF(VLOOKUP(O3964,登録者リスト!$A$1:$D$43729,4,FALSE)=基本情報!$D$6,O3964,"")),"")</f>
        <v/>
      </c>
    </row>
    <row r="3965" spans="15:16" x14ac:dyDescent="0.15">
      <c r="O3965">
        <v>3964</v>
      </c>
      <c r="P3965" t="str">
        <f>IFERROR(IF(COUNTIF(個人情報!$BI$5:$BI$401,"登録番号" &amp; リスト!O3965)&gt;=1,"",IF(VLOOKUP(O3965,登録者リスト!$A$1:$D$43729,4,FALSE)=基本情報!$D$6,O3965,"")),"")</f>
        <v/>
      </c>
    </row>
    <row r="3966" spans="15:16" x14ac:dyDescent="0.15">
      <c r="O3966">
        <v>3965</v>
      </c>
      <c r="P3966" t="str">
        <f>IFERROR(IF(COUNTIF(個人情報!$BI$5:$BI$401,"登録番号" &amp; リスト!O3966)&gt;=1,"",IF(VLOOKUP(O3966,登録者リスト!$A$1:$D$43729,4,FALSE)=基本情報!$D$6,O3966,"")),"")</f>
        <v/>
      </c>
    </row>
    <row r="3967" spans="15:16" x14ac:dyDescent="0.15">
      <c r="O3967">
        <v>3966</v>
      </c>
      <c r="P3967" t="str">
        <f>IFERROR(IF(COUNTIF(個人情報!$BI$5:$BI$401,"登録番号" &amp; リスト!O3967)&gt;=1,"",IF(VLOOKUP(O3967,登録者リスト!$A$1:$D$43729,4,FALSE)=基本情報!$D$6,O3967,"")),"")</f>
        <v/>
      </c>
    </row>
    <row r="3968" spans="15:16" x14ac:dyDescent="0.15">
      <c r="O3968">
        <v>3967</v>
      </c>
      <c r="P3968" t="str">
        <f>IFERROR(IF(COUNTIF(個人情報!$BI$5:$BI$401,"登録番号" &amp; リスト!O3968)&gt;=1,"",IF(VLOOKUP(O3968,登録者リスト!$A$1:$D$43729,4,FALSE)=基本情報!$D$6,O3968,"")),"")</f>
        <v/>
      </c>
    </row>
    <row r="3969" spans="15:16" x14ac:dyDescent="0.15">
      <c r="O3969">
        <v>3968</v>
      </c>
      <c r="P3969" t="str">
        <f>IFERROR(IF(COUNTIF(個人情報!$BI$5:$BI$401,"登録番号" &amp; リスト!O3969)&gt;=1,"",IF(VLOOKUP(O3969,登録者リスト!$A$1:$D$43729,4,FALSE)=基本情報!$D$6,O3969,"")),"")</f>
        <v/>
      </c>
    </row>
    <row r="3970" spans="15:16" x14ac:dyDescent="0.15">
      <c r="O3970">
        <v>3969</v>
      </c>
      <c r="P3970" t="str">
        <f>IFERROR(IF(COUNTIF(個人情報!$BI$5:$BI$401,"登録番号" &amp; リスト!O3970)&gt;=1,"",IF(VLOOKUP(O3970,登録者リスト!$A$1:$D$43729,4,FALSE)=基本情報!$D$6,O3970,"")),"")</f>
        <v/>
      </c>
    </row>
    <row r="3971" spans="15:16" x14ac:dyDescent="0.15">
      <c r="O3971">
        <v>3970</v>
      </c>
      <c r="P3971" t="str">
        <f>IFERROR(IF(COUNTIF(個人情報!$BI$5:$BI$401,"登録番号" &amp; リスト!O3971)&gt;=1,"",IF(VLOOKUP(O3971,登録者リスト!$A$1:$D$43729,4,FALSE)=基本情報!$D$6,O3971,"")),"")</f>
        <v/>
      </c>
    </row>
    <row r="3972" spans="15:16" x14ac:dyDescent="0.15">
      <c r="O3972">
        <v>3971</v>
      </c>
      <c r="P3972" t="str">
        <f>IFERROR(IF(COUNTIF(個人情報!$BI$5:$BI$401,"登録番号" &amp; リスト!O3972)&gt;=1,"",IF(VLOOKUP(O3972,登録者リスト!$A$1:$D$43729,4,FALSE)=基本情報!$D$6,O3972,"")),"")</f>
        <v/>
      </c>
    </row>
    <row r="3973" spans="15:16" x14ac:dyDescent="0.15">
      <c r="O3973">
        <v>3972</v>
      </c>
      <c r="P3973" t="str">
        <f>IFERROR(IF(COUNTIF(個人情報!$BI$5:$BI$401,"登録番号" &amp; リスト!O3973)&gt;=1,"",IF(VLOOKUP(O3973,登録者リスト!$A$1:$D$43729,4,FALSE)=基本情報!$D$6,O3973,"")),"")</f>
        <v/>
      </c>
    </row>
    <row r="3974" spans="15:16" x14ac:dyDescent="0.15">
      <c r="O3974">
        <v>3973</v>
      </c>
      <c r="P3974" t="str">
        <f>IFERROR(IF(COUNTIF(個人情報!$BI$5:$BI$401,"登録番号" &amp; リスト!O3974)&gt;=1,"",IF(VLOOKUP(O3974,登録者リスト!$A$1:$D$43729,4,FALSE)=基本情報!$D$6,O3974,"")),"")</f>
        <v/>
      </c>
    </row>
    <row r="3975" spans="15:16" x14ac:dyDescent="0.15">
      <c r="O3975">
        <v>3974</v>
      </c>
      <c r="P3975" t="str">
        <f>IFERROR(IF(COUNTIF(個人情報!$BI$5:$BI$401,"登録番号" &amp; リスト!O3975)&gt;=1,"",IF(VLOOKUP(O3975,登録者リスト!$A$1:$D$43729,4,FALSE)=基本情報!$D$6,O3975,"")),"")</f>
        <v/>
      </c>
    </row>
    <row r="3976" spans="15:16" x14ac:dyDescent="0.15">
      <c r="O3976">
        <v>3975</v>
      </c>
      <c r="P3976" t="str">
        <f>IFERROR(IF(COUNTIF(個人情報!$BI$5:$BI$401,"登録番号" &amp; リスト!O3976)&gt;=1,"",IF(VLOOKUP(O3976,登録者リスト!$A$1:$D$43729,4,FALSE)=基本情報!$D$6,O3976,"")),"")</f>
        <v/>
      </c>
    </row>
    <row r="3977" spans="15:16" x14ac:dyDescent="0.15">
      <c r="O3977">
        <v>3976</v>
      </c>
      <c r="P3977" t="str">
        <f>IFERROR(IF(COUNTIF(個人情報!$BI$5:$BI$401,"登録番号" &amp; リスト!O3977)&gt;=1,"",IF(VLOOKUP(O3977,登録者リスト!$A$1:$D$43729,4,FALSE)=基本情報!$D$6,O3977,"")),"")</f>
        <v/>
      </c>
    </row>
    <row r="3978" spans="15:16" x14ac:dyDescent="0.15">
      <c r="O3978">
        <v>3977</v>
      </c>
      <c r="P3978" t="str">
        <f>IFERROR(IF(COUNTIF(個人情報!$BI$5:$BI$401,"登録番号" &amp; リスト!O3978)&gt;=1,"",IF(VLOOKUP(O3978,登録者リスト!$A$1:$D$43729,4,FALSE)=基本情報!$D$6,O3978,"")),"")</f>
        <v/>
      </c>
    </row>
    <row r="3979" spans="15:16" x14ac:dyDescent="0.15">
      <c r="O3979">
        <v>3978</v>
      </c>
      <c r="P3979" t="str">
        <f>IFERROR(IF(COUNTIF(個人情報!$BI$5:$BI$401,"登録番号" &amp; リスト!O3979)&gt;=1,"",IF(VLOOKUP(O3979,登録者リスト!$A$1:$D$43729,4,FALSE)=基本情報!$D$6,O3979,"")),"")</f>
        <v/>
      </c>
    </row>
    <row r="3980" spans="15:16" x14ac:dyDescent="0.15">
      <c r="O3980">
        <v>3979</v>
      </c>
      <c r="P3980" t="str">
        <f>IFERROR(IF(COUNTIF(個人情報!$BI$5:$BI$401,"登録番号" &amp; リスト!O3980)&gt;=1,"",IF(VLOOKUP(O3980,登録者リスト!$A$1:$D$43729,4,FALSE)=基本情報!$D$6,O3980,"")),"")</f>
        <v/>
      </c>
    </row>
    <row r="3981" spans="15:16" x14ac:dyDescent="0.15">
      <c r="O3981">
        <v>3980</v>
      </c>
      <c r="P3981" t="str">
        <f>IFERROR(IF(COUNTIF(個人情報!$BI$5:$BI$401,"登録番号" &amp; リスト!O3981)&gt;=1,"",IF(VLOOKUP(O3981,登録者リスト!$A$1:$D$43729,4,FALSE)=基本情報!$D$6,O3981,"")),"")</f>
        <v/>
      </c>
    </row>
    <row r="3982" spans="15:16" x14ac:dyDescent="0.15">
      <c r="O3982">
        <v>3981</v>
      </c>
      <c r="P3982" t="str">
        <f>IFERROR(IF(COUNTIF(個人情報!$BI$5:$BI$401,"登録番号" &amp; リスト!O3982)&gt;=1,"",IF(VLOOKUP(O3982,登録者リスト!$A$1:$D$43729,4,FALSE)=基本情報!$D$6,O3982,"")),"")</f>
        <v/>
      </c>
    </row>
    <row r="3983" spans="15:16" x14ac:dyDescent="0.15">
      <c r="O3983">
        <v>3982</v>
      </c>
      <c r="P3983" t="str">
        <f>IFERROR(IF(COUNTIF(個人情報!$BI$5:$BI$401,"登録番号" &amp; リスト!O3983)&gt;=1,"",IF(VLOOKUP(O3983,登録者リスト!$A$1:$D$43729,4,FALSE)=基本情報!$D$6,O3983,"")),"")</f>
        <v/>
      </c>
    </row>
    <row r="3984" spans="15:16" x14ac:dyDescent="0.15">
      <c r="O3984">
        <v>3983</v>
      </c>
      <c r="P3984" t="str">
        <f>IFERROR(IF(COUNTIF(個人情報!$BI$5:$BI$401,"登録番号" &amp; リスト!O3984)&gt;=1,"",IF(VLOOKUP(O3984,登録者リスト!$A$1:$D$43729,4,FALSE)=基本情報!$D$6,O3984,"")),"")</f>
        <v/>
      </c>
    </row>
    <row r="3985" spans="15:16" x14ac:dyDescent="0.15">
      <c r="O3985">
        <v>3984</v>
      </c>
      <c r="P3985" t="str">
        <f>IFERROR(IF(COUNTIF(個人情報!$BI$5:$BI$401,"登録番号" &amp; リスト!O3985)&gt;=1,"",IF(VLOOKUP(O3985,登録者リスト!$A$1:$D$43729,4,FALSE)=基本情報!$D$6,O3985,"")),"")</f>
        <v/>
      </c>
    </row>
    <row r="3986" spans="15:16" x14ac:dyDescent="0.15">
      <c r="O3986">
        <v>3985</v>
      </c>
      <c r="P3986" t="str">
        <f>IFERROR(IF(COUNTIF(個人情報!$BI$5:$BI$401,"登録番号" &amp; リスト!O3986)&gt;=1,"",IF(VLOOKUP(O3986,登録者リスト!$A$1:$D$43729,4,FALSE)=基本情報!$D$6,O3986,"")),"")</f>
        <v/>
      </c>
    </row>
    <row r="3987" spans="15:16" x14ac:dyDescent="0.15">
      <c r="O3987">
        <v>3986</v>
      </c>
      <c r="P3987" t="str">
        <f>IFERROR(IF(COUNTIF(個人情報!$BI$5:$BI$401,"登録番号" &amp; リスト!O3987)&gt;=1,"",IF(VLOOKUP(O3987,登録者リスト!$A$1:$D$43729,4,FALSE)=基本情報!$D$6,O3987,"")),"")</f>
        <v/>
      </c>
    </row>
    <row r="3988" spans="15:16" x14ac:dyDescent="0.15">
      <c r="O3988">
        <v>3987</v>
      </c>
      <c r="P3988" t="str">
        <f>IFERROR(IF(COUNTIF(個人情報!$BI$5:$BI$401,"登録番号" &amp; リスト!O3988)&gt;=1,"",IF(VLOOKUP(O3988,登録者リスト!$A$1:$D$43729,4,FALSE)=基本情報!$D$6,O3988,"")),"")</f>
        <v/>
      </c>
    </row>
    <row r="3989" spans="15:16" x14ac:dyDescent="0.15">
      <c r="O3989">
        <v>3988</v>
      </c>
      <c r="P3989" t="str">
        <f>IFERROR(IF(COUNTIF(個人情報!$BI$5:$BI$401,"登録番号" &amp; リスト!O3989)&gt;=1,"",IF(VLOOKUP(O3989,登録者リスト!$A$1:$D$43729,4,FALSE)=基本情報!$D$6,O3989,"")),"")</f>
        <v/>
      </c>
    </row>
    <row r="3990" spans="15:16" x14ac:dyDescent="0.15">
      <c r="O3990">
        <v>3989</v>
      </c>
      <c r="P3990" t="str">
        <f>IFERROR(IF(COUNTIF(個人情報!$BI$5:$BI$401,"登録番号" &amp; リスト!O3990)&gt;=1,"",IF(VLOOKUP(O3990,登録者リスト!$A$1:$D$43729,4,FALSE)=基本情報!$D$6,O3990,"")),"")</f>
        <v/>
      </c>
    </row>
    <row r="3991" spans="15:16" x14ac:dyDescent="0.15">
      <c r="O3991">
        <v>3990</v>
      </c>
      <c r="P3991" t="str">
        <f>IFERROR(IF(COUNTIF(個人情報!$BI$5:$BI$401,"登録番号" &amp; リスト!O3991)&gt;=1,"",IF(VLOOKUP(O3991,登録者リスト!$A$1:$D$43729,4,FALSE)=基本情報!$D$6,O3991,"")),"")</f>
        <v/>
      </c>
    </row>
    <row r="3992" spans="15:16" x14ac:dyDescent="0.15">
      <c r="O3992">
        <v>3991</v>
      </c>
      <c r="P3992" t="str">
        <f>IFERROR(IF(COUNTIF(個人情報!$BI$5:$BI$401,"登録番号" &amp; リスト!O3992)&gt;=1,"",IF(VLOOKUP(O3992,登録者リスト!$A$1:$D$43729,4,FALSE)=基本情報!$D$6,O3992,"")),"")</f>
        <v/>
      </c>
    </row>
    <row r="3993" spans="15:16" x14ac:dyDescent="0.15">
      <c r="O3993">
        <v>3992</v>
      </c>
      <c r="P3993" t="str">
        <f>IFERROR(IF(COUNTIF(個人情報!$BI$5:$BI$401,"登録番号" &amp; リスト!O3993)&gt;=1,"",IF(VLOOKUP(O3993,登録者リスト!$A$1:$D$43729,4,FALSE)=基本情報!$D$6,O3993,"")),"")</f>
        <v/>
      </c>
    </row>
    <row r="3994" spans="15:16" x14ac:dyDescent="0.15">
      <c r="O3994">
        <v>3993</v>
      </c>
      <c r="P3994" t="str">
        <f>IFERROR(IF(COUNTIF(個人情報!$BI$5:$BI$401,"登録番号" &amp; リスト!O3994)&gt;=1,"",IF(VLOOKUP(O3994,登録者リスト!$A$1:$D$43729,4,FALSE)=基本情報!$D$6,O3994,"")),"")</f>
        <v/>
      </c>
    </row>
    <row r="3995" spans="15:16" x14ac:dyDescent="0.15">
      <c r="O3995">
        <v>3994</v>
      </c>
      <c r="P3995" t="str">
        <f>IFERROR(IF(COUNTIF(個人情報!$BI$5:$BI$401,"登録番号" &amp; リスト!O3995)&gt;=1,"",IF(VLOOKUP(O3995,登録者リスト!$A$1:$D$43729,4,FALSE)=基本情報!$D$6,O3995,"")),"")</f>
        <v/>
      </c>
    </row>
    <row r="3996" spans="15:16" x14ac:dyDescent="0.15">
      <c r="O3996">
        <v>3995</v>
      </c>
      <c r="P3996" t="str">
        <f>IFERROR(IF(COUNTIF(個人情報!$BI$5:$BI$401,"登録番号" &amp; リスト!O3996)&gt;=1,"",IF(VLOOKUP(O3996,登録者リスト!$A$1:$D$43729,4,FALSE)=基本情報!$D$6,O3996,"")),"")</f>
        <v/>
      </c>
    </row>
    <row r="3997" spans="15:16" x14ac:dyDescent="0.15">
      <c r="O3997">
        <v>3996</v>
      </c>
      <c r="P3997" t="str">
        <f>IFERROR(IF(COUNTIF(個人情報!$BI$5:$BI$401,"登録番号" &amp; リスト!O3997)&gt;=1,"",IF(VLOOKUP(O3997,登録者リスト!$A$1:$D$43729,4,FALSE)=基本情報!$D$6,O3997,"")),"")</f>
        <v/>
      </c>
    </row>
    <row r="3998" spans="15:16" x14ac:dyDescent="0.15">
      <c r="O3998">
        <v>3997</v>
      </c>
      <c r="P3998" t="str">
        <f>IFERROR(IF(COUNTIF(個人情報!$BI$5:$BI$401,"登録番号" &amp; リスト!O3998)&gt;=1,"",IF(VLOOKUP(O3998,登録者リスト!$A$1:$D$43729,4,FALSE)=基本情報!$D$6,O3998,"")),"")</f>
        <v/>
      </c>
    </row>
    <row r="3999" spans="15:16" x14ac:dyDescent="0.15">
      <c r="O3999">
        <v>3998</v>
      </c>
      <c r="P3999" t="str">
        <f>IFERROR(IF(COUNTIF(個人情報!$BI$5:$BI$401,"登録番号" &amp; リスト!O3999)&gt;=1,"",IF(VLOOKUP(O3999,登録者リスト!$A$1:$D$43729,4,FALSE)=基本情報!$D$6,O3999,"")),"")</f>
        <v/>
      </c>
    </row>
    <row r="4000" spans="15:16" x14ac:dyDescent="0.15">
      <c r="O4000">
        <v>3999</v>
      </c>
      <c r="P4000" t="str">
        <f>IFERROR(IF(COUNTIF(個人情報!$BI$5:$BI$401,"登録番号" &amp; リスト!O4000)&gt;=1,"",IF(VLOOKUP(O4000,登録者リスト!$A$1:$D$43729,4,FALSE)=基本情報!$D$6,O4000,"")),"")</f>
        <v/>
      </c>
    </row>
    <row r="4001" spans="15:16" x14ac:dyDescent="0.15">
      <c r="O4001">
        <v>4000</v>
      </c>
      <c r="P4001" t="str">
        <f>IFERROR(IF(COUNTIF(個人情報!$BI$5:$BI$401,"登録番号" &amp; リスト!O4001)&gt;=1,"",IF(VLOOKUP(O4001,登録者リスト!$A$1:$D$43729,4,FALSE)=基本情報!$D$6,O4001,"")),"")</f>
        <v/>
      </c>
    </row>
    <row r="4002" spans="15:16" x14ac:dyDescent="0.15">
      <c r="O4002">
        <v>4001</v>
      </c>
      <c r="P4002" t="str">
        <f>IFERROR(IF(COUNTIF(個人情報!$BI$5:$BI$401,"登録番号" &amp; リスト!O4002)&gt;=1,"",IF(VLOOKUP(O4002,登録者リスト!$A$1:$D$43729,4,FALSE)=基本情報!$D$6,O4002,"")),"")</f>
        <v/>
      </c>
    </row>
    <row r="4003" spans="15:16" x14ac:dyDescent="0.15">
      <c r="O4003">
        <v>4002</v>
      </c>
      <c r="P4003" t="str">
        <f>IFERROR(IF(COUNTIF(個人情報!$BI$5:$BI$401,"登録番号" &amp; リスト!O4003)&gt;=1,"",IF(VLOOKUP(O4003,登録者リスト!$A$1:$D$43729,4,FALSE)=基本情報!$D$6,O4003,"")),"")</f>
        <v/>
      </c>
    </row>
    <row r="4004" spans="15:16" x14ac:dyDescent="0.15">
      <c r="O4004">
        <v>4003</v>
      </c>
      <c r="P4004" t="str">
        <f>IFERROR(IF(COUNTIF(個人情報!$BI$5:$BI$401,"登録番号" &amp; リスト!O4004)&gt;=1,"",IF(VLOOKUP(O4004,登録者リスト!$A$1:$D$43729,4,FALSE)=基本情報!$D$6,O4004,"")),"")</f>
        <v/>
      </c>
    </row>
    <row r="4005" spans="15:16" x14ac:dyDescent="0.15">
      <c r="O4005">
        <v>4004</v>
      </c>
      <c r="P4005" t="str">
        <f>IFERROR(IF(COUNTIF(個人情報!$BI$5:$BI$401,"登録番号" &amp; リスト!O4005)&gt;=1,"",IF(VLOOKUP(O4005,登録者リスト!$A$1:$D$43729,4,FALSE)=基本情報!$D$6,O4005,"")),"")</f>
        <v/>
      </c>
    </row>
    <row r="4006" spans="15:16" x14ac:dyDescent="0.15">
      <c r="O4006">
        <v>4005</v>
      </c>
      <c r="P4006" t="str">
        <f>IFERROR(IF(COUNTIF(個人情報!$BI$5:$BI$401,"登録番号" &amp; リスト!O4006)&gt;=1,"",IF(VLOOKUP(O4006,登録者リスト!$A$1:$D$43729,4,FALSE)=基本情報!$D$6,O4006,"")),"")</f>
        <v/>
      </c>
    </row>
    <row r="4007" spans="15:16" x14ac:dyDescent="0.15">
      <c r="O4007">
        <v>4006</v>
      </c>
      <c r="P4007" t="str">
        <f>IFERROR(IF(COUNTIF(個人情報!$BI$5:$BI$401,"登録番号" &amp; リスト!O4007)&gt;=1,"",IF(VLOOKUP(O4007,登録者リスト!$A$1:$D$43729,4,FALSE)=基本情報!$D$6,O4007,"")),"")</f>
        <v/>
      </c>
    </row>
    <row r="4008" spans="15:16" x14ac:dyDescent="0.15">
      <c r="O4008">
        <v>4007</v>
      </c>
      <c r="P4008" t="str">
        <f>IFERROR(IF(COUNTIF(個人情報!$BI$5:$BI$401,"登録番号" &amp; リスト!O4008)&gt;=1,"",IF(VLOOKUP(O4008,登録者リスト!$A$1:$D$43729,4,FALSE)=基本情報!$D$6,O4008,"")),"")</f>
        <v/>
      </c>
    </row>
    <row r="4009" spans="15:16" x14ac:dyDescent="0.15">
      <c r="O4009">
        <v>4008</v>
      </c>
      <c r="P4009" t="str">
        <f>IFERROR(IF(COUNTIF(個人情報!$BI$5:$BI$401,"登録番号" &amp; リスト!O4009)&gt;=1,"",IF(VLOOKUP(O4009,登録者リスト!$A$1:$D$43729,4,FALSE)=基本情報!$D$6,O4009,"")),"")</f>
        <v/>
      </c>
    </row>
    <row r="4010" spans="15:16" x14ac:dyDescent="0.15">
      <c r="O4010">
        <v>4009</v>
      </c>
      <c r="P4010" t="str">
        <f>IFERROR(IF(COUNTIF(個人情報!$BI$5:$BI$401,"登録番号" &amp; リスト!O4010)&gt;=1,"",IF(VLOOKUP(O4010,登録者リスト!$A$1:$D$43729,4,FALSE)=基本情報!$D$6,O4010,"")),"")</f>
        <v/>
      </c>
    </row>
    <row r="4011" spans="15:16" x14ac:dyDescent="0.15">
      <c r="O4011">
        <v>4010</v>
      </c>
      <c r="P4011" t="str">
        <f>IFERROR(IF(COUNTIF(個人情報!$BI$5:$BI$401,"登録番号" &amp; リスト!O4011)&gt;=1,"",IF(VLOOKUP(O4011,登録者リスト!$A$1:$D$43729,4,FALSE)=基本情報!$D$6,O4011,"")),"")</f>
        <v/>
      </c>
    </row>
    <row r="4012" spans="15:16" x14ac:dyDescent="0.15">
      <c r="O4012">
        <v>4011</v>
      </c>
      <c r="P4012" t="str">
        <f>IFERROR(IF(COUNTIF(個人情報!$BI$5:$BI$401,"登録番号" &amp; リスト!O4012)&gt;=1,"",IF(VLOOKUP(O4012,登録者リスト!$A$1:$D$43729,4,FALSE)=基本情報!$D$6,O4012,"")),"")</f>
        <v/>
      </c>
    </row>
    <row r="4013" spans="15:16" x14ac:dyDescent="0.15">
      <c r="O4013">
        <v>4012</v>
      </c>
      <c r="P4013" t="str">
        <f>IFERROR(IF(COUNTIF(個人情報!$BI$5:$BI$401,"登録番号" &amp; リスト!O4013)&gt;=1,"",IF(VLOOKUP(O4013,登録者リスト!$A$1:$D$43729,4,FALSE)=基本情報!$D$6,O4013,"")),"")</f>
        <v/>
      </c>
    </row>
    <row r="4014" spans="15:16" x14ac:dyDescent="0.15">
      <c r="O4014">
        <v>4013</v>
      </c>
      <c r="P4014" t="str">
        <f>IFERROR(IF(COUNTIF(個人情報!$BI$5:$BI$401,"登録番号" &amp; リスト!O4014)&gt;=1,"",IF(VLOOKUP(O4014,登録者リスト!$A$1:$D$43729,4,FALSE)=基本情報!$D$6,O4014,"")),"")</f>
        <v/>
      </c>
    </row>
    <row r="4015" spans="15:16" x14ac:dyDescent="0.15">
      <c r="O4015">
        <v>4014</v>
      </c>
      <c r="P4015" t="str">
        <f>IFERROR(IF(COUNTIF(個人情報!$BI$5:$BI$401,"登録番号" &amp; リスト!O4015)&gt;=1,"",IF(VLOOKUP(O4015,登録者リスト!$A$1:$D$43729,4,FALSE)=基本情報!$D$6,O4015,"")),"")</f>
        <v/>
      </c>
    </row>
    <row r="4016" spans="15:16" x14ac:dyDescent="0.15">
      <c r="O4016">
        <v>4015</v>
      </c>
      <c r="P4016" t="str">
        <f>IFERROR(IF(COUNTIF(個人情報!$BI$5:$BI$401,"登録番号" &amp; リスト!O4016)&gt;=1,"",IF(VLOOKUP(O4016,登録者リスト!$A$1:$D$43729,4,FALSE)=基本情報!$D$6,O4016,"")),"")</f>
        <v/>
      </c>
    </row>
    <row r="4017" spans="15:16" x14ac:dyDescent="0.15">
      <c r="O4017">
        <v>4016</v>
      </c>
      <c r="P4017" t="str">
        <f>IFERROR(IF(COUNTIF(個人情報!$BI$5:$BI$401,"登録番号" &amp; リスト!O4017)&gt;=1,"",IF(VLOOKUP(O4017,登録者リスト!$A$1:$D$43729,4,FALSE)=基本情報!$D$6,O4017,"")),"")</f>
        <v/>
      </c>
    </row>
    <row r="4018" spans="15:16" x14ac:dyDescent="0.15">
      <c r="O4018">
        <v>4017</v>
      </c>
      <c r="P4018" t="str">
        <f>IFERROR(IF(COUNTIF(個人情報!$BI$5:$BI$401,"登録番号" &amp; リスト!O4018)&gt;=1,"",IF(VLOOKUP(O4018,登録者リスト!$A$1:$D$43729,4,FALSE)=基本情報!$D$6,O4018,"")),"")</f>
        <v/>
      </c>
    </row>
    <row r="4019" spans="15:16" x14ac:dyDescent="0.15">
      <c r="O4019">
        <v>4018</v>
      </c>
      <c r="P4019" t="str">
        <f>IFERROR(IF(COUNTIF(個人情報!$BI$5:$BI$401,"登録番号" &amp; リスト!O4019)&gt;=1,"",IF(VLOOKUP(O4019,登録者リスト!$A$1:$D$43729,4,FALSE)=基本情報!$D$6,O4019,"")),"")</f>
        <v/>
      </c>
    </row>
    <row r="4020" spans="15:16" x14ac:dyDescent="0.15">
      <c r="O4020">
        <v>4019</v>
      </c>
      <c r="P4020" t="str">
        <f>IFERROR(IF(COUNTIF(個人情報!$BI$5:$BI$401,"登録番号" &amp; リスト!O4020)&gt;=1,"",IF(VLOOKUP(O4020,登録者リスト!$A$1:$D$43729,4,FALSE)=基本情報!$D$6,O4020,"")),"")</f>
        <v/>
      </c>
    </row>
    <row r="4021" spans="15:16" x14ac:dyDescent="0.15">
      <c r="O4021">
        <v>4020</v>
      </c>
      <c r="P4021" t="str">
        <f>IFERROR(IF(COUNTIF(個人情報!$BI$5:$BI$401,"登録番号" &amp; リスト!O4021)&gt;=1,"",IF(VLOOKUP(O4021,登録者リスト!$A$1:$D$43729,4,FALSE)=基本情報!$D$6,O4021,"")),"")</f>
        <v/>
      </c>
    </row>
    <row r="4022" spans="15:16" x14ac:dyDescent="0.15">
      <c r="O4022">
        <v>4021</v>
      </c>
      <c r="P4022" t="str">
        <f>IFERROR(IF(COUNTIF(個人情報!$BI$5:$BI$401,"登録番号" &amp; リスト!O4022)&gt;=1,"",IF(VLOOKUP(O4022,登録者リスト!$A$1:$D$43729,4,FALSE)=基本情報!$D$6,O4022,"")),"")</f>
        <v/>
      </c>
    </row>
    <row r="4023" spans="15:16" x14ac:dyDescent="0.15">
      <c r="O4023">
        <v>4022</v>
      </c>
      <c r="P4023" t="str">
        <f>IFERROR(IF(COUNTIF(個人情報!$BI$5:$BI$401,"登録番号" &amp; リスト!O4023)&gt;=1,"",IF(VLOOKUP(O4023,登録者リスト!$A$1:$D$43729,4,FALSE)=基本情報!$D$6,O4023,"")),"")</f>
        <v/>
      </c>
    </row>
    <row r="4024" spans="15:16" x14ac:dyDescent="0.15">
      <c r="O4024">
        <v>4023</v>
      </c>
      <c r="P4024" t="str">
        <f>IFERROR(IF(COUNTIF(個人情報!$BI$5:$BI$401,"登録番号" &amp; リスト!O4024)&gt;=1,"",IF(VLOOKUP(O4024,登録者リスト!$A$1:$D$43729,4,FALSE)=基本情報!$D$6,O4024,"")),"")</f>
        <v/>
      </c>
    </row>
    <row r="4025" spans="15:16" x14ac:dyDescent="0.15">
      <c r="O4025">
        <v>4024</v>
      </c>
      <c r="P4025" t="str">
        <f>IFERROR(IF(COUNTIF(個人情報!$BI$5:$BI$401,"登録番号" &amp; リスト!O4025)&gt;=1,"",IF(VLOOKUP(O4025,登録者リスト!$A$1:$D$43729,4,FALSE)=基本情報!$D$6,O4025,"")),"")</f>
        <v/>
      </c>
    </row>
    <row r="4026" spans="15:16" x14ac:dyDescent="0.15">
      <c r="O4026">
        <v>4025</v>
      </c>
      <c r="P4026" t="str">
        <f>IFERROR(IF(COUNTIF(個人情報!$BI$5:$BI$401,"登録番号" &amp; リスト!O4026)&gt;=1,"",IF(VLOOKUP(O4026,登録者リスト!$A$1:$D$43729,4,FALSE)=基本情報!$D$6,O4026,"")),"")</f>
        <v/>
      </c>
    </row>
    <row r="4027" spans="15:16" x14ac:dyDescent="0.15">
      <c r="O4027">
        <v>4026</v>
      </c>
      <c r="P4027" t="str">
        <f>IFERROR(IF(COUNTIF(個人情報!$BI$5:$BI$401,"登録番号" &amp; リスト!O4027)&gt;=1,"",IF(VLOOKUP(O4027,登録者リスト!$A$1:$D$43729,4,FALSE)=基本情報!$D$6,O4027,"")),"")</f>
        <v/>
      </c>
    </row>
    <row r="4028" spans="15:16" x14ac:dyDescent="0.15">
      <c r="O4028">
        <v>4027</v>
      </c>
      <c r="P4028" t="str">
        <f>IFERROR(IF(COUNTIF(個人情報!$BI$5:$BI$401,"登録番号" &amp; リスト!O4028)&gt;=1,"",IF(VLOOKUP(O4028,登録者リスト!$A$1:$D$43729,4,FALSE)=基本情報!$D$6,O4028,"")),"")</f>
        <v/>
      </c>
    </row>
    <row r="4029" spans="15:16" x14ac:dyDescent="0.15">
      <c r="O4029">
        <v>4028</v>
      </c>
      <c r="P4029" t="str">
        <f>IFERROR(IF(COUNTIF(個人情報!$BI$5:$BI$401,"登録番号" &amp; リスト!O4029)&gt;=1,"",IF(VLOOKUP(O4029,登録者リスト!$A$1:$D$43729,4,FALSE)=基本情報!$D$6,O4029,"")),"")</f>
        <v/>
      </c>
    </row>
    <row r="4030" spans="15:16" x14ac:dyDescent="0.15">
      <c r="O4030">
        <v>4029</v>
      </c>
      <c r="P4030" t="str">
        <f>IFERROR(IF(COUNTIF(個人情報!$BI$5:$BI$401,"登録番号" &amp; リスト!O4030)&gt;=1,"",IF(VLOOKUP(O4030,登録者リスト!$A$1:$D$43729,4,FALSE)=基本情報!$D$6,O4030,"")),"")</f>
        <v/>
      </c>
    </row>
    <row r="4031" spans="15:16" x14ac:dyDescent="0.15">
      <c r="O4031">
        <v>4030</v>
      </c>
      <c r="P4031" t="str">
        <f>IFERROR(IF(COUNTIF(個人情報!$BI$5:$BI$401,"登録番号" &amp; リスト!O4031)&gt;=1,"",IF(VLOOKUP(O4031,登録者リスト!$A$1:$D$43729,4,FALSE)=基本情報!$D$6,O4031,"")),"")</f>
        <v/>
      </c>
    </row>
    <row r="4032" spans="15:16" x14ac:dyDescent="0.15">
      <c r="O4032">
        <v>4031</v>
      </c>
      <c r="P4032" t="str">
        <f>IFERROR(IF(COUNTIF(個人情報!$BI$5:$BI$401,"登録番号" &amp; リスト!O4032)&gt;=1,"",IF(VLOOKUP(O4032,登録者リスト!$A$1:$D$43729,4,FALSE)=基本情報!$D$6,O4032,"")),"")</f>
        <v/>
      </c>
    </row>
    <row r="4033" spans="15:16" x14ac:dyDescent="0.15">
      <c r="O4033">
        <v>4032</v>
      </c>
      <c r="P4033" t="str">
        <f>IFERROR(IF(COUNTIF(個人情報!$BI$5:$BI$401,"登録番号" &amp; リスト!O4033)&gt;=1,"",IF(VLOOKUP(O4033,登録者リスト!$A$1:$D$43729,4,FALSE)=基本情報!$D$6,O4033,"")),"")</f>
        <v/>
      </c>
    </row>
    <row r="4034" spans="15:16" x14ac:dyDescent="0.15">
      <c r="O4034">
        <v>4033</v>
      </c>
      <c r="P4034" t="str">
        <f>IFERROR(IF(COUNTIF(個人情報!$BI$5:$BI$401,"登録番号" &amp; リスト!O4034)&gt;=1,"",IF(VLOOKUP(O4034,登録者リスト!$A$1:$D$43729,4,FALSE)=基本情報!$D$6,O4034,"")),"")</f>
        <v/>
      </c>
    </row>
    <row r="4035" spans="15:16" x14ac:dyDescent="0.15">
      <c r="O4035">
        <v>4034</v>
      </c>
      <c r="P4035" t="str">
        <f>IFERROR(IF(COUNTIF(個人情報!$BI$5:$BI$401,"登録番号" &amp; リスト!O4035)&gt;=1,"",IF(VLOOKUP(O4035,登録者リスト!$A$1:$D$43729,4,FALSE)=基本情報!$D$6,O4035,"")),"")</f>
        <v/>
      </c>
    </row>
    <row r="4036" spans="15:16" x14ac:dyDescent="0.15">
      <c r="O4036">
        <v>4035</v>
      </c>
      <c r="P4036" t="str">
        <f>IFERROR(IF(COUNTIF(個人情報!$BI$5:$BI$401,"登録番号" &amp; リスト!O4036)&gt;=1,"",IF(VLOOKUP(O4036,登録者リスト!$A$1:$D$43729,4,FALSE)=基本情報!$D$6,O4036,"")),"")</f>
        <v/>
      </c>
    </row>
    <row r="4037" spans="15:16" x14ac:dyDescent="0.15">
      <c r="O4037">
        <v>4036</v>
      </c>
      <c r="P4037" t="str">
        <f>IFERROR(IF(COUNTIF(個人情報!$BI$5:$BI$401,"登録番号" &amp; リスト!O4037)&gt;=1,"",IF(VLOOKUP(O4037,登録者リスト!$A$1:$D$43729,4,FALSE)=基本情報!$D$6,O4037,"")),"")</f>
        <v/>
      </c>
    </row>
    <row r="4038" spans="15:16" x14ac:dyDescent="0.15">
      <c r="O4038">
        <v>4037</v>
      </c>
      <c r="P4038" t="str">
        <f>IFERROR(IF(COUNTIF(個人情報!$BI$5:$BI$401,"登録番号" &amp; リスト!O4038)&gt;=1,"",IF(VLOOKUP(O4038,登録者リスト!$A$1:$D$43729,4,FALSE)=基本情報!$D$6,O4038,"")),"")</f>
        <v/>
      </c>
    </row>
    <row r="4039" spans="15:16" x14ac:dyDescent="0.15">
      <c r="O4039">
        <v>4038</v>
      </c>
      <c r="P4039" t="str">
        <f>IFERROR(IF(COUNTIF(個人情報!$BI$5:$BI$401,"登録番号" &amp; リスト!O4039)&gt;=1,"",IF(VLOOKUP(O4039,登録者リスト!$A$1:$D$43729,4,FALSE)=基本情報!$D$6,O4039,"")),"")</f>
        <v/>
      </c>
    </row>
    <row r="4040" spans="15:16" x14ac:dyDescent="0.15">
      <c r="O4040">
        <v>4039</v>
      </c>
      <c r="P4040" t="str">
        <f>IFERROR(IF(COUNTIF(個人情報!$BI$5:$BI$401,"登録番号" &amp; リスト!O4040)&gt;=1,"",IF(VLOOKUP(O4040,登録者リスト!$A$1:$D$43729,4,FALSE)=基本情報!$D$6,O4040,"")),"")</f>
        <v/>
      </c>
    </row>
    <row r="4041" spans="15:16" x14ac:dyDescent="0.15">
      <c r="O4041">
        <v>4040</v>
      </c>
      <c r="P4041" t="str">
        <f>IFERROR(IF(COUNTIF(個人情報!$BI$5:$BI$401,"登録番号" &amp; リスト!O4041)&gt;=1,"",IF(VLOOKUP(O4041,登録者リスト!$A$1:$D$43729,4,FALSE)=基本情報!$D$6,O4041,"")),"")</f>
        <v/>
      </c>
    </row>
    <row r="4042" spans="15:16" x14ac:dyDescent="0.15">
      <c r="O4042">
        <v>4041</v>
      </c>
      <c r="P4042" t="str">
        <f>IFERROR(IF(COUNTIF(個人情報!$BI$5:$BI$401,"登録番号" &amp; リスト!O4042)&gt;=1,"",IF(VLOOKUP(O4042,登録者リスト!$A$1:$D$43729,4,FALSE)=基本情報!$D$6,O4042,"")),"")</f>
        <v/>
      </c>
    </row>
    <row r="4043" spans="15:16" x14ac:dyDescent="0.15">
      <c r="O4043">
        <v>4042</v>
      </c>
      <c r="P4043" t="str">
        <f>IFERROR(IF(COUNTIF(個人情報!$BI$5:$BI$401,"登録番号" &amp; リスト!O4043)&gt;=1,"",IF(VLOOKUP(O4043,登録者リスト!$A$1:$D$43729,4,FALSE)=基本情報!$D$6,O4043,"")),"")</f>
        <v/>
      </c>
    </row>
    <row r="4044" spans="15:16" x14ac:dyDescent="0.15">
      <c r="O4044">
        <v>4043</v>
      </c>
      <c r="P4044" t="str">
        <f>IFERROR(IF(COUNTIF(個人情報!$BI$5:$BI$401,"登録番号" &amp; リスト!O4044)&gt;=1,"",IF(VLOOKUP(O4044,登録者リスト!$A$1:$D$43729,4,FALSE)=基本情報!$D$6,O4044,"")),"")</f>
        <v/>
      </c>
    </row>
    <row r="4045" spans="15:16" x14ac:dyDescent="0.15">
      <c r="O4045">
        <v>4044</v>
      </c>
      <c r="P4045" t="str">
        <f>IFERROR(IF(COUNTIF(個人情報!$BI$5:$BI$401,"登録番号" &amp; リスト!O4045)&gt;=1,"",IF(VLOOKUP(O4045,登録者リスト!$A$1:$D$43729,4,FALSE)=基本情報!$D$6,O4045,"")),"")</f>
        <v/>
      </c>
    </row>
    <row r="4046" spans="15:16" x14ac:dyDescent="0.15">
      <c r="O4046">
        <v>4045</v>
      </c>
      <c r="P4046" t="str">
        <f>IFERROR(IF(COUNTIF(個人情報!$BI$5:$BI$401,"登録番号" &amp; リスト!O4046)&gt;=1,"",IF(VLOOKUP(O4046,登録者リスト!$A$1:$D$43729,4,FALSE)=基本情報!$D$6,O4046,"")),"")</f>
        <v/>
      </c>
    </row>
    <row r="4047" spans="15:16" x14ac:dyDescent="0.15">
      <c r="O4047">
        <v>4046</v>
      </c>
      <c r="P4047" t="str">
        <f>IFERROR(IF(COUNTIF(個人情報!$BI$5:$BI$401,"登録番号" &amp; リスト!O4047)&gt;=1,"",IF(VLOOKUP(O4047,登録者リスト!$A$1:$D$43729,4,FALSE)=基本情報!$D$6,O4047,"")),"")</f>
        <v/>
      </c>
    </row>
    <row r="4048" spans="15:16" x14ac:dyDescent="0.15">
      <c r="O4048">
        <v>4047</v>
      </c>
      <c r="P4048" t="str">
        <f>IFERROR(IF(COUNTIF(個人情報!$BI$5:$BI$401,"登録番号" &amp; リスト!O4048)&gt;=1,"",IF(VLOOKUP(O4048,登録者リスト!$A$1:$D$43729,4,FALSE)=基本情報!$D$6,O4048,"")),"")</f>
        <v/>
      </c>
    </row>
    <row r="4049" spans="15:16" x14ac:dyDescent="0.15">
      <c r="O4049">
        <v>4048</v>
      </c>
      <c r="P4049" t="str">
        <f>IFERROR(IF(COUNTIF(個人情報!$BI$5:$BI$401,"登録番号" &amp; リスト!O4049)&gt;=1,"",IF(VLOOKUP(O4049,登録者リスト!$A$1:$D$43729,4,FALSE)=基本情報!$D$6,O4049,"")),"")</f>
        <v/>
      </c>
    </row>
    <row r="4050" spans="15:16" x14ac:dyDescent="0.15">
      <c r="O4050">
        <v>4049</v>
      </c>
      <c r="P4050" t="str">
        <f>IFERROR(IF(COUNTIF(個人情報!$BI$5:$BI$401,"登録番号" &amp; リスト!O4050)&gt;=1,"",IF(VLOOKUP(O4050,登録者リスト!$A$1:$D$43729,4,FALSE)=基本情報!$D$6,O4050,"")),"")</f>
        <v/>
      </c>
    </row>
    <row r="4051" spans="15:16" x14ac:dyDescent="0.15">
      <c r="O4051">
        <v>4050</v>
      </c>
      <c r="P4051" t="str">
        <f>IFERROR(IF(COUNTIF(個人情報!$BI$5:$BI$401,"登録番号" &amp; リスト!O4051)&gt;=1,"",IF(VLOOKUP(O4051,登録者リスト!$A$1:$D$43729,4,FALSE)=基本情報!$D$6,O4051,"")),"")</f>
        <v/>
      </c>
    </row>
    <row r="4052" spans="15:16" x14ac:dyDescent="0.15">
      <c r="O4052">
        <v>4051</v>
      </c>
      <c r="P4052" t="str">
        <f>IFERROR(IF(COUNTIF(個人情報!$BI$5:$BI$401,"登録番号" &amp; リスト!O4052)&gt;=1,"",IF(VLOOKUP(O4052,登録者リスト!$A$1:$D$43729,4,FALSE)=基本情報!$D$6,O4052,"")),"")</f>
        <v/>
      </c>
    </row>
    <row r="4053" spans="15:16" x14ac:dyDescent="0.15">
      <c r="O4053">
        <v>4052</v>
      </c>
      <c r="P4053" t="str">
        <f>IFERROR(IF(COUNTIF(個人情報!$BI$5:$BI$401,"登録番号" &amp; リスト!O4053)&gt;=1,"",IF(VLOOKUP(O4053,登録者リスト!$A$1:$D$43729,4,FALSE)=基本情報!$D$6,O4053,"")),"")</f>
        <v/>
      </c>
    </row>
    <row r="4054" spans="15:16" x14ac:dyDescent="0.15">
      <c r="O4054">
        <v>4053</v>
      </c>
      <c r="P4054" t="str">
        <f>IFERROR(IF(COUNTIF(個人情報!$BI$5:$BI$401,"登録番号" &amp; リスト!O4054)&gt;=1,"",IF(VLOOKUP(O4054,登録者リスト!$A$1:$D$43729,4,FALSE)=基本情報!$D$6,O4054,"")),"")</f>
        <v/>
      </c>
    </row>
    <row r="4055" spans="15:16" x14ac:dyDescent="0.15">
      <c r="O4055">
        <v>4054</v>
      </c>
      <c r="P4055" t="str">
        <f>IFERROR(IF(COUNTIF(個人情報!$BI$5:$BI$401,"登録番号" &amp; リスト!O4055)&gt;=1,"",IF(VLOOKUP(O4055,登録者リスト!$A$1:$D$43729,4,FALSE)=基本情報!$D$6,O4055,"")),"")</f>
        <v/>
      </c>
    </row>
    <row r="4056" spans="15:16" x14ac:dyDescent="0.15">
      <c r="O4056">
        <v>4055</v>
      </c>
      <c r="P4056" t="str">
        <f>IFERROR(IF(COUNTIF(個人情報!$BI$5:$BI$401,"登録番号" &amp; リスト!O4056)&gt;=1,"",IF(VLOOKUP(O4056,登録者リスト!$A$1:$D$43729,4,FALSE)=基本情報!$D$6,O4056,"")),"")</f>
        <v/>
      </c>
    </row>
    <row r="4057" spans="15:16" x14ac:dyDescent="0.15">
      <c r="O4057">
        <v>4056</v>
      </c>
      <c r="P4057" t="str">
        <f>IFERROR(IF(COUNTIF(個人情報!$BI$5:$BI$401,"登録番号" &amp; リスト!O4057)&gt;=1,"",IF(VLOOKUP(O4057,登録者リスト!$A$1:$D$43729,4,FALSE)=基本情報!$D$6,O4057,"")),"")</f>
        <v/>
      </c>
    </row>
    <row r="4058" spans="15:16" x14ac:dyDescent="0.15">
      <c r="O4058">
        <v>4057</v>
      </c>
      <c r="P4058" t="str">
        <f>IFERROR(IF(COUNTIF(個人情報!$BI$5:$BI$401,"登録番号" &amp; リスト!O4058)&gt;=1,"",IF(VLOOKUP(O4058,登録者リスト!$A$1:$D$43729,4,FALSE)=基本情報!$D$6,O4058,"")),"")</f>
        <v/>
      </c>
    </row>
    <row r="4059" spans="15:16" x14ac:dyDescent="0.15">
      <c r="O4059">
        <v>4058</v>
      </c>
      <c r="P4059" t="str">
        <f>IFERROR(IF(COUNTIF(個人情報!$BI$5:$BI$401,"登録番号" &amp; リスト!O4059)&gt;=1,"",IF(VLOOKUP(O4059,登録者リスト!$A$1:$D$43729,4,FALSE)=基本情報!$D$6,O4059,"")),"")</f>
        <v/>
      </c>
    </row>
    <row r="4060" spans="15:16" x14ac:dyDescent="0.15">
      <c r="O4060">
        <v>4059</v>
      </c>
      <c r="P4060" t="str">
        <f>IFERROR(IF(COUNTIF(個人情報!$BI$5:$BI$401,"登録番号" &amp; リスト!O4060)&gt;=1,"",IF(VLOOKUP(O4060,登録者リスト!$A$1:$D$43729,4,FALSE)=基本情報!$D$6,O4060,"")),"")</f>
        <v/>
      </c>
    </row>
    <row r="4061" spans="15:16" x14ac:dyDescent="0.15">
      <c r="O4061">
        <v>4060</v>
      </c>
      <c r="P4061" t="str">
        <f>IFERROR(IF(COUNTIF(個人情報!$BI$5:$BI$401,"登録番号" &amp; リスト!O4061)&gt;=1,"",IF(VLOOKUP(O4061,登録者リスト!$A$1:$D$43729,4,FALSE)=基本情報!$D$6,O4061,"")),"")</f>
        <v/>
      </c>
    </row>
    <row r="4062" spans="15:16" x14ac:dyDescent="0.15">
      <c r="O4062">
        <v>4061</v>
      </c>
      <c r="P4062" t="str">
        <f>IFERROR(IF(COUNTIF(個人情報!$BI$5:$BI$401,"登録番号" &amp; リスト!O4062)&gt;=1,"",IF(VLOOKUP(O4062,登録者リスト!$A$1:$D$43729,4,FALSE)=基本情報!$D$6,O4062,"")),"")</f>
        <v/>
      </c>
    </row>
    <row r="4063" spans="15:16" x14ac:dyDescent="0.15">
      <c r="O4063">
        <v>4062</v>
      </c>
      <c r="P4063" t="str">
        <f>IFERROR(IF(COUNTIF(個人情報!$BI$5:$BI$401,"登録番号" &amp; リスト!O4063)&gt;=1,"",IF(VLOOKUP(O4063,登録者リスト!$A$1:$D$43729,4,FALSE)=基本情報!$D$6,O4063,"")),"")</f>
        <v/>
      </c>
    </row>
    <row r="4064" spans="15:16" x14ac:dyDescent="0.15">
      <c r="O4064">
        <v>4063</v>
      </c>
      <c r="P4064" t="str">
        <f>IFERROR(IF(COUNTIF(個人情報!$BI$5:$BI$401,"登録番号" &amp; リスト!O4064)&gt;=1,"",IF(VLOOKUP(O4064,登録者リスト!$A$1:$D$43729,4,FALSE)=基本情報!$D$6,O4064,"")),"")</f>
        <v/>
      </c>
    </row>
    <row r="4065" spans="15:16" x14ac:dyDescent="0.15">
      <c r="O4065">
        <v>4064</v>
      </c>
      <c r="P4065" t="str">
        <f>IFERROR(IF(COUNTIF(個人情報!$BI$5:$BI$401,"登録番号" &amp; リスト!O4065)&gt;=1,"",IF(VLOOKUP(O4065,登録者リスト!$A$1:$D$43729,4,FALSE)=基本情報!$D$6,O4065,"")),"")</f>
        <v/>
      </c>
    </row>
    <row r="4066" spans="15:16" x14ac:dyDescent="0.15">
      <c r="O4066">
        <v>4065</v>
      </c>
      <c r="P4066" t="str">
        <f>IFERROR(IF(COUNTIF(個人情報!$BI$5:$BI$401,"登録番号" &amp; リスト!O4066)&gt;=1,"",IF(VLOOKUP(O4066,登録者リスト!$A$1:$D$43729,4,FALSE)=基本情報!$D$6,O4066,"")),"")</f>
        <v/>
      </c>
    </row>
    <row r="4067" spans="15:16" x14ac:dyDescent="0.15">
      <c r="O4067">
        <v>4066</v>
      </c>
      <c r="P4067" t="str">
        <f>IFERROR(IF(COUNTIF(個人情報!$BI$5:$BI$401,"登録番号" &amp; リスト!O4067)&gt;=1,"",IF(VLOOKUP(O4067,登録者リスト!$A$1:$D$43729,4,FALSE)=基本情報!$D$6,O4067,"")),"")</f>
        <v/>
      </c>
    </row>
    <row r="4068" spans="15:16" x14ac:dyDescent="0.15">
      <c r="O4068">
        <v>4067</v>
      </c>
      <c r="P4068" t="str">
        <f>IFERROR(IF(COUNTIF(個人情報!$BI$5:$BI$401,"登録番号" &amp; リスト!O4068)&gt;=1,"",IF(VLOOKUP(O4068,登録者リスト!$A$1:$D$43729,4,FALSE)=基本情報!$D$6,O4068,"")),"")</f>
        <v/>
      </c>
    </row>
    <row r="4069" spans="15:16" x14ac:dyDescent="0.15">
      <c r="O4069">
        <v>4068</v>
      </c>
      <c r="P4069" t="str">
        <f>IFERROR(IF(COUNTIF(個人情報!$BI$5:$BI$401,"登録番号" &amp; リスト!O4069)&gt;=1,"",IF(VLOOKUP(O4069,登録者リスト!$A$1:$D$43729,4,FALSE)=基本情報!$D$6,O4069,"")),"")</f>
        <v/>
      </c>
    </row>
    <row r="4070" spans="15:16" x14ac:dyDescent="0.15">
      <c r="O4070">
        <v>4069</v>
      </c>
      <c r="P4070" t="str">
        <f>IFERROR(IF(COUNTIF(個人情報!$BI$5:$BI$401,"登録番号" &amp; リスト!O4070)&gt;=1,"",IF(VLOOKUP(O4070,登録者リスト!$A$1:$D$43729,4,FALSE)=基本情報!$D$6,O4070,"")),"")</f>
        <v/>
      </c>
    </row>
    <row r="4071" spans="15:16" x14ac:dyDescent="0.15">
      <c r="O4071">
        <v>4070</v>
      </c>
      <c r="P4071" t="str">
        <f>IFERROR(IF(COUNTIF(個人情報!$BI$5:$BI$401,"登録番号" &amp; リスト!O4071)&gt;=1,"",IF(VLOOKUP(O4071,登録者リスト!$A$1:$D$43729,4,FALSE)=基本情報!$D$6,O4071,"")),"")</f>
        <v/>
      </c>
    </row>
    <row r="4072" spans="15:16" x14ac:dyDescent="0.15">
      <c r="O4072">
        <v>4071</v>
      </c>
      <c r="P4072" t="str">
        <f>IFERROR(IF(COUNTIF(個人情報!$BI$5:$BI$401,"登録番号" &amp; リスト!O4072)&gt;=1,"",IF(VLOOKUP(O4072,登録者リスト!$A$1:$D$43729,4,FALSE)=基本情報!$D$6,O4072,"")),"")</f>
        <v/>
      </c>
    </row>
    <row r="4073" spans="15:16" x14ac:dyDescent="0.15">
      <c r="O4073">
        <v>4072</v>
      </c>
      <c r="P4073" t="str">
        <f>IFERROR(IF(COUNTIF(個人情報!$BI$5:$BI$401,"登録番号" &amp; リスト!O4073)&gt;=1,"",IF(VLOOKUP(O4073,登録者リスト!$A$1:$D$43729,4,FALSE)=基本情報!$D$6,O4073,"")),"")</f>
        <v/>
      </c>
    </row>
    <row r="4074" spans="15:16" x14ac:dyDescent="0.15">
      <c r="O4074">
        <v>4073</v>
      </c>
      <c r="P4074" t="str">
        <f>IFERROR(IF(COUNTIF(個人情報!$BI$5:$BI$401,"登録番号" &amp; リスト!O4074)&gt;=1,"",IF(VLOOKUP(O4074,登録者リスト!$A$1:$D$43729,4,FALSE)=基本情報!$D$6,O4074,"")),"")</f>
        <v/>
      </c>
    </row>
    <row r="4075" spans="15:16" x14ac:dyDescent="0.15">
      <c r="O4075">
        <v>4074</v>
      </c>
      <c r="P4075" t="str">
        <f>IFERROR(IF(COUNTIF(個人情報!$BI$5:$BI$401,"登録番号" &amp; リスト!O4075)&gt;=1,"",IF(VLOOKUP(O4075,登録者リスト!$A$1:$D$43729,4,FALSE)=基本情報!$D$6,O4075,"")),"")</f>
        <v/>
      </c>
    </row>
    <row r="4076" spans="15:16" x14ac:dyDescent="0.15">
      <c r="O4076">
        <v>4075</v>
      </c>
      <c r="P4076" t="str">
        <f>IFERROR(IF(COUNTIF(個人情報!$BI$5:$BI$401,"登録番号" &amp; リスト!O4076)&gt;=1,"",IF(VLOOKUP(O4076,登録者リスト!$A$1:$D$43729,4,FALSE)=基本情報!$D$6,O4076,"")),"")</f>
        <v/>
      </c>
    </row>
    <row r="4077" spans="15:16" x14ac:dyDescent="0.15">
      <c r="O4077">
        <v>4076</v>
      </c>
      <c r="P4077" t="str">
        <f>IFERROR(IF(COUNTIF(個人情報!$BI$5:$BI$401,"登録番号" &amp; リスト!O4077)&gt;=1,"",IF(VLOOKUP(O4077,登録者リスト!$A$1:$D$43729,4,FALSE)=基本情報!$D$6,O4077,"")),"")</f>
        <v/>
      </c>
    </row>
    <row r="4078" spans="15:16" x14ac:dyDescent="0.15">
      <c r="O4078">
        <v>4077</v>
      </c>
      <c r="P4078" t="str">
        <f>IFERROR(IF(COUNTIF(個人情報!$BI$5:$BI$401,"登録番号" &amp; リスト!O4078)&gt;=1,"",IF(VLOOKUP(O4078,登録者リスト!$A$1:$D$43729,4,FALSE)=基本情報!$D$6,O4078,"")),"")</f>
        <v/>
      </c>
    </row>
    <row r="4079" spans="15:16" x14ac:dyDescent="0.15">
      <c r="O4079">
        <v>4078</v>
      </c>
      <c r="P4079" t="str">
        <f>IFERROR(IF(COUNTIF(個人情報!$BI$5:$BI$401,"登録番号" &amp; リスト!O4079)&gt;=1,"",IF(VLOOKUP(O4079,登録者リスト!$A$1:$D$43729,4,FALSE)=基本情報!$D$6,O4079,"")),"")</f>
        <v/>
      </c>
    </row>
    <row r="4080" spans="15:16" x14ac:dyDescent="0.15">
      <c r="O4080">
        <v>4079</v>
      </c>
      <c r="P4080" t="str">
        <f>IFERROR(IF(COUNTIF(個人情報!$BI$5:$BI$401,"登録番号" &amp; リスト!O4080)&gt;=1,"",IF(VLOOKUP(O4080,登録者リスト!$A$1:$D$43729,4,FALSE)=基本情報!$D$6,O4080,"")),"")</f>
        <v/>
      </c>
    </row>
    <row r="4081" spans="15:16" x14ac:dyDescent="0.15">
      <c r="O4081">
        <v>4080</v>
      </c>
      <c r="P4081" t="str">
        <f>IFERROR(IF(COUNTIF(個人情報!$BI$5:$BI$401,"登録番号" &amp; リスト!O4081)&gt;=1,"",IF(VLOOKUP(O4081,登録者リスト!$A$1:$D$43729,4,FALSE)=基本情報!$D$6,O4081,"")),"")</f>
        <v/>
      </c>
    </row>
    <row r="4082" spans="15:16" x14ac:dyDescent="0.15">
      <c r="O4082">
        <v>4081</v>
      </c>
      <c r="P4082" t="str">
        <f>IFERROR(IF(COUNTIF(個人情報!$BI$5:$BI$401,"登録番号" &amp; リスト!O4082)&gt;=1,"",IF(VLOOKUP(O4082,登録者リスト!$A$1:$D$43729,4,FALSE)=基本情報!$D$6,O4082,"")),"")</f>
        <v/>
      </c>
    </row>
    <row r="4083" spans="15:16" x14ac:dyDescent="0.15">
      <c r="O4083">
        <v>4082</v>
      </c>
      <c r="P4083" t="str">
        <f>IFERROR(IF(COUNTIF(個人情報!$BI$5:$BI$401,"登録番号" &amp; リスト!O4083)&gt;=1,"",IF(VLOOKUP(O4083,登録者リスト!$A$1:$D$43729,4,FALSE)=基本情報!$D$6,O4083,"")),"")</f>
        <v/>
      </c>
    </row>
    <row r="4084" spans="15:16" x14ac:dyDescent="0.15">
      <c r="O4084">
        <v>4083</v>
      </c>
      <c r="P4084" t="str">
        <f>IFERROR(IF(COUNTIF(個人情報!$BI$5:$BI$401,"登録番号" &amp; リスト!O4084)&gt;=1,"",IF(VLOOKUP(O4084,登録者リスト!$A$1:$D$43729,4,FALSE)=基本情報!$D$6,O4084,"")),"")</f>
        <v/>
      </c>
    </row>
    <row r="4085" spans="15:16" x14ac:dyDescent="0.15">
      <c r="O4085">
        <v>4084</v>
      </c>
      <c r="P4085" t="str">
        <f>IFERROR(IF(COUNTIF(個人情報!$BI$5:$BI$401,"登録番号" &amp; リスト!O4085)&gt;=1,"",IF(VLOOKUP(O4085,登録者リスト!$A$1:$D$43729,4,FALSE)=基本情報!$D$6,O4085,"")),"")</f>
        <v/>
      </c>
    </row>
    <row r="4086" spans="15:16" x14ac:dyDescent="0.15">
      <c r="O4086">
        <v>4085</v>
      </c>
      <c r="P4086" t="str">
        <f>IFERROR(IF(COUNTIF(個人情報!$BI$5:$BI$401,"登録番号" &amp; リスト!O4086)&gt;=1,"",IF(VLOOKUP(O4086,登録者リスト!$A$1:$D$43729,4,FALSE)=基本情報!$D$6,O4086,"")),"")</f>
        <v/>
      </c>
    </row>
    <row r="4087" spans="15:16" x14ac:dyDescent="0.15">
      <c r="O4087">
        <v>4086</v>
      </c>
      <c r="P4087" t="str">
        <f>IFERROR(IF(COUNTIF(個人情報!$BI$5:$BI$401,"登録番号" &amp; リスト!O4087)&gt;=1,"",IF(VLOOKUP(O4087,登録者リスト!$A$1:$D$43729,4,FALSE)=基本情報!$D$6,O4087,"")),"")</f>
        <v/>
      </c>
    </row>
    <row r="4088" spans="15:16" x14ac:dyDescent="0.15">
      <c r="O4088">
        <v>4087</v>
      </c>
      <c r="P4088" t="str">
        <f>IFERROR(IF(COUNTIF(個人情報!$BI$5:$BI$401,"登録番号" &amp; リスト!O4088)&gt;=1,"",IF(VLOOKUP(O4088,登録者リスト!$A$1:$D$43729,4,FALSE)=基本情報!$D$6,O4088,"")),"")</f>
        <v/>
      </c>
    </row>
    <row r="4089" spans="15:16" x14ac:dyDescent="0.15">
      <c r="O4089">
        <v>4088</v>
      </c>
      <c r="P4089" t="str">
        <f>IFERROR(IF(COUNTIF(個人情報!$BI$5:$BI$401,"登録番号" &amp; リスト!O4089)&gt;=1,"",IF(VLOOKUP(O4089,登録者リスト!$A$1:$D$43729,4,FALSE)=基本情報!$D$6,O4089,"")),"")</f>
        <v/>
      </c>
    </row>
    <row r="4090" spans="15:16" x14ac:dyDescent="0.15">
      <c r="O4090">
        <v>4089</v>
      </c>
      <c r="P4090" t="str">
        <f>IFERROR(IF(COUNTIF(個人情報!$BI$5:$BI$401,"登録番号" &amp; リスト!O4090)&gt;=1,"",IF(VLOOKUP(O4090,登録者リスト!$A$1:$D$43729,4,FALSE)=基本情報!$D$6,O4090,"")),"")</f>
        <v/>
      </c>
    </row>
    <row r="4091" spans="15:16" x14ac:dyDescent="0.15">
      <c r="O4091">
        <v>4090</v>
      </c>
      <c r="P4091" t="str">
        <f>IFERROR(IF(COUNTIF(個人情報!$BI$5:$BI$401,"登録番号" &amp; リスト!O4091)&gt;=1,"",IF(VLOOKUP(O4091,登録者リスト!$A$1:$D$43729,4,FALSE)=基本情報!$D$6,O4091,"")),"")</f>
        <v/>
      </c>
    </row>
    <row r="4092" spans="15:16" x14ac:dyDescent="0.15">
      <c r="O4092">
        <v>4091</v>
      </c>
      <c r="P4092" t="str">
        <f>IFERROR(IF(COUNTIF(個人情報!$BI$5:$BI$401,"登録番号" &amp; リスト!O4092)&gt;=1,"",IF(VLOOKUP(O4092,登録者リスト!$A$1:$D$43729,4,FALSE)=基本情報!$D$6,O4092,"")),"")</f>
        <v/>
      </c>
    </row>
    <row r="4093" spans="15:16" x14ac:dyDescent="0.15">
      <c r="O4093">
        <v>4092</v>
      </c>
      <c r="P4093" t="str">
        <f>IFERROR(IF(COUNTIF(個人情報!$BI$5:$BI$401,"登録番号" &amp; リスト!O4093)&gt;=1,"",IF(VLOOKUP(O4093,登録者リスト!$A$1:$D$43729,4,FALSE)=基本情報!$D$6,O4093,"")),"")</f>
        <v/>
      </c>
    </row>
    <row r="4094" spans="15:16" x14ac:dyDescent="0.15">
      <c r="O4094">
        <v>4093</v>
      </c>
      <c r="P4094" t="str">
        <f>IFERROR(IF(COUNTIF(個人情報!$BI$5:$BI$401,"登録番号" &amp; リスト!O4094)&gt;=1,"",IF(VLOOKUP(O4094,登録者リスト!$A$1:$D$43729,4,FALSE)=基本情報!$D$6,O4094,"")),"")</f>
        <v/>
      </c>
    </row>
    <row r="4095" spans="15:16" x14ac:dyDescent="0.15">
      <c r="O4095">
        <v>4094</v>
      </c>
      <c r="P4095" t="str">
        <f>IFERROR(IF(COUNTIF(個人情報!$BI$5:$BI$401,"登録番号" &amp; リスト!O4095)&gt;=1,"",IF(VLOOKUP(O4095,登録者リスト!$A$1:$D$43729,4,FALSE)=基本情報!$D$6,O4095,"")),"")</f>
        <v/>
      </c>
    </row>
    <row r="4096" spans="15:16" x14ac:dyDescent="0.15">
      <c r="O4096">
        <v>4095</v>
      </c>
      <c r="P4096" t="str">
        <f>IFERROR(IF(COUNTIF(個人情報!$BI$5:$BI$401,"登録番号" &amp; リスト!O4096)&gt;=1,"",IF(VLOOKUP(O4096,登録者リスト!$A$1:$D$43729,4,FALSE)=基本情報!$D$6,O4096,"")),"")</f>
        <v/>
      </c>
    </row>
    <row r="4097" spans="15:16" x14ac:dyDescent="0.15">
      <c r="O4097">
        <v>4096</v>
      </c>
      <c r="P4097" t="str">
        <f>IFERROR(IF(COUNTIF(個人情報!$BI$5:$BI$401,"登録番号" &amp; リスト!O4097)&gt;=1,"",IF(VLOOKUP(O4097,登録者リスト!$A$1:$D$43729,4,FALSE)=基本情報!$D$6,O4097,"")),"")</f>
        <v/>
      </c>
    </row>
    <row r="4098" spans="15:16" x14ac:dyDescent="0.15">
      <c r="O4098">
        <v>4097</v>
      </c>
      <c r="P4098" t="str">
        <f>IFERROR(IF(COUNTIF(個人情報!$BI$5:$BI$401,"登録番号" &amp; リスト!O4098)&gt;=1,"",IF(VLOOKUP(O4098,登録者リスト!$A$1:$D$43729,4,FALSE)=基本情報!$D$6,O4098,"")),"")</f>
        <v/>
      </c>
    </row>
    <row r="4099" spans="15:16" x14ac:dyDescent="0.15">
      <c r="O4099">
        <v>4098</v>
      </c>
      <c r="P4099" t="str">
        <f>IFERROR(IF(COUNTIF(個人情報!$BI$5:$BI$401,"登録番号" &amp; リスト!O4099)&gt;=1,"",IF(VLOOKUP(O4099,登録者リスト!$A$1:$D$43729,4,FALSE)=基本情報!$D$6,O4099,"")),"")</f>
        <v/>
      </c>
    </row>
    <row r="4100" spans="15:16" x14ac:dyDescent="0.15">
      <c r="O4100">
        <v>4099</v>
      </c>
      <c r="P4100" t="str">
        <f>IFERROR(IF(COUNTIF(個人情報!$BI$5:$BI$401,"登録番号" &amp; リスト!O4100)&gt;=1,"",IF(VLOOKUP(O4100,登録者リスト!$A$1:$D$43729,4,FALSE)=基本情報!$D$6,O4100,"")),"")</f>
        <v/>
      </c>
    </row>
    <row r="4101" spans="15:16" x14ac:dyDescent="0.15">
      <c r="O4101">
        <v>4100</v>
      </c>
      <c r="P4101" t="str">
        <f>IFERROR(IF(COUNTIF(個人情報!$BI$5:$BI$401,"登録番号" &amp; リスト!O4101)&gt;=1,"",IF(VLOOKUP(O4101,登録者リスト!$A$1:$D$43729,4,FALSE)=基本情報!$D$6,O4101,"")),"")</f>
        <v/>
      </c>
    </row>
    <row r="4102" spans="15:16" x14ac:dyDescent="0.15">
      <c r="O4102">
        <v>4101</v>
      </c>
      <c r="P4102" t="str">
        <f>IFERROR(IF(COUNTIF(個人情報!$BI$5:$BI$401,"登録番号" &amp; リスト!O4102)&gt;=1,"",IF(VLOOKUP(O4102,登録者リスト!$A$1:$D$43729,4,FALSE)=基本情報!$D$6,O4102,"")),"")</f>
        <v/>
      </c>
    </row>
    <row r="4103" spans="15:16" x14ac:dyDescent="0.15">
      <c r="O4103">
        <v>4102</v>
      </c>
      <c r="P4103" t="str">
        <f>IFERROR(IF(COUNTIF(個人情報!$BI$5:$BI$401,"登録番号" &amp; リスト!O4103)&gt;=1,"",IF(VLOOKUP(O4103,登録者リスト!$A$1:$D$43729,4,FALSE)=基本情報!$D$6,O4103,"")),"")</f>
        <v/>
      </c>
    </row>
    <row r="4104" spans="15:16" x14ac:dyDescent="0.15">
      <c r="O4104">
        <v>4103</v>
      </c>
      <c r="P4104" t="str">
        <f>IFERROR(IF(COUNTIF(個人情報!$BI$5:$BI$401,"登録番号" &amp; リスト!O4104)&gt;=1,"",IF(VLOOKUP(O4104,登録者リスト!$A$1:$D$43729,4,FALSE)=基本情報!$D$6,O4104,"")),"")</f>
        <v/>
      </c>
    </row>
    <row r="4105" spans="15:16" x14ac:dyDescent="0.15">
      <c r="O4105">
        <v>4104</v>
      </c>
      <c r="P4105" t="str">
        <f>IFERROR(IF(COUNTIF(個人情報!$BI$5:$BI$401,"登録番号" &amp; リスト!O4105)&gt;=1,"",IF(VLOOKUP(O4105,登録者リスト!$A$1:$D$43729,4,FALSE)=基本情報!$D$6,O4105,"")),"")</f>
        <v/>
      </c>
    </row>
    <row r="4106" spans="15:16" x14ac:dyDescent="0.15">
      <c r="O4106">
        <v>4105</v>
      </c>
      <c r="P4106" t="str">
        <f>IFERROR(IF(COUNTIF(個人情報!$BI$5:$BI$401,"登録番号" &amp; リスト!O4106)&gt;=1,"",IF(VLOOKUP(O4106,登録者リスト!$A$1:$D$43729,4,FALSE)=基本情報!$D$6,O4106,"")),"")</f>
        <v/>
      </c>
    </row>
    <row r="4107" spans="15:16" x14ac:dyDescent="0.15">
      <c r="O4107">
        <v>4106</v>
      </c>
      <c r="P4107" t="str">
        <f>IFERROR(IF(COUNTIF(個人情報!$BI$5:$BI$401,"登録番号" &amp; リスト!O4107)&gt;=1,"",IF(VLOOKUP(O4107,登録者リスト!$A$1:$D$43729,4,FALSE)=基本情報!$D$6,O4107,"")),"")</f>
        <v/>
      </c>
    </row>
    <row r="4108" spans="15:16" x14ac:dyDescent="0.15">
      <c r="O4108">
        <v>4107</v>
      </c>
      <c r="P4108" t="str">
        <f>IFERROR(IF(COUNTIF(個人情報!$BI$5:$BI$401,"登録番号" &amp; リスト!O4108)&gt;=1,"",IF(VLOOKUP(O4108,登録者リスト!$A$1:$D$43729,4,FALSE)=基本情報!$D$6,O4108,"")),"")</f>
        <v/>
      </c>
    </row>
    <row r="4109" spans="15:16" x14ac:dyDescent="0.15">
      <c r="O4109">
        <v>4108</v>
      </c>
      <c r="P4109" t="str">
        <f>IFERROR(IF(COUNTIF(個人情報!$BI$5:$BI$401,"登録番号" &amp; リスト!O4109)&gt;=1,"",IF(VLOOKUP(O4109,登録者リスト!$A$1:$D$43729,4,FALSE)=基本情報!$D$6,O4109,"")),"")</f>
        <v/>
      </c>
    </row>
    <row r="4110" spans="15:16" x14ac:dyDescent="0.15">
      <c r="O4110">
        <v>4109</v>
      </c>
      <c r="P4110" t="str">
        <f>IFERROR(IF(COUNTIF(個人情報!$BI$5:$BI$401,"登録番号" &amp; リスト!O4110)&gt;=1,"",IF(VLOOKUP(O4110,登録者リスト!$A$1:$D$43729,4,FALSE)=基本情報!$D$6,O4110,"")),"")</f>
        <v/>
      </c>
    </row>
    <row r="4111" spans="15:16" x14ac:dyDescent="0.15">
      <c r="O4111">
        <v>4110</v>
      </c>
      <c r="P4111" t="str">
        <f>IFERROR(IF(COUNTIF(個人情報!$BI$5:$BI$401,"登録番号" &amp; リスト!O4111)&gt;=1,"",IF(VLOOKUP(O4111,登録者リスト!$A$1:$D$43729,4,FALSE)=基本情報!$D$6,O4111,"")),"")</f>
        <v/>
      </c>
    </row>
    <row r="4112" spans="15:16" x14ac:dyDescent="0.15">
      <c r="O4112">
        <v>4111</v>
      </c>
      <c r="P4112" t="str">
        <f>IFERROR(IF(COUNTIF(個人情報!$BI$5:$BI$401,"登録番号" &amp; リスト!O4112)&gt;=1,"",IF(VLOOKUP(O4112,登録者リスト!$A$1:$D$43729,4,FALSE)=基本情報!$D$6,O4112,"")),"")</f>
        <v/>
      </c>
    </row>
    <row r="4113" spans="15:16" x14ac:dyDescent="0.15">
      <c r="O4113">
        <v>4112</v>
      </c>
      <c r="P4113" t="str">
        <f>IFERROR(IF(COUNTIF(個人情報!$BI$5:$BI$401,"登録番号" &amp; リスト!O4113)&gt;=1,"",IF(VLOOKUP(O4113,登録者リスト!$A$1:$D$43729,4,FALSE)=基本情報!$D$6,O4113,"")),"")</f>
        <v/>
      </c>
    </row>
    <row r="4114" spans="15:16" x14ac:dyDescent="0.15">
      <c r="O4114">
        <v>4113</v>
      </c>
      <c r="P4114" t="str">
        <f>IFERROR(IF(COUNTIF(個人情報!$BI$5:$BI$401,"登録番号" &amp; リスト!O4114)&gt;=1,"",IF(VLOOKUP(O4114,登録者リスト!$A$1:$D$43729,4,FALSE)=基本情報!$D$6,O4114,"")),"")</f>
        <v/>
      </c>
    </row>
    <row r="4115" spans="15:16" x14ac:dyDescent="0.15">
      <c r="O4115">
        <v>4114</v>
      </c>
      <c r="P4115" t="str">
        <f>IFERROR(IF(COUNTIF(個人情報!$BI$5:$BI$401,"登録番号" &amp; リスト!O4115)&gt;=1,"",IF(VLOOKUP(O4115,登録者リスト!$A$1:$D$43729,4,FALSE)=基本情報!$D$6,O4115,"")),"")</f>
        <v/>
      </c>
    </row>
    <row r="4116" spans="15:16" x14ac:dyDescent="0.15">
      <c r="O4116">
        <v>4115</v>
      </c>
      <c r="P4116" t="str">
        <f>IFERROR(IF(COUNTIF(個人情報!$BI$5:$BI$401,"登録番号" &amp; リスト!O4116)&gt;=1,"",IF(VLOOKUP(O4116,登録者リスト!$A$1:$D$43729,4,FALSE)=基本情報!$D$6,O4116,"")),"")</f>
        <v/>
      </c>
    </row>
    <row r="4117" spans="15:16" x14ac:dyDescent="0.15">
      <c r="O4117">
        <v>4116</v>
      </c>
      <c r="P4117" t="str">
        <f>IFERROR(IF(COUNTIF(個人情報!$BI$5:$BI$401,"登録番号" &amp; リスト!O4117)&gt;=1,"",IF(VLOOKUP(O4117,登録者リスト!$A$1:$D$43729,4,FALSE)=基本情報!$D$6,O4117,"")),"")</f>
        <v/>
      </c>
    </row>
    <row r="4118" spans="15:16" x14ac:dyDescent="0.15">
      <c r="O4118">
        <v>4117</v>
      </c>
      <c r="P4118" t="str">
        <f>IFERROR(IF(COUNTIF(個人情報!$BI$5:$BI$401,"登録番号" &amp; リスト!O4118)&gt;=1,"",IF(VLOOKUP(O4118,登録者リスト!$A$1:$D$43729,4,FALSE)=基本情報!$D$6,O4118,"")),"")</f>
        <v/>
      </c>
    </row>
    <row r="4119" spans="15:16" x14ac:dyDescent="0.15">
      <c r="O4119">
        <v>4118</v>
      </c>
      <c r="P4119" t="str">
        <f>IFERROR(IF(COUNTIF(個人情報!$BI$5:$BI$401,"登録番号" &amp; リスト!O4119)&gt;=1,"",IF(VLOOKUP(O4119,登録者リスト!$A$1:$D$43729,4,FALSE)=基本情報!$D$6,O4119,"")),"")</f>
        <v/>
      </c>
    </row>
    <row r="4120" spans="15:16" x14ac:dyDescent="0.15">
      <c r="O4120">
        <v>4119</v>
      </c>
      <c r="P4120" t="str">
        <f>IFERROR(IF(COUNTIF(個人情報!$BI$5:$BI$401,"登録番号" &amp; リスト!O4120)&gt;=1,"",IF(VLOOKUP(O4120,登録者リスト!$A$1:$D$43729,4,FALSE)=基本情報!$D$6,O4120,"")),"")</f>
        <v/>
      </c>
    </row>
    <row r="4121" spans="15:16" x14ac:dyDescent="0.15">
      <c r="O4121">
        <v>4120</v>
      </c>
      <c r="P4121" t="str">
        <f>IFERROR(IF(COUNTIF(個人情報!$BI$5:$BI$401,"登録番号" &amp; リスト!O4121)&gt;=1,"",IF(VLOOKUP(O4121,登録者リスト!$A$1:$D$43729,4,FALSE)=基本情報!$D$6,O4121,"")),"")</f>
        <v/>
      </c>
    </row>
    <row r="4122" spans="15:16" x14ac:dyDescent="0.15">
      <c r="O4122">
        <v>4121</v>
      </c>
      <c r="P4122" t="str">
        <f>IFERROR(IF(COUNTIF(個人情報!$BI$5:$BI$401,"登録番号" &amp; リスト!O4122)&gt;=1,"",IF(VLOOKUP(O4122,登録者リスト!$A$1:$D$43729,4,FALSE)=基本情報!$D$6,O4122,"")),"")</f>
        <v/>
      </c>
    </row>
    <row r="4123" spans="15:16" x14ac:dyDescent="0.15">
      <c r="O4123">
        <v>4122</v>
      </c>
      <c r="P4123" t="str">
        <f>IFERROR(IF(COUNTIF(個人情報!$BI$5:$BI$401,"登録番号" &amp; リスト!O4123)&gt;=1,"",IF(VLOOKUP(O4123,登録者リスト!$A$1:$D$43729,4,FALSE)=基本情報!$D$6,O4123,"")),"")</f>
        <v/>
      </c>
    </row>
    <row r="4124" spans="15:16" x14ac:dyDescent="0.15">
      <c r="O4124">
        <v>4123</v>
      </c>
      <c r="P4124" t="str">
        <f>IFERROR(IF(COUNTIF(個人情報!$BI$5:$BI$401,"登録番号" &amp; リスト!O4124)&gt;=1,"",IF(VLOOKUP(O4124,登録者リスト!$A$1:$D$43729,4,FALSE)=基本情報!$D$6,O4124,"")),"")</f>
        <v/>
      </c>
    </row>
    <row r="4125" spans="15:16" x14ac:dyDescent="0.15">
      <c r="O4125">
        <v>4124</v>
      </c>
      <c r="P4125" t="str">
        <f>IFERROR(IF(COUNTIF(個人情報!$BI$5:$BI$401,"登録番号" &amp; リスト!O4125)&gt;=1,"",IF(VLOOKUP(O4125,登録者リスト!$A$1:$D$43729,4,FALSE)=基本情報!$D$6,O4125,"")),"")</f>
        <v/>
      </c>
    </row>
    <row r="4126" spans="15:16" x14ac:dyDescent="0.15">
      <c r="O4126">
        <v>4125</v>
      </c>
      <c r="P4126" t="str">
        <f>IFERROR(IF(COUNTIF(個人情報!$BI$5:$BI$401,"登録番号" &amp; リスト!O4126)&gt;=1,"",IF(VLOOKUP(O4126,登録者リスト!$A$1:$D$43729,4,FALSE)=基本情報!$D$6,O4126,"")),"")</f>
        <v/>
      </c>
    </row>
    <row r="4127" spans="15:16" x14ac:dyDescent="0.15">
      <c r="O4127">
        <v>4126</v>
      </c>
      <c r="P4127" t="str">
        <f>IFERROR(IF(COUNTIF(個人情報!$BI$5:$BI$401,"登録番号" &amp; リスト!O4127)&gt;=1,"",IF(VLOOKUP(O4127,登録者リスト!$A$1:$D$43729,4,FALSE)=基本情報!$D$6,O4127,"")),"")</f>
        <v/>
      </c>
    </row>
    <row r="4128" spans="15:16" x14ac:dyDescent="0.15">
      <c r="O4128">
        <v>4127</v>
      </c>
      <c r="P4128" t="str">
        <f>IFERROR(IF(COUNTIF(個人情報!$BI$5:$BI$401,"登録番号" &amp; リスト!O4128)&gt;=1,"",IF(VLOOKUP(O4128,登録者リスト!$A$1:$D$43729,4,FALSE)=基本情報!$D$6,O4128,"")),"")</f>
        <v/>
      </c>
    </row>
    <row r="4129" spans="15:16" x14ac:dyDescent="0.15">
      <c r="O4129">
        <v>4128</v>
      </c>
      <c r="P4129" t="str">
        <f>IFERROR(IF(COUNTIF(個人情報!$BI$5:$BI$401,"登録番号" &amp; リスト!O4129)&gt;=1,"",IF(VLOOKUP(O4129,登録者リスト!$A$1:$D$43729,4,FALSE)=基本情報!$D$6,O4129,"")),"")</f>
        <v/>
      </c>
    </row>
    <row r="4130" spans="15:16" x14ac:dyDescent="0.15">
      <c r="O4130">
        <v>4129</v>
      </c>
      <c r="P4130" t="str">
        <f>IFERROR(IF(COUNTIF(個人情報!$BI$5:$BI$401,"登録番号" &amp; リスト!O4130)&gt;=1,"",IF(VLOOKUP(O4130,登録者リスト!$A$1:$D$43729,4,FALSE)=基本情報!$D$6,O4130,"")),"")</f>
        <v/>
      </c>
    </row>
    <row r="4131" spans="15:16" x14ac:dyDescent="0.15">
      <c r="O4131">
        <v>4130</v>
      </c>
      <c r="P4131" t="str">
        <f>IFERROR(IF(COUNTIF(個人情報!$BI$5:$BI$401,"登録番号" &amp; リスト!O4131)&gt;=1,"",IF(VLOOKUP(O4131,登録者リスト!$A$1:$D$43729,4,FALSE)=基本情報!$D$6,O4131,"")),"")</f>
        <v/>
      </c>
    </row>
    <row r="4132" spans="15:16" x14ac:dyDescent="0.15">
      <c r="O4132">
        <v>4131</v>
      </c>
      <c r="P4132" t="str">
        <f>IFERROR(IF(COUNTIF(個人情報!$BI$5:$BI$401,"登録番号" &amp; リスト!O4132)&gt;=1,"",IF(VLOOKUP(O4132,登録者リスト!$A$1:$D$43729,4,FALSE)=基本情報!$D$6,O4132,"")),"")</f>
        <v/>
      </c>
    </row>
    <row r="4133" spans="15:16" x14ac:dyDescent="0.15">
      <c r="O4133">
        <v>4132</v>
      </c>
      <c r="P4133" t="str">
        <f>IFERROR(IF(COUNTIF(個人情報!$BI$5:$BI$401,"登録番号" &amp; リスト!O4133)&gt;=1,"",IF(VLOOKUP(O4133,登録者リスト!$A$1:$D$43729,4,FALSE)=基本情報!$D$6,O4133,"")),"")</f>
        <v/>
      </c>
    </row>
    <row r="4134" spans="15:16" x14ac:dyDescent="0.15">
      <c r="O4134">
        <v>4133</v>
      </c>
      <c r="P4134" t="str">
        <f>IFERROR(IF(COUNTIF(個人情報!$BI$5:$BI$401,"登録番号" &amp; リスト!O4134)&gt;=1,"",IF(VLOOKUP(O4134,登録者リスト!$A$1:$D$43729,4,FALSE)=基本情報!$D$6,O4134,"")),"")</f>
        <v/>
      </c>
    </row>
    <row r="4135" spans="15:16" x14ac:dyDescent="0.15">
      <c r="O4135">
        <v>4134</v>
      </c>
      <c r="P4135" t="str">
        <f>IFERROR(IF(COUNTIF(個人情報!$BI$5:$BI$401,"登録番号" &amp; リスト!O4135)&gt;=1,"",IF(VLOOKUP(O4135,登録者リスト!$A$1:$D$43729,4,FALSE)=基本情報!$D$6,O4135,"")),"")</f>
        <v/>
      </c>
    </row>
    <row r="4136" spans="15:16" x14ac:dyDescent="0.15">
      <c r="O4136">
        <v>4135</v>
      </c>
      <c r="P4136" t="str">
        <f>IFERROR(IF(COUNTIF(個人情報!$BI$5:$BI$401,"登録番号" &amp; リスト!O4136)&gt;=1,"",IF(VLOOKUP(O4136,登録者リスト!$A$1:$D$43729,4,FALSE)=基本情報!$D$6,O4136,"")),"")</f>
        <v/>
      </c>
    </row>
    <row r="4137" spans="15:16" x14ac:dyDescent="0.15">
      <c r="O4137">
        <v>4136</v>
      </c>
      <c r="P4137" t="str">
        <f>IFERROR(IF(COUNTIF(個人情報!$BI$5:$BI$401,"登録番号" &amp; リスト!O4137)&gt;=1,"",IF(VLOOKUP(O4137,登録者リスト!$A$1:$D$43729,4,FALSE)=基本情報!$D$6,O4137,"")),"")</f>
        <v/>
      </c>
    </row>
    <row r="4138" spans="15:16" x14ac:dyDescent="0.15">
      <c r="O4138">
        <v>4137</v>
      </c>
      <c r="P4138" t="str">
        <f>IFERROR(IF(COUNTIF(個人情報!$BI$5:$BI$401,"登録番号" &amp; リスト!O4138)&gt;=1,"",IF(VLOOKUP(O4138,登録者リスト!$A$1:$D$43729,4,FALSE)=基本情報!$D$6,O4138,"")),"")</f>
        <v/>
      </c>
    </row>
    <row r="4139" spans="15:16" x14ac:dyDescent="0.15">
      <c r="O4139">
        <v>4138</v>
      </c>
      <c r="P4139" t="str">
        <f>IFERROR(IF(COUNTIF(個人情報!$BI$5:$BI$401,"登録番号" &amp; リスト!O4139)&gt;=1,"",IF(VLOOKUP(O4139,登録者リスト!$A$1:$D$43729,4,FALSE)=基本情報!$D$6,O4139,"")),"")</f>
        <v/>
      </c>
    </row>
    <row r="4140" spans="15:16" x14ac:dyDescent="0.15">
      <c r="O4140">
        <v>4139</v>
      </c>
      <c r="P4140" t="str">
        <f>IFERROR(IF(COUNTIF(個人情報!$BI$5:$BI$401,"登録番号" &amp; リスト!O4140)&gt;=1,"",IF(VLOOKUP(O4140,登録者リスト!$A$1:$D$43729,4,FALSE)=基本情報!$D$6,O4140,"")),"")</f>
        <v/>
      </c>
    </row>
    <row r="4141" spans="15:16" x14ac:dyDescent="0.15">
      <c r="O4141">
        <v>4140</v>
      </c>
      <c r="P4141" t="str">
        <f>IFERROR(IF(COUNTIF(個人情報!$BI$5:$BI$401,"登録番号" &amp; リスト!O4141)&gt;=1,"",IF(VLOOKUP(O4141,登録者リスト!$A$1:$D$43729,4,FALSE)=基本情報!$D$6,O4141,"")),"")</f>
        <v/>
      </c>
    </row>
    <row r="4142" spans="15:16" x14ac:dyDescent="0.15">
      <c r="O4142">
        <v>4141</v>
      </c>
      <c r="P4142" t="str">
        <f>IFERROR(IF(COUNTIF(個人情報!$BI$5:$BI$401,"登録番号" &amp; リスト!O4142)&gt;=1,"",IF(VLOOKUP(O4142,登録者リスト!$A$1:$D$43729,4,FALSE)=基本情報!$D$6,O4142,"")),"")</f>
        <v/>
      </c>
    </row>
    <row r="4143" spans="15:16" x14ac:dyDescent="0.15">
      <c r="O4143">
        <v>4142</v>
      </c>
      <c r="P4143" t="str">
        <f>IFERROR(IF(COUNTIF(個人情報!$BI$5:$BI$401,"登録番号" &amp; リスト!O4143)&gt;=1,"",IF(VLOOKUP(O4143,登録者リスト!$A$1:$D$43729,4,FALSE)=基本情報!$D$6,O4143,"")),"")</f>
        <v/>
      </c>
    </row>
    <row r="4144" spans="15:16" x14ac:dyDescent="0.15">
      <c r="O4144">
        <v>4143</v>
      </c>
      <c r="P4144" t="str">
        <f>IFERROR(IF(COUNTIF(個人情報!$BI$5:$BI$401,"登録番号" &amp; リスト!O4144)&gt;=1,"",IF(VLOOKUP(O4144,登録者リスト!$A$1:$D$43729,4,FALSE)=基本情報!$D$6,O4144,"")),"")</f>
        <v/>
      </c>
    </row>
    <row r="4145" spans="15:16" x14ac:dyDescent="0.15">
      <c r="O4145">
        <v>4144</v>
      </c>
      <c r="P4145" t="str">
        <f>IFERROR(IF(COUNTIF(個人情報!$BI$5:$BI$401,"登録番号" &amp; リスト!O4145)&gt;=1,"",IF(VLOOKUP(O4145,登録者リスト!$A$1:$D$43729,4,FALSE)=基本情報!$D$6,O4145,"")),"")</f>
        <v/>
      </c>
    </row>
    <row r="4146" spans="15:16" x14ac:dyDescent="0.15">
      <c r="O4146">
        <v>4145</v>
      </c>
      <c r="P4146" t="str">
        <f>IFERROR(IF(COUNTIF(個人情報!$BI$5:$BI$401,"登録番号" &amp; リスト!O4146)&gt;=1,"",IF(VLOOKUP(O4146,登録者リスト!$A$1:$D$43729,4,FALSE)=基本情報!$D$6,O4146,"")),"")</f>
        <v/>
      </c>
    </row>
    <row r="4147" spans="15:16" x14ac:dyDescent="0.15">
      <c r="O4147">
        <v>4146</v>
      </c>
      <c r="P4147" t="str">
        <f>IFERROR(IF(COUNTIF(個人情報!$BI$5:$BI$401,"登録番号" &amp; リスト!O4147)&gt;=1,"",IF(VLOOKUP(O4147,登録者リスト!$A$1:$D$43729,4,FALSE)=基本情報!$D$6,O4147,"")),"")</f>
        <v/>
      </c>
    </row>
    <row r="4148" spans="15:16" x14ac:dyDescent="0.15">
      <c r="O4148">
        <v>4147</v>
      </c>
      <c r="P4148" t="str">
        <f>IFERROR(IF(COUNTIF(個人情報!$BI$5:$BI$401,"登録番号" &amp; リスト!O4148)&gt;=1,"",IF(VLOOKUP(O4148,登録者リスト!$A$1:$D$43729,4,FALSE)=基本情報!$D$6,O4148,"")),"")</f>
        <v/>
      </c>
    </row>
    <row r="4149" spans="15:16" x14ac:dyDescent="0.15">
      <c r="O4149">
        <v>4148</v>
      </c>
      <c r="P4149" t="str">
        <f>IFERROR(IF(COUNTIF(個人情報!$BI$5:$BI$401,"登録番号" &amp; リスト!O4149)&gt;=1,"",IF(VLOOKUP(O4149,登録者リスト!$A$1:$D$43729,4,FALSE)=基本情報!$D$6,O4149,"")),"")</f>
        <v/>
      </c>
    </row>
    <row r="4150" spans="15:16" x14ac:dyDescent="0.15">
      <c r="O4150">
        <v>4149</v>
      </c>
      <c r="P4150" t="str">
        <f>IFERROR(IF(COUNTIF(個人情報!$BI$5:$BI$401,"登録番号" &amp; リスト!O4150)&gt;=1,"",IF(VLOOKUP(O4150,登録者リスト!$A$1:$D$43729,4,FALSE)=基本情報!$D$6,O4150,"")),"")</f>
        <v/>
      </c>
    </row>
    <row r="4151" spans="15:16" x14ac:dyDescent="0.15">
      <c r="O4151">
        <v>4150</v>
      </c>
      <c r="P4151" t="str">
        <f>IFERROR(IF(COUNTIF(個人情報!$BI$5:$BI$401,"登録番号" &amp; リスト!O4151)&gt;=1,"",IF(VLOOKUP(O4151,登録者リスト!$A$1:$D$43729,4,FALSE)=基本情報!$D$6,O4151,"")),"")</f>
        <v/>
      </c>
    </row>
    <row r="4152" spans="15:16" x14ac:dyDescent="0.15">
      <c r="O4152">
        <v>4151</v>
      </c>
      <c r="P4152" t="str">
        <f>IFERROR(IF(COUNTIF(個人情報!$BI$5:$BI$401,"登録番号" &amp; リスト!O4152)&gt;=1,"",IF(VLOOKUP(O4152,登録者リスト!$A$1:$D$43729,4,FALSE)=基本情報!$D$6,O4152,"")),"")</f>
        <v/>
      </c>
    </row>
    <row r="4153" spans="15:16" x14ac:dyDescent="0.15">
      <c r="O4153">
        <v>4152</v>
      </c>
      <c r="P4153" t="str">
        <f>IFERROR(IF(COUNTIF(個人情報!$BI$5:$BI$401,"登録番号" &amp; リスト!O4153)&gt;=1,"",IF(VLOOKUP(O4153,登録者リスト!$A$1:$D$43729,4,FALSE)=基本情報!$D$6,O4153,"")),"")</f>
        <v/>
      </c>
    </row>
    <row r="4154" spans="15:16" x14ac:dyDescent="0.15">
      <c r="O4154">
        <v>4153</v>
      </c>
      <c r="P4154" t="str">
        <f>IFERROR(IF(COUNTIF(個人情報!$BI$5:$BI$401,"登録番号" &amp; リスト!O4154)&gt;=1,"",IF(VLOOKUP(O4154,登録者リスト!$A$1:$D$43729,4,FALSE)=基本情報!$D$6,O4154,"")),"")</f>
        <v/>
      </c>
    </row>
    <row r="4155" spans="15:16" x14ac:dyDescent="0.15">
      <c r="O4155">
        <v>4154</v>
      </c>
      <c r="P4155" t="str">
        <f>IFERROR(IF(COUNTIF(個人情報!$BI$5:$BI$401,"登録番号" &amp; リスト!O4155)&gt;=1,"",IF(VLOOKUP(O4155,登録者リスト!$A$1:$D$43729,4,FALSE)=基本情報!$D$6,O4155,"")),"")</f>
        <v/>
      </c>
    </row>
    <row r="4156" spans="15:16" x14ac:dyDescent="0.15">
      <c r="O4156">
        <v>4155</v>
      </c>
      <c r="P4156" t="str">
        <f>IFERROR(IF(COUNTIF(個人情報!$BI$5:$BI$401,"登録番号" &amp; リスト!O4156)&gt;=1,"",IF(VLOOKUP(O4156,登録者リスト!$A$1:$D$43729,4,FALSE)=基本情報!$D$6,O4156,"")),"")</f>
        <v/>
      </c>
    </row>
    <row r="4157" spans="15:16" x14ac:dyDescent="0.15">
      <c r="O4157">
        <v>4156</v>
      </c>
      <c r="P4157" t="str">
        <f>IFERROR(IF(COUNTIF(個人情報!$BI$5:$BI$401,"登録番号" &amp; リスト!O4157)&gt;=1,"",IF(VLOOKUP(O4157,登録者リスト!$A$1:$D$43729,4,FALSE)=基本情報!$D$6,O4157,"")),"")</f>
        <v/>
      </c>
    </row>
    <row r="4158" spans="15:16" x14ac:dyDescent="0.15">
      <c r="O4158">
        <v>4157</v>
      </c>
      <c r="P4158" t="str">
        <f>IFERROR(IF(COUNTIF(個人情報!$BI$5:$BI$401,"登録番号" &amp; リスト!O4158)&gt;=1,"",IF(VLOOKUP(O4158,登録者リスト!$A$1:$D$43729,4,FALSE)=基本情報!$D$6,O4158,"")),"")</f>
        <v/>
      </c>
    </row>
    <row r="4159" spans="15:16" x14ac:dyDescent="0.15">
      <c r="O4159">
        <v>4158</v>
      </c>
      <c r="P4159" t="str">
        <f>IFERROR(IF(COUNTIF(個人情報!$BI$5:$BI$401,"登録番号" &amp; リスト!O4159)&gt;=1,"",IF(VLOOKUP(O4159,登録者リスト!$A$1:$D$43729,4,FALSE)=基本情報!$D$6,O4159,"")),"")</f>
        <v/>
      </c>
    </row>
    <row r="4160" spans="15:16" x14ac:dyDescent="0.15">
      <c r="O4160">
        <v>4159</v>
      </c>
      <c r="P4160" t="str">
        <f>IFERROR(IF(COUNTIF(個人情報!$BI$5:$BI$401,"登録番号" &amp; リスト!O4160)&gt;=1,"",IF(VLOOKUP(O4160,登録者リスト!$A$1:$D$43729,4,FALSE)=基本情報!$D$6,O4160,"")),"")</f>
        <v/>
      </c>
    </row>
    <row r="4161" spans="15:16" x14ac:dyDescent="0.15">
      <c r="O4161">
        <v>4160</v>
      </c>
      <c r="P4161" t="str">
        <f>IFERROR(IF(COUNTIF(個人情報!$BI$5:$BI$401,"登録番号" &amp; リスト!O4161)&gt;=1,"",IF(VLOOKUP(O4161,登録者リスト!$A$1:$D$43729,4,FALSE)=基本情報!$D$6,O4161,"")),"")</f>
        <v/>
      </c>
    </row>
    <row r="4162" spans="15:16" x14ac:dyDescent="0.15">
      <c r="O4162">
        <v>4161</v>
      </c>
      <c r="P4162" t="str">
        <f>IFERROR(IF(COUNTIF(個人情報!$BI$5:$BI$401,"登録番号" &amp; リスト!O4162)&gt;=1,"",IF(VLOOKUP(O4162,登録者リスト!$A$1:$D$43729,4,FALSE)=基本情報!$D$6,O4162,"")),"")</f>
        <v/>
      </c>
    </row>
    <row r="4163" spans="15:16" x14ac:dyDescent="0.15">
      <c r="O4163">
        <v>4162</v>
      </c>
      <c r="P4163" t="str">
        <f>IFERROR(IF(COUNTIF(個人情報!$BI$5:$BI$401,"登録番号" &amp; リスト!O4163)&gt;=1,"",IF(VLOOKUP(O4163,登録者リスト!$A$1:$D$43729,4,FALSE)=基本情報!$D$6,O4163,"")),"")</f>
        <v/>
      </c>
    </row>
    <row r="4164" spans="15:16" x14ac:dyDescent="0.15">
      <c r="O4164">
        <v>4163</v>
      </c>
      <c r="P4164" t="str">
        <f>IFERROR(IF(COUNTIF(個人情報!$BI$5:$BI$401,"登録番号" &amp; リスト!O4164)&gt;=1,"",IF(VLOOKUP(O4164,登録者リスト!$A$1:$D$43729,4,FALSE)=基本情報!$D$6,O4164,"")),"")</f>
        <v/>
      </c>
    </row>
    <row r="4165" spans="15:16" x14ac:dyDescent="0.15">
      <c r="O4165">
        <v>4164</v>
      </c>
      <c r="P4165" t="str">
        <f>IFERROR(IF(COUNTIF(個人情報!$BI$5:$BI$401,"登録番号" &amp; リスト!O4165)&gt;=1,"",IF(VLOOKUP(O4165,登録者リスト!$A$1:$D$43729,4,FALSE)=基本情報!$D$6,O4165,"")),"")</f>
        <v/>
      </c>
    </row>
    <row r="4166" spans="15:16" x14ac:dyDescent="0.15">
      <c r="O4166">
        <v>4165</v>
      </c>
      <c r="P4166" t="str">
        <f>IFERROR(IF(COUNTIF(個人情報!$BI$5:$BI$401,"登録番号" &amp; リスト!O4166)&gt;=1,"",IF(VLOOKUP(O4166,登録者リスト!$A$1:$D$43729,4,FALSE)=基本情報!$D$6,O4166,"")),"")</f>
        <v/>
      </c>
    </row>
    <row r="4167" spans="15:16" x14ac:dyDescent="0.15">
      <c r="O4167">
        <v>4166</v>
      </c>
      <c r="P4167" t="str">
        <f>IFERROR(IF(COUNTIF(個人情報!$BI$5:$BI$401,"登録番号" &amp; リスト!O4167)&gt;=1,"",IF(VLOOKUP(O4167,登録者リスト!$A$1:$D$43729,4,FALSE)=基本情報!$D$6,O4167,"")),"")</f>
        <v/>
      </c>
    </row>
    <row r="4168" spans="15:16" x14ac:dyDescent="0.15">
      <c r="O4168">
        <v>4167</v>
      </c>
      <c r="P4168" t="str">
        <f>IFERROR(IF(COUNTIF(個人情報!$BI$5:$BI$401,"登録番号" &amp; リスト!O4168)&gt;=1,"",IF(VLOOKUP(O4168,登録者リスト!$A$1:$D$43729,4,FALSE)=基本情報!$D$6,O4168,"")),"")</f>
        <v/>
      </c>
    </row>
    <row r="4169" spans="15:16" x14ac:dyDescent="0.15">
      <c r="O4169">
        <v>4168</v>
      </c>
      <c r="P4169" t="str">
        <f>IFERROR(IF(COUNTIF(個人情報!$BI$5:$BI$401,"登録番号" &amp; リスト!O4169)&gt;=1,"",IF(VLOOKUP(O4169,登録者リスト!$A$1:$D$43729,4,FALSE)=基本情報!$D$6,O4169,"")),"")</f>
        <v/>
      </c>
    </row>
    <row r="4170" spans="15:16" x14ac:dyDescent="0.15">
      <c r="O4170">
        <v>4169</v>
      </c>
      <c r="P4170" t="str">
        <f>IFERROR(IF(COUNTIF(個人情報!$BI$5:$BI$401,"登録番号" &amp; リスト!O4170)&gt;=1,"",IF(VLOOKUP(O4170,登録者リスト!$A$1:$D$43729,4,FALSE)=基本情報!$D$6,O4170,"")),"")</f>
        <v/>
      </c>
    </row>
    <row r="4171" spans="15:16" x14ac:dyDescent="0.15">
      <c r="O4171">
        <v>4170</v>
      </c>
      <c r="P4171" t="str">
        <f>IFERROR(IF(COUNTIF(個人情報!$BI$5:$BI$401,"登録番号" &amp; リスト!O4171)&gt;=1,"",IF(VLOOKUP(O4171,登録者リスト!$A$1:$D$43729,4,FALSE)=基本情報!$D$6,O4171,"")),"")</f>
        <v/>
      </c>
    </row>
    <row r="4172" spans="15:16" x14ac:dyDescent="0.15">
      <c r="O4172">
        <v>4171</v>
      </c>
      <c r="P4172" t="str">
        <f>IFERROR(IF(COUNTIF(個人情報!$BI$5:$BI$401,"登録番号" &amp; リスト!O4172)&gt;=1,"",IF(VLOOKUP(O4172,登録者リスト!$A$1:$D$43729,4,FALSE)=基本情報!$D$6,O4172,"")),"")</f>
        <v/>
      </c>
    </row>
    <row r="4173" spans="15:16" x14ac:dyDescent="0.15">
      <c r="O4173">
        <v>4172</v>
      </c>
      <c r="P4173" t="str">
        <f>IFERROR(IF(COUNTIF(個人情報!$BI$5:$BI$401,"登録番号" &amp; リスト!O4173)&gt;=1,"",IF(VLOOKUP(O4173,登録者リスト!$A$1:$D$43729,4,FALSE)=基本情報!$D$6,O4173,"")),"")</f>
        <v/>
      </c>
    </row>
    <row r="4174" spans="15:16" x14ac:dyDescent="0.15">
      <c r="O4174">
        <v>4173</v>
      </c>
      <c r="P4174" t="str">
        <f>IFERROR(IF(COUNTIF(個人情報!$BI$5:$BI$401,"登録番号" &amp; リスト!O4174)&gt;=1,"",IF(VLOOKUP(O4174,登録者リスト!$A$1:$D$43729,4,FALSE)=基本情報!$D$6,O4174,"")),"")</f>
        <v/>
      </c>
    </row>
    <row r="4175" spans="15:16" x14ac:dyDescent="0.15">
      <c r="O4175">
        <v>4174</v>
      </c>
      <c r="P4175" t="str">
        <f>IFERROR(IF(COUNTIF(個人情報!$BI$5:$BI$401,"登録番号" &amp; リスト!O4175)&gt;=1,"",IF(VLOOKUP(O4175,登録者リスト!$A$1:$D$43729,4,FALSE)=基本情報!$D$6,O4175,"")),"")</f>
        <v/>
      </c>
    </row>
    <row r="4176" spans="15:16" x14ac:dyDescent="0.15">
      <c r="O4176">
        <v>4175</v>
      </c>
      <c r="P4176" t="str">
        <f>IFERROR(IF(COUNTIF(個人情報!$BI$5:$BI$401,"登録番号" &amp; リスト!O4176)&gt;=1,"",IF(VLOOKUP(O4176,登録者リスト!$A$1:$D$43729,4,FALSE)=基本情報!$D$6,O4176,"")),"")</f>
        <v/>
      </c>
    </row>
    <row r="4177" spans="15:16" x14ac:dyDescent="0.15">
      <c r="O4177">
        <v>4176</v>
      </c>
      <c r="P4177" t="str">
        <f>IFERROR(IF(COUNTIF(個人情報!$BI$5:$BI$401,"登録番号" &amp; リスト!O4177)&gt;=1,"",IF(VLOOKUP(O4177,登録者リスト!$A$1:$D$43729,4,FALSE)=基本情報!$D$6,O4177,"")),"")</f>
        <v/>
      </c>
    </row>
    <row r="4178" spans="15:16" x14ac:dyDescent="0.15">
      <c r="O4178">
        <v>4177</v>
      </c>
      <c r="P4178" t="str">
        <f>IFERROR(IF(COUNTIF(個人情報!$BI$5:$BI$401,"登録番号" &amp; リスト!O4178)&gt;=1,"",IF(VLOOKUP(O4178,登録者リスト!$A$1:$D$43729,4,FALSE)=基本情報!$D$6,O4178,"")),"")</f>
        <v/>
      </c>
    </row>
    <row r="4179" spans="15:16" x14ac:dyDescent="0.15">
      <c r="O4179">
        <v>4178</v>
      </c>
      <c r="P4179" t="str">
        <f>IFERROR(IF(COUNTIF(個人情報!$BI$5:$BI$401,"登録番号" &amp; リスト!O4179)&gt;=1,"",IF(VLOOKUP(O4179,登録者リスト!$A$1:$D$43729,4,FALSE)=基本情報!$D$6,O4179,"")),"")</f>
        <v/>
      </c>
    </row>
    <row r="4180" spans="15:16" x14ac:dyDescent="0.15">
      <c r="O4180">
        <v>4179</v>
      </c>
      <c r="P4180" t="str">
        <f>IFERROR(IF(COUNTIF(個人情報!$BI$5:$BI$401,"登録番号" &amp; リスト!O4180)&gt;=1,"",IF(VLOOKUP(O4180,登録者リスト!$A$1:$D$43729,4,FALSE)=基本情報!$D$6,O4180,"")),"")</f>
        <v/>
      </c>
    </row>
    <row r="4181" spans="15:16" x14ac:dyDescent="0.15">
      <c r="O4181">
        <v>4180</v>
      </c>
      <c r="P4181" t="str">
        <f>IFERROR(IF(COUNTIF(個人情報!$BI$5:$BI$401,"登録番号" &amp; リスト!O4181)&gt;=1,"",IF(VLOOKUP(O4181,登録者リスト!$A$1:$D$43729,4,FALSE)=基本情報!$D$6,O4181,"")),"")</f>
        <v/>
      </c>
    </row>
    <row r="4182" spans="15:16" x14ac:dyDescent="0.15">
      <c r="O4182">
        <v>4181</v>
      </c>
      <c r="P4182" t="str">
        <f>IFERROR(IF(COUNTIF(個人情報!$BI$5:$BI$401,"登録番号" &amp; リスト!O4182)&gt;=1,"",IF(VLOOKUP(O4182,登録者リスト!$A$1:$D$43729,4,FALSE)=基本情報!$D$6,O4182,"")),"")</f>
        <v/>
      </c>
    </row>
    <row r="4183" spans="15:16" x14ac:dyDescent="0.15">
      <c r="O4183">
        <v>4182</v>
      </c>
      <c r="P4183" t="str">
        <f>IFERROR(IF(COUNTIF(個人情報!$BI$5:$BI$401,"登録番号" &amp; リスト!O4183)&gt;=1,"",IF(VLOOKUP(O4183,登録者リスト!$A$1:$D$43729,4,FALSE)=基本情報!$D$6,O4183,"")),"")</f>
        <v/>
      </c>
    </row>
    <row r="4184" spans="15:16" x14ac:dyDescent="0.15">
      <c r="O4184">
        <v>4183</v>
      </c>
      <c r="P4184" t="str">
        <f>IFERROR(IF(COUNTIF(個人情報!$BI$5:$BI$401,"登録番号" &amp; リスト!O4184)&gt;=1,"",IF(VLOOKUP(O4184,登録者リスト!$A$1:$D$43729,4,FALSE)=基本情報!$D$6,O4184,"")),"")</f>
        <v/>
      </c>
    </row>
    <row r="4185" spans="15:16" x14ac:dyDescent="0.15">
      <c r="O4185">
        <v>4184</v>
      </c>
      <c r="P4185" t="str">
        <f>IFERROR(IF(COUNTIF(個人情報!$BI$5:$BI$401,"登録番号" &amp; リスト!O4185)&gt;=1,"",IF(VLOOKUP(O4185,登録者リスト!$A$1:$D$43729,4,FALSE)=基本情報!$D$6,O4185,"")),"")</f>
        <v/>
      </c>
    </row>
    <row r="4186" spans="15:16" x14ac:dyDescent="0.15">
      <c r="O4186">
        <v>4185</v>
      </c>
      <c r="P4186" t="str">
        <f>IFERROR(IF(COUNTIF(個人情報!$BI$5:$BI$401,"登録番号" &amp; リスト!O4186)&gt;=1,"",IF(VLOOKUP(O4186,登録者リスト!$A$1:$D$43729,4,FALSE)=基本情報!$D$6,O4186,"")),"")</f>
        <v/>
      </c>
    </row>
    <row r="4187" spans="15:16" x14ac:dyDescent="0.15">
      <c r="O4187">
        <v>4186</v>
      </c>
      <c r="P4187" t="str">
        <f>IFERROR(IF(COUNTIF(個人情報!$BI$5:$BI$401,"登録番号" &amp; リスト!O4187)&gt;=1,"",IF(VLOOKUP(O4187,登録者リスト!$A$1:$D$43729,4,FALSE)=基本情報!$D$6,O4187,"")),"")</f>
        <v/>
      </c>
    </row>
    <row r="4188" spans="15:16" x14ac:dyDescent="0.15">
      <c r="O4188">
        <v>4187</v>
      </c>
      <c r="P4188" t="str">
        <f>IFERROR(IF(COUNTIF(個人情報!$BI$5:$BI$401,"登録番号" &amp; リスト!O4188)&gt;=1,"",IF(VLOOKUP(O4188,登録者リスト!$A$1:$D$43729,4,FALSE)=基本情報!$D$6,O4188,"")),"")</f>
        <v/>
      </c>
    </row>
    <row r="4189" spans="15:16" x14ac:dyDescent="0.15">
      <c r="O4189">
        <v>4188</v>
      </c>
      <c r="P4189" t="str">
        <f>IFERROR(IF(COUNTIF(個人情報!$BI$5:$BI$401,"登録番号" &amp; リスト!O4189)&gt;=1,"",IF(VLOOKUP(O4189,登録者リスト!$A$1:$D$43729,4,FALSE)=基本情報!$D$6,O4189,"")),"")</f>
        <v/>
      </c>
    </row>
    <row r="4190" spans="15:16" x14ac:dyDescent="0.15">
      <c r="O4190">
        <v>4189</v>
      </c>
      <c r="P4190" t="str">
        <f>IFERROR(IF(COUNTIF(個人情報!$BI$5:$BI$401,"登録番号" &amp; リスト!O4190)&gt;=1,"",IF(VLOOKUP(O4190,登録者リスト!$A$1:$D$43729,4,FALSE)=基本情報!$D$6,O4190,"")),"")</f>
        <v/>
      </c>
    </row>
    <row r="4191" spans="15:16" x14ac:dyDescent="0.15">
      <c r="O4191">
        <v>4190</v>
      </c>
      <c r="P4191" t="str">
        <f>IFERROR(IF(COUNTIF(個人情報!$BI$5:$BI$401,"登録番号" &amp; リスト!O4191)&gt;=1,"",IF(VLOOKUP(O4191,登録者リスト!$A$1:$D$43729,4,FALSE)=基本情報!$D$6,O4191,"")),"")</f>
        <v/>
      </c>
    </row>
    <row r="4192" spans="15:16" x14ac:dyDescent="0.15">
      <c r="O4192">
        <v>4191</v>
      </c>
      <c r="P4192" t="str">
        <f>IFERROR(IF(COUNTIF(個人情報!$BI$5:$BI$401,"登録番号" &amp; リスト!O4192)&gt;=1,"",IF(VLOOKUP(O4192,登録者リスト!$A$1:$D$43729,4,FALSE)=基本情報!$D$6,O4192,"")),"")</f>
        <v/>
      </c>
    </row>
    <row r="4193" spans="15:16" x14ac:dyDescent="0.15">
      <c r="O4193">
        <v>4192</v>
      </c>
      <c r="P4193" t="str">
        <f>IFERROR(IF(COUNTIF(個人情報!$BI$5:$BI$401,"登録番号" &amp; リスト!O4193)&gt;=1,"",IF(VLOOKUP(O4193,登録者リスト!$A$1:$D$43729,4,FALSE)=基本情報!$D$6,O4193,"")),"")</f>
        <v/>
      </c>
    </row>
    <row r="4194" spans="15:16" x14ac:dyDescent="0.15">
      <c r="O4194">
        <v>4193</v>
      </c>
      <c r="P4194" t="str">
        <f>IFERROR(IF(COUNTIF(個人情報!$BI$5:$BI$401,"登録番号" &amp; リスト!O4194)&gt;=1,"",IF(VLOOKUP(O4194,登録者リスト!$A$1:$D$43729,4,FALSE)=基本情報!$D$6,O4194,"")),"")</f>
        <v/>
      </c>
    </row>
    <row r="4195" spans="15:16" x14ac:dyDescent="0.15">
      <c r="O4195">
        <v>4194</v>
      </c>
      <c r="P4195" t="str">
        <f>IFERROR(IF(COUNTIF(個人情報!$BI$5:$BI$401,"登録番号" &amp; リスト!O4195)&gt;=1,"",IF(VLOOKUP(O4195,登録者リスト!$A$1:$D$43729,4,FALSE)=基本情報!$D$6,O4195,"")),"")</f>
        <v/>
      </c>
    </row>
    <row r="4196" spans="15:16" x14ac:dyDescent="0.15">
      <c r="O4196">
        <v>4195</v>
      </c>
      <c r="P4196" t="str">
        <f>IFERROR(IF(COUNTIF(個人情報!$BI$5:$BI$401,"登録番号" &amp; リスト!O4196)&gt;=1,"",IF(VLOOKUP(O4196,登録者リスト!$A$1:$D$43729,4,FALSE)=基本情報!$D$6,O4196,"")),"")</f>
        <v/>
      </c>
    </row>
    <row r="4197" spans="15:16" x14ac:dyDescent="0.15">
      <c r="O4197">
        <v>4196</v>
      </c>
      <c r="P4197" t="str">
        <f>IFERROR(IF(COUNTIF(個人情報!$BI$5:$BI$401,"登録番号" &amp; リスト!O4197)&gt;=1,"",IF(VLOOKUP(O4197,登録者リスト!$A$1:$D$43729,4,FALSE)=基本情報!$D$6,O4197,"")),"")</f>
        <v/>
      </c>
    </row>
    <row r="4198" spans="15:16" x14ac:dyDescent="0.15">
      <c r="O4198">
        <v>4197</v>
      </c>
      <c r="P4198" t="str">
        <f>IFERROR(IF(COUNTIF(個人情報!$BI$5:$BI$401,"登録番号" &amp; リスト!O4198)&gt;=1,"",IF(VLOOKUP(O4198,登録者リスト!$A$1:$D$43729,4,FALSE)=基本情報!$D$6,O4198,"")),"")</f>
        <v/>
      </c>
    </row>
    <row r="4199" spans="15:16" x14ac:dyDescent="0.15">
      <c r="O4199">
        <v>4198</v>
      </c>
      <c r="P4199" t="str">
        <f>IFERROR(IF(COUNTIF(個人情報!$BI$5:$BI$401,"登録番号" &amp; リスト!O4199)&gt;=1,"",IF(VLOOKUP(O4199,登録者リスト!$A$1:$D$43729,4,FALSE)=基本情報!$D$6,O4199,"")),"")</f>
        <v/>
      </c>
    </row>
    <row r="4200" spans="15:16" x14ac:dyDescent="0.15">
      <c r="O4200">
        <v>4199</v>
      </c>
      <c r="P4200" t="str">
        <f>IFERROR(IF(COUNTIF(個人情報!$BI$5:$BI$401,"登録番号" &amp; リスト!O4200)&gt;=1,"",IF(VLOOKUP(O4200,登録者リスト!$A$1:$D$43729,4,FALSE)=基本情報!$D$6,O4200,"")),"")</f>
        <v/>
      </c>
    </row>
    <row r="4201" spans="15:16" x14ac:dyDescent="0.15">
      <c r="O4201">
        <v>4200</v>
      </c>
      <c r="P4201" t="str">
        <f>IFERROR(IF(COUNTIF(個人情報!$BI$5:$BI$401,"登録番号" &amp; リスト!O4201)&gt;=1,"",IF(VLOOKUP(O4201,登録者リスト!$A$1:$D$43729,4,FALSE)=基本情報!$D$6,O4201,"")),"")</f>
        <v/>
      </c>
    </row>
    <row r="4202" spans="15:16" x14ac:dyDescent="0.15">
      <c r="O4202">
        <v>4201</v>
      </c>
      <c r="P4202" t="str">
        <f>IFERROR(IF(COUNTIF(個人情報!$BI$5:$BI$401,"登録番号" &amp; リスト!O4202)&gt;=1,"",IF(VLOOKUP(O4202,登録者リスト!$A$1:$D$43729,4,FALSE)=基本情報!$D$6,O4202,"")),"")</f>
        <v/>
      </c>
    </row>
    <row r="4203" spans="15:16" x14ac:dyDescent="0.15">
      <c r="O4203">
        <v>4202</v>
      </c>
      <c r="P4203" t="str">
        <f>IFERROR(IF(COUNTIF(個人情報!$BI$5:$BI$401,"登録番号" &amp; リスト!O4203)&gt;=1,"",IF(VLOOKUP(O4203,登録者リスト!$A$1:$D$43729,4,FALSE)=基本情報!$D$6,O4203,"")),"")</f>
        <v/>
      </c>
    </row>
    <row r="4204" spans="15:16" x14ac:dyDescent="0.15">
      <c r="O4204">
        <v>4203</v>
      </c>
      <c r="P4204" t="str">
        <f>IFERROR(IF(COUNTIF(個人情報!$BI$5:$BI$401,"登録番号" &amp; リスト!O4204)&gt;=1,"",IF(VLOOKUP(O4204,登録者リスト!$A$1:$D$43729,4,FALSE)=基本情報!$D$6,O4204,"")),"")</f>
        <v/>
      </c>
    </row>
    <row r="4205" spans="15:16" x14ac:dyDescent="0.15">
      <c r="O4205">
        <v>4204</v>
      </c>
      <c r="P4205" t="str">
        <f>IFERROR(IF(COUNTIF(個人情報!$BI$5:$BI$401,"登録番号" &amp; リスト!O4205)&gt;=1,"",IF(VLOOKUP(O4205,登録者リスト!$A$1:$D$43729,4,FALSE)=基本情報!$D$6,O4205,"")),"")</f>
        <v/>
      </c>
    </row>
    <row r="4206" spans="15:16" x14ac:dyDescent="0.15">
      <c r="O4206">
        <v>4205</v>
      </c>
      <c r="P4206" t="str">
        <f>IFERROR(IF(COUNTIF(個人情報!$BI$5:$BI$401,"登録番号" &amp; リスト!O4206)&gt;=1,"",IF(VLOOKUP(O4206,登録者リスト!$A$1:$D$43729,4,FALSE)=基本情報!$D$6,O4206,"")),"")</f>
        <v/>
      </c>
    </row>
    <row r="4207" spans="15:16" x14ac:dyDescent="0.15">
      <c r="O4207">
        <v>4206</v>
      </c>
      <c r="P4207" t="str">
        <f>IFERROR(IF(COUNTIF(個人情報!$BI$5:$BI$401,"登録番号" &amp; リスト!O4207)&gt;=1,"",IF(VLOOKUP(O4207,登録者リスト!$A$1:$D$43729,4,FALSE)=基本情報!$D$6,O4207,"")),"")</f>
        <v/>
      </c>
    </row>
    <row r="4208" spans="15:16" x14ac:dyDescent="0.15">
      <c r="O4208">
        <v>4207</v>
      </c>
      <c r="P4208" t="str">
        <f>IFERROR(IF(COUNTIF(個人情報!$BI$5:$BI$401,"登録番号" &amp; リスト!O4208)&gt;=1,"",IF(VLOOKUP(O4208,登録者リスト!$A$1:$D$43729,4,FALSE)=基本情報!$D$6,O4208,"")),"")</f>
        <v/>
      </c>
    </row>
    <row r="4209" spans="15:16" x14ac:dyDescent="0.15">
      <c r="O4209">
        <v>4208</v>
      </c>
      <c r="P4209" t="str">
        <f>IFERROR(IF(COUNTIF(個人情報!$BI$5:$BI$401,"登録番号" &amp; リスト!O4209)&gt;=1,"",IF(VLOOKUP(O4209,登録者リスト!$A$1:$D$43729,4,FALSE)=基本情報!$D$6,O4209,"")),"")</f>
        <v/>
      </c>
    </row>
    <row r="4210" spans="15:16" x14ac:dyDescent="0.15">
      <c r="O4210">
        <v>4209</v>
      </c>
      <c r="P4210" t="str">
        <f>IFERROR(IF(COUNTIF(個人情報!$BI$5:$BI$401,"登録番号" &amp; リスト!O4210)&gt;=1,"",IF(VLOOKUP(O4210,登録者リスト!$A$1:$D$43729,4,FALSE)=基本情報!$D$6,O4210,"")),"")</f>
        <v/>
      </c>
    </row>
    <row r="4211" spans="15:16" x14ac:dyDescent="0.15">
      <c r="O4211">
        <v>4210</v>
      </c>
      <c r="P4211" t="str">
        <f>IFERROR(IF(COUNTIF(個人情報!$BI$5:$BI$401,"登録番号" &amp; リスト!O4211)&gt;=1,"",IF(VLOOKUP(O4211,登録者リスト!$A$1:$D$43729,4,FALSE)=基本情報!$D$6,O4211,"")),"")</f>
        <v/>
      </c>
    </row>
    <row r="4212" spans="15:16" x14ac:dyDescent="0.15">
      <c r="O4212">
        <v>4211</v>
      </c>
      <c r="P4212" t="str">
        <f>IFERROR(IF(COUNTIF(個人情報!$BI$5:$BI$401,"登録番号" &amp; リスト!O4212)&gt;=1,"",IF(VLOOKUP(O4212,登録者リスト!$A$1:$D$43729,4,FALSE)=基本情報!$D$6,O4212,"")),"")</f>
        <v/>
      </c>
    </row>
    <row r="4213" spans="15:16" x14ac:dyDescent="0.15">
      <c r="O4213">
        <v>4212</v>
      </c>
      <c r="P4213" t="str">
        <f>IFERROR(IF(COUNTIF(個人情報!$BI$5:$BI$401,"登録番号" &amp; リスト!O4213)&gt;=1,"",IF(VLOOKUP(O4213,登録者リスト!$A$1:$D$43729,4,FALSE)=基本情報!$D$6,O4213,"")),"")</f>
        <v/>
      </c>
    </row>
    <row r="4214" spans="15:16" x14ac:dyDescent="0.15">
      <c r="O4214">
        <v>4213</v>
      </c>
      <c r="P4214" t="str">
        <f>IFERROR(IF(COUNTIF(個人情報!$BI$5:$BI$401,"登録番号" &amp; リスト!O4214)&gt;=1,"",IF(VLOOKUP(O4214,登録者リスト!$A$1:$D$43729,4,FALSE)=基本情報!$D$6,O4214,"")),"")</f>
        <v/>
      </c>
    </row>
    <row r="4215" spans="15:16" x14ac:dyDescent="0.15">
      <c r="O4215">
        <v>4214</v>
      </c>
      <c r="P4215" t="str">
        <f>IFERROR(IF(COUNTIF(個人情報!$BI$5:$BI$401,"登録番号" &amp; リスト!O4215)&gt;=1,"",IF(VLOOKUP(O4215,登録者リスト!$A$1:$D$43729,4,FALSE)=基本情報!$D$6,O4215,"")),"")</f>
        <v/>
      </c>
    </row>
    <row r="4216" spans="15:16" x14ac:dyDescent="0.15">
      <c r="O4216">
        <v>4215</v>
      </c>
      <c r="P4216" t="str">
        <f>IFERROR(IF(COUNTIF(個人情報!$BI$5:$BI$401,"登録番号" &amp; リスト!O4216)&gt;=1,"",IF(VLOOKUP(O4216,登録者リスト!$A$1:$D$43729,4,FALSE)=基本情報!$D$6,O4216,"")),"")</f>
        <v/>
      </c>
    </row>
    <row r="4217" spans="15:16" x14ac:dyDescent="0.15">
      <c r="O4217">
        <v>4216</v>
      </c>
      <c r="P4217" t="str">
        <f>IFERROR(IF(COUNTIF(個人情報!$BI$5:$BI$401,"登録番号" &amp; リスト!O4217)&gt;=1,"",IF(VLOOKUP(O4217,登録者リスト!$A$1:$D$43729,4,FALSE)=基本情報!$D$6,O4217,"")),"")</f>
        <v/>
      </c>
    </row>
    <row r="4218" spans="15:16" x14ac:dyDescent="0.15">
      <c r="O4218">
        <v>4217</v>
      </c>
      <c r="P4218" t="str">
        <f>IFERROR(IF(COUNTIF(個人情報!$BI$5:$BI$401,"登録番号" &amp; リスト!O4218)&gt;=1,"",IF(VLOOKUP(O4218,登録者リスト!$A$1:$D$43729,4,FALSE)=基本情報!$D$6,O4218,"")),"")</f>
        <v/>
      </c>
    </row>
    <row r="4219" spans="15:16" x14ac:dyDescent="0.15">
      <c r="O4219">
        <v>4218</v>
      </c>
      <c r="P4219" t="str">
        <f>IFERROR(IF(COUNTIF(個人情報!$BI$5:$BI$401,"登録番号" &amp; リスト!O4219)&gt;=1,"",IF(VLOOKUP(O4219,登録者リスト!$A$1:$D$43729,4,FALSE)=基本情報!$D$6,O4219,"")),"")</f>
        <v/>
      </c>
    </row>
    <row r="4220" spans="15:16" x14ac:dyDescent="0.15">
      <c r="O4220">
        <v>4219</v>
      </c>
      <c r="P4220" t="str">
        <f>IFERROR(IF(COUNTIF(個人情報!$BI$5:$BI$401,"登録番号" &amp; リスト!O4220)&gt;=1,"",IF(VLOOKUP(O4220,登録者リスト!$A$1:$D$43729,4,FALSE)=基本情報!$D$6,O4220,"")),"")</f>
        <v/>
      </c>
    </row>
    <row r="4221" spans="15:16" x14ac:dyDescent="0.15">
      <c r="O4221">
        <v>4220</v>
      </c>
      <c r="P4221" t="str">
        <f>IFERROR(IF(COUNTIF(個人情報!$BI$5:$BI$401,"登録番号" &amp; リスト!O4221)&gt;=1,"",IF(VLOOKUP(O4221,登録者リスト!$A$1:$D$43729,4,FALSE)=基本情報!$D$6,O4221,"")),"")</f>
        <v/>
      </c>
    </row>
    <row r="4222" spans="15:16" x14ac:dyDescent="0.15">
      <c r="O4222">
        <v>4221</v>
      </c>
      <c r="P4222" t="str">
        <f>IFERROR(IF(COUNTIF(個人情報!$BI$5:$BI$401,"登録番号" &amp; リスト!O4222)&gt;=1,"",IF(VLOOKUP(O4222,登録者リスト!$A$1:$D$43729,4,FALSE)=基本情報!$D$6,O4222,"")),"")</f>
        <v/>
      </c>
    </row>
    <row r="4223" spans="15:16" x14ac:dyDescent="0.15">
      <c r="O4223">
        <v>4222</v>
      </c>
      <c r="P4223" t="str">
        <f>IFERROR(IF(COUNTIF(個人情報!$BI$5:$BI$401,"登録番号" &amp; リスト!O4223)&gt;=1,"",IF(VLOOKUP(O4223,登録者リスト!$A$1:$D$43729,4,FALSE)=基本情報!$D$6,O4223,"")),"")</f>
        <v/>
      </c>
    </row>
    <row r="4224" spans="15:16" x14ac:dyDescent="0.15">
      <c r="O4224">
        <v>4223</v>
      </c>
      <c r="P4224" t="str">
        <f>IFERROR(IF(COUNTIF(個人情報!$BI$5:$BI$401,"登録番号" &amp; リスト!O4224)&gt;=1,"",IF(VLOOKUP(O4224,登録者リスト!$A$1:$D$43729,4,FALSE)=基本情報!$D$6,O4224,"")),"")</f>
        <v/>
      </c>
    </row>
    <row r="4225" spans="15:16" x14ac:dyDescent="0.15">
      <c r="O4225">
        <v>4224</v>
      </c>
      <c r="P4225" t="str">
        <f>IFERROR(IF(COUNTIF(個人情報!$BI$5:$BI$401,"登録番号" &amp; リスト!O4225)&gt;=1,"",IF(VLOOKUP(O4225,登録者リスト!$A$1:$D$43729,4,FALSE)=基本情報!$D$6,O4225,"")),"")</f>
        <v/>
      </c>
    </row>
    <row r="4226" spans="15:16" x14ac:dyDescent="0.15">
      <c r="O4226">
        <v>4225</v>
      </c>
      <c r="P4226" t="str">
        <f>IFERROR(IF(COUNTIF(個人情報!$BI$5:$BI$401,"登録番号" &amp; リスト!O4226)&gt;=1,"",IF(VLOOKUP(O4226,登録者リスト!$A$1:$D$43729,4,FALSE)=基本情報!$D$6,O4226,"")),"")</f>
        <v/>
      </c>
    </row>
    <row r="4227" spans="15:16" x14ac:dyDescent="0.15">
      <c r="O4227">
        <v>4226</v>
      </c>
      <c r="P4227" t="str">
        <f>IFERROR(IF(COUNTIF(個人情報!$BI$5:$BI$401,"登録番号" &amp; リスト!O4227)&gt;=1,"",IF(VLOOKUP(O4227,登録者リスト!$A$1:$D$43729,4,FALSE)=基本情報!$D$6,O4227,"")),"")</f>
        <v/>
      </c>
    </row>
    <row r="4228" spans="15:16" x14ac:dyDescent="0.15">
      <c r="O4228">
        <v>4227</v>
      </c>
      <c r="P4228" t="str">
        <f>IFERROR(IF(COUNTIF(個人情報!$BI$5:$BI$401,"登録番号" &amp; リスト!O4228)&gt;=1,"",IF(VLOOKUP(O4228,登録者リスト!$A$1:$D$43729,4,FALSE)=基本情報!$D$6,O4228,"")),"")</f>
        <v/>
      </c>
    </row>
    <row r="4229" spans="15:16" x14ac:dyDescent="0.15">
      <c r="O4229">
        <v>4228</v>
      </c>
      <c r="P4229" t="str">
        <f>IFERROR(IF(COUNTIF(個人情報!$BI$5:$BI$401,"登録番号" &amp; リスト!O4229)&gt;=1,"",IF(VLOOKUP(O4229,登録者リスト!$A$1:$D$43729,4,FALSE)=基本情報!$D$6,O4229,"")),"")</f>
        <v/>
      </c>
    </row>
    <row r="4230" spans="15:16" x14ac:dyDescent="0.15">
      <c r="O4230">
        <v>4229</v>
      </c>
      <c r="P4230" t="str">
        <f>IFERROR(IF(COUNTIF(個人情報!$BI$5:$BI$401,"登録番号" &amp; リスト!O4230)&gt;=1,"",IF(VLOOKUP(O4230,登録者リスト!$A$1:$D$43729,4,FALSE)=基本情報!$D$6,O4230,"")),"")</f>
        <v/>
      </c>
    </row>
    <row r="4231" spans="15:16" x14ac:dyDescent="0.15">
      <c r="O4231">
        <v>4230</v>
      </c>
      <c r="P4231" t="str">
        <f>IFERROR(IF(COUNTIF(個人情報!$BI$5:$BI$401,"登録番号" &amp; リスト!O4231)&gt;=1,"",IF(VLOOKUP(O4231,登録者リスト!$A$1:$D$43729,4,FALSE)=基本情報!$D$6,O4231,"")),"")</f>
        <v/>
      </c>
    </row>
    <row r="4232" spans="15:16" x14ac:dyDescent="0.15">
      <c r="O4232">
        <v>4231</v>
      </c>
      <c r="P4232" t="str">
        <f>IFERROR(IF(COUNTIF(個人情報!$BI$5:$BI$401,"登録番号" &amp; リスト!O4232)&gt;=1,"",IF(VLOOKUP(O4232,登録者リスト!$A$1:$D$43729,4,FALSE)=基本情報!$D$6,O4232,"")),"")</f>
        <v/>
      </c>
    </row>
    <row r="4233" spans="15:16" x14ac:dyDescent="0.15">
      <c r="O4233">
        <v>4232</v>
      </c>
      <c r="P4233" t="str">
        <f>IFERROR(IF(COUNTIF(個人情報!$BI$5:$BI$401,"登録番号" &amp; リスト!O4233)&gt;=1,"",IF(VLOOKUP(O4233,登録者リスト!$A$1:$D$43729,4,FALSE)=基本情報!$D$6,O4233,"")),"")</f>
        <v/>
      </c>
    </row>
    <row r="4234" spans="15:16" x14ac:dyDescent="0.15">
      <c r="O4234">
        <v>4233</v>
      </c>
      <c r="P4234" t="str">
        <f>IFERROR(IF(COUNTIF(個人情報!$BI$5:$BI$401,"登録番号" &amp; リスト!O4234)&gt;=1,"",IF(VLOOKUP(O4234,登録者リスト!$A$1:$D$43729,4,FALSE)=基本情報!$D$6,O4234,"")),"")</f>
        <v/>
      </c>
    </row>
    <row r="4235" spans="15:16" x14ac:dyDescent="0.15">
      <c r="O4235">
        <v>4234</v>
      </c>
      <c r="P4235" t="str">
        <f>IFERROR(IF(COUNTIF(個人情報!$BI$5:$BI$401,"登録番号" &amp; リスト!O4235)&gt;=1,"",IF(VLOOKUP(O4235,登録者リスト!$A$1:$D$43729,4,FALSE)=基本情報!$D$6,O4235,"")),"")</f>
        <v/>
      </c>
    </row>
    <row r="4236" spans="15:16" x14ac:dyDescent="0.15">
      <c r="O4236">
        <v>4235</v>
      </c>
      <c r="P4236" t="str">
        <f>IFERROR(IF(COUNTIF(個人情報!$BI$5:$BI$401,"登録番号" &amp; リスト!O4236)&gt;=1,"",IF(VLOOKUP(O4236,登録者リスト!$A$1:$D$43729,4,FALSE)=基本情報!$D$6,O4236,"")),"")</f>
        <v/>
      </c>
    </row>
    <row r="4237" spans="15:16" x14ac:dyDescent="0.15">
      <c r="O4237">
        <v>4236</v>
      </c>
      <c r="P4237" t="str">
        <f>IFERROR(IF(COUNTIF(個人情報!$BI$5:$BI$401,"登録番号" &amp; リスト!O4237)&gt;=1,"",IF(VLOOKUP(O4237,登録者リスト!$A$1:$D$43729,4,FALSE)=基本情報!$D$6,O4237,"")),"")</f>
        <v/>
      </c>
    </row>
    <row r="4238" spans="15:16" x14ac:dyDescent="0.15">
      <c r="O4238">
        <v>4237</v>
      </c>
      <c r="P4238" t="str">
        <f>IFERROR(IF(COUNTIF(個人情報!$BI$5:$BI$401,"登録番号" &amp; リスト!O4238)&gt;=1,"",IF(VLOOKUP(O4238,登録者リスト!$A$1:$D$43729,4,FALSE)=基本情報!$D$6,O4238,"")),"")</f>
        <v/>
      </c>
    </row>
    <row r="4239" spans="15:16" x14ac:dyDescent="0.15">
      <c r="O4239">
        <v>4238</v>
      </c>
      <c r="P4239" t="str">
        <f>IFERROR(IF(COUNTIF(個人情報!$BI$5:$BI$401,"登録番号" &amp; リスト!O4239)&gt;=1,"",IF(VLOOKUP(O4239,登録者リスト!$A$1:$D$43729,4,FALSE)=基本情報!$D$6,O4239,"")),"")</f>
        <v/>
      </c>
    </row>
    <row r="4240" spans="15:16" x14ac:dyDescent="0.15">
      <c r="O4240">
        <v>4239</v>
      </c>
      <c r="P4240" t="str">
        <f>IFERROR(IF(COUNTIF(個人情報!$BI$5:$BI$401,"登録番号" &amp; リスト!O4240)&gt;=1,"",IF(VLOOKUP(O4240,登録者リスト!$A$1:$D$43729,4,FALSE)=基本情報!$D$6,O4240,"")),"")</f>
        <v/>
      </c>
    </row>
    <row r="4241" spans="15:16" x14ac:dyDescent="0.15">
      <c r="O4241">
        <v>4240</v>
      </c>
      <c r="P4241" t="str">
        <f>IFERROR(IF(COUNTIF(個人情報!$BI$5:$BI$401,"登録番号" &amp; リスト!O4241)&gt;=1,"",IF(VLOOKUP(O4241,登録者リスト!$A$1:$D$43729,4,FALSE)=基本情報!$D$6,O4241,"")),"")</f>
        <v/>
      </c>
    </row>
    <row r="4242" spans="15:16" x14ac:dyDescent="0.15">
      <c r="O4242">
        <v>4241</v>
      </c>
      <c r="P4242" t="str">
        <f>IFERROR(IF(COUNTIF(個人情報!$BI$5:$BI$401,"登録番号" &amp; リスト!O4242)&gt;=1,"",IF(VLOOKUP(O4242,登録者リスト!$A$1:$D$43729,4,FALSE)=基本情報!$D$6,O4242,"")),"")</f>
        <v/>
      </c>
    </row>
    <row r="4243" spans="15:16" x14ac:dyDescent="0.15">
      <c r="O4243">
        <v>4242</v>
      </c>
      <c r="P4243" t="str">
        <f>IFERROR(IF(COUNTIF(個人情報!$BI$5:$BI$401,"登録番号" &amp; リスト!O4243)&gt;=1,"",IF(VLOOKUP(O4243,登録者リスト!$A$1:$D$43729,4,FALSE)=基本情報!$D$6,O4243,"")),"")</f>
        <v/>
      </c>
    </row>
    <row r="4244" spans="15:16" x14ac:dyDescent="0.15">
      <c r="O4244">
        <v>4243</v>
      </c>
      <c r="P4244" t="str">
        <f>IFERROR(IF(COUNTIF(個人情報!$BI$5:$BI$401,"登録番号" &amp; リスト!O4244)&gt;=1,"",IF(VLOOKUP(O4244,登録者リスト!$A$1:$D$43729,4,FALSE)=基本情報!$D$6,O4244,"")),"")</f>
        <v/>
      </c>
    </row>
    <row r="4245" spans="15:16" x14ac:dyDescent="0.15">
      <c r="O4245">
        <v>4244</v>
      </c>
      <c r="P4245" t="str">
        <f>IFERROR(IF(COUNTIF(個人情報!$BI$5:$BI$401,"登録番号" &amp; リスト!O4245)&gt;=1,"",IF(VLOOKUP(O4245,登録者リスト!$A$1:$D$43729,4,FALSE)=基本情報!$D$6,O4245,"")),"")</f>
        <v/>
      </c>
    </row>
    <row r="4246" spans="15:16" x14ac:dyDescent="0.15">
      <c r="O4246">
        <v>4245</v>
      </c>
      <c r="P4246" t="str">
        <f>IFERROR(IF(COUNTIF(個人情報!$BI$5:$BI$401,"登録番号" &amp; リスト!O4246)&gt;=1,"",IF(VLOOKUP(O4246,登録者リスト!$A$1:$D$43729,4,FALSE)=基本情報!$D$6,O4246,"")),"")</f>
        <v/>
      </c>
    </row>
    <row r="4247" spans="15:16" x14ac:dyDescent="0.15">
      <c r="O4247">
        <v>4246</v>
      </c>
      <c r="P4247" t="str">
        <f>IFERROR(IF(COUNTIF(個人情報!$BI$5:$BI$401,"登録番号" &amp; リスト!O4247)&gt;=1,"",IF(VLOOKUP(O4247,登録者リスト!$A$1:$D$43729,4,FALSE)=基本情報!$D$6,O4247,"")),"")</f>
        <v/>
      </c>
    </row>
    <row r="4248" spans="15:16" x14ac:dyDescent="0.15">
      <c r="O4248">
        <v>4247</v>
      </c>
      <c r="P4248" t="str">
        <f>IFERROR(IF(COUNTIF(個人情報!$BI$5:$BI$401,"登録番号" &amp; リスト!O4248)&gt;=1,"",IF(VLOOKUP(O4248,登録者リスト!$A$1:$D$43729,4,FALSE)=基本情報!$D$6,O4248,"")),"")</f>
        <v/>
      </c>
    </row>
    <row r="4249" spans="15:16" x14ac:dyDescent="0.15">
      <c r="O4249">
        <v>4248</v>
      </c>
      <c r="P4249" t="str">
        <f>IFERROR(IF(COUNTIF(個人情報!$BI$5:$BI$401,"登録番号" &amp; リスト!O4249)&gt;=1,"",IF(VLOOKUP(O4249,登録者リスト!$A$1:$D$43729,4,FALSE)=基本情報!$D$6,O4249,"")),"")</f>
        <v/>
      </c>
    </row>
    <row r="4250" spans="15:16" x14ac:dyDescent="0.15">
      <c r="O4250">
        <v>4249</v>
      </c>
      <c r="P4250" t="str">
        <f>IFERROR(IF(COUNTIF(個人情報!$BI$5:$BI$401,"登録番号" &amp; リスト!O4250)&gt;=1,"",IF(VLOOKUP(O4250,登録者リスト!$A$1:$D$43729,4,FALSE)=基本情報!$D$6,O4250,"")),"")</f>
        <v/>
      </c>
    </row>
    <row r="4251" spans="15:16" x14ac:dyDescent="0.15">
      <c r="O4251">
        <v>4250</v>
      </c>
      <c r="P4251" t="str">
        <f>IFERROR(IF(COUNTIF(個人情報!$BI$5:$BI$401,"登録番号" &amp; リスト!O4251)&gt;=1,"",IF(VLOOKUP(O4251,登録者リスト!$A$1:$D$43729,4,FALSE)=基本情報!$D$6,O4251,"")),"")</f>
        <v/>
      </c>
    </row>
    <row r="4252" spans="15:16" x14ac:dyDescent="0.15">
      <c r="O4252">
        <v>4251</v>
      </c>
      <c r="P4252" t="str">
        <f>IFERROR(IF(COUNTIF(個人情報!$BI$5:$BI$401,"登録番号" &amp; リスト!O4252)&gt;=1,"",IF(VLOOKUP(O4252,登録者リスト!$A$1:$D$43729,4,FALSE)=基本情報!$D$6,O4252,"")),"")</f>
        <v/>
      </c>
    </row>
    <row r="4253" spans="15:16" x14ac:dyDescent="0.15">
      <c r="O4253">
        <v>4252</v>
      </c>
      <c r="P4253" t="str">
        <f>IFERROR(IF(COUNTIF(個人情報!$BI$5:$BI$401,"登録番号" &amp; リスト!O4253)&gt;=1,"",IF(VLOOKUP(O4253,登録者リスト!$A$1:$D$43729,4,FALSE)=基本情報!$D$6,O4253,"")),"")</f>
        <v/>
      </c>
    </row>
    <row r="4254" spans="15:16" x14ac:dyDescent="0.15">
      <c r="O4254">
        <v>4253</v>
      </c>
      <c r="P4254" t="str">
        <f>IFERROR(IF(COUNTIF(個人情報!$BI$5:$BI$401,"登録番号" &amp; リスト!O4254)&gt;=1,"",IF(VLOOKUP(O4254,登録者リスト!$A$1:$D$43729,4,FALSE)=基本情報!$D$6,O4254,"")),"")</f>
        <v/>
      </c>
    </row>
    <row r="4255" spans="15:16" x14ac:dyDescent="0.15">
      <c r="O4255">
        <v>4254</v>
      </c>
      <c r="P4255" t="str">
        <f>IFERROR(IF(COUNTIF(個人情報!$BI$5:$BI$401,"登録番号" &amp; リスト!O4255)&gt;=1,"",IF(VLOOKUP(O4255,登録者リスト!$A$1:$D$43729,4,FALSE)=基本情報!$D$6,O4255,"")),"")</f>
        <v/>
      </c>
    </row>
    <row r="4256" spans="15:16" x14ac:dyDescent="0.15">
      <c r="O4256">
        <v>4255</v>
      </c>
      <c r="P4256" t="str">
        <f>IFERROR(IF(COUNTIF(個人情報!$BI$5:$BI$401,"登録番号" &amp; リスト!O4256)&gt;=1,"",IF(VLOOKUP(O4256,登録者リスト!$A$1:$D$43729,4,FALSE)=基本情報!$D$6,O4256,"")),"")</f>
        <v/>
      </c>
    </row>
    <row r="4257" spans="15:16" x14ac:dyDescent="0.15">
      <c r="O4257">
        <v>4256</v>
      </c>
      <c r="P4257" t="str">
        <f>IFERROR(IF(COUNTIF(個人情報!$BI$5:$BI$401,"登録番号" &amp; リスト!O4257)&gt;=1,"",IF(VLOOKUP(O4257,登録者リスト!$A$1:$D$43729,4,FALSE)=基本情報!$D$6,O4257,"")),"")</f>
        <v/>
      </c>
    </row>
    <row r="4258" spans="15:16" x14ac:dyDescent="0.15">
      <c r="O4258">
        <v>4257</v>
      </c>
      <c r="P4258" t="str">
        <f>IFERROR(IF(COUNTIF(個人情報!$BI$5:$BI$401,"登録番号" &amp; リスト!O4258)&gt;=1,"",IF(VLOOKUP(O4258,登録者リスト!$A$1:$D$43729,4,FALSE)=基本情報!$D$6,O4258,"")),"")</f>
        <v/>
      </c>
    </row>
    <row r="4259" spans="15:16" x14ac:dyDescent="0.15">
      <c r="O4259">
        <v>4258</v>
      </c>
      <c r="P4259" t="str">
        <f>IFERROR(IF(COUNTIF(個人情報!$BI$5:$BI$401,"登録番号" &amp; リスト!O4259)&gt;=1,"",IF(VLOOKUP(O4259,登録者リスト!$A$1:$D$43729,4,FALSE)=基本情報!$D$6,O4259,"")),"")</f>
        <v/>
      </c>
    </row>
    <row r="4260" spans="15:16" x14ac:dyDescent="0.15">
      <c r="O4260">
        <v>4259</v>
      </c>
      <c r="P4260" t="str">
        <f>IFERROR(IF(COUNTIF(個人情報!$BI$5:$BI$401,"登録番号" &amp; リスト!O4260)&gt;=1,"",IF(VLOOKUP(O4260,登録者リスト!$A$1:$D$43729,4,FALSE)=基本情報!$D$6,O4260,"")),"")</f>
        <v/>
      </c>
    </row>
    <row r="4261" spans="15:16" x14ac:dyDescent="0.15">
      <c r="O4261">
        <v>4260</v>
      </c>
      <c r="P4261" t="str">
        <f>IFERROR(IF(COUNTIF(個人情報!$BI$5:$BI$401,"登録番号" &amp; リスト!O4261)&gt;=1,"",IF(VLOOKUP(O4261,登録者リスト!$A$1:$D$43729,4,FALSE)=基本情報!$D$6,O4261,"")),"")</f>
        <v/>
      </c>
    </row>
    <row r="4262" spans="15:16" x14ac:dyDescent="0.15">
      <c r="O4262">
        <v>4261</v>
      </c>
      <c r="P4262" t="str">
        <f>IFERROR(IF(COUNTIF(個人情報!$BI$5:$BI$401,"登録番号" &amp; リスト!O4262)&gt;=1,"",IF(VLOOKUP(O4262,登録者リスト!$A$1:$D$43729,4,FALSE)=基本情報!$D$6,O4262,"")),"")</f>
        <v/>
      </c>
    </row>
    <row r="4263" spans="15:16" x14ac:dyDescent="0.15">
      <c r="O4263">
        <v>4262</v>
      </c>
      <c r="P4263" t="str">
        <f>IFERROR(IF(COUNTIF(個人情報!$BI$5:$BI$401,"登録番号" &amp; リスト!O4263)&gt;=1,"",IF(VLOOKUP(O4263,登録者リスト!$A$1:$D$43729,4,FALSE)=基本情報!$D$6,O4263,"")),"")</f>
        <v/>
      </c>
    </row>
    <row r="4264" spans="15:16" x14ac:dyDescent="0.15">
      <c r="O4264">
        <v>4263</v>
      </c>
      <c r="P4264" t="str">
        <f>IFERROR(IF(COUNTIF(個人情報!$BI$5:$BI$401,"登録番号" &amp; リスト!O4264)&gt;=1,"",IF(VLOOKUP(O4264,登録者リスト!$A$1:$D$43729,4,FALSE)=基本情報!$D$6,O4264,"")),"")</f>
        <v/>
      </c>
    </row>
    <row r="4265" spans="15:16" x14ac:dyDescent="0.15">
      <c r="O4265">
        <v>4264</v>
      </c>
      <c r="P4265" t="str">
        <f>IFERROR(IF(COUNTIF(個人情報!$BI$5:$BI$401,"登録番号" &amp; リスト!O4265)&gt;=1,"",IF(VLOOKUP(O4265,登録者リスト!$A$1:$D$43729,4,FALSE)=基本情報!$D$6,O4265,"")),"")</f>
        <v/>
      </c>
    </row>
    <row r="4266" spans="15:16" x14ac:dyDescent="0.15">
      <c r="O4266">
        <v>4265</v>
      </c>
      <c r="P4266" t="str">
        <f>IFERROR(IF(COUNTIF(個人情報!$BI$5:$BI$401,"登録番号" &amp; リスト!O4266)&gt;=1,"",IF(VLOOKUP(O4266,登録者リスト!$A$1:$D$43729,4,FALSE)=基本情報!$D$6,O4266,"")),"")</f>
        <v/>
      </c>
    </row>
    <row r="4267" spans="15:16" x14ac:dyDescent="0.15">
      <c r="O4267">
        <v>4266</v>
      </c>
      <c r="P4267" t="str">
        <f>IFERROR(IF(COUNTIF(個人情報!$BI$5:$BI$401,"登録番号" &amp; リスト!O4267)&gt;=1,"",IF(VLOOKUP(O4267,登録者リスト!$A$1:$D$43729,4,FALSE)=基本情報!$D$6,O4267,"")),"")</f>
        <v/>
      </c>
    </row>
    <row r="4268" spans="15:16" x14ac:dyDescent="0.15">
      <c r="O4268">
        <v>4267</v>
      </c>
      <c r="P4268" t="str">
        <f>IFERROR(IF(COUNTIF(個人情報!$BI$5:$BI$401,"登録番号" &amp; リスト!O4268)&gt;=1,"",IF(VLOOKUP(O4268,登録者リスト!$A$1:$D$43729,4,FALSE)=基本情報!$D$6,O4268,"")),"")</f>
        <v/>
      </c>
    </row>
    <row r="4269" spans="15:16" x14ac:dyDescent="0.15">
      <c r="O4269">
        <v>4268</v>
      </c>
      <c r="P4269" t="str">
        <f>IFERROR(IF(COUNTIF(個人情報!$BI$5:$BI$401,"登録番号" &amp; リスト!O4269)&gt;=1,"",IF(VLOOKUP(O4269,登録者リスト!$A$1:$D$43729,4,FALSE)=基本情報!$D$6,O4269,"")),"")</f>
        <v/>
      </c>
    </row>
    <row r="4270" spans="15:16" x14ac:dyDescent="0.15">
      <c r="O4270">
        <v>4269</v>
      </c>
      <c r="P4270" t="str">
        <f>IFERROR(IF(COUNTIF(個人情報!$BI$5:$BI$401,"登録番号" &amp; リスト!O4270)&gt;=1,"",IF(VLOOKUP(O4270,登録者リスト!$A$1:$D$43729,4,FALSE)=基本情報!$D$6,O4270,"")),"")</f>
        <v/>
      </c>
    </row>
    <row r="4271" spans="15:16" x14ac:dyDescent="0.15">
      <c r="O4271">
        <v>4270</v>
      </c>
      <c r="P4271" t="str">
        <f>IFERROR(IF(COUNTIF(個人情報!$BI$5:$BI$401,"登録番号" &amp; リスト!O4271)&gt;=1,"",IF(VLOOKUP(O4271,登録者リスト!$A$1:$D$43729,4,FALSE)=基本情報!$D$6,O4271,"")),"")</f>
        <v/>
      </c>
    </row>
    <row r="4272" spans="15:16" x14ac:dyDescent="0.15">
      <c r="O4272">
        <v>4271</v>
      </c>
      <c r="P4272" t="str">
        <f>IFERROR(IF(COUNTIF(個人情報!$BI$5:$BI$401,"登録番号" &amp; リスト!O4272)&gt;=1,"",IF(VLOOKUP(O4272,登録者リスト!$A$1:$D$43729,4,FALSE)=基本情報!$D$6,O4272,"")),"")</f>
        <v/>
      </c>
    </row>
    <row r="4273" spans="15:16" x14ac:dyDescent="0.15">
      <c r="O4273">
        <v>4272</v>
      </c>
      <c r="P4273" t="str">
        <f>IFERROR(IF(COUNTIF(個人情報!$BI$5:$BI$401,"登録番号" &amp; リスト!O4273)&gt;=1,"",IF(VLOOKUP(O4273,登録者リスト!$A$1:$D$43729,4,FALSE)=基本情報!$D$6,O4273,"")),"")</f>
        <v/>
      </c>
    </row>
    <row r="4274" spans="15:16" x14ac:dyDescent="0.15">
      <c r="O4274">
        <v>4273</v>
      </c>
      <c r="P4274" t="str">
        <f>IFERROR(IF(COUNTIF(個人情報!$BI$5:$BI$401,"登録番号" &amp; リスト!O4274)&gt;=1,"",IF(VLOOKUP(O4274,登録者リスト!$A$1:$D$43729,4,FALSE)=基本情報!$D$6,O4274,"")),"")</f>
        <v/>
      </c>
    </row>
    <row r="4275" spans="15:16" x14ac:dyDescent="0.15">
      <c r="O4275">
        <v>4274</v>
      </c>
      <c r="P4275" t="str">
        <f>IFERROR(IF(COUNTIF(個人情報!$BI$5:$BI$401,"登録番号" &amp; リスト!O4275)&gt;=1,"",IF(VLOOKUP(O4275,登録者リスト!$A$1:$D$43729,4,FALSE)=基本情報!$D$6,O4275,"")),"")</f>
        <v/>
      </c>
    </row>
    <row r="4276" spans="15:16" x14ac:dyDescent="0.15">
      <c r="O4276">
        <v>4275</v>
      </c>
      <c r="P4276" t="str">
        <f>IFERROR(IF(COUNTIF(個人情報!$BI$5:$BI$401,"登録番号" &amp; リスト!O4276)&gt;=1,"",IF(VLOOKUP(O4276,登録者リスト!$A$1:$D$43729,4,FALSE)=基本情報!$D$6,O4276,"")),"")</f>
        <v/>
      </c>
    </row>
    <row r="4277" spans="15:16" x14ac:dyDescent="0.15">
      <c r="O4277">
        <v>4276</v>
      </c>
      <c r="P4277" t="str">
        <f>IFERROR(IF(COUNTIF(個人情報!$BI$5:$BI$401,"登録番号" &amp; リスト!O4277)&gt;=1,"",IF(VLOOKUP(O4277,登録者リスト!$A$1:$D$43729,4,FALSE)=基本情報!$D$6,O4277,"")),"")</f>
        <v/>
      </c>
    </row>
    <row r="4278" spans="15:16" x14ac:dyDescent="0.15">
      <c r="O4278">
        <v>4277</v>
      </c>
      <c r="P4278" t="str">
        <f>IFERROR(IF(COUNTIF(個人情報!$BI$5:$BI$401,"登録番号" &amp; リスト!O4278)&gt;=1,"",IF(VLOOKUP(O4278,登録者リスト!$A$1:$D$43729,4,FALSE)=基本情報!$D$6,O4278,"")),"")</f>
        <v/>
      </c>
    </row>
    <row r="4279" spans="15:16" x14ac:dyDescent="0.15">
      <c r="O4279">
        <v>4278</v>
      </c>
      <c r="P4279" t="str">
        <f>IFERROR(IF(COUNTIF(個人情報!$BI$5:$BI$401,"登録番号" &amp; リスト!O4279)&gt;=1,"",IF(VLOOKUP(O4279,登録者リスト!$A$1:$D$43729,4,FALSE)=基本情報!$D$6,O4279,"")),"")</f>
        <v/>
      </c>
    </row>
    <row r="4280" spans="15:16" x14ac:dyDescent="0.15">
      <c r="O4280">
        <v>4279</v>
      </c>
      <c r="P4280" t="str">
        <f>IFERROR(IF(COUNTIF(個人情報!$BI$5:$BI$401,"登録番号" &amp; リスト!O4280)&gt;=1,"",IF(VLOOKUP(O4280,登録者リスト!$A$1:$D$43729,4,FALSE)=基本情報!$D$6,O4280,"")),"")</f>
        <v/>
      </c>
    </row>
    <row r="4281" spans="15:16" x14ac:dyDescent="0.15">
      <c r="O4281">
        <v>4280</v>
      </c>
      <c r="P4281" t="str">
        <f>IFERROR(IF(COUNTIF(個人情報!$BI$5:$BI$401,"登録番号" &amp; リスト!O4281)&gt;=1,"",IF(VLOOKUP(O4281,登録者リスト!$A$1:$D$43729,4,FALSE)=基本情報!$D$6,O4281,"")),"")</f>
        <v/>
      </c>
    </row>
    <row r="4282" spans="15:16" x14ac:dyDescent="0.15">
      <c r="O4282">
        <v>4281</v>
      </c>
      <c r="P4282" t="str">
        <f>IFERROR(IF(COUNTIF(個人情報!$BI$5:$BI$401,"登録番号" &amp; リスト!O4282)&gt;=1,"",IF(VLOOKUP(O4282,登録者リスト!$A$1:$D$43729,4,FALSE)=基本情報!$D$6,O4282,"")),"")</f>
        <v/>
      </c>
    </row>
    <row r="4283" spans="15:16" x14ac:dyDescent="0.15">
      <c r="O4283">
        <v>4282</v>
      </c>
      <c r="P4283" t="str">
        <f>IFERROR(IF(COUNTIF(個人情報!$BI$5:$BI$401,"登録番号" &amp; リスト!O4283)&gt;=1,"",IF(VLOOKUP(O4283,登録者リスト!$A$1:$D$43729,4,FALSE)=基本情報!$D$6,O4283,"")),"")</f>
        <v/>
      </c>
    </row>
    <row r="4284" spans="15:16" x14ac:dyDescent="0.15">
      <c r="O4284">
        <v>4283</v>
      </c>
      <c r="P4284" t="str">
        <f>IFERROR(IF(COUNTIF(個人情報!$BI$5:$BI$401,"登録番号" &amp; リスト!O4284)&gt;=1,"",IF(VLOOKUP(O4284,登録者リスト!$A$1:$D$43729,4,FALSE)=基本情報!$D$6,O4284,"")),"")</f>
        <v/>
      </c>
    </row>
    <row r="4285" spans="15:16" x14ac:dyDescent="0.15">
      <c r="O4285">
        <v>4284</v>
      </c>
      <c r="P4285" t="str">
        <f>IFERROR(IF(COUNTIF(個人情報!$BI$5:$BI$401,"登録番号" &amp; リスト!O4285)&gt;=1,"",IF(VLOOKUP(O4285,登録者リスト!$A$1:$D$43729,4,FALSE)=基本情報!$D$6,O4285,"")),"")</f>
        <v/>
      </c>
    </row>
    <row r="4286" spans="15:16" x14ac:dyDescent="0.15">
      <c r="O4286">
        <v>4285</v>
      </c>
      <c r="P4286" t="str">
        <f>IFERROR(IF(COUNTIF(個人情報!$BI$5:$BI$401,"登録番号" &amp; リスト!O4286)&gt;=1,"",IF(VLOOKUP(O4286,登録者リスト!$A$1:$D$43729,4,FALSE)=基本情報!$D$6,O4286,"")),"")</f>
        <v/>
      </c>
    </row>
    <row r="4287" spans="15:16" x14ac:dyDescent="0.15">
      <c r="O4287">
        <v>4286</v>
      </c>
      <c r="P4287" t="str">
        <f>IFERROR(IF(COUNTIF(個人情報!$BI$5:$BI$401,"登録番号" &amp; リスト!O4287)&gt;=1,"",IF(VLOOKUP(O4287,登録者リスト!$A$1:$D$43729,4,FALSE)=基本情報!$D$6,O4287,"")),"")</f>
        <v/>
      </c>
    </row>
    <row r="4288" spans="15:16" x14ac:dyDescent="0.15">
      <c r="O4288">
        <v>4287</v>
      </c>
      <c r="P4288" t="str">
        <f>IFERROR(IF(COUNTIF(個人情報!$BI$5:$BI$401,"登録番号" &amp; リスト!O4288)&gt;=1,"",IF(VLOOKUP(O4288,登録者リスト!$A$1:$D$43729,4,FALSE)=基本情報!$D$6,O4288,"")),"")</f>
        <v/>
      </c>
    </row>
    <row r="4289" spans="15:16" x14ac:dyDescent="0.15">
      <c r="O4289">
        <v>4288</v>
      </c>
      <c r="P4289" t="str">
        <f>IFERROR(IF(COUNTIF(個人情報!$BI$5:$BI$401,"登録番号" &amp; リスト!O4289)&gt;=1,"",IF(VLOOKUP(O4289,登録者リスト!$A$1:$D$43729,4,FALSE)=基本情報!$D$6,O4289,"")),"")</f>
        <v/>
      </c>
    </row>
    <row r="4290" spans="15:16" x14ac:dyDescent="0.15">
      <c r="O4290">
        <v>4289</v>
      </c>
      <c r="P4290" t="str">
        <f>IFERROR(IF(COUNTIF(個人情報!$BI$5:$BI$401,"登録番号" &amp; リスト!O4290)&gt;=1,"",IF(VLOOKUP(O4290,登録者リスト!$A$1:$D$43729,4,FALSE)=基本情報!$D$6,O4290,"")),"")</f>
        <v/>
      </c>
    </row>
    <row r="4291" spans="15:16" x14ac:dyDescent="0.15">
      <c r="O4291">
        <v>4290</v>
      </c>
      <c r="P4291" t="str">
        <f>IFERROR(IF(COUNTIF(個人情報!$BI$5:$BI$401,"登録番号" &amp; リスト!O4291)&gt;=1,"",IF(VLOOKUP(O4291,登録者リスト!$A$1:$D$43729,4,FALSE)=基本情報!$D$6,O4291,"")),"")</f>
        <v/>
      </c>
    </row>
    <row r="4292" spans="15:16" x14ac:dyDescent="0.15">
      <c r="O4292">
        <v>4291</v>
      </c>
      <c r="P4292" t="str">
        <f>IFERROR(IF(COUNTIF(個人情報!$BI$5:$BI$401,"登録番号" &amp; リスト!O4292)&gt;=1,"",IF(VLOOKUP(O4292,登録者リスト!$A$1:$D$43729,4,FALSE)=基本情報!$D$6,O4292,"")),"")</f>
        <v/>
      </c>
    </row>
    <row r="4293" spans="15:16" x14ac:dyDescent="0.15">
      <c r="O4293">
        <v>4292</v>
      </c>
      <c r="P4293" t="str">
        <f>IFERROR(IF(COUNTIF(個人情報!$BI$5:$BI$401,"登録番号" &amp; リスト!O4293)&gt;=1,"",IF(VLOOKUP(O4293,登録者リスト!$A$1:$D$43729,4,FALSE)=基本情報!$D$6,O4293,"")),"")</f>
        <v/>
      </c>
    </row>
    <row r="4294" spans="15:16" x14ac:dyDescent="0.15">
      <c r="O4294">
        <v>4293</v>
      </c>
      <c r="P4294" t="str">
        <f>IFERROR(IF(COUNTIF(個人情報!$BI$5:$BI$401,"登録番号" &amp; リスト!O4294)&gt;=1,"",IF(VLOOKUP(O4294,登録者リスト!$A$1:$D$43729,4,FALSE)=基本情報!$D$6,O4294,"")),"")</f>
        <v/>
      </c>
    </row>
    <row r="4295" spans="15:16" x14ac:dyDescent="0.15">
      <c r="O4295">
        <v>4294</v>
      </c>
      <c r="P4295" t="str">
        <f>IFERROR(IF(COUNTIF(個人情報!$BI$5:$BI$401,"登録番号" &amp; リスト!O4295)&gt;=1,"",IF(VLOOKUP(O4295,登録者リスト!$A$1:$D$43729,4,FALSE)=基本情報!$D$6,O4295,"")),"")</f>
        <v/>
      </c>
    </row>
    <row r="4296" spans="15:16" x14ac:dyDescent="0.15">
      <c r="O4296">
        <v>4295</v>
      </c>
      <c r="P4296" t="str">
        <f>IFERROR(IF(COUNTIF(個人情報!$BI$5:$BI$401,"登録番号" &amp; リスト!O4296)&gt;=1,"",IF(VLOOKUP(O4296,登録者リスト!$A$1:$D$43729,4,FALSE)=基本情報!$D$6,O4296,"")),"")</f>
        <v/>
      </c>
    </row>
    <row r="4297" spans="15:16" x14ac:dyDescent="0.15">
      <c r="O4297">
        <v>4296</v>
      </c>
      <c r="P4297" t="str">
        <f>IFERROR(IF(COUNTIF(個人情報!$BI$5:$BI$401,"登録番号" &amp; リスト!O4297)&gt;=1,"",IF(VLOOKUP(O4297,登録者リスト!$A$1:$D$43729,4,FALSE)=基本情報!$D$6,O4297,"")),"")</f>
        <v/>
      </c>
    </row>
    <row r="4298" spans="15:16" x14ac:dyDescent="0.15">
      <c r="O4298">
        <v>4297</v>
      </c>
      <c r="P4298" t="str">
        <f>IFERROR(IF(COUNTIF(個人情報!$BI$5:$BI$401,"登録番号" &amp; リスト!O4298)&gt;=1,"",IF(VLOOKUP(O4298,登録者リスト!$A$1:$D$43729,4,FALSE)=基本情報!$D$6,O4298,"")),"")</f>
        <v/>
      </c>
    </row>
    <row r="4299" spans="15:16" x14ac:dyDescent="0.15">
      <c r="O4299">
        <v>4298</v>
      </c>
      <c r="P4299" t="str">
        <f>IFERROR(IF(COUNTIF(個人情報!$BI$5:$BI$401,"登録番号" &amp; リスト!O4299)&gt;=1,"",IF(VLOOKUP(O4299,登録者リスト!$A$1:$D$43729,4,FALSE)=基本情報!$D$6,O4299,"")),"")</f>
        <v/>
      </c>
    </row>
    <row r="4300" spans="15:16" x14ac:dyDescent="0.15">
      <c r="O4300">
        <v>4299</v>
      </c>
      <c r="P4300" t="str">
        <f>IFERROR(IF(COUNTIF(個人情報!$BI$5:$BI$401,"登録番号" &amp; リスト!O4300)&gt;=1,"",IF(VLOOKUP(O4300,登録者リスト!$A$1:$D$43729,4,FALSE)=基本情報!$D$6,O4300,"")),"")</f>
        <v/>
      </c>
    </row>
    <row r="4301" spans="15:16" x14ac:dyDescent="0.15">
      <c r="O4301">
        <v>4300</v>
      </c>
      <c r="P4301" t="str">
        <f>IFERROR(IF(COUNTIF(個人情報!$BI$5:$BI$401,"登録番号" &amp; リスト!O4301)&gt;=1,"",IF(VLOOKUP(O4301,登録者リスト!$A$1:$D$43729,4,FALSE)=基本情報!$D$6,O4301,"")),"")</f>
        <v/>
      </c>
    </row>
    <row r="4302" spans="15:16" x14ac:dyDescent="0.15">
      <c r="O4302">
        <v>4301</v>
      </c>
      <c r="P4302" t="str">
        <f>IFERROR(IF(COUNTIF(個人情報!$BI$5:$BI$401,"登録番号" &amp; リスト!O4302)&gt;=1,"",IF(VLOOKUP(O4302,登録者リスト!$A$1:$D$43729,4,FALSE)=基本情報!$D$6,O4302,"")),"")</f>
        <v/>
      </c>
    </row>
    <row r="4303" spans="15:16" x14ac:dyDescent="0.15">
      <c r="O4303">
        <v>4302</v>
      </c>
      <c r="P4303" t="str">
        <f>IFERROR(IF(COUNTIF(個人情報!$BI$5:$BI$401,"登録番号" &amp; リスト!O4303)&gt;=1,"",IF(VLOOKUP(O4303,登録者リスト!$A$1:$D$43729,4,FALSE)=基本情報!$D$6,O4303,"")),"")</f>
        <v/>
      </c>
    </row>
    <row r="4304" spans="15:16" x14ac:dyDescent="0.15">
      <c r="O4304">
        <v>4303</v>
      </c>
      <c r="P4304" t="str">
        <f>IFERROR(IF(COUNTIF(個人情報!$BI$5:$BI$401,"登録番号" &amp; リスト!O4304)&gt;=1,"",IF(VLOOKUP(O4304,登録者リスト!$A$1:$D$43729,4,FALSE)=基本情報!$D$6,O4304,"")),"")</f>
        <v/>
      </c>
    </row>
    <row r="4305" spans="15:16" x14ac:dyDescent="0.15">
      <c r="O4305">
        <v>4304</v>
      </c>
      <c r="P4305" t="str">
        <f>IFERROR(IF(COUNTIF(個人情報!$BI$5:$BI$401,"登録番号" &amp; リスト!O4305)&gt;=1,"",IF(VLOOKUP(O4305,登録者リスト!$A$1:$D$43729,4,FALSE)=基本情報!$D$6,O4305,"")),"")</f>
        <v/>
      </c>
    </row>
    <row r="4306" spans="15:16" x14ac:dyDescent="0.15">
      <c r="O4306">
        <v>4305</v>
      </c>
      <c r="P4306" t="str">
        <f>IFERROR(IF(COUNTIF(個人情報!$BI$5:$BI$401,"登録番号" &amp; リスト!O4306)&gt;=1,"",IF(VLOOKUP(O4306,登録者リスト!$A$1:$D$43729,4,FALSE)=基本情報!$D$6,O4306,"")),"")</f>
        <v/>
      </c>
    </row>
    <row r="4307" spans="15:16" x14ac:dyDescent="0.15">
      <c r="O4307">
        <v>4306</v>
      </c>
      <c r="P4307" t="str">
        <f>IFERROR(IF(COUNTIF(個人情報!$BI$5:$BI$401,"登録番号" &amp; リスト!O4307)&gt;=1,"",IF(VLOOKUP(O4307,登録者リスト!$A$1:$D$43729,4,FALSE)=基本情報!$D$6,O4307,"")),"")</f>
        <v/>
      </c>
    </row>
    <row r="4308" spans="15:16" x14ac:dyDescent="0.15">
      <c r="O4308">
        <v>4307</v>
      </c>
      <c r="P4308" t="str">
        <f>IFERROR(IF(COUNTIF(個人情報!$BI$5:$BI$401,"登録番号" &amp; リスト!O4308)&gt;=1,"",IF(VLOOKUP(O4308,登録者リスト!$A$1:$D$43729,4,FALSE)=基本情報!$D$6,O4308,"")),"")</f>
        <v/>
      </c>
    </row>
    <row r="4309" spans="15:16" x14ac:dyDescent="0.15">
      <c r="O4309">
        <v>4308</v>
      </c>
      <c r="P4309" t="str">
        <f>IFERROR(IF(COUNTIF(個人情報!$BI$5:$BI$401,"登録番号" &amp; リスト!O4309)&gt;=1,"",IF(VLOOKUP(O4309,登録者リスト!$A$1:$D$43729,4,FALSE)=基本情報!$D$6,O4309,"")),"")</f>
        <v/>
      </c>
    </row>
    <row r="4310" spans="15:16" x14ac:dyDescent="0.15">
      <c r="O4310">
        <v>4309</v>
      </c>
      <c r="P4310" t="str">
        <f>IFERROR(IF(COUNTIF(個人情報!$BI$5:$BI$401,"登録番号" &amp; リスト!O4310)&gt;=1,"",IF(VLOOKUP(O4310,登録者リスト!$A$1:$D$43729,4,FALSE)=基本情報!$D$6,O4310,"")),"")</f>
        <v/>
      </c>
    </row>
    <row r="4311" spans="15:16" x14ac:dyDescent="0.15">
      <c r="O4311">
        <v>4310</v>
      </c>
      <c r="P4311" t="str">
        <f>IFERROR(IF(COUNTIF(個人情報!$BI$5:$BI$401,"登録番号" &amp; リスト!O4311)&gt;=1,"",IF(VLOOKUP(O4311,登録者リスト!$A$1:$D$43729,4,FALSE)=基本情報!$D$6,O4311,"")),"")</f>
        <v/>
      </c>
    </row>
    <row r="4312" spans="15:16" x14ac:dyDescent="0.15">
      <c r="O4312">
        <v>4311</v>
      </c>
      <c r="P4312" t="str">
        <f>IFERROR(IF(COUNTIF(個人情報!$BI$5:$BI$401,"登録番号" &amp; リスト!O4312)&gt;=1,"",IF(VLOOKUP(O4312,登録者リスト!$A$1:$D$43729,4,FALSE)=基本情報!$D$6,O4312,"")),"")</f>
        <v/>
      </c>
    </row>
    <row r="4313" spans="15:16" x14ac:dyDescent="0.15">
      <c r="O4313">
        <v>4312</v>
      </c>
      <c r="P4313" t="str">
        <f>IFERROR(IF(COUNTIF(個人情報!$BI$5:$BI$401,"登録番号" &amp; リスト!O4313)&gt;=1,"",IF(VLOOKUP(O4313,登録者リスト!$A$1:$D$43729,4,FALSE)=基本情報!$D$6,O4313,"")),"")</f>
        <v/>
      </c>
    </row>
    <row r="4314" spans="15:16" x14ac:dyDescent="0.15">
      <c r="O4314">
        <v>4313</v>
      </c>
      <c r="P4314" t="str">
        <f>IFERROR(IF(COUNTIF(個人情報!$BI$5:$BI$401,"登録番号" &amp; リスト!O4314)&gt;=1,"",IF(VLOOKUP(O4314,登録者リスト!$A$1:$D$43729,4,FALSE)=基本情報!$D$6,O4314,"")),"")</f>
        <v/>
      </c>
    </row>
    <row r="4315" spans="15:16" x14ac:dyDescent="0.15">
      <c r="O4315">
        <v>4314</v>
      </c>
      <c r="P4315" t="str">
        <f>IFERROR(IF(COUNTIF(個人情報!$BI$5:$BI$401,"登録番号" &amp; リスト!O4315)&gt;=1,"",IF(VLOOKUP(O4315,登録者リスト!$A$1:$D$43729,4,FALSE)=基本情報!$D$6,O4315,"")),"")</f>
        <v/>
      </c>
    </row>
    <row r="4316" spans="15:16" x14ac:dyDescent="0.15">
      <c r="O4316">
        <v>4315</v>
      </c>
      <c r="P4316" t="str">
        <f>IFERROR(IF(COUNTIF(個人情報!$BI$5:$BI$401,"登録番号" &amp; リスト!O4316)&gt;=1,"",IF(VLOOKUP(O4316,登録者リスト!$A$1:$D$43729,4,FALSE)=基本情報!$D$6,O4316,"")),"")</f>
        <v/>
      </c>
    </row>
    <row r="4317" spans="15:16" x14ac:dyDescent="0.15">
      <c r="O4317">
        <v>4316</v>
      </c>
      <c r="P4317" t="str">
        <f>IFERROR(IF(COUNTIF(個人情報!$BI$5:$BI$401,"登録番号" &amp; リスト!O4317)&gt;=1,"",IF(VLOOKUP(O4317,登録者リスト!$A$1:$D$43729,4,FALSE)=基本情報!$D$6,O4317,"")),"")</f>
        <v/>
      </c>
    </row>
    <row r="4318" spans="15:16" x14ac:dyDescent="0.15">
      <c r="O4318">
        <v>4317</v>
      </c>
      <c r="P4318" t="str">
        <f>IFERROR(IF(COUNTIF(個人情報!$BI$5:$BI$401,"登録番号" &amp; リスト!O4318)&gt;=1,"",IF(VLOOKUP(O4318,登録者リスト!$A$1:$D$43729,4,FALSE)=基本情報!$D$6,O4318,"")),"")</f>
        <v/>
      </c>
    </row>
    <row r="4319" spans="15:16" x14ac:dyDescent="0.15">
      <c r="O4319">
        <v>4318</v>
      </c>
      <c r="P4319" t="str">
        <f>IFERROR(IF(COUNTIF(個人情報!$BI$5:$BI$401,"登録番号" &amp; リスト!O4319)&gt;=1,"",IF(VLOOKUP(O4319,登録者リスト!$A$1:$D$43729,4,FALSE)=基本情報!$D$6,O4319,"")),"")</f>
        <v/>
      </c>
    </row>
    <row r="4320" spans="15:16" x14ac:dyDescent="0.15">
      <c r="O4320">
        <v>4319</v>
      </c>
      <c r="P4320" t="str">
        <f>IFERROR(IF(COUNTIF(個人情報!$BI$5:$BI$401,"登録番号" &amp; リスト!O4320)&gt;=1,"",IF(VLOOKUP(O4320,登録者リスト!$A$1:$D$43729,4,FALSE)=基本情報!$D$6,O4320,"")),"")</f>
        <v/>
      </c>
    </row>
    <row r="4321" spans="15:16" x14ac:dyDescent="0.15">
      <c r="O4321">
        <v>4320</v>
      </c>
      <c r="P4321" t="str">
        <f>IFERROR(IF(COUNTIF(個人情報!$BI$5:$BI$401,"登録番号" &amp; リスト!O4321)&gt;=1,"",IF(VLOOKUP(O4321,登録者リスト!$A$1:$D$43729,4,FALSE)=基本情報!$D$6,O4321,"")),"")</f>
        <v/>
      </c>
    </row>
    <row r="4322" spans="15:16" x14ac:dyDescent="0.15">
      <c r="O4322">
        <v>4321</v>
      </c>
      <c r="P4322" t="str">
        <f>IFERROR(IF(COUNTIF(個人情報!$BI$5:$BI$401,"登録番号" &amp; リスト!O4322)&gt;=1,"",IF(VLOOKUP(O4322,登録者リスト!$A$1:$D$43729,4,FALSE)=基本情報!$D$6,O4322,"")),"")</f>
        <v/>
      </c>
    </row>
    <row r="4323" spans="15:16" x14ac:dyDescent="0.15">
      <c r="O4323">
        <v>4322</v>
      </c>
      <c r="P4323" t="str">
        <f>IFERROR(IF(COUNTIF(個人情報!$BI$5:$BI$401,"登録番号" &amp; リスト!O4323)&gt;=1,"",IF(VLOOKUP(O4323,登録者リスト!$A$1:$D$43729,4,FALSE)=基本情報!$D$6,O4323,"")),"")</f>
        <v/>
      </c>
    </row>
    <row r="4324" spans="15:16" x14ac:dyDescent="0.15">
      <c r="O4324">
        <v>4323</v>
      </c>
      <c r="P4324" t="str">
        <f>IFERROR(IF(COUNTIF(個人情報!$BI$5:$BI$401,"登録番号" &amp; リスト!O4324)&gt;=1,"",IF(VLOOKUP(O4324,登録者リスト!$A$1:$D$43729,4,FALSE)=基本情報!$D$6,O4324,"")),"")</f>
        <v/>
      </c>
    </row>
    <row r="4325" spans="15:16" x14ac:dyDescent="0.15">
      <c r="O4325">
        <v>4324</v>
      </c>
      <c r="P4325" t="str">
        <f>IFERROR(IF(COUNTIF(個人情報!$BI$5:$BI$401,"登録番号" &amp; リスト!O4325)&gt;=1,"",IF(VLOOKUP(O4325,登録者リスト!$A$1:$D$43729,4,FALSE)=基本情報!$D$6,O4325,"")),"")</f>
        <v/>
      </c>
    </row>
    <row r="4326" spans="15:16" x14ac:dyDescent="0.15">
      <c r="O4326">
        <v>4325</v>
      </c>
      <c r="P4326" t="str">
        <f>IFERROR(IF(COUNTIF(個人情報!$BI$5:$BI$401,"登録番号" &amp; リスト!O4326)&gt;=1,"",IF(VLOOKUP(O4326,登録者リスト!$A$1:$D$43729,4,FALSE)=基本情報!$D$6,O4326,"")),"")</f>
        <v/>
      </c>
    </row>
    <row r="4327" spans="15:16" x14ac:dyDescent="0.15">
      <c r="O4327">
        <v>4326</v>
      </c>
      <c r="P4327" t="str">
        <f>IFERROR(IF(COUNTIF(個人情報!$BI$5:$BI$401,"登録番号" &amp; リスト!O4327)&gt;=1,"",IF(VLOOKUP(O4327,登録者リスト!$A$1:$D$43729,4,FALSE)=基本情報!$D$6,O4327,"")),"")</f>
        <v/>
      </c>
    </row>
    <row r="4328" spans="15:16" x14ac:dyDescent="0.15">
      <c r="O4328">
        <v>4327</v>
      </c>
      <c r="P4328" t="str">
        <f>IFERROR(IF(COUNTIF(個人情報!$BI$5:$BI$401,"登録番号" &amp; リスト!O4328)&gt;=1,"",IF(VLOOKUP(O4328,登録者リスト!$A$1:$D$43729,4,FALSE)=基本情報!$D$6,O4328,"")),"")</f>
        <v/>
      </c>
    </row>
    <row r="4329" spans="15:16" x14ac:dyDescent="0.15">
      <c r="O4329">
        <v>4328</v>
      </c>
      <c r="P4329" t="str">
        <f>IFERROR(IF(COUNTIF(個人情報!$BI$5:$BI$401,"登録番号" &amp; リスト!O4329)&gt;=1,"",IF(VLOOKUP(O4329,登録者リスト!$A$1:$D$43729,4,FALSE)=基本情報!$D$6,O4329,"")),"")</f>
        <v/>
      </c>
    </row>
    <row r="4330" spans="15:16" x14ac:dyDescent="0.15">
      <c r="O4330">
        <v>4329</v>
      </c>
      <c r="P4330" t="str">
        <f>IFERROR(IF(COUNTIF(個人情報!$BI$5:$BI$401,"登録番号" &amp; リスト!O4330)&gt;=1,"",IF(VLOOKUP(O4330,登録者リスト!$A$1:$D$43729,4,FALSE)=基本情報!$D$6,O4330,"")),"")</f>
        <v/>
      </c>
    </row>
    <row r="4331" spans="15:16" x14ac:dyDescent="0.15">
      <c r="O4331">
        <v>4330</v>
      </c>
      <c r="P4331" t="str">
        <f>IFERROR(IF(COUNTIF(個人情報!$BI$5:$BI$401,"登録番号" &amp; リスト!O4331)&gt;=1,"",IF(VLOOKUP(O4331,登録者リスト!$A$1:$D$43729,4,FALSE)=基本情報!$D$6,O4331,"")),"")</f>
        <v/>
      </c>
    </row>
    <row r="4332" spans="15:16" x14ac:dyDescent="0.15">
      <c r="O4332">
        <v>4331</v>
      </c>
      <c r="P4332" t="str">
        <f>IFERROR(IF(COUNTIF(個人情報!$BI$5:$BI$401,"登録番号" &amp; リスト!O4332)&gt;=1,"",IF(VLOOKUP(O4332,登録者リスト!$A$1:$D$43729,4,FALSE)=基本情報!$D$6,O4332,"")),"")</f>
        <v/>
      </c>
    </row>
    <row r="4333" spans="15:16" x14ac:dyDescent="0.15">
      <c r="O4333">
        <v>4332</v>
      </c>
      <c r="P4333" t="str">
        <f>IFERROR(IF(COUNTIF(個人情報!$BI$5:$BI$401,"登録番号" &amp; リスト!O4333)&gt;=1,"",IF(VLOOKUP(O4333,登録者リスト!$A$1:$D$43729,4,FALSE)=基本情報!$D$6,O4333,"")),"")</f>
        <v/>
      </c>
    </row>
    <row r="4334" spans="15:16" x14ac:dyDescent="0.15">
      <c r="O4334">
        <v>4333</v>
      </c>
      <c r="P4334" t="str">
        <f>IFERROR(IF(COUNTIF(個人情報!$BI$5:$BI$401,"登録番号" &amp; リスト!O4334)&gt;=1,"",IF(VLOOKUP(O4334,登録者リスト!$A$1:$D$43729,4,FALSE)=基本情報!$D$6,O4334,"")),"")</f>
        <v/>
      </c>
    </row>
    <row r="4335" spans="15:16" x14ac:dyDescent="0.15">
      <c r="O4335">
        <v>4334</v>
      </c>
      <c r="P4335" t="str">
        <f>IFERROR(IF(COUNTIF(個人情報!$BI$5:$BI$401,"登録番号" &amp; リスト!O4335)&gt;=1,"",IF(VLOOKUP(O4335,登録者リスト!$A$1:$D$43729,4,FALSE)=基本情報!$D$6,O4335,"")),"")</f>
        <v/>
      </c>
    </row>
    <row r="4336" spans="15:16" x14ac:dyDescent="0.15">
      <c r="O4336">
        <v>4335</v>
      </c>
      <c r="P4336" t="str">
        <f>IFERROR(IF(COUNTIF(個人情報!$BI$5:$BI$401,"登録番号" &amp; リスト!O4336)&gt;=1,"",IF(VLOOKUP(O4336,登録者リスト!$A$1:$D$43729,4,FALSE)=基本情報!$D$6,O4336,"")),"")</f>
        <v/>
      </c>
    </row>
    <row r="4337" spans="15:16" x14ac:dyDescent="0.15">
      <c r="O4337">
        <v>4336</v>
      </c>
      <c r="P4337" t="str">
        <f>IFERROR(IF(COUNTIF(個人情報!$BI$5:$BI$401,"登録番号" &amp; リスト!O4337)&gt;=1,"",IF(VLOOKUP(O4337,登録者リスト!$A$1:$D$43729,4,FALSE)=基本情報!$D$6,O4337,"")),"")</f>
        <v/>
      </c>
    </row>
    <row r="4338" spans="15:16" x14ac:dyDescent="0.15">
      <c r="O4338">
        <v>4337</v>
      </c>
      <c r="P4338" t="str">
        <f>IFERROR(IF(COUNTIF(個人情報!$BI$5:$BI$401,"登録番号" &amp; リスト!O4338)&gt;=1,"",IF(VLOOKUP(O4338,登録者リスト!$A$1:$D$43729,4,FALSE)=基本情報!$D$6,O4338,"")),"")</f>
        <v/>
      </c>
    </row>
    <row r="4339" spans="15:16" x14ac:dyDescent="0.15">
      <c r="O4339">
        <v>4338</v>
      </c>
      <c r="P4339" t="str">
        <f>IFERROR(IF(COUNTIF(個人情報!$BI$5:$BI$401,"登録番号" &amp; リスト!O4339)&gt;=1,"",IF(VLOOKUP(O4339,登録者リスト!$A$1:$D$43729,4,FALSE)=基本情報!$D$6,O4339,"")),"")</f>
        <v/>
      </c>
    </row>
    <row r="4340" spans="15:16" x14ac:dyDescent="0.15">
      <c r="O4340">
        <v>4339</v>
      </c>
      <c r="P4340" t="str">
        <f>IFERROR(IF(COUNTIF(個人情報!$BI$5:$BI$401,"登録番号" &amp; リスト!O4340)&gt;=1,"",IF(VLOOKUP(O4340,登録者リスト!$A$1:$D$43729,4,FALSE)=基本情報!$D$6,O4340,"")),"")</f>
        <v/>
      </c>
    </row>
    <row r="4341" spans="15:16" x14ac:dyDescent="0.15">
      <c r="O4341">
        <v>4340</v>
      </c>
      <c r="P4341" t="str">
        <f>IFERROR(IF(COUNTIF(個人情報!$BI$5:$BI$401,"登録番号" &amp; リスト!O4341)&gt;=1,"",IF(VLOOKUP(O4341,登録者リスト!$A$1:$D$43729,4,FALSE)=基本情報!$D$6,O4341,"")),"")</f>
        <v/>
      </c>
    </row>
    <row r="4342" spans="15:16" x14ac:dyDescent="0.15">
      <c r="O4342">
        <v>4341</v>
      </c>
      <c r="P4342" t="str">
        <f>IFERROR(IF(COUNTIF(個人情報!$BI$5:$BI$401,"登録番号" &amp; リスト!O4342)&gt;=1,"",IF(VLOOKUP(O4342,登録者リスト!$A$1:$D$43729,4,FALSE)=基本情報!$D$6,O4342,"")),"")</f>
        <v/>
      </c>
    </row>
    <row r="4343" spans="15:16" x14ac:dyDescent="0.15">
      <c r="O4343">
        <v>4342</v>
      </c>
      <c r="P4343" t="str">
        <f>IFERROR(IF(COUNTIF(個人情報!$BI$5:$BI$401,"登録番号" &amp; リスト!O4343)&gt;=1,"",IF(VLOOKUP(O4343,登録者リスト!$A$1:$D$43729,4,FALSE)=基本情報!$D$6,O4343,"")),"")</f>
        <v/>
      </c>
    </row>
    <row r="4344" spans="15:16" x14ac:dyDescent="0.15">
      <c r="O4344">
        <v>4343</v>
      </c>
      <c r="P4344" t="str">
        <f>IFERROR(IF(COUNTIF(個人情報!$BI$5:$BI$401,"登録番号" &amp; リスト!O4344)&gt;=1,"",IF(VLOOKUP(O4344,登録者リスト!$A$1:$D$43729,4,FALSE)=基本情報!$D$6,O4344,"")),"")</f>
        <v/>
      </c>
    </row>
    <row r="4345" spans="15:16" x14ac:dyDescent="0.15">
      <c r="O4345">
        <v>4344</v>
      </c>
      <c r="P4345" t="str">
        <f>IFERROR(IF(COUNTIF(個人情報!$BI$5:$BI$401,"登録番号" &amp; リスト!O4345)&gt;=1,"",IF(VLOOKUP(O4345,登録者リスト!$A$1:$D$43729,4,FALSE)=基本情報!$D$6,O4345,"")),"")</f>
        <v/>
      </c>
    </row>
    <row r="4346" spans="15:16" x14ac:dyDescent="0.15">
      <c r="O4346">
        <v>4345</v>
      </c>
      <c r="P4346" t="str">
        <f>IFERROR(IF(COUNTIF(個人情報!$BI$5:$BI$401,"登録番号" &amp; リスト!O4346)&gt;=1,"",IF(VLOOKUP(O4346,登録者リスト!$A$1:$D$43729,4,FALSE)=基本情報!$D$6,O4346,"")),"")</f>
        <v/>
      </c>
    </row>
    <row r="4347" spans="15:16" x14ac:dyDescent="0.15">
      <c r="O4347">
        <v>4346</v>
      </c>
      <c r="P4347" t="str">
        <f>IFERROR(IF(COUNTIF(個人情報!$BI$5:$BI$401,"登録番号" &amp; リスト!O4347)&gt;=1,"",IF(VLOOKUP(O4347,登録者リスト!$A$1:$D$43729,4,FALSE)=基本情報!$D$6,O4347,"")),"")</f>
        <v/>
      </c>
    </row>
    <row r="4348" spans="15:16" x14ac:dyDescent="0.15">
      <c r="O4348">
        <v>4347</v>
      </c>
      <c r="P4348" t="str">
        <f>IFERROR(IF(COUNTIF(個人情報!$BI$5:$BI$401,"登録番号" &amp; リスト!O4348)&gt;=1,"",IF(VLOOKUP(O4348,登録者リスト!$A$1:$D$43729,4,FALSE)=基本情報!$D$6,O4348,"")),"")</f>
        <v/>
      </c>
    </row>
    <row r="4349" spans="15:16" x14ac:dyDescent="0.15">
      <c r="O4349">
        <v>4348</v>
      </c>
      <c r="P4349" t="str">
        <f>IFERROR(IF(COUNTIF(個人情報!$BI$5:$BI$401,"登録番号" &amp; リスト!O4349)&gt;=1,"",IF(VLOOKUP(O4349,登録者リスト!$A$1:$D$43729,4,FALSE)=基本情報!$D$6,O4349,"")),"")</f>
        <v/>
      </c>
    </row>
    <row r="4350" spans="15:16" x14ac:dyDescent="0.15">
      <c r="O4350">
        <v>4349</v>
      </c>
      <c r="P4350" t="str">
        <f>IFERROR(IF(COUNTIF(個人情報!$BI$5:$BI$401,"登録番号" &amp; リスト!O4350)&gt;=1,"",IF(VLOOKUP(O4350,登録者リスト!$A$1:$D$43729,4,FALSE)=基本情報!$D$6,O4350,"")),"")</f>
        <v/>
      </c>
    </row>
    <row r="4351" spans="15:16" x14ac:dyDescent="0.15">
      <c r="O4351">
        <v>4350</v>
      </c>
      <c r="P4351" t="str">
        <f>IFERROR(IF(COUNTIF(個人情報!$BI$5:$BI$401,"登録番号" &amp; リスト!O4351)&gt;=1,"",IF(VLOOKUP(O4351,登録者リスト!$A$1:$D$43729,4,FALSE)=基本情報!$D$6,O4351,"")),"")</f>
        <v/>
      </c>
    </row>
    <row r="4352" spans="15:16" x14ac:dyDescent="0.15">
      <c r="O4352">
        <v>4351</v>
      </c>
      <c r="P4352" t="str">
        <f>IFERROR(IF(COUNTIF(個人情報!$BI$5:$BI$401,"登録番号" &amp; リスト!O4352)&gt;=1,"",IF(VLOOKUP(O4352,登録者リスト!$A$1:$D$43729,4,FALSE)=基本情報!$D$6,O4352,"")),"")</f>
        <v/>
      </c>
    </row>
    <row r="4353" spans="15:16" x14ac:dyDescent="0.15">
      <c r="O4353">
        <v>4352</v>
      </c>
      <c r="P4353" t="str">
        <f>IFERROR(IF(COUNTIF(個人情報!$BI$5:$BI$401,"登録番号" &amp; リスト!O4353)&gt;=1,"",IF(VLOOKUP(O4353,登録者リスト!$A$1:$D$43729,4,FALSE)=基本情報!$D$6,O4353,"")),"")</f>
        <v/>
      </c>
    </row>
    <row r="4354" spans="15:16" x14ac:dyDescent="0.15">
      <c r="O4354">
        <v>4353</v>
      </c>
      <c r="P4354" t="str">
        <f>IFERROR(IF(COUNTIF(個人情報!$BI$5:$BI$401,"登録番号" &amp; リスト!O4354)&gt;=1,"",IF(VLOOKUP(O4354,登録者リスト!$A$1:$D$43729,4,FALSE)=基本情報!$D$6,O4354,"")),"")</f>
        <v/>
      </c>
    </row>
    <row r="4355" spans="15:16" x14ac:dyDescent="0.15">
      <c r="O4355">
        <v>4354</v>
      </c>
      <c r="P4355" t="str">
        <f>IFERROR(IF(COUNTIF(個人情報!$BI$5:$BI$401,"登録番号" &amp; リスト!O4355)&gt;=1,"",IF(VLOOKUP(O4355,登録者リスト!$A$1:$D$43729,4,FALSE)=基本情報!$D$6,O4355,"")),"")</f>
        <v/>
      </c>
    </row>
    <row r="4356" spans="15:16" x14ac:dyDescent="0.15">
      <c r="O4356">
        <v>4355</v>
      </c>
      <c r="P4356" t="str">
        <f>IFERROR(IF(COUNTIF(個人情報!$BI$5:$BI$401,"登録番号" &amp; リスト!O4356)&gt;=1,"",IF(VLOOKUP(O4356,登録者リスト!$A$1:$D$43729,4,FALSE)=基本情報!$D$6,O4356,"")),"")</f>
        <v/>
      </c>
    </row>
    <row r="4357" spans="15:16" x14ac:dyDescent="0.15">
      <c r="O4357">
        <v>4356</v>
      </c>
      <c r="P4357" t="str">
        <f>IFERROR(IF(COUNTIF(個人情報!$BI$5:$BI$401,"登録番号" &amp; リスト!O4357)&gt;=1,"",IF(VLOOKUP(O4357,登録者リスト!$A$1:$D$43729,4,FALSE)=基本情報!$D$6,O4357,"")),"")</f>
        <v/>
      </c>
    </row>
    <row r="4358" spans="15:16" x14ac:dyDescent="0.15">
      <c r="O4358">
        <v>4357</v>
      </c>
      <c r="P4358" t="str">
        <f>IFERROR(IF(COUNTIF(個人情報!$BI$5:$BI$401,"登録番号" &amp; リスト!O4358)&gt;=1,"",IF(VLOOKUP(O4358,登録者リスト!$A$1:$D$43729,4,FALSE)=基本情報!$D$6,O4358,"")),"")</f>
        <v/>
      </c>
    </row>
    <row r="4359" spans="15:16" x14ac:dyDescent="0.15">
      <c r="O4359">
        <v>4358</v>
      </c>
      <c r="P4359" t="str">
        <f>IFERROR(IF(COUNTIF(個人情報!$BI$5:$BI$401,"登録番号" &amp; リスト!O4359)&gt;=1,"",IF(VLOOKUP(O4359,登録者リスト!$A$1:$D$43729,4,FALSE)=基本情報!$D$6,O4359,"")),"")</f>
        <v/>
      </c>
    </row>
    <row r="4360" spans="15:16" x14ac:dyDescent="0.15">
      <c r="O4360">
        <v>4359</v>
      </c>
      <c r="P4360" t="str">
        <f>IFERROR(IF(COUNTIF(個人情報!$BI$5:$BI$401,"登録番号" &amp; リスト!O4360)&gt;=1,"",IF(VLOOKUP(O4360,登録者リスト!$A$1:$D$43729,4,FALSE)=基本情報!$D$6,O4360,"")),"")</f>
        <v/>
      </c>
    </row>
    <row r="4361" spans="15:16" x14ac:dyDescent="0.15">
      <c r="O4361">
        <v>4360</v>
      </c>
      <c r="P4361" t="str">
        <f>IFERROR(IF(COUNTIF(個人情報!$BI$5:$BI$401,"登録番号" &amp; リスト!O4361)&gt;=1,"",IF(VLOOKUP(O4361,登録者リスト!$A$1:$D$43729,4,FALSE)=基本情報!$D$6,O4361,"")),"")</f>
        <v/>
      </c>
    </row>
    <row r="4362" spans="15:16" x14ac:dyDescent="0.15">
      <c r="O4362">
        <v>4361</v>
      </c>
      <c r="P4362" t="str">
        <f>IFERROR(IF(COUNTIF(個人情報!$BI$5:$BI$401,"登録番号" &amp; リスト!O4362)&gt;=1,"",IF(VLOOKUP(O4362,登録者リスト!$A$1:$D$43729,4,FALSE)=基本情報!$D$6,O4362,"")),"")</f>
        <v/>
      </c>
    </row>
    <row r="4363" spans="15:16" x14ac:dyDescent="0.15">
      <c r="O4363">
        <v>4362</v>
      </c>
      <c r="P4363" t="str">
        <f>IFERROR(IF(COUNTIF(個人情報!$BI$5:$BI$401,"登録番号" &amp; リスト!O4363)&gt;=1,"",IF(VLOOKUP(O4363,登録者リスト!$A$1:$D$43729,4,FALSE)=基本情報!$D$6,O4363,"")),"")</f>
        <v/>
      </c>
    </row>
    <row r="4364" spans="15:16" x14ac:dyDescent="0.15">
      <c r="O4364">
        <v>4363</v>
      </c>
      <c r="P4364" t="str">
        <f>IFERROR(IF(COUNTIF(個人情報!$BI$5:$BI$401,"登録番号" &amp; リスト!O4364)&gt;=1,"",IF(VLOOKUP(O4364,登録者リスト!$A$1:$D$43729,4,FALSE)=基本情報!$D$6,O4364,"")),"")</f>
        <v/>
      </c>
    </row>
    <row r="4365" spans="15:16" x14ac:dyDescent="0.15">
      <c r="O4365">
        <v>4364</v>
      </c>
      <c r="P4365" t="str">
        <f>IFERROR(IF(COUNTIF(個人情報!$BI$5:$BI$401,"登録番号" &amp; リスト!O4365)&gt;=1,"",IF(VLOOKUP(O4365,登録者リスト!$A$1:$D$43729,4,FALSE)=基本情報!$D$6,O4365,"")),"")</f>
        <v/>
      </c>
    </row>
    <row r="4366" spans="15:16" x14ac:dyDescent="0.15">
      <c r="O4366">
        <v>4365</v>
      </c>
      <c r="P4366" t="str">
        <f>IFERROR(IF(COUNTIF(個人情報!$BI$5:$BI$401,"登録番号" &amp; リスト!O4366)&gt;=1,"",IF(VLOOKUP(O4366,登録者リスト!$A$1:$D$43729,4,FALSE)=基本情報!$D$6,O4366,"")),"")</f>
        <v/>
      </c>
    </row>
    <row r="4367" spans="15:16" x14ac:dyDescent="0.15">
      <c r="O4367">
        <v>4366</v>
      </c>
      <c r="P4367" t="str">
        <f>IFERROR(IF(COUNTIF(個人情報!$BI$5:$BI$401,"登録番号" &amp; リスト!O4367)&gt;=1,"",IF(VLOOKUP(O4367,登録者リスト!$A$1:$D$43729,4,FALSE)=基本情報!$D$6,O4367,"")),"")</f>
        <v/>
      </c>
    </row>
    <row r="4368" spans="15:16" x14ac:dyDescent="0.15">
      <c r="O4368">
        <v>4367</v>
      </c>
      <c r="P4368" t="str">
        <f>IFERROR(IF(COUNTIF(個人情報!$BI$5:$BI$401,"登録番号" &amp; リスト!O4368)&gt;=1,"",IF(VLOOKUP(O4368,登録者リスト!$A$1:$D$43729,4,FALSE)=基本情報!$D$6,O4368,"")),"")</f>
        <v/>
      </c>
    </row>
    <row r="4369" spans="15:16" x14ac:dyDescent="0.15">
      <c r="O4369">
        <v>4368</v>
      </c>
      <c r="P4369" t="str">
        <f>IFERROR(IF(COUNTIF(個人情報!$BI$5:$BI$401,"登録番号" &amp; リスト!O4369)&gt;=1,"",IF(VLOOKUP(O4369,登録者リスト!$A$1:$D$43729,4,FALSE)=基本情報!$D$6,O4369,"")),"")</f>
        <v/>
      </c>
    </row>
    <row r="4370" spans="15:16" x14ac:dyDescent="0.15">
      <c r="O4370">
        <v>4369</v>
      </c>
      <c r="P4370" t="str">
        <f>IFERROR(IF(COUNTIF(個人情報!$BI$5:$BI$401,"登録番号" &amp; リスト!O4370)&gt;=1,"",IF(VLOOKUP(O4370,登録者リスト!$A$1:$D$43729,4,FALSE)=基本情報!$D$6,O4370,"")),"")</f>
        <v/>
      </c>
    </row>
    <row r="4371" spans="15:16" x14ac:dyDescent="0.15">
      <c r="O4371">
        <v>4370</v>
      </c>
      <c r="P4371" t="str">
        <f>IFERROR(IF(COUNTIF(個人情報!$BI$5:$BI$401,"登録番号" &amp; リスト!O4371)&gt;=1,"",IF(VLOOKUP(O4371,登録者リスト!$A$1:$D$43729,4,FALSE)=基本情報!$D$6,O4371,"")),"")</f>
        <v/>
      </c>
    </row>
    <row r="4372" spans="15:16" x14ac:dyDescent="0.15">
      <c r="O4372">
        <v>4371</v>
      </c>
      <c r="P4372" t="str">
        <f>IFERROR(IF(COUNTIF(個人情報!$BI$5:$BI$401,"登録番号" &amp; リスト!O4372)&gt;=1,"",IF(VLOOKUP(O4372,登録者リスト!$A$1:$D$43729,4,FALSE)=基本情報!$D$6,O4372,"")),"")</f>
        <v/>
      </c>
    </row>
    <row r="4373" spans="15:16" x14ac:dyDescent="0.15">
      <c r="O4373">
        <v>4372</v>
      </c>
      <c r="P4373" t="str">
        <f>IFERROR(IF(COUNTIF(個人情報!$BI$5:$BI$401,"登録番号" &amp; リスト!O4373)&gt;=1,"",IF(VLOOKUP(O4373,登録者リスト!$A$1:$D$43729,4,FALSE)=基本情報!$D$6,O4373,"")),"")</f>
        <v/>
      </c>
    </row>
    <row r="4374" spans="15:16" x14ac:dyDescent="0.15">
      <c r="O4374">
        <v>4373</v>
      </c>
      <c r="P4374" t="str">
        <f>IFERROR(IF(COUNTIF(個人情報!$BI$5:$BI$401,"登録番号" &amp; リスト!O4374)&gt;=1,"",IF(VLOOKUP(O4374,登録者リスト!$A$1:$D$43729,4,FALSE)=基本情報!$D$6,O4374,"")),"")</f>
        <v/>
      </c>
    </row>
    <row r="4375" spans="15:16" x14ac:dyDescent="0.15">
      <c r="O4375">
        <v>4374</v>
      </c>
      <c r="P4375" t="str">
        <f>IFERROR(IF(COUNTIF(個人情報!$BI$5:$BI$401,"登録番号" &amp; リスト!O4375)&gt;=1,"",IF(VLOOKUP(O4375,登録者リスト!$A$1:$D$43729,4,FALSE)=基本情報!$D$6,O4375,"")),"")</f>
        <v/>
      </c>
    </row>
    <row r="4376" spans="15:16" x14ac:dyDescent="0.15">
      <c r="O4376">
        <v>4375</v>
      </c>
      <c r="P4376" t="str">
        <f>IFERROR(IF(COUNTIF(個人情報!$BI$5:$BI$401,"登録番号" &amp; リスト!O4376)&gt;=1,"",IF(VLOOKUP(O4376,登録者リスト!$A$1:$D$43729,4,FALSE)=基本情報!$D$6,O4376,"")),"")</f>
        <v/>
      </c>
    </row>
    <row r="4377" spans="15:16" x14ac:dyDescent="0.15">
      <c r="O4377">
        <v>4376</v>
      </c>
      <c r="P4377" t="str">
        <f>IFERROR(IF(COUNTIF(個人情報!$BI$5:$BI$401,"登録番号" &amp; リスト!O4377)&gt;=1,"",IF(VLOOKUP(O4377,登録者リスト!$A$1:$D$43729,4,FALSE)=基本情報!$D$6,O4377,"")),"")</f>
        <v/>
      </c>
    </row>
    <row r="4378" spans="15:16" x14ac:dyDescent="0.15">
      <c r="O4378">
        <v>4377</v>
      </c>
      <c r="P4378" t="str">
        <f>IFERROR(IF(COUNTIF(個人情報!$BI$5:$BI$401,"登録番号" &amp; リスト!O4378)&gt;=1,"",IF(VLOOKUP(O4378,登録者リスト!$A$1:$D$43729,4,FALSE)=基本情報!$D$6,O4378,"")),"")</f>
        <v/>
      </c>
    </row>
    <row r="4379" spans="15:16" x14ac:dyDescent="0.15">
      <c r="O4379">
        <v>4378</v>
      </c>
      <c r="P4379" t="str">
        <f>IFERROR(IF(COUNTIF(個人情報!$BI$5:$BI$401,"登録番号" &amp; リスト!O4379)&gt;=1,"",IF(VLOOKUP(O4379,登録者リスト!$A$1:$D$43729,4,FALSE)=基本情報!$D$6,O4379,"")),"")</f>
        <v/>
      </c>
    </row>
    <row r="4380" spans="15:16" x14ac:dyDescent="0.15">
      <c r="O4380">
        <v>4379</v>
      </c>
      <c r="P4380" t="str">
        <f>IFERROR(IF(COUNTIF(個人情報!$BI$5:$BI$401,"登録番号" &amp; リスト!O4380)&gt;=1,"",IF(VLOOKUP(O4380,登録者リスト!$A$1:$D$43729,4,FALSE)=基本情報!$D$6,O4380,"")),"")</f>
        <v/>
      </c>
    </row>
    <row r="4381" spans="15:16" x14ac:dyDescent="0.15">
      <c r="O4381">
        <v>4380</v>
      </c>
      <c r="P4381" t="str">
        <f>IFERROR(IF(COUNTIF(個人情報!$BI$5:$BI$401,"登録番号" &amp; リスト!O4381)&gt;=1,"",IF(VLOOKUP(O4381,登録者リスト!$A$1:$D$43729,4,FALSE)=基本情報!$D$6,O4381,"")),"")</f>
        <v/>
      </c>
    </row>
    <row r="4382" spans="15:16" x14ac:dyDescent="0.15">
      <c r="O4382">
        <v>4381</v>
      </c>
      <c r="P4382" t="str">
        <f>IFERROR(IF(COUNTIF(個人情報!$BI$5:$BI$401,"登録番号" &amp; リスト!O4382)&gt;=1,"",IF(VLOOKUP(O4382,登録者リスト!$A$1:$D$43729,4,FALSE)=基本情報!$D$6,O4382,"")),"")</f>
        <v/>
      </c>
    </row>
    <row r="4383" spans="15:16" x14ac:dyDescent="0.15">
      <c r="O4383">
        <v>4382</v>
      </c>
      <c r="P4383" t="str">
        <f>IFERROR(IF(COUNTIF(個人情報!$BI$5:$BI$401,"登録番号" &amp; リスト!O4383)&gt;=1,"",IF(VLOOKUP(O4383,登録者リスト!$A$1:$D$43729,4,FALSE)=基本情報!$D$6,O4383,"")),"")</f>
        <v/>
      </c>
    </row>
    <row r="4384" spans="15:16" x14ac:dyDescent="0.15">
      <c r="O4384">
        <v>4383</v>
      </c>
      <c r="P4384" t="str">
        <f>IFERROR(IF(COUNTIF(個人情報!$BI$5:$BI$401,"登録番号" &amp; リスト!O4384)&gt;=1,"",IF(VLOOKUP(O4384,登録者リスト!$A$1:$D$43729,4,FALSE)=基本情報!$D$6,O4384,"")),"")</f>
        <v/>
      </c>
    </row>
    <row r="4385" spans="15:16" x14ac:dyDescent="0.15">
      <c r="O4385">
        <v>4384</v>
      </c>
      <c r="P4385" t="str">
        <f>IFERROR(IF(COUNTIF(個人情報!$BI$5:$BI$401,"登録番号" &amp; リスト!O4385)&gt;=1,"",IF(VLOOKUP(O4385,登録者リスト!$A$1:$D$43729,4,FALSE)=基本情報!$D$6,O4385,"")),"")</f>
        <v/>
      </c>
    </row>
    <row r="4386" spans="15:16" x14ac:dyDescent="0.15">
      <c r="O4386">
        <v>4385</v>
      </c>
      <c r="P4386" t="str">
        <f>IFERROR(IF(COUNTIF(個人情報!$BI$5:$BI$401,"登録番号" &amp; リスト!O4386)&gt;=1,"",IF(VLOOKUP(O4386,登録者リスト!$A$1:$D$43729,4,FALSE)=基本情報!$D$6,O4386,"")),"")</f>
        <v/>
      </c>
    </row>
    <row r="4387" spans="15:16" x14ac:dyDescent="0.15">
      <c r="O4387">
        <v>4386</v>
      </c>
      <c r="P4387" t="str">
        <f>IFERROR(IF(COUNTIF(個人情報!$BI$5:$BI$401,"登録番号" &amp; リスト!O4387)&gt;=1,"",IF(VLOOKUP(O4387,登録者リスト!$A$1:$D$43729,4,FALSE)=基本情報!$D$6,O4387,"")),"")</f>
        <v/>
      </c>
    </row>
    <row r="4388" spans="15:16" x14ac:dyDescent="0.15">
      <c r="O4388">
        <v>4387</v>
      </c>
      <c r="P4388" t="str">
        <f>IFERROR(IF(COUNTIF(個人情報!$BI$5:$BI$401,"登録番号" &amp; リスト!O4388)&gt;=1,"",IF(VLOOKUP(O4388,登録者リスト!$A$1:$D$43729,4,FALSE)=基本情報!$D$6,O4388,"")),"")</f>
        <v/>
      </c>
    </row>
    <row r="4389" spans="15:16" x14ac:dyDescent="0.15">
      <c r="O4389">
        <v>4388</v>
      </c>
      <c r="P4389" t="str">
        <f>IFERROR(IF(COUNTIF(個人情報!$BI$5:$BI$401,"登録番号" &amp; リスト!O4389)&gt;=1,"",IF(VLOOKUP(O4389,登録者リスト!$A$1:$D$43729,4,FALSE)=基本情報!$D$6,O4389,"")),"")</f>
        <v/>
      </c>
    </row>
    <row r="4390" spans="15:16" x14ac:dyDescent="0.15">
      <c r="O4390">
        <v>4389</v>
      </c>
      <c r="P4390" t="str">
        <f>IFERROR(IF(COUNTIF(個人情報!$BI$5:$BI$401,"登録番号" &amp; リスト!O4390)&gt;=1,"",IF(VLOOKUP(O4390,登録者リスト!$A$1:$D$43729,4,FALSE)=基本情報!$D$6,O4390,"")),"")</f>
        <v/>
      </c>
    </row>
    <row r="4391" spans="15:16" x14ac:dyDescent="0.15">
      <c r="O4391">
        <v>4390</v>
      </c>
      <c r="P4391" t="str">
        <f>IFERROR(IF(COUNTIF(個人情報!$BI$5:$BI$401,"登録番号" &amp; リスト!O4391)&gt;=1,"",IF(VLOOKUP(O4391,登録者リスト!$A$1:$D$43729,4,FALSE)=基本情報!$D$6,O4391,"")),"")</f>
        <v/>
      </c>
    </row>
    <row r="4392" spans="15:16" x14ac:dyDescent="0.15">
      <c r="O4392">
        <v>4391</v>
      </c>
      <c r="P4392" t="str">
        <f>IFERROR(IF(COUNTIF(個人情報!$BI$5:$BI$401,"登録番号" &amp; リスト!O4392)&gt;=1,"",IF(VLOOKUP(O4392,登録者リスト!$A$1:$D$43729,4,FALSE)=基本情報!$D$6,O4392,"")),"")</f>
        <v/>
      </c>
    </row>
    <row r="4393" spans="15:16" x14ac:dyDescent="0.15">
      <c r="O4393">
        <v>4392</v>
      </c>
      <c r="P4393" t="str">
        <f>IFERROR(IF(COUNTIF(個人情報!$BI$5:$BI$401,"登録番号" &amp; リスト!O4393)&gt;=1,"",IF(VLOOKUP(O4393,登録者リスト!$A$1:$D$43729,4,FALSE)=基本情報!$D$6,O4393,"")),"")</f>
        <v/>
      </c>
    </row>
    <row r="4394" spans="15:16" x14ac:dyDescent="0.15">
      <c r="O4394">
        <v>4393</v>
      </c>
      <c r="P4394" t="str">
        <f>IFERROR(IF(COUNTIF(個人情報!$BI$5:$BI$401,"登録番号" &amp; リスト!O4394)&gt;=1,"",IF(VLOOKUP(O4394,登録者リスト!$A$1:$D$43729,4,FALSE)=基本情報!$D$6,O4394,"")),"")</f>
        <v/>
      </c>
    </row>
    <row r="4395" spans="15:16" x14ac:dyDescent="0.15">
      <c r="O4395">
        <v>4394</v>
      </c>
      <c r="P4395" t="str">
        <f>IFERROR(IF(COUNTIF(個人情報!$BI$5:$BI$401,"登録番号" &amp; リスト!O4395)&gt;=1,"",IF(VLOOKUP(O4395,登録者リスト!$A$1:$D$43729,4,FALSE)=基本情報!$D$6,O4395,"")),"")</f>
        <v/>
      </c>
    </row>
    <row r="4396" spans="15:16" x14ac:dyDescent="0.15">
      <c r="O4396">
        <v>4395</v>
      </c>
      <c r="P4396" t="str">
        <f>IFERROR(IF(COUNTIF(個人情報!$BI$5:$BI$401,"登録番号" &amp; リスト!O4396)&gt;=1,"",IF(VLOOKUP(O4396,登録者リスト!$A$1:$D$43729,4,FALSE)=基本情報!$D$6,O4396,"")),"")</f>
        <v/>
      </c>
    </row>
    <row r="4397" spans="15:16" x14ac:dyDescent="0.15">
      <c r="O4397">
        <v>4396</v>
      </c>
      <c r="P4397" t="str">
        <f>IFERROR(IF(COUNTIF(個人情報!$BI$5:$BI$401,"登録番号" &amp; リスト!O4397)&gt;=1,"",IF(VLOOKUP(O4397,登録者リスト!$A$1:$D$43729,4,FALSE)=基本情報!$D$6,O4397,"")),"")</f>
        <v/>
      </c>
    </row>
    <row r="4398" spans="15:16" x14ac:dyDescent="0.15">
      <c r="O4398">
        <v>4397</v>
      </c>
      <c r="P4398" t="str">
        <f>IFERROR(IF(COUNTIF(個人情報!$BI$5:$BI$401,"登録番号" &amp; リスト!O4398)&gt;=1,"",IF(VLOOKUP(O4398,登録者リスト!$A$1:$D$43729,4,FALSE)=基本情報!$D$6,O4398,"")),"")</f>
        <v/>
      </c>
    </row>
    <row r="4399" spans="15:16" x14ac:dyDescent="0.15">
      <c r="O4399">
        <v>4398</v>
      </c>
      <c r="P4399" t="str">
        <f>IFERROR(IF(COUNTIF(個人情報!$BI$5:$BI$401,"登録番号" &amp; リスト!O4399)&gt;=1,"",IF(VLOOKUP(O4399,登録者リスト!$A$1:$D$43729,4,FALSE)=基本情報!$D$6,O4399,"")),"")</f>
        <v/>
      </c>
    </row>
    <row r="4400" spans="15:16" x14ac:dyDescent="0.15">
      <c r="O4400">
        <v>4399</v>
      </c>
      <c r="P4400" t="str">
        <f>IFERROR(IF(COUNTIF(個人情報!$BI$5:$BI$401,"登録番号" &amp; リスト!O4400)&gt;=1,"",IF(VLOOKUP(O4400,登録者リスト!$A$1:$D$43729,4,FALSE)=基本情報!$D$6,O4400,"")),"")</f>
        <v/>
      </c>
    </row>
    <row r="4401" spans="15:16" x14ac:dyDescent="0.15">
      <c r="O4401">
        <v>4400</v>
      </c>
      <c r="P4401" t="str">
        <f>IFERROR(IF(COUNTIF(個人情報!$BI$5:$BI$401,"登録番号" &amp; リスト!O4401)&gt;=1,"",IF(VLOOKUP(O4401,登録者リスト!$A$1:$D$43729,4,FALSE)=基本情報!$D$6,O4401,"")),"")</f>
        <v/>
      </c>
    </row>
    <row r="4402" spans="15:16" x14ac:dyDescent="0.15">
      <c r="O4402">
        <v>4401</v>
      </c>
      <c r="P4402" t="str">
        <f>IFERROR(IF(COUNTIF(個人情報!$BI$5:$BI$401,"登録番号" &amp; リスト!O4402)&gt;=1,"",IF(VLOOKUP(O4402,登録者リスト!$A$1:$D$43729,4,FALSE)=基本情報!$D$6,O4402,"")),"")</f>
        <v/>
      </c>
    </row>
    <row r="4403" spans="15:16" x14ac:dyDescent="0.15">
      <c r="O4403">
        <v>4402</v>
      </c>
      <c r="P4403" t="str">
        <f>IFERROR(IF(COUNTIF(個人情報!$BI$5:$BI$401,"登録番号" &amp; リスト!O4403)&gt;=1,"",IF(VLOOKUP(O4403,登録者リスト!$A$1:$D$43729,4,FALSE)=基本情報!$D$6,O4403,"")),"")</f>
        <v/>
      </c>
    </row>
    <row r="4404" spans="15:16" x14ac:dyDescent="0.15">
      <c r="O4404">
        <v>4403</v>
      </c>
      <c r="P4404" t="str">
        <f>IFERROR(IF(COUNTIF(個人情報!$BI$5:$BI$401,"登録番号" &amp; リスト!O4404)&gt;=1,"",IF(VLOOKUP(O4404,登録者リスト!$A$1:$D$43729,4,FALSE)=基本情報!$D$6,O4404,"")),"")</f>
        <v/>
      </c>
    </row>
    <row r="4405" spans="15:16" x14ac:dyDescent="0.15">
      <c r="O4405">
        <v>4404</v>
      </c>
      <c r="P4405" t="str">
        <f>IFERROR(IF(COUNTIF(個人情報!$BI$5:$BI$401,"登録番号" &amp; リスト!O4405)&gt;=1,"",IF(VLOOKUP(O4405,登録者リスト!$A$1:$D$43729,4,FALSE)=基本情報!$D$6,O4405,"")),"")</f>
        <v/>
      </c>
    </row>
    <row r="4406" spans="15:16" x14ac:dyDescent="0.15">
      <c r="O4406">
        <v>4405</v>
      </c>
      <c r="P4406" t="str">
        <f>IFERROR(IF(COUNTIF(個人情報!$BI$5:$BI$401,"登録番号" &amp; リスト!O4406)&gt;=1,"",IF(VLOOKUP(O4406,登録者リスト!$A$1:$D$43729,4,FALSE)=基本情報!$D$6,O4406,"")),"")</f>
        <v/>
      </c>
    </row>
    <row r="4407" spans="15:16" x14ac:dyDescent="0.15">
      <c r="O4407">
        <v>4406</v>
      </c>
      <c r="P4407" t="str">
        <f>IFERROR(IF(COUNTIF(個人情報!$BI$5:$BI$401,"登録番号" &amp; リスト!O4407)&gt;=1,"",IF(VLOOKUP(O4407,登録者リスト!$A$1:$D$43729,4,FALSE)=基本情報!$D$6,O4407,"")),"")</f>
        <v/>
      </c>
    </row>
    <row r="4408" spans="15:16" x14ac:dyDescent="0.15">
      <c r="O4408">
        <v>4407</v>
      </c>
      <c r="P4408" t="str">
        <f>IFERROR(IF(COUNTIF(個人情報!$BI$5:$BI$401,"登録番号" &amp; リスト!O4408)&gt;=1,"",IF(VLOOKUP(O4408,登録者リスト!$A$1:$D$43729,4,FALSE)=基本情報!$D$6,O4408,"")),"")</f>
        <v/>
      </c>
    </row>
    <row r="4409" spans="15:16" x14ac:dyDescent="0.15">
      <c r="O4409">
        <v>4408</v>
      </c>
      <c r="P4409" t="str">
        <f>IFERROR(IF(COUNTIF(個人情報!$BI$5:$BI$401,"登録番号" &amp; リスト!O4409)&gt;=1,"",IF(VLOOKUP(O4409,登録者リスト!$A$1:$D$43729,4,FALSE)=基本情報!$D$6,O4409,"")),"")</f>
        <v/>
      </c>
    </row>
    <row r="4410" spans="15:16" x14ac:dyDescent="0.15">
      <c r="O4410">
        <v>4409</v>
      </c>
      <c r="P4410" t="str">
        <f>IFERROR(IF(COUNTIF(個人情報!$BI$5:$BI$401,"登録番号" &amp; リスト!O4410)&gt;=1,"",IF(VLOOKUP(O4410,登録者リスト!$A$1:$D$43729,4,FALSE)=基本情報!$D$6,O4410,"")),"")</f>
        <v/>
      </c>
    </row>
    <row r="4411" spans="15:16" x14ac:dyDescent="0.15">
      <c r="O4411">
        <v>4410</v>
      </c>
      <c r="P4411" t="str">
        <f>IFERROR(IF(COUNTIF(個人情報!$BI$5:$BI$401,"登録番号" &amp; リスト!O4411)&gt;=1,"",IF(VLOOKUP(O4411,登録者リスト!$A$1:$D$43729,4,FALSE)=基本情報!$D$6,O4411,"")),"")</f>
        <v/>
      </c>
    </row>
    <row r="4412" spans="15:16" x14ac:dyDescent="0.15">
      <c r="O4412">
        <v>4411</v>
      </c>
      <c r="P4412" t="str">
        <f>IFERROR(IF(COUNTIF(個人情報!$BI$5:$BI$401,"登録番号" &amp; リスト!O4412)&gt;=1,"",IF(VLOOKUP(O4412,登録者リスト!$A$1:$D$43729,4,FALSE)=基本情報!$D$6,O4412,"")),"")</f>
        <v/>
      </c>
    </row>
    <row r="4413" spans="15:16" x14ac:dyDescent="0.15">
      <c r="O4413">
        <v>4412</v>
      </c>
      <c r="P4413" t="str">
        <f>IFERROR(IF(COUNTIF(個人情報!$BI$5:$BI$401,"登録番号" &amp; リスト!O4413)&gt;=1,"",IF(VLOOKUP(O4413,登録者リスト!$A$1:$D$43729,4,FALSE)=基本情報!$D$6,O4413,"")),"")</f>
        <v/>
      </c>
    </row>
    <row r="4414" spans="15:16" x14ac:dyDescent="0.15">
      <c r="O4414">
        <v>4413</v>
      </c>
      <c r="P4414" t="str">
        <f>IFERROR(IF(COUNTIF(個人情報!$BI$5:$BI$401,"登録番号" &amp; リスト!O4414)&gt;=1,"",IF(VLOOKUP(O4414,登録者リスト!$A$1:$D$43729,4,FALSE)=基本情報!$D$6,O4414,"")),"")</f>
        <v/>
      </c>
    </row>
    <row r="4415" spans="15:16" x14ac:dyDescent="0.15">
      <c r="O4415">
        <v>4414</v>
      </c>
      <c r="P4415" t="str">
        <f>IFERROR(IF(COUNTIF(個人情報!$BI$5:$BI$401,"登録番号" &amp; リスト!O4415)&gt;=1,"",IF(VLOOKUP(O4415,登録者リスト!$A$1:$D$43729,4,FALSE)=基本情報!$D$6,O4415,"")),"")</f>
        <v/>
      </c>
    </row>
    <row r="4416" spans="15:16" x14ac:dyDescent="0.15">
      <c r="O4416">
        <v>4415</v>
      </c>
      <c r="P4416" t="str">
        <f>IFERROR(IF(COUNTIF(個人情報!$BI$5:$BI$401,"登録番号" &amp; リスト!O4416)&gt;=1,"",IF(VLOOKUP(O4416,登録者リスト!$A$1:$D$43729,4,FALSE)=基本情報!$D$6,O4416,"")),"")</f>
        <v/>
      </c>
    </row>
    <row r="4417" spans="15:16" x14ac:dyDescent="0.15">
      <c r="O4417">
        <v>4416</v>
      </c>
      <c r="P4417" t="str">
        <f>IFERROR(IF(COUNTIF(個人情報!$BI$5:$BI$401,"登録番号" &amp; リスト!O4417)&gt;=1,"",IF(VLOOKUP(O4417,登録者リスト!$A$1:$D$43729,4,FALSE)=基本情報!$D$6,O4417,"")),"")</f>
        <v/>
      </c>
    </row>
    <row r="4418" spans="15:16" x14ac:dyDescent="0.15">
      <c r="O4418">
        <v>4417</v>
      </c>
      <c r="P4418" t="str">
        <f>IFERROR(IF(COUNTIF(個人情報!$BI$5:$BI$401,"登録番号" &amp; リスト!O4418)&gt;=1,"",IF(VLOOKUP(O4418,登録者リスト!$A$1:$D$43729,4,FALSE)=基本情報!$D$6,O4418,"")),"")</f>
        <v/>
      </c>
    </row>
    <row r="4419" spans="15:16" x14ac:dyDescent="0.15">
      <c r="O4419">
        <v>4418</v>
      </c>
      <c r="P4419" t="str">
        <f>IFERROR(IF(COUNTIF(個人情報!$BI$5:$BI$401,"登録番号" &amp; リスト!O4419)&gt;=1,"",IF(VLOOKUP(O4419,登録者リスト!$A$1:$D$43729,4,FALSE)=基本情報!$D$6,O4419,"")),"")</f>
        <v/>
      </c>
    </row>
    <row r="4420" spans="15:16" x14ac:dyDescent="0.15">
      <c r="O4420">
        <v>4419</v>
      </c>
      <c r="P4420" t="str">
        <f>IFERROR(IF(COUNTIF(個人情報!$BI$5:$BI$401,"登録番号" &amp; リスト!O4420)&gt;=1,"",IF(VLOOKUP(O4420,登録者リスト!$A$1:$D$43729,4,FALSE)=基本情報!$D$6,O4420,"")),"")</f>
        <v/>
      </c>
    </row>
    <row r="4421" spans="15:16" x14ac:dyDescent="0.15">
      <c r="O4421">
        <v>4420</v>
      </c>
      <c r="P4421" t="str">
        <f>IFERROR(IF(COUNTIF(個人情報!$BI$5:$BI$401,"登録番号" &amp; リスト!O4421)&gt;=1,"",IF(VLOOKUP(O4421,登録者リスト!$A$1:$D$43729,4,FALSE)=基本情報!$D$6,O4421,"")),"")</f>
        <v/>
      </c>
    </row>
    <row r="4422" spans="15:16" x14ac:dyDescent="0.15">
      <c r="O4422">
        <v>4421</v>
      </c>
      <c r="P4422" t="str">
        <f>IFERROR(IF(COUNTIF(個人情報!$BI$5:$BI$401,"登録番号" &amp; リスト!O4422)&gt;=1,"",IF(VLOOKUP(O4422,登録者リスト!$A$1:$D$43729,4,FALSE)=基本情報!$D$6,O4422,"")),"")</f>
        <v/>
      </c>
    </row>
    <row r="4423" spans="15:16" x14ac:dyDescent="0.15">
      <c r="O4423">
        <v>4422</v>
      </c>
      <c r="P4423" t="str">
        <f>IFERROR(IF(COUNTIF(個人情報!$BI$5:$BI$401,"登録番号" &amp; リスト!O4423)&gt;=1,"",IF(VLOOKUP(O4423,登録者リスト!$A$1:$D$43729,4,FALSE)=基本情報!$D$6,O4423,"")),"")</f>
        <v/>
      </c>
    </row>
    <row r="4424" spans="15:16" x14ac:dyDescent="0.15">
      <c r="O4424">
        <v>4423</v>
      </c>
      <c r="P4424" t="str">
        <f>IFERROR(IF(COUNTIF(個人情報!$BI$5:$BI$401,"登録番号" &amp; リスト!O4424)&gt;=1,"",IF(VLOOKUP(O4424,登録者リスト!$A$1:$D$43729,4,FALSE)=基本情報!$D$6,O4424,"")),"")</f>
        <v/>
      </c>
    </row>
    <row r="4425" spans="15:16" x14ac:dyDescent="0.15">
      <c r="O4425">
        <v>4424</v>
      </c>
      <c r="P4425" t="str">
        <f>IFERROR(IF(COUNTIF(個人情報!$BI$5:$BI$401,"登録番号" &amp; リスト!O4425)&gt;=1,"",IF(VLOOKUP(O4425,登録者リスト!$A$1:$D$43729,4,FALSE)=基本情報!$D$6,O4425,"")),"")</f>
        <v/>
      </c>
    </row>
    <row r="4426" spans="15:16" x14ac:dyDescent="0.15">
      <c r="O4426">
        <v>4425</v>
      </c>
      <c r="P4426" t="str">
        <f>IFERROR(IF(COUNTIF(個人情報!$BI$5:$BI$401,"登録番号" &amp; リスト!O4426)&gt;=1,"",IF(VLOOKUP(O4426,登録者リスト!$A$1:$D$43729,4,FALSE)=基本情報!$D$6,O4426,"")),"")</f>
        <v/>
      </c>
    </row>
    <row r="4427" spans="15:16" x14ac:dyDescent="0.15">
      <c r="O4427">
        <v>4426</v>
      </c>
      <c r="P4427" t="str">
        <f>IFERROR(IF(COUNTIF(個人情報!$BI$5:$BI$401,"登録番号" &amp; リスト!O4427)&gt;=1,"",IF(VLOOKUP(O4427,登録者リスト!$A$1:$D$43729,4,FALSE)=基本情報!$D$6,O4427,"")),"")</f>
        <v/>
      </c>
    </row>
    <row r="4428" spans="15:16" x14ac:dyDescent="0.15">
      <c r="O4428">
        <v>4427</v>
      </c>
      <c r="P4428" t="str">
        <f>IFERROR(IF(COUNTIF(個人情報!$BI$5:$BI$401,"登録番号" &amp; リスト!O4428)&gt;=1,"",IF(VLOOKUP(O4428,登録者リスト!$A$1:$D$43729,4,FALSE)=基本情報!$D$6,O4428,"")),"")</f>
        <v/>
      </c>
    </row>
    <row r="4429" spans="15:16" x14ac:dyDescent="0.15">
      <c r="O4429">
        <v>4428</v>
      </c>
      <c r="P4429" t="str">
        <f>IFERROR(IF(COUNTIF(個人情報!$BI$5:$BI$401,"登録番号" &amp; リスト!O4429)&gt;=1,"",IF(VLOOKUP(O4429,登録者リスト!$A$1:$D$43729,4,FALSE)=基本情報!$D$6,O4429,"")),"")</f>
        <v/>
      </c>
    </row>
    <row r="4430" spans="15:16" x14ac:dyDescent="0.15">
      <c r="O4430">
        <v>4429</v>
      </c>
      <c r="P4430" t="str">
        <f>IFERROR(IF(COUNTIF(個人情報!$BI$5:$BI$401,"登録番号" &amp; リスト!O4430)&gt;=1,"",IF(VLOOKUP(O4430,登録者リスト!$A$1:$D$43729,4,FALSE)=基本情報!$D$6,O4430,"")),"")</f>
        <v/>
      </c>
    </row>
    <row r="4431" spans="15:16" x14ac:dyDescent="0.15">
      <c r="O4431">
        <v>4430</v>
      </c>
      <c r="P4431" t="str">
        <f>IFERROR(IF(COUNTIF(個人情報!$BI$5:$BI$401,"登録番号" &amp; リスト!O4431)&gt;=1,"",IF(VLOOKUP(O4431,登録者リスト!$A$1:$D$43729,4,FALSE)=基本情報!$D$6,O4431,"")),"")</f>
        <v/>
      </c>
    </row>
    <row r="4432" spans="15:16" x14ac:dyDescent="0.15">
      <c r="O4432">
        <v>4431</v>
      </c>
      <c r="P4432" t="str">
        <f>IFERROR(IF(COUNTIF(個人情報!$BI$5:$BI$401,"登録番号" &amp; リスト!O4432)&gt;=1,"",IF(VLOOKUP(O4432,登録者リスト!$A$1:$D$43729,4,FALSE)=基本情報!$D$6,O4432,"")),"")</f>
        <v/>
      </c>
    </row>
    <row r="4433" spans="15:16" x14ac:dyDescent="0.15">
      <c r="O4433">
        <v>4432</v>
      </c>
      <c r="P4433" t="str">
        <f>IFERROR(IF(COUNTIF(個人情報!$BI$5:$BI$401,"登録番号" &amp; リスト!O4433)&gt;=1,"",IF(VLOOKUP(O4433,登録者リスト!$A$1:$D$43729,4,FALSE)=基本情報!$D$6,O4433,"")),"")</f>
        <v/>
      </c>
    </row>
    <row r="4434" spans="15:16" x14ac:dyDescent="0.15">
      <c r="O4434">
        <v>4433</v>
      </c>
      <c r="P4434" t="str">
        <f>IFERROR(IF(COUNTIF(個人情報!$BI$5:$BI$401,"登録番号" &amp; リスト!O4434)&gt;=1,"",IF(VLOOKUP(O4434,登録者リスト!$A$1:$D$43729,4,FALSE)=基本情報!$D$6,O4434,"")),"")</f>
        <v/>
      </c>
    </row>
    <row r="4435" spans="15:16" x14ac:dyDescent="0.15">
      <c r="O4435">
        <v>4434</v>
      </c>
      <c r="P4435" t="str">
        <f>IFERROR(IF(COUNTIF(個人情報!$BI$5:$BI$401,"登録番号" &amp; リスト!O4435)&gt;=1,"",IF(VLOOKUP(O4435,登録者リスト!$A$1:$D$43729,4,FALSE)=基本情報!$D$6,O4435,"")),"")</f>
        <v/>
      </c>
    </row>
    <row r="4436" spans="15:16" x14ac:dyDescent="0.15">
      <c r="O4436">
        <v>4435</v>
      </c>
      <c r="P4436" t="str">
        <f>IFERROR(IF(COUNTIF(個人情報!$BI$5:$BI$401,"登録番号" &amp; リスト!O4436)&gt;=1,"",IF(VLOOKUP(O4436,登録者リスト!$A$1:$D$43729,4,FALSE)=基本情報!$D$6,O4436,"")),"")</f>
        <v/>
      </c>
    </row>
    <row r="4437" spans="15:16" x14ac:dyDescent="0.15">
      <c r="O4437">
        <v>4436</v>
      </c>
      <c r="P4437" t="str">
        <f>IFERROR(IF(COUNTIF(個人情報!$BI$5:$BI$401,"登録番号" &amp; リスト!O4437)&gt;=1,"",IF(VLOOKUP(O4437,登録者リスト!$A$1:$D$43729,4,FALSE)=基本情報!$D$6,O4437,"")),"")</f>
        <v/>
      </c>
    </row>
    <row r="4438" spans="15:16" x14ac:dyDescent="0.15">
      <c r="O4438">
        <v>4437</v>
      </c>
      <c r="P4438" t="str">
        <f>IFERROR(IF(COUNTIF(個人情報!$BI$5:$BI$401,"登録番号" &amp; リスト!O4438)&gt;=1,"",IF(VLOOKUP(O4438,登録者リスト!$A$1:$D$43729,4,FALSE)=基本情報!$D$6,O4438,"")),"")</f>
        <v/>
      </c>
    </row>
    <row r="4439" spans="15:16" x14ac:dyDescent="0.15">
      <c r="O4439">
        <v>4438</v>
      </c>
      <c r="P4439" t="str">
        <f>IFERROR(IF(COUNTIF(個人情報!$BI$5:$BI$401,"登録番号" &amp; リスト!O4439)&gt;=1,"",IF(VLOOKUP(O4439,登録者リスト!$A$1:$D$43729,4,FALSE)=基本情報!$D$6,O4439,"")),"")</f>
        <v/>
      </c>
    </row>
    <row r="4440" spans="15:16" x14ac:dyDescent="0.15">
      <c r="O4440">
        <v>4439</v>
      </c>
      <c r="P4440" t="str">
        <f>IFERROR(IF(COUNTIF(個人情報!$BI$5:$BI$401,"登録番号" &amp; リスト!O4440)&gt;=1,"",IF(VLOOKUP(O4440,登録者リスト!$A$1:$D$43729,4,FALSE)=基本情報!$D$6,O4440,"")),"")</f>
        <v/>
      </c>
    </row>
    <row r="4441" spans="15:16" x14ac:dyDescent="0.15">
      <c r="O4441">
        <v>4440</v>
      </c>
      <c r="P4441" t="str">
        <f>IFERROR(IF(COUNTIF(個人情報!$BI$5:$BI$401,"登録番号" &amp; リスト!O4441)&gt;=1,"",IF(VLOOKUP(O4441,登録者リスト!$A$1:$D$43729,4,FALSE)=基本情報!$D$6,O4441,"")),"")</f>
        <v/>
      </c>
    </row>
    <row r="4442" spans="15:16" x14ac:dyDescent="0.15">
      <c r="O4442">
        <v>4441</v>
      </c>
      <c r="P4442" t="str">
        <f>IFERROR(IF(COUNTIF(個人情報!$BI$5:$BI$401,"登録番号" &amp; リスト!O4442)&gt;=1,"",IF(VLOOKUP(O4442,登録者リスト!$A$1:$D$43729,4,FALSE)=基本情報!$D$6,O4442,"")),"")</f>
        <v/>
      </c>
    </row>
    <row r="4443" spans="15:16" x14ac:dyDescent="0.15">
      <c r="O4443">
        <v>4442</v>
      </c>
      <c r="P4443" t="str">
        <f>IFERROR(IF(COUNTIF(個人情報!$BI$5:$BI$401,"登録番号" &amp; リスト!O4443)&gt;=1,"",IF(VLOOKUP(O4443,登録者リスト!$A$1:$D$43729,4,FALSE)=基本情報!$D$6,O4443,"")),"")</f>
        <v/>
      </c>
    </row>
    <row r="4444" spans="15:16" x14ac:dyDescent="0.15">
      <c r="O4444">
        <v>4443</v>
      </c>
      <c r="P4444" t="str">
        <f>IFERROR(IF(COUNTIF(個人情報!$BI$5:$BI$401,"登録番号" &amp; リスト!O4444)&gt;=1,"",IF(VLOOKUP(O4444,登録者リスト!$A$1:$D$43729,4,FALSE)=基本情報!$D$6,O4444,"")),"")</f>
        <v/>
      </c>
    </row>
    <row r="4445" spans="15:16" x14ac:dyDescent="0.15">
      <c r="O4445">
        <v>4444</v>
      </c>
      <c r="P4445" t="str">
        <f>IFERROR(IF(COUNTIF(個人情報!$BI$5:$BI$401,"登録番号" &amp; リスト!O4445)&gt;=1,"",IF(VLOOKUP(O4445,登録者リスト!$A$1:$D$43729,4,FALSE)=基本情報!$D$6,O4445,"")),"")</f>
        <v/>
      </c>
    </row>
    <row r="4446" spans="15:16" x14ac:dyDescent="0.15">
      <c r="O4446">
        <v>4445</v>
      </c>
      <c r="P4446" t="str">
        <f>IFERROR(IF(COUNTIF(個人情報!$BI$5:$BI$401,"登録番号" &amp; リスト!O4446)&gt;=1,"",IF(VLOOKUP(O4446,登録者リスト!$A$1:$D$43729,4,FALSE)=基本情報!$D$6,O4446,"")),"")</f>
        <v/>
      </c>
    </row>
    <row r="4447" spans="15:16" x14ac:dyDescent="0.15">
      <c r="O4447">
        <v>4446</v>
      </c>
      <c r="P4447" t="str">
        <f>IFERROR(IF(COUNTIF(個人情報!$BI$5:$BI$401,"登録番号" &amp; リスト!O4447)&gt;=1,"",IF(VLOOKUP(O4447,登録者リスト!$A$1:$D$43729,4,FALSE)=基本情報!$D$6,O4447,"")),"")</f>
        <v/>
      </c>
    </row>
    <row r="4448" spans="15:16" x14ac:dyDescent="0.15">
      <c r="O4448">
        <v>4447</v>
      </c>
      <c r="P4448" t="str">
        <f>IFERROR(IF(COUNTIF(個人情報!$BI$5:$BI$401,"登録番号" &amp; リスト!O4448)&gt;=1,"",IF(VLOOKUP(O4448,登録者リスト!$A$1:$D$43729,4,FALSE)=基本情報!$D$6,O4448,"")),"")</f>
        <v/>
      </c>
    </row>
    <row r="4449" spans="15:16" x14ac:dyDescent="0.15">
      <c r="O4449">
        <v>4448</v>
      </c>
      <c r="P4449" t="str">
        <f>IFERROR(IF(COUNTIF(個人情報!$BI$5:$BI$401,"登録番号" &amp; リスト!O4449)&gt;=1,"",IF(VLOOKUP(O4449,登録者リスト!$A$1:$D$43729,4,FALSE)=基本情報!$D$6,O4449,"")),"")</f>
        <v/>
      </c>
    </row>
    <row r="4450" spans="15:16" x14ac:dyDescent="0.15">
      <c r="O4450">
        <v>4449</v>
      </c>
      <c r="P4450" t="str">
        <f>IFERROR(IF(COUNTIF(個人情報!$BI$5:$BI$401,"登録番号" &amp; リスト!O4450)&gt;=1,"",IF(VLOOKUP(O4450,登録者リスト!$A$1:$D$43729,4,FALSE)=基本情報!$D$6,O4450,"")),"")</f>
        <v/>
      </c>
    </row>
    <row r="4451" spans="15:16" x14ac:dyDescent="0.15">
      <c r="O4451">
        <v>4450</v>
      </c>
      <c r="P4451" t="str">
        <f>IFERROR(IF(COUNTIF(個人情報!$BI$5:$BI$401,"登録番号" &amp; リスト!O4451)&gt;=1,"",IF(VLOOKUP(O4451,登録者リスト!$A$1:$D$43729,4,FALSE)=基本情報!$D$6,O4451,"")),"")</f>
        <v/>
      </c>
    </row>
    <row r="4452" spans="15:16" x14ac:dyDescent="0.15">
      <c r="O4452">
        <v>4451</v>
      </c>
      <c r="P4452" t="str">
        <f>IFERROR(IF(COUNTIF(個人情報!$BI$5:$BI$401,"登録番号" &amp; リスト!O4452)&gt;=1,"",IF(VLOOKUP(O4452,登録者リスト!$A$1:$D$43729,4,FALSE)=基本情報!$D$6,O4452,"")),"")</f>
        <v/>
      </c>
    </row>
    <row r="4453" spans="15:16" x14ac:dyDescent="0.15">
      <c r="O4453">
        <v>4452</v>
      </c>
      <c r="P4453" t="str">
        <f>IFERROR(IF(COUNTIF(個人情報!$BI$5:$BI$401,"登録番号" &amp; リスト!O4453)&gt;=1,"",IF(VLOOKUP(O4453,登録者リスト!$A$1:$D$43729,4,FALSE)=基本情報!$D$6,O4453,"")),"")</f>
        <v/>
      </c>
    </row>
    <row r="4454" spans="15:16" x14ac:dyDescent="0.15">
      <c r="O4454">
        <v>4453</v>
      </c>
      <c r="P4454" t="str">
        <f>IFERROR(IF(COUNTIF(個人情報!$BI$5:$BI$401,"登録番号" &amp; リスト!O4454)&gt;=1,"",IF(VLOOKUP(O4454,登録者リスト!$A$1:$D$43729,4,FALSE)=基本情報!$D$6,O4454,"")),"")</f>
        <v/>
      </c>
    </row>
    <row r="4455" spans="15:16" x14ac:dyDescent="0.15">
      <c r="O4455">
        <v>4454</v>
      </c>
      <c r="P4455" t="str">
        <f>IFERROR(IF(COUNTIF(個人情報!$BI$5:$BI$401,"登録番号" &amp; リスト!O4455)&gt;=1,"",IF(VLOOKUP(O4455,登録者リスト!$A$1:$D$43729,4,FALSE)=基本情報!$D$6,O4455,"")),"")</f>
        <v/>
      </c>
    </row>
    <row r="4456" spans="15:16" x14ac:dyDescent="0.15">
      <c r="O4456">
        <v>4455</v>
      </c>
      <c r="P4456" t="str">
        <f>IFERROR(IF(COUNTIF(個人情報!$BI$5:$BI$401,"登録番号" &amp; リスト!O4456)&gt;=1,"",IF(VLOOKUP(O4456,登録者リスト!$A$1:$D$43729,4,FALSE)=基本情報!$D$6,O4456,"")),"")</f>
        <v/>
      </c>
    </row>
    <row r="4457" spans="15:16" x14ac:dyDescent="0.15">
      <c r="O4457">
        <v>4456</v>
      </c>
      <c r="P4457" t="str">
        <f>IFERROR(IF(COUNTIF(個人情報!$BI$5:$BI$401,"登録番号" &amp; リスト!O4457)&gt;=1,"",IF(VLOOKUP(O4457,登録者リスト!$A$1:$D$43729,4,FALSE)=基本情報!$D$6,O4457,"")),"")</f>
        <v/>
      </c>
    </row>
    <row r="4458" spans="15:16" x14ac:dyDescent="0.15">
      <c r="O4458">
        <v>4457</v>
      </c>
      <c r="P4458" t="str">
        <f>IFERROR(IF(COUNTIF(個人情報!$BI$5:$BI$401,"登録番号" &amp; リスト!O4458)&gt;=1,"",IF(VLOOKUP(O4458,登録者リスト!$A$1:$D$43729,4,FALSE)=基本情報!$D$6,O4458,"")),"")</f>
        <v/>
      </c>
    </row>
    <row r="4459" spans="15:16" x14ac:dyDescent="0.15">
      <c r="O4459">
        <v>4458</v>
      </c>
      <c r="P4459" t="str">
        <f>IFERROR(IF(COUNTIF(個人情報!$BI$5:$BI$401,"登録番号" &amp; リスト!O4459)&gt;=1,"",IF(VLOOKUP(O4459,登録者リスト!$A$1:$D$43729,4,FALSE)=基本情報!$D$6,O4459,"")),"")</f>
        <v/>
      </c>
    </row>
    <row r="4460" spans="15:16" x14ac:dyDescent="0.15">
      <c r="O4460">
        <v>4459</v>
      </c>
      <c r="P4460" t="str">
        <f>IFERROR(IF(COUNTIF(個人情報!$BI$5:$BI$401,"登録番号" &amp; リスト!O4460)&gt;=1,"",IF(VLOOKUP(O4460,登録者リスト!$A$1:$D$43729,4,FALSE)=基本情報!$D$6,O4460,"")),"")</f>
        <v/>
      </c>
    </row>
    <row r="4461" spans="15:16" x14ac:dyDescent="0.15">
      <c r="O4461">
        <v>4460</v>
      </c>
      <c r="P4461" t="str">
        <f>IFERROR(IF(COUNTIF(個人情報!$BI$5:$BI$401,"登録番号" &amp; リスト!O4461)&gt;=1,"",IF(VLOOKUP(O4461,登録者リスト!$A$1:$D$43729,4,FALSE)=基本情報!$D$6,O4461,"")),"")</f>
        <v/>
      </c>
    </row>
    <row r="4462" spans="15:16" x14ac:dyDescent="0.15">
      <c r="O4462">
        <v>4461</v>
      </c>
      <c r="P4462" t="str">
        <f>IFERROR(IF(COUNTIF(個人情報!$BI$5:$BI$401,"登録番号" &amp; リスト!O4462)&gt;=1,"",IF(VLOOKUP(O4462,登録者リスト!$A$1:$D$43729,4,FALSE)=基本情報!$D$6,O4462,"")),"")</f>
        <v/>
      </c>
    </row>
    <row r="4463" spans="15:16" x14ac:dyDescent="0.15">
      <c r="O4463">
        <v>4462</v>
      </c>
      <c r="P4463" t="str">
        <f>IFERROR(IF(COUNTIF(個人情報!$BI$5:$BI$401,"登録番号" &amp; リスト!O4463)&gt;=1,"",IF(VLOOKUP(O4463,登録者リスト!$A$1:$D$43729,4,FALSE)=基本情報!$D$6,O4463,"")),"")</f>
        <v/>
      </c>
    </row>
    <row r="4464" spans="15:16" x14ac:dyDescent="0.15">
      <c r="O4464">
        <v>4463</v>
      </c>
      <c r="P4464" t="str">
        <f>IFERROR(IF(COUNTIF(個人情報!$BI$5:$BI$401,"登録番号" &amp; リスト!O4464)&gt;=1,"",IF(VLOOKUP(O4464,登録者リスト!$A$1:$D$43729,4,FALSE)=基本情報!$D$6,O4464,"")),"")</f>
        <v/>
      </c>
    </row>
    <row r="4465" spans="15:16" x14ac:dyDescent="0.15">
      <c r="O4465">
        <v>4464</v>
      </c>
      <c r="P4465" t="str">
        <f>IFERROR(IF(COUNTIF(個人情報!$BI$5:$BI$401,"登録番号" &amp; リスト!O4465)&gt;=1,"",IF(VLOOKUP(O4465,登録者リスト!$A$1:$D$43729,4,FALSE)=基本情報!$D$6,O4465,"")),"")</f>
        <v/>
      </c>
    </row>
    <row r="4466" spans="15:16" x14ac:dyDescent="0.15">
      <c r="O4466">
        <v>4465</v>
      </c>
      <c r="P4466" t="str">
        <f>IFERROR(IF(COUNTIF(個人情報!$BI$5:$BI$401,"登録番号" &amp; リスト!O4466)&gt;=1,"",IF(VLOOKUP(O4466,登録者リスト!$A$1:$D$43729,4,FALSE)=基本情報!$D$6,O4466,"")),"")</f>
        <v/>
      </c>
    </row>
    <row r="4467" spans="15:16" x14ac:dyDescent="0.15">
      <c r="O4467">
        <v>4466</v>
      </c>
      <c r="P4467" t="str">
        <f>IFERROR(IF(COUNTIF(個人情報!$BI$5:$BI$401,"登録番号" &amp; リスト!O4467)&gt;=1,"",IF(VLOOKUP(O4467,登録者リスト!$A$1:$D$43729,4,FALSE)=基本情報!$D$6,O4467,"")),"")</f>
        <v/>
      </c>
    </row>
    <row r="4468" spans="15:16" x14ac:dyDescent="0.15">
      <c r="O4468">
        <v>4467</v>
      </c>
      <c r="P4468" t="str">
        <f>IFERROR(IF(COUNTIF(個人情報!$BI$5:$BI$401,"登録番号" &amp; リスト!O4468)&gt;=1,"",IF(VLOOKUP(O4468,登録者リスト!$A$1:$D$43729,4,FALSE)=基本情報!$D$6,O4468,"")),"")</f>
        <v/>
      </c>
    </row>
    <row r="4469" spans="15:16" x14ac:dyDescent="0.15">
      <c r="O4469">
        <v>4468</v>
      </c>
      <c r="P4469" t="str">
        <f>IFERROR(IF(COUNTIF(個人情報!$BI$5:$BI$401,"登録番号" &amp; リスト!O4469)&gt;=1,"",IF(VLOOKUP(O4469,登録者リスト!$A$1:$D$43729,4,FALSE)=基本情報!$D$6,O4469,"")),"")</f>
        <v/>
      </c>
    </row>
    <row r="4470" spans="15:16" x14ac:dyDescent="0.15">
      <c r="O4470">
        <v>4469</v>
      </c>
      <c r="P4470" t="str">
        <f>IFERROR(IF(COUNTIF(個人情報!$BI$5:$BI$401,"登録番号" &amp; リスト!O4470)&gt;=1,"",IF(VLOOKUP(O4470,登録者リスト!$A$1:$D$43729,4,FALSE)=基本情報!$D$6,O4470,"")),"")</f>
        <v/>
      </c>
    </row>
    <row r="4471" spans="15:16" x14ac:dyDescent="0.15">
      <c r="O4471">
        <v>4470</v>
      </c>
      <c r="P4471" t="str">
        <f>IFERROR(IF(COUNTIF(個人情報!$BI$5:$BI$401,"登録番号" &amp; リスト!O4471)&gt;=1,"",IF(VLOOKUP(O4471,登録者リスト!$A$1:$D$43729,4,FALSE)=基本情報!$D$6,O4471,"")),"")</f>
        <v/>
      </c>
    </row>
    <row r="4472" spans="15:16" x14ac:dyDescent="0.15">
      <c r="O4472">
        <v>4471</v>
      </c>
      <c r="P4472" t="str">
        <f>IFERROR(IF(COUNTIF(個人情報!$BI$5:$BI$401,"登録番号" &amp; リスト!O4472)&gt;=1,"",IF(VLOOKUP(O4472,登録者リスト!$A$1:$D$43729,4,FALSE)=基本情報!$D$6,O4472,"")),"")</f>
        <v/>
      </c>
    </row>
    <row r="4473" spans="15:16" x14ac:dyDescent="0.15">
      <c r="O4473">
        <v>4472</v>
      </c>
      <c r="P4473" t="str">
        <f>IFERROR(IF(COUNTIF(個人情報!$BI$5:$BI$401,"登録番号" &amp; リスト!O4473)&gt;=1,"",IF(VLOOKUP(O4473,登録者リスト!$A$1:$D$43729,4,FALSE)=基本情報!$D$6,O4473,"")),"")</f>
        <v/>
      </c>
    </row>
    <row r="4474" spans="15:16" x14ac:dyDescent="0.15">
      <c r="O4474">
        <v>4473</v>
      </c>
      <c r="P4474" t="str">
        <f>IFERROR(IF(COUNTIF(個人情報!$BI$5:$BI$401,"登録番号" &amp; リスト!O4474)&gt;=1,"",IF(VLOOKUP(O4474,登録者リスト!$A$1:$D$43729,4,FALSE)=基本情報!$D$6,O4474,"")),"")</f>
        <v/>
      </c>
    </row>
    <row r="4475" spans="15:16" x14ac:dyDescent="0.15">
      <c r="O4475">
        <v>4474</v>
      </c>
      <c r="P4475" t="str">
        <f>IFERROR(IF(COUNTIF(個人情報!$BI$5:$BI$401,"登録番号" &amp; リスト!O4475)&gt;=1,"",IF(VLOOKUP(O4475,登録者リスト!$A$1:$D$43729,4,FALSE)=基本情報!$D$6,O4475,"")),"")</f>
        <v/>
      </c>
    </row>
    <row r="4476" spans="15:16" x14ac:dyDescent="0.15">
      <c r="O4476">
        <v>4475</v>
      </c>
      <c r="P4476" t="str">
        <f>IFERROR(IF(COUNTIF(個人情報!$BI$5:$BI$401,"登録番号" &amp; リスト!O4476)&gt;=1,"",IF(VLOOKUP(O4476,登録者リスト!$A$1:$D$43729,4,FALSE)=基本情報!$D$6,O4476,"")),"")</f>
        <v/>
      </c>
    </row>
    <row r="4477" spans="15:16" x14ac:dyDescent="0.15">
      <c r="O4477">
        <v>4476</v>
      </c>
      <c r="P4477" t="str">
        <f>IFERROR(IF(COUNTIF(個人情報!$BI$5:$BI$401,"登録番号" &amp; リスト!O4477)&gt;=1,"",IF(VLOOKUP(O4477,登録者リスト!$A$1:$D$43729,4,FALSE)=基本情報!$D$6,O4477,"")),"")</f>
        <v/>
      </c>
    </row>
    <row r="4478" spans="15:16" x14ac:dyDescent="0.15">
      <c r="O4478">
        <v>4477</v>
      </c>
      <c r="P4478" t="str">
        <f>IFERROR(IF(COUNTIF(個人情報!$BI$5:$BI$401,"登録番号" &amp; リスト!O4478)&gt;=1,"",IF(VLOOKUP(O4478,登録者リスト!$A$1:$D$43729,4,FALSE)=基本情報!$D$6,O4478,"")),"")</f>
        <v/>
      </c>
    </row>
    <row r="4479" spans="15:16" x14ac:dyDescent="0.15">
      <c r="O4479">
        <v>4478</v>
      </c>
      <c r="P4479" t="str">
        <f>IFERROR(IF(COUNTIF(個人情報!$BI$5:$BI$401,"登録番号" &amp; リスト!O4479)&gt;=1,"",IF(VLOOKUP(O4479,登録者リスト!$A$1:$D$43729,4,FALSE)=基本情報!$D$6,O4479,"")),"")</f>
        <v/>
      </c>
    </row>
    <row r="4480" spans="15:16" x14ac:dyDescent="0.15">
      <c r="O4480">
        <v>4479</v>
      </c>
      <c r="P4480" t="str">
        <f>IFERROR(IF(COUNTIF(個人情報!$BI$5:$BI$401,"登録番号" &amp; リスト!O4480)&gt;=1,"",IF(VLOOKUP(O4480,登録者リスト!$A$1:$D$43729,4,FALSE)=基本情報!$D$6,O4480,"")),"")</f>
        <v/>
      </c>
    </row>
    <row r="4481" spans="15:16" x14ac:dyDescent="0.15">
      <c r="O4481">
        <v>4480</v>
      </c>
      <c r="P4481" t="str">
        <f>IFERROR(IF(COUNTIF(個人情報!$BI$5:$BI$401,"登録番号" &amp; リスト!O4481)&gt;=1,"",IF(VLOOKUP(O4481,登録者リスト!$A$1:$D$43729,4,FALSE)=基本情報!$D$6,O4481,"")),"")</f>
        <v/>
      </c>
    </row>
    <row r="4482" spans="15:16" x14ac:dyDescent="0.15">
      <c r="O4482">
        <v>4481</v>
      </c>
      <c r="P4482" t="str">
        <f>IFERROR(IF(COUNTIF(個人情報!$BI$5:$BI$401,"登録番号" &amp; リスト!O4482)&gt;=1,"",IF(VLOOKUP(O4482,登録者リスト!$A$1:$D$43729,4,FALSE)=基本情報!$D$6,O4482,"")),"")</f>
        <v/>
      </c>
    </row>
    <row r="4483" spans="15:16" x14ac:dyDescent="0.15">
      <c r="O4483">
        <v>4482</v>
      </c>
      <c r="P4483" t="str">
        <f>IFERROR(IF(COUNTIF(個人情報!$BI$5:$BI$401,"登録番号" &amp; リスト!O4483)&gt;=1,"",IF(VLOOKUP(O4483,登録者リスト!$A$1:$D$43729,4,FALSE)=基本情報!$D$6,O4483,"")),"")</f>
        <v/>
      </c>
    </row>
    <row r="4484" spans="15:16" x14ac:dyDescent="0.15">
      <c r="O4484">
        <v>4483</v>
      </c>
      <c r="P4484" t="str">
        <f>IFERROR(IF(COUNTIF(個人情報!$BI$5:$BI$401,"登録番号" &amp; リスト!O4484)&gt;=1,"",IF(VLOOKUP(O4484,登録者リスト!$A$1:$D$43729,4,FALSE)=基本情報!$D$6,O4484,"")),"")</f>
        <v/>
      </c>
    </row>
    <row r="4485" spans="15:16" x14ac:dyDescent="0.15">
      <c r="O4485">
        <v>4484</v>
      </c>
      <c r="P4485" t="str">
        <f>IFERROR(IF(COUNTIF(個人情報!$BI$5:$BI$401,"登録番号" &amp; リスト!O4485)&gt;=1,"",IF(VLOOKUP(O4485,登録者リスト!$A$1:$D$43729,4,FALSE)=基本情報!$D$6,O4485,"")),"")</f>
        <v/>
      </c>
    </row>
    <row r="4486" spans="15:16" x14ac:dyDescent="0.15">
      <c r="O4486">
        <v>4485</v>
      </c>
      <c r="P4486" t="str">
        <f>IFERROR(IF(COUNTIF(個人情報!$BI$5:$BI$401,"登録番号" &amp; リスト!O4486)&gt;=1,"",IF(VLOOKUP(O4486,登録者リスト!$A$1:$D$43729,4,FALSE)=基本情報!$D$6,O4486,"")),"")</f>
        <v/>
      </c>
    </row>
    <row r="4487" spans="15:16" x14ac:dyDescent="0.15">
      <c r="O4487">
        <v>4486</v>
      </c>
      <c r="P4487" t="str">
        <f>IFERROR(IF(COUNTIF(個人情報!$BI$5:$BI$401,"登録番号" &amp; リスト!O4487)&gt;=1,"",IF(VLOOKUP(O4487,登録者リスト!$A$1:$D$43729,4,FALSE)=基本情報!$D$6,O4487,"")),"")</f>
        <v/>
      </c>
    </row>
    <row r="4488" spans="15:16" x14ac:dyDescent="0.15">
      <c r="O4488">
        <v>4487</v>
      </c>
      <c r="P4488" t="str">
        <f>IFERROR(IF(COUNTIF(個人情報!$BI$5:$BI$401,"登録番号" &amp; リスト!O4488)&gt;=1,"",IF(VLOOKUP(O4488,登録者リスト!$A$1:$D$43729,4,FALSE)=基本情報!$D$6,O4488,"")),"")</f>
        <v/>
      </c>
    </row>
    <row r="4489" spans="15:16" x14ac:dyDescent="0.15">
      <c r="O4489">
        <v>4488</v>
      </c>
      <c r="P4489" t="str">
        <f>IFERROR(IF(COUNTIF(個人情報!$BI$5:$BI$401,"登録番号" &amp; リスト!O4489)&gt;=1,"",IF(VLOOKUP(O4489,登録者リスト!$A$1:$D$43729,4,FALSE)=基本情報!$D$6,O4489,"")),"")</f>
        <v/>
      </c>
    </row>
    <row r="4490" spans="15:16" x14ac:dyDescent="0.15">
      <c r="O4490">
        <v>4489</v>
      </c>
      <c r="P4490" t="str">
        <f>IFERROR(IF(COUNTIF(個人情報!$BI$5:$BI$401,"登録番号" &amp; リスト!O4490)&gt;=1,"",IF(VLOOKUP(O4490,登録者リスト!$A$1:$D$43729,4,FALSE)=基本情報!$D$6,O4490,"")),"")</f>
        <v/>
      </c>
    </row>
    <row r="4491" spans="15:16" x14ac:dyDescent="0.15">
      <c r="O4491">
        <v>4490</v>
      </c>
      <c r="P4491" t="str">
        <f>IFERROR(IF(COUNTIF(個人情報!$BI$5:$BI$401,"登録番号" &amp; リスト!O4491)&gt;=1,"",IF(VLOOKUP(O4491,登録者リスト!$A$1:$D$43729,4,FALSE)=基本情報!$D$6,O4491,"")),"")</f>
        <v/>
      </c>
    </row>
    <row r="4492" spans="15:16" x14ac:dyDescent="0.15">
      <c r="O4492">
        <v>4491</v>
      </c>
      <c r="P4492" t="str">
        <f>IFERROR(IF(COUNTIF(個人情報!$BI$5:$BI$401,"登録番号" &amp; リスト!O4492)&gt;=1,"",IF(VLOOKUP(O4492,登録者リスト!$A$1:$D$43729,4,FALSE)=基本情報!$D$6,O4492,"")),"")</f>
        <v/>
      </c>
    </row>
    <row r="4493" spans="15:16" x14ac:dyDescent="0.15">
      <c r="O4493">
        <v>4492</v>
      </c>
      <c r="P4493" t="str">
        <f>IFERROR(IF(COUNTIF(個人情報!$BI$5:$BI$401,"登録番号" &amp; リスト!O4493)&gt;=1,"",IF(VLOOKUP(O4493,登録者リスト!$A$1:$D$43729,4,FALSE)=基本情報!$D$6,O4493,"")),"")</f>
        <v/>
      </c>
    </row>
    <row r="4494" spans="15:16" x14ac:dyDescent="0.15">
      <c r="O4494">
        <v>4493</v>
      </c>
      <c r="P4494" t="str">
        <f>IFERROR(IF(COUNTIF(個人情報!$BI$5:$BI$401,"登録番号" &amp; リスト!O4494)&gt;=1,"",IF(VLOOKUP(O4494,登録者リスト!$A$1:$D$43729,4,FALSE)=基本情報!$D$6,O4494,"")),"")</f>
        <v/>
      </c>
    </row>
    <row r="4495" spans="15:16" x14ac:dyDescent="0.15">
      <c r="O4495">
        <v>4494</v>
      </c>
      <c r="P4495" t="str">
        <f>IFERROR(IF(COUNTIF(個人情報!$BI$5:$BI$401,"登録番号" &amp; リスト!O4495)&gt;=1,"",IF(VLOOKUP(O4495,登録者リスト!$A$1:$D$43729,4,FALSE)=基本情報!$D$6,O4495,"")),"")</f>
        <v/>
      </c>
    </row>
    <row r="4496" spans="15:16" x14ac:dyDescent="0.15">
      <c r="O4496">
        <v>4495</v>
      </c>
      <c r="P4496" t="str">
        <f>IFERROR(IF(COUNTIF(個人情報!$BI$5:$BI$401,"登録番号" &amp; リスト!O4496)&gt;=1,"",IF(VLOOKUP(O4496,登録者リスト!$A$1:$D$43729,4,FALSE)=基本情報!$D$6,O4496,"")),"")</f>
        <v/>
      </c>
    </row>
    <row r="4497" spans="15:16" x14ac:dyDescent="0.15">
      <c r="O4497">
        <v>4496</v>
      </c>
      <c r="P4497" t="str">
        <f>IFERROR(IF(COUNTIF(個人情報!$BI$5:$BI$401,"登録番号" &amp; リスト!O4497)&gt;=1,"",IF(VLOOKUP(O4497,登録者リスト!$A$1:$D$43729,4,FALSE)=基本情報!$D$6,O4497,"")),"")</f>
        <v/>
      </c>
    </row>
    <row r="4498" spans="15:16" x14ac:dyDescent="0.15">
      <c r="O4498">
        <v>4497</v>
      </c>
      <c r="P4498" t="str">
        <f>IFERROR(IF(COUNTIF(個人情報!$BI$5:$BI$401,"登録番号" &amp; リスト!O4498)&gt;=1,"",IF(VLOOKUP(O4498,登録者リスト!$A$1:$D$43729,4,FALSE)=基本情報!$D$6,O4498,"")),"")</f>
        <v/>
      </c>
    </row>
    <row r="4499" spans="15:16" x14ac:dyDescent="0.15">
      <c r="O4499">
        <v>4498</v>
      </c>
      <c r="P4499" t="str">
        <f>IFERROR(IF(COUNTIF(個人情報!$BI$5:$BI$401,"登録番号" &amp; リスト!O4499)&gt;=1,"",IF(VLOOKUP(O4499,登録者リスト!$A$1:$D$43729,4,FALSE)=基本情報!$D$6,O4499,"")),"")</f>
        <v/>
      </c>
    </row>
    <row r="4500" spans="15:16" x14ac:dyDescent="0.15">
      <c r="O4500">
        <v>4499</v>
      </c>
      <c r="P4500" t="str">
        <f>IFERROR(IF(COUNTIF(個人情報!$BI$5:$BI$401,"登録番号" &amp; リスト!O4500)&gt;=1,"",IF(VLOOKUP(O4500,登録者リスト!$A$1:$D$43729,4,FALSE)=基本情報!$D$6,O4500,"")),"")</f>
        <v/>
      </c>
    </row>
    <row r="4501" spans="15:16" x14ac:dyDescent="0.15">
      <c r="O4501">
        <v>4500</v>
      </c>
      <c r="P4501" t="str">
        <f>IFERROR(IF(COUNTIF(個人情報!$BI$5:$BI$401,"登録番号" &amp; リスト!O4501)&gt;=1,"",IF(VLOOKUP(O4501,登録者リスト!$A$1:$D$43729,4,FALSE)=基本情報!$D$6,O4501,"")),"")</f>
        <v/>
      </c>
    </row>
    <row r="4502" spans="15:16" x14ac:dyDescent="0.15">
      <c r="O4502">
        <v>4501</v>
      </c>
      <c r="P4502" t="str">
        <f>IFERROR(IF(COUNTIF(個人情報!$BI$5:$BI$401,"登録番号" &amp; リスト!O4502)&gt;=1,"",IF(VLOOKUP(O4502,登録者リスト!$A$1:$D$43729,4,FALSE)=基本情報!$D$6,O4502,"")),"")</f>
        <v/>
      </c>
    </row>
    <row r="4503" spans="15:16" x14ac:dyDescent="0.15">
      <c r="O4503">
        <v>4502</v>
      </c>
      <c r="P4503" t="str">
        <f>IFERROR(IF(COUNTIF(個人情報!$BI$5:$BI$401,"登録番号" &amp; リスト!O4503)&gt;=1,"",IF(VLOOKUP(O4503,登録者リスト!$A$1:$D$43729,4,FALSE)=基本情報!$D$6,O4503,"")),"")</f>
        <v/>
      </c>
    </row>
    <row r="4504" spans="15:16" x14ac:dyDescent="0.15">
      <c r="O4504">
        <v>4503</v>
      </c>
      <c r="P4504" t="str">
        <f>IFERROR(IF(COUNTIF(個人情報!$BI$5:$BI$401,"登録番号" &amp; リスト!O4504)&gt;=1,"",IF(VLOOKUP(O4504,登録者リスト!$A$1:$D$43729,4,FALSE)=基本情報!$D$6,O4504,"")),"")</f>
        <v/>
      </c>
    </row>
    <row r="4505" spans="15:16" x14ac:dyDescent="0.15">
      <c r="O4505">
        <v>4504</v>
      </c>
      <c r="P4505" t="str">
        <f>IFERROR(IF(COUNTIF(個人情報!$BI$5:$BI$401,"登録番号" &amp; リスト!O4505)&gt;=1,"",IF(VLOOKUP(O4505,登録者リスト!$A$1:$D$43729,4,FALSE)=基本情報!$D$6,O4505,"")),"")</f>
        <v/>
      </c>
    </row>
    <row r="4506" spans="15:16" x14ac:dyDescent="0.15">
      <c r="O4506">
        <v>4505</v>
      </c>
      <c r="P4506" t="str">
        <f>IFERROR(IF(COUNTIF(個人情報!$BI$5:$BI$401,"登録番号" &amp; リスト!O4506)&gt;=1,"",IF(VLOOKUP(O4506,登録者リスト!$A$1:$D$43729,4,FALSE)=基本情報!$D$6,O4506,"")),"")</f>
        <v/>
      </c>
    </row>
    <row r="4507" spans="15:16" x14ac:dyDescent="0.15">
      <c r="O4507">
        <v>4506</v>
      </c>
      <c r="P4507" t="str">
        <f>IFERROR(IF(COUNTIF(個人情報!$BI$5:$BI$401,"登録番号" &amp; リスト!O4507)&gt;=1,"",IF(VLOOKUP(O4507,登録者リスト!$A$1:$D$43729,4,FALSE)=基本情報!$D$6,O4507,"")),"")</f>
        <v/>
      </c>
    </row>
    <row r="4508" spans="15:16" x14ac:dyDescent="0.15">
      <c r="O4508">
        <v>4507</v>
      </c>
      <c r="P4508" t="str">
        <f>IFERROR(IF(COUNTIF(個人情報!$BI$5:$BI$401,"登録番号" &amp; リスト!O4508)&gt;=1,"",IF(VLOOKUP(O4508,登録者リスト!$A$1:$D$43729,4,FALSE)=基本情報!$D$6,O4508,"")),"")</f>
        <v/>
      </c>
    </row>
    <row r="4509" spans="15:16" x14ac:dyDescent="0.15">
      <c r="O4509">
        <v>4508</v>
      </c>
      <c r="P4509" t="str">
        <f>IFERROR(IF(COUNTIF(個人情報!$BI$5:$BI$401,"登録番号" &amp; リスト!O4509)&gt;=1,"",IF(VLOOKUP(O4509,登録者リスト!$A$1:$D$43729,4,FALSE)=基本情報!$D$6,O4509,"")),"")</f>
        <v/>
      </c>
    </row>
    <row r="4510" spans="15:16" x14ac:dyDescent="0.15">
      <c r="O4510">
        <v>4509</v>
      </c>
      <c r="P4510" t="str">
        <f>IFERROR(IF(COUNTIF(個人情報!$BI$5:$BI$401,"登録番号" &amp; リスト!O4510)&gt;=1,"",IF(VLOOKUP(O4510,登録者リスト!$A$1:$D$43729,4,FALSE)=基本情報!$D$6,O4510,"")),"")</f>
        <v/>
      </c>
    </row>
    <row r="4511" spans="15:16" x14ac:dyDescent="0.15">
      <c r="O4511">
        <v>4510</v>
      </c>
      <c r="P4511" t="str">
        <f>IFERROR(IF(COUNTIF(個人情報!$BI$5:$BI$401,"登録番号" &amp; リスト!O4511)&gt;=1,"",IF(VLOOKUP(O4511,登録者リスト!$A$1:$D$43729,4,FALSE)=基本情報!$D$6,O4511,"")),"")</f>
        <v/>
      </c>
    </row>
    <row r="4512" spans="15:16" x14ac:dyDescent="0.15">
      <c r="O4512">
        <v>4511</v>
      </c>
      <c r="P4512" t="str">
        <f>IFERROR(IF(COUNTIF(個人情報!$BI$5:$BI$401,"登録番号" &amp; リスト!O4512)&gt;=1,"",IF(VLOOKUP(O4512,登録者リスト!$A$1:$D$43729,4,FALSE)=基本情報!$D$6,O4512,"")),"")</f>
        <v/>
      </c>
    </row>
    <row r="4513" spans="15:16" x14ac:dyDescent="0.15">
      <c r="O4513">
        <v>4512</v>
      </c>
      <c r="P4513" t="str">
        <f>IFERROR(IF(COUNTIF(個人情報!$BI$5:$BI$401,"登録番号" &amp; リスト!O4513)&gt;=1,"",IF(VLOOKUP(O4513,登録者リスト!$A$1:$D$43729,4,FALSE)=基本情報!$D$6,O4513,"")),"")</f>
        <v/>
      </c>
    </row>
    <row r="4514" spans="15:16" x14ac:dyDescent="0.15">
      <c r="O4514">
        <v>4513</v>
      </c>
      <c r="P4514" t="str">
        <f>IFERROR(IF(COUNTIF(個人情報!$BI$5:$BI$401,"登録番号" &amp; リスト!O4514)&gt;=1,"",IF(VLOOKUP(O4514,登録者リスト!$A$1:$D$43729,4,FALSE)=基本情報!$D$6,O4514,"")),"")</f>
        <v/>
      </c>
    </row>
    <row r="4515" spans="15:16" x14ac:dyDescent="0.15">
      <c r="O4515">
        <v>4514</v>
      </c>
      <c r="P4515" t="str">
        <f>IFERROR(IF(COUNTIF(個人情報!$BI$5:$BI$401,"登録番号" &amp; リスト!O4515)&gt;=1,"",IF(VLOOKUP(O4515,登録者リスト!$A$1:$D$43729,4,FALSE)=基本情報!$D$6,O4515,"")),"")</f>
        <v/>
      </c>
    </row>
    <row r="4516" spans="15:16" x14ac:dyDescent="0.15">
      <c r="O4516">
        <v>4515</v>
      </c>
      <c r="P4516" t="str">
        <f>IFERROR(IF(COUNTIF(個人情報!$BI$5:$BI$401,"登録番号" &amp; リスト!O4516)&gt;=1,"",IF(VLOOKUP(O4516,登録者リスト!$A$1:$D$43729,4,FALSE)=基本情報!$D$6,O4516,"")),"")</f>
        <v/>
      </c>
    </row>
    <row r="4517" spans="15:16" x14ac:dyDescent="0.15">
      <c r="O4517">
        <v>4516</v>
      </c>
      <c r="P4517" t="str">
        <f>IFERROR(IF(COUNTIF(個人情報!$BI$5:$BI$401,"登録番号" &amp; リスト!O4517)&gt;=1,"",IF(VLOOKUP(O4517,登録者リスト!$A$1:$D$43729,4,FALSE)=基本情報!$D$6,O4517,"")),"")</f>
        <v/>
      </c>
    </row>
    <row r="4518" spans="15:16" x14ac:dyDescent="0.15">
      <c r="O4518">
        <v>4517</v>
      </c>
      <c r="P4518" t="str">
        <f>IFERROR(IF(COUNTIF(個人情報!$BI$5:$BI$401,"登録番号" &amp; リスト!O4518)&gt;=1,"",IF(VLOOKUP(O4518,登録者リスト!$A$1:$D$43729,4,FALSE)=基本情報!$D$6,O4518,"")),"")</f>
        <v/>
      </c>
    </row>
    <row r="4519" spans="15:16" x14ac:dyDescent="0.15">
      <c r="O4519">
        <v>4518</v>
      </c>
      <c r="P4519" t="str">
        <f>IFERROR(IF(COUNTIF(個人情報!$BI$5:$BI$401,"登録番号" &amp; リスト!O4519)&gt;=1,"",IF(VLOOKUP(O4519,登録者リスト!$A$1:$D$43729,4,FALSE)=基本情報!$D$6,O4519,"")),"")</f>
        <v/>
      </c>
    </row>
    <row r="4520" spans="15:16" x14ac:dyDescent="0.15">
      <c r="O4520">
        <v>4519</v>
      </c>
      <c r="P4520" t="str">
        <f>IFERROR(IF(COUNTIF(個人情報!$BI$5:$BI$401,"登録番号" &amp; リスト!O4520)&gt;=1,"",IF(VLOOKUP(O4520,登録者リスト!$A$1:$D$43729,4,FALSE)=基本情報!$D$6,O4520,"")),"")</f>
        <v/>
      </c>
    </row>
    <row r="4521" spans="15:16" x14ac:dyDescent="0.15">
      <c r="O4521">
        <v>4520</v>
      </c>
      <c r="P4521" t="str">
        <f>IFERROR(IF(COUNTIF(個人情報!$BI$5:$BI$401,"登録番号" &amp; リスト!O4521)&gt;=1,"",IF(VLOOKUP(O4521,登録者リスト!$A$1:$D$43729,4,FALSE)=基本情報!$D$6,O4521,"")),"")</f>
        <v/>
      </c>
    </row>
    <row r="4522" spans="15:16" x14ac:dyDescent="0.15">
      <c r="O4522">
        <v>4521</v>
      </c>
      <c r="P4522" t="str">
        <f>IFERROR(IF(COUNTIF(個人情報!$BI$5:$BI$401,"登録番号" &amp; リスト!O4522)&gt;=1,"",IF(VLOOKUP(O4522,登録者リスト!$A$1:$D$43729,4,FALSE)=基本情報!$D$6,O4522,"")),"")</f>
        <v/>
      </c>
    </row>
    <row r="4523" spans="15:16" x14ac:dyDescent="0.15">
      <c r="O4523">
        <v>4522</v>
      </c>
      <c r="P4523" t="str">
        <f>IFERROR(IF(COUNTIF(個人情報!$BI$5:$BI$401,"登録番号" &amp; リスト!O4523)&gt;=1,"",IF(VLOOKUP(O4523,登録者リスト!$A$1:$D$43729,4,FALSE)=基本情報!$D$6,O4523,"")),"")</f>
        <v/>
      </c>
    </row>
    <row r="4524" spans="15:16" x14ac:dyDescent="0.15">
      <c r="O4524">
        <v>4523</v>
      </c>
      <c r="P4524" t="str">
        <f>IFERROR(IF(COUNTIF(個人情報!$BI$5:$BI$401,"登録番号" &amp; リスト!O4524)&gt;=1,"",IF(VLOOKUP(O4524,登録者リスト!$A$1:$D$43729,4,FALSE)=基本情報!$D$6,O4524,"")),"")</f>
        <v/>
      </c>
    </row>
    <row r="4525" spans="15:16" x14ac:dyDescent="0.15">
      <c r="O4525">
        <v>4524</v>
      </c>
      <c r="P4525" t="str">
        <f>IFERROR(IF(COUNTIF(個人情報!$BI$5:$BI$401,"登録番号" &amp; リスト!O4525)&gt;=1,"",IF(VLOOKUP(O4525,登録者リスト!$A$1:$D$43729,4,FALSE)=基本情報!$D$6,O4525,"")),"")</f>
        <v/>
      </c>
    </row>
    <row r="4526" spans="15:16" x14ac:dyDescent="0.15">
      <c r="O4526">
        <v>4525</v>
      </c>
      <c r="P4526" t="str">
        <f>IFERROR(IF(COUNTIF(個人情報!$BI$5:$BI$401,"登録番号" &amp; リスト!O4526)&gt;=1,"",IF(VLOOKUP(O4526,登録者リスト!$A$1:$D$43729,4,FALSE)=基本情報!$D$6,O4526,"")),"")</f>
        <v/>
      </c>
    </row>
    <row r="4527" spans="15:16" x14ac:dyDescent="0.15">
      <c r="O4527">
        <v>4526</v>
      </c>
      <c r="P4527" t="str">
        <f>IFERROR(IF(COUNTIF(個人情報!$BI$5:$BI$401,"登録番号" &amp; リスト!O4527)&gt;=1,"",IF(VLOOKUP(O4527,登録者リスト!$A$1:$D$43729,4,FALSE)=基本情報!$D$6,O4527,"")),"")</f>
        <v/>
      </c>
    </row>
    <row r="4528" spans="15:16" x14ac:dyDescent="0.15">
      <c r="O4528">
        <v>4527</v>
      </c>
      <c r="P4528" t="str">
        <f>IFERROR(IF(COUNTIF(個人情報!$BI$5:$BI$401,"登録番号" &amp; リスト!O4528)&gt;=1,"",IF(VLOOKUP(O4528,登録者リスト!$A$1:$D$43729,4,FALSE)=基本情報!$D$6,O4528,"")),"")</f>
        <v/>
      </c>
    </row>
    <row r="4529" spans="15:16" x14ac:dyDescent="0.15">
      <c r="O4529">
        <v>4528</v>
      </c>
      <c r="P4529" t="str">
        <f>IFERROR(IF(COUNTIF(個人情報!$BI$5:$BI$401,"登録番号" &amp; リスト!O4529)&gt;=1,"",IF(VLOOKUP(O4529,登録者リスト!$A$1:$D$43729,4,FALSE)=基本情報!$D$6,O4529,"")),"")</f>
        <v/>
      </c>
    </row>
    <row r="4530" spans="15:16" x14ac:dyDescent="0.15">
      <c r="O4530">
        <v>4529</v>
      </c>
      <c r="P4530" t="str">
        <f>IFERROR(IF(COUNTIF(個人情報!$BI$5:$BI$401,"登録番号" &amp; リスト!O4530)&gt;=1,"",IF(VLOOKUP(O4530,登録者リスト!$A$1:$D$43729,4,FALSE)=基本情報!$D$6,O4530,"")),"")</f>
        <v/>
      </c>
    </row>
    <row r="4531" spans="15:16" x14ac:dyDescent="0.15">
      <c r="O4531">
        <v>4530</v>
      </c>
      <c r="P4531" t="str">
        <f>IFERROR(IF(COUNTIF(個人情報!$BI$5:$BI$401,"登録番号" &amp; リスト!O4531)&gt;=1,"",IF(VLOOKUP(O4531,登録者リスト!$A$1:$D$43729,4,FALSE)=基本情報!$D$6,O4531,"")),"")</f>
        <v/>
      </c>
    </row>
    <row r="4532" spans="15:16" x14ac:dyDescent="0.15">
      <c r="O4532">
        <v>4531</v>
      </c>
      <c r="P4532" t="str">
        <f>IFERROR(IF(COUNTIF(個人情報!$BI$5:$BI$401,"登録番号" &amp; リスト!O4532)&gt;=1,"",IF(VLOOKUP(O4532,登録者リスト!$A$1:$D$43729,4,FALSE)=基本情報!$D$6,O4532,"")),"")</f>
        <v/>
      </c>
    </row>
    <row r="4533" spans="15:16" x14ac:dyDescent="0.15">
      <c r="O4533">
        <v>4532</v>
      </c>
      <c r="P4533" t="str">
        <f>IFERROR(IF(COUNTIF(個人情報!$BI$5:$BI$401,"登録番号" &amp; リスト!O4533)&gt;=1,"",IF(VLOOKUP(O4533,登録者リスト!$A$1:$D$43729,4,FALSE)=基本情報!$D$6,O4533,"")),"")</f>
        <v/>
      </c>
    </row>
    <row r="4534" spans="15:16" x14ac:dyDescent="0.15">
      <c r="O4534">
        <v>4533</v>
      </c>
      <c r="P4534" t="str">
        <f>IFERROR(IF(COUNTIF(個人情報!$BI$5:$BI$401,"登録番号" &amp; リスト!O4534)&gt;=1,"",IF(VLOOKUP(O4534,登録者リスト!$A$1:$D$43729,4,FALSE)=基本情報!$D$6,O4534,"")),"")</f>
        <v/>
      </c>
    </row>
    <row r="4535" spans="15:16" x14ac:dyDescent="0.15">
      <c r="O4535">
        <v>4534</v>
      </c>
      <c r="P4535" t="str">
        <f>IFERROR(IF(COUNTIF(個人情報!$BI$5:$BI$401,"登録番号" &amp; リスト!O4535)&gt;=1,"",IF(VLOOKUP(O4535,登録者リスト!$A$1:$D$43729,4,FALSE)=基本情報!$D$6,O4535,"")),"")</f>
        <v/>
      </c>
    </row>
    <row r="4536" spans="15:16" x14ac:dyDescent="0.15">
      <c r="O4536">
        <v>4535</v>
      </c>
      <c r="P4536" t="str">
        <f>IFERROR(IF(COUNTIF(個人情報!$BI$5:$BI$401,"登録番号" &amp; リスト!O4536)&gt;=1,"",IF(VLOOKUP(O4536,登録者リスト!$A$1:$D$43729,4,FALSE)=基本情報!$D$6,O4536,"")),"")</f>
        <v/>
      </c>
    </row>
    <row r="4537" spans="15:16" x14ac:dyDescent="0.15">
      <c r="O4537">
        <v>4536</v>
      </c>
      <c r="P4537" t="str">
        <f>IFERROR(IF(COUNTIF(個人情報!$BI$5:$BI$401,"登録番号" &amp; リスト!O4537)&gt;=1,"",IF(VLOOKUP(O4537,登録者リスト!$A$1:$D$43729,4,FALSE)=基本情報!$D$6,O4537,"")),"")</f>
        <v/>
      </c>
    </row>
    <row r="4538" spans="15:16" x14ac:dyDescent="0.15">
      <c r="O4538">
        <v>4537</v>
      </c>
      <c r="P4538" t="str">
        <f>IFERROR(IF(COUNTIF(個人情報!$BI$5:$BI$401,"登録番号" &amp; リスト!O4538)&gt;=1,"",IF(VLOOKUP(O4538,登録者リスト!$A$1:$D$43729,4,FALSE)=基本情報!$D$6,O4538,"")),"")</f>
        <v/>
      </c>
    </row>
    <row r="4539" spans="15:16" x14ac:dyDescent="0.15">
      <c r="O4539">
        <v>4538</v>
      </c>
      <c r="P4539" t="str">
        <f>IFERROR(IF(COUNTIF(個人情報!$BI$5:$BI$401,"登録番号" &amp; リスト!O4539)&gt;=1,"",IF(VLOOKUP(O4539,登録者リスト!$A$1:$D$43729,4,FALSE)=基本情報!$D$6,O4539,"")),"")</f>
        <v/>
      </c>
    </row>
    <row r="4540" spans="15:16" x14ac:dyDescent="0.15">
      <c r="O4540">
        <v>4539</v>
      </c>
      <c r="P4540" t="str">
        <f>IFERROR(IF(COUNTIF(個人情報!$BI$5:$BI$401,"登録番号" &amp; リスト!O4540)&gt;=1,"",IF(VLOOKUP(O4540,登録者リスト!$A$1:$D$43729,4,FALSE)=基本情報!$D$6,O4540,"")),"")</f>
        <v/>
      </c>
    </row>
    <row r="4541" spans="15:16" x14ac:dyDescent="0.15">
      <c r="O4541">
        <v>4540</v>
      </c>
      <c r="P4541" t="str">
        <f>IFERROR(IF(COUNTIF(個人情報!$BI$5:$BI$401,"登録番号" &amp; リスト!O4541)&gt;=1,"",IF(VLOOKUP(O4541,登録者リスト!$A$1:$D$43729,4,FALSE)=基本情報!$D$6,O4541,"")),"")</f>
        <v/>
      </c>
    </row>
    <row r="4542" spans="15:16" x14ac:dyDescent="0.15">
      <c r="O4542">
        <v>4541</v>
      </c>
      <c r="P4542" t="str">
        <f>IFERROR(IF(COUNTIF(個人情報!$BI$5:$BI$401,"登録番号" &amp; リスト!O4542)&gt;=1,"",IF(VLOOKUP(O4542,登録者リスト!$A$1:$D$43729,4,FALSE)=基本情報!$D$6,O4542,"")),"")</f>
        <v/>
      </c>
    </row>
    <row r="4543" spans="15:16" x14ac:dyDescent="0.15">
      <c r="O4543">
        <v>4542</v>
      </c>
      <c r="P4543" t="str">
        <f>IFERROR(IF(COUNTIF(個人情報!$BI$5:$BI$401,"登録番号" &amp; リスト!O4543)&gt;=1,"",IF(VLOOKUP(O4543,登録者リスト!$A$1:$D$43729,4,FALSE)=基本情報!$D$6,O4543,"")),"")</f>
        <v/>
      </c>
    </row>
    <row r="4544" spans="15:16" x14ac:dyDescent="0.15">
      <c r="O4544">
        <v>4543</v>
      </c>
      <c r="P4544" t="str">
        <f>IFERROR(IF(COUNTIF(個人情報!$BI$5:$BI$401,"登録番号" &amp; リスト!O4544)&gt;=1,"",IF(VLOOKUP(O4544,登録者リスト!$A$1:$D$43729,4,FALSE)=基本情報!$D$6,O4544,"")),"")</f>
        <v/>
      </c>
    </row>
    <row r="4545" spans="15:16" x14ac:dyDescent="0.15">
      <c r="O4545">
        <v>4544</v>
      </c>
      <c r="P4545" t="str">
        <f>IFERROR(IF(COUNTIF(個人情報!$BI$5:$BI$401,"登録番号" &amp; リスト!O4545)&gt;=1,"",IF(VLOOKUP(O4545,登録者リスト!$A$1:$D$43729,4,FALSE)=基本情報!$D$6,O4545,"")),"")</f>
        <v/>
      </c>
    </row>
    <row r="4546" spans="15:16" x14ac:dyDescent="0.15">
      <c r="O4546">
        <v>4545</v>
      </c>
      <c r="P4546" t="str">
        <f>IFERROR(IF(COUNTIF(個人情報!$BI$5:$BI$401,"登録番号" &amp; リスト!O4546)&gt;=1,"",IF(VLOOKUP(O4546,登録者リスト!$A$1:$D$43729,4,FALSE)=基本情報!$D$6,O4546,"")),"")</f>
        <v/>
      </c>
    </row>
    <row r="4547" spans="15:16" x14ac:dyDescent="0.15">
      <c r="O4547">
        <v>4546</v>
      </c>
      <c r="P4547" t="str">
        <f>IFERROR(IF(COUNTIF(個人情報!$BI$5:$BI$401,"登録番号" &amp; リスト!O4547)&gt;=1,"",IF(VLOOKUP(O4547,登録者リスト!$A$1:$D$43729,4,FALSE)=基本情報!$D$6,O4547,"")),"")</f>
        <v/>
      </c>
    </row>
    <row r="4548" spans="15:16" x14ac:dyDescent="0.15">
      <c r="O4548">
        <v>4547</v>
      </c>
      <c r="P4548" t="str">
        <f>IFERROR(IF(COUNTIF(個人情報!$BI$5:$BI$401,"登録番号" &amp; リスト!O4548)&gt;=1,"",IF(VLOOKUP(O4548,登録者リスト!$A$1:$D$43729,4,FALSE)=基本情報!$D$6,O4548,"")),"")</f>
        <v/>
      </c>
    </row>
    <row r="4549" spans="15:16" x14ac:dyDescent="0.15">
      <c r="O4549">
        <v>4548</v>
      </c>
      <c r="P4549" t="str">
        <f>IFERROR(IF(COUNTIF(個人情報!$BI$5:$BI$401,"登録番号" &amp; リスト!O4549)&gt;=1,"",IF(VLOOKUP(O4549,登録者リスト!$A$1:$D$43729,4,FALSE)=基本情報!$D$6,O4549,"")),"")</f>
        <v/>
      </c>
    </row>
    <row r="4550" spans="15:16" x14ac:dyDescent="0.15">
      <c r="O4550">
        <v>4549</v>
      </c>
      <c r="P4550" t="str">
        <f>IFERROR(IF(COUNTIF(個人情報!$BI$5:$BI$401,"登録番号" &amp; リスト!O4550)&gt;=1,"",IF(VLOOKUP(O4550,登録者リスト!$A$1:$D$43729,4,FALSE)=基本情報!$D$6,O4550,"")),"")</f>
        <v/>
      </c>
    </row>
    <row r="4551" spans="15:16" x14ac:dyDescent="0.15">
      <c r="O4551">
        <v>4550</v>
      </c>
      <c r="P4551" t="str">
        <f>IFERROR(IF(COUNTIF(個人情報!$BI$5:$BI$401,"登録番号" &amp; リスト!O4551)&gt;=1,"",IF(VLOOKUP(O4551,登録者リスト!$A$1:$D$43729,4,FALSE)=基本情報!$D$6,O4551,"")),"")</f>
        <v/>
      </c>
    </row>
    <row r="4552" spans="15:16" x14ac:dyDescent="0.15">
      <c r="O4552">
        <v>4551</v>
      </c>
      <c r="P4552" t="str">
        <f>IFERROR(IF(COUNTIF(個人情報!$BI$5:$BI$401,"登録番号" &amp; リスト!O4552)&gt;=1,"",IF(VLOOKUP(O4552,登録者リスト!$A$1:$D$43729,4,FALSE)=基本情報!$D$6,O4552,"")),"")</f>
        <v/>
      </c>
    </row>
    <row r="4553" spans="15:16" x14ac:dyDescent="0.15">
      <c r="O4553">
        <v>4552</v>
      </c>
      <c r="P4553" t="str">
        <f>IFERROR(IF(COUNTIF(個人情報!$BI$5:$BI$401,"登録番号" &amp; リスト!O4553)&gt;=1,"",IF(VLOOKUP(O4553,登録者リスト!$A$1:$D$43729,4,FALSE)=基本情報!$D$6,O4553,"")),"")</f>
        <v/>
      </c>
    </row>
    <row r="4554" spans="15:16" x14ac:dyDescent="0.15">
      <c r="O4554">
        <v>4553</v>
      </c>
      <c r="P4554" t="str">
        <f>IFERROR(IF(COUNTIF(個人情報!$BI$5:$BI$401,"登録番号" &amp; リスト!O4554)&gt;=1,"",IF(VLOOKUP(O4554,登録者リスト!$A$1:$D$43729,4,FALSE)=基本情報!$D$6,O4554,"")),"")</f>
        <v/>
      </c>
    </row>
    <row r="4555" spans="15:16" x14ac:dyDescent="0.15">
      <c r="O4555">
        <v>4554</v>
      </c>
      <c r="P4555" t="str">
        <f>IFERROR(IF(COUNTIF(個人情報!$BI$5:$BI$401,"登録番号" &amp; リスト!O4555)&gt;=1,"",IF(VLOOKUP(O4555,登録者リスト!$A$1:$D$43729,4,FALSE)=基本情報!$D$6,O4555,"")),"")</f>
        <v/>
      </c>
    </row>
    <row r="4556" spans="15:16" x14ac:dyDescent="0.15">
      <c r="O4556">
        <v>4555</v>
      </c>
      <c r="P4556" t="str">
        <f>IFERROR(IF(COUNTIF(個人情報!$BI$5:$BI$401,"登録番号" &amp; リスト!O4556)&gt;=1,"",IF(VLOOKUP(O4556,登録者リスト!$A$1:$D$43729,4,FALSE)=基本情報!$D$6,O4556,"")),"")</f>
        <v/>
      </c>
    </row>
    <row r="4557" spans="15:16" x14ac:dyDescent="0.15">
      <c r="O4557">
        <v>4556</v>
      </c>
      <c r="P4557" t="str">
        <f>IFERROR(IF(COUNTIF(個人情報!$BI$5:$BI$401,"登録番号" &amp; リスト!O4557)&gt;=1,"",IF(VLOOKUP(O4557,登録者リスト!$A$1:$D$43729,4,FALSE)=基本情報!$D$6,O4557,"")),"")</f>
        <v/>
      </c>
    </row>
    <row r="4558" spans="15:16" x14ac:dyDescent="0.15">
      <c r="O4558">
        <v>4557</v>
      </c>
      <c r="P4558" t="str">
        <f>IFERROR(IF(COUNTIF(個人情報!$BI$5:$BI$401,"登録番号" &amp; リスト!O4558)&gt;=1,"",IF(VLOOKUP(O4558,登録者リスト!$A$1:$D$43729,4,FALSE)=基本情報!$D$6,O4558,"")),"")</f>
        <v/>
      </c>
    </row>
    <row r="4559" spans="15:16" x14ac:dyDescent="0.15">
      <c r="O4559">
        <v>4558</v>
      </c>
      <c r="P4559" t="str">
        <f>IFERROR(IF(COUNTIF(個人情報!$BI$5:$BI$401,"登録番号" &amp; リスト!O4559)&gt;=1,"",IF(VLOOKUP(O4559,登録者リスト!$A$1:$D$43729,4,FALSE)=基本情報!$D$6,O4559,"")),"")</f>
        <v/>
      </c>
    </row>
    <row r="4560" spans="15:16" x14ac:dyDescent="0.15">
      <c r="O4560">
        <v>4559</v>
      </c>
      <c r="P4560" t="str">
        <f>IFERROR(IF(COUNTIF(個人情報!$BI$5:$BI$401,"登録番号" &amp; リスト!O4560)&gt;=1,"",IF(VLOOKUP(O4560,登録者リスト!$A$1:$D$43729,4,FALSE)=基本情報!$D$6,O4560,"")),"")</f>
        <v/>
      </c>
    </row>
    <row r="4561" spans="15:16" x14ac:dyDescent="0.15">
      <c r="O4561">
        <v>4560</v>
      </c>
      <c r="P4561" t="str">
        <f>IFERROR(IF(COUNTIF(個人情報!$BI$5:$BI$401,"登録番号" &amp; リスト!O4561)&gt;=1,"",IF(VLOOKUP(O4561,登録者リスト!$A$1:$D$43729,4,FALSE)=基本情報!$D$6,O4561,"")),"")</f>
        <v/>
      </c>
    </row>
    <row r="4562" spans="15:16" x14ac:dyDescent="0.15">
      <c r="O4562">
        <v>4561</v>
      </c>
      <c r="P4562" t="str">
        <f>IFERROR(IF(COUNTIF(個人情報!$BI$5:$BI$401,"登録番号" &amp; リスト!O4562)&gt;=1,"",IF(VLOOKUP(O4562,登録者リスト!$A$1:$D$43729,4,FALSE)=基本情報!$D$6,O4562,"")),"")</f>
        <v/>
      </c>
    </row>
    <row r="4563" spans="15:16" x14ac:dyDescent="0.15">
      <c r="O4563">
        <v>4562</v>
      </c>
      <c r="P4563" t="str">
        <f>IFERROR(IF(COUNTIF(個人情報!$BI$5:$BI$401,"登録番号" &amp; リスト!O4563)&gt;=1,"",IF(VLOOKUP(O4563,登録者リスト!$A$1:$D$43729,4,FALSE)=基本情報!$D$6,O4563,"")),"")</f>
        <v/>
      </c>
    </row>
    <row r="4564" spans="15:16" x14ac:dyDescent="0.15">
      <c r="O4564">
        <v>4563</v>
      </c>
      <c r="P4564" t="str">
        <f>IFERROR(IF(COUNTIF(個人情報!$BI$5:$BI$401,"登録番号" &amp; リスト!O4564)&gt;=1,"",IF(VLOOKUP(O4564,登録者リスト!$A$1:$D$43729,4,FALSE)=基本情報!$D$6,O4564,"")),"")</f>
        <v/>
      </c>
    </row>
    <row r="4565" spans="15:16" x14ac:dyDescent="0.15">
      <c r="O4565">
        <v>4564</v>
      </c>
      <c r="P4565" t="str">
        <f>IFERROR(IF(COUNTIF(個人情報!$BI$5:$BI$401,"登録番号" &amp; リスト!O4565)&gt;=1,"",IF(VLOOKUP(O4565,登録者リスト!$A$1:$D$43729,4,FALSE)=基本情報!$D$6,O4565,"")),"")</f>
        <v/>
      </c>
    </row>
    <row r="4566" spans="15:16" x14ac:dyDescent="0.15">
      <c r="O4566">
        <v>4565</v>
      </c>
      <c r="P4566" t="str">
        <f>IFERROR(IF(COUNTIF(個人情報!$BI$5:$BI$401,"登録番号" &amp; リスト!O4566)&gt;=1,"",IF(VLOOKUP(O4566,登録者リスト!$A$1:$D$43729,4,FALSE)=基本情報!$D$6,O4566,"")),"")</f>
        <v/>
      </c>
    </row>
    <row r="4567" spans="15:16" x14ac:dyDescent="0.15">
      <c r="O4567">
        <v>4566</v>
      </c>
      <c r="P4567" t="str">
        <f>IFERROR(IF(COUNTIF(個人情報!$BI$5:$BI$401,"登録番号" &amp; リスト!O4567)&gt;=1,"",IF(VLOOKUP(O4567,登録者リスト!$A$1:$D$43729,4,FALSE)=基本情報!$D$6,O4567,"")),"")</f>
        <v/>
      </c>
    </row>
    <row r="4568" spans="15:16" x14ac:dyDescent="0.15">
      <c r="O4568">
        <v>4567</v>
      </c>
      <c r="P4568" t="str">
        <f>IFERROR(IF(COUNTIF(個人情報!$BI$5:$BI$401,"登録番号" &amp; リスト!O4568)&gt;=1,"",IF(VLOOKUP(O4568,登録者リスト!$A$1:$D$43729,4,FALSE)=基本情報!$D$6,O4568,"")),"")</f>
        <v/>
      </c>
    </row>
    <row r="4569" spans="15:16" x14ac:dyDescent="0.15">
      <c r="O4569">
        <v>4568</v>
      </c>
      <c r="P4569" t="str">
        <f>IFERROR(IF(COUNTIF(個人情報!$BI$5:$BI$401,"登録番号" &amp; リスト!O4569)&gt;=1,"",IF(VLOOKUP(O4569,登録者リスト!$A$1:$D$43729,4,FALSE)=基本情報!$D$6,O4569,"")),"")</f>
        <v/>
      </c>
    </row>
    <row r="4570" spans="15:16" x14ac:dyDescent="0.15">
      <c r="O4570">
        <v>4569</v>
      </c>
      <c r="P4570" t="str">
        <f>IFERROR(IF(COUNTIF(個人情報!$BI$5:$BI$401,"登録番号" &amp; リスト!O4570)&gt;=1,"",IF(VLOOKUP(O4570,登録者リスト!$A$1:$D$43729,4,FALSE)=基本情報!$D$6,O4570,"")),"")</f>
        <v/>
      </c>
    </row>
    <row r="4571" spans="15:16" x14ac:dyDescent="0.15">
      <c r="O4571">
        <v>4570</v>
      </c>
      <c r="P4571" t="str">
        <f>IFERROR(IF(COUNTIF(個人情報!$BI$5:$BI$401,"登録番号" &amp; リスト!O4571)&gt;=1,"",IF(VLOOKUP(O4571,登録者リスト!$A$1:$D$43729,4,FALSE)=基本情報!$D$6,O4571,"")),"")</f>
        <v/>
      </c>
    </row>
    <row r="4572" spans="15:16" x14ac:dyDescent="0.15">
      <c r="O4572">
        <v>4571</v>
      </c>
      <c r="P4572" t="str">
        <f>IFERROR(IF(COUNTIF(個人情報!$BI$5:$BI$401,"登録番号" &amp; リスト!O4572)&gt;=1,"",IF(VLOOKUP(O4572,登録者リスト!$A$1:$D$43729,4,FALSE)=基本情報!$D$6,O4572,"")),"")</f>
        <v/>
      </c>
    </row>
    <row r="4573" spans="15:16" x14ac:dyDescent="0.15">
      <c r="O4573">
        <v>4572</v>
      </c>
      <c r="P4573" t="str">
        <f>IFERROR(IF(COUNTIF(個人情報!$BI$5:$BI$401,"登録番号" &amp; リスト!O4573)&gt;=1,"",IF(VLOOKUP(O4573,登録者リスト!$A$1:$D$43729,4,FALSE)=基本情報!$D$6,O4573,"")),"")</f>
        <v/>
      </c>
    </row>
    <row r="4574" spans="15:16" x14ac:dyDescent="0.15">
      <c r="O4574">
        <v>4573</v>
      </c>
      <c r="P4574" t="str">
        <f>IFERROR(IF(COUNTIF(個人情報!$BI$5:$BI$401,"登録番号" &amp; リスト!O4574)&gt;=1,"",IF(VLOOKUP(O4574,登録者リスト!$A$1:$D$43729,4,FALSE)=基本情報!$D$6,O4574,"")),"")</f>
        <v/>
      </c>
    </row>
    <row r="4575" spans="15:16" x14ac:dyDescent="0.15">
      <c r="O4575">
        <v>4574</v>
      </c>
      <c r="P4575" t="str">
        <f>IFERROR(IF(COUNTIF(個人情報!$BI$5:$BI$401,"登録番号" &amp; リスト!O4575)&gt;=1,"",IF(VLOOKUP(O4575,登録者リスト!$A$1:$D$43729,4,FALSE)=基本情報!$D$6,O4575,"")),"")</f>
        <v/>
      </c>
    </row>
    <row r="4576" spans="15:16" x14ac:dyDescent="0.15">
      <c r="O4576">
        <v>4575</v>
      </c>
      <c r="P4576" t="str">
        <f>IFERROR(IF(COUNTIF(個人情報!$BI$5:$BI$401,"登録番号" &amp; リスト!O4576)&gt;=1,"",IF(VLOOKUP(O4576,登録者リスト!$A$1:$D$43729,4,FALSE)=基本情報!$D$6,O4576,"")),"")</f>
        <v/>
      </c>
    </row>
    <row r="4577" spans="15:16" x14ac:dyDescent="0.15">
      <c r="O4577">
        <v>4576</v>
      </c>
      <c r="P4577" t="str">
        <f>IFERROR(IF(COUNTIF(個人情報!$BI$5:$BI$401,"登録番号" &amp; リスト!O4577)&gt;=1,"",IF(VLOOKUP(O4577,登録者リスト!$A$1:$D$43729,4,FALSE)=基本情報!$D$6,O4577,"")),"")</f>
        <v/>
      </c>
    </row>
    <row r="4578" spans="15:16" x14ac:dyDescent="0.15">
      <c r="O4578">
        <v>4577</v>
      </c>
      <c r="P4578" t="str">
        <f>IFERROR(IF(COUNTIF(個人情報!$BI$5:$BI$401,"登録番号" &amp; リスト!O4578)&gt;=1,"",IF(VLOOKUP(O4578,登録者リスト!$A$1:$D$43729,4,FALSE)=基本情報!$D$6,O4578,"")),"")</f>
        <v/>
      </c>
    </row>
    <row r="4579" spans="15:16" x14ac:dyDescent="0.15">
      <c r="O4579">
        <v>4578</v>
      </c>
      <c r="P4579" t="str">
        <f>IFERROR(IF(COUNTIF(個人情報!$BI$5:$BI$401,"登録番号" &amp; リスト!O4579)&gt;=1,"",IF(VLOOKUP(O4579,登録者リスト!$A$1:$D$43729,4,FALSE)=基本情報!$D$6,O4579,"")),"")</f>
        <v/>
      </c>
    </row>
    <row r="4580" spans="15:16" x14ac:dyDescent="0.15">
      <c r="O4580">
        <v>4579</v>
      </c>
      <c r="P4580" t="str">
        <f>IFERROR(IF(COUNTIF(個人情報!$BI$5:$BI$401,"登録番号" &amp; リスト!O4580)&gt;=1,"",IF(VLOOKUP(O4580,登録者リスト!$A$1:$D$43729,4,FALSE)=基本情報!$D$6,O4580,"")),"")</f>
        <v/>
      </c>
    </row>
    <row r="4581" spans="15:16" x14ac:dyDescent="0.15">
      <c r="O4581">
        <v>4580</v>
      </c>
      <c r="P4581" t="str">
        <f>IFERROR(IF(COUNTIF(個人情報!$BI$5:$BI$401,"登録番号" &amp; リスト!O4581)&gt;=1,"",IF(VLOOKUP(O4581,登録者リスト!$A$1:$D$43729,4,FALSE)=基本情報!$D$6,O4581,"")),"")</f>
        <v/>
      </c>
    </row>
    <row r="4582" spans="15:16" x14ac:dyDescent="0.15">
      <c r="O4582">
        <v>4581</v>
      </c>
      <c r="P4582" t="str">
        <f>IFERROR(IF(COUNTIF(個人情報!$BI$5:$BI$401,"登録番号" &amp; リスト!O4582)&gt;=1,"",IF(VLOOKUP(O4582,登録者リスト!$A$1:$D$43729,4,FALSE)=基本情報!$D$6,O4582,"")),"")</f>
        <v/>
      </c>
    </row>
    <row r="4583" spans="15:16" x14ac:dyDescent="0.15">
      <c r="O4583">
        <v>4582</v>
      </c>
      <c r="P4583" t="str">
        <f>IFERROR(IF(COUNTIF(個人情報!$BI$5:$BI$401,"登録番号" &amp; リスト!O4583)&gt;=1,"",IF(VLOOKUP(O4583,登録者リスト!$A$1:$D$43729,4,FALSE)=基本情報!$D$6,O4583,"")),"")</f>
        <v/>
      </c>
    </row>
    <row r="4584" spans="15:16" x14ac:dyDescent="0.15">
      <c r="O4584">
        <v>4583</v>
      </c>
      <c r="P4584" t="str">
        <f>IFERROR(IF(COUNTIF(個人情報!$BI$5:$BI$401,"登録番号" &amp; リスト!O4584)&gt;=1,"",IF(VLOOKUP(O4584,登録者リスト!$A$1:$D$43729,4,FALSE)=基本情報!$D$6,O4584,"")),"")</f>
        <v/>
      </c>
    </row>
    <row r="4585" spans="15:16" x14ac:dyDescent="0.15">
      <c r="O4585">
        <v>4584</v>
      </c>
      <c r="P4585" t="str">
        <f>IFERROR(IF(COUNTIF(個人情報!$BI$5:$BI$401,"登録番号" &amp; リスト!O4585)&gt;=1,"",IF(VLOOKUP(O4585,登録者リスト!$A$1:$D$43729,4,FALSE)=基本情報!$D$6,O4585,"")),"")</f>
        <v/>
      </c>
    </row>
    <row r="4586" spans="15:16" x14ac:dyDescent="0.15">
      <c r="O4586">
        <v>4585</v>
      </c>
      <c r="P4586" t="str">
        <f>IFERROR(IF(COUNTIF(個人情報!$BI$5:$BI$401,"登録番号" &amp; リスト!O4586)&gt;=1,"",IF(VLOOKUP(O4586,登録者リスト!$A$1:$D$43729,4,FALSE)=基本情報!$D$6,O4586,"")),"")</f>
        <v/>
      </c>
    </row>
    <row r="4587" spans="15:16" x14ac:dyDescent="0.15">
      <c r="O4587">
        <v>4586</v>
      </c>
      <c r="P4587" t="str">
        <f>IFERROR(IF(COUNTIF(個人情報!$BI$5:$BI$401,"登録番号" &amp; リスト!O4587)&gt;=1,"",IF(VLOOKUP(O4587,登録者リスト!$A$1:$D$43729,4,FALSE)=基本情報!$D$6,O4587,"")),"")</f>
        <v/>
      </c>
    </row>
    <row r="4588" spans="15:16" x14ac:dyDescent="0.15">
      <c r="O4588">
        <v>4587</v>
      </c>
      <c r="P4588" t="str">
        <f>IFERROR(IF(COUNTIF(個人情報!$BI$5:$BI$401,"登録番号" &amp; リスト!O4588)&gt;=1,"",IF(VLOOKUP(O4588,登録者リスト!$A$1:$D$43729,4,FALSE)=基本情報!$D$6,O4588,"")),"")</f>
        <v/>
      </c>
    </row>
    <row r="4589" spans="15:16" x14ac:dyDescent="0.15">
      <c r="O4589">
        <v>4588</v>
      </c>
      <c r="P4589" t="str">
        <f>IFERROR(IF(COUNTIF(個人情報!$BI$5:$BI$401,"登録番号" &amp; リスト!O4589)&gt;=1,"",IF(VLOOKUP(O4589,登録者リスト!$A$1:$D$43729,4,FALSE)=基本情報!$D$6,O4589,"")),"")</f>
        <v/>
      </c>
    </row>
    <row r="4590" spans="15:16" x14ac:dyDescent="0.15">
      <c r="O4590">
        <v>4589</v>
      </c>
      <c r="P4590" t="str">
        <f>IFERROR(IF(COUNTIF(個人情報!$BI$5:$BI$401,"登録番号" &amp; リスト!O4590)&gt;=1,"",IF(VLOOKUP(O4590,登録者リスト!$A$1:$D$43729,4,FALSE)=基本情報!$D$6,O4590,"")),"")</f>
        <v/>
      </c>
    </row>
    <row r="4591" spans="15:16" x14ac:dyDescent="0.15">
      <c r="O4591">
        <v>4590</v>
      </c>
      <c r="P4591" t="str">
        <f>IFERROR(IF(COUNTIF(個人情報!$BI$5:$BI$401,"登録番号" &amp; リスト!O4591)&gt;=1,"",IF(VLOOKUP(O4591,登録者リスト!$A$1:$D$43729,4,FALSE)=基本情報!$D$6,O4591,"")),"")</f>
        <v/>
      </c>
    </row>
    <row r="4592" spans="15:16" x14ac:dyDescent="0.15">
      <c r="O4592">
        <v>4591</v>
      </c>
      <c r="P4592" t="str">
        <f>IFERROR(IF(COUNTIF(個人情報!$BI$5:$BI$401,"登録番号" &amp; リスト!O4592)&gt;=1,"",IF(VLOOKUP(O4592,登録者リスト!$A$1:$D$43729,4,FALSE)=基本情報!$D$6,O4592,"")),"")</f>
        <v/>
      </c>
    </row>
    <row r="4593" spans="15:16" x14ac:dyDescent="0.15">
      <c r="O4593">
        <v>4592</v>
      </c>
      <c r="P4593" t="str">
        <f>IFERROR(IF(COUNTIF(個人情報!$BI$5:$BI$401,"登録番号" &amp; リスト!O4593)&gt;=1,"",IF(VLOOKUP(O4593,登録者リスト!$A$1:$D$43729,4,FALSE)=基本情報!$D$6,O4593,"")),"")</f>
        <v/>
      </c>
    </row>
    <row r="4594" spans="15:16" x14ac:dyDescent="0.15">
      <c r="O4594">
        <v>4593</v>
      </c>
      <c r="P4594" t="str">
        <f>IFERROR(IF(COUNTIF(個人情報!$BI$5:$BI$401,"登録番号" &amp; リスト!O4594)&gt;=1,"",IF(VLOOKUP(O4594,登録者リスト!$A$1:$D$43729,4,FALSE)=基本情報!$D$6,O4594,"")),"")</f>
        <v/>
      </c>
    </row>
    <row r="4595" spans="15:16" x14ac:dyDescent="0.15">
      <c r="O4595">
        <v>4594</v>
      </c>
      <c r="P4595" t="str">
        <f>IFERROR(IF(COUNTIF(個人情報!$BI$5:$BI$401,"登録番号" &amp; リスト!O4595)&gt;=1,"",IF(VLOOKUP(O4595,登録者リスト!$A$1:$D$43729,4,FALSE)=基本情報!$D$6,O4595,"")),"")</f>
        <v/>
      </c>
    </row>
    <row r="4596" spans="15:16" x14ac:dyDescent="0.15">
      <c r="O4596">
        <v>4595</v>
      </c>
      <c r="P4596" t="str">
        <f>IFERROR(IF(COUNTIF(個人情報!$BI$5:$BI$401,"登録番号" &amp; リスト!O4596)&gt;=1,"",IF(VLOOKUP(O4596,登録者リスト!$A$1:$D$43729,4,FALSE)=基本情報!$D$6,O4596,"")),"")</f>
        <v/>
      </c>
    </row>
    <row r="4597" spans="15:16" x14ac:dyDescent="0.15">
      <c r="O4597">
        <v>4596</v>
      </c>
      <c r="P4597" t="str">
        <f>IFERROR(IF(COUNTIF(個人情報!$BI$5:$BI$401,"登録番号" &amp; リスト!O4597)&gt;=1,"",IF(VLOOKUP(O4597,登録者リスト!$A$1:$D$43729,4,FALSE)=基本情報!$D$6,O4597,"")),"")</f>
        <v/>
      </c>
    </row>
    <row r="4598" spans="15:16" x14ac:dyDescent="0.15">
      <c r="O4598">
        <v>4597</v>
      </c>
      <c r="P4598" t="str">
        <f>IFERROR(IF(COUNTIF(個人情報!$BI$5:$BI$401,"登録番号" &amp; リスト!O4598)&gt;=1,"",IF(VLOOKUP(O4598,登録者リスト!$A$1:$D$43729,4,FALSE)=基本情報!$D$6,O4598,"")),"")</f>
        <v/>
      </c>
    </row>
    <row r="4599" spans="15:16" x14ac:dyDescent="0.15">
      <c r="O4599">
        <v>4598</v>
      </c>
      <c r="P4599" t="str">
        <f>IFERROR(IF(COUNTIF(個人情報!$BI$5:$BI$401,"登録番号" &amp; リスト!O4599)&gt;=1,"",IF(VLOOKUP(O4599,登録者リスト!$A$1:$D$43729,4,FALSE)=基本情報!$D$6,O4599,"")),"")</f>
        <v/>
      </c>
    </row>
    <row r="4600" spans="15:16" x14ac:dyDescent="0.15">
      <c r="O4600">
        <v>4599</v>
      </c>
      <c r="P4600" t="str">
        <f>IFERROR(IF(COUNTIF(個人情報!$BI$5:$BI$401,"登録番号" &amp; リスト!O4600)&gt;=1,"",IF(VLOOKUP(O4600,登録者リスト!$A$1:$D$43729,4,FALSE)=基本情報!$D$6,O4600,"")),"")</f>
        <v/>
      </c>
    </row>
    <row r="4601" spans="15:16" x14ac:dyDescent="0.15">
      <c r="O4601">
        <v>4600</v>
      </c>
      <c r="P4601" t="str">
        <f>IFERROR(IF(COUNTIF(個人情報!$BI$5:$BI$401,"登録番号" &amp; リスト!O4601)&gt;=1,"",IF(VLOOKUP(O4601,登録者リスト!$A$1:$D$43729,4,FALSE)=基本情報!$D$6,O4601,"")),"")</f>
        <v/>
      </c>
    </row>
    <row r="4602" spans="15:16" x14ac:dyDescent="0.15">
      <c r="O4602">
        <v>4601</v>
      </c>
      <c r="P4602" t="str">
        <f>IFERROR(IF(COUNTIF(個人情報!$BI$5:$BI$401,"登録番号" &amp; リスト!O4602)&gt;=1,"",IF(VLOOKUP(O4602,登録者リスト!$A$1:$D$43729,4,FALSE)=基本情報!$D$6,O4602,"")),"")</f>
        <v/>
      </c>
    </row>
    <row r="4603" spans="15:16" x14ac:dyDescent="0.15">
      <c r="O4603">
        <v>4602</v>
      </c>
      <c r="P4603" t="str">
        <f>IFERROR(IF(COUNTIF(個人情報!$BI$5:$BI$401,"登録番号" &amp; リスト!O4603)&gt;=1,"",IF(VLOOKUP(O4603,登録者リスト!$A$1:$D$43729,4,FALSE)=基本情報!$D$6,O4603,"")),"")</f>
        <v/>
      </c>
    </row>
    <row r="4604" spans="15:16" x14ac:dyDescent="0.15">
      <c r="O4604">
        <v>4603</v>
      </c>
      <c r="P4604" t="str">
        <f>IFERROR(IF(COUNTIF(個人情報!$BI$5:$BI$401,"登録番号" &amp; リスト!O4604)&gt;=1,"",IF(VLOOKUP(O4604,登録者リスト!$A$1:$D$43729,4,FALSE)=基本情報!$D$6,O4604,"")),"")</f>
        <v/>
      </c>
    </row>
    <row r="4605" spans="15:16" x14ac:dyDescent="0.15">
      <c r="O4605">
        <v>4604</v>
      </c>
      <c r="P4605" t="str">
        <f>IFERROR(IF(COUNTIF(個人情報!$BI$5:$BI$401,"登録番号" &amp; リスト!O4605)&gt;=1,"",IF(VLOOKUP(O4605,登録者リスト!$A$1:$D$43729,4,FALSE)=基本情報!$D$6,O4605,"")),"")</f>
        <v/>
      </c>
    </row>
    <row r="4606" spans="15:16" x14ac:dyDescent="0.15">
      <c r="O4606">
        <v>4605</v>
      </c>
      <c r="P4606" t="str">
        <f>IFERROR(IF(COUNTIF(個人情報!$BI$5:$BI$401,"登録番号" &amp; リスト!O4606)&gt;=1,"",IF(VLOOKUP(O4606,登録者リスト!$A$1:$D$43729,4,FALSE)=基本情報!$D$6,O4606,"")),"")</f>
        <v/>
      </c>
    </row>
    <row r="4607" spans="15:16" x14ac:dyDescent="0.15">
      <c r="O4607">
        <v>4606</v>
      </c>
      <c r="P4607" t="str">
        <f>IFERROR(IF(COUNTIF(個人情報!$BI$5:$BI$401,"登録番号" &amp; リスト!O4607)&gt;=1,"",IF(VLOOKUP(O4607,登録者リスト!$A$1:$D$43729,4,FALSE)=基本情報!$D$6,O4607,"")),"")</f>
        <v/>
      </c>
    </row>
    <row r="4608" spans="15:16" x14ac:dyDescent="0.15">
      <c r="O4608">
        <v>4607</v>
      </c>
      <c r="P4608" t="str">
        <f>IFERROR(IF(COUNTIF(個人情報!$BI$5:$BI$401,"登録番号" &amp; リスト!O4608)&gt;=1,"",IF(VLOOKUP(O4608,登録者リスト!$A$1:$D$43729,4,FALSE)=基本情報!$D$6,O4608,"")),"")</f>
        <v/>
      </c>
    </row>
    <row r="4609" spans="15:16" x14ac:dyDescent="0.15">
      <c r="O4609">
        <v>4608</v>
      </c>
      <c r="P4609" t="str">
        <f>IFERROR(IF(COUNTIF(個人情報!$BI$5:$BI$401,"登録番号" &amp; リスト!O4609)&gt;=1,"",IF(VLOOKUP(O4609,登録者リスト!$A$1:$D$43729,4,FALSE)=基本情報!$D$6,O4609,"")),"")</f>
        <v/>
      </c>
    </row>
    <row r="4610" spans="15:16" x14ac:dyDescent="0.15">
      <c r="O4610">
        <v>4609</v>
      </c>
      <c r="P4610" t="str">
        <f>IFERROR(IF(COUNTIF(個人情報!$BI$5:$BI$401,"登録番号" &amp; リスト!O4610)&gt;=1,"",IF(VLOOKUP(O4610,登録者リスト!$A$1:$D$43729,4,FALSE)=基本情報!$D$6,O4610,"")),"")</f>
        <v/>
      </c>
    </row>
    <row r="4611" spans="15:16" x14ac:dyDescent="0.15">
      <c r="O4611">
        <v>4610</v>
      </c>
      <c r="P4611" t="str">
        <f>IFERROR(IF(COUNTIF(個人情報!$BI$5:$BI$401,"登録番号" &amp; リスト!O4611)&gt;=1,"",IF(VLOOKUP(O4611,登録者リスト!$A$1:$D$43729,4,FALSE)=基本情報!$D$6,O4611,"")),"")</f>
        <v/>
      </c>
    </row>
    <row r="4612" spans="15:16" x14ac:dyDescent="0.15">
      <c r="O4612">
        <v>4611</v>
      </c>
      <c r="P4612" t="str">
        <f>IFERROR(IF(COUNTIF(個人情報!$BI$5:$BI$401,"登録番号" &amp; リスト!O4612)&gt;=1,"",IF(VLOOKUP(O4612,登録者リスト!$A$1:$D$43729,4,FALSE)=基本情報!$D$6,O4612,"")),"")</f>
        <v/>
      </c>
    </row>
    <row r="4613" spans="15:16" x14ac:dyDescent="0.15">
      <c r="O4613">
        <v>4612</v>
      </c>
      <c r="P4613" t="str">
        <f>IFERROR(IF(COUNTIF(個人情報!$BI$5:$BI$401,"登録番号" &amp; リスト!O4613)&gt;=1,"",IF(VLOOKUP(O4613,登録者リスト!$A$1:$D$43729,4,FALSE)=基本情報!$D$6,O4613,"")),"")</f>
        <v/>
      </c>
    </row>
    <row r="4614" spans="15:16" x14ac:dyDescent="0.15">
      <c r="O4614">
        <v>4613</v>
      </c>
      <c r="P4614" t="str">
        <f>IFERROR(IF(COUNTIF(個人情報!$BI$5:$BI$401,"登録番号" &amp; リスト!O4614)&gt;=1,"",IF(VLOOKUP(O4614,登録者リスト!$A$1:$D$43729,4,FALSE)=基本情報!$D$6,O4614,"")),"")</f>
        <v/>
      </c>
    </row>
    <row r="4615" spans="15:16" x14ac:dyDescent="0.15">
      <c r="O4615">
        <v>4614</v>
      </c>
      <c r="P4615" t="str">
        <f>IFERROR(IF(COUNTIF(個人情報!$BI$5:$BI$401,"登録番号" &amp; リスト!O4615)&gt;=1,"",IF(VLOOKUP(O4615,登録者リスト!$A$1:$D$43729,4,FALSE)=基本情報!$D$6,O4615,"")),"")</f>
        <v/>
      </c>
    </row>
    <row r="4616" spans="15:16" x14ac:dyDescent="0.15">
      <c r="O4616">
        <v>4615</v>
      </c>
      <c r="P4616" t="str">
        <f>IFERROR(IF(COUNTIF(個人情報!$BI$5:$BI$401,"登録番号" &amp; リスト!O4616)&gt;=1,"",IF(VLOOKUP(O4616,登録者リスト!$A$1:$D$43729,4,FALSE)=基本情報!$D$6,O4616,"")),"")</f>
        <v/>
      </c>
    </row>
    <row r="4617" spans="15:16" x14ac:dyDescent="0.15">
      <c r="O4617">
        <v>4616</v>
      </c>
      <c r="P4617" t="str">
        <f>IFERROR(IF(COUNTIF(個人情報!$BI$5:$BI$401,"登録番号" &amp; リスト!O4617)&gt;=1,"",IF(VLOOKUP(O4617,登録者リスト!$A$1:$D$43729,4,FALSE)=基本情報!$D$6,O4617,"")),"")</f>
        <v/>
      </c>
    </row>
    <row r="4618" spans="15:16" x14ac:dyDescent="0.15">
      <c r="O4618">
        <v>4617</v>
      </c>
      <c r="P4618" t="str">
        <f>IFERROR(IF(COUNTIF(個人情報!$BI$5:$BI$401,"登録番号" &amp; リスト!O4618)&gt;=1,"",IF(VLOOKUP(O4618,登録者リスト!$A$1:$D$43729,4,FALSE)=基本情報!$D$6,O4618,"")),"")</f>
        <v/>
      </c>
    </row>
    <row r="4619" spans="15:16" x14ac:dyDescent="0.15">
      <c r="O4619">
        <v>4618</v>
      </c>
      <c r="P4619" t="str">
        <f>IFERROR(IF(COUNTIF(個人情報!$BI$5:$BI$401,"登録番号" &amp; リスト!O4619)&gt;=1,"",IF(VLOOKUP(O4619,登録者リスト!$A$1:$D$43729,4,FALSE)=基本情報!$D$6,O4619,"")),"")</f>
        <v/>
      </c>
    </row>
    <row r="4620" spans="15:16" x14ac:dyDescent="0.15">
      <c r="O4620">
        <v>4619</v>
      </c>
      <c r="P4620" t="str">
        <f>IFERROR(IF(COUNTIF(個人情報!$BI$5:$BI$401,"登録番号" &amp; リスト!O4620)&gt;=1,"",IF(VLOOKUP(O4620,登録者リスト!$A$1:$D$43729,4,FALSE)=基本情報!$D$6,O4620,"")),"")</f>
        <v/>
      </c>
    </row>
    <row r="4621" spans="15:16" x14ac:dyDescent="0.15">
      <c r="O4621">
        <v>4620</v>
      </c>
      <c r="P4621" t="str">
        <f>IFERROR(IF(COUNTIF(個人情報!$BI$5:$BI$401,"登録番号" &amp; リスト!O4621)&gt;=1,"",IF(VLOOKUP(O4621,登録者リスト!$A$1:$D$43729,4,FALSE)=基本情報!$D$6,O4621,"")),"")</f>
        <v/>
      </c>
    </row>
    <row r="4622" spans="15:16" x14ac:dyDescent="0.15">
      <c r="O4622">
        <v>4621</v>
      </c>
      <c r="P4622" t="str">
        <f>IFERROR(IF(COUNTIF(個人情報!$BI$5:$BI$401,"登録番号" &amp; リスト!O4622)&gt;=1,"",IF(VLOOKUP(O4622,登録者リスト!$A$1:$D$43729,4,FALSE)=基本情報!$D$6,O4622,"")),"")</f>
        <v/>
      </c>
    </row>
    <row r="4623" spans="15:16" x14ac:dyDescent="0.15">
      <c r="O4623">
        <v>4622</v>
      </c>
      <c r="P4623" t="str">
        <f>IFERROR(IF(COUNTIF(個人情報!$BI$5:$BI$401,"登録番号" &amp; リスト!O4623)&gt;=1,"",IF(VLOOKUP(O4623,登録者リスト!$A$1:$D$43729,4,FALSE)=基本情報!$D$6,O4623,"")),"")</f>
        <v/>
      </c>
    </row>
    <row r="4624" spans="15:16" x14ac:dyDescent="0.15">
      <c r="O4624">
        <v>4623</v>
      </c>
      <c r="P4624" t="str">
        <f>IFERROR(IF(COUNTIF(個人情報!$BI$5:$BI$401,"登録番号" &amp; リスト!O4624)&gt;=1,"",IF(VLOOKUP(O4624,登録者リスト!$A$1:$D$43729,4,FALSE)=基本情報!$D$6,O4624,"")),"")</f>
        <v/>
      </c>
    </row>
    <row r="4625" spans="15:16" x14ac:dyDescent="0.15">
      <c r="O4625">
        <v>4624</v>
      </c>
      <c r="P4625" t="str">
        <f>IFERROR(IF(COUNTIF(個人情報!$BI$5:$BI$401,"登録番号" &amp; リスト!O4625)&gt;=1,"",IF(VLOOKUP(O4625,登録者リスト!$A$1:$D$43729,4,FALSE)=基本情報!$D$6,O4625,"")),"")</f>
        <v/>
      </c>
    </row>
    <row r="4626" spans="15:16" x14ac:dyDescent="0.15">
      <c r="O4626">
        <v>4625</v>
      </c>
      <c r="P4626" t="str">
        <f>IFERROR(IF(COUNTIF(個人情報!$BI$5:$BI$401,"登録番号" &amp; リスト!O4626)&gt;=1,"",IF(VLOOKUP(O4626,登録者リスト!$A$1:$D$43729,4,FALSE)=基本情報!$D$6,O4626,"")),"")</f>
        <v/>
      </c>
    </row>
    <row r="4627" spans="15:16" x14ac:dyDescent="0.15">
      <c r="O4627">
        <v>4626</v>
      </c>
      <c r="P4627" t="str">
        <f>IFERROR(IF(COUNTIF(個人情報!$BI$5:$BI$401,"登録番号" &amp; リスト!O4627)&gt;=1,"",IF(VLOOKUP(O4627,登録者リスト!$A$1:$D$43729,4,FALSE)=基本情報!$D$6,O4627,"")),"")</f>
        <v/>
      </c>
    </row>
    <row r="4628" spans="15:16" x14ac:dyDescent="0.15">
      <c r="O4628">
        <v>4627</v>
      </c>
      <c r="P4628" t="str">
        <f>IFERROR(IF(COUNTIF(個人情報!$BI$5:$BI$401,"登録番号" &amp; リスト!O4628)&gt;=1,"",IF(VLOOKUP(O4628,登録者リスト!$A$1:$D$43729,4,FALSE)=基本情報!$D$6,O4628,"")),"")</f>
        <v/>
      </c>
    </row>
    <row r="4629" spans="15:16" x14ac:dyDescent="0.15">
      <c r="O4629">
        <v>4628</v>
      </c>
      <c r="P4629" t="str">
        <f>IFERROR(IF(COUNTIF(個人情報!$BI$5:$BI$401,"登録番号" &amp; リスト!O4629)&gt;=1,"",IF(VLOOKUP(O4629,登録者リスト!$A$1:$D$43729,4,FALSE)=基本情報!$D$6,O4629,"")),"")</f>
        <v/>
      </c>
    </row>
    <row r="4630" spans="15:16" x14ac:dyDescent="0.15">
      <c r="O4630">
        <v>4629</v>
      </c>
      <c r="P4630" t="str">
        <f>IFERROR(IF(COUNTIF(個人情報!$BI$5:$BI$401,"登録番号" &amp; リスト!O4630)&gt;=1,"",IF(VLOOKUP(O4630,登録者リスト!$A$1:$D$43729,4,FALSE)=基本情報!$D$6,O4630,"")),"")</f>
        <v/>
      </c>
    </row>
    <row r="4631" spans="15:16" x14ac:dyDescent="0.15">
      <c r="O4631">
        <v>4630</v>
      </c>
      <c r="P4631" t="str">
        <f>IFERROR(IF(COUNTIF(個人情報!$BI$5:$BI$401,"登録番号" &amp; リスト!O4631)&gt;=1,"",IF(VLOOKUP(O4631,登録者リスト!$A$1:$D$43729,4,FALSE)=基本情報!$D$6,O4631,"")),"")</f>
        <v/>
      </c>
    </row>
    <row r="4632" spans="15:16" x14ac:dyDescent="0.15">
      <c r="O4632">
        <v>4631</v>
      </c>
      <c r="P4632" t="str">
        <f>IFERROR(IF(COUNTIF(個人情報!$BI$5:$BI$401,"登録番号" &amp; リスト!O4632)&gt;=1,"",IF(VLOOKUP(O4632,登録者リスト!$A$1:$D$43729,4,FALSE)=基本情報!$D$6,O4632,"")),"")</f>
        <v/>
      </c>
    </row>
    <row r="4633" spans="15:16" x14ac:dyDescent="0.15">
      <c r="O4633">
        <v>4632</v>
      </c>
      <c r="P4633" t="str">
        <f>IFERROR(IF(COUNTIF(個人情報!$BI$5:$BI$401,"登録番号" &amp; リスト!O4633)&gt;=1,"",IF(VLOOKUP(O4633,登録者リスト!$A$1:$D$43729,4,FALSE)=基本情報!$D$6,O4633,"")),"")</f>
        <v/>
      </c>
    </row>
    <row r="4634" spans="15:16" x14ac:dyDescent="0.15">
      <c r="O4634">
        <v>4633</v>
      </c>
      <c r="P4634" t="str">
        <f>IFERROR(IF(COUNTIF(個人情報!$BI$5:$BI$401,"登録番号" &amp; リスト!O4634)&gt;=1,"",IF(VLOOKUP(O4634,登録者リスト!$A$1:$D$43729,4,FALSE)=基本情報!$D$6,O4634,"")),"")</f>
        <v/>
      </c>
    </row>
    <row r="4635" spans="15:16" x14ac:dyDescent="0.15">
      <c r="O4635">
        <v>4634</v>
      </c>
      <c r="P4635" t="str">
        <f>IFERROR(IF(COUNTIF(個人情報!$BI$5:$BI$401,"登録番号" &amp; リスト!O4635)&gt;=1,"",IF(VLOOKUP(O4635,登録者リスト!$A$1:$D$43729,4,FALSE)=基本情報!$D$6,O4635,"")),"")</f>
        <v/>
      </c>
    </row>
    <row r="4636" spans="15:16" x14ac:dyDescent="0.15">
      <c r="O4636">
        <v>4635</v>
      </c>
      <c r="P4636" t="str">
        <f>IFERROR(IF(COUNTIF(個人情報!$BI$5:$BI$401,"登録番号" &amp; リスト!O4636)&gt;=1,"",IF(VLOOKUP(O4636,登録者リスト!$A$1:$D$43729,4,FALSE)=基本情報!$D$6,O4636,"")),"")</f>
        <v/>
      </c>
    </row>
    <row r="4637" spans="15:16" x14ac:dyDescent="0.15">
      <c r="O4637">
        <v>4636</v>
      </c>
      <c r="P4637" t="str">
        <f>IFERROR(IF(COUNTIF(個人情報!$BI$5:$BI$401,"登録番号" &amp; リスト!O4637)&gt;=1,"",IF(VLOOKUP(O4637,登録者リスト!$A$1:$D$43729,4,FALSE)=基本情報!$D$6,O4637,"")),"")</f>
        <v/>
      </c>
    </row>
    <row r="4638" spans="15:16" x14ac:dyDescent="0.15">
      <c r="O4638">
        <v>4637</v>
      </c>
      <c r="P4638" t="str">
        <f>IFERROR(IF(COUNTIF(個人情報!$BI$5:$BI$401,"登録番号" &amp; リスト!O4638)&gt;=1,"",IF(VLOOKUP(O4638,登録者リスト!$A$1:$D$43729,4,FALSE)=基本情報!$D$6,O4638,"")),"")</f>
        <v/>
      </c>
    </row>
    <row r="4639" spans="15:16" x14ac:dyDescent="0.15">
      <c r="O4639">
        <v>4638</v>
      </c>
      <c r="P4639" t="str">
        <f>IFERROR(IF(COUNTIF(個人情報!$BI$5:$BI$401,"登録番号" &amp; リスト!O4639)&gt;=1,"",IF(VLOOKUP(O4639,登録者リスト!$A$1:$D$43729,4,FALSE)=基本情報!$D$6,O4639,"")),"")</f>
        <v/>
      </c>
    </row>
    <row r="4640" spans="15:16" x14ac:dyDescent="0.15">
      <c r="O4640">
        <v>4639</v>
      </c>
      <c r="P4640" t="str">
        <f>IFERROR(IF(COUNTIF(個人情報!$BI$5:$BI$401,"登録番号" &amp; リスト!O4640)&gt;=1,"",IF(VLOOKUP(O4640,登録者リスト!$A$1:$D$43729,4,FALSE)=基本情報!$D$6,O4640,"")),"")</f>
        <v/>
      </c>
    </row>
    <row r="4641" spans="15:16" x14ac:dyDescent="0.15">
      <c r="O4641">
        <v>4640</v>
      </c>
      <c r="P4641" t="str">
        <f>IFERROR(IF(COUNTIF(個人情報!$BI$5:$BI$401,"登録番号" &amp; リスト!O4641)&gt;=1,"",IF(VLOOKUP(O4641,登録者リスト!$A$1:$D$43729,4,FALSE)=基本情報!$D$6,O4641,"")),"")</f>
        <v/>
      </c>
    </row>
    <row r="4642" spans="15:16" x14ac:dyDescent="0.15">
      <c r="O4642">
        <v>4641</v>
      </c>
      <c r="P4642" t="str">
        <f>IFERROR(IF(COUNTIF(個人情報!$BI$5:$BI$401,"登録番号" &amp; リスト!O4642)&gt;=1,"",IF(VLOOKUP(O4642,登録者リスト!$A$1:$D$43729,4,FALSE)=基本情報!$D$6,O4642,"")),"")</f>
        <v/>
      </c>
    </row>
    <row r="4643" spans="15:16" x14ac:dyDescent="0.15">
      <c r="O4643">
        <v>4642</v>
      </c>
      <c r="P4643" t="str">
        <f>IFERROR(IF(COUNTIF(個人情報!$BI$5:$BI$401,"登録番号" &amp; リスト!O4643)&gt;=1,"",IF(VLOOKUP(O4643,登録者リスト!$A$1:$D$43729,4,FALSE)=基本情報!$D$6,O4643,"")),"")</f>
        <v/>
      </c>
    </row>
    <row r="4644" spans="15:16" x14ac:dyDescent="0.15">
      <c r="O4644">
        <v>4643</v>
      </c>
      <c r="P4644" t="str">
        <f>IFERROR(IF(COUNTIF(個人情報!$BI$5:$BI$401,"登録番号" &amp; リスト!O4644)&gt;=1,"",IF(VLOOKUP(O4644,登録者リスト!$A$1:$D$43729,4,FALSE)=基本情報!$D$6,O4644,"")),"")</f>
        <v/>
      </c>
    </row>
    <row r="4645" spans="15:16" x14ac:dyDescent="0.15">
      <c r="O4645">
        <v>4644</v>
      </c>
      <c r="P4645" t="str">
        <f>IFERROR(IF(COUNTIF(個人情報!$BI$5:$BI$401,"登録番号" &amp; リスト!O4645)&gt;=1,"",IF(VLOOKUP(O4645,登録者リスト!$A$1:$D$43729,4,FALSE)=基本情報!$D$6,O4645,"")),"")</f>
        <v/>
      </c>
    </row>
    <row r="4646" spans="15:16" x14ac:dyDescent="0.15">
      <c r="O4646">
        <v>4645</v>
      </c>
      <c r="P4646" t="str">
        <f>IFERROR(IF(COUNTIF(個人情報!$BI$5:$BI$401,"登録番号" &amp; リスト!O4646)&gt;=1,"",IF(VLOOKUP(O4646,登録者リスト!$A$1:$D$43729,4,FALSE)=基本情報!$D$6,O4646,"")),"")</f>
        <v/>
      </c>
    </row>
    <row r="4647" spans="15:16" x14ac:dyDescent="0.15">
      <c r="O4647">
        <v>4646</v>
      </c>
      <c r="P4647" t="str">
        <f>IFERROR(IF(COUNTIF(個人情報!$BI$5:$BI$401,"登録番号" &amp; リスト!O4647)&gt;=1,"",IF(VLOOKUP(O4647,登録者リスト!$A$1:$D$43729,4,FALSE)=基本情報!$D$6,O4647,"")),"")</f>
        <v/>
      </c>
    </row>
    <row r="4648" spans="15:16" x14ac:dyDescent="0.15">
      <c r="O4648">
        <v>4647</v>
      </c>
      <c r="P4648" t="str">
        <f>IFERROR(IF(COUNTIF(個人情報!$BI$5:$BI$401,"登録番号" &amp; リスト!O4648)&gt;=1,"",IF(VLOOKUP(O4648,登録者リスト!$A$1:$D$43729,4,FALSE)=基本情報!$D$6,O4648,"")),"")</f>
        <v/>
      </c>
    </row>
    <row r="4649" spans="15:16" x14ac:dyDescent="0.15">
      <c r="O4649">
        <v>4648</v>
      </c>
      <c r="P4649" t="str">
        <f>IFERROR(IF(COUNTIF(個人情報!$BI$5:$BI$401,"登録番号" &amp; リスト!O4649)&gt;=1,"",IF(VLOOKUP(O4649,登録者リスト!$A$1:$D$43729,4,FALSE)=基本情報!$D$6,O4649,"")),"")</f>
        <v/>
      </c>
    </row>
    <row r="4650" spans="15:16" x14ac:dyDescent="0.15">
      <c r="O4650">
        <v>4649</v>
      </c>
      <c r="P4650" t="str">
        <f>IFERROR(IF(COUNTIF(個人情報!$BI$5:$BI$401,"登録番号" &amp; リスト!O4650)&gt;=1,"",IF(VLOOKUP(O4650,登録者リスト!$A$1:$D$43729,4,FALSE)=基本情報!$D$6,O4650,"")),"")</f>
        <v/>
      </c>
    </row>
    <row r="4651" spans="15:16" x14ac:dyDescent="0.15">
      <c r="O4651">
        <v>4650</v>
      </c>
      <c r="P4651" t="str">
        <f>IFERROR(IF(COUNTIF(個人情報!$BI$5:$BI$401,"登録番号" &amp; リスト!O4651)&gt;=1,"",IF(VLOOKUP(O4651,登録者リスト!$A$1:$D$43729,4,FALSE)=基本情報!$D$6,O4651,"")),"")</f>
        <v/>
      </c>
    </row>
    <row r="4652" spans="15:16" x14ac:dyDescent="0.15">
      <c r="O4652">
        <v>4651</v>
      </c>
      <c r="P4652" t="str">
        <f>IFERROR(IF(COUNTIF(個人情報!$BI$5:$BI$401,"登録番号" &amp; リスト!O4652)&gt;=1,"",IF(VLOOKUP(O4652,登録者リスト!$A$1:$D$43729,4,FALSE)=基本情報!$D$6,O4652,"")),"")</f>
        <v/>
      </c>
    </row>
    <row r="4653" spans="15:16" x14ac:dyDescent="0.15">
      <c r="O4653">
        <v>4652</v>
      </c>
      <c r="P4653" t="str">
        <f>IFERROR(IF(COUNTIF(個人情報!$BI$5:$BI$401,"登録番号" &amp; リスト!O4653)&gt;=1,"",IF(VLOOKUP(O4653,登録者リスト!$A$1:$D$43729,4,FALSE)=基本情報!$D$6,O4653,"")),"")</f>
        <v/>
      </c>
    </row>
    <row r="4654" spans="15:16" x14ac:dyDescent="0.15">
      <c r="O4654">
        <v>4653</v>
      </c>
      <c r="P4654" t="str">
        <f>IFERROR(IF(COUNTIF(個人情報!$BI$5:$BI$401,"登録番号" &amp; リスト!O4654)&gt;=1,"",IF(VLOOKUP(O4654,登録者リスト!$A$1:$D$43729,4,FALSE)=基本情報!$D$6,O4654,"")),"")</f>
        <v/>
      </c>
    </row>
    <row r="4655" spans="15:16" x14ac:dyDescent="0.15">
      <c r="O4655">
        <v>4654</v>
      </c>
      <c r="P4655" t="str">
        <f>IFERROR(IF(COUNTIF(個人情報!$BI$5:$BI$401,"登録番号" &amp; リスト!O4655)&gt;=1,"",IF(VLOOKUP(O4655,登録者リスト!$A$1:$D$43729,4,FALSE)=基本情報!$D$6,O4655,"")),"")</f>
        <v/>
      </c>
    </row>
    <row r="4656" spans="15:16" x14ac:dyDescent="0.15">
      <c r="O4656">
        <v>4655</v>
      </c>
      <c r="P4656" t="str">
        <f>IFERROR(IF(COUNTIF(個人情報!$BI$5:$BI$401,"登録番号" &amp; リスト!O4656)&gt;=1,"",IF(VLOOKUP(O4656,登録者リスト!$A$1:$D$43729,4,FALSE)=基本情報!$D$6,O4656,"")),"")</f>
        <v/>
      </c>
    </row>
    <row r="4657" spans="15:16" x14ac:dyDescent="0.15">
      <c r="O4657">
        <v>4656</v>
      </c>
      <c r="P4657" t="str">
        <f>IFERROR(IF(COUNTIF(個人情報!$BI$5:$BI$401,"登録番号" &amp; リスト!O4657)&gt;=1,"",IF(VLOOKUP(O4657,登録者リスト!$A$1:$D$43729,4,FALSE)=基本情報!$D$6,O4657,"")),"")</f>
        <v/>
      </c>
    </row>
    <row r="4658" spans="15:16" x14ac:dyDescent="0.15">
      <c r="O4658">
        <v>4657</v>
      </c>
      <c r="P4658" t="str">
        <f>IFERROR(IF(COUNTIF(個人情報!$BI$5:$BI$401,"登録番号" &amp; リスト!O4658)&gt;=1,"",IF(VLOOKUP(O4658,登録者リスト!$A$1:$D$43729,4,FALSE)=基本情報!$D$6,O4658,"")),"")</f>
        <v/>
      </c>
    </row>
    <row r="4659" spans="15:16" x14ac:dyDescent="0.15">
      <c r="O4659">
        <v>4658</v>
      </c>
      <c r="P4659" t="str">
        <f>IFERROR(IF(COUNTIF(個人情報!$BI$5:$BI$401,"登録番号" &amp; リスト!O4659)&gt;=1,"",IF(VLOOKUP(O4659,登録者リスト!$A$1:$D$43729,4,FALSE)=基本情報!$D$6,O4659,"")),"")</f>
        <v/>
      </c>
    </row>
    <row r="4660" spans="15:16" x14ac:dyDescent="0.15">
      <c r="O4660">
        <v>4659</v>
      </c>
      <c r="P4660" t="str">
        <f>IFERROR(IF(COUNTIF(個人情報!$BI$5:$BI$401,"登録番号" &amp; リスト!O4660)&gt;=1,"",IF(VLOOKUP(O4660,登録者リスト!$A$1:$D$43729,4,FALSE)=基本情報!$D$6,O4660,"")),"")</f>
        <v/>
      </c>
    </row>
    <row r="4661" spans="15:16" x14ac:dyDescent="0.15">
      <c r="O4661">
        <v>4660</v>
      </c>
      <c r="P4661" t="str">
        <f>IFERROR(IF(COUNTIF(個人情報!$BI$5:$BI$401,"登録番号" &amp; リスト!O4661)&gt;=1,"",IF(VLOOKUP(O4661,登録者リスト!$A$1:$D$43729,4,FALSE)=基本情報!$D$6,O4661,"")),"")</f>
        <v/>
      </c>
    </row>
    <row r="4662" spans="15:16" x14ac:dyDescent="0.15">
      <c r="O4662">
        <v>4661</v>
      </c>
      <c r="P4662" t="str">
        <f>IFERROR(IF(COUNTIF(個人情報!$BI$5:$BI$401,"登録番号" &amp; リスト!O4662)&gt;=1,"",IF(VLOOKUP(O4662,登録者リスト!$A$1:$D$43729,4,FALSE)=基本情報!$D$6,O4662,"")),"")</f>
        <v/>
      </c>
    </row>
    <row r="4663" spans="15:16" x14ac:dyDescent="0.15">
      <c r="O4663">
        <v>4662</v>
      </c>
      <c r="P4663" t="str">
        <f>IFERROR(IF(COUNTIF(個人情報!$BI$5:$BI$401,"登録番号" &amp; リスト!O4663)&gt;=1,"",IF(VLOOKUP(O4663,登録者リスト!$A$1:$D$43729,4,FALSE)=基本情報!$D$6,O4663,"")),"")</f>
        <v/>
      </c>
    </row>
    <row r="4664" spans="15:16" x14ac:dyDescent="0.15">
      <c r="O4664">
        <v>4663</v>
      </c>
      <c r="P4664" t="str">
        <f>IFERROR(IF(COUNTIF(個人情報!$BI$5:$BI$401,"登録番号" &amp; リスト!O4664)&gt;=1,"",IF(VLOOKUP(O4664,登録者リスト!$A$1:$D$43729,4,FALSE)=基本情報!$D$6,O4664,"")),"")</f>
        <v/>
      </c>
    </row>
    <row r="4665" spans="15:16" x14ac:dyDescent="0.15">
      <c r="O4665">
        <v>4664</v>
      </c>
      <c r="P4665" t="str">
        <f>IFERROR(IF(COUNTIF(個人情報!$BI$5:$BI$401,"登録番号" &amp; リスト!O4665)&gt;=1,"",IF(VLOOKUP(O4665,登録者リスト!$A$1:$D$43729,4,FALSE)=基本情報!$D$6,O4665,"")),"")</f>
        <v/>
      </c>
    </row>
    <row r="4666" spans="15:16" x14ac:dyDescent="0.15">
      <c r="O4666">
        <v>4665</v>
      </c>
      <c r="P4666" t="str">
        <f>IFERROR(IF(COUNTIF(個人情報!$BI$5:$BI$401,"登録番号" &amp; リスト!O4666)&gt;=1,"",IF(VLOOKUP(O4666,登録者リスト!$A$1:$D$43729,4,FALSE)=基本情報!$D$6,O4666,"")),"")</f>
        <v/>
      </c>
    </row>
    <row r="4667" spans="15:16" x14ac:dyDescent="0.15">
      <c r="O4667">
        <v>4666</v>
      </c>
      <c r="P4667" t="str">
        <f>IFERROR(IF(COUNTIF(個人情報!$BI$5:$BI$401,"登録番号" &amp; リスト!O4667)&gt;=1,"",IF(VLOOKUP(O4667,登録者リスト!$A$1:$D$43729,4,FALSE)=基本情報!$D$6,O4667,"")),"")</f>
        <v/>
      </c>
    </row>
    <row r="4668" spans="15:16" x14ac:dyDescent="0.15">
      <c r="O4668">
        <v>4667</v>
      </c>
      <c r="P4668" t="str">
        <f>IFERROR(IF(COUNTIF(個人情報!$BI$5:$BI$401,"登録番号" &amp; リスト!O4668)&gt;=1,"",IF(VLOOKUP(O4668,登録者リスト!$A$1:$D$43729,4,FALSE)=基本情報!$D$6,O4668,"")),"")</f>
        <v/>
      </c>
    </row>
    <row r="4669" spans="15:16" x14ac:dyDescent="0.15">
      <c r="O4669">
        <v>4668</v>
      </c>
      <c r="P4669" t="str">
        <f>IFERROR(IF(COUNTIF(個人情報!$BI$5:$BI$401,"登録番号" &amp; リスト!O4669)&gt;=1,"",IF(VLOOKUP(O4669,登録者リスト!$A$1:$D$43729,4,FALSE)=基本情報!$D$6,O4669,"")),"")</f>
        <v/>
      </c>
    </row>
    <row r="4670" spans="15:16" x14ac:dyDescent="0.15">
      <c r="O4670">
        <v>4669</v>
      </c>
      <c r="P4670" t="str">
        <f>IFERROR(IF(COUNTIF(個人情報!$BI$5:$BI$401,"登録番号" &amp; リスト!O4670)&gt;=1,"",IF(VLOOKUP(O4670,登録者リスト!$A$1:$D$43729,4,FALSE)=基本情報!$D$6,O4670,"")),"")</f>
        <v/>
      </c>
    </row>
    <row r="4671" spans="15:16" x14ac:dyDescent="0.15">
      <c r="O4671">
        <v>4670</v>
      </c>
      <c r="P4671" t="str">
        <f>IFERROR(IF(COUNTIF(個人情報!$BI$5:$BI$401,"登録番号" &amp; リスト!O4671)&gt;=1,"",IF(VLOOKUP(O4671,登録者リスト!$A$1:$D$43729,4,FALSE)=基本情報!$D$6,O4671,"")),"")</f>
        <v/>
      </c>
    </row>
    <row r="4672" spans="15:16" x14ac:dyDescent="0.15">
      <c r="O4672">
        <v>4671</v>
      </c>
      <c r="P4672" t="str">
        <f>IFERROR(IF(COUNTIF(個人情報!$BI$5:$BI$401,"登録番号" &amp; リスト!O4672)&gt;=1,"",IF(VLOOKUP(O4672,登録者リスト!$A$1:$D$43729,4,FALSE)=基本情報!$D$6,O4672,"")),"")</f>
        <v/>
      </c>
    </row>
    <row r="4673" spans="15:16" x14ac:dyDescent="0.15">
      <c r="O4673">
        <v>4672</v>
      </c>
      <c r="P4673" t="str">
        <f>IFERROR(IF(COUNTIF(個人情報!$BI$5:$BI$401,"登録番号" &amp; リスト!O4673)&gt;=1,"",IF(VLOOKUP(O4673,登録者リスト!$A$1:$D$43729,4,FALSE)=基本情報!$D$6,O4673,"")),"")</f>
        <v/>
      </c>
    </row>
    <row r="4674" spans="15:16" x14ac:dyDescent="0.15">
      <c r="O4674">
        <v>4673</v>
      </c>
      <c r="P4674" t="str">
        <f>IFERROR(IF(COUNTIF(個人情報!$BI$5:$BI$401,"登録番号" &amp; リスト!O4674)&gt;=1,"",IF(VLOOKUP(O4674,登録者リスト!$A$1:$D$43729,4,FALSE)=基本情報!$D$6,O4674,"")),"")</f>
        <v/>
      </c>
    </row>
    <row r="4675" spans="15:16" x14ac:dyDescent="0.15">
      <c r="O4675">
        <v>4674</v>
      </c>
      <c r="P4675" t="str">
        <f>IFERROR(IF(COUNTIF(個人情報!$BI$5:$BI$401,"登録番号" &amp; リスト!O4675)&gt;=1,"",IF(VLOOKUP(O4675,登録者リスト!$A$1:$D$43729,4,FALSE)=基本情報!$D$6,O4675,"")),"")</f>
        <v/>
      </c>
    </row>
    <row r="4676" spans="15:16" x14ac:dyDescent="0.15">
      <c r="O4676">
        <v>4675</v>
      </c>
      <c r="P4676" t="str">
        <f>IFERROR(IF(COUNTIF(個人情報!$BI$5:$BI$401,"登録番号" &amp; リスト!O4676)&gt;=1,"",IF(VLOOKUP(O4676,登録者リスト!$A$1:$D$43729,4,FALSE)=基本情報!$D$6,O4676,"")),"")</f>
        <v/>
      </c>
    </row>
    <row r="4677" spans="15:16" x14ac:dyDescent="0.15">
      <c r="O4677">
        <v>4676</v>
      </c>
      <c r="P4677" t="str">
        <f>IFERROR(IF(COUNTIF(個人情報!$BI$5:$BI$401,"登録番号" &amp; リスト!O4677)&gt;=1,"",IF(VLOOKUP(O4677,登録者リスト!$A$1:$D$43729,4,FALSE)=基本情報!$D$6,O4677,"")),"")</f>
        <v/>
      </c>
    </row>
    <row r="4678" spans="15:16" x14ac:dyDescent="0.15">
      <c r="O4678">
        <v>4677</v>
      </c>
      <c r="P4678" t="str">
        <f>IFERROR(IF(COUNTIF(個人情報!$BI$5:$BI$401,"登録番号" &amp; リスト!O4678)&gt;=1,"",IF(VLOOKUP(O4678,登録者リスト!$A$1:$D$43729,4,FALSE)=基本情報!$D$6,O4678,"")),"")</f>
        <v/>
      </c>
    </row>
    <row r="4679" spans="15:16" x14ac:dyDescent="0.15">
      <c r="O4679">
        <v>4678</v>
      </c>
      <c r="P4679" t="str">
        <f>IFERROR(IF(COUNTIF(個人情報!$BI$5:$BI$401,"登録番号" &amp; リスト!O4679)&gt;=1,"",IF(VLOOKUP(O4679,登録者リスト!$A$1:$D$43729,4,FALSE)=基本情報!$D$6,O4679,"")),"")</f>
        <v/>
      </c>
    </row>
    <row r="4680" spans="15:16" x14ac:dyDescent="0.15">
      <c r="O4680">
        <v>4679</v>
      </c>
      <c r="P4680" t="str">
        <f>IFERROR(IF(COUNTIF(個人情報!$BI$5:$BI$401,"登録番号" &amp; リスト!O4680)&gt;=1,"",IF(VLOOKUP(O4680,登録者リスト!$A$1:$D$43729,4,FALSE)=基本情報!$D$6,O4680,"")),"")</f>
        <v/>
      </c>
    </row>
    <row r="4681" spans="15:16" x14ac:dyDescent="0.15">
      <c r="O4681">
        <v>4680</v>
      </c>
      <c r="P4681" t="str">
        <f>IFERROR(IF(COUNTIF(個人情報!$BI$5:$BI$401,"登録番号" &amp; リスト!O4681)&gt;=1,"",IF(VLOOKUP(O4681,登録者リスト!$A$1:$D$43729,4,FALSE)=基本情報!$D$6,O4681,"")),"")</f>
        <v/>
      </c>
    </row>
    <row r="4682" spans="15:16" x14ac:dyDescent="0.15">
      <c r="O4682">
        <v>4681</v>
      </c>
      <c r="P4682" t="str">
        <f>IFERROR(IF(COUNTIF(個人情報!$BI$5:$BI$401,"登録番号" &amp; リスト!O4682)&gt;=1,"",IF(VLOOKUP(O4682,登録者リスト!$A$1:$D$43729,4,FALSE)=基本情報!$D$6,O4682,"")),"")</f>
        <v/>
      </c>
    </row>
    <row r="4683" spans="15:16" x14ac:dyDescent="0.15">
      <c r="O4683">
        <v>4682</v>
      </c>
      <c r="P4683" t="str">
        <f>IFERROR(IF(COUNTIF(個人情報!$BI$5:$BI$401,"登録番号" &amp; リスト!O4683)&gt;=1,"",IF(VLOOKUP(O4683,登録者リスト!$A$1:$D$43729,4,FALSE)=基本情報!$D$6,O4683,"")),"")</f>
        <v/>
      </c>
    </row>
    <row r="4684" spans="15:16" x14ac:dyDescent="0.15">
      <c r="O4684">
        <v>4683</v>
      </c>
      <c r="P4684" t="str">
        <f>IFERROR(IF(COUNTIF(個人情報!$BI$5:$BI$401,"登録番号" &amp; リスト!O4684)&gt;=1,"",IF(VLOOKUP(O4684,登録者リスト!$A$1:$D$43729,4,FALSE)=基本情報!$D$6,O4684,"")),"")</f>
        <v/>
      </c>
    </row>
    <row r="4685" spans="15:16" x14ac:dyDescent="0.15">
      <c r="O4685">
        <v>4684</v>
      </c>
      <c r="P4685" t="str">
        <f>IFERROR(IF(COUNTIF(個人情報!$BI$5:$BI$401,"登録番号" &amp; リスト!O4685)&gt;=1,"",IF(VLOOKUP(O4685,登録者リスト!$A$1:$D$43729,4,FALSE)=基本情報!$D$6,O4685,"")),"")</f>
        <v/>
      </c>
    </row>
    <row r="4686" spans="15:16" x14ac:dyDescent="0.15">
      <c r="O4686">
        <v>4685</v>
      </c>
      <c r="P4686" t="str">
        <f>IFERROR(IF(COUNTIF(個人情報!$BI$5:$BI$401,"登録番号" &amp; リスト!O4686)&gt;=1,"",IF(VLOOKUP(O4686,登録者リスト!$A$1:$D$43729,4,FALSE)=基本情報!$D$6,O4686,"")),"")</f>
        <v/>
      </c>
    </row>
    <row r="4687" spans="15:16" x14ac:dyDescent="0.15">
      <c r="O4687">
        <v>4686</v>
      </c>
      <c r="P4687" t="str">
        <f>IFERROR(IF(COUNTIF(個人情報!$BI$5:$BI$401,"登録番号" &amp; リスト!O4687)&gt;=1,"",IF(VLOOKUP(O4687,登録者リスト!$A$1:$D$43729,4,FALSE)=基本情報!$D$6,O4687,"")),"")</f>
        <v/>
      </c>
    </row>
    <row r="4688" spans="15:16" x14ac:dyDescent="0.15">
      <c r="O4688">
        <v>4687</v>
      </c>
      <c r="P4688" t="str">
        <f>IFERROR(IF(COUNTIF(個人情報!$BI$5:$BI$401,"登録番号" &amp; リスト!O4688)&gt;=1,"",IF(VLOOKUP(O4688,登録者リスト!$A$1:$D$43729,4,FALSE)=基本情報!$D$6,O4688,"")),"")</f>
        <v/>
      </c>
    </row>
    <row r="4689" spans="15:16" x14ac:dyDescent="0.15">
      <c r="O4689">
        <v>4688</v>
      </c>
      <c r="P4689" t="str">
        <f>IFERROR(IF(COUNTIF(個人情報!$BI$5:$BI$401,"登録番号" &amp; リスト!O4689)&gt;=1,"",IF(VLOOKUP(O4689,登録者リスト!$A$1:$D$43729,4,FALSE)=基本情報!$D$6,O4689,"")),"")</f>
        <v/>
      </c>
    </row>
    <row r="4690" spans="15:16" x14ac:dyDescent="0.15">
      <c r="O4690">
        <v>4689</v>
      </c>
      <c r="P4690" t="str">
        <f>IFERROR(IF(COUNTIF(個人情報!$BI$5:$BI$401,"登録番号" &amp; リスト!O4690)&gt;=1,"",IF(VLOOKUP(O4690,登録者リスト!$A$1:$D$43729,4,FALSE)=基本情報!$D$6,O4690,"")),"")</f>
        <v/>
      </c>
    </row>
    <row r="4691" spans="15:16" x14ac:dyDescent="0.15">
      <c r="O4691">
        <v>4690</v>
      </c>
      <c r="P4691" t="str">
        <f>IFERROR(IF(COUNTIF(個人情報!$BI$5:$BI$401,"登録番号" &amp; リスト!O4691)&gt;=1,"",IF(VLOOKUP(O4691,登録者リスト!$A$1:$D$43729,4,FALSE)=基本情報!$D$6,O4691,"")),"")</f>
        <v/>
      </c>
    </row>
    <row r="4692" spans="15:16" x14ac:dyDescent="0.15">
      <c r="O4692">
        <v>4691</v>
      </c>
      <c r="P4692" t="str">
        <f>IFERROR(IF(COUNTIF(個人情報!$BI$5:$BI$401,"登録番号" &amp; リスト!O4692)&gt;=1,"",IF(VLOOKUP(O4692,登録者リスト!$A$1:$D$43729,4,FALSE)=基本情報!$D$6,O4692,"")),"")</f>
        <v/>
      </c>
    </row>
    <row r="4693" spans="15:16" x14ac:dyDescent="0.15">
      <c r="O4693">
        <v>4692</v>
      </c>
      <c r="P4693" t="str">
        <f>IFERROR(IF(COUNTIF(個人情報!$BI$5:$BI$401,"登録番号" &amp; リスト!O4693)&gt;=1,"",IF(VLOOKUP(O4693,登録者リスト!$A$1:$D$43729,4,FALSE)=基本情報!$D$6,O4693,"")),"")</f>
        <v/>
      </c>
    </row>
    <row r="4694" spans="15:16" x14ac:dyDescent="0.15">
      <c r="O4694">
        <v>4693</v>
      </c>
      <c r="P4694" t="str">
        <f>IFERROR(IF(COUNTIF(個人情報!$BI$5:$BI$401,"登録番号" &amp; リスト!O4694)&gt;=1,"",IF(VLOOKUP(O4694,登録者リスト!$A$1:$D$43729,4,FALSE)=基本情報!$D$6,O4694,"")),"")</f>
        <v/>
      </c>
    </row>
    <row r="4695" spans="15:16" x14ac:dyDescent="0.15">
      <c r="O4695">
        <v>4694</v>
      </c>
      <c r="P4695" t="str">
        <f>IFERROR(IF(COUNTIF(個人情報!$BI$5:$BI$401,"登録番号" &amp; リスト!O4695)&gt;=1,"",IF(VLOOKUP(O4695,登録者リスト!$A$1:$D$43729,4,FALSE)=基本情報!$D$6,O4695,"")),"")</f>
        <v/>
      </c>
    </row>
    <row r="4696" spans="15:16" x14ac:dyDescent="0.15">
      <c r="O4696">
        <v>4695</v>
      </c>
      <c r="P4696" t="str">
        <f>IFERROR(IF(COUNTIF(個人情報!$BI$5:$BI$401,"登録番号" &amp; リスト!O4696)&gt;=1,"",IF(VLOOKUP(O4696,登録者リスト!$A$1:$D$43729,4,FALSE)=基本情報!$D$6,O4696,"")),"")</f>
        <v/>
      </c>
    </row>
    <row r="4697" spans="15:16" x14ac:dyDescent="0.15">
      <c r="O4697">
        <v>4696</v>
      </c>
      <c r="P4697" t="str">
        <f>IFERROR(IF(COUNTIF(個人情報!$BI$5:$BI$401,"登録番号" &amp; リスト!O4697)&gt;=1,"",IF(VLOOKUP(O4697,登録者リスト!$A$1:$D$43729,4,FALSE)=基本情報!$D$6,O4697,"")),"")</f>
        <v/>
      </c>
    </row>
    <row r="4698" spans="15:16" x14ac:dyDescent="0.15">
      <c r="O4698">
        <v>4697</v>
      </c>
      <c r="P4698" t="str">
        <f>IFERROR(IF(COUNTIF(個人情報!$BI$5:$BI$401,"登録番号" &amp; リスト!O4698)&gt;=1,"",IF(VLOOKUP(O4698,登録者リスト!$A$1:$D$43729,4,FALSE)=基本情報!$D$6,O4698,"")),"")</f>
        <v/>
      </c>
    </row>
    <row r="4699" spans="15:16" x14ac:dyDescent="0.15">
      <c r="O4699">
        <v>4698</v>
      </c>
      <c r="P4699" t="str">
        <f>IFERROR(IF(COUNTIF(個人情報!$BI$5:$BI$401,"登録番号" &amp; リスト!O4699)&gt;=1,"",IF(VLOOKUP(O4699,登録者リスト!$A$1:$D$43729,4,FALSE)=基本情報!$D$6,O4699,"")),"")</f>
        <v/>
      </c>
    </row>
    <row r="4700" spans="15:16" x14ac:dyDescent="0.15">
      <c r="O4700">
        <v>4699</v>
      </c>
      <c r="P4700" t="str">
        <f>IFERROR(IF(COUNTIF(個人情報!$BI$5:$BI$401,"登録番号" &amp; リスト!O4700)&gt;=1,"",IF(VLOOKUP(O4700,登録者リスト!$A$1:$D$43729,4,FALSE)=基本情報!$D$6,O4700,"")),"")</f>
        <v/>
      </c>
    </row>
    <row r="4701" spans="15:16" x14ac:dyDescent="0.15">
      <c r="O4701">
        <v>4700</v>
      </c>
      <c r="P4701" t="str">
        <f>IFERROR(IF(COUNTIF(個人情報!$BI$5:$BI$401,"登録番号" &amp; リスト!O4701)&gt;=1,"",IF(VLOOKUP(O4701,登録者リスト!$A$1:$D$43729,4,FALSE)=基本情報!$D$6,O4701,"")),"")</f>
        <v/>
      </c>
    </row>
    <row r="4702" spans="15:16" x14ac:dyDescent="0.15">
      <c r="O4702">
        <v>4701</v>
      </c>
      <c r="P4702" t="str">
        <f>IFERROR(IF(COUNTIF(個人情報!$BI$5:$BI$401,"登録番号" &amp; リスト!O4702)&gt;=1,"",IF(VLOOKUP(O4702,登録者リスト!$A$1:$D$43729,4,FALSE)=基本情報!$D$6,O4702,"")),"")</f>
        <v/>
      </c>
    </row>
    <row r="4703" spans="15:16" x14ac:dyDescent="0.15">
      <c r="O4703">
        <v>4702</v>
      </c>
      <c r="P4703" t="str">
        <f>IFERROR(IF(COUNTIF(個人情報!$BI$5:$BI$401,"登録番号" &amp; リスト!O4703)&gt;=1,"",IF(VLOOKUP(O4703,登録者リスト!$A$1:$D$43729,4,FALSE)=基本情報!$D$6,O4703,"")),"")</f>
        <v/>
      </c>
    </row>
    <row r="4704" spans="15:16" x14ac:dyDescent="0.15">
      <c r="O4704">
        <v>4703</v>
      </c>
      <c r="P4704" t="str">
        <f>IFERROR(IF(COUNTIF(個人情報!$BI$5:$BI$401,"登録番号" &amp; リスト!O4704)&gt;=1,"",IF(VLOOKUP(O4704,登録者リスト!$A$1:$D$43729,4,FALSE)=基本情報!$D$6,O4704,"")),"")</f>
        <v/>
      </c>
    </row>
    <row r="4705" spans="15:16" x14ac:dyDescent="0.15">
      <c r="O4705">
        <v>4704</v>
      </c>
      <c r="P4705" t="str">
        <f>IFERROR(IF(COUNTIF(個人情報!$BI$5:$BI$401,"登録番号" &amp; リスト!O4705)&gt;=1,"",IF(VLOOKUP(O4705,登録者リスト!$A$1:$D$43729,4,FALSE)=基本情報!$D$6,O4705,"")),"")</f>
        <v/>
      </c>
    </row>
    <row r="4706" spans="15:16" x14ac:dyDescent="0.15">
      <c r="O4706">
        <v>4705</v>
      </c>
      <c r="P4706" t="str">
        <f>IFERROR(IF(COUNTIF(個人情報!$BI$5:$BI$401,"登録番号" &amp; リスト!O4706)&gt;=1,"",IF(VLOOKUP(O4706,登録者リスト!$A$1:$D$43729,4,FALSE)=基本情報!$D$6,O4706,"")),"")</f>
        <v/>
      </c>
    </row>
    <row r="4707" spans="15:16" x14ac:dyDescent="0.15">
      <c r="O4707">
        <v>4706</v>
      </c>
      <c r="P4707" t="str">
        <f>IFERROR(IF(COUNTIF(個人情報!$BI$5:$BI$401,"登録番号" &amp; リスト!O4707)&gt;=1,"",IF(VLOOKUP(O4707,登録者リスト!$A$1:$D$43729,4,FALSE)=基本情報!$D$6,O4707,"")),"")</f>
        <v/>
      </c>
    </row>
    <row r="4708" spans="15:16" x14ac:dyDescent="0.15">
      <c r="O4708">
        <v>4707</v>
      </c>
      <c r="P4708" t="str">
        <f>IFERROR(IF(COUNTIF(個人情報!$BI$5:$BI$401,"登録番号" &amp; リスト!O4708)&gt;=1,"",IF(VLOOKUP(O4708,登録者リスト!$A$1:$D$43729,4,FALSE)=基本情報!$D$6,O4708,"")),"")</f>
        <v/>
      </c>
    </row>
    <row r="4709" spans="15:16" x14ac:dyDescent="0.15">
      <c r="O4709">
        <v>4708</v>
      </c>
      <c r="P4709" t="str">
        <f>IFERROR(IF(COUNTIF(個人情報!$BI$5:$BI$401,"登録番号" &amp; リスト!O4709)&gt;=1,"",IF(VLOOKUP(O4709,登録者リスト!$A$1:$D$43729,4,FALSE)=基本情報!$D$6,O4709,"")),"")</f>
        <v/>
      </c>
    </row>
    <row r="4710" spans="15:16" x14ac:dyDescent="0.15">
      <c r="O4710">
        <v>4709</v>
      </c>
      <c r="P4710" t="str">
        <f>IFERROR(IF(COUNTIF(個人情報!$BI$5:$BI$401,"登録番号" &amp; リスト!O4710)&gt;=1,"",IF(VLOOKUP(O4710,登録者リスト!$A$1:$D$43729,4,FALSE)=基本情報!$D$6,O4710,"")),"")</f>
        <v/>
      </c>
    </row>
    <row r="4711" spans="15:16" x14ac:dyDescent="0.15">
      <c r="O4711">
        <v>4710</v>
      </c>
      <c r="P4711" t="str">
        <f>IFERROR(IF(COUNTIF(個人情報!$BI$5:$BI$401,"登録番号" &amp; リスト!O4711)&gt;=1,"",IF(VLOOKUP(O4711,登録者リスト!$A$1:$D$43729,4,FALSE)=基本情報!$D$6,O4711,"")),"")</f>
        <v/>
      </c>
    </row>
    <row r="4712" spans="15:16" x14ac:dyDescent="0.15">
      <c r="O4712">
        <v>4711</v>
      </c>
      <c r="P4712" t="str">
        <f>IFERROR(IF(COUNTIF(個人情報!$BI$5:$BI$401,"登録番号" &amp; リスト!O4712)&gt;=1,"",IF(VLOOKUP(O4712,登録者リスト!$A$1:$D$43729,4,FALSE)=基本情報!$D$6,O4712,"")),"")</f>
        <v/>
      </c>
    </row>
    <row r="4713" spans="15:16" x14ac:dyDescent="0.15">
      <c r="O4713">
        <v>4712</v>
      </c>
      <c r="P4713" t="str">
        <f>IFERROR(IF(COUNTIF(個人情報!$BI$5:$BI$401,"登録番号" &amp; リスト!O4713)&gt;=1,"",IF(VLOOKUP(O4713,登録者リスト!$A$1:$D$43729,4,FALSE)=基本情報!$D$6,O4713,"")),"")</f>
        <v/>
      </c>
    </row>
    <row r="4714" spans="15:16" x14ac:dyDescent="0.15">
      <c r="O4714">
        <v>4713</v>
      </c>
      <c r="P4714" t="str">
        <f>IFERROR(IF(COUNTIF(個人情報!$BI$5:$BI$401,"登録番号" &amp; リスト!O4714)&gt;=1,"",IF(VLOOKUP(O4714,登録者リスト!$A$1:$D$43729,4,FALSE)=基本情報!$D$6,O4714,"")),"")</f>
        <v/>
      </c>
    </row>
    <row r="4715" spans="15:16" x14ac:dyDescent="0.15">
      <c r="O4715">
        <v>4714</v>
      </c>
      <c r="P4715" t="str">
        <f>IFERROR(IF(COUNTIF(個人情報!$BI$5:$BI$401,"登録番号" &amp; リスト!O4715)&gt;=1,"",IF(VLOOKUP(O4715,登録者リスト!$A$1:$D$43729,4,FALSE)=基本情報!$D$6,O4715,"")),"")</f>
        <v/>
      </c>
    </row>
    <row r="4716" spans="15:16" x14ac:dyDescent="0.15">
      <c r="O4716">
        <v>4715</v>
      </c>
      <c r="P4716" t="str">
        <f>IFERROR(IF(COUNTIF(個人情報!$BI$5:$BI$401,"登録番号" &amp; リスト!O4716)&gt;=1,"",IF(VLOOKUP(O4716,登録者リスト!$A$1:$D$43729,4,FALSE)=基本情報!$D$6,O4716,"")),"")</f>
        <v/>
      </c>
    </row>
    <row r="4717" spans="15:16" x14ac:dyDescent="0.15">
      <c r="O4717">
        <v>4716</v>
      </c>
      <c r="P4717" t="str">
        <f>IFERROR(IF(COUNTIF(個人情報!$BI$5:$BI$401,"登録番号" &amp; リスト!O4717)&gt;=1,"",IF(VLOOKUP(O4717,登録者リスト!$A$1:$D$43729,4,FALSE)=基本情報!$D$6,O4717,"")),"")</f>
        <v/>
      </c>
    </row>
    <row r="4718" spans="15:16" x14ac:dyDescent="0.15">
      <c r="O4718">
        <v>4717</v>
      </c>
      <c r="P4718" t="str">
        <f>IFERROR(IF(COUNTIF(個人情報!$BI$5:$BI$401,"登録番号" &amp; リスト!O4718)&gt;=1,"",IF(VLOOKUP(O4718,登録者リスト!$A$1:$D$43729,4,FALSE)=基本情報!$D$6,O4718,"")),"")</f>
        <v/>
      </c>
    </row>
    <row r="4719" spans="15:16" x14ac:dyDescent="0.15">
      <c r="O4719">
        <v>4718</v>
      </c>
      <c r="P4719" t="str">
        <f>IFERROR(IF(COUNTIF(個人情報!$BI$5:$BI$401,"登録番号" &amp; リスト!O4719)&gt;=1,"",IF(VLOOKUP(O4719,登録者リスト!$A$1:$D$43729,4,FALSE)=基本情報!$D$6,O4719,"")),"")</f>
        <v/>
      </c>
    </row>
    <row r="4720" spans="15:16" x14ac:dyDescent="0.15">
      <c r="O4720">
        <v>4719</v>
      </c>
      <c r="P4720" t="str">
        <f>IFERROR(IF(COUNTIF(個人情報!$BI$5:$BI$401,"登録番号" &amp; リスト!O4720)&gt;=1,"",IF(VLOOKUP(O4720,登録者リスト!$A$1:$D$43729,4,FALSE)=基本情報!$D$6,O4720,"")),"")</f>
        <v/>
      </c>
    </row>
    <row r="4721" spans="15:16" x14ac:dyDescent="0.15">
      <c r="O4721">
        <v>4720</v>
      </c>
      <c r="P4721" t="str">
        <f>IFERROR(IF(COUNTIF(個人情報!$BI$5:$BI$401,"登録番号" &amp; リスト!O4721)&gt;=1,"",IF(VLOOKUP(O4721,登録者リスト!$A$1:$D$43729,4,FALSE)=基本情報!$D$6,O4721,"")),"")</f>
        <v/>
      </c>
    </row>
    <row r="4722" spans="15:16" x14ac:dyDescent="0.15">
      <c r="O4722">
        <v>4721</v>
      </c>
      <c r="P4722" t="str">
        <f>IFERROR(IF(COUNTIF(個人情報!$BI$5:$BI$401,"登録番号" &amp; リスト!O4722)&gt;=1,"",IF(VLOOKUP(O4722,登録者リスト!$A$1:$D$43729,4,FALSE)=基本情報!$D$6,O4722,"")),"")</f>
        <v/>
      </c>
    </row>
    <row r="4723" spans="15:16" x14ac:dyDescent="0.15">
      <c r="O4723">
        <v>4722</v>
      </c>
      <c r="P4723" t="str">
        <f>IFERROR(IF(COUNTIF(個人情報!$BI$5:$BI$401,"登録番号" &amp; リスト!O4723)&gt;=1,"",IF(VLOOKUP(O4723,登録者リスト!$A$1:$D$43729,4,FALSE)=基本情報!$D$6,O4723,"")),"")</f>
        <v/>
      </c>
    </row>
    <row r="4724" spans="15:16" x14ac:dyDescent="0.15">
      <c r="O4724">
        <v>4723</v>
      </c>
      <c r="P4724" t="str">
        <f>IFERROR(IF(COUNTIF(個人情報!$BI$5:$BI$401,"登録番号" &amp; リスト!O4724)&gt;=1,"",IF(VLOOKUP(O4724,登録者リスト!$A$1:$D$43729,4,FALSE)=基本情報!$D$6,O4724,"")),"")</f>
        <v/>
      </c>
    </row>
    <row r="4725" spans="15:16" x14ac:dyDescent="0.15">
      <c r="O4725">
        <v>4724</v>
      </c>
      <c r="P4725" t="str">
        <f>IFERROR(IF(COUNTIF(個人情報!$BI$5:$BI$401,"登録番号" &amp; リスト!O4725)&gt;=1,"",IF(VLOOKUP(O4725,登録者リスト!$A$1:$D$43729,4,FALSE)=基本情報!$D$6,O4725,"")),"")</f>
        <v/>
      </c>
    </row>
    <row r="4726" spans="15:16" x14ac:dyDescent="0.15">
      <c r="O4726">
        <v>4725</v>
      </c>
      <c r="P4726" t="str">
        <f>IFERROR(IF(COUNTIF(個人情報!$BI$5:$BI$401,"登録番号" &amp; リスト!O4726)&gt;=1,"",IF(VLOOKUP(O4726,登録者リスト!$A$1:$D$43729,4,FALSE)=基本情報!$D$6,O4726,"")),"")</f>
        <v/>
      </c>
    </row>
    <row r="4727" spans="15:16" x14ac:dyDescent="0.15">
      <c r="O4727">
        <v>4726</v>
      </c>
      <c r="P4727" t="str">
        <f>IFERROR(IF(COUNTIF(個人情報!$BI$5:$BI$401,"登録番号" &amp; リスト!O4727)&gt;=1,"",IF(VLOOKUP(O4727,登録者リスト!$A$1:$D$43729,4,FALSE)=基本情報!$D$6,O4727,"")),"")</f>
        <v/>
      </c>
    </row>
    <row r="4728" spans="15:16" x14ac:dyDescent="0.15">
      <c r="O4728">
        <v>4727</v>
      </c>
      <c r="P4728" t="str">
        <f>IFERROR(IF(COUNTIF(個人情報!$BI$5:$BI$401,"登録番号" &amp; リスト!O4728)&gt;=1,"",IF(VLOOKUP(O4728,登録者リスト!$A$1:$D$43729,4,FALSE)=基本情報!$D$6,O4728,"")),"")</f>
        <v/>
      </c>
    </row>
    <row r="4729" spans="15:16" x14ac:dyDescent="0.15">
      <c r="O4729">
        <v>4728</v>
      </c>
      <c r="P4729" t="str">
        <f>IFERROR(IF(COUNTIF(個人情報!$BI$5:$BI$401,"登録番号" &amp; リスト!O4729)&gt;=1,"",IF(VLOOKUP(O4729,登録者リスト!$A$1:$D$43729,4,FALSE)=基本情報!$D$6,O4729,"")),"")</f>
        <v/>
      </c>
    </row>
    <row r="4730" spans="15:16" x14ac:dyDescent="0.15">
      <c r="O4730">
        <v>4729</v>
      </c>
      <c r="P4730" t="str">
        <f>IFERROR(IF(COUNTIF(個人情報!$BI$5:$BI$401,"登録番号" &amp; リスト!O4730)&gt;=1,"",IF(VLOOKUP(O4730,登録者リスト!$A$1:$D$43729,4,FALSE)=基本情報!$D$6,O4730,"")),"")</f>
        <v/>
      </c>
    </row>
    <row r="4731" spans="15:16" x14ac:dyDescent="0.15">
      <c r="O4731">
        <v>4730</v>
      </c>
      <c r="P4731" t="str">
        <f>IFERROR(IF(COUNTIF(個人情報!$BI$5:$BI$401,"登録番号" &amp; リスト!O4731)&gt;=1,"",IF(VLOOKUP(O4731,登録者リスト!$A$1:$D$43729,4,FALSE)=基本情報!$D$6,O4731,"")),"")</f>
        <v/>
      </c>
    </row>
    <row r="4732" spans="15:16" x14ac:dyDescent="0.15">
      <c r="O4732">
        <v>4731</v>
      </c>
      <c r="P4732" t="str">
        <f>IFERROR(IF(COUNTIF(個人情報!$BI$5:$BI$401,"登録番号" &amp; リスト!O4732)&gt;=1,"",IF(VLOOKUP(O4732,登録者リスト!$A$1:$D$43729,4,FALSE)=基本情報!$D$6,O4732,"")),"")</f>
        <v/>
      </c>
    </row>
    <row r="4733" spans="15:16" x14ac:dyDescent="0.15">
      <c r="O4733">
        <v>4732</v>
      </c>
      <c r="P4733" t="str">
        <f>IFERROR(IF(COUNTIF(個人情報!$BI$5:$BI$401,"登録番号" &amp; リスト!O4733)&gt;=1,"",IF(VLOOKUP(O4733,登録者リスト!$A$1:$D$43729,4,FALSE)=基本情報!$D$6,O4733,"")),"")</f>
        <v/>
      </c>
    </row>
    <row r="4734" spans="15:16" x14ac:dyDescent="0.15">
      <c r="O4734">
        <v>4733</v>
      </c>
      <c r="P4734" t="str">
        <f>IFERROR(IF(COUNTIF(個人情報!$BI$5:$BI$401,"登録番号" &amp; リスト!O4734)&gt;=1,"",IF(VLOOKUP(O4734,登録者リスト!$A$1:$D$43729,4,FALSE)=基本情報!$D$6,O4734,"")),"")</f>
        <v/>
      </c>
    </row>
    <row r="4735" spans="15:16" x14ac:dyDescent="0.15">
      <c r="O4735">
        <v>4734</v>
      </c>
      <c r="P4735" t="str">
        <f>IFERROR(IF(COUNTIF(個人情報!$BI$5:$BI$401,"登録番号" &amp; リスト!O4735)&gt;=1,"",IF(VLOOKUP(O4735,登録者リスト!$A$1:$D$43729,4,FALSE)=基本情報!$D$6,O4735,"")),"")</f>
        <v/>
      </c>
    </row>
    <row r="4736" spans="15:16" x14ac:dyDescent="0.15">
      <c r="O4736">
        <v>4735</v>
      </c>
      <c r="P4736" t="str">
        <f>IFERROR(IF(COUNTIF(個人情報!$BI$5:$BI$401,"登録番号" &amp; リスト!O4736)&gt;=1,"",IF(VLOOKUP(O4736,登録者リスト!$A$1:$D$43729,4,FALSE)=基本情報!$D$6,O4736,"")),"")</f>
        <v/>
      </c>
    </row>
    <row r="4737" spans="15:16" x14ac:dyDescent="0.15">
      <c r="O4737">
        <v>4736</v>
      </c>
      <c r="P4737" t="str">
        <f>IFERROR(IF(COUNTIF(個人情報!$BI$5:$BI$401,"登録番号" &amp; リスト!O4737)&gt;=1,"",IF(VLOOKUP(O4737,登録者リスト!$A$1:$D$43729,4,FALSE)=基本情報!$D$6,O4737,"")),"")</f>
        <v/>
      </c>
    </row>
    <row r="4738" spans="15:16" x14ac:dyDescent="0.15">
      <c r="O4738">
        <v>4737</v>
      </c>
      <c r="P4738" t="str">
        <f>IFERROR(IF(COUNTIF(個人情報!$BI$5:$BI$401,"登録番号" &amp; リスト!O4738)&gt;=1,"",IF(VLOOKUP(O4738,登録者リスト!$A$1:$D$43729,4,FALSE)=基本情報!$D$6,O4738,"")),"")</f>
        <v/>
      </c>
    </row>
    <row r="4739" spans="15:16" x14ac:dyDescent="0.15">
      <c r="O4739">
        <v>4738</v>
      </c>
      <c r="P4739" t="str">
        <f>IFERROR(IF(COUNTIF(個人情報!$BI$5:$BI$401,"登録番号" &amp; リスト!O4739)&gt;=1,"",IF(VLOOKUP(O4739,登録者リスト!$A$1:$D$43729,4,FALSE)=基本情報!$D$6,O4739,"")),"")</f>
        <v/>
      </c>
    </row>
    <row r="4740" spans="15:16" x14ac:dyDescent="0.15">
      <c r="O4740">
        <v>4739</v>
      </c>
      <c r="P4740" t="str">
        <f>IFERROR(IF(COUNTIF(個人情報!$BI$5:$BI$401,"登録番号" &amp; リスト!O4740)&gt;=1,"",IF(VLOOKUP(O4740,登録者リスト!$A$1:$D$43729,4,FALSE)=基本情報!$D$6,O4740,"")),"")</f>
        <v/>
      </c>
    </row>
    <row r="4741" spans="15:16" x14ac:dyDescent="0.15">
      <c r="O4741">
        <v>4740</v>
      </c>
      <c r="P4741" t="str">
        <f>IFERROR(IF(COUNTIF(個人情報!$BI$5:$BI$401,"登録番号" &amp; リスト!O4741)&gt;=1,"",IF(VLOOKUP(O4741,登録者リスト!$A$1:$D$43729,4,FALSE)=基本情報!$D$6,O4741,"")),"")</f>
        <v/>
      </c>
    </row>
    <row r="4742" spans="15:16" x14ac:dyDescent="0.15">
      <c r="O4742">
        <v>4741</v>
      </c>
      <c r="P4742" t="str">
        <f>IFERROR(IF(COUNTIF(個人情報!$BI$5:$BI$401,"登録番号" &amp; リスト!O4742)&gt;=1,"",IF(VLOOKUP(O4742,登録者リスト!$A$1:$D$43729,4,FALSE)=基本情報!$D$6,O4742,"")),"")</f>
        <v/>
      </c>
    </row>
    <row r="4743" spans="15:16" x14ac:dyDescent="0.15">
      <c r="O4743">
        <v>4742</v>
      </c>
      <c r="P4743" t="str">
        <f>IFERROR(IF(COUNTIF(個人情報!$BI$5:$BI$401,"登録番号" &amp; リスト!O4743)&gt;=1,"",IF(VLOOKUP(O4743,登録者リスト!$A$1:$D$43729,4,FALSE)=基本情報!$D$6,O4743,"")),"")</f>
        <v/>
      </c>
    </row>
    <row r="4744" spans="15:16" x14ac:dyDescent="0.15">
      <c r="O4744">
        <v>4743</v>
      </c>
      <c r="P4744" t="str">
        <f>IFERROR(IF(COUNTIF(個人情報!$BI$5:$BI$401,"登録番号" &amp; リスト!O4744)&gt;=1,"",IF(VLOOKUP(O4744,登録者リスト!$A$1:$D$43729,4,FALSE)=基本情報!$D$6,O4744,"")),"")</f>
        <v/>
      </c>
    </row>
    <row r="4745" spans="15:16" x14ac:dyDescent="0.15">
      <c r="O4745">
        <v>4744</v>
      </c>
      <c r="P4745" t="str">
        <f>IFERROR(IF(COUNTIF(個人情報!$BI$5:$BI$401,"登録番号" &amp; リスト!O4745)&gt;=1,"",IF(VLOOKUP(O4745,登録者リスト!$A$1:$D$43729,4,FALSE)=基本情報!$D$6,O4745,"")),"")</f>
        <v/>
      </c>
    </row>
    <row r="4746" spans="15:16" x14ac:dyDescent="0.15">
      <c r="O4746">
        <v>4745</v>
      </c>
      <c r="P4746" t="str">
        <f>IFERROR(IF(COUNTIF(個人情報!$BI$5:$BI$401,"登録番号" &amp; リスト!O4746)&gt;=1,"",IF(VLOOKUP(O4746,登録者リスト!$A$1:$D$43729,4,FALSE)=基本情報!$D$6,O4746,"")),"")</f>
        <v/>
      </c>
    </row>
    <row r="4747" spans="15:16" x14ac:dyDescent="0.15">
      <c r="O4747">
        <v>4746</v>
      </c>
      <c r="P4747" t="str">
        <f>IFERROR(IF(COUNTIF(個人情報!$BI$5:$BI$401,"登録番号" &amp; リスト!O4747)&gt;=1,"",IF(VLOOKUP(O4747,登録者リスト!$A$1:$D$43729,4,FALSE)=基本情報!$D$6,O4747,"")),"")</f>
        <v/>
      </c>
    </row>
    <row r="4748" spans="15:16" x14ac:dyDescent="0.15">
      <c r="O4748">
        <v>4747</v>
      </c>
      <c r="P4748" t="str">
        <f>IFERROR(IF(COUNTIF(個人情報!$BI$5:$BI$401,"登録番号" &amp; リスト!O4748)&gt;=1,"",IF(VLOOKUP(O4748,登録者リスト!$A$1:$D$43729,4,FALSE)=基本情報!$D$6,O4748,"")),"")</f>
        <v/>
      </c>
    </row>
    <row r="4749" spans="15:16" x14ac:dyDescent="0.15">
      <c r="O4749">
        <v>4748</v>
      </c>
      <c r="P4749" t="str">
        <f>IFERROR(IF(COUNTIF(個人情報!$BI$5:$BI$401,"登録番号" &amp; リスト!O4749)&gt;=1,"",IF(VLOOKUP(O4749,登録者リスト!$A$1:$D$43729,4,FALSE)=基本情報!$D$6,O4749,"")),"")</f>
        <v/>
      </c>
    </row>
    <row r="4750" spans="15:16" x14ac:dyDescent="0.15">
      <c r="O4750">
        <v>4749</v>
      </c>
      <c r="P4750" t="str">
        <f>IFERROR(IF(COUNTIF(個人情報!$BI$5:$BI$401,"登録番号" &amp; リスト!O4750)&gt;=1,"",IF(VLOOKUP(O4750,登録者リスト!$A$1:$D$43729,4,FALSE)=基本情報!$D$6,O4750,"")),"")</f>
        <v/>
      </c>
    </row>
    <row r="4751" spans="15:16" x14ac:dyDescent="0.15">
      <c r="O4751">
        <v>4750</v>
      </c>
      <c r="P4751" t="str">
        <f>IFERROR(IF(COUNTIF(個人情報!$BI$5:$BI$401,"登録番号" &amp; リスト!O4751)&gt;=1,"",IF(VLOOKUP(O4751,登録者リスト!$A$1:$D$43729,4,FALSE)=基本情報!$D$6,O4751,"")),"")</f>
        <v/>
      </c>
    </row>
    <row r="4752" spans="15:16" x14ac:dyDescent="0.15">
      <c r="O4752">
        <v>4751</v>
      </c>
      <c r="P4752" t="str">
        <f>IFERROR(IF(COUNTIF(個人情報!$BI$5:$BI$401,"登録番号" &amp; リスト!O4752)&gt;=1,"",IF(VLOOKUP(O4752,登録者リスト!$A$1:$D$43729,4,FALSE)=基本情報!$D$6,O4752,"")),"")</f>
        <v/>
      </c>
    </row>
    <row r="4753" spans="15:16" x14ac:dyDescent="0.15">
      <c r="O4753">
        <v>4752</v>
      </c>
      <c r="P4753" t="str">
        <f>IFERROR(IF(COUNTIF(個人情報!$BI$5:$BI$401,"登録番号" &amp; リスト!O4753)&gt;=1,"",IF(VLOOKUP(O4753,登録者リスト!$A$1:$D$43729,4,FALSE)=基本情報!$D$6,O4753,"")),"")</f>
        <v/>
      </c>
    </row>
    <row r="4754" spans="15:16" x14ac:dyDescent="0.15">
      <c r="O4754">
        <v>4753</v>
      </c>
      <c r="P4754" t="str">
        <f>IFERROR(IF(COUNTIF(個人情報!$BI$5:$BI$401,"登録番号" &amp; リスト!O4754)&gt;=1,"",IF(VLOOKUP(O4754,登録者リスト!$A$1:$D$43729,4,FALSE)=基本情報!$D$6,O4754,"")),"")</f>
        <v/>
      </c>
    </row>
    <row r="4755" spans="15:16" x14ac:dyDescent="0.15">
      <c r="O4755">
        <v>4754</v>
      </c>
      <c r="P4755" t="str">
        <f>IFERROR(IF(COUNTIF(個人情報!$BI$5:$BI$401,"登録番号" &amp; リスト!O4755)&gt;=1,"",IF(VLOOKUP(O4755,登録者リスト!$A$1:$D$43729,4,FALSE)=基本情報!$D$6,O4755,"")),"")</f>
        <v/>
      </c>
    </row>
    <row r="4756" spans="15:16" x14ac:dyDescent="0.15">
      <c r="O4756">
        <v>4755</v>
      </c>
      <c r="P4756" t="str">
        <f>IFERROR(IF(COUNTIF(個人情報!$BI$5:$BI$401,"登録番号" &amp; リスト!O4756)&gt;=1,"",IF(VLOOKUP(O4756,登録者リスト!$A$1:$D$43729,4,FALSE)=基本情報!$D$6,O4756,"")),"")</f>
        <v/>
      </c>
    </row>
    <row r="4757" spans="15:16" x14ac:dyDescent="0.15">
      <c r="O4757">
        <v>4756</v>
      </c>
      <c r="P4757" t="str">
        <f>IFERROR(IF(COUNTIF(個人情報!$BI$5:$BI$401,"登録番号" &amp; リスト!O4757)&gt;=1,"",IF(VLOOKUP(O4757,登録者リスト!$A$1:$D$43729,4,FALSE)=基本情報!$D$6,O4757,"")),"")</f>
        <v/>
      </c>
    </row>
    <row r="4758" spans="15:16" x14ac:dyDescent="0.15">
      <c r="O4758">
        <v>4757</v>
      </c>
      <c r="P4758" t="str">
        <f>IFERROR(IF(COUNTIF(個人情報!$BI$5:$BI$401,"登録番号" &amp; リスト!O4758)&gt;=1,"",IF(VLOOKUP(O4758,登録者リスト!$A$1:$D$43729,4,FALSE)=基本情報!$D$6,O4758,"")),"")</f>
        <v/>
      </c>
    </row>
    <row r="4759" spans="15:16" x14ac:dyDescent="0.15">
      <c r="O4759">
        <v>4758</v>
      </c>
      <c r="P4759" t="str">
        <f>IFERROR(IF(COUNTIF(個人情報!$BI$5:$BI$401,"登録番号" &amp; リスト!O4759)&gt;=1,"",IF(VLOOKUP(O4759,登録者リスト!$A$1:$D$43729,4,FALSE)=基本情報!$D$6,O4759,"")),"")</f>
        <v/>
      </c>
    </row>
    <row r="4760" spans="15:16" x14ac:dyDescent="0.15">
      <c r="O4760">
        <v>4759</v>
      </c>
      <c r="P4760" t="str">
        <f>IFERROR(IF(COUNTIF(個人情報!$BI$5:$BI$401,"登録番号" &amp; リスト!O4760)&gt;=1,"",IF(VLOOKUP(O4760,登録者リスト!$A$1:$D$43729,4,FALSE)=基本情報!$D$6,O4760,"")),"")</f>
        <v/>
      </c>
    </row>
    <row r="4761" spans="15:16" x14ac:dyDescent="0.15">
      <c r="O4761">
        <v>4760</v>
      </c>
      <c r="P4761" t="str">
        <f>IFERROR(IF(COUNTIF(個人情報!$BI$5:$BI$401,"登録番号" &amp; リスト!O4761)&gt;=1,"",IF(VLOOKUP(O4761,登録者リスト!$A$1:$D$43729,4,FALSE)=基本情報!$D$6,O4761,"")),"")</f>
        <v/>
      </c>
    </row>
    <row r="4762" spans="15:16" x14ac:dyDescent="0.15">
      <c r="O4762">
        <v>4761</v>
      </c>
      <c r="P4762" t="str">
        <f>IFERROR(IF(COUNTIF(個人情報!$BI$5:$BI$401,"登録番号" &amp; リスト!O4762)&gt;=1,"",IF(VLOOKUP(O4762,登録者リスト!$A$1:$D$43729,4,FALSE)=基本情報!$D$6,O4762,"")),"")</f>
        <v/>
      </c>
    </row>
    <row r="4763" spans="15:16" x14ac:dyDescent="0.15">
      <c r="O4763">
        <v>4762</v>
      </c>
      <c r="P4763" t="str">
        <f>IFERROR(IF(COUNTIF(個人情報!$BI$5:$BI$401,"登録番号" &amp; リスト!O4763)&gt;=1,"",IF(VLOOKUP(O4763,登録者リスト!$A$1:$D$43729,4,FALSE)=基本情報!$D$6,O4763,"")),"")</f>
        <v/>
      </c>
    </row>
    <row r="4764" spans="15:16" x14ac:dyDescent="0.15">
      <c r="O4764">
        <v>4763</v>
      </c>
      <c r="P4764" t="str">
        <f>IFERROR(IF(COUNTIF(個人情報!$BI$5:$BI$401,"登録番号" &amp; リスト!O4764)&gt;=1,"",IF(VLOOKUP(O4764,登録者リスト!$A$1:$D$43729,4,FALSE)=基本情報!$D$6,O4764,"")),"")</f>
        <v/>
      </c>
    </row>
    <row r="4765" spans="15:16" x14ac:dyDescent="0.15">
      <c r="O4765">
        <v>4764</v>
      </c>
      <c r="P4765" t="str">
        <f>IFERROR(IF(COUNTIF(個人情報!$BI$5:$BI$401,"登録番号" &amp; リスト!O4765)&gt;=1,"",IF(VLOOKUP(O4765,登録者リスト!$A$1:$D$43729,4,FALSE)=基本情報!$D$6,O4765,"")),"")</f>
        <v/>
      </c>
    </row>
    <row r="4766" spans="15:16" x14ac:dyDescent="0.15">
      <c r="O4766">
        <v>4765</v>
      </c>
      <c r="P4766" t="str">
        <f>IFERROR(IF(COUNTIF(個人情報!$BI$5:$BI$401,"登録番号" &amp; リスト!O4766)&gt;=1,"",IF(VLOOKUP(O4766,登録者リスト!$A$1:$D$43729,4,FALSE)=基本情報!$D$6,O4766,"")),"")</f>
        <v/>
      </c>
    </row>
    <row r="4767" spans="15:16" x14ac:dyDescent="0.15">
      <c r="O4767">
        <v>4766</v>
      </c>
      <c r="P4767" t="str">
        <f>IFERROR(IF(COUNTIF(個人情報!$BI$5:$BI$401,"登録番号" &amp; リスト!O4767)&gt;=1,"",IF(VLOOKUP(O4767,登録者リスト!$A$1:$D$43729,4,FALSE)=基本情報!$D$6,O4767,"")),"")</f>
        <v/>
      </c>
    </row>
    <row r="4768" spans="15:16" x14ac:dyDescent="0.15">
      <c r="O4768">
        <v>4767</v>
      </c>
      <c r="P4768" t="str">
        <f>IFERROR(IF(COUNTIF(個人情報!$BI$5:$BI$401,"登録番号" &amp; リスト!O4768)&gt;=1,"",IF(VLOOKUP(O4768,登録者リスト!$A$1:$D$43729,4,FALSE)=基本情報!$D$6,O4768,"")),"")</f>
        <v/>
      </c>
    </row>
    <row r="4769" spans="15:16" x14ac:dyDescent="0.15">
      <c r="O4769">
        <v>4768</v>
      </c>
      <c r="P4769" t="str">
        <f>IFERROR(IF(COUNTIF(個人情報!$BI$5:$BI$401,"登録番号" &amp; リスト!O4769)&gt;=1,"",IF(VLOOKUP(O4769,登録者リスト!$A$1:$D$43729,4,FALSE)=基本情報!$D$6,O4769,"")),"")</f>
        <v/>
      </c>
    </row>
    <row r="4770" spans="15:16" x14ac:dyDescent="0.15">
      <c r="O4770">
        <v>4769</v>
      </c>
      <c r="P4770" t="str">
        <f>IFERROR(IF(COUNTIF(個人情報!$BI$5:$BI$401,"登録番号" &amp; リスト!O4770)&gt;=1,"",IF(VLOOKUP(O4770,登録者リスト!$A$1:$D$43729,4,FALSE)=基本情報!$D$6,O4770,"")),"")</f>
        <v/>
      </c>
    </row>
    <row r="4771" spans="15:16" x14ac:dyDescent="0.15">
      <c r="O4771">
        <v>4770</v>
      </c>
      <c r="P4771" t="str">
        <f>IFERROR(IF(COUNTIF(個人情報!$BI$5:$BI$401,"登録番号" &amp; リスト!O4771)&gt;=1,"",IF(VLOOKUP(O4771,登録者リスト!$A$1:$D$43729,4,FALSE)=基本情報!$D$6,O4771,"")),"")</f>
        <v/>
      </c>
    </row>
    <row r="4772" spans="15:16" x14ac:dyDescent="0.15">
      <c r="O4772">
        <v>4771</v>
      </c>
      <c r="P4772" t="str">
        <f>IFERROR(IF(COUNTIF(個人情報!$BI$5:$BI$401,"登録番号" &amp; リスト!O4772)&gt;=1,"",IF(VLOOKUP(O4772,登録者リスト!$A$1:$D$43729,4,FALSE)=基本情報!$D$6,O4772,"")),"")</f>
        <v/>
      </c>
    </row>
    <row r="4773" spans="15:16" x14ac:dyDescent="0.15">
      <c r="O4773">
        <v>4772</v>
      </c>
      <c r="P4773" t="str">
        <f>IFERROR(IF(COUNTIF(個人情報!$BI$5:$BI$401,"登録番号" &amp; リスト!O4773)&gt;=1,"",IF(VLOOKUP(O4773,登録者リスト!$A$1:$D$43729,4,FALSE)=基本情報!$D$6,O4773,"")),"")</f>
        <v/>
      </c>
    </row>
    <row r="4774" spans="15:16" x14ac:dyDescent="0.15">
      <c r="O4774">
        <v>4773</v>
      </c>
      <c r="P4774" t="str">
        <f>IFERROR(IF(COUNTIF(個人情報!$BI$5:$BI$401,"登録番号" &amp; リスト!O4774)&gt;=1,"",IF(VLOOKUP(O4774,登録者リスト!$A$1:$D$43729,4,FALSE)=基本情報!$D$6,O4774,"")),"")</f>
        <v/>
      </c>
    </row>
    <row r="4775" spans="15:16" x14ac:dyDescent="0.15">
      <c r="O4775">
        <v>4774</v>
      </c>
      <c r="P4775" t="str">
        <f>IFERROR(IF(COUNTIF(個人情報!$BI$5:$BI$401,"登録番号" &amp; リスト!O4775)&gt;=1,"",IF(VLOOKUP(O4775,登録者リスト!$A$1:$D$43729,4,FALSE)=基本情報!$D$6,O4775,"")),"")</f>
        <v/>
      </c>
    </row>
    <row r="4776" spans="15:16" x14ac:dyDescent="0.15">
      <c r="O4776">
        <v>4775</v>
      </c>
      <c r="P4776" t="str">
        <f>IFERROR(IF(COUNTIF(個人情報!$BI$5:$BI$401,"登録番号" &amp; リスト!O4776)&gt;=1,"",IF(VLOOKUP(O4776,登録者リスト!$A$1:$D$43729,4,FALSE)=基本情報!$D$6,O4776,"")),"")</f>
        <v/>
      </c>
    </row>
    <row r="4777" spans="15:16" x14ac:dyDescent="0.15">
      <c r="O4777">
        <v>4776</v>
      </c>
      <c r="P4777" t="str">
        <f>IFERROR(IF(COUNTIF(個人情報!$BI$5:$BI$401,"登録番号" &amp; リスト!O4777)&gt;=1,"",IF(VLOOKUP(O4777,登録者リスト!$A$1:$D$43729,4,FALSE)=基本情報!$D$6,O4777,"")),"")</f>
        <v/>
      </c>
    </row>
    <row r="4778" spans="15:16" x14ac:dyDescent="0.15">
      <c r="O4778">
        <v>4777</v>
      </c>
      <c r="P4778" t="str">
        <f>IFERROR(IF(COUNTIF(個人情報!$BI$5:$BI$401,"登録番号" &amp; リスト!O4778)&gt;=1,"",IF(VLOOKUP(O4778,登録者リスト!$A$1:$D$43729,4,FALSE)=基本情報!$D$6,O4778,"")),"")</f>
        <v/>
      </c>
    </row>
    <row r="4779" spans="15:16" x14ac:dyDescent="0.15">
      <c r="O4779">
        <v>4778</v>
      </c>
      <c r="P4779" t="str">
        <f>IFERROR(IF(COUNTIF(個人情報!$BI$5:$BI$401,"登録番号" &amp; リスト!O4779)&gt;=1,"",IF(VLOOKUP(O4779,登録者リスト!$A$1:$D$43729,4,FALSE)=基本情報!$D$6,O4779,"")),"")</f>
        <v/>
      </c>
    </row>
    <row r="4780" spans="15:16" x14ac:dyDescent="0.15">
      <c r="O4780">
        <v>4779</v>
      </c>
      <c r="P4780" t="str">
        <f>IFERROR(IF(COUNTIF(個人情報!$BI$5:$BI$401,"登録番号" &amp; リスト!O4780)&gt;=1,"",IF(VLOOKUP(O4780,登録者リスト!$A$1:$D$43729,4,FALSE)=基本情報!$D$6,O4780,"")),"")</f>
        <v/>
      </c>
    </row>
    <row r="4781" spans="15:16" x14ac:dyDescent="0.15">
      <c r="O4781">
        <v>4780</v>
      </c>
      <c r="P4781" t="str">
        <f>IFERROR(IF(COUNTIF(個人情報!$BI$5:$BI$401,"登録番号" &amp; リスト!O4781)&gt;=1,"",IF(VLOOKUP(O4781,登録者リスト!$A$1:$D$43729,4,FALSE)=基本情報!$D$6,O4781,"")),"")</f>
        <v/>
      </c>
    </row>
    <row r="4782" spans="15:16" x14ac:dyDescent="0.15">
      <c r="O4782">
        <v>4781</v>
      </c>
      <c r="P4782" t="str">
        <f>IFERROR(IF(COUNTIF(個人情報!$BI$5:$BI$401,"登録番号" &amp; リスト!O4782)&gt;=1,"",IF(VLOOKUP(O4782,登録者リスト!$A$1:$D$43729,4,FALSE)=基本情報!$D$6,O4782,"")),"")</f>
        <v/>
      </c>
    </row>
    <row r="4783" spans="15:16" x14ac:dyDescent="0.15">
      <c r="O4783">
        <v>4782</v>
      </c>
      <c r="P4783" t="str">
        <f>IFERROR(IF(COUNTIF(個人情報!$BI$5:$BI$401,"登録番号" &amp; リスト!O4783)&gt;=1,"",IF(VLOOKUP(O4783,登録者リスト!$A$1:$D$43729,4,FALSE)=基本情報!$D$6,O4783,"")),"")</f>
        <v/>
      </c>
    </row>
    <row r="4784" spans="15:16" x14ac:dyDescent="0.15">
      <c r="O4784">
        <v>4783</v>
      </c>
      <c r="P4784" t="str">
        <f>IFERROR(IF(COUNTIF(個人情報!$BI$5:$BI$401,"登録番号" &amp; リスト!O4784)&gt;=1,"",IF(VLOOKUP(O4784,登録者リスト!$A$1:$D$43729,4,FALSE)=基本情報!$D$6,O4784,"")),"")</f>
        <v/>
      </c>
    </row>
    <row r="4785" spans="15:16" x14ac:dyDescent="0.15">
      <c r="O4785">
        <v>4784</v>
      </c>
      <c r="P4785" t="str">
        <f>IFERROR(IF(COUNTIF(個人情報!$BI$5:$BI$401,"登録番号" &amp; リスト!O4785)&gt;=1,"",IF(VLOOKUP(O4785,登録者リスト!$A$1:$D$43729,4,FALSE)=基本情報!$D$6,O4785,"")),"")</f>
        <v/>
      </c>
    </row>
    <row r="4786" spans="15:16" x14ac:dyDescent="0.15">
      <c r="O4786">
        <v>4785</v>
      </c>
      <c r="P4786" t="str">
        <f>IFERROR(IF(COUNTIF(個人情報!$BI$5:$BI$401,"登録番号" &amp; リスト!O4786)&gt;=1,"",IF(VLOOKUP(O4786,登録者リスト!$A$1:$D$43729,4,FALSE)=基本情報!$D$6,O4786,"")),"")</f>
        <v/>
      </c>
    </row>
    <row r="4787" spans="15:16" x14ac:dyDescent="0.15">
      <c r="O4787">
        <v>4786</v>
      </c>
      <c r="P4787" t="str">
        <f>IFERROR(IF(COUNTIF(個人情報!$BI$5:$BI$401,"登録番号" &amp; リスト!O4787)&gt;=1,"",IF(VLOOKUP(O4787,登録者リスト!$A$1:$D$43729,4,FALSE)=基本情報!$D$6,O4787,"")),"")</f>
        <v/>
      </c>
    </row>
    <row r="4788" spans="15:16" x14ac:dyDescent="0.15">
      <c r="O4788">
        <v>4787</v>
      </c>
      <c r="P4788" t="str">
        <f>IFERROR(IF(COUNTIF(個人情報!$BI$5:$BI$401,"登録番号" &amp; リスト!O4788)&gt;=1,"",IF(VLOOKUP(O4788,登録者リスト!$A$1:$D$43729,4,FALSE)=基本情報!$D$6,O4788,"")),"")</f>
        <v/>
      </c>
    </row>
    <row r="4789" spans="15:16" x14ac:dyDescent="0.15">
      <c r="O4789">
        <v>4788</v>
      </c>
      <c r="P4789" t="str">
        <f>IFERROR(IF(COUNTIF(個人情報!$BI$5:$BI$401,"登録番号" &amp; リスト!O4789)&gt;=1,"",IF(VLOOKUP(O4789,登録者リスト!$A$1:$D$43729,4,FALSE)=基本情報!$D$6,O4789,"")),"")</f>
        <v/>
      </c>
    </row>
    <row r="4790" spans="15:16" x14ac:dyDescent="0.15">
      <c r="O4790">
        <v>4789</v>
      </c>
      <c r="P4790" t="str">
        <f>IFERROR(IF(COUNTIF(個人情報!$BI$5:$BI$401,"登録番号" &amp; リスト!O4790)&gt;=1,"",IF(VLOOKUP(O4790,登録者リスト!$A$1:$D$43729,4,FALSE)=基本情報!$D$6,O4790,"")),"")</f>
        <v/>
      </c>
    </row>
    <row r="4791" spans="15:16" x14ac:dyDescent="0.15">
      <c r="O4791">
        <v>4790</v>
      </c>
      <c r="P4791" t="str">
        <f>IFERROR(IF(COUNTIF(個人情報!$BI$5:$BI$401,"登録番号" &amp; リスト!O4791)&gt;=1,"",IF(VLOOKUP(O4791,登録者リスト!$A$1:$D$43729,4,FALSE)=基本情報!$D$6,O4791,"")),"")</f>
        <v/>
      </c>
    </row>
    <row r="4792" spans="15:16" x14ac:dyDescent="0.15">
      <c r="O4792">
        <v>4791</v>
      </c>
      <c r="P4792" t="str">
        <f>IFERROR(IF(COUNTIF(個人情報!$BI$5:$BI$401,"登録番号" &amp; リスト!O4792)&gt;=1,"",IF(VLOOKUP(O4792,登録者リスト!$A$1:$D$43729,4,FALSE)=基本情報!$D$6,O4792,"")),"")</f>
        <v/>
      </c>
    </row>
    <row r="4793" spans="15:16" x14ac:dyDescent="0.15">
      <c r="O4793">
        <v>4792</v>
      </c>
      <c r="P4793" t="str">
        <f>IFERROR(IF(COUNTIF(個人情報!$BI$5:$BI$401,"登録番号" &amp; リスト!O4793)&gt;=1,"",IF(VLOOKUP(O4793,登録者リスト!$A$1:$D$43729,4,FALSE)=基本情報!$D$6,O4793,"")),"")</f>
        <v/>
      </c>
    </row>
    <row r="4794" spans="15:16" x14ac:dyDescent="0.15">
      <c r="O4794">
        <v>4793</v>
      </c>
      <c r="P4794" t="str">
        <f>IFERROR(IF(COUNTIF(個人情報!$BI$5:$BI$401,"登録番号" &amp; リスト!O4794)&gt;=1,"",IF(VLOOKUP(O4794,登録者リスト!$A$1:$D$43729,4,FALSE)=基本情報!$D$6,O4794,"")),"")</f>
        <v/>
      </c>
    </row>
    <row r="4795" spans="15:16" x14ac:dyDescent="0.15">
      <c r="O4795">
        <v>4794</v>
      </c>
      <c r="P4795" t="str">
        <f>IFERROR(IF(COUNTIF(個人情報!$BI$5:$BI$401,"登録番号" &amp; リスト!O4795)&gt;=1,"",IF(VLOOKUP(O4795,登録者リスト!$A$1:$D$43729,4,FALSE)=基本情報!$D$6,O4795,"")),"")</f>
        <v/>
      </c>
    </row>
    <row r="4796" spans="15:16" x14ac:dyDescent="0.15">
      <c r="O4796">
        <v>4795</v>
      </c>
      <c r="P4796" t="str">
        <f>IFERROR(IF(COUNTIF(個人情報!$BI$5:$BI$401,"登録番号" &amp; リスト!O4796)&gt;=1,"",IF(VLOOKUP(O4796,登録者リスト!$A$1:$D$43729,4,FALSE)=基本情報!$D$6,O4796,"")),"")</f>
        <v/>
      </c>
    </row>
    <row r="4797" spans="15:16" x14ac:dyDescent="0.15">
      <c r="O4797">
        <v>4796</v>
      </c>
      <c r="P4797" t="str">
        <f>IFERROR(IF(COUNTIF(個人情報!$BI$5:$BI$401,"登録番号" &amp; リスト!O4797)&gt;=1,"",IF(VLOOKUP(O4797,登録者リスト!$A$1:$D$43729,4,FALSE)=基本情報!$D$6,O4797,"")),"")</f>
        <v/>
      </c>
    </row>
    <row r="4798" spans="15:16" x14ac:dyDescent="0.15">
      <c r="O4798">
        <v>4797</v>
      </c>
      <c r="P4798" t="str">
        <f>IFERROR(IF(COUNTIF(個人情報!$BI$5:$BI$401,"登録番号" &amp; リスト!O4798)&gt;=1,"",IF(VLOOKUP(O4798,登録者リスト!$A$1:$D$43729,4,FALSE)=基本情報!$D$6,O4798,"")),"")</f>
        <v/>
      </c>
    </row>
    <row r="4799" spans="15:16" x14ac:dyDescent="0.15">
      <c r="O4799">
        <v>4798</v>
      </c>
      <c r="P4799" t="str">
        <f>IFERROR(IF(COUNTIF(個人情報!$BI$5:$BI$401,"登録番号" &amp; リスト!O4799)&gt;=1,"",IF(VLOOKUP(O4799,登録者リスト!$A$1:$D$43729,4,FALSE)=基本情報!$D$6,O4799,"")),"")</f>
        <v/>
      </c>
    </row>
    <row r="4800" spans="15:16" x14ac:dyDescent="0.15">
      <c r="O4800">
        <v>4799</v>
      </c>
      <c r="P4800" t="str">
        <f>IFERROR(IF(COUNTIF(個人情報!$BI$5:$BI$401,"登録番号" &amp; リスト!O4800)&gt;=1,"",IF(VLOOKUP(O4800,登録者リスト!$A$1:$D$43729,4,FALSE)=基本情報!$D$6,O4800,"")),"")</f>
        <v/>
      </c>
    </row>
    <row r="4801" spans="15:16" x14ac:dyDescent="0.15">
      <c r="O4801">
        <v>4800</v>
      </c>
      <c r="P4801" t="str">
        <f>IFERROR(IF(COUNTIF(個人情報!$BI$5:$BI$401,"登録番号" &amp; リスト!O4801)&gt;=1,"",IF(VLOOKUP(O4801,登録者リスト!$A$1:$D$43729,4,FALSE)=基本情報!$D$6,O4801,"")),"")</f>
        <v/>
      </c>
    </row>
    <row r="4802" spans="15:16" x14ac:dyDescent="0.15">
      <c r="O4802">
        <v>4801</v>
      </c>
      <c r="P4802" t="str">
        <f>IFERROR(IF(COUNTIF(個人情報!$BI$5:$BI$401,"登録番号" &amp; リスト!O4802)&gt;=1,"",IF(VLOOKUP(O4802,登録者リスト!$A$1:$D$43729,4,FALSE)=基本情報!$D$6,O4802,"")),"")</f>
        <v/>
      </c>
    </row>
    <row r="4803" spans="15:16" x14ac:dyDescent="0.15">
      <c r="O4803">
        <v>4802</v>
      </c>
      <c r="P4803" t="str">
        <f>IFERROR(IF(COUNTIF(個人情報!$BI$5:$BI$401,"登録番号" &amp; リスト!O4803)&gt;=1,"",IF(VLOOKUP(O4803,登録者リスト!$A$1:$D$43729,4,FALSE)=基本情報!$D$6,O4803,"")),"")</f>
        <v/>
      </c>
    </row>
    <row r="4804" spans="15:16" x14ac:dyDescent="0.15">
      <c r="O4804">
        <v>4803</v>
      </c>
      <c r="P4804" t="str">
        <f>IFERROR(IF(COUNTIF(個人情報!$BI$5:$BI$401,"登録番号" &amp; リスト!O4804)&gt;=1,"",IF(VLOOKUP(O4804,登録者リスト!$A$1:$D$43729,4,FALSE)=基本情報!$D$6,O4804,"")),"")</f>
        <v/>
      </c>
    </row>
    <row r="4805" spans="15:16" x14ac:dyDescent="0.15">
      <c r="O4805">
        <v>4804</v>
      </c>
      <c r="P4805" t="str">
        <f>IFERROR(IF(COUNTIF(個人情報!$BI$5:$BI$401,"登録番号" &amp; リスト!O4805)&gt;=1,"",IF(VLOOKUP(O4805,登録者リスト!$A$1:$D$43729,4,FALSE)=基本情報!$D$6,O4805,"")),"")</f>
        <v/>
      </c>
    </row>
    <row r="4806" spans="15:16" x14ac:dyDescent="0.15">
      <c r="O4806">
        <v>4805</v>
      </c>
      <c r="P4806" t="str">
        <f>IFERROR(IF(COUNTIF(個人情報!$BI$5:$BI$401,"登録番号" &amp; リスト!O4806)&gt;=1,"",IF(VLOOKUP(O4806,登録者リスト!$A$1:$D$43729,4,FALSE)=基本情報!$D$6,O4806,"")),"")</f>
        <v/>
      </c>
    </row>
    <row r="4807" spans="15:16" x14ac:dyDescent="0.15">
      <c r="O4807">
        <v>4806</v>
      </c>
      <c r="P4807" t="str">
        <f>IFERROR(IF(COUNTIF(個人情報!$BI$5:$BI$401,"登録番号" &amp; リスト!O4807)&gt;=1,"",IF(VLOOKUP(O4807,登録者リスト!$A$1:$D$43729,4,FALSE)=基本情報!$D$6,O4807,"")),"")</f>
        <v/>
      </c>
    </row>
    <row r="4808" spans="15:16" x14ac:dyDescent="0.15">
      <c r="O4808">
        <v>4807</v>
      </c>
      <c r="P4808" t="str">
        <f>IFERROR(IF(COUNTIF(個人情報!$BI$5:$BI$401,"登録番号" &amp; リスト!O4808)&gt;=1,"",IF(VLOOKUP(O4808,登録者リスト!$A$1:$D$43729,4,FALSE)=基本情報!$D$6,O4808,"")),"")</f>
        <v/>
      </c>
    </row>
    <row r="4809" spans="15:16" x14ac:dyDescent="0.15">
      <c r="O4809">
        <v>4808</v>
      </c>
      <c r="P4809" t="str">
        <f>IFERROR(IF(COUNTIF(個人情報!$BI$5:$BI$401,"登録番号" &amp; リスト!O4809)&gt;=1,"",IF(VLOOKUP(O4809,登録者リスト!$A$1:$D$43729,4,FALSE)=基本情報!$D$6,O4809,"")),"")</f>
        <v/>
      </c>
    </row>
    <row r="4810" spans="15:16" x14ac:dyDescent="0.15">
      <c r="O4810">
        <v>4809</v>
      </c>
      <c r="P4810" t="str">
        <f>IFERROR(IF(COUNTIF(個人情報!$BI$5:$BI$401,"登録番号" &amp; リスト!O4810)&gt;=1,"",IF(VLOOKUP(O4810,登録者リスト!$A$1:$D$43729,4,FALSE)=基本情報!$D$6,O4810,"")),"")</f>
        <v/>
      </c>
    </row>
    <row r="4811" spans="15:16" x14ac:dyDescent="0.15">
      <c r="O4811">
        <v>4810</v>
      </c>
      <c r="P4811" t="str">
        <f>IFERROR(IF(COUNTIF(個人情報!$BI$5:$BI$401,"登録番号" &amp; リスト!O4811)&gt;=1,"",IF(VLOOKUP(O4811,登録者リスト!$A$1:$D$43729,4,FALSE)=基本情報!$D$6,O4811,"")),"")</f>
        <v/>
      </c>
    </row>
    <row r="4812" spans="15:16" x14ac:dyDescent="0.15">
      <c r="O4812">
        <v>4811</v>
      </c>
      <c r="P4812" t="str">
        <f>IFERROR(IF(COUNTIF(個人情報!$BI$5:$BI$401,"登録番号" &amp; リスト!O4812)&gt;=1,"",IF(VLOOKUP(O4812,登録者リスト!$A$1:$D$43729,4,FALSE)=基本情報!$D$6,O4812,"")),"")</f>
        <v/>
      </c>
    </row>
    <row r="4813" spans="15:16" x14ac:dyDescent="0.15">
      <c r="O4813">
        <v>4812</v>
      </c>
      <c r="P4813" t="str">
        <f>IFERROR(IF(COUNTIF(個人情報!$BI$5:$BI$401,"登録番号" &amp; リスト!O4813)&gt;=1,"",IF(VLOOKUP(O4813,登録者リスト!$A$1:$D$43729,4,FALSE)=基本情報!$D$6,O4813,"")),"")</f>
        <v/>
      </c>
    </row>
    <row r="4814" spans="15:16" x14ac:dyDescent="0.15">
      <c r="O4814">
        <v>4813</v>
      </c>
      <c r="P4814" t="str">
        <f>IFERROR(IF(COUNTIF(個人情報!$BI$5:$BI$401,"登録番号" &amp; リスト!O4814)&gt;=1,"",IF(VLOOKUP(O4814,登録者リスト!$A$1:$D$43729,4,FALSE)=基本情報!$D$6,O4814,"")),"")</f>
        <v/>
      </c>
    </row>
    <row r="4815" spans="15:16" x14ac:dyDescent="0.15">
      <c r="O4815">
        <v>4814</v>
      </c>
      <c r="P4815" t="str">
        <f>IFERROR(IF(COUNTIF(個人情報!$BI$5:$BI$401,"登録番号" &amp; リスト!O4815)&gt;=1,"",IF(VLOOKUP(O4815,登録者リスト!$A$1:$D$43729,4,FALSE)=基本情報!$D$6,O4815,"")),"")</f>
        <v/>
      </c>
    </row>
    <row r="4816" spans="15:16" x14ac:dyDescent="0.15">
      <c r="O4816">
        <v>4815</v>
      </c>
      <c r="P4816" t="str">
        <f>IFERROR(IF(COUNTIF(個人情報!$BI$5:$BI$401,"登録番号" &amp; リスト!O4816)&gt;=1,"",IF(VLOOKUP(O4816,登録者リスト!$A$1:$D$43729,4,FALSE)=基本情報!$D$6,O4816,"")),"")</f>
        <v/>
      </c>
    </row>
    <row r="4817" spans="15:16" x14ac:dyDescent="0.15">
      <c r="O4817">
        <v>4816</v>
      </c>
      <c r="P4817" t="str">
        <f>IFERROR(IF(COUNTIF(個人情報!$BI$5:$BI$401,"登録番号" &amp; リスト!O4817)&gt;=1,"",IF(VLOOKUP(O4817,登録者リスト!$A$1:$D$43729,4,FALSE)=基本情報!$D$6,O4817,"")),"")</f>
        <v/>
      </c>
    </row>
    <row r="4818" spans="15:16" x14ac:dyDescent="0.15">
      <c r="O4818">
        <v>4817</v>
      </c>
      <c r="P4818" t="str">
        <f>IFERROR(IF(COUNTIF(個人情報!$BI$5:$BI$401,"登録番号" &amp; リスト!O4818)&gt;=1,"",IF(VLOOKUP(O4818,登録者リスト!$A$1:$D$43729,4,FALSE)=基本情報!$D$6,O4818,"")),"")</f>
        <v/>
      </c>
    </row>
    <row r="4819" spans="15:16" x14ac:dyDescent="0.15">
      <c r="O4819">
        <v>4818</v>
      </c>
      <c r="P4819" t="str">
        <f>IFERROR(IF(COUNTIF(個人情報!$BI$5:$BI$401,"登録番号" &amp; リスト!O4819)&gt;=1,"",IF(VLOOKUP(O4819,登録者リスト!$A$1:$D$43729,4,FALSE)=基本情報!$D$6,O4819,"")),"")</f>
        <v/>
      </c>
    </row>
    <row r="4820" spans="15:16" x14ac:dyDescent="0.15">
      <c r="O4820">
        <v>4819</v>
      </c>
      <c r="P4820" t="str">
        <f>IFERROR(IF(COUNTIF(個人情報!$BI$5:$BI$401,"登録番号" &amp; リスト!O4820)&gt;=1,"",IF(VLOOKUP(O4820,登録者リスト!$A$1:$D$43729,4,FALSE)=基本情報!$D$6,O4820,"")),"")</f>
        <v/>
      </c>
    </row>
    <row r="4821" spans="15:16" x14ac:dyDescent="0.15">
      <c r="O4821">
        <v>4820</v>
      </c>
      <c r="P4821" t="str">
        <f>IFERROR(IF(COUNTIF(個人情報!$BI$5:$BI$401,"登録番号" &amp; リスト!O4821)&gt;=1,"",IF(VLOOKUP(O4821,登録者リスト!$A$1:$D$43729,4,FALSE)=基本情報!$D$6,O4821,"")),"")</f>
        <v/>
      </c>
    </row>
    <row r="4822" spans="15:16" x14ac:dyDescent="0.15">
      <c r="O4822">
        <v>4821</v>
      </c>
      <c r="P4822" t="str">
        <f>IFERROR(IF(COUNTIF(個人情報!$BI$5:$BI$401,"登録番号" &amp; リスト!O4822)&gt;=1,"",IF(VLOOKUP(O4822,登録者リスト!$A$1:$D$43729,4,FALSE)=基本情報!$D$6,O4822,"")),"")</f>
        <v/>
      </c>
    </row>
    <row r="4823" spans="15:16" x14ac:dyDescent="0.15">
      <c r="O4823">
        <v>4822</v>
      </c>
      <c r="P4823" t="str">
        <f>IFERROR(IF(COUNTIF(個人情報!$BI$5:$BI$401,"登録番号" &amp; リスト!O4823)&gt;=1,"",IF(VLOOKUP(O4823,登録者リスト!$A$1:$D$43729,4,FALSE)=基本情報!$D$6,O4823,"")),"")</f>
        <v/>
      </c>
    </row>
    <row r="4824" spans="15:16" x14ac:dyDescent="0.15">
      <c r="O4824">
        <v>4823</v>
      </c>
      <c r="P4824" t="str">
        <f>IFERROR(IF(COUNTIF(個人情報!$BI$5:$BI$401,"登録番号" &amp; リスト!O4824)&gt;=1,"",IF(VLOOKUP(O4824,登録者リスト!$A$1:$D$43729,4,FALSE)=基本情報!$D$6,O4824,"")),"")</f>
        <v/>
      </c>
    </row>
    <row r="4825" spans="15:16" x14ac:dyDescent="0.15">
      <c r="O4825">
        <v>4824</v>
      </c>
      <c r="P4825" t="str">
        <f>IFERROR(IF(COUNTIF(個人情報!$BI$5:$BI$401,"登録番号" &amp; リスト!O4825)&gt;=1,"",IF(VLOOKUP(O4825,登録者リスト!$A$1:$D$43729,4,FALSE)=基本情報!$D$6,O4825,"")),"")</f>
        <v/>
      </c>
    </row>
    <row r="4826" spans="15:16" x14ac:dyDescent="0.15">
      <c r="O4826">
        <v>4825</v>
      </c>
      <c r="P4826" t="str">
        <f>IFERROR(IF(COUNTIF(個人情報!$BI$5:$BI$401,"登録番号" &amp; リスト!O4826)&gt;=1,"",IF(VLOOKUP(O4826,登録者リスト!$A$1:$D$43729,4,FALSE)=基本情報!$D$6,O4826,"")),"")</f>
        <v/>
      </c>
    </row>
    <row r="4827" spans="15:16" x14ac:dyDescent="0.15">
      <c r="O4827">
        <v>4826</v>
      </c>
      <c r="P4827" t="str">
        <f>IFERROR(IF(COUNTIF(個人情報!$BI$5:$BI$401,"登録番号" &amp; リスト!O4827)&gt;=1,"",IF(VLOOKUP(O4827,登録者リスト!$A$1:$D$43729,4,FALSE)=基本情報!$D$6,O4827,"")),"")</f>
        <v/>
      </c>
    </row>
    <row r="4828" spans="15:16" x14ac:dyDescent="0.15">
      <c r="O4828">
        <v>4827</v>
      </c>
      <c r="P4828" t="str">
        <f>IFERROR(IF(COUNTIF(個人情報!$BI$5:$BI$401,"登録番号" &amp; リスト!O4828)&gt;=1,"",IF(VLOOKUP(O4828,登録者リスト!$A$1:$D$43729,4,FALSE)=基本情報!$D$6,O4828,"")),"")</f>
        <v/>
      </c>
    </row>
    <row r="4829" spans="15:16" x14ac:dyDescent="0.15">
      <c r="O4829">
        <v>4828</v>
      </c>
      <c r="P4829" t="str">
        <f>IFERROR(IF(COUNTIF(個人情報!$BI$5:$BI$401,"登録番号" &amp; リスト!O4829)&gt;=1,"",IF(VLOOKUP(O4829,登録者リスト!$A$1:$D$43729,4,FALSE)=基本情報!$D$6,O4829,"")),"")</f>
        <v/>
      </c>
    </row>
    <row r="4830" spans="15:16" x14ac:dyDescent="0.15">
      <c r="O4830">
        <v>4829</v>
      </c>
      <c r="P4830" t="str">
        <f>IFERROR(IF(COUNTIF(個人情報!$BI$5:$BI$401,"登録番号" &amp; リスト!O4830)&gt;=1,"",IF(VLOOKUP(O4830,登録者リスト!$A$1:$D$43729,4,FALSE)=基本情報!$D$6,O4830,"")),"")</f>
        <v/>
      </c>
    </row>
    <row r="4831" spans="15:16" x14ac:dyDescent="0.15">
      <c r="O4831">
        <v>4830</v>
      </c>
      <c r="P4831" t="str">
        <f>IFERROR(IF(COUNTIF(個人情報!$BI$5:$BI$401,"登録番号" &amp; リスト!O4831)&gt;=1,"",IF(VLOOKUP(O4831,登録者リスト!$A$1:$D$43729,4,FALSE)=基本情報!$D$6,O4831,"")),"")</f>
        <v/>
      </c>
    </row>
    <row r="4832" spans="15:16" x14ac:dyDescent="0.15">
      <c r="O4832">
        <v>4831</v>
      </c>
      <c r="P4832" t="str">
        <f>IFERROR(IF(COUNTIF(個人情報!$BI$5:$BI$401,"登録番号" &amp; リスト!O4832)&gt;=1,"",IF(VLOOKUP(O4832,登録者リスト!$A$1:$D$43729,4,FALSE)=基本情報!$D$6,O4832,"")),"")</f>
        <v/>
      </c>
    </row>
    <row r="4833" spans="15:16" x14ac:dyDescent="0.15">
      <c r="O4833">
        <v>4832</v>
      </c>
      <c r="P4833" t="str">
        <f>IFERROR(IF(COUNTIF(個人情報!$BI$5:$BI$401,"登録番号" &amp; リスト!O4833)&gt;=1,"",IF(VLOOKUP(O4833,登録者リスト!$A$1:$D$43729,4,FALSE)=基本情報!$D$6,O4833,"")),"")</f>
        <v/>
      </c>
    </row>
    <row r="4834" spans="15:16" x14ac:dyDescent="0.15">
      <c r="O4834">
        <v>4833</v>
      </c>
      <c r="P4834" t="str">
        <f>IFERROR(IF(COUNTIF(個人情報!$BI$5:$BI$401,"登録番号" &amp; リスト!O4834)&gt;=1,"",IF(VLOOKUP(O4834,登録者リスト!$A$1:$D$43729,4,FALSE)=基本情報!$D$6,O4834,"")),"")</f>
        <v/>
      </c>
    </row>
    <row r="4835" spans="15:16" x14ac:dyDescent="0.15">
      <c r="O4835">
        <v>4834</v>
      </c>
      <c r="P4835" t="str">
        <f>IFERROR(IF(COUNTIF(個人情報!$BI$5:$BI$401,"登録番号" &amp; リスト!O4835)&gt;=1,"",IF(VLOOKUP(O4835,登録者リスト!$A$1:$D$43729,4,FALSE)=基本情報!$D$6,O4835,"")),"")</f>
        <v/>
      </c>
    </row>
    <row r="4836" spans="15:16" x14ac:dyDescent="0.15">
      <c r="O4836">
        <v>4835</v>
      </c>
      <c r="P4836" t="str">
        <f>IFERROR(IF(COUNTIF(個人情報!$BI$5:$BI$401,"登録番号" &amp; リスト!O4836)&gt;=1,"",IF(VLOOKUP(O4836,登録者リスト!$A$1:$D$43729,4,FALSE)=基本情報!$D$6,O4836,"")),"")</f>
        <v/>
      </c>
    </row>
    <row r="4837" spans="15:16" x14ac:dyDescent="0.15">
      <c r="O4837">
        <v>4836</v>
      </c>
      <c r="P4837" t="str">
        <f>IFERROR(IF(COUNTIF(個人情報!$BI$5:$BI$401,"登録番号" &amp; リスト!O4837)&gt;=1,"",IF(VLOOKUP(O4837,登録者リスト!$A$1:$D$43729,4,FALSE)=基本情報!$D$6,O4837,"")),"")</f>
        <v/>
      </c>
    </row>
    <row r="4838" spans="15:16" x14ac:dyDescent="0.15">
      <c r="O4838">
        <v>4837</v>
      </c>
      <c r="P4838" t="str">
        <f>IFERROR(IF(COUNTIF(個人情報!$BI$5:$BI$401,"登録番号" &amp; リスト!O4838)&gt;=1,"",IF(VLOOKUP(O4838,登録者リスト!$A$1:$D$43729,4,FALSE)=基本情報!$D$6,O4838,"")),"")</f>
        <v/>
      </c>
    </row>
    <row r="4839" spans="15:16" x14ac:dyDescent="0.15">
      <c r="O4839">
        <v>4838</v>
      </c>
      <c r="P4839" t="str">
        <f>IFERROR(IF(COUNTIF(個人情報!$BI$5:$BI$401,"登録番号" &amp; リスト!O4839)&gt;=1,"",IF(VLOOKUP(O4839,登録者リスト!$A$1:$D$43729,4,FALSE)=基本情報!$D$6,O4839,"")),"")</f>
        <v/>
      </c>
    </row>
    <row r="4840" spans="15:16" x14ac:dyDescent="0.15">
      <c r="O4840">
        <v>4839</v>
      </c>
      <c r="P4840" t="str">
        <f>IFERROR(IF(COUNTIF(個人情報!$BI$5:$BI$401,"登録番号" &amp; リスト!O4840)&gt;=1,"",IF(VLOOKUP(O4840,登録者リスト!$A$1:$D$43729,4,FALSE)=基本情報!$D$6,O4840,"")),"")</f>
        <v/>
      </c>
    </row>
    <row r="4841" spans="15:16" x14ac:dyDescent="0.15">
      <c r="O4841">
        <v>4840</v>
      </c>
      <c r="P4841" t="str">
        <f>IFERROR(IF(COUNTIF(個人情報!$BI$5:$BI$401,"登録番号" &amp; リスト!O4841)&gt;=1,"",IF(VLOOKUP(O4841,登録者リスト!$A$1:$D$43729,4,FALSE)=基本情報!$D$6,O4841,"")),"")</f>
        <v/>
      </c>
    </row>
    <row r="4842" spans="15:16" x14ac:dyDescent="0.15">
      <c r="O4842">
        <v>4841</v>
      </c>
      <c r="P4842" t="str">
        <f>IFERROR(IF(COUNTIF(個人情報!$BI$5:$BI$401,"登録番号" &amp; リスト!O4842)&gt;=1,"",IF(VLOOKUP(O4842,登録者リスト!$A$1:$D$43729,4,FALSE)=基本情報!$D$6,O4842,"")),"")</f>
        <v/>
      </c>
    </row>
    <row r="4843" spans="15:16" x14ac:dyDescent="0.15">
      <c r="O4843">
        <v>4842</v>
      </c>
      <c r="P4843" t="str">
        <f>IFERROR(IF(COUNTIF(個人情報!$BI$5:$BI$401,"登録番号" &amp; リスト!O4843)&gt;=1,"",IF(VLOOKUP(O4843,登録者リスト!$A$1:$D$43729,4,FALSE)=基本情報!$D$6,O4843,"")),"")</f>
        <v/>
      </c>
    </row>
    <row r="4844" spans="15:16" x14ac:dyDescent="0.15">
      <c r="O4844">
        <v>4843</v>
      </c>
      <c r="P4844" t="str">
        <f>IFERROR(IF(COUNTIF(個人情報!$BI$5:$BI$401,"登録番号" &amp; リスト!O4844)&gt;=1,"",IF(VLOOKUP(O4844,登録者リスト!$A$1:$D$43729,4,FALSE)=基本情報!$D$6,O4844,"")),"")</f>
        <v/>
      </c>
    </row>
    <row r="4845" spans="15:16" x14ac:dyDescent="0.15">
      <c r="O4845">
        <v>4844</v>
      </c>
      <c r="P4845" t="str">
        <f>IFERROR(IF(COUNTIF(個人情報!$BI$5:$BI$401,"登録番号" &amp; リスト!O4845)&gt;=1,"",IF(VLOOKUP(O4845,登録者リスト!$A$1:$D$43729,4,FALSE)=基本情報!$D$6,O4845,"")),"")</f>
        <v/>
      </c>
    </row>
    <row r="4846" spans="15:16" x14ac:dyDescent="0.15">
      <c r="O4846">
        <v>4845</v>
      </c>
      <c r="P4846" t="str">
        <f>IFERROR(IF(COUNTIF(個人情報!$BI$5:$BI$401,"登録番号" &amp; リスト!O4846)&gt;=1,"",IF(VLOOKUP(O4846,登録者リスト!$A$1:$D$43729,4,FALSE)=基本情報!$D$6,O4846,"")),"")</f>
        <v/>
      </c>
    </row>
    <row r="4847" spans="15:16" x14ac:dyDescent="0.15">
      <c r="O4847">
        <v>4846</v>
      </c>
      <c r="P4847" t="str">
        <f>IFERROR(IF(COUNTIF(個人情報!$BI$5:$BI$401,"登録番号" &amp; リスト!O4847)&gt;=1,"",IF(VLOOKUP(O4847,登録者リスト!$A$1:$D$43729,4,FALSE)=基本情報!$D$6,O4847,"")),"")</f>
        <v/>
      </c>
    </row>
    <row r="4848" spans="15:16" x14ac:dyDescent="0.15">
      <c r="O4848">
        <v>4847</v>
      </c>
      <c r="P4848" t="str">
        <f>IFERROR(IF(COUNTIF(個人情報!$BI$5:$BI$401,"登録番号" &amp; リスト!O4848)&gt;=1,"",IF(VLOOKUP(O4848,登録者リスト!$A$1:$D$43729,4,FALSE)=基本情報!$D$6,O4848,"")),"")</f>
        <v/>
      </c>
    </row>
    <row r="4849" spans="15:16" x14ac:dyDescent="0.15">
      <c r="O4849">
        <v>4848</v>
      </c>
      <c r="P4849" t="str">
        <f>IFERROR(IF(COUNTIF(個人情報!$BI$5:$BI$401,"登録番号" &amp; リスト!O4849)&gt;=1,"",IF(VLOOKUP(O4849,登録者リスト!$A$1:$D$43729,4,FALSE)=基本情報!$D$6,O4849,"")),"")</f>
        <v/>
      </c>
    </row>
    <row r="4850" spans="15:16" x14ac:dyDescent="0.15">
      <c r="O4850">
        <v>4849</v>
      </c>
      <c r="P4850" t="str">
        <f>IFERROR(IF(COUNTIF(個人情報!$BI$5:$BI$401,"登録番号" &amp; リスト!O4850)&gt;=1,"",IF(VLOOKUP(O4850,登録者リスト!$A$1:$D$43729,4,FALSE)=基本情報!$D$6,O4850,"")),"")</f>
        <v/>
      </c>
    </row>
    <row r="4851" spans="15:16" x14ac:dyDescent="0.15">
      <c r="O4851">
        <v>4850</v>
      </c>
      <c r="P4851" t="str">
        <f>IFERROR(IF(COUNTIF(個人情報!$BI$5:$BI$401,"登録番号" &amp; リスト!O4851)&gt;=1,"",IF(VLOOKUP(O4851,登録者リスト!$A$1:$D$43729,4,FALSE)=基本情報!$D$6,O4851,"")),"")</f>
        <v/>
      </c>
    </row>
    <row r="4852" spans="15:16" x14ac:dyDescent="0.15">
      <c r="O4852">
        <v>4851</v>
      </c>
      <c r="P4852" t="str">
        <f>IFERROR(IF(COUNTIF(個人情報!$BI$5:$BI$401,"登録番号" &amp; リスト!O4852)&gt;=1,"",IF(VLOOKUP(O4852,登録者リスト!$A$1:$D$43729,4,FALSE)=基本情報!$D$6,O4852,"")),"")</f>
        <v/>
      </c>
    </row>
    <row r="4853" spans="15:16" x14ac:dyDescent="0.15">
      <c r="O4853">
        <v>4852</v>
      </c>
      <c r="P4853" t="str">
        <f>IFERROR(IF(COUNTIF(個人情報!$BI$5:$BI$401,"登録番号" &amp; リスト!O4853)&gt;=1,"",IF(VLOOKUP(O4853,登録者リスト!$A$1:$D$43729,4,FALSE)=基本情報!$D$6,O4853,"")),"")</f>
        <v/>
      </c>
    </row>
    <row r="4854" spans="15:16" x14ac:dyDescent="0.15">
      <c r="O4854">
        <v>4853</v>
      </c>
      <c r="P4854" t="str">
        <f>IFERROR(IF(COUNTIF(個人情報!$BI$5:$BI$401,"登録番号" &amp; リスト!O4854)&gt;=1,"",IF(VLOOKUP(O4854,登録者リスト!$A$1:$D$43729,4,FALSE)=基本情報!$D$6,O4854,"")),"")</f>
        <v/>
      </c>
    </row>
    <row r="4855" spans="15:16" x14ac:dyDescent="0.15">
      <c r="O4855">
        <v>4854</v>
      </c>
      <c r="P4855" t="str">
        <f>IFERROR(IF(COUNTIF(個人情報!$BI$5:$BI$401,"登録番号" &amp; リスト!O4855)&gt;=1,"",IF(VLOOKUP(O4855,登録者リスト!$A$1:$D$43729,4,FALSE)=基本情報!$D$6,O4855,"")),"")</f>
        <v/>
      </c>
    </row>
    <row r="4856" spans="15:16" x14ac:dyDescent="0.15">
      <c r="O4856">
        <v>4855</v>
      </c>
      <c r="P4856" t="str">
        <f>IFERROR(IF(COUNTIF(個人情報!$BI$5:$BI$401,"登録番号" &amp; リスト!O4856)&gt;=1,"",IF(VLOOKUP(O4856,登録者リスト!$A$1:$D$43729,4,FALSE)=基本情報!$D$6,O4856,"")),"")</f>
        <v/>
      </c>
    </row>
    <row r="4857" spans="15:16" x14ac:dyDescent="0.15">
      <c r="O4857">
        <v>4856</v>
      </c>
      <c r="P4857" t="str">
        <f>IFERROR(IF(COUNTIF(個人情報!$BI$5:$BI$401,"登録番号" &amp; リスト!O4857)&gt;=1,"",IF(VLOOKUP(O4857,登録者リスト!$A$1:$D$43729,4,FALSE)=基本情報!$D$6,O4857,"")),"")</f>
        <v/>
      </c>
    </row>
    <row r="4858" spans="15:16" x14ac:dyDescent="0.15">
      <c r="O4858">
        <v>4857</v>
      </c>
      <c r="P4858" t="str">
        <f>IFERROR(IF(COUNTIF(個人情報!$BI$5:$BI$401,"登録番号" &amp; リスト!O4858)&gt;=1,"",IF(VLOOKUP(O4858,登録者リスト!$A$1:$D$43729,4,FALSE)=基本情報!$D$6,O4858,"")),"")</f>
        <v/>
      </c>
    </row>
    <row r="4859" spans="15:16" x14ac:dyDescent="0.15">
      <c r="O4859">
        <v>4858</v>
      </c>
      <c r="P4859" t="str">
        <f>IFERROR(IF(COUNTIF(個人情報!$BI$5:$BI$401,"登録番号" &amp; リスト!O4859)&gt;=1,"",IF(VLOOKUP(O4859,登録者リスト!$A$1:$D$43729,4,FALSE)=基本情報!$D$6,O4859,"")),"")</f>
        <v/>
      </c>
    </row>
    <row r="4860" spans="15:16" x14ac:dyDescent="0.15">
      <c r="O4860">
        <v>4859</v>
      </c>
      <c r="P4860" t="str">
        <f>IFERROR(IF(COUNTIF(個人情報!$BI$5:$BI$401,"登録番号" &amp; リスト!O4860)&gt;=1,"",IF(VLOOKUP(O4860,登録者リスト!$A$1:$D$43729,4,FALSE)=基本情報!$D$6,O4860,"")),"")</f>
        <v/>
      </c>
    </row>
    <row r="4861" spans="15:16" x14ac:dyDescent="0.15">
      <c r="O4861">
        <v>4860</v>
      </c>
      <c r="P4861" t="str">
        <f>IFERROR(IF(COUNTIF(個人情報!$BI$5:$BI$401,"登録番号" &amp; リスト!O4861)&gt;=1,"",IF(VLOOKUP(O4861,登録者リスト!$A$1:$D$43729,4,FALSE)=基本情報!$D$6,O4861,"")),"")</f>
        <v/>
      </c>
    </row>
    <row r="4862" spans="15:16" x14ac:dyDescent="0.15">
      <c r="O4862">
        <v>4861</v>
      </c>
      <c r="P4862" t="str">
        <f>IFERROR(IF(COUNTIF(個人情報!$BI$5:$BI$401,"登録番号" &amp; リスト!O4862)&gt;=1,"",IF(VLOOKUP(O4862,登録者リスト!$A$1:$D$43729,4,FALSE)=基本情報!$D$6,O4862,"")),"")</f>
        <v/>
      </c>
    </row>
    <row r="4863" spans="15:16" x14ac:dyDescent="0.15">
      <c r="O4863">
        <v>4862</v>
      </c>
      <c r="P4863" t="str">
        <f>IFERROR(IF(COUNTIF(個人情報!$BI$5:$BI$401,"登録番号" &amp; リスト!O4863)&gt;=1,"",IF(VLOOKUP(O4863,登録者リスト!$A$1:$D$43729,4,FALSE)=基本情報!$D$6,O4863,"")),"")</f>
        <v/>
      </c>
    </row>
    <row r="4864" spans="15:16" x14ac:dyDescent="0.15">
      <c r="O4864">
        <v>4863</v>
      </c>
      <c r="P4864" t="str">
        <f>IFERROR(IF(COUNTIF(個人情報!$BI$5:$BI$401,"登録番号" &amp; リスト!O4864)&gt;=1,"",IF(VLOOKUP(O4864,登録者リスト!$A$1:$D$43729,4,FALSE)=基本情報!$D$6,O4864,"")),"")</f>
        <v/>
      </c>
    </row>
    <row r="4865" spans="15:16" x14ac:dyDescent="0.15">
      <c r="O4865">
        <v>4864</v>
      </c>
      <c r="P4865" t="str">
        <f>IFERROR(IF(COUNTIF(個人情報!$BI$5:$BI$401,"登録番号" &amp; リスト!O4865)&gt;=1,"",IF(VLOOKUP(O4865,登録者リスト!$A$1:$D$43729,4,FALSE)=基本情報!$D$6,O4865,"")),"")</f>
        <v/>
      </c>
    </row>
    <row r="4866" spans="15:16" x14ac:dyDescent="0.15">
      <c r="O4866">
        <v>4865</v>
      </c>
      <c r="P4866" t="str">
        <f>IFERROR(IF(COUNTIF(個人情報!$BI$5:$BI$401,"登録番号" &amp; リスト!O4866)&gt;=1,"",IF(VLOOKUP(O4866,登録者リスト!$A$1:$D$43729,4,FALSE)=基本情報!$D$6,O4866,"")),"")</f>
        <v/>
      </c>
    </row>
    <row r="4867" spans="15:16" x14ac:dyDescent="0.15">
      <c r="O4867">
        <v>4866</v>
      </c>
      <c r="P4867" t="str">
        <f>IFERROR(IF(COUNTIF(個人情報!$BI$5:$BI$401,"登録番号" &amp; リスト!O4867)&gt;=1,"",IF(VLOOKUP(O4867,登録者リスト!$A$1:$D$43729,4,FALSE)=基本情報!$D$6,O4867,"")),"")</f>
        <v/>
      </c>
    </row>
    <row r="4868" spans="15:16" x14ac:dyDescent="0.15">
      <c r="O4868">
        <v>4867</v>
      </c>
      <c r="P4868" t="str">
        <f>IFERROR(IF(COUNTIF(個人情報!$BI$5:$BI$401,"登録番号" &amp; リスト!O4868)&gt;=1,"",IF(VLOOKUP(O4868,登録者リスト!$A$1:$D$43729,4,FALSE)=基本情報!$D$6,O4868,"")),"")</f>
        <v/>
      </c>
    </row>
    <row r="4869" spans="15:16" x14ac:dyDescent="0.15">
      <c r="O4869">
        <v>4868</v>
      </c>
      <c r="P4869" t="str">
        <f>IFERROR(IF(COUNTIF(個人情報!$BI$5:$BI$401,"登録番号" &amp; リスト!O4869)&gt;=1,"",IF(VLOOKUP(O4869,登録者リスト!$A$1:$D$43729,4,FALSE)=基本情報!$D$6,O4869,"")),"")</f>
        <v/>
      </c>
    </row>
    <row r="4870" spans="15:16" x14ac:dyDescent="0.15">
      <c r="O4870">
        <v>4869</v>
      </c>
      <c r="P4870" t="str">
        <f>IFERROR(IF(COUNTIF(個人情報!$BI$5:$BI$401,"登録番号" &amp; リスト!O4870)&gt;=1,"",IF(VLOOKUP(O4870,登録者リスト!$A$1:$D$43729,4,FALSE)=基本情報!$D$6,O4870,"")),"")</f>
        <v/>
      </c>
    </row>
    <row r="4871" spans="15:16" x14ac:dyDescent="0.15">
      <c r="O4871">
        <v>4870</v>
      </c>
      <c r="P4871" t="str">
        <f>IFERROR(IF(COUNTIF(個人情報!$BI$5:$BI$401,"登録番号" &amp; リスト!O4871)&gt;=1,"",IF(VLOOKUP(O4871,登録者リスト!$A$1:$D$43729,4,FALSE)=基本情報!$D$6,O4871,"")),"")</f>
        <v/>
      </c>
    </row>
    <row r="4872" spans="15:16" x14ac:dyDescent="0.15">
      <c r="O4872">
        <v>4871</v>
      </c>
      <c r="P4872" t="str">
        <f>IFERROR(IF(COUNTIF(個人情報!$BI$5:$BI$401,"登録番号" &amp; リスト!O4872)&gt;=1,"",IF(VLOOKUP(O4872,登録者リスト!$A$1:$D$43729,4,FALSE)=基本情報!$D$6,O4872,"")),"")</f>
        <v/>
      </c>
    </row>
    <row r="4873" spans="15:16" x14ac:dyDescent="0.15">
      <c r="O4873">
        <v>4872</v>
      </c>
      <c r="P4873" t="str">
        <f>IFERROR(IF(COUNTIF(個人情報!$BI$5:$BI$401,"登録番号" &amp; リスト!O4873)&gt;=1,"",IF(VLOOKUP(O4873,登録者リスト!$A$1:$D$43729,4,FALSE)=基本情報!$D$6,O4873,"")),"")</f>
        <v/>
      </c>
    </row>
    <row r="4874" spans="15:16" x14ac:dyDescent="0.15">
      <c r="O4874">
        <v>4873</v>
      </c>
      <c r="P4874" t="str">
        <f>IFERROR(IF(COUNTIF(個人情報!$BI$5:$BI$401,"登録番号" &amp; リスト!O4874)&gt;=1,"",IF(VLOOKUP(O4874,登録者リスト!$A$1:$D$43729,4,FALSE)=基本情報!$D$6,O4874,"")),"")</f>
        <v/>
      </c>
    </row>
    <row r="4875" spans="15:16" x14ac:dyDescent="0.15">
      <c r="O4875">
        <v>4874</v>
      </c>
      <c r="P4875" t="str">
        <f>IFERROR(IF(COUNTIF(個人情報!$BI$5:$BI$401,"登録番号" &amp; リスト!O4875)&gt;=1,"",IF(VLOOKUP(O4875,登録者リスト!$A$1:$D$43729,4,FALSE)=基本情報!$D$6,O4875,"")),"")</f>
        <v/>
      </c>
    </row>
    <row r="4876" spans="15:16" x14ac:dyDescent="0.15">
      <c r="O4876">
        <v>4875</v>
      </c>
      <c r="P4876" t="str">
        <f>IFERROR(IF(COUNTIF(個人情報!$BI$5:$BI$401,"登録番号" &amp; リスト!O4876)&gt;=1,"",IF(VLOOKUP(O4876,登録者リスト!$A$1:$D$43729,4,FALSE)=基本情報!$D$6,O4876,"")),"")</f>
        <v/>
      </c>
    </row>
    <row r="4877" spans="15:16" x14ac:dyDescent="0.15">
      <c r="O4877">
        <v>4876</v>
      </c>
      <c r="P4877" t="str">
        <f>IFERROR(IF(COUNTIF(個人情報!$BI$5:$BI$401,"登録番号" &amp; リスト!O4877)&gt;=1,"",IF(VLOOKUP(O4877,登録者リスト!$A$1:$D$43729,4,FALSE)=基本情報!$D$6,O4877,"")),"")</f>
        <v/>
      </c>
    </row>
    <row r="4878" spans="15:16" x14ac:dyDescent="0.15">
      <c r="O4878">
        <v>4877</v>
      </c>
      <c r="P4878" t="str">
        <f>IFERROR(IF(COUNTIF(個人情報!$BI$5:$BI$401,"登録番号" &amp; リスト!O4878)&gt;=1,"",IF(VLOOKUP(O4878,登録者リスト!$A$1:$D$43729,4,FALSE)=基本情報!$D$6,O4878,"")),"")</f>
        <v/>
      </c>
    </row>
    <row r="4879" spans="15:16" x14ac:dyDescent="0.15">
      <c r="O4879">
        <v>4878</v>
      </c>
      <c r="P4879" t="str">
        <f>IFERROR(IF(COUNTIF(個人情報!$BI$5:$BI$401,"登録番号" &amp; リスト!O4879)&gt;=1,"",IF(VLOOKUP(O4879,登録者リスト!$A$1:$D$43729,4,FALSE)=基本情報!$D$6,O4879,"")),"")</f>
        <v/>
      </c>
    </row>
    <row r="4880" spans="15:16" x14ac:dyDescent="0.15">
      <c r="O4880">
        <v>4879</v>
      </c>
      <c r="P4880" t="str">
        <f>IFERROR(IF(COUNTIF(個人情報!$BI$5:$BI$401,"登録番号" &amp; リスト!O4880)&gt;=1,"",IF(VLOOKUP(O4880,登録者リスト!$A$1:$D$43729,4,FALSE)=基本情報!$D$6,O4880,"")),"")</f>
        <v/>
      </c>
    </row>
    <row r="4881" spans="15:16" x14ac:dyDescent="0.15">
      <c r="O4881">
        <v>4880</v>
      </c>
      <c r="P4881" t="str">
        <f>IFERROR(IF(COUNTIF(個人情報!$BI$5:$BI$401,"登録番号" &amp; リスト!O4881)&gt;=1,"",IF(VLOOKUP(O4881,登録者リスト!$A$1:$D$43729,4,FALSE)=基本情報!$D$6,O4881,"")),"")</f>
        <v/>
      </c>
    </row>
    <row r="4882" spans="15:16" x14ac:dyDescent="0.15">
      <c r="O4882">
        <v>4881</v>
      </c>
      <c r="P4882" t="str">
        <f>IFERROR(IF(COUNTIF(個人情報!$BI$5:$BI$401,"登録番号" &amp; リスト!O4882)&gt;=1,"",IF(VLOOKUP(O4882,登録者リスト!$A$1:$D$43729,4,FALSE)=基本情報!$D$6,O4882,"")),"")</f>
        <v/>
      </c>
    </row>
    <row r="4883" spans="15:16" x14ac:dyDescent="0.15">
      <c r="O4883">
        <v>4882</v>
      </c>
      <c r="P4883" t="str">
        <f>IFERROR(IF(COUNTIF(個人情報!$BI$5:$BI$401,"登録番号" &amp; リスト!O4883)&gt;=1,"",IF(VLOOKUP(O4883,登録者リスト!$A$1:$D$43729,4,FALSE)=基本情報!$D$6,O4883,"")),"")</f>
        <v/>
      </c>
    </row>
    <row r="4884" spans="15:16" x14ac:dyDescent="0.15">
      <c r="O4884">
        <v>4883</v>
      </c>
      <c r="P4884" t="str">
        <f>IFERROR(IF(COUNTIF(個人情報!$BI$5:$BI$401,"登録番号" &amp; リスト!O4884)&gt;=1,"",IF(VLOOKUP(O4884,登録者リスト!$A$1:$D$43729,4,FALSE)=基本情報!$D$6,O4884,"")),"")</f>
        <v/>
      </c>
    </row>
    <row r="4885" spans="15:16" x14ac:dyDescent="0.15">
      <c r="O4885">
        <v>4884</v>
      </c>
      <c r="P4885" t="str">
        <f>IFERROR(IF(COUNTIF(個人情報!$BI$5:$BI$401,"登録番号" &amp; リスト!O4885)&gt;=1,"",IF(VLOOKUP(O4885,登録者リスト!$A$1:$D$43729,4,FALSE)=基本情報!$D$6,O4885,"")),"")</f>
        <v/>
      </c>
    </row>
    <row r="4886" spans="15:16" x14ac:dyDescent="0.15">
      <c r="O4886">
        <v>4885</v>
      </c>
      <c r="P4886" t="str">
        <f>IFERROR(IF(COUNTIF(個人情報!$BI$5:$BI$401,"登録番号" &amp; リスト!O4886)&gt;=1,"",IF(VLOOKUP(O4886,登録者リスト!$A$1:$D$43729,4,FALSE)=基本情報!$D$6,O4886,"")),"")</f>
        <v/>
      </c>
    </row>
    <row r="4887" spans="15:16" x14ac:dyDescent="0.15">
      <c r="O4887">
        <v>4886</v>
      </c>
      <c r="P4887" t="str">
        <f>IFERROR(IF(COUNTIF(個人情報!$BI$5:$BI$401,"登録番号" &amp; リスト!O4887)&gt;=1,"",IF(VLOOKUP(O4887,登録者リスト!$A$1:$D$43729,4,FALSE)=基本情報!$D$6,O4887,"")),"")</f>
        <v/>
      </c>
    </row>
    <row r="4888" spans="15:16" x14ac:dyDescent="0.15">
      <c r="O4888">
        <v>4887</v>
      </c>
      <c r="P4888" t="str">
        <f>IFERROR(IF(COUNTIF(個人情報!$BI$5:$BI$401,"登録番号" &amp; リスト!O4888)&gt;=1,"",IF(VLOOKUP(O4888,登録者リスト!$A$1:$D$43729,4,FALSE)=基本情報!$D$6,O4888,"")),"")</f>
        <v/>
      </c>
    </row>
    <row r="4889" spans="15:16" x14ac:dyDescent="0.15">
      <c r="O4889">
        <v>4888</v>
      </c>
      <c r="P4889" t="str">
        <f>IFERROR(IF(COUNTIF(個人情報!$BI$5:$BI$401,"登録番号" &amp; リスト!O4889)&gt;=1,"",IF(VLOOKUP(O4889,登録者リスト!$A$1:$D$43729,4,FALSE)=基本情報!$D$6,O4889,"")),"")</f>
        <v/>
      </c>
    </row>
    <row r="4890" spans="15:16" x14ac:dyDescent="0.15">
      <c r="O4890">
        <v>4889</v>
      </c>
      <c r="P4890" t="str">
        <f>IFERROR(IF(COUNTIF(個人情報!$BI$5:$BI$401,"登録番号" &amp; リスト!O4890)&gt;=1,"",IF(VLOOKUP(O4890,登録者リスト!$A$1:$D$43729,4,FALSE)=基本情報!$D$6,O4890,"")),"")</f>
        <v/>
      </c>
    </row>
    <row r="4891" spans="15:16" x14ac:dyDescent="0.15">
      <c r="O4891">
        <v>4890</v>
      </c>
      <c r="P4891" t="str">
        <f>IFERROR(IF(COUNTIF(個人情報!$BI$5:$BI$401,"登録番号" &amp; リスト!O4891)&gt;=1,"",IF(VLOOKUP(O4891,登録者リスト!$A$1:$D$43729,4,FALSE)=基本情報!$D$6,O4891,"")),"")</f>
        <v/>
      </c>
    </row>
    <row r="4892" spans="15:16" x14ac:dyDescent="0.15">
      <c r="O4892">
        <v>4891</v>
      </c>
      <c r="P4892" t="str">
        <f>IFERROR(IF(COUNTIF(個人情報!$BI$5:$BI$401,"登録番号" &amp; リスト!O4892)&gt;=1,"",IF(VLOOKUP(O4892,登録者リスト!$A$1:$D$43729,4,FALSE)=基本情報!$D$6,O4892,"")),"")</f>
        <v/>
      </c>
    </row>
    <row r="4893" spans="15:16" x14ac:dyDescent="0.15">
      <c r="O4893">
        <v>4892</v>
      </c>
      <c r="P4893" t="str">
        <f>IFERROR(IF(COUNTIF(個人情報!$BI$5:$BI$401,"登録番号" &amp; リスト!O4893)&gt;=1,"",IF(VLOOKUP(O4893,登録者リスト!$A$1:$D$43729,4,FALSE)=基本情報!$D$6,O4893,"")),"")</f>
        <v/>
      </c>
    </row>
    <row r="4894" spans="15:16" x14ac:dyDescent="0.15">
      <c r="O4894">
        <v>4893</v>
      </c>
      <c r="P4894" t="str">
        <f>IFERROR(IF(COUNTIF(個人情報!$BI$5:$BI$401,"登録番号" &amp; リスト!O4894)&gt;=1,"",IF(VLOOKUP(O4894,登録者リスト!$A$1:$D$43729,4,FALSE)=基本情報!$D$6,O4894,"")),"")</f>
        <v/>
      </c>
    </row>
    <row r="4895" spans="15:16" x14ac:dyDescent="0.15">
      <c r="O4895">
        <v>4894</v>
      </c>
      <c r="P4895" t="str">
        <f>IFERROR(IF(COUNTIF(個人情報!$BI$5:$BI$401,"登録番号" &amp; リスト!O4895)&gt;=1,"",IF(VLOOKUP(O4895,登録者リスト!$A$1:$D$43729,4,FALSE)=基本情報!$D$6,O4895,"")),"")</f>
        <v/>
      </c>
    </row>
    <row r="4896" spans="15:16" x14ac:dyDescent="0.15">
      <c r="O4896">
        <v>4895</v>
      </c>
      <c r="P4896" t="str">
        <f>IFERROR(IF(COUNTIF(個人情報!$BI$5:$BI$401,"登録番号" &amp; リスト!O4896)&gt;=1,"",IF(VLOOKUP(O4896,登録者リスト!$A$1:$D$43729,4,FALSE)=基本情報!$D$6,O4896,"")),"")</f>
        <v/>
      </c>
    </row>
    <row r="4897" spans="15:16" x14ac:dyDescent="0.15">
      <c r="O4897">
        <v>4896</v>
      </c>
      <c r="P4897" t="str">
        <f>IFERROR(IF(COUNTIF(個人情報!$BI$5:$BI$401,"登録番号" &amp; リスト!O4897)&gt;=1,"",IF(VLOOKUP(O4897,登録者リスト!$A$1:$D$43729,4,FALSE)=基本情報!$D$6,O4897,"")),"")</f>
        <v/>
      </c>
    </row>
    <row r="4898" spans="15:16" x14ac:dyDescent="0.15">
      <c r="O4898">
        <v>4897</v>
      </c>
      <c r="P4898" t="str">
        <f>IFERROR(IF(COUNTIF(個人情報!$BI$5:$BI$401,"登録番号" &amp; リスト!O4898)&gt;=1,"",IF(VLOOKUP(O4898,登録者リスト!$A$1:$D$43729,4,FALSE)=基本情報!$D$6,O4898,"")),"")</f>
        <v/>
      </c>
    </row>
    <row r="4899" spans="15:16" x14ac:dyDescent="0.15">
      <c r="O4899">
        <v>4898</v>
      </c>
      <c r="P4899" t="str">
        <f>IFERROR(IF(COUNTIF(個人情報!$BI$5:$BI$401,"登録番号" &amp; リスト!O4899)&gt;=1,"",IF(VLOOKUP(O4899,登録者リスト!$A$1:$D$43729,4,FALSE)=基本情報!$D$6,O4899,"")),"")</f>
        <v/>
      </c>
    </row>
    <row r="4900" spans="15:16" x14ac:dyDescent="0.15">
      <c r="O4900">
        <v>4899</v>
      </c>
      <c r="P4900" t="str">
        <f>IFERROR(IF(COUNTIF(個人情報!$BI$5:$BI$401,"登録番号" &amp; リスト!O4900)&gt;=1,"",IF(VLOOKUP(O4900,登録者リスト!$A$1:$D$43729,4,FALSE)=基本情報!$D$6,O4900,"")),"")</f>
        <v/>
      </c>
    </row>
    <row r="4901" spans="15:16" x14ac:dyDescent="0.15">
      <c r="O4901">
        <v>4900</v>
      </c>
      <c r="P4901" t="str">
        <f>IFERROR(IF(COUNTIF(個人情報!$BI$5:$BI$401,"登録番号" &amp; リスト!O4901)&gt;=1,"",IF(VLOOKUP(O4901,登録者リスト!$A$1:$D$43729,4,FALSE)=基本情報!$D$6,O4901,"")),"")</f>
        <v/>
      </c>
    </row>
    <row r="4902" spans="15:16" x14ac:dyDescent="0.15">
      <c r="O4902">
        <v>4901</v>
      </c>
      <c r="P4902" t="str">
        <f>IFERROR(IF(COUNTIF(個人情報!$BI$5:$BI$401,"登録番号" &amp; リスト!O4902)&gt;=1,"",IF(VLOOKUP(O4902,登録者リスト!$A$1:$D$43729,4,FALSE)=基本情報!$D$6,O4902,"")),"")</f>
        <v/>
      </c>
    </row>
    <row r="4903" spans="15:16" x14ac:dyDescent="0.15">
      <c r="O4903">
        <v>4902</v>
      </c>
      <c r="P4903" t="str">
        <f>IFERROR(IF(COUNTIF(個人情報!$BI$5:$BI$401,"登録番号" &amp; リスト!O4903)&gt;=1,"",IF(VLOOKUP(O4903,登録者リスト!$A$1:$D$43729,4,FALSE)=基本情報!$D$6,O4903,"")),"")</f>
        <v/>
      </c>
    </row>
    <row r="4904" spans="15:16" x14ac:dyDescent="0.15">
      <c r="O4904">
        <v>4903</v>
      </c>
      <c r="P4904" t="str">
        <f>IFERROR(IF(COUNTIF(個人情報!$BI$5:$BI$401,"登録番号" &amp; リスト!O4904)&gt;=1,"",IF(VLOOKUP(O4904,登録者リスト!$A$1:$D$43729,4,FALSE)=基本情報!$D$6,O4904,"")),"")</f>
        <v/>
      </c>
    </row>
    <row r="4905" spans="15:16" x14ac:dyDescent="0.15">
      <c r="O4905">
        <v>4904</v>
      </c>
      <c r="P4905" t="str">
        <f>IFERROR(IF(COUNTIF(個人情報!$BI$5:$BI$401,"登録番号" &amp; リスト!O4905)&gt;=1,"",IF(VLOOKUP(O4905,登録者リスト!$A$1:$D$43729,4,FALSE)=基本情報!$D$6,O4905,"")),"")</f>
        <v/>
      </c>
    </row>
    <row r="4906" spans="15:16" x14ac:dyDescent="0.15">
      <c r="O4906">
        <v>4905</v>
      </c>
      <c r="P4906" t="str">
        <f>IFERROR(IF(COUNTIF(個人情報!$BI$5:$BI$401,"登録番号" &amp; リスト!O4906)&gt;=1,"",IF(VLOOKUP(O4906,登録者リスト!$A$1:$D$43729,4,FALSE)=基本情報!$D$6,O4906,"")),"")</f>
        <v/>
      </c>
    </row>
    <row r="4907" spans="15:16" x14ac:dyDescent="0.15">
      <c r="O4907">
        <v>4906</v>
      </c>
      <c r="P4907" t="str">
        <f>IFERROR(IF(COUNTIF(個人情報!$BI$5:$BI$401,"登録番号" &amp; リスト!O4907)&gt;=1,"",IF(VLOOKUP(O4907,登録者リスト!$A$1:$D$43729,4,FALSE)=基本情報!$D$6,O4907,"")),"")</f>
        <v/>
      </c>
    </row>
    <row r="4908" spans="15:16" x14ac:dyDescent="0.15">
      <c r="O4908">
        <v>4907</v>
      </c>
      <c r="P4908" t="str">
        <f>IFERROR(IF(COUNTIF(個人情報!$BI$5:$BI$401,"登録番号" &amp; リスト!O4908)&gt;=1,"",IF(VLOOKUP(O4908,登録者リスト!$A$1:$D$43729,4,FALSE)=基本情報!$D$6,O4908,"")),"")</f>
        <v/>
      </c>
    </row>
    <row r="4909" spans="15:16" x14ac:dyDescent="0.15">
      <c r="O4909">
        <v>4908</v>
      </c>
      <c r="P4909" t="str">
        <f>IFERROR(IF(COUNTIF(個人情報!$BI$5:$BI$401,"登録番号" &amp; リスト!O4909)&gt;=1,"",IF(VLOOKUP(O4909,登録者リスト!$A$1:$D$43729,4,FALSE)=基本情報!$D$6,O4909,"")),"")</f>
        <v/>
      </c>
    </row>
    <row r="4910" spans="15:16" x14ac:dyDescent="0.15">
      <c r="O4910">
        <v>4909</v>
      </c>
      <c r="P4910" t="str">
        <f>IFERROR(IF(COUNTIF(個人情報!$BI$5:$BI$401,"登録番号" &amp; リスト!O4910)&gt;=1,"",IF(VLOOKUP(O4910,登録者リスト!$A$1:$D$43729,4,FALSE)=基本情報!$D$6,O4910,"")),"")</f>
        <v/>
      </c>
    </row>
    <row r="4911" spans="15:16" x14ac:dyDescent="0.15">
      <c r="O4911">
        <v>4910</v>
      </c>
      <c r="P4911" t="str">
        <f>IFERROR(IF(COUNTIF(個人情報!$BI$5:$BI$401,"登録番号" &amp; リスト!O4911)&gt;=1,"",IF(VLOOKUP(O4911,登録者リスト!$A$1:$D$43729,4,FALSE)=基本情報!$D$6,O4911,"")),"")</f>
        <v/>
      </c>
    </row>
    <row r="4912" spans="15:16" x14ac:dyDescent="0.15">
      <c r="O4912">
        <v>4911</v>
      </c>
      <c r="P4912" t="str">
        <f>IFERROR(IF(COUNTIF(個人情報!$BI$5:$BI$401,"登録番号" &amp; リスト!O4912)&gt;=1,"",IF(VLOOKUP(O4912,登録者リスト!$A$1:$D$43729,4,FALSE)=基本情報!$D$6,O4912,"")),"")</f>
        <v/>
      </c>
    </row>
    <row r="4913" spans="15:16" x14ac:dyDescent="0.15">
      <c r="O4913">
        <v>4912</v>
      </c>
      <c r="P4913" t="str">
        <f>IFERROR(IF(COUNTIF(個人情報!$BI$5:$BI$401,"登録番号" &amp; リスト!O4913)&gt;=1,"",IF(VLOOKUP(O4913,登録者リスト!$A$1:$D$43729,4,FALSE)=基本情報!$D$6,O4913,"")),"")</f>
        <v/>
      </c>
    </row>
    <row r="4914" spans="15:16" x14ac:dyDescent="0.15">
      <c r="O4914">
        <v>4913</v>
      </c>
      <c r="P4914" t="str">
        <f>IFERROR(IF(COUNTIF(個人情報!$BI$5:$BI$401,"登録番号" &amp; リスト!O4914)&gt;=1,"",IF(VLOOKUP(O4914,登録者リスト!$A$1:$D$43729,4,FALSE)=基本情報!$D$6,O4914,"")),"")</f>
        <v/>
      </c>
    </row>
    <row r="4915" spans="15:16" x14ac:dyDescent="0.15">
      <c r="O4915">
        <v>4914</v>
      </c>
      <c r="P4915" t="str">
        <f>IFERROR(IF(COUNTIF(個人情報!$BI$5:$BI$401,"登録番号" &amp; リスト!O4915)&gt;=1,"",IF(VLOOKUP(O4915,登録者リスト!$A$1:$D$43729,4,FALSE)=基本情報!$D$6,O4915,"")),"")</f>
        <v/>
      </c>
    </row>
    <row r="4916" spans="15:16" x14ac:dyDescent="0.15">
      <c r="O4916">
        <v>4915</v>
      </c>
      <c r="P4916" t="str">
        <f>IFERROR(IF(COUNTIF(個人情報!$BI$5:$BI$401,"登録番号" &amp; リスト!O4916)&gt;=1,"",IF(VLOOKUP(O4916,登録者リスト!$A$1:$D$43729,4,FALSE)=基本情報!$D$6,O4916,"")),"")</f>
        <v/>
      </c>
    </row>
    <row r="4917" spans="15:16" x14ac:dyDescent="0.15">
      <c r="O4917">
        <v>4916</v>
      </c>
      <c r="P4917" t="str">
        <f>IFERROR(IF(COUNTIF(個人情報!$BI$5:$BI$401,"登録番号" &amp; リスト!O4917)&gt;=1,"",IF(VLOOKUP(O4917,登録者リスト!$A$1:$D$43729,4,FALSE)=基本情報!$D$6,O4917,"")),"")</f>
        <v/>
      </c>
    </row>
    <row r="4918" spans="15:16" x14ac:dyDescent="0.15">
      <c r="O4918">
        <v>4917</v>
      </c>
      <c r="P4918" t="str">
        <f>IFERROR(IF(COUNTIF(個人情報!$BI$5:$BI$401,"登録番号" &amp; リスト!O4918)&gt;=1,"",IF(VLOOKUP(O4918,登録者リスト!$A$1:$D$43729,4,FALSE)=基本情報!$D$6,O4918,"")),"")</f>
        <v/>
      </c>
    </row>
    <row r="4919" spans="15:16" x14ac:dyDescent="0.15">
      <c r="O4919">
        <v>4918</v>
      </c>
      <c r="P4919" t="str">
        <f>IFERROR(IF(COUNTIF(個人情報!$BI$5:$BI$401,"登録番号" &amp; リスト!O4919)&gt;=1,"",IF(VLOOKUP(O4919,登録者リスト!$A$1:$D$43729,4,FALSE)=基本情報!$D$6,O4919,"")),"")</f>
        <v/>
      </c>
    </row>
    <row r="4920" spans="15:16" x14ac:dyDescent="0.15">
      <c r="O4920">
        <v>4919</v>
      </c>
      <c r="P4920" t="str">
        <f>IFERROR(IF(COUNTIF(個人情報!$BI$5:$BI$401,"登録番号" &amp; リスト!O4920)&gt;=1,"",IF(VLOOKUP(O4920,登録者リスト!$A$1:$D$43729,4,FALSE)=基本情報!$D$6,O4920,"")),"")</f>
        <v/>
      </c>
    </row>
    <row r="4921" spans="15:16" x14ac:dyDescent="0.15">
      <c r="O4921">
        <v>4920</v>
      </c>
      <c r="P4921" t="str">
        <f>IFERROR(IF(COUNTIF(個人情報!$BI$5:$BI$401,"登録番号" &amp; リスト!O4921)&gt;=1,"",IF(VLOOKUP(O4921,登録者リスト!$A$1:$D$43729,4,FALSE)=基本情報!$D$6,O4921,"")),"")</f>
        <v/>
      </c>
    </row>
    <row r="4922" spans="15:16" x14ac:dyDescent="0.15">
      <c r="O4922">
        <v>4921</v>
      </c>
      <c r="P4922" t="str">
        <f>IFERROR(IF(COUNTIF(個人情報!$BI$5:$BI$401,"登録番号" &amp; リスト!O4922)&gt;=1,"",IF(VLOOKUP(O4922,登録者リスト!$A$1:$D$43729,4,FALSE)=基本情報!$D$6,O4922,"")),"")</f>
        <v/>
      </c>
    </row>
    <row r="4923" spans="15:16" x14ac:dyDescent="0.15">
      <c r="O4923">
        <v>4922</v>
      </c>
      <c r="P4923" t="str">
        <f>IFERROR(IF(COUNTIF(個人情報!$BI$5:$BI$401,"登録番号" &amp; リスト!O4923)&gt;=1,"",IF(VLOOKUP(O4923,登録者リスト!$A$1:$D$43729,4,FALSE)=基本情報!$D$6,O4923,"")),"")</f>
        <v/>
      </c>
    </row>
    <row r="4924" spans="15:16" x14ac:dyDescent="0.15">
      <c r="O4924">
        <v>4923</v>
      </c>
      <c r="P4924" t="str">
        <f>IFERROR(IF(COUNTIF(個人情報!$BI$5:$BI$401,"登録番号" &amp; リスト!O4924)&gt;=1,"",IF(VLOOKUP(O4924,登録者リスト!$A$1:$D$43729,4,FALSE)=基本情報!$D$6,O4924,"")),"")</f>
        <v/>
      </c>
    </row>
    <row r="4925" spans="15:16" x14ac:dyDescent="0.15">
      <c r="O4925">
        <v>4924</v>
      </c>
      <c r="P4925" t="str">
        <f>IFERROR(IF(COUNTIF(個人情報!$BI$5:$BI$401,"登録番号" &amp; リスト!O4925)&gt;=1,"",IF(VLOOKUP(O4925,登録者リスト!$A$1:$D$43729,4,FALSE)=基本情報!$D$6,O4925,"")),"")</f>
        <v/>
      </c>
    </row>
    <row r="4926" spans="15:16" x14ac:dyDescent="0.15">
      <c r="O4926">
        <v>4925</v>
      </c>
      <c r="P4926" t="str">
        <f>IFERROR(IF(COUNTIF(個人情報!$BI$5:$BI$401,"登録番号" &amp; リスト!O4926)&gt;=1,"",IF(VLOOKUP(O4926,登録者リスト!$A$1:$D$43729,4,FALSE)=基本情報!$D$6,O4926,"")),"")</f>
        <v/>
      </c>
    </row>
    <row r="4927" spans="15:16" x14ac:dyDescent="0.15">
      <c r="O4927">
        <v>4926</v>
      </c>
      <c r="P4927" t="str">
        <f>IFERROR(IF(COUNTIF(個人情報!$BI$5:$BI$401,"登録番号" &amp; リスト!O4927)&gt;=1,"",IF(VLOOKUP(O4927,登録者リスト!$A$1:$D$43729,4,FALSE)=基本情報!$D$6,O4927,"")),"")</f>
        <v/>
      </c>
    </row>
    <row r="4928" spans="15:16" x14ac:dyDescent="0.15">
      <c r="O4928">
        <v>4927</v>
      </c>
      <c r="P4928" t="str">
        <f>IFERROR(IF(COUNTIF(個人情報!$BI$5:$BI$401,"登録番号" &amp; リスト!O4928)&gt;=1,"",IF(VLOOKUP(O4928,登録者リスト!$A$1:$D$43729,4,FALSE)=基本情報!$D$6,O4928,"")),"")</f>
        <v/>
      </c>
    </row>
    <row r="4929" spans="15:16" x14ac:dyDescent="0.15">
      <c r="O4929">
        <v>4928</v>
      </c>
      <c r="P4929" t="str">
        <f>IFERROR(IF(COUNTIF(個人情報!$BI$5:$BI$401,"登録番号" &amp; リスト!O4929)&gt;=1,"",IF(VLOOKUP(O4929,登録者リスト!$A$1:$D$43729,4,FALSE)=基本情報!$D$6,O4929,"")),"")</f>
        <v/>
      </c>
    </row>
    <row r="4930" spans="15:16" x14ac:dyDescent="0.15">
      <c r="O4930">
        <v>4929</v>
      </c>
      <c r="P4930" t="str">
        <f>IFERROR(IF(COUNTIF(個人情報!$BI$5:$BI$401,"登録番号" &amp; リスト!O4930)&gt;=1,"",IF(VLOOKUP(O4930,登録者リスト!$A$1:$D$43729,4,FALSE)=基本情報!$D$6,O4930,"")),"")</f>
        <v/>
      </c>
    </row>
    <row r="4931" spans="15:16" x14ac:dyDescent="0.15">
      <c r="O4931">
        <v>4930</v>
      </c>
      <c r="P4931" t="str">
        <f>IFERROR(IF(COUNTIF(個人情報!$BI$5:$BI$401,"登録番号" &amp; リスト!O4931)&gt;=1,"",IF(VLOOKUP(O4931,登録者リスト!$A$1:$D$43729,4,FALSE)=基本情報!$D$6,O4931,"")),"")</f>
        <v/>
      </c>
    </row>
    <row r="4932" spans="15:16" x14ac:dyDescent="0.15">
      <c r="O4932">
        <v>4931</v>
      </c>
      <c r="P4932" t="str">
        <f>IFERROR(IF(COUNTIF(個人情報!$BI$5:$BI$401,"登録番号" &amp; リスト!O4932)&gt;=1,"",IF(VLOOKUP(O4932,登録者リスト!$A$1:$D$43729,4,FALSE)=基本情報!$D$6,O4932,"")),"")</f>
        <v/>
      </c>
    </row>
    <row r="4933" spans="15:16" x14ac:dyDescent="0.15">
      <c r="O4933">
        <v>4932</v>
      </c>
      <c r="P4933" t="str">
        <f>IFERROR(IF(COUNTIF(個人情報!$BI$5:$BI$401,"登録番号" &amp; リスト!O4933)&gt;=1,"",IF(VLOOKUP(O4933,登録者リスト!$A$1:$D$43729,4,FALSE)=基本情報!$D$6,O4933,"")),"")</f>
        <v/>
      </c>
    </row>
    <row r="4934" spans="15:16" x14ac:dyDescent="0.15">
      <c r="O4934">
        <v>4933</v>
      </c>
      <c r="P4934" t="str">
        <f>IFERROR(IF(COUNTIF(個人情報!$BI$5:$BI$401,"登録番号" &amp; リスト!O4934)&gt;=1,"",IF(VLOOKUP(O4934,登録者リスト!$A$1:$D$43729,4,FALSE)=基本情報!$D$6,O4934,"")),"")</f>
        <v/>
      </c>
    </row>
    <row r="4935" spans="15:16" x14ac:dyDescent="0.15">
      <c r="O4935">
        <v>4934</v>
      </c>
      <c r="P4935" t="str">
        <f>IFERROR(IF(COUNTIF(個人情報!$BI$5:$BI$401,"登録番号" &amp; リスト!O4935)&gt;=1,"",IF(VLOOKUP(O4935,登録者リスト!$A$1:$D$43729,4,FALSE)=基本情報!$D$6,O4935,"")),"")</f>
        <v/>
      </c>
    </row>
    <row r="4936" spans="15:16" x14ac:dyDescent="0.15">
      <c r="O4936">
        <v>4935</v>
      </c>
      <c r="P4936" t="str">
        <f>IFERROR(IF(COUNTIF(個人情報!$BI$5:$BI$401,"登録番号" &amp; リスト!O4936)&gt;=1,"",IF(VLOOKUP(O4936,登録者リスト!$A$1:$D$43729,4,FALSE)=基本情報!$D$6,O4936,"")),"")</f>
        <v/>
      </c>
    </row>
    <row r="4937" spans="15:16" x14ac:dyDescent="0.15">
      <c r="O4937">
        <v>4936</v>
      </c>
      <c r="P4937" t="str">
        <f>IFERROR(IF(COUNTIF(個人情報!$BI$5:$BI$401,"登録番号" &amp; リスト!O4937)&gt;=1,"",IF(VLOOKUP(O4937,登録者リスト!$A$1:$D$43729,4,FALSE)=基本情報!$D$6,O4937,"")),"")</f>
        <v/>
      </c>
    </row>
    <row r="4938" spans="15:16" x14ac:dyDescent="0.15">
      <c r="O4938">
        <v>4937</v>
      </c>
      <c r="P4938" t="str">
        <f>IFERROR(IF(COUNTIF(個人情報!$BI$5:$BI$401,"登録番号" &amp; リスト!O4938)&gt;=1,"",IF(VLOOKUP(O4938,登録者リスト!$A$1:$D$43729,4,FALSE)=基本情報!$D$6,O4938,"")),"")</f>
        <v/>
      </c>
    </row>
    <row r="4939" spans="15:16" x14ac:dyDescent="0.15">
      <c r="O4939">
        <v>4938</v>
      </c>
      <c r="P4939" t="str">
        <f>IFERROR(IF(COUNTIF(個人情報!$BI$5:$BI$401,"登録番号" &amp; リスト!O4939)&gt;=1,"",IF(VLOOKUP(O4939,登録者リスト!$A$1:$D$43729,4,FALSE)=基本情報!$D$6,O4939,"")),"")</f>
        <v/>
      </c>
    </row>
    <row r="4940" spans="15:16" x14ac:dyDescent="0.15">
      <c r="O4940">
        <v>4939</v>
      </c>
      <c r="P4940" t="str">
        <f>IFERROR(IF(COUNTIF(個人情報!$BI$5:$BI$401,"登録番号" &amp; リスト!O4940)&gt;=1,"",IF(VLOOKUP(O4940,登録者リスト!$A$1:$D$43729,4,FALSE)=基本情報!$D$6,O4940,"")),"")</f>
        <v/>
      </c>
    </row>
    <row r="4941" spans="15:16" x14ac:dyDescent="0.15">
      <c r="O4941">
        <v>4940</v>
      </c>
      <c r="P4941" t="str">
        <f>IFERROR(IF(COUNTIF(個人情報!$BI$5:$BI$401,"登録番号" &amp; リスト!O4941)&gt;=1,"",IF(VLOOKUP(O4941,登録者リスト!$A$1:$D$43729,4,FALSE)=基本情報!$D$6,O4941,"")),"")</f>
        <v/>
      </c>
    </row>
    <row r="4942" spans="15:16" x14ac:dyDescent="0.15">
      <c r="O4942">
        <v>4941</v>
      </c>
      <c r="P4942" t="str">
        <f>IFERROR(IF(COUNTIF(個人情報!$BI$5:$BI$401,"登録番号" &amp; リスト!O4942)&gt;=1,"",IF(VLOOKUP(O4942,登録者リスト!$A$1:$D$43729,4,FALSE)=基本情報!$D$6,O4942,"")),"")</f>
        <v/>
      </c>
    </row>
    <row r="4943" spans="15:16" x14ac:dyDescent="0.15">
      <c r="O4943">
        <v>4942</v>
      </c>
      <c r="P4943" t="str">
        <f>IFERROR(IF(COUNTIF(個人情報!$BI$5:$BI$401,"登録番号" &amp; リスト!O4943)&gt;=1,"",IF(VLOOKUP(O4943,登録者リスト!$A$1:$D$43729,4,FALSE)=基本情報!$D$6,O4943,"")),"")</f>
        <v/>
      </c>
    </row>
    <row r="4944" spans="15:16" x14ac:dyDescent="0.15">
      <c r="O4944">
        <v>4943</v>
      </c>
      <c r="P4944" t="str">
        <f>IFERROR(IF(COUNTIF(個人情報!$BI$5:$BI$401,"登録番号" &amp; リスト!O4944)&gt;=1,"",IF(VLOOKUP(O4944,登録者リスト!$A$1:$D$43729,4,FALSE)=基本情報!$D$6,O4944,"")),"")</f>
        <v/>
      </c>
    </row>
    <row r="4945" spans="15:16" x14ac:dyDescent="0.15">
      <c r="O4945">
        <v>4944</v>
      </c>
      <c r="P4945" t="str">
        <f>IFERROR(IF(COUNTIF(個人情報!$BI$5:$BI$401,"登録番号" &amp; リスト!O4945)&gt;=1,"",IF(VLOOKUP(O4945,登録者リスト!$A$1:$D$43729,4,FALSE)=基本情報!$D$6,O4945,"")),"")</f>
        <v/>
      </c>
    </row>
    <row r="4946" spans="15:16" x14ac:dyDescent="0.15">
      <c r="O4946">
        <v>4945</v>
      </c>
      <c r="P4946" t="str">
        <f>IFERROR(IF(COUNTIF(個人情報!$BI$5:$BI$401,"登録番号" &amp; リスト!O4946)&gt;=1,"",IF(VLOOKUP(O4946,登録者リスト!$A$1:$D$43729,4,FALSE)=基本情報!$D$6,O4946,"")),"")</f>
        <v/>
      </c>
    </row>
    <row r="4947" spans="15:16" x14ac:dyDescent="0.15">
      <c r="O4947">
        <v>4946</v>
      </c>
      <c r="P4947" t="str">
        <f>IFERROR(IF(COUNTIF(個人情報!$BI$5:$BI$401,"登録番号" &amp; リスト!O4947)&gt;=1,"",IF(VLOOKUP(O4947,登録者リスト!$A$1:$D$43729,4,FALSE)=基本情報!$D$6,O4947,"")),"")</f>
        <v/>
      </c>
    </row>
    <row r="4948" spans="15:16" x14ac:dyDescent="0.15">
      <c r="O4948">
        <v>4947</v>
      </c>
      <c r="P4948" t="str">
        <f>IFERROR(IF(COUNTIF(個人情報!$BI$5:$BI$401,"登録番号" &amp; リスト!O4948)&gt;=1,"",IF(VLOOKUP(O4948,登録者リスト!$A$1:$D$43729,4,FALSE)=基本情報!$D$6,O4948,"")),"")</f>
        <v/>
      </c>
    </row>
    <row r="4949" spans="15:16" x14ac:dyDescent="0.15">
      <c r="O4949">
        <v>4948</v>
      </c>
      <c r="P4949" t="str">
        <f>IFERROR(IF(COUNTIF(個人情報!$BI$5:$BI$401,"登録番号" &amp; リスト!O4949)&gt;=1,"",IF(VLOOKUP(O4949,登録者リスト!$A$1:$D$43729,4,FALSE)=基本情報!$D$6,O4949,"")),"")</f>
        <v/>
      </c>
    </row>
    <row r="4950" spans="15:16" x14ac:dyDescent="0.15">
      <c r="O4950">
        <v>4949</v>
      </c>
      <c r="P4950" t="str">
        <f>IFERROR(IF(COUNTIF(個人情報!$BI$5:$BI$401,"登録番号" &amp; リスト!O4950)&gt;=1,"",IF(VLOOKUP(O4950,登録者リスト!$A$1:$D$43729,4,FALSE)=基本情報!$D$6,O4950,"")),"")</f>
        <v/>
      </c>
    </row>
    <row r="4951" spans="15:16" x14ac:dyDescent="0.15">
      <c r="O4951">
        <v>4950</v>
      </c>
      <c r="P4951" t="str">
        <f>IFERROR(IF(COUNTIF(個人情報!$BI$5:$BI$401,"登録番号" &amp; リスト!O4951)&gt;=1,"",IF(VLOOKUP(O4951,登録者リスト!$A$1:$D$43729,4,FALSE)=基本情報!$D$6,O4951,"")),"")</f>
        <v/>
      </c>
    </row>
    <row r="4952" spans="15:16" x14ac:dyDescent="0.15">
      <c r="O4952">
        <v>4951</v>
      </c>
      <c r="P4952" t="str">
        <f>IFERROR(IF(COUNTIF(個人情報!$BI$5:$BI$401,"登録番号" &amp; リスト!O4952)&gt;=1,"",IF(VLOOKUP(O4952,登録者リスト!$A$1:$D$43729,4,FALSE)=基本情報!$D$6,O4952,"")),"")</f>
        <v/>
      </c>
    </row>
    <row r="4953" spans="15:16" x14ac:dyDescent="0.15">
      <c r="O4953">
        <v>4952</v>
      </c>
      <c r="P4953" t="str">
        <f>IFERROR(IF(COUNTIF(個人情報!$BI$5:$BI$401,"登録番号" &amp; リスト!O4953)&gt;=1,"",IF(VLOOKUP(O4953,登録者リスト!$A$1:$D$43729,4,FALSE)=基本情報!$D$6,O4953,"")),"")</f>
        <v/>
      </c>
    </row>
    <row r="4954" spans="15:16" x14ac:dyDescent="0.15">
      <c r="O4954">
        <v>4953</v>
      </c>
      <c r="P4954" t="str">
        <f>IFERROR(IF(COUNTIF(個人情報!$BI$5:$BI$401,"登録番号" &amp; リスト!O4954)&gt;=1,"",IF(VLOOKUP(O4954,登録者リスト!$A$1:$D$43729,4,FALSE)=基本情報!$D$6,O4954,"")),"")</f>
        <v/>
      </c>
    </row>
    <row r="4955" spans="15:16" x14ac:dyDescent="0.15">
      <c r="O4955">
        <v>4954</v>
      </c>
      <c r="P4955" t="str">
        <f>IFERROR(IF(COUNTIF(個人情報!$BI$5:$BI$401,"登録番号" &amp; リスト!O4955)&gt;=1,"",IF(VLOOKUP(O4955,登録者リスト!$A$1:$D$43729,4,FALSE)=基本情報!$D$6,O4955,"")),"")</f>
        <v/>
      </c>
    </row>
    <row r="4956" spans="15:16" x14ac:dyDescent="0.15">
      <c r="O4956">
        <v>4955</v>
      </c>
      <c r="P4956" t="str">
        <f>IFERROR(IF(COUNTIF(個人情報!$BI$5:$BI$401,"登録番号" &amp; リスト!O4956)&gt;=1,"",IF(VLOOKUP(O4956,登録者リスト!$A$1:$D$43729,4,FALSE)=基本情報!$D$6,O4956,"")),"")</f>
        <v/>
      </c>
    </row>
    <row r="4957" spans="15:16" x14ac:dyDescent="0.15">
      <c r="O4957">
        <v>4956</v>
      </c>
      <c r="P4957" t="str">
        <f>IFERROR(IF(COUNTIF(個人情報!$BI$5:$BI$401,"登録番号" &amp; リスト!O4957)&gt;=1,"",IF(VLOOKUP(O4957,登録者リスト!$A$1:$D$43729,4,FALSE)=基本情報!$D$6,O4957,"")),"")</f>
        <v/>
      </c>
    </row>
    <row r="4958" spans="15:16" x14ac:dyDescent="0.15">
      <c r="O4958">
        <v>4957</v>
      </c>
      <c r="P4958" t="str">
        <f>IFERROR(IF(COUNTIF(個人情報!$BI$5:$BI$401,"登録番号" &amp; リスト!O4958)&gt;=1,"",IF(VLOOKUP(O4958,登録者リスト!$A$1:$D$43729,4,FALSE)=基本情報!$D$6,O4958,"")),"")</f>
        <v/>
      </c>
    </row>
    <row r="4959" spans="15:16" x14ac:dyDescent="0.15">
      <c r="O4959">
        <v>4958</v>
      </c>
      <c r="P4959" t="str">
        <f>IFERROR(IF(COUNTIF(個人情報!$BI$5:$BI$401,"登録番号" &amp; リスト!O4959)&gt;=1,"",IF(VLOOKUP(O4959,登録者リスト!$A$1:$D$43729,4,FALSE)=基本情報!$D$6,O4959,"")),"")</f>
        <v/>
      </c>
    </row>
    <row r="4960" spans="15:16" x14ac:dyDescent="0.15">
      <c r="O4960">
        <v>4959</v>
      </c>
      <c r="P4960" t="str">
        <f>IFERROR(IF(COUNTIF(個人情報!$BI$5:$BI$401,"登録番号" &amp; リスト!O4960)&gt;=1,"",IF(VLOOKUP(O4960,登録者リスト!$A$1:$D$43729,4,FALSE)=基本情報!$D$6,O4960,"")),"")</f>
        <v/>
      </c>
    </row>
    <row r="4961" spans="15:16" x14ac:dyDescent="0.15">
      <c r="O4961">
        <v>4960</v>
      </c>
      <c r="P4961" t="str">
        <f>IFERROR(IF(COUNTIF(個人情報!$BI$5:$BI$401,"登録番号" &amp; リスト!O4961)&gt;=1,"",IF(VLOOKUP(O4961,登録者リスト!$A$1:$D$43729,4,FALSE)=基本情報!$D$6,O4961,"")),"")</f>
        <v/>
      </c>
    </row>
    <row r="4962" spans="15:16" x14ac:dyDescent="0.15">
      <c r="O4962">
        <v>4961</v>
      </c>
      <c r="P4962" t="str">
        <f>IFERROR(IF(COUNTIF(個人情報!$BI$5:$BI$401,"登録番号" &amp; リスト!O4962)&gt;=1,"",IF(VLOOKUP(O4962,登録者リスト!$A$1:$D$43729,4,FALSE)=基本情報!$D$6,O4962,"")),"")</f>
        <v/>
      </c>
    </row>
    <row r="4963" spans="15:16" x14ac:dyDescent="0.15">
      <c r="O4963">
        <v>4962</v>
      </c>
      <c r="P4963" t="str">
        <f>IFERROR(IF(COUNTIF(個人情報!$BI$5:$BI$401,"登録番号" &amp; リスト!O4963)&gt;=1,"",IF(VLOOKUP(O4963,登録者リスト!$A$1:$D$43729,4,FALSE)=基本情報!$D$6,O4963,"")),"")</f>
        <v/>
      </c>
    </row>
    <row r="4964" spans="15:16" x14ac:dyDescent="0.15">
      <c r="O4964">
        <v>4963</v>
      </c>
      <c r="P4964" t="str">
        <f>IFERROR(IF(COUNTIF(個人情報!$BI$5:$BI$401,"登録番号" &amp; リスト!O4964)&gt;=1,"",IF(VLOOKUP(O4964,登録者リスト!$A$1:$D$43729,4,FALSE)=基本情報!$D$6,O4964,"")),"")</f>
        <v/>
      </c>
    </row>
    <row r="4965" spans="15:16" x14ac:dyDescent="0.15">
      <c r="O4965">
        <v>4964</v>
      </c>
      <c r="P4965" t="str">
        <f>IFERROR(IF(COUNTIF(個人情報!$BI$5:$BI$401,"登録番号" &amp; リスト!O4965)&gt;=1,"",IF(VLOOKUP(O4965,登録者リスト!$A$1:$D$43729,4,FALSE)=基本情報!$D$6,O4965,"")),"")</f>
        <v/>
      </c>
    </row>
    <row r="4966" spans="15:16" x14ac:dyDescent="0.15">
      <c r="O4966">
        <v>4965</v>
      </c>
      <c r="P4966" t="str">
        <f>IFERROR(IF(COUNTIF(個人情報!$BI$5:$BI$401,"登録番号" &amp; リスト!O4966)&gt;=1,"",IF(VLOOKUP(O4966,登録者リスト!$A$1:$D$43729,4,FALSE)=基本情報!$D$6,O4966,"")),"")</f>
        <v/>
      </c>
    </row>
    <row r="4967" spans="15:16" x14ac:dyDescent="0.15">
      <c r="O4967">
        <v>4966</v>
      </c>
      <c r="P4967" t="str">
        <f>IFERROR(IF(COUNTIF(個人情報!$BI$5:$BI$401,"登録番号" &amp; リスト!O4967)&gt;=1,"",IF(VLOOKUP(O4967,登録者リスト!$A$1:$D$43729,4,FALSE)=基本情報!$D$6,O4967,"")),"")</f>
        <v/>
      </c>
    </row>
    <row r="4968" spans="15:16" x14ac:dyDescent="0.15">
      <c r="O4968">
        <v>4967</v>
      </c>
      <c r="P4968" t="str">
        <f>IFERROR(IF(COUNTIF(個人情報!$BI$5:$BI$401,"登録番号" &amp; リスト!O4968)&gt;=1,"",IF(VLOOKUP(O4968,登録者リスト!$A$1:$D$43729,4,FALSE)=基本情報!$D$6,O4968,"")),"")</f>
        <v/>
      </c>
    </row>
    <row r="4969" spans="15:16" x14ac:dyDescent="0.15">
      <c r="O4969">
        <v>4968</v>
      </c>
      <c r="P4969" t="str">
        <f>IFERROR(IF(COUNTIF(個人情報!$BI$5:$BI$401,"登録番号" &amp; リスト!O4969)&gt;=1,"",IF(VLOOKUP(O4969,登録者リスト!$A$1:$D$43729,4,FALSE)=基本情報!$D$6,O4969,"")),"")</f>
        <v/>
      </c>
    </row>
    <row r="4970" spans="15:16" x14ac:dyDescent="0.15">
      <c r="O4970">
        <v>4969</v>
      </c>
      <c r="P4970" t="str">
        <f>IFERROR(IF(COUNTIF(個人情報!$BI$5:$BI$401,"登録番号" &amp; リスト!O4970)&gt;=1,"",IF(VLOOKUP(O4970,登録者リスト!$A$1:$D$43729,4,FALSE)=基本情報!$D$6,O4970,"")),"")</f>
        <v/>
      </c>
    </row>
    <row r="4971" spans="15:16" x14ac:dyDescent="0.15">
      <c r="O4971">
        <v>4970</v>
      </c>
      <c r="P4971" t="str">
        <f>IFERROR(IF(COUNTIF(個人情報!$BI$5:$BI$401,"登録番号" &amp; リスト!O4971)&gt;=1,"",IF(VLOOKUP(O4971,登録者リスト!$A$1:$D$43729,4,FALSE)=基本情報!$D$6,O4971,"")),"")</f>
        <v/>
      </c>
    </row>
    <row r="4972" spans="15:16" x14ac:dyDescent="0.15">
      <c r="O4972">
        <v>4971</v>
      </c>
      <c r="P4972" t="str">
        <f>IFERROR(IF(COUNTIF(個人情報!$BI$5:$BI$401,"登録番号" &amp; リスト!O4972)&gt;=1,"",IF(VLOOKUP(O4972,登録者リスト!$A$1:$D$43729,4,FALSE)=基本情報!$D$6,O4972,"")),"")</f>
        <v/>
      </c>
    </row>
    <row r="4973" spans="15:16" x14ac:dyDescent="0.15">
      <c r="O4973">
        <v>4972</v>
      </c>
      <c r="P4973" t="str">
        <f>IFERROR(IF(COUNTIF(個人情報!$BI$5:$BI$401,"登録番号" &amp; リスト!O4973)&gt;=1,"",IF(VLOOKUP(O4973,登録者リスト!$A$1:$D$43729,4,FALSE)=基本情報!$D$6,O4973,"")),"")</f>
        <v/>
      </c>
    </row>
    <row r="4974" spans="15:16" x14ac:dyDescent="0.15">
      <c r="O4974">
        <v>4973</v>
      </c>
      <c r="P4974" t="str">
        <f>IFERROR(IF(COUNTIF(個人情報!$BI$5:$BI$401,"登録番号" &amp; リスト!O4974)&gt;=1,"",IF(VLOOKUP(O4974,登録者リスト!$A$1:$D$43729,4,FALSE)=基本情報!$D$6,O4974,"")),"")</f>
        <v/>
      </c>
    </row>
    <row r="4975" spans="15:16" x14ac:dyDescent="0.15">
      <c r="O4975">
        <v>4974</v>
      </c>
      <c r="P4975" t="str">
        <f>IFERROR(IF(COUNTIF(個人情報!$BI$5:$BI$401,"登録番号" &amp; リスト!O4975)&gt;=1,"",IF(VLOOKUP(O4975,登録者リスト!$A$1:$D$43729,4,FALSE)=基本情報!$D$6,O4975,"")),"")</f>
        <v/>
      </c>
    </row>
    <row r="4976" spans="15:16" x14ac:dyDescent="0.15">
      <c r="O4976">
        <v>4975</v>
      </c>
      <c r="P4976" t="str">
        <f>IFERROR(IF(COUNTIF(個人情報!$BI$5:$BI$401,"登録番号" &amp; リスト!O4976)&gt;=1,"",IF(VLOOKUP(O4976,登録者リスト!$A$1:$D$43729,4,FALSE)=基本情報!$D$6,O4976,"")),"")</f>
        <v/>
      </c>
    </row>
    <row r="4977" spans="15:16" x14ac:dyDescent="0.15">
      <c r="O4977">
        <v>4976</v>
      </c>
      <c r="P4977" t="str">
        <f>IFERROR(IF(COUNTIF(個人情報!$BI$5:$BI$401,"登録番号" &amp; リスト!O4977)&gt;=1,"",IF(VLOOKUP(O4977,登録者リスト!$A$1:$D$43729,4,FALSE)=基本情報!$D$6,O4977,"")),"")</f>
        <v/>
      </c>
    </row>
    <row r="4978" spans="15:16" x14ac:dyDescent="0.15">
      <c r="O4978">
        <v>4977</v>
      </c>
      <c r="P4978" t="str">
        <f>IFERROR(IF(COUNTIF(個人情報!$BI$5:$BI$401,"登録番号" &amp; リスト!O4978)&gt;=1,"",IF(VLOOKUP(O4978,登録者リスト!$A$1:$D$43729,4,FALSE)=基本情報!$D$6,O4978,"")),"")</f>
        <v/>
      </c>
    </row>
    <row r="4979" spans="15:16" x14ac:dyDescent="0.15">
      <c r="O4979">
        <v>4978</v>
      </c>
      <c r="P4979" t="str">
        <f>IFERROR(IF(COUNTIF(個人情報!$BI$5:$BI$401,"登録番号" &amp; リスト!O4979)&gt;=1,"",IF(VLOOKUP(O4979,登録者リスト!$A$1:$D$43729,4,FALSE)=基本情報!$D$6,O4979,"")),"")</f>
        <v/>
      </c>
    </row>
    <row r="4980" spans="15:16" x14ac:dyDescent="0.15">
      <c r="O4980">
        <v>4979</v>
      </c>
      <c r="P4980" t="str">
        <f>IFERROR(IF(COUNTIF(個人情報!$BI$5:$BI$401,"登録番号" &amp; リスト!O4980)&gt;=1,"",IF(VLOOKUP(O4980,登録者リスト!$A$1:$D$43729,4,FALSE)=基本情報!$D$6,O4980,"")),"")</f>
        <v/>
      </c>
    </row>
    <row r="4981" spans="15:16" x14ac:dyDescent="0.15">
      <c r="O4981">
        <v>4980</v>
      </c>
      <c r="P4981" t="str">
        <f>IFERROR(IF(COUNTIF(個人情報!$BI$5:$BI$401,"登録番号" &amp; リスト!O4981)&gt;=1,"",IF(VLOOKUP(O4981,登録者リスト!$A$1:$D$43729,4,FALSE)=基本情報!$D$6,O4981,"")),"")</f>
        <v/>
      </c>
    </row>
    <row r="4982" spans="15:16" x14ac:dyDescent="0.15">
      <c r="O4982">
        <v>4981</v>
      </c>
      <c r="P4982" t="str">
        <f>IFERROR(IF(COUNTIF(個人情報!$BI$5:$BI$401,"登録番号" &amp; リスト!O4982)&gt;=1,"",IF(VLOOKUP(O4982,登録者リスト!$A$1:$D$43729,4,FALSE)=基本情報!$D$6,O4982,"")),"")</f>
        <v/>
      </c>
    </row>
    <row r="4983" spans="15:16" x14ac:dyDescent="0.15">
      <c r="O4983">
        <v>4982</v>
      </c>
      <c r="P4983" t="str">
        <f>IFERROR(IF(COUNTIF(個人情報!$BI$5:$BI$401,"登録番号" &amp; リスト!O4983)&gt;=1,"",IF(VLOOKUP(O4983,登録者リスト!$A$1:$D$43729,4,FALSE)=基本情報!$D$6,O4983,"")),"")</f>
        <v/>
      </c>
    </row>
    <row r="4984" spans="15:16" x14ac:dyDescent="0.15">
      <c r="O4984">
        <v>4983</v>
      </c>
      <c r="P4984" t="str">
        <f>IFERROR(IF(COUNTIF(個人情報!$BI$5:$BI$401,"登録番号" &amp; リスト!O4984)&gt;=1,"",IF(VLOOKUP(O4984,登録者リスト!$A$1:$D$43729,4,FALSE)=基本情報!$D$6,O4984,"")),"")</f>
        <v/>
      </c>
    </row>
    <row r="4985" spans="15:16" x14ac:dyDescent="0.15">
      <c r="O4985">
        <v>4984</v>
      </c>
      <c r="P4985" t="str">
        <f>IFERROR(IF(COUNTIF(個人情報!$BI$5:$BI$401,"登録番号" &amp; リスト!O4985)&gt;=1,"",IF(VLOOKUP(O4985,登録者リスト!$A$1:$D$43729,4,FALSE)=基本情報!$D$6,O4985,"")),"")</f>
        <v/>
      </c>
    </row>
    <row r="4986" spans="15:16" x14ac:dyDescent="0.15">
      <c r="O4986">
        <v>4985</v>
      </c>
      <c r="P4986" t="str">
        <f>IFERROR(IF(COUNTIF(個人情報!$BI$5:$BI$401,"登録番号" &amp; リスト!O4986)&gt;=1,"",IF(VLOOKUP(O4986,登録者リスト!$A$1:$D$43729,4,FALSE)=基本情報!$D$6,O4986,"")),"")</f>
        <v/>
      </c>
    </row>
    <row r="4987" spans="15:16" x14ac:dyDescent="0.15">
      <c r="O4987">
        <v>4986</v>
      </c>
      <c r="P4987" t="str">
        <f>IFERROR(IF(COUNTIF(個人情報!$BI$5:$BI$401,"登録番号" &amp; リスト!O4987)&gt;=1,"",IF(VLOOKUP(O4987,登録者リスト!$A$1:$D$43729,4,FALSE)=基本情報!$D$6,O4987,"")),"")</f>
        <v/>
      </c>
    </row>
    <row r="4988" spans="15:16" x14ac:dyDescent="0.15">
      <c r="O4988">
        <v>4987</v>
      </c>
      <c r="P4988" t="str">
        <f>IFERROR(IF(COUNTIF(個人情報!$BI$5:$BI$401,"登録番号" &amp; リスト!O4988)&gt;=1,"",IF(VLOOKUP(O4988,登録者リスト!$A$1:$D$43729,4,FALSE)=基本情報!$D$6,O4988,"")),"")</f>
        <v/>
      </c>
    </row>
    <row r="4989" spans="15:16" x14ac:dyDescent="0.15">
      <c r="O4989">
        <v>4988</v>
      </c>
      <c r="P4989" t="str">
        <f>IFERROR(IF(COUNTIF(個人情報!$BI$5:$BI$401,"登録番号" &amp; リスト!O4989)&gt;=1,"",IF(VLOOKUP(O4989,登録者リスト!$A$1:$D$43729,4,FALSE)=基本情報!$D$6,O4989,"")),"")</f>
        <v/>
      </c>
    </row>
    <row r="4990" spans="15:16" x14ac:dyDescent="0.15">
      <c r="O4990">
        <v>4989</v>
      </c>
      <c r="P4990" t="str">
        <f>IFERROR(IF(COUNTIF(個人情報!$BI$5:$BI$401,"登録番号" &amp; リスト!O4990)&gt;=1,"",IF(VLOOKUP(O4990,登録者リスト!$A$1:$D$43729,4,FALSE)=基本情報!$D$6,O4990,"")),"")</f>
        <v/>
      </c>
    </row>
    <row r="4991" spans="15:16" x14ac:dyDescent="0.15">
      <c r="O4991">
        <v>4990</v>
      </c>
      <c r="P4991" t="str">
        <f>IFERROR(IF(COUNTIF(個人情報!$BI$5:$BI$401,"登録番号" &amp; リスト!O4991)&gt;=1,"",IF(VLOOKUP(O4991,登録者リスト!$A$1:$D$43729,4,FALSE)=基本情報!$D$6,O4991,"")),"")</f>
        <v/>
      </c>
    </row>
    <row r="4992" spans="15:16" x14ac:dyDescent="0.15">
      <c r="O4992">
        <v>4991</v>
      </c>
      <c r="P4992" t="str">
        <f>IFERROR(IF(COUNTIF(個人情報!$BI$5:$BI$401,"登録番号" &amp; リスト!O4992)&gt;=1,"",IF(VLOOKUP(O4992,登録者リスト!$A$1:$D$43729,4,FALSE)=基本情報!$D$6,O4992,"")),"")</f>
        <v/>
      </c>
    </row>
    <row r="4993" spans="15:16" x14ac:dyDescent="0.15">
      <c r="O4993">
        <v>4992</v>
      </c>
      <c r="P4993" t="str">
        <f>IFERROR(IF(COUNTIF(個人情報!$BI$5:$BI$401,"登録番号" &amp; リスト!O4993)&gt;=1,"",IF(VLOOKUP(O4993,登録者リスト!$A$1:$D$43729,4,FALSE)=基本情報!$D$6,O4993,"")),"")</f>
        <v/>
      </c>
    </row>
    <row r="4994" spans="15:16" x14ac:dyDescent="0.15">
      <c r="O4994">
        <v>4993</v>
      </c>
      <c r="P4994" t="str">
        <f>IFERROR(IF(COUNTIF(個人情報!$BI$5:$BI$401,"登録番号" &amp; リスト!O4994)&gt;=1,"",IF(VLOOKUP(O4994,登録者リスト!$A$1:$D$43729,4,FALSE)=基本情報!$D$6,O4994,"")),"")</f>
        <v/>
      </c>
    </row>
    <row r="4995" spans="15:16" x14ac:dyDescent="0.15">
      <c r="O4995">
        <v>4994</v>
      </c>
      <c r="P4995" t="str">
        <f>IFERROR(IF(COUNTIF(個人情報!$BI$5:$BI$401,"登録番号" &amp; リスト!O4995)&gt;=1,"",IF(VLOOKUP(O4995,登録者リスト!$A$1:$D$43729,4,FALSE)=基本情報!$D$6,O4995,"")),"")</f>
        <v/>
      </c>
    </row>
    <row r="4996" spans="15:16" x14ac:dyDescent="0.15">
      <c r="O4996">
        <v>4995</v>
      </c>
      <c r="P4996" t="str">
        <f>IFERROR(IF(COUNTIF(個人情報!$BI$5:$BI$401,"登録番号" &amp; リスト!O4996)&gt;=1,"",IF(VLOOKUP(O4996,登録者リスト!$A$1:$D$43729,4,FALSE)=基本情報!$D$6,O4996,"")),"")</f>
        <v/>
      </c>
    </row>
    <row r="4997" spans="15:16" x14ac:dyDescent="0.15">
      <c r="O4997">
        <v>4996</v>
      </c>
      <c r="P4997" t="str">
        <f>IFERROR(IF(COUNTIF(個人情報!$BI$5:$BI$401,"登録番号" &amp; リスト!O4997)&gt;=1,"",IF(VLOOKUP(O4997,登録者リスト!$A$1:$D$43729,4,FALSE)=基本情報!$D$6,O4997,"")),"")</f>
        <v/>
      </c>
    </row>
    <row r="4998" spans="15:16" x14ac:dyDescent="0.15">
      <c r="O4998">
        <v>4997</v>
      </c>
      <c r="P4998" t="str">
        <f>IFERROR(IF(COUNTIF(個人情報!$BI$5:$BI$401,"登録番号" &amp; リスト!O4998)&gt;=1,"",IF(VLOOKUP(O4998,登録者リスト!$A$1:$D$43729,4,FALSE)=基本情報!$D$6,O4998,"")),"")</f>
        <v/>
      </c>
    </row>
    <row r="4999" spans="15:16" x14ac:dyDescent="0.15">
      <c r="O4999">
        <v>4998</v>
      </c>
      <c r="P4999" t="str">
        <f>IFERROR(IF(COUNTIF(個人情報!$BI$5:$BI$401,"登録番号" &amp; リスト!O4999)&gt;=1,"",IF(VLOOKUP(O4999,登録者リスト!$A$1:$D$43729,4,FALSE)=基本情報!$D$6,O4999,"")),"")</f>
        <v/>
      </c>
    </row>
    <row r="5000" spans="15:16" x14ac:dyDescent="0.15">
      <c r="O5000">
        <v>4999</v>
      </c>
      <c r="P5000" t="str">
        <f>IFERROR(IF(COUNTIF(個人情報!$BI$5:$BI$401,"登録番号" &amp; リスト!O5000)&gt;=1,"",IF(VLOOKUP(O5000,登録者リスト!$A$1:$D$43729,4,FALSE)=基本情報!$D$6,O5000,"")),"")</f>
        <v/>
      </c>
    </row>
    <row r="5001" spans="15:16" x14ac:dyDescent="0.15">
      <c r="O5001">
        <v>5000</v>
      </c>
      <c r="P5001" t="str">
        <f>IFERROR(IF(COUNTIF(個人情報!$BI$5:$BI$401,"登録番号" &amp; リスト!O5001)&gt;=1,"",IF(VLOOKUP(O5001,登録者リスト!$A$1:$D$43729,4,FALSE)=基本情報!$D$6,O5001,"")),"")</f>
        <v/>
      </c>
    </row>
    <row r="5002" spans="15:16" x14ac:dyDescent="0.15">
      <c r="O5002">
        <v>5001</v>
      </c>
      <c r="P5002" t="str">
        <f>IFERROR(IF(COUNTIF(個人情報!$BI$5:$BI$401,"登録番号" &amp; リスト!O5002)&gt;=1,"",IF(VLOOKUP(O5002,登録者リスト!$A$1:$D$43729,4,FALSE)=基本情報!$D$6,O5002,"")),"")</f>
        <v/>
      </c>
    </row>
    <row r="5003" spans="15:16" x14ac:dyDescent="0.15">
      <c r="O5003">
        <v>5002</v>
      </c>
      <c r="P5003" t="str">
        <f>IFERROR(IF(COUNTIF(個人情報!$BI$5:$BI$401,"登録番号" &amp; リスト!O5003)&gt;=1,"",IF(VLOOKUP(O5003,登録者リスト!$A$1:$D$43729,4,FALSE)=基本情報!$D$6,O5003,"")),"")</f>
        <v/>
      </c>
    </row>
    <row r="5004" spans="15:16" x14ac:dyDescent="0.15">
      <c r="O5004">
        <v>5003</v>
      </c>
      <c r="P5004" t="str">
        <f>IFERROR(IF(COUNTIF(個人情報!$BI$5:$BI$401,"登録番号" &amp; リスト!O5004)&gt;=1,"",IF(VLOOKUP(O5004,登録者リスト!$A$1:$D$43729,4,FALSE)=基本情報!$D$6,O5004,"")),"")</f>
        <v/>
      </c>
    </row>
    <row r="5005" spans="15:16" x14ac:dyDescent="0.15">
      <c r="O5005">
        <v>5004</v>
      </c>
      <c r="P5005" t="str">
        <f>IFERROR(IF(COUNTIF(個人情報!$BI$5:$BI$401,"登録番号" &amp; リスト!O5005)&gt;=1,"",IF(VLOOKUP(O5005,登録者リスト!$A$1:$D$43729,4,FALSE)=基本情報!$D$6,O5005,"")),"")</f>
        <v/>
      </c>
    </row>
    <row r="5006" spans="15:16" x14ac:dyDescent="0.15">
      <c r="O5006">
        <v>5005</v>
      </c>
      <c r="P5006" t="str">
        <f>IFERROR(IF(COUNTIF(個人情報!$BI$5:$BI$401,"登録番号" &amp; リスト!O5006)&gt;=1,"",IF(VLOOKUP(O5006,登録者リスト!$A$1:$D$43729,4,FALSE)=基本情報!$D$6,O5006,"")),"")</f>
        <v/>
      </c>
    </row>
    <row r="5007" spans="15:16" x14ac:dyDescent="0.15">
      <c r="O5007">
        <v>5006</v>
      </c>
      <c r="P5007" t="str">
        <f>IFERROR(IF(COUNTIF(個人情報!$BI$5:$BI$401,"登録番号" &amp; リスト!O5007)&gt;=1,"",IF(VLOOKUP(O5007,登録者リスト!$A$1:$D$43729,4,FALSE)=基本情報!$D$6,O5007,"")),"")</f>
        <v/>
      </c>
    </row>
    <row r="5008" spans="15:16" x14ac:dyDescent="0.15">
      <c r="O5008">
        <v>5007</v>
      </c>
      <c r="P5008" t="str">
        <f>IFERROR(IF(COUNTIF(個人情報!$BI$5:$BI$401,"登録番号" &amp; リスト!O5008)&gt;=1,"",IF(VLOOKUP(O5008,登録者リスト!$A$1:$D$43729,4,FALSE)=基本情報!$D$6,O5008,"")),"")</f>
        <v/>
      </c>
    </row>
    <row r="5009" spans="15:16" x14ac:dyDescent="0.15">
      <c r="O5009">
        <v>5008</v>
      </c>
      <c r="P5009" t="str">
        <f>IFERROR(IF(COUNTIF(個人情報!$BI$5:$BI$401,"登録番号" &amp; リスト!O5009)&gt;=1,"",IF(VLOOKUP(O5009,登録者リスト!$A$1:$D$43729,4,FALSE)=基本情報!$D$6,O5009,"")),"")</f>
        <v/>
      </c>
    </row>
    <row r="5010" spans="15:16" x14ac:dyDescent="0.15">
      <c r="O5010">
        <v>5009</v>
      </c>
      <c r="P5010" t="str">
        <f>IFERROR(IF(COUNTIF(個人情報!$BI$5:$BI$401,"登録番号" &amp; リスト!O5010)&gt;=1,"",IF(VLOOKUP(O5010,登録者リスト!$A$1:$D$43729,4,FALSE)=基本情報!$D$6,O5010,"")),"")</f>
        <v/>
      </c>
    </row>
    <row r="5011" spans="15:16" x14ac:dyDescent="0.15">
      <c r="O5011">
        <v>5010</v>
      </c>
      <c r="P5011" t="str">
        <f>IFERROR(IF(COUNTIF(個人情報!$BI$5:$BI$401,"登録番号" &amp; リスト!O5011)&gt;=1,"",IF(VLOOKUP(O5011,登録者リスト!$A$1:$D$43729,4,FALSE)=基本情報!$D$6,O5011,"")),"")</f>
        <v/>
      </c>
    </row>
    <row r="5012" spans="15:16" x14ac:dyDescent="0.15">
      <c r="O5012">
        <v>5011</v>
      </c>
      <c r="P5012" t="str">
        <f>IFERROR(IF(COUNTIF(個人情報!$BI$5:$BI$401,"登録番号" &amp; リスト!O5012)&gt;=1,"",IF(VLOOKUP(O5012,登録者リスト!$A$1:$D$43729,4,FALSE)=基本情報!$D$6,O5012,"")),"")</f>
        <v/>
      </c>
    </row>
    <row r="5013" spans="15:16" x14ac:dyDescent="0.15">
      <c r="O5013">
        <v>5012</v>
      </c>
      <c r="P5013" t="str">
        <f>IFERROR(IF(COUNTIF(個人情報!$BI$5:$BI$401,"登録番号" &amp; リスト!O5013)&gt;=1,"",IF(VLOOKUP(O5013,登録者リスト!$A$1:$D$43729,4,FALSE)=基本情報!$D$6,O5013,"")),"")</f>
        <v/>
      </c>
    </row>
    <row r="5014" spans="15:16" x14ac:dyDescent="0.15">
      <c r="O5014">
        <v>5013</v>
      </c>
      <c r="P5014" t="str">
        <f>IFERROR(IF(COUNTIF(個人情報!$BI$5:$BI$401,"登録番号" &amp; リスト!O5014)&gt;=1,"",IF(VLOOKUP(O5014,登録者リスト!$A$1:$D$43729,4,FALSE)=基本情報!$D$6,O5014,"")),"")</f>
        <v/>
      </c>
    </row>
    <row r="5015" spans="15:16" x14ac:dyDescent="0.15">
      <c r="O5015">
        <v>5014</v>
      </c>
      <c r="P5015" t="str">
        <f>IFERROR(IF(COUNTIF(個人情報!$BI$5:$BI$401,"登録番号" &amp; リスト!O5015)&gt;=1,"",IF(VLOOKUP(O5015,登録者リスト!$A$1:$D$43729,4,FALSE)=基本情報!$D$6,O5015,"")),"")</f>
        <v/>
      </c>
    </row>
    <row r="5016" spans="15:16" x14ac:dyDescent="0.15">
      <c r="O5016">
        <v>5015</v>
      </c>
      <c r="P5016" t="str">
        <f>IFERROR(IF(COUNTIF(個人情報!$BI$5:$BI$401,"登録番号" &amp; リスト!O5016)&gt;=1,"",IF(VLOOKUP(O5016,登録者リスト!$A$1:$D$43729,4,FALSE)=基本情報!$D$6,O5016,"")),"")</f>
        <v/>
      </c>
    </row>
    <row r="5017" spans="15:16" x14ac:dyDescent="0.15">
      <c r="O5017">
        <v>5016</v>
      </c>
      <c r="P5017" t="str">
        <f>IFERROR(IF(COUNTIF(個人情報!$BI$5:$BI$401,"登録番号" &amp; リスト!O5017)&gt;=1,"",IF(VLOOKUP(O5017,登録者リスト!$A$1:$D$43729,4,FALSE)=基本情報!$D$6,O5017,"")),"")</f>
        <v/>
      </c>
    </row>
    <row r="5018" spans="15:16" x14ac:dyDescent="0.15">
      <c r="O5018">
        <v>5017</v>
      </c>
      <c r="P5018" t="str">
        <f>IFERROR(IF(COUNTIF(個人情報!$BI$5:$BI$401,"登録番号" &amp; リスト!O5018)&gt;=1,"",IF(VLOOKUP(O5018,登録者リスト!$A$1:$D$43729,4,FALSE)=基本情報!$D$6,O5018,"")),"")</f>
        <v/>
      </c>
    </row>
    <row r="5019" spans="15:16" x14ac:dyDescent="0.15">
      <c r="O5019">
        <v>5018</v>
      </c>
      <c r="P5019" t="str">
        <f>IFERROR(IF(COUNTIF(個人情報!$BI$5:$BI$401,"登録番号" &amp; リスト!O5019)&gt;=1,"",IF(VLOOKUP(O5019,登録者リスト!$A$1:$D$43729,4,FALSE)=基本情報!$D$6,O5019,"")),"")</f>
        <v/>
      </c>
    </row>
    <row r="5020" spans="15:16" x14ac:dyDescent="0.15">
      <c r="O5020">
        <v>5019</v>
      </c>
      <c r="P5020" t="str">
        <f>IFERROR(IF(COUNTIF(個人情報!$BI$5:$BI$401,"登録番号" &amp; リスト!O5020)&gt;=1,"",IF(VLOOKUP(O5020,登録者リスト!$A$1:$D$43729,4,FALSE)=基本情報!$D$6,O5020,"")),"")</f>
        <v/>
      </c>
    </row>
    <row r="5021" spans="15:16" x14ac:dyDescent="0.15">
      <c r="O5021">
        <v>5020</v>
      </c>
      <c r="P5021" t="str">
        <f>IFERROR(IF(COUNTIF(個人情報!$BI$5:$BI$401,"登録番号" &amp; リスト!O5021)&gt;=1,"",IF(VLOOKUP(O5021,登録者リスト!$A$1:$D$43729,4,FALSE)=基本情報!$D$6,O5021,"")),"")</f>
        <v/>
      </c>
    </row>
    <row r="5022" spans="15:16" x14ac:dyDescent="0.15">
      <c r="O5022">
        <v>5021</v>
      </c>
      <c r="P5022" t="str">
        <f>IFERROR(IF(COUNTIF(個人情報!$BI$5:$BI$401,"登録番号" &amp; リスト!O5022)&gt;=1,"",IF(VLOOKUP(O5022,登録者リスト!$A$1:$D$43729,4,FALSE)=基本情報!$D$6,O5022,"")),"")</f>
        <v/>
      </c>
    </row>
    <row r="5023" spans="15:16" x14ac:dyDescent="0.15">
      <c r="O5023">
        <v>5022</v>
      </c>
      <c r="P5023" t="str">
        <f>IFERROR(IF(COUNTIF(個人情報!$BI$5:$BI$401,"登録番号" &amp; リスト!O5023)&gt;=1,"",IF(VLOOKUP(O5023,登録者リスト!$A$1:$D$43729,4,FALSE)=基本情報!$D$6,O5023,"")),"")</f>
        <v/>
      </c>
    </row>
    <row r="5024" spans="15:16" x14ac:dyDescent="0.15">
      <c r="O5024">
        <v>5023</v>
      </c>
      <c r="P5024" t="str">
        <f>IFERROR(IF(COUNTIF(個人情報!$BI$5:$BI$401,"登録番号" &amp; リスト!O5024)&gt;=1,"",IF(VLOOKUP(O5024,登録者リスト!$A$1:$D$43729,4,FALSE)=基本情報!$D$6,O5024,"")),"")</f>
        <v/>
      </c>
    </row>
    <row r="5025" spans="15:16" x14ac:dyDescent="0.15">
      <c r="O5025">
        <v>5024</v>
      </c>
      <c r="P5025" t="str">
        <f>IFERROR(IF(COUNTIF(個人情報!$BI$5:$BI$401,"登録番号" &amp; リスト!O5025)&gt;=1,"",IF(VLOOKUP(O5025,登録者リスト!$A$1:$D$43729,4,FALSE)=基本情報!$D$6,O5025,"")),"")</f>
        <v/>
      </c>
    </row>
    <row r="5026" spans="15:16" x14ac:dyDescent="0.15">
      <c r="O5026">
        <v>5025</v>
      </c>
      <c r="P5026" t="str">
        <f>IFERROR(IF(COUNTIF(個人情報!$BI$5:$BI$401,"登録番号" &amp; リスト!O5026)&gt;=1,"",IF(VLOOKUP(O5026,登録者リスト!$A$1:$D$43729,4,FALSE)=基本情報!$D$6,O5026,"")),"")</f>
        <v/>
      </c>
    </row>
    <row r="5027" spans="15:16" x14ac:dyDescent="0.15">
      <c r="O5027">
        <v>5026</v>
      </c>
      <c r="P5027" t="str">
        <f>IFERROR(IF(COUNTIF(個人情報!$BI$5:$BI$401,"登録番号" &amp; リスト!O5027)&gt;=1,"",IF(VLOOKUP(O5027,登録者リスト!$A$1:$D$43729,4,FALSE)=基本情報!$D$6,O5027,"")),"")</f>
        <v/>
      </c>
    </row>
    <row r="5028" spans="15:16" x14ac:dyDescent="0.15">
      <c r="O5028">
        <v>5027</v>
      </c>
      <c r="P5028" t="str">
        <f>IFERROR(IF(COUNTIF(個人情報!$BI$5:$BI$401,"登録番号" &amp; リスト!O5028)&gt;=1,"",IF(VLOOKUP(O5028,登録者リスト!$A$1:$D$43729,4,FALSE)=基本情報!$D$6,O5028,"")),"")</f>
        <v/>
      </c>
    </row>
    <row r="5029" spans="15:16" x14ac:dyDescent="0.15">
      <c r="O5029">
        <v>5028</v>
      </c>
      <c r="P5029" t="str">
        <f>IFERROR(IF(COUNTIF(個人情報!$BI$5:$BI$401,"登録番号" &amp; リスト!O5029)&gt;=1,"",IF(VLOOKUP(O5029,登録者リスト!$A$1:$D$43729,4,FALSE)=基本情報!$D$6,O5029,"")),"")</f>
        <v/>
      </c>
    </row>
    <row r="5030" spans="15:16" x14ac:dyDescent="0.15">
      <c r="O5030">
        <v>5029</v>
      </c>
      <c r="P5030" t="str">
        <f>IFERROR(IF(COUNTIF(個人情報!$BI$5:$BI$401,"登録番号" &amp; リスト!O5030)&gt;=1,"",IF(VLOOKUP(O5030,登録者リスト!$A$1:$D$43729,4,FALSE)=基本情報!$D$6,O5030,"")),"")</f>
        <v/>
      </c>
    </row>
    <row r="5031" spans="15:16" x14ac:dyDescent="0.15">
      <c r="O5031">
        <v>5030</v>
      </c>
      <c r="P5031" t="str">
        <f>IFERROR(IF(COUNTIF(個人情報!$BI$5:$BI$401,"登録番号" &amp; リスト!O5031)&gt;=1,"",IF(VLOOKUP(O5031,登録者リスト!$A$1:$D$43729,4,FALSE)=基本情報!$D$6,O5031,"")),"")</f>
        <v/>
      </c>
    </row>
    <row r="5032" spans="15:16" x14ac:dyDescent="0.15">
      <c r="O5032">
        <v>5031</v>
      </c>
      <c r="P5032" t="str">
        <f>IFERROR(IF(COUNTIF(個人情報!$BI$5:$BI$401,"登録番号" &amp; リスト!O5032)&gt;=1,"",IF(VLOOKUP(O5032,登録者リスト!$A$1:$D$43729,4,FALSE)=基本情報!$D$6,O5032,"")),"")</f>
        <v/>
      </c>
    </row>
    <row r="5033" spans="15:16" x14ac:dyDescent="0.15">
      <c r="O5033">
        <v>5032</v>
      </c>
      <c r="P5033" t="str">
        <f>IFERROR(IF(COUNTIF(個人情報!$BI$5:$BI$401,"登録番号" &amp; リスト!O5033)&gt;=1,"",IF(VLOOKUP(O5033,登録者リスト!$A$1:$D$43729,4,FALSE)=基本情報!$D$6,O5033,"")),"")</f>
        <v/>
      </c>
    </row>
    <row r="5034" spans="15:16" x14ac:dyDescent="0.15">
      <c r="O5034">
        <v>5033</v>
      </c>
      <c r="P5034" t="str">
        <f>IFERROR(IF(COUNTIF(個人情報!$BI$5:$BI$401,"登録番号" &amp; リスト!O5034)&gt;=1,"",IF(VLOOKUP(O5034,登録者リスト!$A$1:$D$43729,4,FALSE)=基本情報!$D$6,O5034,"")),"")</f>
        <v/>
      </c>
    </row>
    <row r="5035" spans="15:16" x14ac:dyDescent="0.15">
      <c r="O5035">
        <v>5034</v>
      </c>
      <c r="P5035" t="str">
        <f>IFERROR(IF(COUNTIF(個人情報!$BI$5:$BI$401,"登録番号" &amp; リスト!O5035)&gt;=1,"",IF(VLOOKUP(O5035,登録者リスト!$A$1:$D$43729,4,FALSE)=基本情報!$D$6,O5035,"")),"")</f>
        <v/>
      </c>
    </row>
    <row r="5036" spans="15:16" x14ac:dyDescent="0.15">
      <c r="O5036">
        <v>5035</v>
      </c>
      <c r="P5036" t="str">
        <f>IFERROR(IF(COUNTIF(個人情報!$BI$5:$BI$401,"登録番号" &amp; リスト!O5036)&gt;=1,"",IF(VLOOKUP(O5036,登録者リスト!$A$1:$D$43729,4,FALSE)=基本情報!$D$6,O5036,"")),"")</f>
        <v/>
      </c>
    </row>
    <row r="5037" spans="15:16" x14ac:dyDescent="0.15">
      <c r="O5037">
        <v>5036</v>
      </c>
      <c r="P5037" t="str">
        <f>IFERROR(IF(COUNTIF(個人情報!$BI$5:$BI$401,"登録番号" &amp; リスト!O5037)&gt;=1,"",IF(VLOOKUP(O5037,登録者リスト!$A$1:$D$43729,4,FALSE)=基本情報!$D$6,O5037,"")),"")</f>
        <v/>
      </c>
    </row>
    <row r="5038" spans="15:16" x14ac:dyDescent="0.15">
      <c r="O5038">
        <v>5037</v>
      </c>
      <c r="P5038" t="str">
        <f>IFERROR(IF(COUNTIF(個人情報!$BI$5:$BI$401,"登録番号" &amp; リスト!O5038)&gt;=1,"",IF(VLOOKUP(O5038,登録者リスト!$A$1:$D$43729,4,FALSE)=基本情報!$D$6,O5038,"")),"")</f>
        <v/>
      </c>
    </row>
    <row r="5039" spans="15:16" x14ac:dyDescent="0.15">
      <c r="O5039">
        <v>5038</v>
      </c>
      <c r="P5039" t="str">
        <f>IFERROR(IF(COUNTIF(個人情報!$BI$5:$BI$401,"登録番号" &amp; リスト!O5039)&gt;=1,"",IF(VLOOKUP(O5039,登録者リスト!$A$1:$D$43729,4,FALSE)=基本情報!$D$6,O5039,"")),"")</f>
        <v/>
      </c>
    </row>
    <row r="5040" spans="15:16" x14ac:dyDescent="0.15">
      <c r="O5040">
        <v>5039</v>
      </c>
      <c r="P5040" t="str">
        <f>IFERROR(IF(COUNTIF(個人情報!$BI$5:$BI$401,"登録番号" &amp; リスト!O5040)&gt;=1,"",IF(VLOOKUP(O5040,登録者リスト!$A$1:$D$43729,4,FALSE)=基本情報!$D$6,O5040,"")),"")</f>
        <v/>
      </c>
    </row>
    <row r="5041" spans="15:16" x14ac:dyDescent="0.15">
      <c r="O5041">
        <v>5040</v>
      </c>
      <c r="P5041" t="str">
        <f>IFERROR(IF(COUNTIF(個人情報!$BI$5:$BI$401,"登録番号" &amp; リスト!O5041)&gt;=1,"",IF(VLOOKUP(O5041,登録者リスト!$A$1:$D$43729,4,FALSE)=基本情報!$D$6,O5041,"")),"")</f>
        <v/>
      </c>
    </row>
    <row r="5042" spans="15:16" x14ac:dyDescent="0.15">
      <c r="O5042">
        <v>5041</v>
      </c>
      <c r="P5042" t="str">
        <f>IFERROR(IF(COUNTIF(個人情報!$BI$5:$BI$401,"登録番号" &amp; リスト!O5042)&gt;=1,"",IF(VLOOKUP(O5042,登録者リスト!$A$1:$D$43729,4,FALSE)=基本情報!$D$6,O5042,"")),"")</f>
        <v/>
      </c>
    </row>
    <row r="5043" spans="15:16" x14ac:dyDescent="0.15">
      <c r="O5043">
        <v>5042</v>
      </c>
      <c r="P5043" t="str">
        <f>IFERROR(IF(COUNTIF(個人情報!$BI$5:$BI$401,"登録番号" &amp; リスト!O5043)&gt;=1,"",IF(VLOOKUP(O5043,登録者リスト!$A$1:$D$43729,4,FALSE)=基本情報!$D$6,O5043,"")),"")</f>
        <v/>
      </c>
    </row>
    <row r="5044" spans="15:16" x14ac:dyDescent="0.15">
      <c r="O5044">
        <v>5043</v>
      </c>
      <c r="P5044" t="str">
        <f>IFERROR(IF(COUNTIF(個人情報!$BI$5:$BI$401,"登録番号" &amp; リスト!O5044)&gt;=1,"",IF(VLOOKUP(O5044,登録者リスト!$A$1:$D$43729,4,FALSE)=基本情報!$D$6,O5044,"")),"")</f>
        <v/>
      </c>
    </row>
    <row r="5045" spans="15:16" x14ac:dyDescent="0.15">
      <c r="O5045">
        <v>5044</v>
      </c>
      <c r="P5045" t="str">
        <f>IFERROR(IF(COUNTIF(個人情報!$BI$5:$BI$401,"登録番号" &amp; リスト!O5045)&gt;=1,"",IF(VLOOKUP(O5045,登録者リスト!$A$1:$D$43729,4,FALSE)=基本情報!$D$6,O5045,"")),"")</f>
        <v/>
      </c>
    </row>
    <row r="5046" spans="15:16" x14ac:dyDescent="0.15">
      <c r="O5046">
        <v>5045</v>
      </c>
      <c r="P5046" t="str">
        <f>IFERROR(IF(COUNTIF(個人情報!$BI$5:$BI$401,"登録番号" &amp; リスト!O5046)&gt;=1,"",IF(VLOOKUP(O5046,登録者リスト!$A$1:$D$43729,4,FALSE)=基本情報!$D$6,O5046,"")),"")</f>
        <v/>
      </c>
    </row>
    <row r="5047" spans="15:16" x14ac:dyDescent="0.15">
      <c r="O5047">
        <v>5046</v>
      </c>
      <c r="P5047" t="str">
        <f>IFERROR(IF(COUNTIF(個人情報!$BI$5:$BI$401,"登録番号" &amp; リスト!O5047)&gt;=1,"",IF(VLOOKUP(O5047,登録者リスト!$A$1:$D$43729,4,FALSE)=基本情報!$D$6,O5047,"")),"")</f>
        <v/>
      </c>
    </row>
    <row r="5048" spans="15:16" x14ac:dyDescent="0.15">
      <c r="O5048">
        <v>5047</v>
      </c>
      <c r="P5048" t="str">
        <f>IFERROR(IF(COUNTIF(個人情報!$BI$5:$BI$401,"登録番号" &amp; リスト!O5048)&gt;=1,"",IF(VLOOKUP(O5048,登録者リスト!$A$1:$D$43729,4,FALSE)=基本情報!$D$6,O5048,"")),"")</f>
        <v/>
      </c>
    </row>
    <row r="5049" spans="15:16" x14ac:dyDescent="0.15">
      <c r="O5049">
        <v>5048</v>
      </c>
      <c r="P5049" t="str">
        <f>IFERROR(IF(COUNTIF(個人情報!$BI$5:$BI$401,"登録番号" &amp; リスト!O5049)&gt;=1,"",IF(VLOOKUP(O5049,登録者リスト!$A$1:$D$43729,4,FALSE)=基本情報!$D$6,O5049,"")),"")</f>
        <v/>
      </c>
    </row>
    <row r="5050" spans="15:16" x14ac:dyDescent="0.15">
      <c r="O5050">
        <v>5049</v>
      </c>
      <c r="P5050" t="str">
        <f>IFERROR(IF(COUNTIF(個人情報!$BI$5:$BI$401,"登録番号" &amp; リスト!O5050)&gt;=1,"",IF(VLOOKUP(O5050,登録者リスト!$A$1:$D$43729,4,FALSE)=基本情報!$D$6,O5050,"")),"")</f>
        <v/>
      </c>
    </row>
    <row r="5051" spans="15:16" x14ac:dyDescent="0.15">
      <c r="O5051">
        <v>5050</v>
      </c>
      <c r="P5051" t="str">
        <f>IFERROR(IF(COUNTIF(個人情報!$BI$5:$BI$401,"登録番号" &amp; リスト!O5051)&gt;=1,"",IF(VLOOKUP(O5051,登録者リスト!$A$1:$D$43729,4,FALSE)=基本情報!$D$6,O5051,"")),"")</f>
        <v/>
      </c>
    </row>
    <row r="5052" spans="15:16" x14ac:dyDescent="0.15">
      <c r="O5052">
        <v>5051</v>
      </c>
      <c r="P5052" t="str">
        <f>IFERROR(IF(COUNTIF(個人情報!$BI$5:$BI$401,"登録番号" &amp; リスト!O5052)&gt;=1,"",IF(VLOOKUP(O5052,登録者リスト!$A$1:$D$43729,4,FALSE)=基本情報!$D$6,O5052,"")),"")</f>
        <v/>
      </c>
    </row>
    <row r="5053" spans="15:16" x14ac:dyDescent="0.15">
      <c r="O5053">
        <v>5052</v>
      </c>
      <c r="P5053" t="str">
        <f>IFERROR(IF(COUNTIF(個人情報!$BI$5:$BI$401,"登録番号" &amp; リスト!O5053)&gt;=1,"",IF(VLOOKUP(O5053,登録者リスト!$A$1:$D$43729,4,FALSE)=基本情報!$D$6,O5053,"")),"")</f>
        <v/>
      </c>
    </row>
    <row r="5054" spans="15:16" x14ac:dyDescent="0.15">
      <c r="O5054">
        <v>5053</v>
      </c>
      <c r="P5054" t="str">
        <f>IFERROR(IF(COUNTIF(個人情報!$BI$5:$BI$401,"登録番号" &amp; リスト!O5054)&gt;=1,"",IF(VLOOKUP(O5054,登録者リスト!$A$1:$D$43729,4,FALSE)=基本情報!$D$6,O5054,"")),"")</f>
        <v/>
      </c>
    </row>
    <row r="5055" spans="15:16" x14ac:dyDescent="0.15">
      <c r="O5055">
        <v>5054</v>
      </c>
      <c r="P5055" t="str">
        <f>IFERROR(IF(COUNTIF(個人情報!$BI$5:$BI$401,"登録番号" &amp; リスト!O5055)&gt;=1,"",IF(VLOOKUP(O5055,登録者リスト!$A$1:$D$43729,4,FALSE)=基本情報!$D$6,O5055,"")),"")</f>
        <v/>
      </c>
    </row>
    <row r="5056" spans="15:16" x14ac:dyDescent="0.15">
      <c r="O5056">
        <v>5055</v>
      </c>
      <c r="P5056" t="str">
        <f>IFERROR(IF(COUNTIF(個人情報!$BI$5:$BI$401,"登録番号" &amp; リスト!O5056)&gt;=1,"",IF(VLOOKUP(O5056,登録者リスト!$A$1:$D$43729,4,FALSE)=基本情報!$D$6,O5056,"")),"")</f>
        <v/>
      </c>
    </row>
    <row r="5057" spans="15:16" x14ac:dyDescent="0.15">
      <c r="O5057">
        <v>5056</v>
      </c>
      <c r="P5057" t="str">
        <f>IFERROR(IF(COUNTIF(個人情報!$BI$5:$BI$401,"登録番号" &amp; リスト!O5057)&gt;=1,"",IF(VLOOKUP(O5057,登録者リスト!$A$1:$D$43729,4,FALSE)=基本情報!$D$6,O5057,"")),"")</f>
        <v/>
      </c>
    </row>
    <row r="5058" spans="15:16" x14ac:dyDescent="0.15">
      <c r="O5058">
        <v>5057</v>
      </c>
      <c r="P5058" t="str">
        <f>IFERROR(IF(COUNTIF(個人情報!$BI$5:$BI$401,"登録番号" &amp; リスト!O5058)&gt;=1,"",IF(VLOOKUP(O5058,登録者リスト!$A$1:$D$43729,4,FALSE)=基本情報!$D$6,O5058,"")),"")</f>
        <v/>
      </c>
    </row>
    <row r="5059" spans="15:16" x14ac:dyDescent="0.15">
      <c r="O5059">
        <v>5058</v>
      </c>
      <c r="P5059" t="str">
        <f>IFERROR(IF(COUNTIF(個人情報!$BI$5:$BI$401,"登録番号" &amp; リスト!O5059)&gt;=1,"",IF(VLOOKUP(O5059,登録者リスト!$A$1:$D$43729,4,FALSE)=基本情報!$D$6,O5059,"")),"")</f>
        <v/>
      </c>
    </row>
    <row r="5060" spans="15:16" x14ac:dyDescent="0.15">
      <c r="O5060">
        <v>5059</v>
      </c>
      <c r="P5060" t="str">
        <f>IFERROR(IF(COUNTIF(個人情報!$BI$5:$BI$401,"登録番号" &amp; リスト!O5060)&gt;=1,"",IF(VLOOKUP(O5060,登録者リスト!$A$1:$D$43729,4,FALSE)=基本情報!$D$6,O5060,"")),"")</f>
        <v/>
      </c>
    </row>
    <row r="5061" spans="15:16" x14ac:dyDescent="0.15">
      <c r="O5061">
        <v>5060</v>
      </c>
      <c r="P5061" t="str">
        <f>IFERROR(IF(COUNTIF(個人情報!$BI$5:$BI$401,"登録番号" &amp; リスト!O5061)&gt;=1,"",IF(VLOOKUP(O5061,登録者リスト!$A$1:$D$43729,4,FALSE)=基本情報!$D$6,O5061,"")),"")</f>
        <v/>
      </c>
    </row>
    <row r="5062" spans="15:16" x14ac:dyDescent="0.15">
      <c r="O5062">
        <v>5061</v>
      </c>
      <c r="P5062" t="str">
        <f>IFERROR(IF(COUNTIF(個人情報!$BI$5:$BI$401,"登録番号" &amp; リスト!O5062)&gt;=1,"",IF(VLOOKUP(O5062,登録者リスト!$A$1:$D$43729,4,FALSE)=基本情報!$D$6,O5062,"")),"")</f>
        <v/>
      </c>
    </row>
    <row r="5063" spans="15:16" x14ac:dyDescent="0.15">
      <c r="O5063">
        <v>5062</v>
      </c>
      <c r="P5063" t="str">
        <f>IFERROR(IF(COUNTIF(個人情報!$BI$5:$BI$401,"登録番号" &amp; リスト!O5063)&gt;=1,"",IF(VLOOKUP(O5063,登録者リスト!$A$1:$D$43729,4,FALSE)=基本情報!$D$6,O5063,"")),"")</f>
        <v/>
      </c>
    </row>
    <row r="5064" spans="15:16" x14ac:dyDescent="0.15">
      <c r="O5064">
        <v>5063</v>
      </c>
      <c r="P5064" t="str">
        <f>IFERROR(IF(COUNTIF(個人情報!$BI$5:$BI$401,"登録番号" &amp; リスト!O5064)&gt;=1,"",IF(VLOOKUP(O5064,登録者リスト!$A$1:$D$43729,4,FALSE)=基本情報!$D$6,O5064,"")),"")</f>
        <v/>
      </c>
    </row>
    <row r="5065" spans="15:16" x14ac:dyDescent="0.15">
      <c r="O5065">
        <v>5064</v>
      </c>
      <c r="P5065" t="str">
        <f>IFERROR(IF(COUNTIF(個人情報!$BI$5:$BI$401,"登録番号" &amp; リスト!O5065)&gt;=1,"",IF(VLOOKUP(O5065,登録者リスト!$A$1:$D$43729,4,FALSE)=基本情報!$D$6,O5065,"")),"")</f>
        <v/>
      </c>
    </row>
    <row r="5066" spans="15:16" x14ac:dyDescent="0.15">
      <c r="O5066">
        <v>5065</v>
      </c>
      <c r="P5066" t="str">
        <f>IFERROR(IF(COUNTIF(個人情報!$BI$5:$BI$401,"登録番号" &amp; リスト!O5066)&gt;=1,"",IF(VLOOKUP(O5066,登録者リスト!$A$1:$D$43729,4,FALSE)=基本情報!$D$6,O5066,"")),"")</f>
        <v/>
      </c>
    </row>
    <row r="5067" spans="15:16" x14ac:dyDescent="0.15">
      <c r="O5067">
        <v>5066</v>
      </c>
      <c r="P5067" t="str">
        <f>IFERROR(IF(COUNTIF(個人情報!$BI$5:$BI$401,"登録番号" &amp; リスト!O5067)&gt;=1,"",IF(VLOOKUP(O5067,登録者リスト!$A$1:$D$43729,4,FALSE)=基本情報!$D$6,O5067,"")),"")</f>
        <v/>
      </c>
    </row>
    <row r="5068" spans="15:16" x14ac:dyDescent="0.15">
      <c r="O5068">
        <v>5067</v>
      </c>
      <c r="P5068" t="str">
        <f>IFERROR(IF(COUNTIF(個人情報!$BI$5:$BI$401,"登録番号" &amp; リスト!O5068)&gt;=1,"",IF(VLOOKUP(O5068,登録者リスト!$A$1:$D$43729,4,FALSE)=基本情報!$D$6,O5068,"")),"")</f>
        <v/>
      </c>
    </row>
    <row r="5069" spans="15:16" x14ac:dyDescent="0.15">
      <c r="O5069">
        <v>5068</v>
      </c>
      <c r="P5069" t="str">
        <f>IFERROR(IF(COUNTIF(個人情報!$BI$5:$BI$401,"登録番号" &amp; リスト!O5069)&gt;=1,"",IF(VLOOKUP(O5069,登録者リスト!$A$1:$D$43729,4,FALSE)=基本情報!$D$6,O5069,"")),"")</f>
        <v/>
      </c>
    </row>
    <row r="5070" spans="15:16" x14ac:dyDescent="0.15">
      <c r="O5070">
        <v>5069</v>
      </c>
      <c r="P5070" t="str">
        <f>IFERROR(IF(COUNTIF(個人情報!$BI$5:$BI$401,"登録番号" &amp; リスト!O5070)&gt;=1,"",IF(VLOOKUP(O5070,登録者リスト!$A$1:$D$43729,4,FALSE)=基本情報!$D$6,O5070,"")),"")</f>
        <v/>
      </c>
    </row>
    <row r="5071" spans="15:16" x14ac:dyDescent="0.15">
      <c r="O5071">
        <v>5070</v>
      </c>
      <c r="P5071" t="str">
        <f>IFERROR(IF(COUNTIF(個人情報!$BI$5:$BI$401,"登録番号" &amp; リスト!O5071)&gt;=1,"",IF(VLOOKUP(O5071,登録者リスト!$A$1:$D$43729,4,FALSE)=基本情報!$D$6,O5071,"")),"")</f>
        <v/>
      </c>
    </row>
    <row r="5072" spans="15:16" x14ac:dyDescent="0.15">
      <c r="O5072">
        <v>5071</v>
      </c>
      <c r="P5072" t="str">
        <f>IFERROR(IF(COUNTIF(個人情報!$BI$5:$BI$401,"登録番号" &amp; リスト!O5072)&gt;=1,"",IF(VLOOKUP(O5072,登録者リスト!$A$1:$D$43729,4,FALSE)=基本情報!$D$6,O5072,"")),"")</f>
        <v/>
      </c>
    </row>
    <row r="5073" spans="15:16" x14ac:dyDescent="0.15">
      <c r="O5073">
        <v>5072</v>
      </c>
      <c r="P5073" t="str">
        <f>IFERROR(IF(COUNTIF(個人情報!$BI$5:$BI$401,"登録番号" &amp; リスト!O5073)&gt;=1,"",IF(VLOOKUP(O5073,登録者リスト!$A$1:$D$43729,4,FALSE)=基本情報!$D$6,O5073,"")),"")</f>
        <v/>
      </c>
    </row>
    <row r="5074" spans="15:16" x14ac:dyDescent="0.15">
      <c r="O5074">
        <v>5073</v>
      </c>
      <c r="P5074" t="str">
        <f>IFERROR(IF(COUNTIF(個人情報!$BI$5:$BI$401,"登録番号" &amp; リスト!O5074)&gt;=1,"",IF(VLOOKUP(O5074,登録者リスト!$A$1:$D$43729,4,FALSE)=基本情報!$D$6,O5074,"")),"")</f>
        <v/>
      </c>
    </row>
    <row r="5075" spans="15:16" x14ac:dyDescent="0.15">
      <c r="O5075">
        <v>5074</v>
      </c>
      <c r="P5075" t="str">
        <f>IFERROR(IF(COUNTIF(個人情報!$BI$5:$BI$401,"登録番号" &amp; リスト!O5075)&gt;=1,"",IF(VLOOKUP(O5075,登録者リスト!$A$1:$D$43729,4,FALSE)=基本情報!$D$6,O5075,"")),"")</f>
        <v/>
      </c>
    </row>
    <row r="5076" spans="15:16" x14ac:dyDescent="0.15">
      <c r="O5076">
        <v>5075</v>
      </c>
      <c r="P5076" t="str">
        <f>IFERROR(IF(COUNTIF(個人情報!$BI$5:$BI$401,"登録番号" &amp; リスト!O5076)&gt;=1,"",IF(VLOOKUP(O5076,登録者リスト!$A$1:$D$43729,4,FALSE)=基本情報!$D$6,O5076,"")),"")</f>
        <v/>
      </c>
    </row>
    <row r="5077" spans="15:16" x14ac:dyDescent="0.15">
      <c r="O5077">
        <v>5076</v>
      </c>
      <c r="P5077" t="str">
        <f>IFERROR(IF(COUNTIF(個人情報!$BI$5:$BI$401,"登録番号" &amp; リスト!O5077)&gt;=1,"",IF(VLOOKUP(O5077,登録者リスト!$A$1:$D$43729,4,FALSE)=基本情報!$D$6,O5077,"")),"")</f>
        <v/>
      </c>
    </row>
    <row r="5078" spans="15:16" x14ac:dyDescent="0.15">
      <c r="O5078">
        <v>5077</v>
      </c>
      <c r="P5078" t="str">
        <f>IFERROR(IF(COUNTIF(個人情報!$BI$5:$BI$401,"登録番号" &amp; リスト!O5078)&gt;=1,"",IF(VLOOKUP(O5078,登録者リスト!$A$1:$D$43729,4,FALSE)=基本情報!$D$6,O5078,"")),"")</f>
        <v/>
      </c>
    </row>
    <row r="5079" spans="15:16" x14ac:dyDescent="0.15">
      <c r="O5079">
        <v>5078</v>
      </c>
      <c r="P5079" t="str">
        <f>IFERROR(IF(COUNTIF(個人情報!$BI$5:$BI$401,"登録番号" &amp; リスト!O5079)&gt;=1,"",IF(VLOOKUP(O5079,登録者リスト!$A$1:$D$43729,4,FALSE)=基本情報!$D$6,O5079,"")),"")</f>
        <v/>
      </c>
    </row>
    <row r="5080" spans="15:16" x14ac:dyDescent="0.15">
      <c r="O5080">
        <v>5079</v>
      </c>
      <c r="P5080" t="str">
        <f>IFERROR(IF(COUNTIF(個人情報!$BI$5:$BI$401,"登録番号" &amp; リスト!O5080)&gt;=1,"",IF(VLOOKUP(O5080,登録者リスト!$A$1:$D$43729,4,FALSE)=基本情報!$D$6,O5080,"")),"")</f>
        <v/>
      </c>
    </row>
    <row r="5081" spans="15:16" x14ac:dyDescent="0.15">
      <c r="O5081">
        <v>5080</v>
      </c>
      <c r="P5081" t="str">
        <f>IFERROR(IF(COUNTIF(個人情報!$BI$5:$BI$401,"登録番号" &amp; リスト!O5081)&gt;=1,"",IF(VLOOKUP(O5081,登録者リスト!$A$1:$D$43729,4,FALSE)=基本情報!$D$6,O5081,"")),"")</f>
        <v/>
      </c>
    </row>
    <row r="5082" spans="15:16" x14ac:dyDescent="0.15">
      <c r="O5082">
        <v>5081</v>
      </c>
      <c r="P5082" t="str">
        <f>IFERROR(IF(COUNTIF(個人情報!$BI$5:$BI$401,"登録番号" &amp; リスト!O5082)&gt;=1,"",IF(VLOOKUP(O5082,登録者リスト!$A$1:$D$43729,4,FALSE)=基本情報!$D$6,O5082,"")),"")</f>
        <v/>
      </c>
    </row>
    <row r="5083" spans="15:16" x14ac:dyDescent="0.15">
      <c r="O5083">
        <v>5082</v>
      </c>
      <c r="P5083" t="str">
        <f>IFERROR(IF(COUNTIF(個人情報!$BI$5:$BI$401,"登録番号" &amp; リスト!O5083)&gt;=1,"",IF(VLOOKUP(O5083,登録者リスト!$A$1:$D$43729,4,FALSE)=基本情報!$D$6,O5083,"")),"")</f>
        <v/>
      </c>
    </row>
    <row r="5084" spans="15:16" x14ac:dyDescent="0.15">
      <c r="O5084">
        <v>5083</v>
      </c>
      <c r="P5084" t="str">
        <f>IFERROR(IF(COUNTIF(個人情報!$BI$5:$BI$401,"登録番号" &amp; リスト!O5084)&gt;=1,"",IF(VLOOKUP(O5084,登録者リスト!$A$1:$D$43729,4,FALSE)=基本情報!$D$6,O5084,"")),"")</f>
        <v/>
      </c>
    </row>
    <row r="5085" spans="15:16" x14ac:dyDescent="0.15">
      <c r="O5085">
        <v>5084</v>
      </c>
      <c r="P5085" t="str">
        <f>IFERROR(IF(COUNTIF(個人情報!$BI$5:$BI$401,"登録番号" &amp; リスト!O5085)&gt;=1,"",IF(VLOOKUP(O5085,登録者リスト!$A$1:$D$43729,4,FALSE)=基本情報!$D$6,O5085,"")),"")</f>
        <v/>
      </c>
    </row>
    <row r="5086" spans="15:16" x14ac:dyDescent="0.15">
      <c r="O5086">
        <v>5085</v>
      </c>
      <c r="P5086" t="str">
        <f>IFERROR(IF(COUNTIF(個人情報!$BI$5:$BI$401,"登録番号" &amp; リスト!O5086)&gt;=1,"",IF(VLOOKUP(O5086,登録者リスト!$A$1:$D$43729,4,FALSE)=基本情報!$D$6,O5086,"")),"")</f>
        <v/>
      </c>
    </row>
    <row r="5087" spans="15:16" x14ac:dyDescent="0.15">
      <c r="O5087">
        <v>5086</v>
      </c>
      <c r="P5087" t="str">
        <f>IFERROR(IF(COUNTIF(個人情報!$BI$5:$BI$401,"登録番号" &amp; リスト!O5087)&gt;=1,"",IF(VLOOKUP(O5087,登録者リスト!$A$1:$D$43729,4,FALSE)=基本情報!$D$6,O5087,"")),"")</f>
        <v/>
      </c>
    </row>
    <row r="5088" spans="15:16" x14ac:dyDescent="0.15">
      <c r="O5088">
        <v>5087</v>
      </c>
      <c r="P5088" t="str">
        <f>IFERROR(IF(COUNTIF(個人情報!$BI$5:$BI$401,"登録番号" &amp; リスト!O5088)&gt;=1,"",IF(VLOOKUP(O5088,登録者リスト!$A$1:$D$43729,4,FALSE)=基本情報!$D$6,O5088,"")),"")</f>
        <v/>
      </c>
    </row>
    <row r="5089" spans="15:16" x14ac:dyDescent="0.15">
      <c r="O5089">
        <v>5088</v>
      </c>
      <c r="P5089" t="str">
        <f>IFERROR(IF(COUNTIF(個人情報!$BI$5:$BI$401,"登録番号" &amp; リスト!O5089)&gt;=1,"",IF(VLOOKUP(O5089,登録者リスト!$A$1:$D$43729,4,FALSE)=基本情報!$D$6,O5089,"")),"")</f>
        <v/>
      </c>
    </row>
    <row r="5090" spans="15:16" x14ac:dyDescent="0.15">
      <c r="O5090">
        <v>5089</v>
      </c>
      <c r="P5090" t="str">
        <f>IFERROR(IF(COUNTIF(個人情報!$BI$5:$BI$401,"登録番号" &amp; リスト!O5090)&gt;=1,"",IF(VLOOKUP(O5090,登録者リスト!$A$1:$D$43729,4,FALSE)=基本情報!$D$6,O5090,"")),"")</f>
        <v/>
      </c>
    </row>
    <row r="5091" spans="15:16" x14ac:dyDescent="0.15">
      <c r="O5091">
        <v>5090</v>
      </c>
      <c r="P5091" t="str">
        <f>IFERROR(IF(COUNTIF(個人情報!$BI$5:$BI$401,"登録番号" &amp; リスト!O5091)&gt;=1,"",IF(VLOOKUP(O5091,登録者リスト!$A$1:$D$43729,4,FALSE)=基本情報!$D$6,O5091,"")),"")</f>
        <v/>
      </c>
    </row>
    <row r="5092" spans="15:16" x14ac:dyDescent="0.15">
      <c r="O5092">
        <v>5091</v>
      </c>
      <c r="P5092" t="str">
        <f>IFERROR(IF(COUNTIF(個人情報!$BI$5:$BI$401,"登録番号" &amp; リスト!O5092)&gt;=1,"",IF(VLOOKUP(O5092,登録者リスト!$A$1:$D$43729,4,FALSE)=基本情報!$D$6,O5092,"")),"")</f>
        <v/>
      </c>
    </row>
    <row r="5093" spans="15:16" x14ac:dyDescent="0.15">
      <c r="O5093">
        <v>5092</v>
      </c>
      <c r="P5093" t="str">
        <f>IFERROR(IF(COUNTIF(個人情報!$BI$5:$BI$401,"登録番号" &amp; リスト!O5093)&gt;=1,"",IF(VLOOKUP(O5093,登録者リスト!$A$1:$D$43729,4,FALSE)=基本情報!$D$6,O5093,"")),"")</f>
        <v/>
      </c>
    </row>
    <row r="5094" spans="15:16" x14ac:dyDescent="0.15">
      <c r="O5094">
        <v>5093</v>
      </c>
      <c r="P5094" t="str">
        <f>IFERROR(IF(COUNTIF(個人情報!$BI$5:$BI$401,"登録番号" &amp; リスト!O5094)&gt;=1,"",IF(VLOOKUP(O5094,登録者リスト!$A$1:$D$43729,4,FALSE)=基本情報!$D$6,O5094,"")),"")</f>
        <v/>
      </c>
    </row>
    <row r="5095" spans="15:16" x14ac:dyDescent="0.15">
      <c r="O5095">
        <v>5094</v>
      </c>
      <c r="P5095" t="str">
        <f>IFERROR(IF(COUNTIF(個人情報!$BI$5:$BI$401,"登録番号" &amp; リスト!O5095)&gt;=1,"",IF(VLOOKUP(O5095,登録者リスト!$A$1:$D$43729,4,FALSE)=基本情報!$D$6,O5095,"")),"")</f>
        <v/>
      </c>
    </row>
    <row r="5096" spans="15:16" x14ac:dyDescent="0.15">
      <c r="O5096">
        <v>5095</v>
      </c>
      <c r="P5096" t="str">
        <f>IFERROR(IF(COUNTIF(個人情報!$BI$5:$BI$401,"登録番号" &amp; リスト!O5096)&gt;=1,"",IF(VLOOKUP(O5096,登録者リスト!$A$1:$D$43729,4,FALSE)=基本情報!$D$6,O5096,"")),"")</f>
        <v/>
      </c>
    </row>
    <row r="5097" spans="15:16" x14ac:dyDescent="0.15">
      <c r="O5097">
        <v>5096</v>
      </c>
      <c r="P5097" t="str">
        <f>IFERROR(IF(COUNTIF(個人情報!$BI$5:$BI$401,"登録番号" &amp; リスト!O5097)&gt;=1,"",IF(VLOOKUP(O5097,登録者リスト!$A$1:$D$43729,4,FALSE)=基本情報!$D$6,O5097,"")),"")</f>
        <v/>
      </c>
    </row>
    <row r="5098" spans="15:16" x14ac:dyDescent="0.15">
      <c r="O5098">
        <v>5097</v>
      </c>
      <c r="P5098" t="str">
        <f>IFERROR(IF(COUNTIF(個人情報!$BI$5:$BI$401,"登録番号" &amp; リスト!O5098)&gt;=1,"",IF(VLOOKUP(O5098,登録者リスト!$A$1:$D$43729,4,FALSE)=基本情報!$D$6,O5098,"")),"")</f>
        <v/>
      </c>
    </row>
    <row r="5099" spans="15:16" x14ac:dyDescent="0.15">
      <c r="O5099">
        <v>5098</v>
      </c>
      <c r="P5099" t="str">
        <f>IFERROR(IF(COUNTIF(個人情報!$BI$5:$BI$401,"登録番号" &amp; リスト!O5099)&gt;=1,"",IF(VLOOKUP(O5099,登録者リスト!$A$1:$D$43729,4,FALSE)=基本情報!$D$6,O5099,"")),"")</f>
        <v/>
      </c>
    </row>
    <row r="5100" spans="15:16" x14ac:dyDescent="0.15">
      <c r="O5100">
        <v>5099</v>
      </c>
      <c r="P5100" t="str">
        <f>IFERROR(IF(COUNTIF(個人情報!$BI$5:$BI$401,"登録番号" &amp; リスト!O5100)&gt;=1,"",IF(VLOOKUP(O5100,登録者リスト!$A$1:$D$43729,4,FALSE)=基本情報!$D$6,O5100,"")),"")</f>
        <v/>
      </c>
    </row>
    <row r="5101" spans="15:16" x14ac:dyDescent="0.15">
      <c r="O5101">
        <v>5100</v>
      </c>
      <c r="P5101" t="str">
        <f>IFERROR(IF(COUNTIF(個人情報!$BI$5:$BI$401,"登録番号" &amp; リスト!O5101)&gt;=1,"",IF(VLOOKUP(O5101,登録者リスト!$A$1:$D$43729,4,FALSE)=基本情報!$D$6,O5101,"")),"")</f>
        <v/>
      </c>
    </row>
    <row r="5102" spans="15:16" x14ac:dyDescent="0.15">
      <c r="O5102">
        <v>5101</v>
      </c>
      <c r="P5102" t="str">
        <f>IFERROR(IF(COUNTIF(個人情報!$BI$5:$BI$401,"登録番号" &amp; リスト!O5102)&gt;=1,"",IF(VLOOKUP(O5102,登録者リスト!$A$1:$D$43729,4,FALSE)=基本情報!$D$6,O5102,"")),"")</f>
        <v/>
      </c>
    </row>
    <row r="5103" spans="15:16" x14ac:dyDescent="0.15">
      <c r="O5103">
        <v>5102</v>
      </c>
      <c r="P5103" t="str">
        <f>IFERROR(IF(COUNTIF(個人情報!$BI$5:$BI$401,"登録番号" &amp; リスト!O5103)&gt;=1,"",IF(VLOOKUP(O5103,登録者リスト!$A$1:$D$43729,4,FALSE)=基本情報!$D$6,O5103,"")),"")</f>
        <v/>
      </c>
    </row>
    <row r="5104" spans="15:16" x14ac:dyDescent="0.15">
      <c r="O5104">
        <v>5103</v>
      </c>
      <c r="P5104" t="str">
        <f>IFERROR(IF(COUNTIF(個人情報!$BI$5:$BI$401,"登録番号" &amp; リスト!O5104)&gt;=1,"",IF(VLOOKUP(O5104,登録者リスト!$A$1:$D$43729,4,FALSE)=基本情報!$D$6,O5104,"")),"")</f>
        <v/>
      </c>
    </row>
    <row r="5105" spans="15:16" x14ac:dyDescent="0.15">
      <c r="O5105">
        <v>5104</v>
      </c>
      <c r="P5105" t="str">
        <f>IFERROR(IF(COUNTIF(個人情報!$BI$5:$BI$401,"登録番号" &amp; リスト!O5105)&gt;=1,"",IF(VLOOKUP(O5105,登録者リスト!$A$1:$D$43729,4,FALSE)=基本情報!$D$6,O5105,"")),"")</f>
        <v/>
      </c>
    </row>
    <row r="5106" spans="15:16" x14ac:dyDescent="0.15">
      <c r="O5106">
        <v>5105</v>
      </c>
      <c r="P5106" t="str">
        <f>IFERROR(IF(COUNTIF(個人情報!$BI$5:$BI$401,"登録番号" &amp; リスト!O5106)&gt;=1,"",IF(VLOOKUP(O5106,登録者リスト!$A$1:$D$43729,4,FALSE)=基本情報!$D$6,O5106,"")),"")</f>
        <v/>
      </c>
    </row>
    <row r="5107" spans="15:16" x14ac:dyDescent="0.15">
      <c r="O5107">
        <v>5106</v>
      </c>
      <c r="P5107" t="str">
        <f>IFERROR(IF(COUNTIF(個人情報!$BI$5:$BI$401,"登録番号" &amp; リスト!O5107)&gt;=1,"",IF(VLOOKUP(O5107,登録者リスト!$A$1:$D$43729,4,FALSE)=基本情報!$D$6,O5107,"")),"")</f>
        <v/>
      </c>
    </row>
    <row r="5108" spans="15:16" x14ac:dyDescent="0.15">
      <c r="O5108">
        <v>5107</v>
      </c>
      <c r="P5108" t="str">
        <f>IFERROR(IF(COUNTIF(個人情報!$BI$5:$BI$401,"登録番号" &amp; リスト!O5108)&gt;=1,"",IF(VLOOKUP(O5108,登録者リスト!$A$1:$D$43729,4,FALSE)=基本情報!$D$6,O5108,"")),"")</f>
        <v/>
      </c>
    </row>
    <row r="5109" spans="15:16" x14ac:dyDescent="0.15">
      <c r="O5109">
        <v>5108</v>
      </c>
      <c r="P5109" t="str">
        <f>IFERROR(IF(COUNTIF(個人情報!$BI$5:$BI$401,"登録番号" &amp; リスト!O5109)&gt;=1,"",IF(VLOOKUP(O5109,登録者リスト!$A$1:$D$43729,4,FALSE)=基本情報!$D$6,O5109,"")),"")</f>
        <v/>
      </c>
    </row>
    <row r="5110" spans="15:16" x14ac:dyDescent="0.15">
      <c r="O5110">
        <v>5109</v>
      </c>
      <c r="P5110" t="str">
        <f>IFERROR(IF(COUNTIF(個人情報!$BI$5:$BI$401,"登録番号" &amp; リスト!O5110)&gt;=1,"",IF(VLOOKUP(O5110,登録者リスト!$A$1:$D$43729,4,FALSE)=基本情報!$D$6,O5110,"")),"")</f>
        <v/>
      </c>
    </row>
    <row r="5111" spans="15:16" x14ac:dyDescent="0.15">
      <c r="O5111">
        <v>5110</v>
      </c>
      <c r="P5111" t="str">
        <f>IFERROR(IF(COUNTIF(個人情報!$BI$5:$BI$401,"登録番号" &amp; リスト!O5111)&gt;=1,"",IF(VLOOKUP(O5111,登録者リスト!$A$1:$D$43729,4,FALSE)=基本情報!$D$6,O5111,"")),"")</f>
        <v/>
      </c>
    </row>
    <row r="5112" spans="15:16" x14ac:dyDescent="0.15">
      <c r="O5112">
        <v>5111</v>
      </c>
      <c r="P5112" t="str">
        <f>IFERROR(IF(COUNTIF(個人情報!$BI$5:$BI$401,"登録番号" &amp; リスト!O5112)&gt;=1,"",IF(VLOOKUP(O5112,登録者リスト!$A$1:$D$43729,4,FALSE)=基本情報!$D$6,O5112,"")),"")</f>
        <v/>
      </c>
    </row>
    <row r="5113" spans="15:16" x14ac:dyDescent="0.15">
      <c r="O5113">
        <v>5112</v>
      </c>
      <c r="P5113" t="str">
        <f>IFERROR(IF(COUNTIF(個人情報!$BI$5:$BI$401,"登録番号" &amp; リスト!O5113)&gt;=1,"",IF(VLOOKUP(O5113,登録者リスト!$A$1:$D$43729,4,FALSE)=基本情報!$D$6,O5113,"")),"")</f>
        <v/>
      </c>
    </row>
    <row r="5114" spans="15:16" x14ac:dyDescent="0.15">
      <c r="O5114">
        <v>5113</v>
      </c>
      <c r="P5114" t="str">
        <f>IFERROR(IF(COUNTIF(個人情報!$BI$5:$BI$401,"登録番号" &amp; リスト!O5114)&gt;=1,"",IF(VLOOKUP(O5114,登録者リスト!$A$1:$D$43729,4,FALSE)=基本情報!$D$6,O5114,"")),"")</f>
        <v/>
      </c>
    </row>
    <row r="5115" spans="15:16" x14ac:dyDescent="0.15">
      <c r="O5115">
        <v>5114</v>
      </c>
      <c r="P5115" t="str">
        <f>IFERROR(IF(COUNTIF(個人情報!$BI$5:$BI$401,"登録番号" &amp; リスト!O5115)&gt;=1,"",IF(VLOOKUP(O5115,登録者リスト!$A$1:$D$43729,4,FALSE)=基本情報!$D$6,O5115,"")),"")</f>
        <v/>
      </c>
    </row>
    <row r="5116" spans="15:16" x14ac:dyDescent="0.15">
      <c r="O5116">
        <v>5115</v>
      </c>
      <c r="P5116" t="str">
        <f>IFERROR(IF(COUNTIF(個人情報!$BI$5:$BI$401,"登録番号" &amp; リスト!O5116)&gt;=1,"",IF(VLOOKUP(O5116,登録者リスト!$A$1:$D$43729,4,FALSE)=基本情報!$D$6,O5116,"")),"")</f>
        <v/>
      </c>
    </row>
    <row r="5117" spans="15:16" x14ac:dyDescent="0.15">
      <c r="O5117">
        <v>5116</v>
      </c>
      <c r="P5117" t="str">
        <f>IFERROR(IF(COUNTIF(個人情報!$BI$5:$BI$401,"登録番号" &amp; リスト!O5117)&gt;=1,"",IF(VLOOKUP(O5117,登録者リスト!$A$1:$D$43729,4,FALSE)=基本情報!$D$6,O5117,"")),"")</f>
        <v/>
      </c>
    </row>
    <row r="5118" spans="15:16" x14ac:dyDescent="0.15">
      <c r="O5118">
        <v>5117</v>
      </c>
      <c r="P5118" t="str">
        <f>IFERROR(IF(COUNTIF(個人情報!$BI$5:$BI$401,"登録番号" &amp; リスト!O5118)&gt;=1,"",IF(VLOOKUP(O5118,登録者リスト!$A$1:$D$43729,4,FALSE)=基本情報!$D$6,O5118,"")),"")</f>
        <v/>
      </c>
    </row>
    <row r="5119" spans="15:16" x14ac:dyDescent="0.15">
      <c r="O5119">
        <v>5118</v>
      </c>
      <c r="P5119" t="str">
        <f>IFERROR(IF(COUNTIF(個人情報!$BI$5:$BI$401,"登録番号" &amp; リスト!O5119)&gt;=1,"",IF(VLOOKUP(O5119,登録者リスト!$A$1:$D$43729,4,FALSE)=基本情報!$D$6,O5119,"")),"")</f>
        <v/>
      </c>
    </row>
    <row r="5120" spans="15:16" x14ac:dyDescent="0.15">
      <c r="O5120">
        <v>5119</v>
      </c>
      <c r="P5120" t="str">
        <f>IFERROR(IF(COUNTIF(個人情報!$BI$5:$BI$401,"登録番号" &amp; リスト!O5120)&gt;=1,"",IF(VLOOKUP(O5120,登録者リスト!$A$1:$D$43729,4,FALSE)=基本情報!$D$6,O5120,"")),"")</f>
        <v/>
      </c>
    </row>
    <row r="5121" spans="15:16" x14ac:dyDescent="0.15">
      <c r="O5121">
        <v>5120</v>
      </c>
      <c r="P5121" t="str">
        <f>IFERROR(IF(COUNTIF(個人情報!$BI$5:$BI$401,"登録番号" &amp; リスト!O5121)&gt;=1,"",IF(VLOOKUP(O5121,登録者リスト!$A$1:$D$43729,4,FALSE)=基本情報!$D$6,O5121,"")),"")</f>
        <v/>
      </c>
    </row>
    <row r="5122" spans="15:16" x14ac:dyDescent="0.15">
      <c r="O5122">
        <v>5121</v>
      </c>
      <c r="P5122" t="str">
        <f>IFERROR(IF(COUNTIF(個人情報!$BI$5:$BI$401,"登録番号" &amp; リスト!O5122)&gt;=1,"",IF(VLOOKUP(O5122,登録者リスト!$A$1:$D$43729,4,FALSE)=基本情報!$D$6,O5122,"")),"")</f>
        <v/>
      </c>
    </row>
    <row r="5123" spans="15:16" x14ac:dyDescent="0.15">
      <c r="O5123">
        <v>5122</v>
      </c>
      <c r="P5123" t="str">
        <f>IFERROR(IF(COUNTIF(個人情報!$BI$5:$BI$401,"登録番号" &amp; リスト!O5123)&gt;=1,"",IF(VLOOKUP(O5123,登録者リスト!$A$1:$D$43729,4,FALSE)=基本情報!$D$6,O5123,"")),"")</f>
        <v/>
      </c>
    </row>
    <row r="5124" spans="15:16" x14ac:dyDescent="0.15">
      <c r="O5124">
        <v>5123</v>
      </c>
      <c r="P5124" t="str">
        <f>IFERROR(IF(COUNTIF(個人情報!$BI$5:$BI$401,"登録番号" &amp; リスト!O5124)&gt;=1,"",IF(VLOOKUP(O5124,登録者リスト!$A$1:$D$43729,4,FALSE)=基本情報!$D$6,O5124,"")),"")</f>
        <v/>
      </c>
    </row>
    <row r="5125" spans="15:16" x14ac:dyDescent="0.15">
      <c r="O5125">
        <v>5124</v>
      </c>
      <c r="P5125" t="str">
        <f>IFERROR(IF(COUNTIF(個人情報!$BI$5:$BI$401,"登録番号" &amp; リスト!O5125)&gt;=1,"",IF(VLOOKUP(O5125,登録者リスト!$A$1:$D$43729,4,FALSE)=基本情報!$D$6,O5125,"")),"")</f>
        <v/>
      </c>
    </row>
    <row r="5126" spans="15:16" x14ac:dyDescent="0.15">
      <c r="O5126">
        <v>5125</v>
      </c>
      <c r="P5126" t="str">
        <f>IFERROR(IF(COUNTIF(個人情報!$BI$5:$BI$401,"登録番号" &amp; リスト!O5126)&gt;=1,"",IF(VLOOKUP(O5126,登録者リスト!$A$1:$D$43729,4,FALSE)=基本情報!$D$6,O5126,"")),"")</f>
        <v/>
      </c>
    </row>
    <row r="5127" spans="15:16" x14ac:dyDescent="0.15">
      <c r="O5127">
        <v>5126</v>
      </c>
      <c r="P5127" t="str">
        <f>IFERROR(IF(COUNTIF(個人情報!$BI$5:$BI$401,"登録番号" &amp; リスト!O5127)&gt;=1,"",IF(VLOOKUP(O5127,登録者リスト!$A$1:$D$43729,4,FALSE)=基本情報!$D$6,O5127,"")),"")</f>
        <v/>
      </c>
    </row>
    <row r="5128" spans="15:16" x14ac:dyDescent="0.15">
      <c r="O5128">
        <v>5127</v>
      </c>
      <c r="P5128" t="str">
        <f>IFERROR(IF(COUNTIF(個人情報!$BI$5:$BI$401,"登録番号" &amp; リスト!O5128)&gt;=1,"",IF(VLOOKUP(O5128,登録者リスト!$A$1:$D$43729,4,FALSE)=基本情報!$D$6,O5128,"")),"")</f>
        <v/>
      </c>
    </row>
    <row r="5129" spans="15:16" x14ac:dyDescent="0.15">
      <c r="O5129">
        <v>5128</v>
      </c>
      <c r="P5129" t="str">
        <f>IFERROR(IF(COUNTIF(個人情報!$BI$5:$BI$401,"登録番号" &amp; リスト!O5129)&gt;=1,"",IF(VLOOKUP(O5129,登録者リスト!$A$1:$D$43729,4,FALSE)=基本情報!$D$6,O5129,"")),"")</f>
        <v/>
      </c>
    </row>
    <row r="5130" spans="15:16" x14ac:dyDescent="0.15">
      <c r="O5130">
        <v>5129</v>
      </c>
      <c r="P5130" t="str">
        <f>IFERROR(IF(COUNTIF(個人情報!$BI$5:$BI$401,"登録番号" &amp; リスト!O5130)&gt;=1,"",IF(VLOOKUP(O5130,登録者リスト!$A$1:$D$43729,4,FALSE)=基本情報!$D$6,O5130,"")),"")</f>
        <v/>
      </c>
    </row>
    <row r="5131" spans="15:16" x14ac:dyDescent="0.15">
      <c r="O5131">
        <v>5130</v>
      </c>
      <c r="P5131" t="str">
        <f>IFERROR(IF(COUNTIF(個人情報!$BI$5:$BI$401,"登録番号" &amp; リスト!O5131)&gt;=1,"",IF(VLOOKUP(O5131,登録者リスト!$A$1:$D$43729,4,FALSE)=基本情報!$D$6,O5131,"")),"")</f>
        <v/>
      </c>
    </row>
    <row r="5132" spans="15:16" x14ac:dyDescent="0.15">
      <c r="O5132">
        <v>5131</v>
      </c>
      <c r="P5132" t="str">
        <f>IFERROR(IF(COUNTIF(個人情報!$BI$5:$BI$401,"登録番号" &amp; リスト!O5132)&gt;=1,"",IF(VLOOKUP(O5132,登録者リスト!$A$1:$D$43729,4,FALSE)=基本情報!$D$6,O5132,"")),"")</f>
        <v/>
      </c>
    </row>
    <row r="5133" spans="15:16" x14ac:dyDescent="0.15">
      <c r="O5133">
        <v>5132</v>
      </c>
      <c r="P5133" t="str">
        <f>IFERROR(IF(COUNTIF(個人情報!$BI$5:$BI$401,"登録番号" &amp; リスト!O5133)&gt;=1,"",IF(VLOOKUP(O5133,登録者リスト!$A$1:$D$43729,4,FALSE)=基本情報!$D$6,O5133,"")),"")</f>
        <v/>
      </c>
    </row>
    <row r="5134" spans="15:16" x14ac:dyDescent="0.15">
      <c r="O5134">
        <v>5133</v>
      </c>
      <c r="P5134" t="str">
        <f>IFERROR(IF(COUNTIF(個人情報!$BI$5:$BI$401,"登録番号" &amp; リスト!O5134)&gt;=1,"",IF(VLOOKUP(O5134,登録者リスト!$A$1:$D$43729,4,FALSE)=基本情報!$D$6,O5134,"")),"")</f>
        <v/>
      </c>
    </row>
    <row r="5135" spans="15:16" x14ac:dyDescent="0.15">
      <c r="O5135">
        <v>5134</v>
      </c>
      <c r="P5135" t="str">
        <f>IFERROR(IF(COUNTIF(個人情報!$BI$5:$BI$401,"登録番号" &amp; リスト!O5135)&gt;=1,"",IF(VLOOKUP(O5135,登録者リスト!$A$1:$D$43729,4,FALSE)=基本情報!$D$6,O5135,"")),"")</f>
        <v/>
      </c>
    </row>
    <row r="5136" spans="15:16" x14ac:dyDescent="0.15">
      <c r="O5136">
        <v>5135</v>
      </c>
      <c r="P5136" t="str">
        <f>IFERROR(IF(COUNTIF(個人情報!$BI$5:$BI$401,"登録番号" &amp; リスト!O5136)&gt;=1,"",IF(VLOOKUP(O5136,登録者リスト!$A$1:$D$43729,4,FALSE)=基本情報!$D$6,O5136,"")),"")</f>
        <v/>
      </c>
    </row>
    <row r="5137" spans="15:16" x14ac:dyDescent="0.15">
      <c r="O5137">
        <v>5136</v>
      </c>
      <c r="P5137" t="str">
        <f>IFERROR(IF(COUNTIF(個人情報!$BI$5:$BI$401,"登録番号" &amp; リスト!O5137)&gt;=1,"",IF(VLOOKUP(O5137,登録者リスト!$A$1:$D$43729,4,FALSE)=基本情報!$D$6,O5137,"")),"")</f>
        <v/>
      </c>
    </row>
    <row r="5138" spans="15:16" x14ac:dyDescent="0.15">
      <c r="O5138">
        <v>5137</v>
      </c>
      <c r="P5138" t="str">
        <f>IFERROR(IF(COUNTIF(個人情報!$BI$5:$BI$401,"登録番号" &amp; リスト!O5138)&gt;=1,"",IF(VLOOKUP(O5138,登録者リスト!$A$1:$D$43729,4,FALSE)=基本情報!$D$6,O5138,"")),"")</f>
        <v/>
      </c>
    </row>
    <row r="5139" spans="15:16" x14ac:dyDescent="0.15">
      <c r="O5139">
        <v>5138</v>
      </c>
      <c r="P5139" t="str">
        <f>IFERROR(IF(COUNTIF(個人情報!$BI$5:$BI$401,"登録番号" &amp; リスト!O5139)&gt;=1,"",IF(VLOOKUP(O5139,登録者リスト!$A$1:$D$43729,4,FALSE)=基本情報!$D$6,O5139,"")),"")</f>
        <v/>
      </c>
    </row>
    <row r="5140" spans="15:16" x14ac:dyDescent="0.15">
      <c r="O5140">
        <v>5139</v>
      </c>
      <c r="P5140" t="str">
        <f>IFERROR(IF(COUNTIF(個人情報!$BI$5:$BI$401,"登録番号" &amp; リスト!O5140)&gt;=1,"",IF(VLOOKUP(O5140,登録者リスト!$A$1:$D$43729,4,FALSE)=基本情報!$D$6,O5140,"")),"")</f>
        <v/>
      </c>
    </row>
    <row r="5141" spans="15:16" x14ac:dyDescent="0.15">
      <c r="O5141">
        <v>5140</v>
      </c>
      <c r="P5141" t="str">
        <f>IFERROR(IF(COUNTIF(個人情報!$BI$5:$BI$401,"登録番号" &amp; リスト!O5141)&gt;=1,"",IF(VLOOKUP(O5141,登録者リスト!$A$1:$D$43729,4,FALSE)=基本情報!$D$6,O5141,"")),"")</f>
        <v/>
      </c>
    </row>
    <row r="5142" spans="15:16" x14ac:dyDescent="0.15">
      <c r="O5142">
        <v>5141</v>
      </c>
      <c r="P5142" t="str">
        <f>IFERROR(IF(COUNTIF(個人情報!$BI$5:$BI$401,"登録番号" &amp; リスト!O5142)&gt;=1,"",IF(VLOOKUP(O5142,登録者リスト!$A$1:$D$43729,4,FALSE)=基本情報!$D$6,O5142,"")),"")</f>
        <v/>
      </c>
    </row>
    <row r="5143" spans="15:16" x14ac:dyDescent="0.15">
      <c r="O5143">
        <v>5142</v>
      </c>
      <c r="P5143" t="str">
        <f>IFERROR(IF(COUNTIF(個人情報!$BI$5:$BI$401,"登録番号" &amp; リスト!O5143)&gt;=1,"",IF(VLOOKUP(O5143,登録者リスト!$A$1:$D$43729,4,FALSE)=基本情報!$D$6,O5143,"")),"")</f>
        <v/>
      </c>
    </row>
    <row r="5144" spans="15:16" x14ac:dyDescent="0.15">
      <c r="O5144">
        <v>5143</v>
      </c>
      <c r="P5144" t="str">
        <f>IFERROR(IF(COUNTIF(個人情報!$BI$5:$BI$401,"登録番号" &amp; リスト!O5144)&gt;=1,"",IF(VLOOKUP(O5144,登録者リスト!$A$1:$D$43729,4,FALSE)=基本情報!$D$6,O5144,"")),"")</f>
        <v/>
      </c>
    </row>
    <row r="5145" spans="15:16" x14ac:dyDescent="0.15">
      <c r="O5145">
        <v>5144</v>
      </c>
      <c r="P5145" t="str">
        <f>IFERROR(IF(COUNTIF(個人情報!$BI$5:$BI$401,"登録番号" &amp; リスト!O5145)&gt;=1,"",IF(VLOOKUP(O5145,登録者リスト!$A$1:$D$43729,4,FALSE)=基本情報!$D$6,O5145,"")),"")</f>
        <v/>
      </c>
    </row>
    <row r="5146" spans="15:16" x14ac:dyDescent="0.15">
      <c r="O5146">
        <v>5145</v>
      </c>
      <c r="P5146" t="str">
        <f>IFERROR(IF(COUNTIF(個人情報!$BI$5:$BI$401,"登録番号" &amp; リスト!O5146)&gt;=1,"",IF(VLOOKUP(O5146,登録者リスト!$A$1:$D$43729,4,FALSE)=基本情報!$D$6,O5146,"")),"")</f>
        <v/>
      </c>
    </row>
    <row r="5147" spans="15:16" x14ac:dyDescent="0.15">
      <c r="O5147">
        <v>5146</v>
      </c>
      <c r="P5147" t="str">
        <f>IFERROR(IF(COUNTIF(個人情報!$BI$5:$BI$401,"登録番号" &amp; リスト!O5147)&gt;=1,"",IF(VLOOKUP(O5147,登録者リスト!$A$1:$D$43729,4,FALSE)=基本情報!$D$6,O5147,"")),"")</f>
        <v/>
      </c>
    </row>
    <row r="5148" spans="15:16" x14ac:dyDescent="0.15">
      <c r="O5148">
        <v>5147</v>
      </c>
      <c r="P5148" t="str">
        <f>IFERROR(IF(COUNTIF(個人情報!$BI$5:$BI$401,"登録番号" &amp; リスト!O5148)&gt;=1,"",IF(VLOOKUP(O5148,登録者リスト!$A$1:$D$43729,4,FALSE)=基本情報!$D$6,O5148,"")),"")</f>
        <v/>
      </c>
    </row>
    <row r="5149" spans="15:16" x14ac:dyDescent="0.15">
      <c r="O5149">
        <v>5148</v>
      </c>
      <c r="P5149" t="str">
        <f>IFERROR(IF(COUNTIF(個人情報!$BI$5:$BI$401,"登録番号" &amp; リスト!O5149)&gt;=1,"",IF(VLOOKUP(O5149,登録者リスト!$A$1:$D$43729,4,FALSE)=基本情報!$D$6,O5149,"")),"")</f>
        <v/>
      </c>
    </row>
    <row r="5150" spans="15:16" x14ac:dyDescent="0.15">
      <c r="O5150">
        <v>5149</v>
      </c>
      <c r="P5150" t="str">
        <f>IFERROR(IF(COUNTIF(個人情報!$BI$5:$BI$401,"登録番号" &amp; リスト!O5150)&gt;=1,"",IF(VLOOKUP(O5150,登録者リスト!$A$1:$D$43729,4,FALSE)=基本情報!$D$6,O5150,"")),"")</f>
        <v/>
      </c>
    </row>
    <row r="5151" spans="15:16" x14ac:dyDescent="0.15">
      <c r="O5151">
        <v>5150</v>
      </c>
      <c r="P5151" t="str">
        <f>IFERROR(IF(COUNTIF(個人情報!$BI$5:$BI$401,"登録番号" &amp; リスト!O5151)&gt;=1,"",IF(VLOOKUP(O5151,登録者リスト!$A$1:$D$43729,4,FALSE)=基本情報!$D$6,O5151,"")),"")</f>
        <v/>
      </c>
    </row>
    <row r="5152" spans="15:16" x14ac:dyDescent="0.15">
      <c r="O5152">
        <v>5151</v>
      </c>
      <c r="P5152" t="str">
        <f>IFERROR(IF(COUNTIF(個人情報!$BI$5:$BI$401,"登録番号" &amp; リスト!O5152)&gt;=1,"",IF(VLOOKUP(O5152,登録者リスト!$A$1:$D$43729,4,FALSE)=基本情報!$D$6,O5152,"")),"")</f>
        <v/>
      </c>
    </row>
    <row r="5153" spans="15:16" x14ac:dyDescent="0.15">
      <c r="O5153">
        <v>5152</v>
      </c>
      <c r="P5153" t="str">
        <f>IFERROR(IF(COUNTIF(個人情報!$BI$5:$BI$401,"登録番号" &amp; リスト!O5153)&gt;=1,"",IF(VLOOKUP(O5153,登録者リスト!$A$1:$D$43729,4,FALSE)=基本情報!$D$6,O5153,"")),"")</f>
        <v/>
      </c>
    </row>
    <row r="5154" spans="15:16" x14ac:dyDescent="0.15">
      <c r="O5154">
        <v>5153</v>
      </c>
      <c r="P5154" t="str">
        <f>IFERROR(IF(COUNTIF(個人情報!$BI$5:$BI$401,"登録番号" &amp; リスト!O5154)&gt;=1,"",IF(VLOOKUP(O5154,登録者リスト!$A$1:$D$43729,4,FALSE)=基本情報!$D$6,O5154,"")),"")</f>
        <v/>
      </c>
    </row>
    <row r="5155" spans="15:16" x14ac:dyDescent="0.15">
      <c r="O5155">
        <v>5154</v>
      </c>
      <c r="P5155" t="str">
        <f>IFERROR(IF(COUNTIF(個人情報!$BI$5:$BI$401,"登録番号" &amp; リスト!O5155)&gt;=1,"",IF(VLOOKUP(O5155,登録者リスト!$A$1:$D$43729,4,FALSE)=基本情報!$D$6,O5155,"")),"")</f>
        <v/>
      </c>
    </row>
    <row r="5156" spans="15:16" x14ac:dyDescent="0.15">
      <c r="O5156">
        <v>5155</v>
      </c>
      <c r="P5156" t="str">
        <f>IFERROR(IF(COUNTIF(個人情報!$BI$5:$BI$401,"登録番号" &amp; リスト!O5156)&gt;=1,"",IF(VLOOKUP(O5156,登録者リスト!$A$1:$D$43729,4,FALSE)=基本情報!$D$6,O5156,"")),"")</f>
        <v/>
      </c>
    </row>
    <row r="5157" spans="15:16" x14ac:dyDescent="0.15">
      <c r="O5157">
        <v>5156</v>
      </c>
      <c r="P5157" t="str">
        <f>IFERROR(IF(COUNTIF(個人情報!$BI$5:$BI$401,"登録番号" &amp; リスト!O5157)&gt;=1,"",IF(VLOOKUP(O5157,登録者リスト!$A$1:$D$43729,4,FALSE)=基本情報!$D$6,O5157,"")),"")</f>
        <v/>
      </c>
    </row>
    <row r="5158" spans="15:16" x14ac:dyDescent="0.15">
      <c r="O5158">
        <v>5157</v>
      </c>
      <c r="P5158" t="str">
        <f>IFERROR(IF(COUNTIF(個人情報!$BI$5:$BI$401,"登録番号" &amp; リスト!O5158)&gt;=1,"",IF(VLOOKUP(O5158,登録者リスト!$A$1:$D$43729,4,FALSE)=基本情報!$D$6,O5158,"")),"")</f>
        <v/>
      </c>
    </row>
    <row r="5159" spans="15:16" x14ac:dyDescent="0.15">
      <c r="O5159">
        <v>5158</v>
      </c>
      <c r="P5159" t="str">
        <f>IFERROR(IF(COUNTIF(個人情報!$BI$5:$BI$401,"登録番号" &amp; リスト!O5159)&gt;=1,"",IF(VLOOKUP(O5159,登録者リスト!$A$1:$D$43729,4,FALSE)=基本情報!$D$6,O5159,"")),"")</f>
        <v/>
      </c>
    </row>
    <row r="5160" spans="15:16" x14ac:dyDescent="0.15">
      <c r="O5160">
        <v>5159</v>
      </c>
      <c r="P5160" t="str">
        <f>IFERROR(IF(COUNTIF(個人情報!$BI$5:$BI$401,"登録番号" &amp; リスト!O5160)&gt;=1,"",IF(VLOOKUP(O5160,登録者リスト!$A$1:$D$43729,4,FALSE)=基本情報!$D$6,O5160,"")),"")</f>
        <v/>
      </c>
    </row>
    <row r="5161" spans="15:16" x14ac:dyDescent="0.15">
      <c r="O5161">
        <v>5160</v>
      </c>
      <c r="P5161" t="str">
        <f>IFERROR(IF(COUNTIF(個人情報!$BI$5:$BI$401,"登録番号" &amp; リスト!O5161)&gt;=1,"",IF(VLOOKUP(O5161,登録者リスト!$A$1:$D$43729,4,FALSE)=基本情報!$D$6,O5161,"")),"")</f>
        <v/>
      </c>
    </row>
    <row r="5162" spans="15:16" x14ac:dyDescent="0.15">
      <c r="O5162">
        <v>5161</v>
      </c>
      <c r="P5162" t="str">
        <f>IFERROR(IF(COUNTIF(個人情報!$BI$5:$BI$401,"登録番号" &amp; リスト!O5162)&gt;=1,"",IF(VLOOKUP(O5162,登録者リスト!$A$1:$D$43729,4,FALSE)=基本情報!$D$6,O5162,"")),"")</f>
        <v/>
      </c>
    </row>
    <row r="5163" spans="15:16" x14ac:dyDescent="0.15">
      <c r="O5163">
        <v>5162</v>
      </c>
      <c r="P5163" t="str">
        <f>IFERROR(IF(COUNTIF(個人情報!$BI$5:$BI$401,"登録番号" &amp; リスト!O5163)&gt;=1,"",IF(VLOOKUP(O5163,登録者リスト!$A$1:$D$43729,4,FALSE)=基本情報!$D$6,O5163,"")),"")</f>
        <v/>
      </c>
    </row>
    <row r="5164" spans="15:16" x14ac:dyDescent="0.15">
      <c r="O5164">
        <v>5163</v>
      </c>
      <c r="P5164" t="str">
        <f>IFERROR(IF(COUNTIF(個人情報!$BI$5:$BI$401,"登録番号" &amp; リスト!O5164)&gt;=1,"",IF(VLOOKUP(O5164,登録者リスト!$A$1:$D$43729,4,FALSE)=基本情報!$D$6,O5164,"")),"")</f>
        <v/>
      </c>
    </row>
    <row r="5165" spans="15:16" x14ac:dyDescent="0.15">
      <c r="O5165">
        <v>5164</v>
      </c>
      <c r="P5165" t="str">
        <f>IFERROR(IF(COUNTIF(個人情報!$BI$5:$BI$401,"登録番号" &amp; リスト!O5165)&gt;=1,"",IF(VLOOKUP(O5165,登録者リスト!$A$1:$D$43729,4,FALSE)=基本情報!$D$6,O5165,"")),"")</f>
        <v/>
      </c>
    </row>
    <row r="5166" spans="15:16" x14ac:dyDescent="0.15">
      <c r="O5166">
        <v>5165</v>
      </c>
      <c r="P5166" t="str">
        <f>IFERROR(IF(COUNTIF(個人情報!$BI$5:$BI$401,"登録番号" &amp; リスト!O5166)&gt;=1,"",IF(VLOOKUP(O5166,登録者リスト!$A$1:$D$43729,4,FALSE)=基本情報!$D$6,O5166,"")),"")</f>
        <v/>
      </c>
    </row>
    <row r="5167" spans="15:16" x14ac:dyDescent="0.15">
      <c r="O5167">
        <v>5166</v>
      </c>
      <c r="P5167" t="str">
        <f>IFERROR(IF(COUNTIF(個人情報!$BI$5:$BI$401,"登録番号" &amp; リスト!O5167)&gt;=1,"",IF(VLOOKUP(O5167,登録者リスト!$A$1:$D$43729,4,FALSE)=基本情報!$D$6,O5167,"")),"")</f>
        <v/>
      </c>
    </row>
    <row r="5168" spans="15:16" x14ac:dyDescent="0.15">
      <c r="O5168">
        <v>5167</v>
      </c>
      <c r="P5168" t="str">
        <f>IFERROR(IF(COUNTIF(個人情報!$BI$5:$BI$401,"登録番号" &amp; リスト!O5168)&gt;=1,"",IF(VLOOKUP(O5168,登録者リスト!$A$1:$D$43729,4,FALSE)=基本情報!$D$6,O5168,"")),"")</f>
        <v/>
      </c>
    </row>
    <row r="5169" spans="15:16" x14ac:dyDescent="0.15">
      <c r="O5169">
        <v>5168</v>
      </c>
      <c r="P5169" t="str">
        <f>IFERROR(IF(COUNTIF(個人情報!$BI$5:$BI$401,"登録番号" &amp; リスト!O5169)&gt;=1,"",IF(VLOOKUP(O5169,登録者リスト!$A$1:$D$43729,4,FALSE)=基本情報!$D$6,O5169,"")),"")</f>
        <v/>
      </c>
    </row>
    <row r="5170" spans="15:16" x14ac:dyDescent="0.15">
      <c r="O5170">
        <v>5169</v>
      </c>
      <c r="P5170" t="str">
        <f>IFERROR(IF(COUNTIF(個人情報!$BI$5:$BI$401,"登録番号" &amp; リスト!O5170)&gt;=1,"",IF(VLOOKUP(O5170,登録者リスト!$A$1:$D$43729,4,FALSE)=基本情報!$D$6,O5170,"")),"")</f>
        <v/>
      </c>
    </row>
    <row r="5171" spans="15:16" x14ac:dyDescent="0.15">
      <c r="O5171">
        <v>5170</v>
      </c>
      <c r="P5171" t="str">
        <f>IFERROR(IF(COUNTIF(個人情報!$BI$5:$BI$401,"登録番号" &amp; リスト!O5171)&gt;=1,"",IF(VLOOKUP(O5171,登録者リスト!$A$1:$D$43729,4,FALSE)=基本情報!$D$6,O5171,"")),"")</f>
        <v/>
      </c>
    </row>
    <row r="5172" spans="15:16" x14ac:dyDescent="0.15">
      <c r="O5172">
        <v>5171</v>
      </c>
      <c r="P5172" t="str">
        <f>IFERROR(IF(COUNTIF(個人情報!$BI$5:$BI$401,"登録番号" &amp; リスト!O5172)&gt;=1,"",IF(VLOOKUP(O5172,登録者リスト!$A$1:$D$43729,4,FALSE)=基本情報!$D$6,O5172,"")),"")</f>
        <v/>
      </c>
    </row>
    <row r="5173" spans="15:16" x14ac:dyDescent="0.15">
      <c r="O5173">
        <v>5172</v>
      </c>
      <c r="P5173" t="str">
        <f>IFERROR(IF(COUNTIF(個人情報!$BI$5:$BI$401,"登録番号" &amp; リスト!O5173)&gt;=1,"",IF(VLOOKUP(O5173,登録者リスト!$A$1:$D$43729,4,FALSE)=基本情報!$D$6,O5173,"")),"")</f>
        <v/>
      </c>
    </row>
    <row r="5174" spans="15:16" x14ac:dyDescent="0.15">
      <c r="O5174">
        <v>5173</v>
      </c>
      <c r="P5174" t="str">
        <f>IFERROR(IF(COUNTIF(個人情報!$BI$5:$BI$401,"登録番号" &amp; リスト!O5174)&gt;=1,"",IF(VLOOKUP(O5174,登録者リスト!$A$1:$D$43729,4,FALSE)=基本情報!$D$6,O5174,"")),"")</f>
        <v/>
      </c>
    </row>
    <row r="5175" spans="15:16" x14ac:dyDescent="0.15">
      <c r="O5175">
        <v>5174</v>
      </c>
      <c r="P5175" t="str">
        <f>IFERROR(IF(COUNTIF(個人情報!$BI$5:$BI$401,"登録番号" &amp; リスト!O5175)&gt;=1,"",IF(VLOOKUP(O5175,登録者リスト!$A$1:$D$43729,4,FALSE)=基本情報!$D$6,O5175,"")),"")</f>
        <v/>
      </c>
    </row>
    <row r="5176" spans="15:16" x14ac:dyDescent="0.15">
      <c r="O5176">
        <v>5175</v>
      </c>
      <c r="P5176" t="str">
        <f>IFERROR(IF(COUNTIF(個人情報!$BI$5:$BI$401,"登録番号" &amp; リスト!O5176)&gt;=1,"",IF(VLOOKUP(O5176,登録者リスト!$A$1:$D$43729,4,FALSE)=基本情報!$D$6,O5176,"")),"")</f>
        <v/>
      </c>
    </row>
    <row r="5177" spans="15:16" x14ac:dyDescent="0.15">
      <c r="O5177">
        <v>5176</v>
      </c>
      <c r="P5177" t="str">
        <f>IFERROR(IF(COUNTIF(個人情報!$BI$5:$BI$401,"登録番号" &amp; リスト!O5177)&gt;=1,"",IF(VLOOKUP(O5177,登録者リスト!$A$1:$D$43729,4,FALSE)=基本情報!$D$6,O5177,"")),"")</f>
        <v/>
      </c>
    </row>
    <row r="5178" spans="15:16" x14ac:dyDescent="0.15">
      <c r="O5178">
        <v>5177</v>
      </c>
      <c r="P5178" t="str">
        <f>IFERROR(IF(COUNTIF(個人情報!$BI$5:$BI$401,"登録番号" &amp; リスト!O5178)&gt;=1,"",IF(VLOOKUP(O5178,登録者リスト!$A$1:$D$43729,4,FALSE)=基本情報!$D$6,O5178,"")),"")</f>
        <v/>
      </c>
    </row>
    <row r="5179" spans="15:16" x14ac:dyDescent="0.15">
      <c r="O5179">
        <v>5178</v>
      </c>
      <c r="P5179" t="str">
        <f>IFERROR(IF(COUNTIF(個人情報!$BI$5:$BI$401,"登録番号" &amp; リスト!O5179)&gt;=1,"",IF(VLOOKUP(O5179,登録者リスト!$A$1:$D$43729,4,FALSE)=基本情報!$D$6,O5179,"")),"")</f>
        <v/>
      </c>
    </row>
    <row r="5180" spans="15:16" x14ac:dyDescent="0.15">
      <c r="O5180">
        <v>5179</v>
      </c>
      <c r="P5180" t="str">
        <f>IFERROR(IF(COUNTIF(個人情報!$BI$5:$BI$401,"登録番号" &amp; リスト!O5180)&gt;=1,"",IF(VLOOKUP(O5180,登録者リスト!$A$1:$D$43729,4,FALSE)=基本情報!$D$6,O5180,"")),"")</f>
        <v/>
      </c>
    </row>
    <row r="5181" spans="15:16" x14ac:dyDescent="0.15">
      <c r="O5181">
        <v>5180</v>
      </c>
      <c r="P5181" t="str">
        <f>IFERROR(IF(COUNTIF(個人情報!$BI$5:$BI$401,"登録番号" &amp; リスト!O5181)&gt;=1,"",IF(VLOOKUP(O5181,登録者リスト!$A$1:$D$43729,4,FALSE)=基本情報!$D$6,O5181,"")),"")</f>
        <v/>
      </c>
    </row>
    <row r="5182" spans="15:16" x14ac:dyDescent="0.15">
      <c r="O5182">
        <v>5181</v>
      </c>
      <c r="P5182" t="str">
        <f>IFERROR(IF(COUNTIF(個人情報!$BI$5:$BI$401,"登録番号" &amp; リスト!O5182)&gt;=1,"",IF(VLOOKUP(O5182,登録者リスト!$A$1:$D$43729,4,FALSE)=基本情報!$D$6,O5182,"")),"")</f>
        <v/>
      </c>
    </row>
    <row r="5183" spans="15:16" x14ac:dyDescent="0.15">
      <c r="O5183">
        <v>5182</v>
      </c>
      <c r="P5183" t="str">
        <f>IFERROR(IF(COUNTIF(個人情報!$BI$5:$BI$401,"登録番号" &amp; リスト!O5183)&gt;=1,"",IF(VLOOKUP(O5183,登録者リスト!$A$1:$D$43729,4,FALSE)=基本情報!$D$6,O5183,"")),"")</f>
        <v/>
      </c>
    </row>
    <row r="5184" spans="15:16" x14ac:dyDescent="0.15">
      <c r="O5184">
        <v>5183</v>
      </c>
      <c r="P5184" t="str">
        <f>IFERROR(IF(COUNTIF(個人情報!$BI$5:$BI$401,"登録番号" &amp; リスト!O5184)&gt;=1,"",IF(VLOOKUP(O5184,登録者リスト!$A$1:$D$43729,4,FALSE)=基本情報!$D$6,O5184,"")),"")</f>
        <v/>
      </c>
    </row>
    <row r="5185" spans="15:16" x14ac:dyDescent="0.15">
      <c r="O5185">
        <v>5184</v>
      </c>
      <c r="P5185" t="str">
        <f>IFERROR(IF(COUNTIF(個人情報!$BI$5:$BI$401,"登録番号" &amp; リスト!O5185)&gt;=1,"",IF(VLOOKUP(O5185,登録者リスト!$A$1:$D$43729,4,FALSE)=基本情報!$D$6,O5185,"")),"")</f>
        <v/>
      </c>
    </row>
    <row r="5186" spans="15:16" x14ac:dyDescent="0.15">
      <c r="O5186">
        <v>5185</v>
      </c>
      <c r="P5186" t="str">
        <f>IFERROR(IF(COUNTIF(個人情報!$BI$5:$BI$401,"登録番号" &amp; リスト!O5186)&gt;=1,"",IF(VLOOKUP(O5186,登録者リスト!$A$1:$D$43729,4,FALSE)=基本情報!$D$6,O5186,"")),"")</f>
        <v/>
      </c>
    </row>
    <row r="5187" spans="15:16" x14ac:dyDescent="0.15">
      <c r="O5187">
        <v>5186</v>
      </c>
      <c r="P5187" t="str">
        <f>IFERROR(IF(COUNTIF(個人情報!$BI$5:$BI$401,"登録番号" &amp; リスト!O5187)&gt;=1,"",IF(VLOOKUP(O5187,登録者リスト!$A$1:$D$43729,4,FALSE)=基本情報!$D$6,O5187,"")),"")</f>
        <v/>
      </c>
    </row>
    <row r="5188" spans="15:16" x14ac:dyDescent="0.15">
      <c r="O5188">
        <v>5187</v>
      </c>
      <c r="P5188" t="str">
        <f>IFERROR(IF(COUNTIF(個人情報!$BI$5:$BI$401,"登録番号" &amp; リスト!O5188)&gt;=1,"",IF(VLOOKUP(O5188,登録者リスト!$A$1:$D$43729,4,FALSE)=基本情報!$D$6,O5188,"")),"")</f>
        <v/>
      </c>
    </row>
    <row r="5189" spans="15:16" x14ac:dyDescent="0.15">
      <c r="O5189">
        <v>5188</v>
      </c>
      <c r="P5189" t="str">
        <f>IFERROR(IF(COUNTIF(個人情報!$BI$5:$BI$401,"登録番号" &amp; リスト!O5189)&gt;=1,"",IF(VLOOKUP(O5189,登録者リスト!$A$1:$D$43729,4,FALSE)=基本情報!$D$6,O5189,"")),"")</f>
        <v/>
      </c>
    </row>
    <row r="5190" spans="15:16" x14ac:dyDescent="0.15">
      <c r="O5190">
        <v>5189</v>
      </c>
      <c r="P5190" t="str">
        <f>IFERROR(IF(COUNTIF(個人情報!$BI$5:$BI$401,"登録番号" &amp; リスト!O5190)&gt;=1,"",IF(VLOOKUP(O5190,登録者リスト!$A$1:$D$43729,4,FALSE)=基本情報!$D$6,O5190,"")),"")</f>
        <v/>
      </c>
    </row>
    <row r="5191" spans="15:16" x14ac:dyDescent="0.15">
      <c r="O5191">
        <v>5190</v>
      </c>
      <c r="P5191" t="str">
        <f>IFERROR(IF(COUNTIF(個人情報!$BI$5:$BI$401,"登録番号" &amp; リスト!O5191)&gt;=1,"",IF(VLOOKUP(O5191,登録者リスト!$A$1:$D$43729,4,FALSE)=基本情報!$D$6,O5191,"")),"")</f>
        <v/>
      </c>
    </row>
    <row r="5192" spans="15:16" x14ac:dyDescent="0.15">
      <c r="O5192">
        <v>5191</v>
      </c>
      <c r="P5192" t="str">
        <f>IFERROR(IF(COUNTIF(個人情報!$BI$5:$BI$401,"登録番号" &amp; リスト!O5192)&gt;=1,"",IF(VLOOKUP(O5192,登録者リスト!$A$1:$D$43729,4,FALSE)=基本情報!$D$6,O5192,"")),"")</f>
        <v/>
      </c>
    </row>
    <row r="5193" spans="15:16" x14ac:dyDescent="0.15">
      <c r="O5193">
        <v>5192</v>
      </c>
      <c r="P5193" t="str">
        <f>IFERROR(IF(COUNTIF(個人情報!$BI$5:$BI$401,"登録番号" &amp; リスト!O5193)&gt;=1,"",IF(VLOOKUP(O5193,登録者リスト!$A$1:$D$43729,4,FALSE)=基本情報!$D$6,O5193,"")),"")</f>
        <v/>
      </c>
    </row>
    <row r="5194" spans="15:16" x14ac:dyDescent="0.15">
      <c r="O5194">
        <v>5193</v>
      </c>
      <c r="P5194" t="str">
        <f>IFERROR(IF(COUNTIF(個人情報!$BI$5:$BI$401,"登録番号" &amp; リスト!O5194)&gt;=1,"",IF(VLOOKUP(O5194,登録者リスト!$A$1:$D$43729,4,FALSE)=基本情報!$D$6,O5194,"")),"")</f>
        <v/>
      </c>
    </row>
    <row r="5195" spans="15:16" x14ac:dyDescent="0.15">
      <c r="O5195">
        <v>5194</v>
      </c>
      <c r="P5195" t="str">
        <f>IFERROR(IF(COUNTIF(個人情報!$BI$5:$BI$401,"登録番号" &amp; リスト!O5195)&gt;=1,"",IF(VLOOKUP(O5195,登録者リスト!$A$1:$D$43729,4,FALSE)=基本情報!$D$6,O5195,"")),"")</f>
        <v/>
      </c>
    </row>
    <row r="5196" spans="15:16" x14ac:dyDescent="0.15">
      <c r="O5196">
        <v>5195</v>
      </c>
      <c r="P5196" t="str">
        <f>IFERROR(IF(COUNTIF(個人情報!$BI$5:$BI$401,"登録番号" &amp; リスト!O5196)&gt;=1,"",IF(VLOOKUP(O5196,登録者リスト!$A$1:$D$43729,4,FALSE)=基本情報!$D$6,O5196,"")),"")</f>
        <v/>
      </c>
    </row>
    <row r="5197" spans="15:16" x14ac:dyDescent="0.15">
      <c r="O5197">
        <v>5196</v>
      </c>
      <c r="P5197" t="str">
        <f>IFERROR(IF(COUNTIF(個人情報!$BI$5:$BI$401,"登録番号" &amp; リスト!O5197)&gt;=1,"",IF(VLOOKUP(O5197,登録者リスト!$A$1:$D$43729,4,FALSE)=基本情報!$D$6,O5197,"")),"")</f>
        <v/>
      </c>
    </row>
    <row r="5198" spans="15:16" x14ac:dyDescent="0.15">
      <c r="O5198">
        <v>5197</v>
      </c>
      <c r="P5198" t="str">
        <f>IFERROR(IF(COUNTIF(個人情報!$BI$5:$BI$401,"登録番号" &amp; リスト!O5198)&gt;=1,"",IF(VLOOKUP(O5198,登録者リスト!$A$1:$D$43729,4,FALSE)=基本情報!$D$6,O5198,"")),"")</f>
        <v/>
      </c>
    </row>
    <row r="5199" spans="15:16" x14ac:dyDescent="0.15">
      <c r="O5199">
        <v>5198</v>
      </c>
      <c r="P5199" t="str">
        <f>IFERROR(IF(COUNTIF(個人情報!$BI$5:$BI$401,"登録番号" &amp; リスト!O5199)&gt;=1,"",IF(VLOOKUP(O5199,登録者リスト!$A$1:$D$43729,4,FALSE)=基本情報!$D$6,O5199,"")),"")</f>
        <v/>
      </c>
    </row>
    <row r="5200" spans="15:16" x14ac:dyDescent="0.15">
      <c r="O5200">
        <v>5199</v>
      </c>
      <c r="P5200" t="str">
        <f>IFERROR(IF(COUNTIF(個人情報!$BI$5:$BI$401,"登録番号" &amp; リスト!O5200)&gt;=1,"",IF(VLOOKUP(O5200,登録者リスト!$A$1:$D$43729,4,FALSE)=基本情報!$D$6,O5200,"")),"")</f>
        <v/>
      </c>
    </row>
    <row r="5201" spans="15:16" x14ac:dyDescent="0.15">
      <c r="O5201">
        <v>5200</v>
      </c>
      <c r="P5201" t="str">
        <f>IFERROR(IF(COUNTIF(個人情報!$BI$5:$BI$401,"登録番号" &amp; リスト!O5201)&gt;=1,"",IF(VLOOKUP(O5201,登録者リスト!$A$1:$D$43729,4,FALSE)=基本情報!$D$6,O5201,"")),"")</f>
        <v/>
      </c>
    </row>
    <row r="5202" spans="15:16" x14ac:dyDescent="0.15">
      <c r="O5202">
        <v>5201</v>
      </c>
      <c r="P5202" t="str">
        <f>IFERROR(IF(COUNTIF(個人情報!$BI$5:$BI$401,"登録番号" &amp; リスト!O5202)&gt;=1,"",IF(VLOOKUP(O5202,登録者リスト!$A$1:$D$43729,4,FALSE)=基本情報!$D$6,O5202,"")),"")</f>
        <v/>
      </c>
    </row>
    <row r="5203" spans="15:16" x14ac:dyDescent="0.15">
      <c r="O5203">
        <v>5202</v>
      </c>
      <c r="P5203" t="str">
        <f>IFERROR(IF(COUNTIF(個人情報!$BI$5:$BI$401,"登録番号" &amp; リスト!O5203)&gt;=1,"",IF(VLOOKUP(O5203,登録者リスト!$A$1:$D$43729,4,FALSE)=基本情報!$D$6,O5203,"")),"")</f>
        <v/>
      </c>
    </row>
    <row r="5204" spans="15:16" x14ac:dyDescent="0.15">
      <c r="O5204">
        <v>5203</v>
      </c>
      <c r="P5204" t="str">
        <f>IFERROR(IF(COUNTIF(個人情報!$BI$5:$BI$401,"登録番号" &amp; リスト!O5204)&gt;=1,"",IF(VLOOKUP(O5204,登録者リスト!$A$1:$D$43729,4,FALSE)=基本情報!$D$6,O5204,"")),"")</f>
        <v/>
      </c>
    </row>
    <row r="5205" spans="15:16" x14ac:dyDescent="0.15">
      <c r="O5205">
        <v>5204</v>
      </c>
      <c r="P5205" t="str">
        <f>IFERROR(IF(COUNTIF(個人情報!$BI$5:$BI$401,"登録番号" &amp; リスト!O5205)&gt;=1,"",IF(VLOOKUP(O5205,登録者リスト!$A$1:$D$43729,4,FALSE)=基本情報!$D$6,O5205,"")),"")</f>
        <v/>
      </c>
    </row>
    <row r="5206" spans="15:16" x14ac:dyDescent="0.15">
      <c r="O5206">
        <v>5205</v>
      </c>
      <c r="P5206" t="str">
        <f>IFERROR(IF(COUNTIF(個人情報!$BI$5:$BI$401,"登録番号" &amp; リスト!O5206)&gt;=1,"",IF(VLOOKUP(O5206,登録者リスト!$A$1:$D$43729,4,FALSE)=基本情報!$D$6,O5206,"")),"")</f>
        <v/>
      </c>
    </row>
    <row r="5207" spans="15:16" x14ac:dyDescent="0.15">
      <c r="O5207">
        <v>5206</v>
      </c>
      <c r="P5207" t="str">
        <f>IFERROR(IF(COUNTIF(個人情報!$BI$5:$BI$401,"登録番号" &amp; リスト!O5207)&gt;=1,"",IF(VLOOKUP(O5207,登録者リスト!$A$1:$D$43729,4,FALSE)=基本情報!$D$6,O5207,"")),"")</f>
        <v/>
      </c>
    </row>
    <row r="5208" spans="15:16" x14ac:dyDescent="0.15">
      <c r="O5208">
        <v>5207</v>
      </c>
      <c r="P5208" t="str">
        <f>IFERROR(IF(COUNTIF(個人情報!$BI$5:$BI$401,"登録番号" &amp; リスト!O5208)&gt;=1,"",IF(VLOOKUP(O5208,登録者リスト!$A$1:$D$43729,4,FALSE)=基本情報!$D$6,O5208,"")),"")</f>
        <v/>
      </c>
    </row>
    <row r="5209" spans="15:16" x14ac:dyDescent="0.15">
      <c r="O5209">
        <v>5208</v>
      </c>
      <c r="P5209" t="str">
        <f>IFERROR(IF(COUNTIF(個人情報!$BI$5:$BI$401,"登録番号" &amp; リスト!O5209)&gt;=1,"",IF(VLOOKUP(O5209,登録者リスト!$A$1:$D$43729,4,FALSE)=基本情報!$D$6,O5209,"")),"")</f>
        <v/>
      </c>
    </row>
    <row r="5210" spans="15:16" x14ac:dyDescent="0.15">
      <c r="O5210">
        <v>5209</v>
      </c>
      <c r="P5210" t="str">
        <f>IFERROR(IF(COUNTIF(個人情報!$BI$5:$BI$401,"登録番号" &amp; リスト!O5210)&gt;=1,"",IF(VLOOKUP(O5210,登録者リスト!$A$1:$D$43729,4,FALSE)=基本情報!$D$6,O5210,"")),"")</f>
        <v/>
      </c>
    </row>
    <row r="5211" spans="15:16" x14ac:dyDescent="0.15">
      <c r="O5211">
        <v>5210</v>
      </c>
      <c r="P5211" t="str">
        <f>IFERROR(IF(COUNTIF(個人情報!$BI$5:$BI$401,"登録番号" &amp; リスト!O5211)&gt;=1,"",IF(VLOOKUP(O5211,登録者リスト!$A$1:$D$43729,4,FALSE)=基本情報!$D$6,O5211,"")),"")</f>
        <v/>
      </c>
    </row>
    <row r="5212" spans="15:16" x14ac:dyDescent="0.15">
      <c r="O5212">
        <v>5211</v>
      </c>
      <c r="P5212" t="str">
        <f>IFERROR(IF(COUNTIF(個人情報!$BI$5:$BI$401,"登録番号" &amp; リスト!O5212)&gt;=1,"",IF(VLOOKUP(O5212,登録者リスト!$A$1:$D$43729,4,FALSE)=基本情報!$D$6,O5212,"")),"")</f>
        <v/>
      </c>
    </row>
    <row r="5213" spans="15:16" x14ac:dyDescent="0.15">
      <c r="O5213">
        <v>5212</v>
      </c>
      <c r="P5213" t="str">
        <f>IFERROR(IF(COUNTIF(個人情報!$BI$5:$BI$401,"登録番号" &amp; リスト!O5213)&gt;=1,"",IF(VLOOKUP(O5213,登録者リスト!$A$1:$D$43729,4,FALSE)=基本情報!$D$6,O5213,"")),"")</f>
        <v/>
      </c>
    </row>
    <row r="5214" spans="15:16" x14ac:dyDescent="0.15">
      <c r="O5214">
        <v>5213</v>
      </c>
      <c r="P5214" t="str">
        <f>IFERROR(IF(COUNTIF(個人情報!$BI$5:$BI$401,"登録番号" &amp; リスト!O5214)&gt;=1,"",IF(VLOOKUP(O5214,登録者リスト!$A$1:$D$43729,4,FALSE)=基本情報!$D$6,O5214,"")),"")</f>
        <v/>
      </c>
    </row>
    <row r="5215" spans="15:16" x14ac:dyDescent="0.15">
      <c r="O5215">
        <v>5214</v>
      </c>
      <c r="P5215" t="str">
        <f>IFERROR(IF(COUNTIF(個人情報!$BI$5:$BI$401,"登録番号" &amp; リスト!O5215)&gt;=1,"",IF(VLOOKUP(O5215,登録者リスト!$A$1:$D$43729,4,FALSE)=基本情報!$D$6,O5215,"")),"")</f>
        <v/>
      </c>
    </row>
    <row r="5216" spans="15:16" x14ac:dyDescent="0.15">
      <c r="O5216">
        <v>5215</v>
      </c>
      <c r="P5216" t="str">
        <f>IFERROR(IF(COUNTIF(個人情報!$BI$5:$BI$401,"登録番号" &amp; リスト!O5216)&gt;=1,"",IF(VLOOKUP(O5216,登録者リスト!$A$1:$D$43729,4,FALSE)=基本情報!$D$6,O5216,"")),"")</f>
        <v/>
      </c>
    </row>
    <row r="5217" spans="15:16" x14ac:dyDescent="0.15">
      <c r="O5217">
        <v>5216</v>
      </c>
      <c r="P5217" t="str">
        <f>IFERROR(IF(COUNTIF(個人情報!$BI$5:$BI$401,"登録番号" &amp; リスト!O5217)&gt;=1,"",IF(VLOOKUP(O5217,登録者リスト!$A$1:$D$43729,4,FALSE)=基本情報!$D$6,O5217,"")),"")</f>
        <v/>
      </c>
    </row>
    <row r="5218" spans="15:16" x14ac:dyDescent="0.15">
      <c r="O5218">
        <v>5217</v>
      </c>
      <c r="P5218" t="str">
        <f>IFERROR(IF(COUNTIF(個人情報!$BI$5:$BI$401,"登録番号" &amp; リスト!O5218)&gt;=1,"",IF(VLOOKUP(O5218,登録者リスト!$A$1:$D$43729,4,FALSE)=基本情報!$D$6,O5218,"")),"")</f>
        <v/>
      </c>
    </row>
    <row r="5219" spans="15:16" x14ac:dyDescent="0.15">
      <c r="O5219">
        <v>5218</v>
      </c>
      <c r="P5219" t="str">
        <f>IFERROR(IF(COUNTIF(個人情報!$BI$5:$BI$401,"登録番号" &amp; リスト!O5219)&gt;=1,"",IF(VLOOKUP(O5219,登録者リスト!$A$1:$D$43729,4,FALSE)=基本情報!$D$6,O5219,"")),"")</f>
        <v/>
      </c>
    </row>
    <row r="5220" spans="15:16" x14ac:dyDescent="0.15">
      <c r="O5220">
        <v>5219</v>
      </c>
      <c r="P5220" t="str">
        <f>IFERROR(IF(COUNTIF(個人情報!$BI$5:$BI$401,"登録番号" &amp; リスト!O5220)&gt;=1,"",IF(VLOOKUP(O5220,登録者リスト!$A$1:$D$43729,4,FALSE)=基本情報!$D$6,O5220,"")),"")</f>
        <v/>
      </c>
    </row>
    <row r="5221" spans="15:16" x14ac:dyDescent="0.15">
      <c r="O5221">
        <v>5220</v>
      </c>
      <c r="P5221" t="str">
        <f>IFERROR(IF(COUNTIF(個人情報!$BI$5:$BI$401,"登録番号" &amp; リスト!O5221)&gt;=1,"",IF(VLOOKUP(O5221,登録者リスト!$A$1:$D$43729,4,FALSE)=基本情報!$D$6,O5221,"")),"")</f>
        <v/>
      </c>
    </row>
    <row r="5222" spans="15:16" x14ac:dyDescent="0.15">
      <c r="O5222">
        <v>5221</v>
      </c>
      <c r="P5222" t="str">
        <f>IFERROR(IF(COUNTIF(個人情報!$BI$5:$BI$401,"登録番号" &amp; リスト!O5222)&gt;=1,"",IF(VLOOKUP(O5222,登録者リスト!$A$1:$D$43729,4,FALSE)=基本情報!$D$6,O5222,"")),"")</f>
        <v/>
      </c>
    </row>
    <row r="5223" spans="15:16" x14ac:dyDescent="0.15">
      <c r="O5223">
        <v>5222</v>
      </c>
      <c r="P5223" t="str">
        <f>IFERROR(IF(COUNTIF(個人情報!$BI$5:$BI$401,"登録番号" &amp; リスト!O5223)&gt;=1,"",IF(VLOOKUP(O5223,登録者リスト!$A$1:$D$43729,4,FALSE)=基本情報!$D$6,O5223,"")),"")</f>
        <v/>
      </c>
    </row>
    <row r="5224" spans="15:16" x14ac:dyDescent="0.15">
      <c r="O5224">
        <v>5223</v>
      </c>
      <c r="P5224" t="str">
        <f>IFERROR(IF(COUNTIF(個人情報!$BI$5:$BI$401,"登録番号" &amp; リスト!O5224)&gt;=1,"",IF(VLOOKUP(O5224,登録者リスト!$A$1:$D$43729,4,FALSE)=基本情報!$D$6,O5224,"")),"")</f>
        <v/>
      </c>
    </row>
    <row r="5225" spans="15:16" x14ac:dyDescent="0.15">
      <c r="O5225">
        <v>5224</v>
      </c>
      <c r="P5225" t="str">
        <f>IFERROR(IF(COUNTIF(個人情報!$BI$5:$BI$401,"登録番号" &amp; リスト!O5225)&gt;=1,"",IF(VLOOKUP(O5225,登録者リスト!$A$1:$D$43729,4,FALSE)=基本情報!$D$6,O5225,"")),"")</f>
        <v/>
      </c>
    </row>
    <row r="5226" spans="15:16" x14ac:dyDescent="0.15">
      <c r="O5226">
        <v>5225</v>
      </c>
      <c r="P5226" t="str">
        <f>IFERROR(IF(COUNTIF(個人情報!$BI$5:$BI$401,"登録番号" &amp; リスト!O5226)&gt;=1,"",IF(VLOOKUP(O5226,登録者リスト!$A$1:$D$43729,4,FALSE)=基本情報!$D$6,O5226,"")),"")</f>
        <v/>
      </c>
    </row>
    <row r="5227" spans="15:16" x14ac:dyDescent="0.15">
      <c r="O5227">
        <v>5226</v>
      </c>
      <c r="P5227" t="str">
        <f>IFERROR(IF(COUNTIF(個人情報!$BI$5:$BI$401,"登録番号" &amp; リスト!O5227)&gt;=1,"",IF(VLOOKUP(O5227,登録者リスト!$A$1:$D$43729,4,FALSE)=基本情報!$D$6,O5227,"")),"")</f>
        <v/>
      </c>
    </row>
    <row r="5228" spans="15:16" x14ac:dyDescent="0.15">
      <c r="O5228">
        <v>5227</v>
      </c>
      <c r="P5228" t="str">
        <f>IFERROR(IF(COUNTIF(個人情報!$BI$5:$BI$401,"登録番号" &amp; リスト!O5228)&gt;=1,"",IF(VLOOKUP(O5228,登録者リスト!$A$1:$D$43729,4,FALSE)=基本情報!$D$6,O5228,"")),"")</f>
        <v/>
      </c>
    </row>
    <row r="5229" spans="15:16" x14ac:dyDescent="0.15">
      <c r="O5229">
        <v>5228</v>
      </c>
      <c r="P5229" t="str">
        <f>IFERROR(IF(COUNTIF(個人情報!$BI$5:$BI$401,"登録番号" &amp; リスト!O5229)&gt;=1,"",IF(VLOOKUP(O5229,登録者リスト!$A$1:$D$43729,4,FALSE)=基本情報!$D$6,O5229,"")),"")</f>
        <v/>
      </c>
    </row>
    <row r="5230" spans="15:16" x14ac:dyDescent="0.15">
      <c r="O5230">
        <v>5229</v>
      </c>
      <c r="P5230" t="str">
        <f>IFERROR(IF(COUNTIF(個人情報!$BI$5:$BI$401,"登録番号" &amp; リスト!O5230)&gt;=1,"",IF(VLOOKUP(O5230,登録者リスト!$A$1:$D$43729,4,FALSE)=基本情報!$D$6,O5230,"")),"")</f>
        <v/>
      </c>
    </row>
    <row r="5231" spans="15:16" x14ac:dyDescent="0.15">
      <c r="O5231">
        <v>5230</v>
      </c>
      <c r="P5231" t="str">
        <f>IFERROR(IF(COUNTIF(個人情報!$BI$5:$BI$401,"登録番号" &amp; リスト!O5231)&gt;=1,"",IF(VLOOKUP(O5231,登録者リスト!$A$1:$D$43729,4,FALSE)=基本情報!$D$6,O5231,"")),"")</f>
        <v/>
      </c>
    </row>
    <row r="5232" spans="15:16" x14ac:dyDescent="0.15">
      <c r="O5232">
        <v>5231</v>
      </c>
      <c r="P5232" t="str">
        <f>IFERROR(IF(COUNTIF(個人情報!$BI$5:$BI$401,"登録番号" &amp; リスト!O5232)&gt;=1,"",IF(VLOOKUP(O5232,登録者リスト!$A$1:$D$43729,4,FALSE)=基本情報!$D$6,O5232,"")),"")</f>
        <v/>
      </c>
    </row>
    <row r="5233" spans="15:16" x14ac:dyDescent="0.15">
      <c r="O5233">
        <v>5232</v>
      </c>
      <c r="P5233" t="str">
        <f>IFERROR(IF(COUNTIF(個人情報!$BI$5:$BI$401,"登録番号" &amp; リスト!O5233)&gt;=1,"",IF(VLOOKUP(O5233,登録者リスト!$A$1:$D$43729,4,FALSE)=基本情報!$D$6,O5233,"")),"")</f>
        <v/>
      </c>
    </row>
    <row r="5234" spans="15:16" x14ac:dyDescent="0.15">
      <c r="O5234">
        <v>5233</v>
      </c>
      <c r="P5234" t="str">
        <f>IFERROR(IF(COUNTIF(個人情報!$BI$5:$BI$401,"登録番号" &amp; リスト!O5234)&gt;=1,"",IF(VLOOKUP(O5234,登録者リスト!$A$1:$D$43729,4,FALSE)=基本情報!$D$6,O5234,"")),"")</f>
        <v/>
      </c>
    </row>
    <row r="5235" spans="15:16" x14ac:dyDescent="0.15">
      <c r="O5235">
        <v>5234</v>
      </c>
      <c r="P5235" t="str">
        <f>IFERROR(IF(COUNTIF(個人情報!$BI$5:$BI$401,"登録番号" &amp; リスト!O5235)&gt;=1,"",IF(VLOOKUP(O5235,登録者リスト!$A$1:$D$43729,4,FALSE)=基本情報!$D$6,O5235,"")),"")</f>
        <v/>
      </c>
    </row>
    <row r="5236" spans="15:16" x14ac:dyDescent="0.15">
      <c r="O5236">
        <v>5235</v>
      </c>
      <c r="P5236" t="str">
        <f>IFERROR(IF(COUNTIF(個人情報!$BI$5:$BI$401,"登録番号" &amp; リスト!O5236)&gt;=1,"",IF(VLOOKUP(O5236,登録者リスト!$A$1:$D$43729,4,FALSE)=基本情報!$D$6,O5236,"")),"")</f>
        <v/>
      </c>
    </row>
    <row r="5237" spans="15:16" x14ac:dyDescent="0.15">
      <c r="O5237">
        <v>5236</v>
      </c>
      <c r="P5237" t="str">
        <f>IFERROR(IF(COUNTIF(個人情報!$BI$5:$BI$401,"登録番号" &amp; リスト!O5237)&gt;=1,"",IF(VLOOKUP(O5237,登録者リスト!$A$1:$D$43729,4,FALSE)=基本情報!$D$6,O5237,"")),"")</f>
        <v/>
      </c>
    </row>
    <row r="5238" spans="15:16" x14ac:dyDescent="0.15">
      <c r="O5238">
        <v>5237</v>
      </c>
      <c r="P5238" t="str">
        <f>IFERROR(IF(COUNTIF(個人情報!$BI$5:$BI$401,"登録番号" &amp; リスト!O5238)&gt;=1,"",IF(VLOOKUP(O5238,登録者リスト!$A$1:$D$43729,4,FALSE)=基本情報!$D$6,O5238,"")),"")</f>
        <v/>
      </c>
    </row>
    <row r="5239" spans="15:16" x14ac:dyDescent="0.15">
      <c r="O5239">
        <v>5238</v>
      </c>
      <c r="P5239" t="str">
        <f>IFERROR(IF(COUNTIF(個人情報!$BI$5:$BI$401,"登録番号" &amp; リスト!O5239)&gt;=1,"",IF(VLOOKUP(O5239,登録者リスト!$A$1:$D$43729,4,FALSE)=基本情報!$D$6,O5239,"")),"")</f>
        <v/>
      </c>
    </row>
    <row r="5240" spans="15:16" x14ac:dyDescent="0.15">
      <c r="O5240">
        <v>5239</v>
      </c>
      <c r="P5240" t="str">
        <f>IFERROR(IF(COUNTIF(個人情報!$BI$5:$BI$401,"登録番号" &amp; リスト!O5240)&gt;=1,"",IF(VLOOKUP(O5240,登録者リスト!$A$1:$D$43729,4,FALSE)=基本情報!$D$6,O5240,"")),"")</f>
        <v/>
      </c>
    </row>
    <row r="5241" spans="15:16" x14ac:dyDescent="0.15">
      <c r="O5241">
        <v>5240</v>
      </c>
      <c r="P5241" t="str">
        <f>IFERROR(IF(COUNTIF(個人情報!$BI$5:$BI$401,"登録番号" &amp; リスト!O5241)&gt;=1,"",IF(VLOOKUP(O5241,登録者リスト!$A$1:$D$43729,4,FALSE)=基本情報!$D$6,O5241,"")),"")</f>
        <v/>
      </c>
    </row>
    <row r="5242" spans="15:16" x14ac:dyDescent="0.15">
      <c r="O5242">
        <v>5241</v>
      </c>
      <c r="P5242" t="str">
        <f>IFERROR(IF(COUNTIF(個人情報!$BI$5:$BI$401,"登録番号" &amp; リスト!O5242)&gt;=1,"",IF(VLOOKUP(O5242,登録者リスト!$A$1:$D$43729,4,FALSE)=基本情報!$D$6,O5242,"")),"")</f>
        <v/>
      </c>
    </row>
    <row r="5243" spans="15:16" x14ac:dyDescent="0.15">
      <c r="O5243">
        <v>5242</v>
      </c>
      <c r="P5243" t="str">
        <f>IFERROR(IF(COUNTIF(個人情報!$BI$5:$BI$401,"登録番号" &amp; リスト!O5243)&gt;=1,"",IF(VLOOKUP(O5243,登録者リスト!$A$1:$D$43729,4,FALSE)=基本情報!$D$6,O5243,"")),"")</f>
        <v/>
      </c>
    </row>
    <row r="5244" spans="15:16" x14ac:dyDescent="0.15">
      <c r="O5244">
        <v>5243</v>
      </c>
      <c r="P5244" t="str">
        <f>IFERROR(IF(COUNTIF(個人情報!$BI$5:$BI$401,"登録番号" &amp; リスト!O5244)&gt;=1,"",IF(VLOOKUP(O5244,登録者リスト!$A$1:$D$43729,4,FALSE)=基本情報!$D$6,O5244,"")),"")</f>
        <v/>
      </c>
    </row>
    <row r="5245" spans="15:16" x14ac:dyDescent="0.15">
      <c r="O5245">
        <v>5244</v>
      </c>
      <c r="P5245" t="str">
        <f>IFERROR(IF(COUNTIF(個人情報!$BI$5:$BI$401,"登録番号" &amp; リスト!O5245)&gt;=1,"",IF(VLOOKUP(O5245,登録者リスト!$A$1:$D$43729,4,FALSE)=基本情報!$D$6,O5245,"")),"")</f>
        <v/>
      </c>
    </row>
    <row r="5246" spans="15:16" x14ac:dyDescent="0.15">
      <c r="O5246">
        <v>5245</v>
      </c>
      <c r="P5246" t="str">
        <f>IFERROR(IF(COUNTIF(個人情報!$BI$5:$BI$401,"登録番号" &amp; リスト!O5246)&gt;=1,"",IF(VLOOKUP(O5246,登録者リスト!$A$1:$D$43729,4,FALSE)=基本情報!$D$6,O5246,"")),"")</f>
        <v/>
      </c>
    </row>
    <row r="5247" spans="15:16" x14ac:dyDescent="0.15">
      <c r="O5247">
        <v>5246</v>
      </c>
      <c r="P5247" t="str">
        <f>IFERROR(IF(COUNTIF(個人情報!$BI$5:$BI$401,"登録番号" &amp; リスト!O5247)&gt;=1,"",IF(VLOOKUP(O5247,登録者リスト!$A$1:$D$43729,4,FALSE)=基本情報!$D$6,O5247,"")),"")</f>
        <v/>
      </c>
    </row>
    <row r="5248" spans="15:16" x14ac:dyDescent="0.15">
      <c r="O5248">
        <v>5247</v>
      </c>
      <c r="P5248" t="str">
        <f>IFERROR(IF(COUNTIF(個人情報!$BI$5:$BI$401,"登録番号" &amp; リスト!O5248)&gt;=1,"",IF(VLOOKUP(O5248,登録者リスト!$A$1:$D$43729,4,FALSE)=基本情報!$D$6,O5248,"")),"")</f>
        <v/>
      </c>
    </row>
    <row r="5249" spans="15:16" x14ac:dyDescent="0.15">
      <c r="O5249">
        <v>5248</v>
      </c>
      <c r="P5249" t="str">
        <f>IFERROR(IF(COUNTIF(個人情報!$BI$5:$BI$401,"登録番号" &amp; リスト!O5249)&gt;=1,"",IF(VLOOKUP(O5249,登録者リスト!$A$1:$D$43729,4,FALSE)=基本情報!$D$6,O5249,"")),"")</f>
        <v/>
      </c>
    </row>
    <row r="5250" spans="15:16" x14ac:dyDescent="0.15">
      <c r="O5250">
        <v>5249</v>
      </c>
      <c r="P5250" t="str">
        <f>IFERROR(IF(COUNTIF(個人情報!$BI$5:$BI$401,"登録番号" &amp; リスト!O5250)&gt;=1,"",IF(VLOOKUP(O5250,登録者リスト!$A$1:$D$43729,4,FALSE)=基本情報!$D$6,O5250,"")),"")</f>
        <v/>
      </c>
    </row>
    <row r="5251" spans="15:16" x14ac:dyDescent="0.15">
      <c r="O5251">
        <v>5250</v>
      </c>
      <c r="P5251" t="str">
        <f>IFERROR(IF(COUNTIF(個人情報!$BI$5:$BI$401,"登録番号" &amp; リスト!O5251)&gt;=1,"",IF(VLOOKUP(O5251,登録者リスト!$A$1:$D$43729,4,FALSE)=基本情報!$D$6,O5251,"")),"")</f>
        <v/>
      </c>
    </row>
    <row r="5252" spans="15:16" x14ac:dyDescent="0.15">
      <c r="O5252">
        <v>5251</v>
      </c>
      <c r="P5252" t="str">
        <f>IFERROR(IF(COUNTIF(個人情報!$BI$5:$BI$401,"登録番号" &amp; リスト!O5252)&gt;=1,"",IF(VLOOKUP(O5252,登録者リスト!$A$1:$D$43729,4,FALSE)=基本情報!$D$6,O5252,"")),"")</f>
        <v/>
      </c>
    </row>
    <row r="5253" spans="15:16" x14ac:dyDescent="0.15">
      <c r="O5253">
        <v>5252</v>
      </c>
      <c r="P5253" t="str">
        <f>IFERROR(IF(COUNTIF(個人情報!$BI$5:$BI$401,"登録番号" &amp; リスト!O5253)&gt;=1,"",IF(VLOOKUP(O5253,登録者リスト!$A$1:$D$43729,4,FALSE)=基本情報!$D$6,O5253,"")),"")</f>
        <v/>
      </c>
    </row>
    <row r="5254" spans="15:16" x14ac:dyDescent="0.15">
      <c r="O5254">
        <v>5253</v>
      </c>
      <c r="P5254" t="str">
        <f>IFERROR(IF(COUNTIF(個人情報!$BI$5:$BI$401,"登録番号" &amp; リスト!O5254)&gt;=1,"",IF(VLOOKUP(O5254,登録者リスト!$A$1:$D$43729,4,FALSE)=基本情報!$D$6,O5254,"")),"")</f>
        <v/>
      </c>
    </row>
    <row r="5255" spans="15:16" x14ac:dyDescent="0.15">
      <c r="O5255">
        <v>5254</v>
      </c>
      <c r="P5255" t="str">
        <f>IFERROR(IF(COUNTIF(個人情報!$BI$5:$BI$401,"登録番号" &amp; リスト!O5255)&gt;=1,"",IF(VLOOKUP(O5255,登録者リスト!$A$1:$D$43729,4,FALSE)=基本情報!$D$6,O5255,"")),"")</f>
        <v/>
      </c>
    </row>
    <row r="5256" spans="15:16" x14ac:dyDescent="0.15">
      <c r="O5256">
        <v>5255</v>
      </c>
      <c r="P5256" t="str">
        <f>IFERROR(IF(COUNTIF(個人情報!$BI$5:$BI$401,"登録番号" &amp; リスト!O5256)&gt;=1,"",IF(VLOOKUP(O5256,登録者リスト!$A$1:$D$43729,4,FALSE)=基本情報!$D$6,O5256,"")),"")</f>
        <v/>
      </c>
    </row>
    <row r="5257" spans="15:16" x14ac:dyDescent="0.15">
      <c r="O5257">
        <v>5256</v>
      </c>
      <c r="P5257" t="str">
        <f>IFERROR(IF(COUNTIF(個人情報!$BI$5:$BI$401,"登録番号" &amp; リスト!O5257)&gt;=1,"",IF(VLOOKUP(O5257,登録者リスト!$A$1:$D$43729,4,FALSE)=基本情報!$D$6,O5257,"")),"")</f>
        <v/>
      </c>
    </row>
    <row r="5258" spans="15:16" x14ac:dyDescent="0.15">
      <c r="O5258">
        <v>5257</v>
      </c>
      <c r="P5258" t="str">
        <f>IFERROR(IF(COUNTIF(個人情報!$BI$5:$BI$401,"登録番号" &amp; リスト!O5258)&gt;=1,"",IF(VLOOKUP(O5258,登録者リスト!$A$1:$D$43729,4,FALSE)=基本情報!$D$6,O5258,"")),"")</f>
        <v/>
      </c>
    </row>
    <row r="5259" spans="15:16" x14ac:dyDescent="0.15">
      <c r="O5259">
        <v>5258</v>
      </c>
      <c r="P5259" t="str">
        <f>IFERROR(IF(COUNTIF(個人情報!$BI$5:$BI$401,"登録番号" &amp; リスト!O5259)&gt;=1,"",IF(VLOOKUP(O5259,登録者リスト!$A$1:$D$43729,4,FALSE)=基本情報!$D$6,O5259,"")),"")</f>
        <v/>
      </c>
    </row>
    <row r="5260" spans="15:16" x14ac:dyDescent="0.15">
      <c r="O5260">
        <v>5259</v>
      </c>
      <c r="P5260" t="str">
        <f>IFERROR(IF(COUNTIF(個人情報!$BI$5:$BI$401,"登録番号" &amp; リスト!O5260)&gt;=1,"",IF(VLOOKUP(O5260,登録者リスト!$A$1:$D$43729,4,FALSE)=基本情報!$D$6,O5260,"")),"")</f>
        <v/>
      </c>
    </row>
    <row r="5261" spans="15:16" x14ac:dyDescent="0.15">
      <c r="O5261">
        <v>5260</v>
      </c>
      <c r="P5261" t="str">
        <f>IFERROR(IF(COUNTIF(個人情報!$BI$5:$BI$401,"登録番号" &amp; リスト!O5261)&gt;=1,"",IF(VLOOKUP(O5261,登録者リスト!$A$1:$D$43729,4,FALSE)=基本情報!$D$6,O5261,"")),"")</f>
        <v/>
      </c>
    </row>
    <row r="5262" spans="15:16" x14ac:dyDescent="0.15">
      <c r="O5262">
        <v>5261</v>
      </c>
      <c r="P5262" t="str">
        <f>IFERROR(IF(COUNTIF(個人情報!$BI$5:$BI$401,"登録番号" &amp; リスト!O5262)&gt;=1,"",IF(VLOOKUP(O5262,登録者リスト!$A$1:$D$43729,4,FALSE)=基本情報!$D$6,O5262,"")),"")</f>
        <v/>
      </c>
    </row>
    <row r="5263" spans="15:16" x14ac:dyDescent="0.15">
      <c r="O5263">
        <v>5262</v>
      </c>
      <c r="P5263" t="str">
        <f>IFERROR(IF(COUNTIF(個人情報!$BI$5:$BI$401,"登録番号" &amp; リスト!O5263)&gt;=1,"",IF(VLOOKUP(O5263,登録者リスト!$A$1:$D$43729,4,FALSE)=基本情報!$D$6,O5263,"")),"")</f>
        <v/>
      </c>
    </row>
    <row r="5264" spans="15:16" x14ac:dyDescent="0.15">
      <c r="O5264">
        <v>5263</v>
      </c>
      <c r="P5264" t="str">
        <f>IFERROR(IF(COUNTIF(個人情報!$BI$5:$BI$401,"登録番号" &amp; リスト!O5264)&gt;=1,"",IF(VLOOKUP(O5264,登録者リスト!$A$1:$D$43729,4,FALSE)=基本情報!$D$6,O5264,"")),"")</f>
        <v/>
      </c>
    </row>
    <row r="5265" spans="15:16" x14ac:dyDescent="0.15">
      <c r="O5265">
        <v>5264</v>
      </c>
      <c r="P5265" t="str">
        <f>IFERROR(IF(COUNTIF(個人情報!$BI$5:$BI$401,"登録番号" &amp; リスト!O5265)&gt;=1,"",IF(VLOOKUP(O5265,登録者リスト!$A$1:$D$43729,4,FALSE)=基本情報!$D$6,O5265,"")),"")</f>
        <v/>
      </c>
    </row>
    <row r="5266" spans="15:16" x14ac:dyDescent="0.15">
      <c r="O5266">
        <v>5265</v>
      </c>
      <c r="P5266" t="str">
        <f>IFERROR(IF(COUNTIF(個人情報!$BI$5:$BI$401,"登録番号" &amp; リスト!O5266)&gt;=1,"",IF(VLOOKUP(O5266,登録者リスト!$A$1:$D$43729,4,FALSE)=基本情報!$D$6,O5266,"")),"")</f>
        <v/>
      </c>
    </row>
    <row r="5267" spans="15:16" x14ac:dyDescent="0.15">
      <c r="O5267">
        <v>5266</v>
      </c>
      <c r="P5267" t="str">
        <f>IFERROR(IF(COUNTIF(個人情報!$BI$5:$BI$401,"登録番号" &amp; リスト!O5267)&gt;=1,"",IF(VLOOKUP(O5267,登録者リスト!$A$1:$D$43729,4,FALSE)=基本情報!$D$6,O5267,"")),"")</f>
        <v/>
      </c>
    </row>
    <row r="5268" spans="15:16" x14ac:dyDescent="0.15">
      <c r="O5268">
        <v>5267</v>
      </c>
      <c r="P5268" t="str">
        <f>IFERROR(IF(COUNTIF(個人情報!$BI$5:$BI$401,"登録番号" &amp; リスト!O5268)&gt;=1,"",IF(VLOOKUP(O5268,登録者リスト!$A$1:$D$43729,4,FALSE)=基本情報!$D$6,O5268,"")),"")</f>
        <v/>
      </c>
    </row>
    <row r="5269" spans="15:16" x14ac:dyDescent="0.15">
      <c r="O5269">
        <v>5268</v>
      </c>
      <c r="P5269" t="str">
        <f>IFERROR(IF(COUNTIF(個人情報!$BI$5:$BI$401,"登録番号" &amp; リスト!O5269)&gt;=1,"",IF(VLOOKUP(O5269,登録者リスト!$A$1:$D$43729,4,FALSE)=基本情報!$D$6,O5269,"")),"")</f>
        <v/>
      </c>
    </row>
    <row r="5270" spans="15:16" x14ac:dyDescent="0.15">
      <c r="O5270">
        <v>5269</v>
      </c>
      <c r="P5270" t="str">
        <f>IFERROR(IF(COUNTIF(個人情報!$BI$5:$BI$401,"登録番号" &amp; リスト!O5270)&gt;=1,"",IF(VLOOKUP(O5270,登録者リスト!$A$1:$D$43729,4,FALSE)=基本情報!$D$6,O5270,"")),"")</f>
        <v/>
      </c>
    </row>
    <row r="5271" spans="15:16" x14ac:dyDescent="0.15">
      <c r="O5271">
        <v>5270</v>
      </c>
      <c r="P5271" t="str">
        <f>IFERROR(IF(COUNTIF(個人情報!$BI$5:$BI$401,"登録番号" &amp; リスト!O5271)&gt;=1,"",IF(VLOOKUP(O5271,登録者リスト!$A$1:$D$43729,4,FALSE)=基本情報!$D$6,O5271,"")),"")</f>
        <v/>
      </c>
    </row>
    <row r="5272" spans="15:16" x14ac:dyDescent="0.15">
      <c r="O5272">
        <v>5271</v>
      </c>
      <c r="P5272" t="str">
        <f>IFERROR(IF(COUNTIF(個人情報!$BI$5:$BI$401,"登録番号" &amp; リスト!O5272)&gt;=1,"",IF(VLOOKUP(O5272,登録者リスト!$A$1:$D$43729,4,FALSE)=基本情報!$D$6,O5272,"")),"")</f>
        <v/>
      </c>
    </row>
    <row r="5273" spans="15:16" x14ac:dyDescent="0.15">
      <c r="O5273">
        <v>5272</v>
      </c>
      <c r="P5273" t="str">
        <f>IFERROR(IF(COUNTIF(個人情報!$BI$5:$BI$401,"登録番号" &amp; リスト!O5273)&gt;=1,"",IF(VLOOKUP(O5273,登録者リスト!$A$1:$D$43729,4,FALSE)=基本情報!$D$6,O5273,"")),"")</f>
        <v/>
      </c>
    </row>
    <row r="5274" spans="15:16" x14ac:dyDescent="0.15">
      <c r="O5274">
        <v>5273</v>
      </c>
      <c r="P5274" t="str">
        <f>IFERROR(IF(COUNTIF(個人情報!$BI$5:$BI$401,"登録番号" &amp; リスト!O5274)&gt;=1,"",IF(VLOOKUP(O5274,登録者リスト!$A$1:$D$43729,4,FALSE)=基本情報!$D$6,O5274,"")),"")</f>
        <v/>
      </c>
    </row>
    <row r="5275" spans="15:16" x14ac:dyDescent="0.15">
      <c r="O5275">
        <v>5274</v>
      </c>
      <c r="P5275" t="str">
        <f>IFERROR(IF(COUNTIF(個人情報!$BI$5:$BI$401,"登録番号" &amp; リスト!O5275)&gt;=1,"",IF(VLOOKUP(O5275,登録者リスト!$A$1:$D$43729,4,FALSE)=基本情報!$D$6,O5275,"")),"")</f>
        <v/>
      </c>
    </row>
    <row r="5276" spans="15:16" x14ac:dyDescent="0.15">
      <c r="O5276">
        <v>5275</v>
      </c>
      <c r="P5276" t="str">
        <f>IFERROR(IF(COUNTIF(個人情報!$BI$5:$BI$401,"登録番号" &amp; リスト!O5276)&gt;=1,"",IF(VLOOKUP(O5276,登録者リスト!$A$1:$D$43729,4,FALSE)=基本情報!$D$6,O5276,"")),"")</f>
        <v/>
      </c>
    </row>
    <row r="5277" spans="15:16" x14ac:dyDescent="0.15">
      <c r="O5277">
        <v>5276</v>
      </c>
      <c r="P5277" t="str">
        <f>IFERROR(IF(COUNTIF(個人情報!$BI$5:$BI$401,"登録番号" &amp; リスト!O5277)&gt;=1,"",IF(VLOOKUP(O5277,登録者リスト!$A$1:$D$43729,4,FALSE)=基本情報!$D$6,O5277,"")),"")</f>
        <v/>
      </c>
    </row>
    <row r="5278" spans="15:16" x14ac:dyDescent="0.15">
      <c r="O5278">
        <v>5277</v>
      </c>
      <c r="P5278" t="str">
        <f>IFERROR(IF(COUNTIF(個人情報!$BI$5:$BI$401,"登録番号" &amp; リスト!O5278)&gt;=1,"",IF(VLOOKUP(O5278,登録者リスト!$A$1:$D$43729,4,FALSE)=基本情報!$D$6,O5278,"")),"")</f>
        <v/>
      </c>
    </row>
    <row r="5279" spans="15:16" x14ac:dyDescent="0.15">
      <c r="O5279">
        <v>5278</v>
      </c>
      <c r="P5279" t="str">
        <f>IFERROR(IF(COUNTIF(個人情報!$BI$5:$BI$401,"登録番号" &amp; リスト!O5279)&gt;=1,"",IF(VLOOKUP(O5279,登録者リスト!$A$1:$D$43729,4,FALSE)=基本情報!$D$6,O5279,"")),"")</f>
        <v/>
      </c>
    </row>
    <row r="5280" spans="15:16" x14ac:dyDescent="0.15">
      <c r="O5280">
        <v>5279</v>
      </c>
      <c r="P5280" t="str">
        <f>IFERROR(IF(COUNTIF(個人情報!$BI$5:$BI$401,"登録番号" &amp; リスト!O5280)&gt;=1,"",IF(VLOOKUP(O5280,登録者リスト!$A$1:$D$43729,4,FALSE)=基本情報!$D$6,O5280,"")),"")</f>
        <v/>
      </c>
    </row>
    <row r="5281" spans="15:16" x14ac:dyDescent="0.15">
      <c r="O5281">
        <v>5280</v>
      </c>
      <c r="P5281" t="str">
        <f>IFERROR(IF(COUNTIF(個人情報!$BI$5:$BI$401,"登録番号" &amp; リスト!O5281)&gt;=1,"",IF(VLOOKUP(O5281,登録者リスト!$A$1:$D$43729,4,FALSE)=基本情報!$D$6,O5281,"")),"")</f>
        <v/>
      </c>
    </row>
    <row r="5282" spans="15:16" x14ac:dyDescent="0.15">
      <c r="O5282">
        <v>5281</v>
      </c>
      <c r="P5282" t="str">
        <f>IFERROR(IF(COUNTIF(個人情報!$BI$5:$BI$401,"登録番号" &amp; リスト!O5282)&gt;=1,"",IF(VLOOKUP(O5282,登録者リスト!$A$1:$D$43729,4,FALSE)=基本情報!$D$6,O5282,"")),"")</f>
        <v/>
      </c>
    </row>
    <row r="5283" spans="15:16" x14ac:dyDescent="0.15">
      <c r="O5283">
        <v>5282</v>
      </c>
      <c r="P5283" t="str">
        <f>IFERROR(IF(COUNTIF(個人情報!$BI$5:$BI$401,"登録番号" &amp; リスト!O5283)&gt;=1,"",IF(VLOOKUP(O5283,登録者リスト!$A$1:$D$43729,4,FALSE)=基本情報!$D$6,O5283,"")),"")</f>
        <v/>
      </c>
    </row>
    <row r="5284" spans="15:16" x14ac:dyDescent="0.15">
      <c r="O5284">
        <v>5283</v>
      </c>
      <c r="P5284" t="str">
        <f>IFERROR(IF(COUNTIF(個人情報!$BI$5:$BI$401,"登録番号" &amp; リスト!O5284)&gt;=1,"",IF(VLOOKUP(O5284,登録者リスト!$A$1:$D$43729,4,FALSE)=基本情報!$D$6,O5284,"")),"")</f>
        <v/>
      </c>
    </row>
    <row r="5285" spans="15:16" x14ac:dyDescent="0.15">
      <c r="O5285">
        <v>5284</v>
      </c>
      <c r="P5285" t="str">
        <f>IFERROR(IF(COUNTIF(個人情報!$BI$5:$BI$401,"登録番号" &amp; リスト!O5285)&gt;=1,"",IF(VLOOKUP(O5285,登録者リスト!$A$1:$D$43729,4,FALSE)=基本情報!$D$6,O5285,"")),"")</f>
        <v/>
      </c>
    </row>
    <row r="5286" spans="15:16" x14ac:dyDescent="0.15">
      <c r="O5286">
        <v>5285</v>
      </c>
      <c r="P5286" t="str">
        <f>IFERROR(IF(COUNTIF(個人情報!$BI$5:$BI$401,"登録番号" &amp; リスト!O5286)&gt;=1,"",IF(VLOOKUP(O5286,登録者リスト!$A$1:$D$43729,4,FALSE)=基本情報!$D$6,O5286,"")),"")</f>
        <v/>
      </c>
    </row>
    <row r="5287" spans="15:16" x14ac:dyDescent="0.15">
      <c r="O5287">
        <v>5286</v>
      </c>
      <c r="P5287" t="str">
        <f>IFERROR(IF(COUNTIF(個人情報!$BI$5:$BI$401,"登録番号" &amp; リスト!O5287)&gt;=1,"",IF(VLOOKUP(O5287,登録者リスト!$A$1:$D$43729,4,FALSE)=基本情報!$D$6,O5287,"")),"")</f>
        <v/>
      </c>
    </row>
    <row r="5288" spans="15:16" x14ac:dyDescent="0.15">
      <c r="O5288">
        <v>5287</v>
      </c>
      <c r="P5288" t="str">
        <f>IFERROR(IF(COUNTIF(個人情報!$BI$5:$BI$401,"登録番号" &amp; リスト!O5288)&gt;=1,"",IF(VLOOKUP(O5288,登録者リスト!$A$1:$D$43729,4,FALSE)=基本情報!$D$6,O5288,"")),"")</f>
        <v/>
      </c>
    </row>
    <row r="5289" spans="15:16" x14ac:dyDescent="0.15">
      <c r="O5289">
        <v>5288</v>
      </c>
      <c r="P5289" t="str">
        <f>IFERROR(IF(COUNTIF(個人情報!$BI$5:$BI$401,"登録番号" &amp; リスト!O5289)&gt;=1,"",IF(VLOOKUP(O5289,登録者リスト!$A$1:$D$43729,4,FALSE)=基本情報!$D$6,O5289,"")),"")</f>
        <v/>
      </c>
    </row>
    <row r="5290" spans="15:16" x14ac:dyDescent="0.15">
      <c r="O5290">
        <v>5289</v>
      </c>
      <c r="P5290" t="str">
        <f>IFERROR(IF(COUNTIF(個人情報!$BI$5:$BI$401,"登録番号" &amp; リスト!O5290)&gt;=1,"",IF(VLOOKUP(O5290,登録者リスト!$A$1:$D$43729,4,FALSE)=基本情報!$D$6,O5290,"")),"")</f>
        <v/>
      </c>
    </row>
    <row r="5291" spans="15:16" x14ac:dyDescent="0.15">
      <c r="O5291">
        <v>5290</v>
      </c>
      <c r="P5291" t="str">
        <f>IFERROR(IF(COUNTIF(個人情報!$BI$5:$BI$401,"登録番号" &amp; リスト!O5291)&gt;=1,"",IF(VLOOKUP(O5291,登録者リスト!$A$1:$D$43729,4,FALSE)=基本情報!$D$6,O5291,"")),"")</f>
        <v/>
      </c>
    </row>
    <row r="5292" spans="15:16" x14ac:dyDescent="0.15">
      <c r="O5292">
        <v>5291</v>
      </c>
      <c r="P5292" t="str">
        <f>IFERROR(IF(COUNTIF(個人情報!$BI$5:$BI$401,"登録番号" &amp; リスト!O5292)&gt;=1,"",IF(VLOOKUP(O5292,登録者リスト!$A$1:$D$43729,4,FALSE)=基本情報!$D$6,O5292,"")),"")</f>
        <v/>
      </c>
    </row>
    <row r="5293" spans="15:16" x14ac:dyDescent="0.15">
      <c r="O5293">
        <v>5292</v>
      </c>
      <c r="P5293" t="str">
        <f>IFERROR(IF(COUNTIF(個人情報!$BI$5:$BI$401,"登録番号" &amp; リスト!O5293)&gt;=1,"",IF(VLOOKUP(O5293,登録者リスト!$A$1:$D$43729,4,FALSE)=基本情報!$D$6,O5293,"")),"")</f>
        <v/>
      </c>
    </row>
    <row r="5294" spans="15:16" x14ac:dyDescent="0.15">
      <c r="O5294">
        <v>5293</v>
      </c>
      <c r="P5294" t="str">
        <f>IFERROR(IF(COUNTIF(個人情報!$BI$5:$BI$401,"登録番号" &amp; リスト!O5294)&gt;=1,"",IF(VLOOKUP(O5294,登録者リスト!$A$1:$D$43729,4,FALSE)=基本情報!$D$6,O5294,"")),"")</f>
        <v/>
      </c>
    </row>
    <row r="5295" spans="15:16" x14ac:dyDescent="0.15">
      <c r="O5295">
        <v>5294</v>
      </c>
      <c r="P5295" t="str">
        <f>IFERROR(IF(COUNTIF(個人情報!$BI$5:$BI$401,"登録番号" &amp; リスト!O5295)&gt;=1,"",IF(VLOOKUP(O5295,登録者リスト!$A$1:$D$43729,4,FALSE)=基本情報!$D$6,O5295,"")),"")</f>
        <v/>
      </c>
    </row>
    <row r="5296" spans="15:16" x14ac:dyDescent="0.15">
      <c r="O5296">
        <v>5295</v>
      </c>
      <c r="P5296" t="str">
        <f>IFERROR(IF(COUNTIF(個人情報!$BI$5:$BI$401,"登録番号" &amp; リスト!O5296)&gt;=1,"",IF(VLOOKUP(O5296,登録者リスト!$A$1:$D$43729,4,FALSE)=基本情報!$D$6,O5296,"")),"")</f>
        <v/>
      </c>
    </row>
    <row r="5297" spans="15:16" x14ac:dyDescent="0.15">
      <c r="O5297">
        <v>5296</v>
      </c>
      <c r="P5297" t="str">
        <f>IFERROR(IF(COUNTIF(個人情報!$BI$5:$BI$401,"登録番号" &amp; リスト!O5297)&gt;=1,"",IF(VLOOKUP(O5297,登録者リスト!$A$1:$D$43729,4,FALSE)=基本情報!$D$6,O5297,"")),"")</f>
        <v/>
      </c>
    </row>
    <row r="5298" spans="15:16" x14ac:dyDescent="0.15">
      <c r="O5298">
        <v>5297</v>
      </c>
      <c r="P5298" t="str">
        <f>IFERROR(IF(COUNTIF(個人情報!$BI$5:$BI$401,"登録番号" &amp; リスト!O5298)&gt;=1,"",IF(VLOOKUP(O5298,登録者リスト!$A$1:$D$43729,4,FALSE)=基本情報!$D$6,O5298,"")),"")</f>
        <v/>
      </c>
    </row>
    <row r="5299" spans="15:16" x14ac:dyDescent="0.15">
      <c r="O5299">
        <v>5298</v>
      </c>
      <c r="P5299" t="str">
        <f>IFERROR(IF(COUNTIF(個人情報!$BI$5:$BI$401,"登録番号" &amp; リスト!O5299)&gt;=1,"",IF(VLOOKUP(O5299,登録者リスト!$A$1:$D$43729,4,FALSE)=基本情報!$D$6,O5299,"")),"")</f>
        <v/>
      </c>
    </row>
    <row r="5300" spans="15:16" x14ac:dyDescent="0.15">
      <c r="O5300">
        <v>5299</v>
      </c>
      <c r="P5300" t="str">
        <f>IFERROR(IF(COUNTIF(個人情報!$BI$5:$BI$401,"登録番号" &amp; リスト!O5300)&gt;=1,"",IF(VLOOKUP(O5300,登録者リスト!$A$1:$D$43729,4,FALSE)=基本情報!$D$6,O5300,"")),"")</f>
        <v/>
      </c>
    </row>
    <row r="5301" spans="15:16" x14ac:dyDescent="0.15">
      <c r="O5301">
        <v>5300</v>
      </c>
      <c r="P5301" t="str">
        <f>IFERROR(IF(COUNTIF(個人情報!$BI$5:$BI$401,"登録番号" &amp; リスト!O5301)&gt;=1,"",IF(VLOOKUP(O5301,登録者リスト!$A$1:$D$43729,4,FALSE)=基本情報!$D$6,O5301,"")),"")</f>
        <v/>
      </c>
    </row>
    <row r="5302" spans="15:16" x14ac:dyDescent="0.15">
      <c r="O5302">
        <v>5301</v>
      </c>
      <c r="P5302" t="str">
        <f>IFERROR(IF(COUNTIF(個人情報!$BI$5:$BI$401,"登録番号" &amp; リスト!O5302)&gt;=1,"",IF(VLOOKUP(O5302,登録者リスト!$A$1:$D$43729,4,FALSE)=基本情報!$D$6,O5302,"")),"")</f>
        <v/>
      </c>
    </row>
    <row r="5303" spans="15:16" x14ac:dyDescent="0.15">
      <c r="O5303">
        <v>5302</v>
      </c>
      <c r="P5303" t="str">
        <f>IFERROR(IF(COUNTIF(個人情報!$BI$5:$BI$401,"登録番号" &amp; リスト!O5303)&gt;=1,"",IF(VLOOKUP(O5303,登録者リスト!$A$1:$D$43729,4,FALSE)=基本情報!$D$6,O5303,"")),"")</f>
        <v/>
      </c>
    </row>
    <row r="5304" spans="15:16" x14ac:dyDescent="0.15">
      <c r="O5304">
        <v>5303</v>
      </c>
      <c r="P5304" t="str">
        <f>IFERROR(IF(COUNTIF(個人情報!$BI$5:$BI$401,"登録番号" &amp; リスト!O5304)&gt;=1,"",IF(VLOOKUP(O5304,登録者リスト!$A$1:$D$43729,4,FALSE)=基本情報!$D$6,O5304,"")),"")</f>
        <v/>
      </c>
    </row>
    <row r="5305" spans="15:16" x14ac:dyDescent="0.15">
      <c r="O5305">
        <v>5304</v>
      </c>
      <c r="P5305" t="str">
        <f>IFERROR(IF(COUNTIF(個人情報!$BI$5:$BI$401,"登録番号" &amp; リスト!O5305)&gt;=1,"",IF(VLOOKUP(O5305,登録者リスト!$A$1:$D$43729,4,FALSE)=基本情報!$D$6,O5305,"")),"")</f>
        <v/>
      </c>
    </row>
    <row r="5306" spans="15:16" x14ac:dyDescent="0.15">
      <c r="O5306">
        <v>5305</v>
      </c>
      <c r="P5306" t="str">
        <f>IFERROR(IF(COUNTIF(個人情報!$BI$5:$BI$401,"登録番号" &amp; リスト!O5306)&gt;=1,"",IF(VLOOKUP(O5306,登録者リスト!$A$1:$D$43729,4,FALSE)=基本情報!$D$6,O5306,"")),"")</f>
        <v/>
      </c>
    </row>
    <row r="5307" spans="15:16" x14ac:dyDescent="0.15">
      <c r="O5307">
        <v>5306</v>
      </c>
      <c r="P5307" t="str">
        <f>IFERROR(IF(COUNTIF(個人情報!$BI$5:$BI$401,"登録番号" &amp; リスト!O5307)&gt;=1,"",IF(VLOOKUP(O5307,登録者リスト!$A$1:$D$43729,4,FALSE)=基本情報!$D$6,O5307,"")),"")</f>
        <v/>
      </c>
    </row>
    <row r="5308" spans="15:16" x14ac:dyDescent="0.15">
      <c r="O5308">
        <v>5307</v>
      </c>
      <c r="P5308" t="str">
        <f>IFERROR(IF(COUNTIF(個人情報!$BI$5:$BI$401,"登録番号" &amp; リスト!O5308)&gt;=1,"",IF(VLOOKUP(O5308,登録者リスト!$A$1:$D$43729,4,FALSE)=基本情報!$D$6,O5308,"")),"")</f>
        <v/>
      </c>
    </row>
    <row r="5309" spans="15:16" x14ac:dyDescent="0.15">
      <c r="O5309">
        <v>5308</v>
      </c>
      <c r="P5309" t="str">
        <f>IFERROR(IF(COUNTIF(個人情報!$BI$5:$BI$401,"登録番号" &amp; リスト!O5309)&gt;=1,"",IF(VLOOKUP(O5309,登録者リスト!$A$1:$D$43729,4,FALSE)=基本情報!$D$6,O5309,"")),"")</f>
        <v/>
      </c>
    </row>
    <row r="5310" spans="15:16" x14ac:dyDescent="0.15">
      <c r="O5310">
        <v>5309</v>
      </c>
      <c r="P5310" t="str">
        <f>IFERROR(IF(COUNTIF(個人情報!$BI$5:$BI$401,"登録番号" &amp; リスト!O5310)&gt;=1,"",IF(VLOOKUP(O5310,登録者リスト!$A$1:$D$43729,4,FALSE)=基本情報!$D$6,O5310,"")),"")</f>
        <v/>
      </c>
    </row>
    <row r="5311" spans="15:16" x14ac:dyDescent="0.15">
      <c r="O5311">
        <v>5310</v>
      </c>
      <c r="P5311" t="str">
        <f>IFERROR(IF(COUNTIF(個人情報!$BI$5:$BI$401,"登録番号" &amp; リスト!O5311)&gt;=1,"",IF(VLOOKUP(O5311,登録者リスト!$A$1:$D$43729,4,FALSE)=基本情報!$D$6,O5311,"")),"")</f>
        <v/>
      </c>
    </row>
    <row r="5312" spans="15:16" x14ac:dyDescent="0.15">
      <c r="O5312">
        <v>5311</v>
      </c>
      <c r="P5312" t="str">
        <f>IFERROR(IF(COUNTIF(個人情報!$BI$5:$BI$401,"登録番号" &amp; リスト!O5312)&gt;=1,"",IF(VLOOKUP(O5312,登録者リスト!$A$1:$D$43729,4,FALSE)=基本情報!$D$6,O5312,"")),"")</f>
        <v/>
      </c>
    </row>
    <row r="5313" spans="15:16" x14ac:dyDescent="0.15">
      <c r="O5313">
        <v>5312</v>
      </c>
      <c r="P5313" t="str">
        <f>IFERROR(IF(COUNTIF(個人情報!$BI$5:$BI$401,"登録番号" &amp; リスト!O5313)&gt;=1,"",IF(VLOOKUP(O5313,登録者リスト!$A$1:$D$43729,4,FALSE)=基本情報!$D$6,O5313,"")),"")</f>
        <v/>
      </c>
    </row>
    <row r="5314" spans="15:16" x14ac:dyDescent="0.15">
      <c r="O5314">
        <v>5313</v>
      </c>
      <c r="P5314" t="str">
        <f>IFERROR(IF(COUNTIF(個人情報!$BI$5:$BI$401,"登録番号" &amp; リスト!O5314)&gt;=1,"",IF(VLOOKUP(O5314,登録者リスト!$A$1:$D$43729,4,FALSE)=基本情報!$D$6,O5314,"")),"")</f>
        <v/>
      </c>
    </row>
    <row r="5315" spans="15:16" x14ac:dyDescent="0.15">
      <c r="O5315">
        <v>5314</v>
      </c>
      <c r="P5315" t="str">
        <f>IFERROR(IF(COUNTIF(個人情報!$BI$5:$BI$401,"登録番号" &amp; リスト!O5315)&gt;=1,"",IF(VLOOKUP(O5315,登録者リスト!$A$1:$D$43729,4,FALSE)=基本情報!$D$6,O5315,"")),"")</f>
        <v/>
      </c>
    </row>
    <row r="5316" spans="15:16" x14ac:dyDescent="0.15">
      <c r="O5316">
        <v>5315</v>
      </c>
      <c r="P5316" t="str">
        <f>IFERROR(IF(COUNTIF(個人情報!$BI$5:$BI$401,"登録番号" &amp; リスト!O5316)&gt;=1,"",IF(VLOOKUP(O5316,登録者リスト!$A$1:$D$43729,4,FALSE)=基本情報!$D$6,O5316,"")),"")</f>
        <v/>
      </c>
    </row>
    <row r="5317" spans="15:16" x14ac:dyDescent="0.15">
      <c r="O5317">
        <v>5316</v>
      </c>
      <c r="P5317" t="str">
        <f>IFERROR(IF(COUNTIF(個人情報!$BI$5:$BI$401,"登録番号" &amp; リスト!O5317)&gt;=1,"",IF(VLOOKUP(O5317,登録者リスト!$A$1:$D$43729,4,FALSE)=基本情報!$D$6,O5317,"")),"")</f>
        <v/>
      </c>
    </row>
    <row r="5318" spans="15:16" x14ac:dyDescent="0.15">
      <c r="O5318">
        <v>5317</v>
      </c>
      <c r="P5318" t="str">
        <f>IFERROR(IF(COUNTIF(個人情報!$BI$5:$BI$401,"登録番号" &amp; リスト!O5318)&gt;=1,"",IF(VLOOKUP(O5318,登録者リスト!$A$1:$D$43729,4,FALSE)=基本情報!$D$6,O5318,"")),"")</f>
        <v/>
      </c>
    </row>
    <row r="5319" spans="15:16" x14ac:dyDescent="0.15">
      <c r="O5319">
        <v>5318</v>
      </c>
      <c r="P5319" t="str">
        <f>IFERROR(IF(COUNTIF(個人情報!$BI$5:$BI$401,"登録番号" &amp; リスト!O5319)&gt;=1,"",IF(VLOOKUP(O5319,登録者リスト!$A$1:$D$43729,4,FALSE)=基本情報!$D$6,O5319,"")),"")</f>
        <v/>
      </c>
    </row>
    <row r="5320" spans="15:16" x14ac:dyDescent="0.15">
      <c r="O5320">
        <v>5319</v>
      </c>
      <c r="P5320" t="str">
        <f>IFERROR(IF(COUNTIF(個人情報!$BI$5:$BI$401,"登録番号" &amp; リスト!O5320)&gt;=1,"",IF(VLOOKUP(O5320,登録者リスト!$A$1:$D$43729,4,FALSE)=基本情報!$D$6,O5320,"")),"")</f>
        <v/>
      </c>
    </row>
    <row r="5321" spans="15:16" x14ac:dyDescent="0.15">
      <c r="O5321">
        <v>5320</v>
      </c>
      <c r="P5321" t="str">
        <f>IFERROR(IF(COUNTIF(個人情報!$BI$5:$BI$401,"登録番号" &amp; リスト!O5321)&gt;=1,"",IF(VLOOKUP(O5321,登録者リスト!$A$1:$D$43729,4,FALSE)=基本情報!$D$6,O5321,"")),"")</f>
        <v/>
      </c>
    </row>
    <row r="5322" spans="15:16" x14ac:dyDescent="0.15">
      <c r="O5322">
        <v>5321</v>
      </c>
      <c r="P5322" t="str">
        <f>IFERROR(IF(COUNTIF(個人情報!$BI$5:$BI$401,"登録番号" &amp; リスト!O5322)&gt;=1,"",IF(VLOOKUP(O5322,登録者リスト!$A$1:$D$43729,4,FALSE)=基本情報!$D$6,O5322,"")),"")</f>
        <v/>
      </c>
    </row>
    <row r="5323" spans="15:16" x14ac:dyDescent="0.15">
      <c r="O5323">
        <v>5322</v>
      </c>
      <c r="P5323" t="str">
        <f>IFERROR(IF(COUNTIF(個人情報!$BI$5:$BI$401,"登録番号" &amp; リスト!O5323)&gt;=1,"",IF(VLOOKUP(O5323,登録者リスト!$A$1:$D$43729,4,FALSE)=基本情報!$D$6,O5323,"")),"")</f>
        <v/>
      </c>
    </row>
    <row r="5324" spans="15:16" x14ac:dyDescent="0.15">
      <c r="O5324">
        <v>5323</v>
      </c>
      <c r="P5324" t="str">
        <f>IFERROR(IF(COUNTIF(個人情報!$BI$5:$BI$401,"登録番号" &amp; リスト!O5324)&gt;=1,"",IF(VLOOKUP(O5324,登録者リスト!$A$1:$D$43729,4,FALSE)=基本情報!$D$6,O5324,"")),"")</f>
        <v/>
      </c>
    </row>
    <row r="5325" spans="15:16" x14ac:dyDescent="0.15">
      <c r="O5325">
        <v>5324</v>
      </c>
      <c r="P5325" t="str">
        <f>IFERROR(IF(COUNTIF(個人情報!$BI$5:$BI$401,"登録番号" &amp; リスト!O5325)&gt;=1,"",IF(VLOOKUP(O5325,登録者リスト!$A$1:$D$43729,4,FALSE)=基本情報!$D$6,O5325,"")),"")</f>
        <v/>
      </c>
    </row>
    <row r="5326" spans="15:16" x14ac:dyDescent="0.15">
      <c r="O5326">
        <v>5325</v>
      </c>
      <c r="P5326" t="str">
        <f>IFERROR(IF(COUNTIF(個人情報!$BI$5:$BI$401,"登録番号" &amp; リスト!O5326)&gt;=1,"",IF(VLOOKUP(O5326,登録者リスト!$A$1:$D$43729,4,FALSE)=基本情報!$D$6,O5326,"")),"")</f>
        <v/>
      </c>
    </row>
    <row r="5327" spans="15:16" x14ac:dyDescent="0.15">
      <c r="O5327">
        <v>5326</v>
      </c>
      <c r="P5327" t="str">
        <f>IFERROR(IF(COUNTIF(個人情報!$BI$5:$BI$401,"登録番号" &amp; リスト!O5327)&gt;=1,"",IF(VLOOKUP(O5327,登録者リスト!$A$1:$D$43729,4,FALSE)=基本情報!$D$6,O5327,"")),"")</f>
        <v/>
      </c>
    </row>
    <row r="5328" spans="15:16" x14ac:dyDescent="0.15">
      <c r="O5328">
        <v>5327</v>
      </c>
      <c r="P5328" t="str">
        <f>IFERROR(IF(COUNTIF(個人情報!$BI$5:$BI$401,"登録番号" &amp; リスト!O5328)&gt;=1,"",IF(VLOOKUP(O5328,登録者リスト!$A$1:$D$43729,4,FALSE)=基本情報!$D$6,O5328,"")),"")</f>
        <v/>
      </c>
    </row>
    <row r="5329" spans="15:16" x14ac:dyDescent="0.15">
      <c r="O5329">
        <v>5328</v>
      </c>
      <c r="P5329" t="str">
        <f>IFERROR(IF(COUNTIF(個人情報!$BI$5:$BI$401,"登録番号" &amp; リスト!O5329)&gt;=1,"",IF(VLOOKUP(O5329,登録者リスト!$A$1:$D$43729,4,FALSE)=基本情報!$D$6,O5329,"")),"")</f>
        <v/>
      </c>
    </row>
    <row r="5330" spans="15:16" x14ac:dyDescent="0.15">
      <c r="O5330">
        <v>5329</v>
      </c>
      <c r="P5330" t="str">
        <f>IFERROR(IF(COUNTIF(個人情報!$BI$5:$BI$401,"登録番号" &amp; リスト!O5330)&gt;=1,"",IF(VLOOKUP(O5330,登録者リスト!$A$1:$D$43729,4,FALSE)=基本情報!$D$6,O5330,"")),"")</f>
        <v/>
      </c>
    </row>
    <row r="5331" spans="15:16" x14ac:dyDescent="0.15">
      <c r="O5331">
        <v>5330</v>
      </c>
      <c r="P5331" t="str">
        <f>IFERROR(IF(COUNTIF(個人情報!$BI$5:$BI$401,"登録番号" &amp; リスト!O5331)&gt;=1,"",IF(VLOOKUP(O5331,登録者リスト!$A$1:$D$43729,4,FALSE)=基本情報!$D$6,O5331,"")),"")</f>
        <v/>
      </c>
    </row>
    <row r="5332" spans="15:16" x14ac:dyDescent="0.15">
      <c r="O5332">
        <v>5331</v>
      </c>
      <c r="P5332" t="str">
        <f>IFERROR(IF(COUNTIF(個人情報!$BI$5:$BI$401,"登録番号" &amp; リスト!O5332)&gt;=1,"",IF(VLOOKUP(O5332,登録者リスト!$A$1:$D$43729,4,FALSE)=基本情報!$D$6,O5332,"")),"")</f>
        <v/>
      </c>
    </row>
    <row r="5333" spans="15:16" x14ac:dyDescent="0.15">
      <c r="O5333">
        <v>5332</v>
      </c>
      <c r="P5333" t="str">
        <f>IFERROR(IF(COUNTIF(個人情報!$BI$5:$BI$401,"登録番号" &amp; リスト!O5333)&gt;=1,"",IF(VLOOKUP(O5333,登録者リスト!$A$1:$D$43729,4,FALSE)=基本情報!$D$6,O5333,"")),"")</f>
        <v/>
      </c>
    </row>
    <row r="5334" spans="15:16" x14ac:dyDescent="0.15">
      <c r="O5334">
        <v>5333</v>
      </c>
      <c r="P5334" t="str">
        <f>IFERROR(IF(COUNTIF(個人情報!$BI$5:$BI$401,"登録番号" &amp; リスト!O5334)&gt;=1,"",IF(VLOOKUP(O5334,登録者リスト!$A$1:$D$43729,4,FALSE)=基本情報!$D$6,O5334,"")),"")</f>
        <v/>
      </c>
    </row>
    <row r="5335" spans="15:16" x14ac:dyDescent="0.15">
      <c r="O5335">
        <v>5334</v>
      </c>
      <c r="P5335" t="str">
        <f>IFERROR(IF(COUNTIF(個人情報!$BI$5:$BI$401,"登録番号" &amp; リスト!O5335)&gt;=1,"",IF(VLOOKUP(O5335,登録者リスト!$A$1:$D$43729,4,FALSE)=基本情報!$D$6,O5335,"")),"")</f>
        <v/>
      </c>
    </row>
    <row r="5336" spans="15:16" x14ac:dyDescent="0.15">
      <c r="O5336">
        <v>5335</v>
      </c>
      <c r="P5336" t="str">
        <f>IFERROR(IF(COUNTIF(個人情報!$BI$5:$BI$401,"登録番号" &amp; リスト!O5336)&gt;=1,"",IF(VLOOKUP(O5336,登録者リスト!$A$1:$D$43729,4,FALSE)=基本情報!$D$6,O5336,"")),"")</f>
        <v/>
      </c>
    </row>
    <row r="5337" spans="15:16" x14ac:dyDescent="0.15">
      <c r="O5337">
        <v>5336</v>
      </c>
      <c r="P5337" t="str">
        <f>IFERROR(IF(COUNTIF(個人情報!$BI$5:$BI$401,"登録番号" &amp; リスト!O5337)&gt;=1,"",IF(VLOOKUP(O5337,登録者リスト!$A$1:$D$43729,4,FALSE)=基本情報!$D$6,O5337,"")),"")</f>
        <v/>
      </c>
    </row>
    <row r="5338" spans="15:16" x14ac:dyDescent="0.15">
      <c r="O5338">
        <v>5337</v>
      </c>
      <c r="P5338" t="str">
        <f>IFERROR(IF(COUNTIF(個人情報!$BI$5:$BI$401,"登録番号" &amp; リスト!O5338)&gt;=1,"",IF(VLOOKUP(O5338,登録者リスト!$A$1:$D$43729,4,FALSE)=基本情報!$D$6,O5338,"")),"")</f>
        <v/>
      </c>
    </row>
    <row r="5339" spans="15:16" x14ac:dyDescent="0.15">
      <c r="O5339">
        <v>5338</v>
      </c>
      <c r="P5339" t="str">
        <f>IFERROR(IF(COUNTIF(個人情報!$BI$5:$BI$401,"登録番号" &amp; リスト!O5339)&gt;=1,"",IF(VLOOKUP(O5339,登録者リスト!$A$1:$D$43729,4,FALSE)=基本情報!$D$6,O5339,"")),"")</f>
        <v/>
      </c>
    </row>
    <row r="5340" spans="15:16" x14ac:dyDescent="0.15">
      <c r="O5340">
        <v>5339</v>
      </c>
      <c r="P5340" t="str">
        <f>IFERROR(IF(COUNTIF(個人情報!$BI$5:$BI$401,"登録番号" &amp; リスト!O5340)&gt;=1,"",IF(VLOOKUP(O5340,登録者リスト!$A$1:$D$43729,4,FALSE)=基本情報!$D$6,O5340,"")),"")</f>
        <v/>
      </c>
    </row>
    <row r="5341" spans="15:16" x14ac:dyDescent="0.15">
      <c r="O5341">
        <v>5340</v>
      </c>
      <c r="P5341" t="str">
        <f>IFERROR(IF(COUNTIF(個人情報!$BI$5:$BI$401,"登録番号" &amp; リスト!O5341)&gt;=1,"",IF(VLOOKUP(O5341,登録者リスト!$A$1:$D$43729,4,FALSE)=基本情報!$D$6,O5341,"")),"")</f>
        <v/>
      </c>
    </row>
    <row r="5342" spans="15:16" x14ac:dyDescent="0.15">
      <c r="O5342">
        <v>5341</v>
      </c>
      <c r="P5342" t="str">
        <f>IFERROR(IF(COUNTIF(個人情報!$BI$5:$BI$401,"登録番号" &amp; リスト!O5342)&gt;=1,"",IF(VLOOKUP(O5342,登録者リスト!$A$1:$D$43729,4,FALSE)=基本情報!$D$6,O5342,"")),"")</f>
        <v/>
      </c>
    </row>
    <row r="5343" spans="15:16" x14ac:dyDescent="0.15">
      <c r="O5343">
        <v>5342</v>
      </c>
      <c r="P5343" t="str">
        <f>IFERROR(IF(COUNTIF(個人情報!$BI$5:$BI$401,"登録番号" &amp; リスト!O5343)&gt;=1,"",IF(VLOOKUP(O5343,登録者リスト!$A$1:$D$43729,4,FALSE)=基本情報!$D$6,O5343,"")),"")</f>
        <v/>
      </c>
    </row>
    <row r="5344" spans="15:16" x14ac:dyDescent="0.15">
      <c r="O5344">
        <v>5343</v>
      </c>
      <c r="P5344" t="str">
        <f>IFERROR(IF(COUNTIF(個人情報!$BI$5:$BI$401,"登録番号" &amp; リスト!O5344)&gt;=1,"",IF(VLOOKUP(O5344,登録者リスト!$A$1:$D$43729,4,FALSE)=基本情報!$D$6,O5344,"")),"")</f>
        <v/>
      </c>
    </row>
    <row r="5345" spans="15:16" x14ac:dyDescent="0.15">
      <c r="O5345">
        <v>5344</v>
      </c>
      <c r="P5345" t="str">
        <f>IFERROR(IF(COUNTIF(個人情報!$BI$5:$BI$401,"登録番号" &amp; リスト!O5345)&gt;=1,"",IF(VLOOKUP(O5345,登録者リスト!$A$1:$D$43729,4,FALSE)=基本情報!$D$6,O5345,"")),"")</f>
        <v/>
      </c>
    </row>
    <row r="5346" spans="15:16" x14ac:dyDescent="0.15">
      <c r="O5346">
        <v>5345</v>
      </c>
      <c r="P5346" t="str">
        <f>IFERROR(IF(COUNTIF(個人情報!$BI$5:$BI$401,"登録番号" &amp; リスト!O5346)&gt;=1,"",IF(VLOOKUP(O5346,登録者リスト!$A$1:$D$43729,4,FALSE)=基本情報!$D$6,O5346,"")),"")</f>
        <v/>
      </c>
    </row>
    <row r="5347" spans="15:16" x14ac:dyDescent="0.15">
      <c r="O5347">
        <v>5346</v>
      </c>
      <c r="P5347" t="str">
        <f>IFERROR(IF(COUNTIF(個人情報!$BI$5:$BI$401,"登録番号" &amp; リスト!O5347)&gt;=1,"",IF(VLOOKUP(O5347,登録者リスト!$A$1:$D$43729,4,FALSE)=基本情報!$D$6,O5347,"")),"")</f>
        <v/>
      </c>
    </row>
    <row r="5348" spans="15:16" x14ac:dyDescent="0.15">
      <c r="O5348">
        <v>5347</v>
      </c>
      <c r="P5348" t="str">
        <f>IFERROR(IF(COUNTIF(個人情報!$BI$5:$BI$401,"登録番号" &amp; リスト!O5348)&gt;=1,"",IF(VLOOKUP(O5348,登録者リスト!$A$1:$D$43729,4,FALSE)=基本情報!$D$6,O5348,"")),"")</f>
        <v/>
      </c>
    </row>
    <row r="5349" spans="15:16" x14ac:dyDescent="0.15">
      <c r="O5349">
        <v>5348</v>
      </c>
      <c r="P5349" t="str">
        <f>IFERROR(IF(COUNTIF(個人情報!$BI$5:$BI$401,"登録番号" &amp; リスト!O5349)&gt;=1,"",IF(VLOOKUP(O5349,登録者リスト!$A$1:$D$43729,4,FALSE)=基本情報!$D$6,O5349,"")),"")</f>
        <v/>
      </c>
    </row>
    <row r="5350" spans="15:16" x14ac:dyDescent="0.15">
      <c r="O5350">
        <v>5349</v>
      </c>
      <c r="P5350" t="str">
        <f>IFERROR(IF(COUNTIF(個人情報!$BI$5:$BI$401,"登録番号" &amp; リスト!O5350)&gt;=1,"",IF(VLOOKUP(O5350,登録者リスト!$A$1:$D$43729,4,FALSE)=基本情報!$D$6,O5350,"")),"")</f>
        <v/>
      </c>
    </row>
    <row r="5351" spans="15:16" x14ac:dyDescent="0.15">
      <c r="O5351">
        <v>5350</v>
      </c>
      <c r="P5351" t="str">
        <f>IFERROR(IF(COUNTIF(個人情報!$BI$5:$BI$401,"登録番号" &amp; リスト!O5351)&gt;=1,"",IF(VLOOKUP(O5351,登録者リスト!$A$1:$D$43729,4,FALSE)=基本情報!$D$6,O5351,"")),"")</f>
        <v/>
      </c>
    </row>
    <row r="5352" spans="15:16" x14ac:dyDescent="0.15">
      <c r="O5352">
        <v>5351</v>
      </c>
      <c r="P5352" t="str">
        <f>IFERROR(IF(COUNTIF(個人情報!$BI$5:$BI$401,"登録番号" &amp; リスト!O5352)&gt;=1,"",IF(VLOOKUP(O5352,登録者リスト!$A$1:$D$43729,4,FALSE)=基本情報!$D$6,O5352,"")),"")</f>
        <v/>
      </c>
    </row>
    <row r="5353" spans="15:16" x14ac:dyDescent="0.15">
      <c r="O5353">
        <v>5352</v>
      </c>
      <c r="P5353" t="str">
        <f>IFERROR(IF(COUNTIF(個人情報!$BI$5:$BI$401,"登録番号" &amp; リスト!O5353)&gt;=1,"",IF(VLOOKUP(O5353,登録者リスト!$A$1:$D$43729,4,FALSE)=基本情報!$D$6,O5353,"")),"")</f>
        <v/>
      </c>
    </row>
    <row r="5354" spans="15:16" x14ac:dyDescent="0.15">
      <c r="O5354">
        <v>5353</v>
      </c>
      <c r="P5354" t="str">
        <f>IFERROR(IF(COUNTIF(個人情報!$BI$5:$BI$401,"登録番号" &amp; リスト!O5354)&gt;=1,"",IF(VLOOKUP(O5354,登録者リスト!$A$1:$D$43729,4,FALSE)=基本情報!$D$6,O5354,"")),"")</f>
        <v/>
      </c>
    </row>
    <row r="5355" spans="15:16" x14ac:dyDescent="0.15">
      <c r="O5355">
        <v>5354</v>
      </c>
      <c r="P5355" t="str">
        <f>IFERROR(IF(COUNTIF(個人情報!$BI$5:$BI$401,"登録番号" &amp; リスト!O5355)&gt;=1,"",IF(VLOOKUP(O5355,登録者リスト!$A$1:$D$43729,4,FALSE)=基本情報!$D$6,O5355,"")),"")</f>
        <v/>
      </c>
    </row>
    <row r="5356" spans="15:16" x14ac:dyDescent="0.15">
      <c r="O5356">
        <v>5355</v>
      </c>
      <c r="P5356" t="str">
        <f>IFERROR(IF(COUNTIF(個人情報!$BI$5:$BI$401,"登録番号" &amp; リスト!O5356)&gt;=1,"",IF(VLOOKUP(O5356,登録者リスト!$A$1:$D$43729,4,FALSE)=基本情報!$D$6,O5356,"")),"")</f>
        <v/>
      </c>
    </row>
    <row r="5357" spans="15:16" x14ac:dyDescent="0.15">
      <c r="O5357">
        <v>5356</v>
      </c>
      <c r="P5357" t="str">
        <f>IFERROR(IF(COUNTIF(個人情報!$BI$5:$BI$401,"登録番号" &amp; リスト!O5357)&gt;=1,"",IF(VLOOKUP(O5357,登録者リスト!$A$1:$D$43729,4,FALSE)=基本情報!$D$6,O5357,"")),"")</f>
        <v/>
      </c>
    </row>
    <row r="5358" spans="15:16" x14ac:dyDescent="0.15">
      <c r="O5358">
        <v>5357</v>
      </c>
      <c r="P5358" t="str">
        <f>IFERROR(IF(COUNTIF(個人情報!$BI$5:$BI$401,"登録番号" &amp; リスト!O5358)&gt;=1,"",IF(VLOOKUP(O5358,登録者リスト!$A$1:$D$43729,4,FALSE)=基本情報!$D$6,O5358,"")),"")</f>
        <v/>
      </c>
    </row>
    <row r="5359" spans="15:16" x14ac:dyDescent="0.15">
      <c r="O5359">
        <v>5358</v>
      </c>
      <c r="P5359" t="str">
        <f>IFERROR(IF(COUNTIF(個人情報!$BI$5:$BI$401,"登録番号" &amp; リスト!O5359)&gt;=1,"",IF(VLOOKUP(O5359,登録者リスト!$A$1:$D$43729,4,FALSE)=基本情報!$D$6,O5359,"")),"")</f>
        <v/>
      </c>
    </row>
    <row r="5360" spans="15:16" x14ac:dyDescent="0.15">
      <c r="O5360">
        <v>5359</v>
      </c>
      <c r="P5360" t="str">
        <f>IFERROR(IF(COUNTIF(個人情報!$BI$5:$BI$401,"登録番号" &amp; リスト!O5360)&gt;=1,"",IF(VLOOKUP(O5360,登録者リスト!$A$1:$D$43729,4,FALSE)=基本情報!$D$6,O5360,"")),"")</f>
        <v/>
      </c>
    </row>
    <row r="5361" spans="15:16" x14ac:dyDescent="0.15">
      <c r="O5361">
        <v>5360</v>
      </c>
      <c r="P5361" t="str">
        <f>IFERROR(IF(COUNTIF(個人情報!$BI$5:$BI$401,"登録番号" &amp; リスト!O5361)&gt;=1,"",IF(VLOOKUP(O5361,登録者リスト!$A$1:$D$43729,4,FALSE)=基本情報!$D$6,O5361,"")),"")</f>
        <v/>
      </c>
    </row>
    <row r="5362" spans="15:16" x14ac:dyDescent="0.15">
      <c r="O5362">
        <v>5361</v>
      </c>
      <c r="P5362" t="str">
        <f>IFERROR(IF(COUNTIF(個人情報!$BI$5:$BI$401,"登録番号" &amp; リスト!O5362)&gt;=1,"",IF(VLOOKUP(O5362,登録者リスト!$A$1:$D$43729,4,FALSE)=基本情報!$D$6,O5362,"")),"")</f>
        <v/>
      </c>
    </row>
    <row r="5363" spans="15:16" x14ac:dyDescent="0.15">
      <c r="O5363">
        <v>5362</v>
      </c>
      <c r="P5363" t="str">
        <f>IFERROR(IF(COUNTIF(個人情報!$BI$5:$BI$401,"登録番号" &amp; リスト!O5363)&gt;=1,"",IF(VLOOKUP(O5363,登録者リスト!$A$1:$D$43729,4,FALSE)=基本情報!$D$6,O5363,"")),"")</f>
        <v/>
      </c>
    </row>
    <row r="5364" spans="15:16" x14ac:dyDescent="0.15">
      <c r="O5364">
        <v>5363</v>
      </c>
      <c r="P5364" t="str">
        <f>IFERROR(IF(COUNTIF(個人情報!$BI$5:$BI$401,"登録番号" &amp; リスト!O5364)&gt;=1,"",IF(VLOOKUP(O5364,登録者リスト!$A$1:$D$43729,4,FALSE)=基本情報!$D$6,O5364,"")),"")</f>
        <v/>
      </c>
    </row>
    <row r="5365" spans="15:16" x14ac:dyDescent="0.15">
      <c r="O5365">
        <v>5364</v>
      </c>
      <c r="P5365" t="str">
        <f>IFERROR(IF(COUNTIF(個人情報!$BI$5:$BI$401,"登録番号" &amp; リスト!O5365)&gt;=1,"",IF(VLOOKUP(O5365,登録者リスト!$A$1:$D$43729,4,FALSE)=基本情報!$D$6,O5365,"")),"")</f>
        <v/>
      </c>
    </row>
    <row r="5366" spans="15:16" x14ac:dyDescent="0.15">
      <c r="O5366">
        <v>5365</v>
      </c>
      <c r="P5366" t="str">
        <f>IFERROR(IF(COUNTIF(個人情報!$BI$5:$BI$401,"登録番号" &amp; リスト!O5366)&gt;=1,"",IF(VLOOKUP(O5366,登録者リスト!$A$1:$D$43729,4,FALSE)=基本情報!$D$6,O5366,"")),"")</f>
        <v/>
      </c>
    </row>
    <row r="5367" spans="15:16" x14ac:dyDescent="0.15">
      <c r="O5367">
        <v>5366</v>
      </c>
      <c r="P5367" t="str">
        <f>IFERROR(IF(COUNTIF(個人情報!$BI$5:$BI$401,"登録番号" &amp; リスト!O5367)&gt;=1,"",IF(VLOOKUP(O5367,登録者リスト!$A$1:$D$43729,4,FALSE)=基本情報!$D$6,O5367,"")),"")</f>
        <v/>
      </c>
    </row>
    <row r="5368" spans="15:16" x14ac:dyDescent="0.15">
      <c r="O5368">
        <v>5367</v>
      </c>
      <c r="P5368" t="str">
        <f>IFERROR(IF(COUNTIF(個人情報!$BI$5:$BI$401,"登録番号" &amp; リスト!O5368)&gt;=1,"",IF(VLOOKUP(O5368,登録者リスト!$A$1:$D$43729,4,FALSE)=基本情報!$D$6,O5368,"")),"")</f>
        <v/>
      </c>
    </row>
    <row r="5369" spans="15:16" x14ac:dyDescent="0.15">
      <c r="O5369">
        <v>5368</v>
      </c>
      <c r="P5369" t="str">
        <f>IFERROR(IF(COUNTIF(個人情報!$BI$5:$BI$401,"登録番号" &amp; リスト!O5369)&gt;=1,"",IF(VLOOKUP(O5369,登録者リスト!$A$1:$D$43729,4,FALSE)=基本情報!$D$6,O5369,"")),"")</f>
        <v/>
      </c>
    </row>
    <row r="5370" spans="15:16" x14ac:dyDescent="0.15">
      <c r="O5370">
        <v>5369</v>
      </c>
      <c r="P5370" t="str">
        <f>IFERROR(IF(COUNTIF(個人情報!$BI$5:$BI$401,"登録番号" &amp; リスト!O5370)&gt;=1,"",IF(VLOOKUP(O5370,登録者リスト!$A$1:$D$43729,4,FALSE)=基本情報!$D$6,O5370,"")),"")</f>
        <v/>
      </c>
    </row>
    <row r="5371" spans="15:16" x14ac:dyDescent="0.15">
      <c r="O5371">
        <v>5370</v>
      </c>
      <c r="P5371" t="str">
        <f>IFERROR(IF(COUNTIF(個人情報!$BI$5:$BI$401,"登録番号" &amp; リスト!O5371)&gt;=1,"",IF(VLOOKUP(O5371,登録者リスト!$A$1:$D$43729,4,FALSE)=基本情報!$D$6,O5371,"")),"")</f>
        <v/>
      </c>
    </row>
    <row r="5372" spans="15:16" x14ac:dyDescent="0.15">
      <c r="O5372">
        <v>5371</v>
      </c>
      <c r="P5372" t="str">
        <f>IFERROR(IF(COUNTIF(個人情報!$BI$5:$BI$401,"登録番号" &amp; リスト!O5372)&gt;=1,"",IF(VLOOKUP(O5372,登録者リスト!$A$1:$D$43729,4,FALSE)=基本情報!$D$6,O5372,"")),"")</f>
        <v/>
      </c>
    </row>
    <row r="5373" spans="15:16" x14ac:dyDescent="0.15">
      <c r="O5373">
        <v>5372</v>
      </c>
      <c r="P5373" t="str">
        <f>IFERROR(IF(COUNTIF(個人情報!$BI$5:$BI$401,"登録番号" &amp; リスト!O5373)&gt;=1,"",IF(VLOOKUP(O5373,登録者リスト!$A$1:$D$43729,4,FALSE)=基本情報!$D$6,O5373,"")),"")</f>
        <v/>
      </c>
    </row>
    <row r="5374" spans="15:16" x14ac:dyDescent="0.15">
      <c r="O5374">
        <v>5373</v>
      </c>
      <c r="P5374" t="str">
        <f>IFERROR(IF(COUNTIF(個人情報!$BI$5:$BI$401,"登録番号" &amp; リスト!O5374)&gt;=1,"",IF(VLOOKUP(O5374,登録者リスト!$A$1:$D$43729,4,FALSE)=基本情報!$D$6,O5374,"")),"")</f>
        <v/>
      </c>
    </row>
    <row r="5375" spans="15:16" x14ac:dyDescent="0.15">
      <c r="O5375">
        <v>5374</v>
      </c>
      <c r="P5375" t="str">
        <f>IFERROR(IF(COUNTIF(個人情報!$BI$5:$BI$401,"登録番号" &amp; リスト!O5375)&gt;=1,"",IF(VLOOKUP(O5375,登録者リスト!$A$1:$D$43729,4,FALSE)=基本情報!$D$6,O5375,"")),"")</f>
        <v/>
      </c>
    </row>
    <row r="5376" spans="15:16" x14ac:dyDescent="0.15">
      <c r="O5376">
        <v>5375</v>
      </c>
      <c r="P5376" t="str">
        <f>IFERROR(IF(COUNTIF(個人情報!$BI$5:$BI$401,"登録番号" &amp; リスト!O5376)&gt;=1,"",IF(VLOOKUP(O5376,登録者リスト!$A$1:$D$43729,4,FALSE)=基本情報!$D$6,O5376,"")),"")</f>
        <v/>
      </c>
    </row>
    <row r="5377" spans="15:16" x14ac:dyDescent="0.15">
      <c r="O5377">
        <v>5376</v>
      </c>
      <c r="P5377" t="str">
        <f>IFERROR(IF(COUNTIF(個人情報!$BI$5:$BI$401,"登録番号" &amp; リスト!O5377)&gt;=1,"",IF(VLOOKUP(O5377,登録者リスト!$A$1:$D$43729,4,FALSE)=基本情報!$D$6,O5377,"")),"")</f>
        <v/>
      </c>
    </row>
    <row r="5378" spans="15:16" x14ac:dyDescent="0.15">
      <c r="O5378">
        <v>5377</v>
      </c>
      <c r="P5378" t="str">
        <f>IFERROR(IF(COUNTIF(個人情報!$BI$5:$BI$401,"登録番号" &amp; リスト!O5378)&gt;=1,"",IF(VLOOKUP(O5378,登録者リスト!$A$1:$D$43729,4,FALSE)=基本情報!$D$6,O5378,"")),"")</f>
        <v/>
      </c>
    </row>
    <row r="5379" spans="15:16" x14ac:dyDescent="0.15">
      <c r="O5379">
        <v>5378</v>
      </c>
      <c r="P5379" t="str">
        <f>IFERROR(IF(COUNTIF(個人情報!$BI$5:$BI$401,"登録番号" &amp; リスト!O5379)&gt;=1,"",IF(VLOOKUP(O5379,登録者リスト!$A$1:$D$43729,4,FALSE)=基本情報!$D$6,O5379,"")),"")</f>
        <v/>
      </c>
    </row>
    <row r="5380" spans="15:16" x14ac:dyDescent="0.15">
      <c r="O5380">
        <v>5379</v>
      </c>
      <c r="P5380" t="str">
        <f>IFERROR(IF(COUNTIF(個人情報!$BI$5:$BI$401,"登録番号" &amp; リスト!O5380)&gt;=1,"",IF(VLOOKUP(O5380,登録者リスト!$A$1:$D$43729,4,FALSE)=基本情報!$D$6,O5380,"")),"")</f>
        <v/>
      </c>
    </row>
    <row r="5381" spans="15:16" x14ac:dyDescent="0.15">
      <c r="O5381">
        <v>5380</v>
      </c>
      <c r="P5381" t="str">
        <f>IFERROR(IF(COUNTIF(個人情報!$BI$5:$BI$401,"登録番号" &amp; リスト!O5381)&gt;=1,"",IF(VLOOKUP(O5381,登録者リスト!$A$1:$D$43729,4,FALSE)=基本情報!$D$6,O5381,"")),"")</f>
        <v/>
      </c>
    </row>
    <row r="5382" spans="15:16" x14ac:dyDescent="0.15">
      <c r="O5382">
        <v>5381</v>
      </c>
      <c r="P5382" t="str">
        <f>IFERROR(IF(COUNTIF(個人情報!$BI$5:$BI$401,"登録番号" &amp; リスト!O5382)&gt;=1,"",IF(VLOOKUP(O5382,登録者リスト!$A$1:$D$43729,4,FALSE)=基本情報!$D$6,O5382,"")),"")</f>
        <v/>
      </c>
    </row>
    <row r="5383" spans="15:16" x14ac:dyDescent="0.15">
      <c r="O5383">
        <v>5382</v>
      </c>
      <c r="P5383" t="str">
        <f>IFERROR(IF(COUNTIF(個人情報!$BI$5:$BI$401,"登録番号" &amp; リスト!O5383)&gt;=1,"",IF(VLOOKUP(O5383,登録者リスト!$A$1:$D$43729,4,FALSE)=基本情報!$D$6,O5383,"")),"")</f>
        <v/>
      </c>
    </row>
    <row r="5384" spans="15:16" x14ac:dyDescent="0.15">
      <c r="O5384">
        <v>5383</v>
      </c>
      <c r="P5384" t="str">
        <f>IFERROR(IF(COUNTIF(個人情報!$BI$5:$BI$401,"登録番号" &amp; リスト!O5384)&gt;=1,"",IF(VLOOKUP(O5384,登録者リスト!$A$1:$D$43729,4,FALSE)=基本情報!$D$6,O5384,"")),"")</f>
        <v/>
      </c>
    </row>
    <row r="5385" spans="15:16" x14ac:dyDescent="0.15">
      <c r="O5385">
        <v>5384</v>
      </c>
      <c r="P5385" t="str">
        <f>IFERROR(IF(COUNTIF(個人情報!$BI$5:$BI$401,"登録番号" &amp; リスト!O5385)&gt;=1,"",IF(VLOOKUP(O5385,登録者リスト!$A$1:$D$43729,4,FALSE)=基本情報!$D$6,O5385,"")),"")</f>
        <v/>
      </c>
    </row>
    <row r="5386" spans="15:16" x14ac:dyDescent="0.15">
      <c r="O5386">
        <v>5385</v>
      </c>
      <c r="P5386" t="str">
        <f>IFERROR(IF(COUNTIF(個人情報!$BI$5:$BI$401,"登録番号" &amp; リスト!O5386)&gt;=1,"",IF(VLOOKUP(O5386,登録者リスト!$A$1:$D$43729,4,FALSE)=基本情報!$D$6,O5386,"")),"")</f>
        <v/>
      </c>
    </row>
    <row r="5387" spans="15:16" x14ac:dyDescent="0.15">
      <c r="O5387">
        <v>5386</v>
      </c>
      <c r="P5387" t="str">
        <f>IFERROR(IF(COUNTIF(個人情報!$BI$5:$BI$401,"登録番号" &amp; リスト!O5387)&gt;=1,"",IF(VLOOKUP(O5387,登録者リスト!$A$1:$D$43729,4,FALSE)=基本情報!$D$6,O5387,"")),"")</f>
        <v/>
      </c>
    </row>
    <row r="5388" spans="15:16" x14ac:dyDescent="0.15">
      <c r="O5388">
        <v>5387</v>
      </c>
      <c r="P5388" t="str">
        <f>IFERROR(IF(COUNTIF(個人情報!$BI$5:$BI$401,"登録番号" &amp; リスト!O5388)&gt;=1,"",IF(VLOOKUP(O5388,登録者リスト!$A$1:$D$43729,4,FALSE)=基本情報!$D$6,O5388,"")),"")</f>
        <v/>
      </c>
    </row>
    <row r="5389" spans="15:16" x14ac:dyDescent="0.15">
      <c r="O5389">
        <v>5388</v>
      </c>
      <c r="P5389" t="str">
        <f>IFERROR(IF(COUNTIF(個人情報!$BI$5:$BI$401,"登録番号" &amp; リスト!O5389)&gt;=1,"",IF(VLOOKUP(O5389,登録者リスト!$A$1:$D$43729,4,FALSE)=基本情報!$D$6,O5389,"")),"")</f>
        <v/>
      </c>
    </row>
    <row r="5390" spans="15:16" x14ac:dyDescent="0.15">
      <c r="O5390">
        <v>5389</v>
      </c>
      <c r="P5390" t="str">
        <f>IFERROR(IF(COUNTIF(個人情報!$BI$5:$BI$401,"登録番号" &amp; リスト!O5390)&gt;=1,"",IF(VLOOKUP(O5390,登録者リスト!$A$1:$D$43729,4,FALSE)=基本情報!$D$6,O5390,"")),"")</f>
        <v/>
      </c>
    </row>
    <row r="5391" spans="15:16" x14ac:dyDescent="0.15">
      <c r="O5391">
        <v>5390</v>
      </c>
      <c r="P5391" t="str">
        <f>IFERROR(IF(COUNTIF(個人情報!$BI$5:$BI$401,"登録番号" &amp; リスト!O5391)&gt;=1,"",IF(VLOOKUP(O5391,登録者リスト!$A$1:$D$43729,4,FALSE)=基本情報!$D$6,O5391,"")),"")</f>
        <v/>
      </c>
    </row>
    <row r="5392" spans="15:16" x14ac:dyDescent="0.15">
      <c r="O5392">
        <v>5391</v>
      </c>
      <c r="P5392" t="str">
        <f>IFERROR(IF(COUNTIF(個人情報!$BI$5:$BI$401,"登録番号" &amp; リスト!O5392)&gt;=1,"",IF(VLOOKUP(O5392,登録者リスト!$A$1:$D$43729,4,FALSE)=基本情報!$D$6,O5392,"")),"")</f>
        <v/>
      </c>
    </row>
    <row r="5393" spans="15:16" x14ac:dyDescent="0.15">
      <c r="O5393">
        <v>5392</v>
      </c>
      <c r="P5393" t="str">
        <f>IFERROR(IF(COUNTIF(個人情報!$BI$5:$BI$401,"登録番号" &amp; リスト!O5393)&gt;=1,"",IF(VLOOKUP(O5393,登録者リスト!$A$1:$D$43729,4,FALSE)=基本情報!$D$6,O5393,"")),"")</f>
        <v/>
      </c>
    </row>
    <row r="5394" spans="15:16" x14ac:dyDescent="0.15">
      <c r="O5394">
        <v>5393</v>
      </c>
      <c r="P5394" t="str">
        <f>IFERROR(IF(COUNTIF(個人情報!$BI$5:$BI$401,"登録番号" &amp; リスト!O5394)&gt;=1,"",IF(VLOOKUP(O5394,登録者リスト!$A$1:$D$43729,4,FALSE)=基本情報!$D$6,O5394,"")),"")</f>
        <v/>
      </c>
    </row>
    <row r="5395" spans="15:16" x14ac:dyDescent="0.15">
      <c r="O5395">
        <v>5394</v>
      </c>
      <c r="P5395" t="str">
        <f>IFERROR(IF(COUNTIF(個人情報!$BI$5:$BI$401,"登録番号" &amp; リスト!O5395)&gt;=1,"",IF(VLOOKUP(O5395,登録者リスト!$A$1:$D$43729,4,FALSE)=基本情報!$D$6,O5395,"")),"")</f>
        <v/>
      </c>
    </row>
    <row r="5396" spans="15:16" x14ac:dyDescent="0.15">
      <c r="O5396">
        <v>5395</v>
      </c>
      <c r="P5396" t="str">
        <f>IFERROR(IF(COUNTIF(個人情報!$BI$5:$BI$401,"登録番号" &amp; リスト!O5396)&gt;=1,"",IF(VLOOKUP(O5396,登録者リスト!$A$1:$D$43729,4,FALSE)=基本情報!$D$6,O5396,"")),"")</f>
        <v/>
      </c>
    </row>
    <row r="5397" spans="15:16" x14ac:dyDescent="0.15">
      <c r="O5397">
        <v>5396</v>
      </c>
      <c r="P5397" t="str">
        <f>IFERROR(IF(COUNTIF(個人情報!$BI$5:$BI$401,"登録番号" &amp; リスト!O5397)&gt;=1,"",IF(VLOOKUP(O5397,登録者リスト!$A$1:$D$43729,4,FALSE)=基本情報!$D$6,O5397,"")),"")</f>
        <v/>
      </c>
    </row>
    <row r="5398" spans="15:16" x14ac:dyDescent="0.15">
      <c r="O5398">
        <v>5397</v>
      </c>
      <c r="P5398" t="str">
        <f>IFERROR(IF(COUNTIF(個人情報!$BI$5:$BI$401,"登録番号" &amp; リスト!O5398)&gt;=1,"",IF(VLOOKUP(O5398,登録者リスト!$A$1:$D$43729,4,FALSE)=基本情報!$D$6,O5398,"")),"")</f>
        <v/>
      </c>
    </row>
    <row r="5399" spans="15:16" x14ac:dyDescent="0.15">
      <c r="O5399">
        <v>5398</v>
      </c>
      <c r="P5399" t="str">
        <f>IFERROR(IF(COUNTIF(個人情報!$BI$5:$BI$401,"登録番号" &amp; リスト!O5399)&gt;=1,"",IF(VLOOKUP(O5399,登録者リスト!$A$1:$D$43729,4,FALSE)=基本情報!$D$6,O5399,"")),"")</f>
        <v/>
      </c>
    </row>
    <row r="5400" spans="15:16" x14ac:dyDescent="0.15">
      <c r="O5400">
        <v>5399</v>
      </c>
      <c r="P5400" t="str">
        <f>IFERROR(IF(COUNTIF(個人情報!$BI$5:$BI$401,"登録番号" &amp; リスト!O5400)&gt;=1,"",IF(VLOOKUP(O5400,登録者リスト!$A$1:$D$43729,4,FALSE)=基本情報!$D$6,O5400,"")),"")</f>
        <v/>
      </c>
    </row>
    <row r="5401" spans="15:16" x14ac:dyDescent="0.15">
      <c r="O5401">
        <v>5400</v>
      </c>
      <c r="P5401" t="str">
        <f>IFERROR(IF(COUNTIF(個人情報!$BI$5:$BI$401,"登録番号" &amp; リスト!O5401)&gt;=1,"",IF(VLOOKUP(O5401,登録者リスト!$A$1:$D$43729,4,FALSE)=基本情報!$D$6,O5401,"")),"")</f>
        <v/>
      </c>
    </row>
    <row r="5402" spans="15:16" x14ac:dyDescent="0.15">
      <c r="O5402">
        <v>5401</v>
      </c>
      <c r="P5402" t="str">
        <f>IFERROR(IF(COUNTIF(個人情報!$BI$5:$BI$401,"登録番号" &amp; リスト!O5402)&gt;=1,"",IF(VLOOKUP(O5402,登録者リスト!$A$1:$D$43729,4,FALSE)=基本情報!$D$6,O5402,"")),"")</f>
        <v/>
      </c>
    </row>
    <row r="5403" spans="15:16" x14ac:dyDescent="0.15">
      <c r="O5403">
        <v>5402</v>
      </c>
      <c r="P5403" t="str">
        <f>IFERROR(IF(COUNTIF(個人情報!$BI$5:$BI$401,"登録番号" &amp; リスト!O5403)&gt;=1,"",IF(VLOOKUP(O5403,登録者リスト!$A$1:$D$43729,4,FALSE)=基本情報!$D$6,O5403,"")),"")</f>
        <v/>
      </c>
    </row>
    <row r="5404" spans="15:16" x14ac:dyDescent="0.15">
      <c r="O5404">
        <v>5403</v>
      </c>
      <c r="P5404" t="str">
        <f>IFERROR(IF(COUNTIF(個人情報!$BI$5:$BI$401,"登録番号" &amp; リスト!O5404)&gt;=1,"",IF(VLOOKUP(O5404,登録者リスト!$A$1:$D$43729,4,FALSE)=基本情報!$D$6,O5404,"")),"")</f>
        <v/>
      </c>
    </row>
    <row r="5405" spans="15:16" x14ac:dyDescent="0.15">
      <c r="O5405">
        <v>5404</v>
      </c>
      <c r="P5405" t="str">
        <f>IFERROR(IF(COUNTIF(個人情報!$BI$5:$BI$401,"登録番号" &amp; リスト!O5405)&gt;=1,"",IF(VLOOKUP(O5405,登録者リスト!$A$1:$D$43729,4,FALSE)=基本情報!$D$6,O5405,"")),"")</f>
        <v/>
      </c>
    </row>
    <row r="5406" spans="15:16" x14ac:dyDescent="0.15">
      <c r="O5406">
        <v>5405</v>
      </c>
      <c r="P5406" t="str">
        <f>IFERROR(IF(COUNTIF(個人情報!$BI$5:$BI$401,"登録番号" &amp; リスト!O5406)&gt;=1,"",IF(VLOOKUP(O5406,登録者リスト!$A$1:$D$43729,4,FALSE)=基本情報!$D$6,O5406,"")),"")</f>
        <v/>
      </c>
    </row>
    <row r="5407" spans="15:16" x14ac:dyDescent="0.15">
      <c r="O5407">
        <v>5406</v>
      </c>
      <c r="P5407" t="str">
        <f>IFERROR(IF(COUNTIF(個人情報!$BI$5:$BI$401,"登録番号" &amp; リスト!O5407)&gt;=1,"",IF(VLOOKUP(O5407,登録者リスト!$A$1:$D$43729,4,FALSE)=基本情報!$D$6,O5407,"")),"")</f>
        <v/>
      </c>
    </row>
    <row r="5408" spans="15:16" x14ac:dyDescent="0.15">
      <c r="O5408">
        <v>5407</v>
      </c>
      <c r="P5408" t="str">
        <f>IFERROR(IF(COUNTIF(個人情報!$BI$5:$BI$401,"登録番号" &amp; リスト!O5408)&gt;=1,"",IF(VLOOKUP(O5408,登録者リスト!$A$1:$D$43729,4,FALSE)=基本情報!$D$6,O5408,"")),"")</f>
        <v/>
      </c>
    </row>
    <row r="5409" spans="15:16" x14ac:dyDescent="0.15">
      <c r="O5409">
        <v>5408</v>
      </c>
      <c r="P5409" t="str">
        <f>IFERROR(IF(COUNTIF(個人情報!$BI$5:$BI$401,"登録番号" &amp; リスト!O5409)&gt;=1,"",IF(VLOOKUP(O5409,登録者リスト!$A$1:$D$43729,4,FALSE)=基本情報!$D$6,O5409,"")),"")</f>
        <v/>
      </c>
    </row>
    <row r="5410" spans="15:16" x14ac:dyDescent="0.15">
      <c r="O5410">
        <v>5409</v>
      </c>
      <c r="P5410" t="str">
        <f>IFERROR(IF(COUNTIF(個人情報!$BI$5:$BI$401,"登録番号" &amp; リスト!O5410)&gt;=1,"",IF(VLOOKUP(O5410,登録者リスト!$A$1:$D$43729,4,FALSE)=基本情報!$D$6,O5410,"")),"")</f>
        <v/>
      </c>
    </row>
    <row r="5411" spans="15:16" x14ac:dyDescent="0.15">
      <c r="O5411">
        <v>5410</v>
      </c>
      <c r="P5411" t="str">
        <f>IFERROR(IF(COUNTIF(個人情報!$BI$5:$BI$401,"登録番号" &amp; リスト!O5411)&gt;=1,"",IF(VLOOKUP(O5411,登録者リスト!$A$1:$D$43729,4,FALSE)=基本情報!$D$6,O5411,"")),"")</f>
        <v/>
      </c>
    </row>
    <row r="5412" spans="15:16" x14ac:dyDescent="0.15">
      <c r="O5412">
        <v>5411</v>
      </c>
      <c r="P5412" t="str">
        <f>IFERROR(IF(COUNTIF(個人情報!$BI$5:$BI$401,"登録番号" &amp; リスト!O5412)&gt;=1,"",IF(VLOOKUP(O5412,登録者リスト!$A$1:$D$43729,4,FALSE)=基本情報!$D$6,O5412,"")),"")</f>
        <v/>
      </c>
    </row>
    <row r="5413" spans="15:16" x14ac:dyDescent="0.15">
      <c r="O5413">
        <v>5412</v>
      </c>
      <c r="P5413" t="str">
        <f>IFERROR(IF(COUNTIF(個人情報!$BI$5:$BI$401,"登録番号" &amp; リスト!O5413)&gt;=1,"",IF(VLOOKUP(O5413,登録者リスト!$A$1:$D$43729,4,FALSE)=基本情報!$D$6,O5413,"")),"")</f>
        <v/>
      </c>
    </row>
    <row r="5414" spans="15:16" x14ac:dyDescent="0.15">
      <c r="O5414">
        <v>5413</v>
      </c>
      <c r="P5414" t="str">
        <f>IFERROR(IF(COUNTIF(個人情報!$BI$5:$BI$401,"登録番号" &amp; リスト!O5414)&gt;=1,"",IF(VLOOKUP(O5414,登録者リスト!$A$1:$D$43729,4,FALSE)=基本情報!$D$6,O5414,"")),"")</f>
        <v/>
      </c>
    </row>
    <row r="5415" spans="15:16" x14ac:dyDescent="0.15">
      <c r="O5415">
        <v>5414</v>
      </c>
      <c r="P5415" t="str">
        <f>IFERROR(IF(COUNTIF(個人情報!$BI$5:$BI$401,"登録番号" &amp; リスト!O5415)&gt;=1,"",IF(VLOOKUP(O5415,登録者リスト!$A$1:$D$43729,4,FALSE)=基本情報!$D$6,O5415,"")),"")</f>
        <v/>
      </c>
    </row>
    <row r="5416" spans="15:16" x14ac:dyDescent="0.15">
      <c r="O5416">
        <v>5415</v>
      </c>
      <c r="P5416" t="str">
        <f>IFERROR(IF(COUNTIF(個人情報!$BI$5:$BI$401,"登録番号" &amp; リスト!O5416)&gt;=1,"",IF(VLOOKUP(O5416,登録者リスト!$A$1:$D$43729,4,FALSE)=基本情報!$D$6,O5416,"")),"")</f>
        <v/>
      </c>
    </row>
    <row r="5417" spans="15:16" x14ac:dyDescent="0.15">
      <c r="O5417">
        <v>5416</v>
      </c>
      <c r="P5417" t="str">
        <f>IFERROR(IF(COUNTIF(個人情報!$BI$5:$BI$401,"登録番号" &amp; リスト!O5417)&gt;=1,"",IF(VLOOKUP(O5417,登録者リスト!$A$1:$D$43729,4,FALSE)=基本情報!$D$6,O5417,"")),"")</f>
        <v/>
      </c>
    </row>
    <row r="5418" spans="15:16" x14ac:dyDescent="0.15">
      <c r="O5418">
        <v>5417</v>
      </c>
      <c r="P5418" t="str">
        <f>IFERROR(IF(COUNTIF(個人情報!$BI$5:$BI$401,"登録番号" &amp; リスト!O5418)&gt;=1,"",IF(VLOOKUP(O5418,登録者リスト!$A$1:$D$43729,4,FALSE)=基本情報!$D$6,O5418,"")),"")</f>
        <v/>
      </c>
    </row>
    <row r="5419" spans="15:16" x14ac:dyDescent="0.15">
      <c r="O5419">
        <v>5418</v>
      </c>
      <c r="P5419" t="str">
        <f>IFERROR(IF(COUNTIF(個人情報!$BI$5:$BI$401,"登録番号" &amp; リスト!O5419)&gt;=1,"",IF(VLOOKUP(O5419,登録者リスト!$A$1:$D$43729,4,FALSE)=基本情報!$D$6,O5419,"")),"")</f>
        <v/>
      </c>
    </row>
    <row r="5420" spans="15:16" x14ac:dyDescent="0.15">
      <c r="O5420">
        <v>5419</v>
      </c>
      <c r="P5420" t="str">
        <f>IFERROR(IF(COUNTIF(個人情報!$BI$5:$BI$401,"登録番号" &amp; リスト!O5420)&gt;=1,"",IF(VLOOKUP(O5420,登録者リスト!$A$1:$D$43729,4,FALSE)=基本情報!$D$6,O5420,"")),"")</f>
        <v/>
      </c>
    </row>
    <row r="5421" spans="15:16" x14ac:dyDescent="0.15">
      <c r="O5421">
        <v>5420</v>
      </c>
      <c r="P5421" t="str">
        <f>IFERROR(IF(COUNTIF(個人情報!$BI$5:$BI$401,"登録番号" &amp; リスト!O5421)&gt;=1,"",IF(VLOOKUP(O5421,登録者リスト!$A$1:$D$43729,4,FALSE)=基本情報!$D$6,O5421,"")),"")</f>
        <v/>
      </c>
    </row>
    <row r="5422" spans="15:16" x14ac:dyDescent="0.15">
      <c r="O5422">
        <v>5421</v>
      </c>
      <c r="P5422" t="str">
        <f>IFERROR(IF(COUNTIF(個人情報!$BI$5:$BI$401,"登録番号" &amp; リスト!O5422)&gt;=1,"",IF(VLOOKUP(O5422,登録者リスト!$A$1:$D$43729,4,FALSE)=基本情報!$D$6,O5422,"")),"")</f>
        <v/>
      </c>
    </row>
    <row r="5423" spans="15:16" x14ac:dyDescent="0.15">
      <c r="O5423">
        <v>5422</v>
      </c>
      <c r="P5423" t="str">
        <f>IFERROR(IF(COUNTIF(個人情報!$BI$5:$BI$401,"登録番号" &amp; リスト!O5423)&gt;=1,"",IF(VLOOKUP(O5423,登録者リスト!$A$1:$D$43729,4,FALSE)=基本情報!$D$6,O5423,"")),"")</f>
        <v/>
      </c>
    </row>
    <row r="5424" spans="15:16" x14ac:dyDescent="0.15">
      <c r="O5424">
        <v>5423</v>
      </c>
      <c r="P5424" t="str">
        <f>IFERROR(IF(COUNTIF(個人情報!$BI$5:$BI$401,"登録番号" &amp; リスト!O5424)&gt;=1,"",IF(VLOOKUP(O5424,登録者リスト!$A$1:$D$43729,4,FALSE)=基本情報!$D$6,O5424,"")),"")</f>
        <v/>
      </c>
    </row>
    <row r="5425" spans="15:16" x14ac:dyDescent="0.15">
      <c r="O5425">
        <v>5424</v>
      </c>
      <c r="P5425" t="str">
        <f>IFERROR(IF(COUNTIF(個人情報!$BI$5:$BI$401,"登録番号" &amp; リスト!O5425)&gt;=1,"",IF(VLOOKUP(O5425,登録者リスト!$A$1:$D$43729,4,FALSE)=基本情報!$D$6,O5425,"")),"")</f>
        <v/>
      </c>
    </row>
    <row r="5426" spans="15:16" x14ac:dyDescent="0.15">
      <c r="O5426">
        <v>5425</v>
      </c>
      <c r="P5426" t="str">
        <f>IFERROR(IF(COUNTIF(個人情報!$BI$5:$BI$401,"登録番号" &amp; リスト!O5426)&gt;=1,"",IF(VLOOKUP(O5426,登録者リスト!$A$1:$D$43729,4,FALSE)=基本情報!$D$6,O5426,"")),"")</f>
        <v/>
      </c>
    </row>
    <row r="5427" spans="15:16" x14ac:dyDescent="0.15">
      <c r="O5427">
        <v>5426</v>
      </c>
      <c r="P5427" t="str">
        <f>IFERROR(IF(COUNTIF(個人情報!$BI$5:$BI$401,"登録番号" &amp; リスト!O5427)&gt;=1,"",IF(VLOOKUP(O5427,登録者リスト!$A$1:$D$43729,4,FALSE)=基本情報!$D$6,O5427,"")),"")</f>
        <v/>
      </c>
    </row>
    <row r="5428" spans="15:16" x14ac:dyDescent="0.15">
      <c r="O5428">
        <v>5427</v>
      </c>
      <c r="P5428" t="str">
        <f>IFERROR(IF(COUNTIF(個人情報!$BI$5:$BI$401,"登録番号" &amp; リスト!O5428)&gt;=1,"",IF(VLOOKUP(O5428,登録者リスト!$A$1:$D$43729,4,FALSE)=基本情報!$D$6,O5428,"")),"")</f>
        <v/>
      </c>
    </row>
    <row r="5429" spans="15:16" x14ac:dyDescent="0.15">
      <c r="O5429">
        <v>5428</v>
      </c>
      <c r="P5429" t="str">
        <f>IFERROR(IF(COUNTIF(個人情報!$BI$5:$BI$401,"登録番号" &amp; リスト!O5429)&gt;=1,"",IF(VLOOKUP(O5429,登録者リスト!$A$1:$D$43729,4,FALSE)=基本情報!$D$6,O5429,"")),"")</f>
        <v/>
      </c>
    </row>
    <row r="5430" spans="15:16" x14ac:dyDescent="0.15">
      <c r="O5430">
        <v>5429</v>
      </c>
      <c r="P5430" t="str">
        <f>IFERROR(IF(COUNTIF(個人情報!$BI$5:$BI$401,"登録番号" &amp; リスト!O5430)&gt;=1,"",IF(VLOOKUP(O5430,登録者リスト!$A$1:$D$43729,4,FALSE)=基本情報!$D$6,O5430,"")),"")</f>
        <v/>
      </c>
    </row>
    <row r="5431" spans="15:16" x14ac:dyDescent="0.15">
      <c r="O5431">
        <v>5430</v>
      </c>
      <c r="P5431" t="str">
        <f>IFERROR(IF(COUNTIF(個人情報!$BI$5:$BI$401,"登録番号" &amp; リスト!O5431)&gt;=1,"",IF(VLOOKUP(O5431,登録者リスト!$A$1:$D$43729,4,FALSE)=基本情報!$D$6,O5431,"")),"")</f>
        <v/>
      </c>
    </row>
    <row r="5432" spans="15:16" x14ac:dyDescent="0.15">
      <c r="O5432">
        <v>5431</v>
      </c>
      <c r="P5432" t="str">
        <f>IFERROR(IF(COUNTIF(個人情報!$BI$5:$BI$401,"登録番号" &amp; リスト!O5432)&gt;=1,"",IF(VLOOKUP(O5432,登録者リスト!$A$1:$D$43729,4,FALSE)=基本情報!$D$6,O5432,"")),"")</f>
        <v/>
      </c>
    </row>
    <row r="5433" spans="15:16" x14ac:dyDescent="0.15">
      <c r="O5433">
        <v>5432</v>
      </c>
      <c r="P5433" t="str">
        <f>IFERROR(IF(COUNTIF(個人情報!$BI$5:$BI$401,"登録番号" &amp; リスト!O5433)&gt;=1,"",IF(VLOOKUP(O5433,登録者リスト!$A$1:$D$43729,4,FALSE)=基本情報!$D$6,O5433,"")),"")</f>
        <v/>
      </c>
    </row>
    <row r="5434" spans="15:16" x14ac:dyDescent="0.15">
      <c r="O5434">
        <v>5433</v>
      </c>
      <c r="P5434" t="str">
        <f>IFERROR(IF(COUNTIF(個人情報!$BI$5:$BI$401,"登録番号" &amp; リスト!O5434)&gt;=1,"",IF(VLOOKUP(O5434,登録者リスト!$A$1:$D$43729,4,FALSE)=基本情報!$D$6,O5434,"")),"")</f>
        <v/>
      </c>
    </row>
    <row r="5435" spans="15:16" x14ac:dyDescent="0.15">
      <c r="O5435">
        <v>5434</v>
      </c>
      <c r="P5435" t="str">
        <f>IFERROR(IF(COUNTIF(個人情報!$BI$5:$BI$401,"登録番号" &amp; リスト!O5435)&gt;=1,"",IF(VLOOKUP(O5435,登録者リスト!$A$1:$D$43729,4,FALSE)=基本情報!$D$6,O5435,"")),"")</f>
        <v/>
      </c>
    </row>
    <row r="5436" spans="15:16" x14ac:dyDescent="0.15">
      <c r="O5436">
        <v>5435</v>
      </c>
      <c r="P5436" t="str">
        <f>IFERROR(IF(COUNTIF(個人情報!$BI$5:$BI$401,"登録番号" &amp; リスト!O5436)&gt;=1,"",IF(VLOOKUP(O5436,登録者リスト!$A$1:$D$43729,4,FALSE)=基本情報!$D$6,O5436,"")),"")</f>
        <v/>
      </c>
    </row>
    <row r="5437" spans="15:16" x14ac:dyDescent="0.15">
      <c r="O5437">
        <v>5436</v>
      </c>
      <c r="P5437" t="str">
        <f>IFERROR(IF(COUNTIF(個人情報!$BI$5:$BI$401,"登録番号" &amp; リスト!O5437)&gt;=1,"",IF(VLOOKUP(O5437,登録者リスト!$A$1:$D$43729,4,FALSE)=基本情報!$D$6,O5437,"")),"")</f>
        <v/>
      </c>
    </row>
    <row r="5438" spans="15:16" x14ac:dyDescent="0.15">
      <c r="O5438">
        <v>5437</v>
      </c>
      <c r="P5438" t="str">
        <f>IFERROR(IF(COUNTIF(個人情報!$BI$5:$BI$401,"登録番号" &amp; リスト!O5438)&gt;=1,"",IF(VLOOKUP(O5438,登録者リスト!$A$1:$D$43729,4,FALSE)=基本情報!$D$6,O5438,"")),"")</f>
        <v/>
      </c>
    </row>
    <row r="5439" spans="15:16" x14ac:dyDescent="0.15">
      <c r="O5439">
        <v>5438</v>
      </c>
      <c r="P5439" t="str">
        <f>IFERROR(IF(COUNTIF(個人情報!$BI$5:$BI$401,"登録番号" &amp; リスト!O5439)&gt;=1,"",IF(VLOOKUP(O5439,登録者リスト!$A$1:$D$43729,4,FALSE)=基本情報!$D$6,O5439,"")),"")</f>
        <v/>
      </c>
    </row>
    <row r="5440" spans="15:16" x14ac:dyDescent="0.15">
      <c r="O5440">
        <v>5439</v>
      </c>
      <c r="P5440" t="str">
        <f>IFERROR(IF(COUNTIF(個人情報!$BI$5:$BI$401,"登録番号" &amp; リスト!O5440)&gt;=1,"",IF(VLOOKUP(O5440,登録者リスト!$A$1:$D$43729,4,FALSE)=基本情報!$D$6,O5440,"")),"")</f>
        <v/>
      </c>
    </row>
    <row r="5441" spans="15:16" x14ac:dyDescent="0.15">
      <c r="O5441">
        <v>5440</v>
      </c>
      <c r="P5441" t="str">
        <f>IFERROR(IF(COUNTIF(個人情報!$BI$5:$BI$401,"登録番号" &amp; リスト!O5441)&gt;=1,"",IF(VLOOKUP(O5441,登録者リスト!$A$1:$D$43729,4,FALSE)=基本情報!$D$6,O5441,"")),"")</f>
        <v/>
      </c>
    </row>
    <row r="5442" spans="15:16" x14ac:dyDescent="0.15">
      <c r="O5442">
        <v>5441</v>
      </c>
      <c r="P5442" t="str">
        <f>IFERROR(IF(COUNTIF(個人情報!$BI$5:$BI$401,"登録番号" &amp; リスト!O5442)&gt;=1,"",IF(VLOOKUP(O5442,登録者リスト!$A$1:$D$43729,4,FALSE)=基本情報!$D$6,O5442,"")),"")</f>
        <v/>
      </c>
    </row>
    <row r="5443" spans="15:16" x14ac:dyDescent="0.15">
      <c r="O5443">
        <v>5442</v>
      </c>
      <c r="P5443" t="str">
        <f>IFERROR(IF(COUNTIF(個人情報!$BI$5:$BI$401,"登録番号" &amp; リスト!O5443)&gt;=1,"",IF(VLOOKUP(O5443,登録者リスト!$A$1:$D$43729,4,FALSE)=基本情報!$D$6,O5443,"")),"")</f>
        <v/>
      </c>
    </row>
    <row r="5444" spans="15:16" x14ac:dyDescent="0.15">
      <c r="O5444">
        <v>5443</v>
      </c>
      <c r="P5444" t="str">
        <f>IFERROR(IF(COUNTIF(個人情報!$BI$5:$BI$401,"登録番号" &amp; リスト!O5444)&gt;=1,"",IF(VLOOKUP(O5444,登録者リスト!$A$1:$D$43729,4,FALSE)=基本情報!$D$6,O5444,"")),"")</f>
        <v/>
      </c>
    </row>
    <row r="5445" spans="15:16" x14ac:dyDescent="0.15">
      <c r="O5445">
        <v>5444</v>
      </c>
      <c r="P5445" t="str">
        <f>IFERROR(IF(COUNTIF(個人情報!$BI$5:$BI$401,"登録番号" &amp; リスト!O5445)&gt;=1,"",IF(VLOOKUP(O5445,登録者リスト!$A$1:$D$43729,4,FALSE)=基本情報!$D$6,O5445,"")),"")</f>
        <v/>
      </c>
    </row>
    <row r="5446" spans="15:16" x14ac:dyDescent="0.15">
      <c r="O5446">
        <v>5445</v>
      </c>
      <c r="P5446" t="str">
        <f>IFERROR(IF(COUNTIF(個人情報!$BI$5:$BI$401,"登録番号" &amp; リスト!O5446)&gt;=1,"",IF(VLOOKUP(O5446,登録者リスト!$A$1:$D$43729,4,FALSE)=基本情報!$D$6,O5446,"")),"")</f>
        <v/>
      </c>
    </row>
    <row r="5447" spans="15:16" x14ac:dyDescent="0.15">
      <c r="O5447">
        <v>5446</v>
      </c>
      <c r="P5447" t="str">
        <f>IFERROR(IF(COUNTIF(個人情報!$BI$5:$BI$401,"登録番号" &amp; リスト!O5447)&gt;=1,"",IF(VLOOKUP(O5447,登録者リスト!$A$1:$D$43729,4,FALSE)=基本情報!$D$6,O5447,"")),"")</f>
        <v/>
      </c>
    </row>
    <row r="5448" spans="15:16" x14ac:dyDescent="0.15">
      <c r="O5448">
        <v>5447</v>
      </c>
      <c r="P5448" t="str">
        <f>IFERROR(IF(COUNTIF(個人情報!$BI$5:$BI$401,"登録番号" &amp; リスト!O5448)&gt;=1,"",IF(VLOOKUP(O5448,登録者リスト!$A$1:$D$43729,4,FALSE)=基本情報!$D$6,O5448,"")),"")</f>
        <v/>
      </c>
    </row>
    <row r="5449" spans="15:16" x14ac:dyDescent="0.15">
      <c r="O5449">
        <v>5448</v>
      </c>
      <c r="P5449" t="str">
        <f>IFERROR(IF(COUNTIF(個人情報!$BI$5:$BI$401,"登録番号" &amp; リスト!O5449)&gt;=1,"",IF(VLOOKUP(O5449,登録者リスト!$A$1:$D$43729,4,FALSE)=基本情報!$D$6,O5449,"")),"")</f>
        <v/>
      </c>
    </row>
    <row r="5450" spans="15:16" x14ac:dyDescent="0.15">
      <c r="O5450">
        <v>5449</v>
      </c>
      <c r="P5450" t="str">
        <f>IFERROR(IF(COUNTIF(個人情報!$BI$5:$BI$401,"登録番号" &amp; リスト!O5450)&gt;=1,"",IF(VLOOKUP(O5450,登録者リスト!$A$1:$D$43729,4,FALSE)=基本情報!$D$6,O5450,"")),"")</f>
        <v/>
      </c>
    </row>
    <row r="5451" spans="15:16" x14ac:dyDescent="0.15">
      <c r="O5451">
        <v>5450</v>
      </c>
      <c r="P5451" t="str">
        <f>IFERROR(IF(COUNTIF(個人情報!$BI$5:$BI$401,"登録番号" &amp; リスト!O5451)&gt;=1,"",IF(VLOOKUP(O5451,登録者リスト!$A$1:$D$43729,4,FALSE)=基本情報!$D$6,O5451,"")),"")</f>
        <v/>
      </c>
    </row>
    <row r="5452" spans="15:16" x14ac:dyDescent="0.15">
      <c r="O5452">
        <v>5451</v>
      </c>
      <c r="P5452" t="str">
        <f>IFERROR(IF(COUNTIF(個人情報!$BI$5:$BI$401,"登録番号" &amp; リスト!O5452)&gt;=1,"",IF(VLOOKUP(O5452,登録者リスト!$A$1:$D$43729,4,FALSE)=基本情報!$D$6,O5452,"")),"")</f>
        <v/>
      </c>
    </row>
    <row r="5453" spans="15:16" x14ac:dyDescent="0.15">
      <c r="O5453">
        <v>5452</v>
      </c>
      <c r="P5453" t="str">
        <f>IFERROR(IF(COUNTIF(個人情報!$BI$5:$BI$401,"登録番号" &amp; リスト!O5453)&gt;=1,"",IF(VLOOKUP(O5453,登録者リスト!$A$1:$D$43729,4,FALSE)=基本情報!$D$6,O5453,"")),"")</f>
        <v/>
      </c>
    </row>
    <row r="5454" spans="15:16" x14ac:dyDescent="0.15">
      <c r="O5454">
        <v>5453</v>
      </c>
      <c r="P5454" t="str">
        <f>IFERROR(IF(COUNTIF(個人情報!$BI$5:$BI$401,"登録番号" &amp; リスト!O5454)&gt;=1,"",IF(VLOOKUP(O5454,登録者リスト!$A$1:$D$43729,4,FALSE)=基本情報!$D$6,O5454,"")),"")</f>
        <v/>
      </c>
    </row>
    <row r="5455" spans="15:16" x14ac:dyDescent="0.15">
      <c r="O5455">
        <v>5454</v>
      </c>
      <c r="P5455" t="str">
        <f>IFERROR(IF(COUNTIF(個人情報!$BI$5:$BI$401,"登録番号" &amp; リスト!O5455)&gt;=1,"",IF(VLOOKUP(O5455,登録者リスト!$A$1:$D$43729,4,FALSE)=基本情報!$D$6,O5455,"")),"")</f>
        <v/>
      </c>
    </row>
    <row r="5456" spans="15:16" x14ac:dyDescent="0.15">
      <c r="O5456">
        <v>5455</v>
      </c>
      <c r="P5456" t="str">
        <f>IFERROR(IF(COUNTIF(個人情報!$BI$5:$BI$401,"登録番号" &amp; リスト!O5456)&gt;=1,"",IF(VLOOKUP(O5456,登録者リスト!$A$1:$D$43729,4,FALSE)=基本情報!$D$6,O5456,"")),"")</f>
        <v/>
      </c>
    </row>
    <row r="5457" spans="15:16" x14ac:dyDescent="0.15">
      <c r="O5457">
        <v>5456</v>
      </c>
      <c r="P5457" t="str">
        <f>IFERROR(IF(COUNTIF(個人情報!$BI$5:$BI$401,"登録番号" &amp; リスト!O5457)&gt;=1,"",IF(VLOOKUP(O5457,登録者リスト!$A$1:$D$43729,4,FALSE)=基本情報!$D$6,O5457,"")),"")</f>
        <v/>
      </c>
    </row>
    <row r="5458" spans="15:16" x14ac:dyDescent="0.15">
      <c r="O5458">
        <v>5457</v>
      </c>
      <c r="P5458" t="str">
        <f>IFERROR(IF(COUNTIF(個人情報!$BI$5:$BI$401,"登録番号" &amp; リスト!O5458)&gt;=1,"",IF(VLOOKUP(O5458,登録者リスト!$A$1:$D$43729,4,FALSE)=基本情報!$D$6,O5458,"")),"")</f>
        <v/>
      </c>
    </row>
    <row r="5459" spans="15:16" x14ac:dyDescent="0.15">
      <c r="O5459">
        <v>5458</v>
      </c>
      <c r="P5459" t="str">
        <f>IFERROR(IF(COUNTIF(個人情報!$BI$5:$BI$401,"登録番号" &amp; リスト!O5459)&gt;=1,"",IF(VLOOKUP(O5459,登録者リスト!$A$1:$D$43729,4,FALSE)=基本情報!$D$6,O5459,"")),"")</f>
        <v/>
      </c>
    </row>
    <row r="5460" spans="15:16" x14ac:dyDescent="0.15">
      <c r="O5460">
        <v>5459</v>
      </c>
      <c r="P5460" t="str">
        <f>IFERROR(IF(COUNTIF(個人情報!$BI$5:$BI$401,"登録番号" &amp; リスト!O5460)&gt;=1,"",IF(VLOOKUP(O5460,登録者リスト!$A$1:$D$43729,4,FALSE)=基本情報!$D$6,O5460,"")),"")</f>
        <v/>
      </c>
    </row>
    <row r="5461" spans="15:16" x14ac:dyDescent="0.15">
      <c r="O5461">
        <v>5460</v>
      </c>
      <c r="P5461" t="str">
        <f>IFERROR(IF(COUNTIF(個人情報!$BI$5:$BI$401,"登録番号" &amp; リスト!O5461)&gt;=1,"",IF(VLOOKUP(O5461,登録者リスト!$A$1:$D$43729,4,FALSE)=基本情報!$D$6,O5461,"")),"")</f>
        <v/>
      </c>
    </row>
    <row r="5462" spans="15:16" x14ac:dyDescent="0.15">
      <c r="O5462">
        <v>5461</v>
      </c>
      <c r="P5462" t="str">
        <f>IFERROR(IF(COUNTIF(個人情報!$BI$5:$BI$401,"登録番号" &amp; リスト!O5462)&gt;=1,"",IF(VLOOKUP(O5462,登録者リスト!$A$1:$D$43729,4,FALSE)=基本情報!$D$6,O5462,"")),"")</f>
        <v/>
      </c>
    </row>
    <row r="5463" spans="15:16" x14ac:dyDescent="0.15">
      <c r="O5463">
        <v>5462</v>
      </c>
      <c r="P5463" t="str">
        <f>IFERROR(IF(COUNTIF(個人情報!$BI$5:$BI$401,"登録番号" &amp; リスト!O5463)&gt;=1,"",IF(VLOOKUP(O5463,登録者リスト!$A$1:$D$43729,4,FALSE)=基本情報!$D$6,O5463,"")),"")</f>
        <v/>
      </c>
    </row>
    <row r="5464" spans="15:16" x14ac:dyDescent="0.15">
      <c r="O5464">
        <v>5463</v>
      </c>
      <c r="P5464" t="str">
        <f>IFERROR(IF(COUNTIF(個人情報!$BI$5:$BI$401,"登録番号" &amp; リスト!O5464)&gt;=1,"",IF(VLOOKUP(O5464,登録者リスト!$A$1:$D$43729,4,FALSE)=基本情報!$D$6,O5464,"")),"")</f>
        <v/>
      </c>
    </row>
    <row r="5465" spans="15:16" x14ac:dyDescent="0.15">
      <c r="O5465">
        <v>5464</v>
      </c>
      <c r="P5465" t="str">
        <f>IFERROR(IF(COUNTIF(個人情報!$BI$5:$BI$401,"登録番号" &amp; リスト!O5465)&gt;=1,"",IF(VLOOKUP(O5465,登録者リスト!$A$1:$D$43729,4,FALSE)=基本情報!$D$6,O5465,"")),"")</f>
        <v/>
      </c>
    </row>
    <row r="5466" spans="15:16" x14ac:dyDescent="0.15">
      <c r="O5466">
        <v>5465</v>
      </c>
      <c r="P5466" t="str">
        <f>IFERROR(IF(COUNTIF(個人情報!$BI$5:$BI$401,"登録番号" &amp; リスト!O5466)&gt;=1,"",IF(VLOOKUP(O5466,登録者リスト!$A$1:$D$43729,4,FALSE)=基本情報!$D$6,O5466,"")),"")</f>
        <v/>
      </c>
    </row>
    <row r="5467" spans="15:16" x14ac:dyDescent="0.15">
      <c r="O5467">
        <v>5466</v>
      </c>
      <c r="P5467" t="str">
        <f>IFERROR(IF(COUNTIF(個人情報!$BI$5:$BI$401,"登録番号" &amp; リスト!O5467)&gt;=1,"",IF(VLOOKUP(O5467,登録者リスト!$A$1:$D$43729,4,FALSE)=基本情報!$D$6,O5467,"")),"")</f>
        <v/>
      </c>
    </row>
    <row r="5468" spans="15:16" x14ac:dyDescent="0.15">
      <c r="O5468">
        <v>5467</v>
      </c>
      <c r="P5468" t="str">
        <f>IFERROR(IF(COUNTIF(個人情報!$BI$5:$BI$401,"登録番号" &amp; リスト!O5468)&gt;=1,"",IF(VLOOKUP(O5468,登録者リスト!$A$1:$D$43729,4,FALSE)=基本情報!$D$6,O5468,"")),"")</f>
        <v/>
      </c>
    </row>
    <row r="5469" spans="15:16" x14ac:dyDescent="0.15">
      <c r="O5469">
        <v>5468</v>
      </c>
      <c r="P5469" t="str">
        <f>IFERROR(IF(COUNTIF(個人情報!$BI$5:$BI$401,"登録番号" &amp; リスト!O5469)&gt;=1,"",IF(VLOOKUP(O5469,登録者リスト!$A$1:$D$43729,4,FALSE)=基本情報!$D$6,O5469,"")),"")</f>
        <v/>
      </c>
    </row>
    <row r="5470" spans="15:16" x14ac:dyDescent="0.15">
      <c r="O5470">
        <v>5469</v>
      </c>
      <c r="P5470" t="str">
        <f>IFERROR(IF(COUNTIF(個人情報!$BI$5:$BI$401,"登録番号" &amp; リスト!O5470)&gt;=1,"",IF(VLOOKUP(O5470,登録者リスト!$A$1:$D$43729,4,FALSE)=基本情報!$D$6,O5470,"")),"")</f>
        <v/>
      </c>
    </row>
    <row r="5471" spans="15:16" x14ac:dyDescent="0.15">
      <c r="O5471">
        <v>5470</v>
      </c>
      <c r="P5471" t="str">
        <f>IFERROR(IF(COUNTIF(個人情報!$BI$5:$BI$401,"登録番号" &amp; リスト!O5471)&gt;=1,"",IF(VLOOKUP(O5471,登録者リスト!$A$1:$D$43729,4,FALSE)=基本情報!$D$6,O5471,"")),"")</f>
        <v/>
      </c>
    </row>
    <row r="5472" spans="15:16" x14ac:dyDescent="0.15">
      <c r="O5472">
        <v>5471</v>
      </c>
      <c r="P5472" t="str">
        <f>IFERROR(IF(COUNTIF(個人情報!$BI$5:$BI$401,"登録番号" &amp; リスト!O5472)&gt;=1,"",IF(VLOOKUP(O5472,登録者リスト!$A$1:$D$43729,4,FALSE)=基本情報!$D$6,O5472,"")),"")</f>
        <v/>
      </c>
    </row>
    <row r="5473" spans="15:16" x14ac:dyDescent="0.15">
      <c r="O5473">
        <v>5472</v>
      </c>
      <c r="P5473" t="str">
        <f>IFERROR(IF(COUNTIF(個人情報!$BI$5:$BI$401,"登録番号" &amp; リスト!O5473)&gt;=1,"",IF(VLOOKUP(O5473,登録者リスト!$A$1:$D$43729,4,FALSE)=基本情報!$D$6,O5473,"")),"")</f>
        <v/>
      </c>
    </row>
    <row r="5474" spans="15:16" x14ac:dyDescent="0.15">
      <c r="O5474">
        <v>5473</v>
      </c>
      <c r="P5474" t="str">
        <f>IFERROR(IF(COUNTIF(個人情報!$BI$5:$BI$401,"登録番号" &amp; リスト!O5474)&gt;=1,"",IF(VLOOKUP(O5474,登録者リスト!$A$1:$D$43729,4,FALSE)=基本情報!$D$6,O5474,"")),"")</f>
        <v/>
      </c>
    </row>
    <row r="5475" spans="15:16" x14ac:dyDescent="0.15">
      <c r="O5475">
        <v>5474</v>
      </c>
      <c r="P5475" t="str">
        <f>IFERROR(IF(COUNTIF(個人情報!$BI$5:$BI$401,"登録番号" &amp; リスト!O5475)&gt;=1,"",IF(VLOOKUP(O5475,登録者リスト!$A$1:$D$43729,4,FALSE)=基本情報!$D$6,O5475,"")),"")</f>
        <v/>
      </c>
    </row>
    <row r="5476" spans="15:16" x14ac:dyDescent="0.15">
      <c r="O5476">
        <v>5475</v>
      </c>
      <c r="P5476" t="str">
        <f>IFERROR(IF(COUNTIF(個人情報!$BI$5:$BI$401,"登録番号" &amp; リスト!O5476)&gt;=1,"",IF(VLOOKUP(O5476,登録者リスト!$A$1:$D$43729,4,FALSE)=基本情報!$D$6,O5476,"")),"")</f>
        <v/>
      </c>
    </row>
    <row r="5477" spans="15:16" x14ac:dyDescent="0.15">
      <c r="O5477">
        <v>5476</v>
      </c>
      <c r="P5477" t="str">
        <f>IFERROR(IF(COUNTIF(個人情報!$BI$5:$BI$401,"登録番号" &amp; リスト!O5477)&gt;=1,"",IF(VLOOKUP(O5477,登録者リスト!$A$1:$D$43729,4,FALSE)=基本情報!$D$6,O5477,"")),"")</f>
        <v/>
      </c>
    </row>
    <row r="5478" spans="15:16" x14ac:dyDescent="0.15">
      <c r="O5478">
        <v>5477</v>
      </c>
      <c r="P5478" t="str">
        <f>IFERROR(IF(COUNTIF(個人情報!$BI$5:$BI$401,"登録番号" &amp; リスト!O5478)&gt;=1,"",IF(VLOOKUP(O5478,登録者リスト!$A$1:$D$43729,4,FALSE)=基本情報!$D$6,O5478,"")),"")</f>
        <v/>
      </c>
    </row>
    <row r="5479" spans="15:16" x14ac:dyDescent="0.15">
      <c r="O5479">
        <v>5478</v>
      </c>
      <c r="P5479" t="str">
        <f>IFERROR(IF(COUNTIF(個人情報!$BI$5:$BI$401,"登録番号" &amp; リスト!O5479)&gt;=1,"",IF(VLOOKUP(O5479,登録者リスト!$A$1:$D$43729,4,FALSE)=基本情報!$D$6,O5479,"")),"")</f>
        <v/>
      </c>
    </row>
    <row r="5480" spans="15:16" x14ac:dyDescent="0.15">
      <c r="O5480">
        <v>5479</v>
      </c>
      <c r="P5480" t="str">
        <f>IFERROR(IF(COUNTIF(個人情報!$BI$5:$BI$401,"登録番号" &amp; リスト!O5480)&gt;=1,"",IF(VLOOKUP(O5480,登録者リスト!$A$1:$D$43729,4,FALSE)=基本情報!$D$6,O5480,"")),"")</f>
        <v/>
      </c>
    </row>
    <row r="5481" spans="15:16" x14ac:dyDescent="0.15">
      <c r="O5481">
        <v>5480</v>
      </c>
      <c r="P5481" t="str">
        <f>IFERROR(IF(COUNTIF(個人情報!$BI$5:$BI$401,"登録番号" &amp; リスト!O5481)&gt;=1,"",IF(VLOOKUP(O5481,登録者リスト!$A$1:$D$43729,4,FALSE)=基本情報!$D$6,O5481,"")),"")</f>
        <v/>
      </c>
    </row>
    <row r="5482" spans="15:16" x14ac:dyDescent="0.15">
      <c r="O5482">
        <v>5481</v>
      </c>
      <c r="P5482" t="str">
        <f>IFERROR(IF(COUNTIF(個人情報!$BI$5:$BI$401,"登録番号" &amp; リスト!O5482)&gt;=1,"",IF(VLOOKUP(O5482,登録者リスト!$A$1:$D$43729,4,FALSE)=基本情報!$D$6,O5482,"")),"")</f>
        <v/>
      </c>
    </row>
    <row r="5483" spans="15:16" x14ac:dyDescent="0.15">
      <c r="O5483">
        <v>5482</v>
      </c>
      <c r="P5483" t="str">
        <f>IFERROR(IF(COUNTIF(個人情報!$BI$5:$BI$401,"登録番号" &amp; リスト!O5483)&gt;=1,"",IF(VLOOKUP(O5483,登録者リスト!$A$1:$D$43729,4,FALSE)=基本情報!$D$6,O5483,"")),"")</f>
        <v/>
      </c>
    </row>
    <row r="5484" spans="15:16" x14ac:dyDescent="0.15">
      <c r="O5484">
        <v>5483</v>
      </c>
      <c r="P5484" t="str">
        <f>IFERROR(IF(COUNTIF(個人情報!$BI$5:$BI$401,"登録番号" &amp; リスト!O5484)&gt;=1,"",IF(VLOOKUP(O5484,登録者リスト!$A$1:$D$43729,4,FALSE)=基本情報!$D$6,O5484,"")),"")</f>
        <v/>
      </c>
    </row>
    <row r="5485" spans="15:16" x14ac:dyDescent="0.15">
      <c r="O5485">
        <v>5484</v>
      </c>
      <c r="P5485" t="str">
        <f>IFERROR(IF(COUNTIF(個人情報!$BI$5:$BI$401,"登録番号" &amp; リスト!O5485)&gt;=1,"",IF(VLOOKUP(O5485,登録者リスト!$A$1:$D$43729,4,FALSE)=基本情報!$D$6,O5485,"")),"")</f>
        <v/>
      </c>
    </row>
    <row r="5486" spans="15:16" x14ac:dyDescent="0.15">
      <c r="O5486">
        <v>5485</v>
      </c>
      <c r="P5486" t="str">
        <f>IFERROR(IF(COUNTIF(個人情報!$BI$5:$BI$401,"登録番号" &amp; リスト!O5486)&gt;=1,"",IF(VLOOKUP(O5486,登録者リスト!$A$1:$D$43729,4,FALSE)=基本情報!$D$6,O5486,"")),"")</f>
        <v/>
      </c>
    </row>
    <row r="5487" spans="15:16" x14ac:dyDescent="0.15">
      <c r="O5487">
        <v>5486</v>
      </c>
      <c r="P5487" t="str">
        <f>IFERROR(IF(COUNTIF(個人情報!$BI$5:$BI$401,"登録番号" &amp; リスト!O5487)&gt;=1,"",IF(VLOOKUP(O5487,登録者リスト!$A$1:$D$43729,4,FALSE)=基本情報!$D$6,O5487,"")),"")</f>
        <v/>
      </c>
    </row>
    <row r="5488" spans="15:16" x14ac:dyDescent="0.15">
      <c r="O5488">
        <v>5487</v>
      </c>
      <c r="P5488" t="str">
        <f>IFERROR(IF(COUNTIF(個人情報!$BI$5:$BI$401,"登録番号" &amp; リスト!O5488)&gt;=1,"",IF(VLOOKUP(O5488,登録者リスト!$A$1:$D$43729,4,FALSE)=基本情報!$D$6,O5488,"")),"")</f>
        <v/>
      </c>
    </row>
    <row r="5489" spans="15:16" x14ac:dyDescent="0.15">
      <c r="O5489">
        <v>5488</v>
      </c>
      <c r="P5489" t="str">
        <f>IFERROR(IF(COUNTIF(個人情報!$BI$5:$BI$401,"登録番号" &amp; リスト!O5489)&gt;=1,"",IF(VLOOKUP(O5489,登録者リスト!$A$1:$D$43729,4,FALSE)=基本情報!$D$6,O5489,"")),"")</f>
        <v/>
      </c>
    </row>
    <row r="5490" spans="15:16" x14ac:dyDescent="0.15">
      <c r="O5490">
        <v>5489</v>
      </c>
      <c r="P5490" t="str">
        <f>IFERROR(IF(COUNTIF(個人情報!$BI$5:$BI$401,"登録番号" &amp; リスト!O5490)&gt;=1,"",IF(VLOOKUP(O5490,登録者リスト!$A$1:$D$43729,4,FALSE)=基本情報!$D$6,O5490,"")),"")</f>
        <v/>
      </c>
    </row>
    <row r="5491" spans="15:16" x14ac:dyDescent="0.15">
      <c r="O5491">
        <v>5490</v>
      </c>
      <c r="P5491" t="str">
        <f>IFERROR(IF(COUNTIF(個人情報!$BI$5:$BI$401,"登録番号" &amp; リスト!O5491)&gt;=1,"",IF(VLOOKUP(O5491,登録者リスト!$A$1:$D$43729,4,FALSE)=基本情報!$D$6,O5491,"")),"")</f>
        <v/>
      </c>
    </row>
    <row r="5492" spans="15:16" x14ac:dyDescent="0.15">
      <c r="O5492">
        <v>5491</v>
      </c>
      <c r="P5492" t="str">
        <f>IFERROR(IF(COUNTIF(個人情報!$BI$5:$BI$401,"登録番号" &amp; リスト!O5492)&gt;=1,"",IF(VLOOKUP(O5492,登録者リスト!$A$1:$D$43729,4,FALSE)=基本情報!$D$6,O5492,"")),"")</f>
        <v/>
      </c>
    </row>
    <row r="5493" spans="15:16" x14ac:dyDescent="0.15">
      <c r="O5493">
        <v>5492</v>
      </c>
      <c r="P5493" t="str">
        <f>IFERROR(IF(COUNTIF(個人情報!$BI$5:$BI$401,"登録番号" &amp; リスト!O5493)&gt;=1,"",IF(VLOOKUP(O5493,登録者リスト!$A$1:$D$43729,4,FALSE)=基本情報!$D$6,O5493,"")),"")</f>
        <v/>
      </c>
    </row>
    <row r="5494" spans="15:16" x14ac:dyDescent="0.15">
      <c r="O5494">
        <v>5493</v>
      </c>
      <c r="P5494" t="str">
        <f>IFERROR(IF(COUNTIF(個人情報!$BI$5:$BI$401,"登録番号" &amp; リスト!O5494)&gt;=1,"",IF(VLOOKUP(O5494,登録者リスト!$A$1:$D$43729,4,FALSE)=基本情報!$D$6,O5494,"")),"")</f>
        <v/>
      </c>
    </row>
    <row r="5495" spans="15:16" x14ac:dyDescent="0.15">
      <c r="O5495">
        <v>5494</v>
      </c>
      <c r="P5495" t="str">
        <f>IFERROR(IF(COUNTIF(個人情報!$BI$5:$BI$401,"登録番号" &amp; リスト!O5495)&gt;=1,"",IF(VLOOKUP(O5495,登録者リスト!$A$1:$D$43729,4,FALSE)=基本情報!$D$6,O5495,"")),"")</f>
        <v/>
      </c>
    </row>
    <row r="5496" spans="15:16" x14ac:dyDescent="0.15">
      <c r="O5496">
        <v>5495</v>
      </c>
      <c r="P5496" t="str">
        <f>IFERROR(IF(COUNTIF(個人情報!$BI$5:$BI$401,"登録番号" &amp; リスト!O5496)&gt;=1,"",IF(VLOOKUP(O5496,登録者リスト!$A$1:$D$43729,4,FALSE)=基本情報!$D$6,O5496,"")),"")</f>
        <v/>
      </c>
    </row>
    <row r="5497" spans="15:16" x14ac:dyDescent="0.15">
      <c r="O5497">
        <v>5496</v>
      </c>
      <c r="P5497" t="str">
        <f>IFERROR(IF(COUNTIF(個人情報!$BI$5:$BI$401,"登録番号" &amp; リスト!O5497)&gt;=1,"",IF(VLOOKUP(O5497,登録者リスト!$A$1:$D$43729,4,FALSE)=基本情報!$D$6,O5497,"")),"")</f>
        <v/>
      </c>
    </row>
    <row r="5498" spans="15:16" x14ac:dyDescent="0.15">
      <c r="O5498">
        <v>5497</v>
      </c>
      <c r="P5498" t="str">
        <f>IFERROR(IF(COUNTIF(個人情報!$BI$5:$BI$401,"登録番号" &amp; リスト!O5498)&gt;=1,"",IF(VLOOKUP(O5498,登録者リスト!$A$1:$D$43729,4,FALSE)=基本情報!$D$6,O5498,"")),"")</f>
        <v/>
      </c>
    </row>
    <row r="5499" spans="15:16" x14ac:dyDescent="0.15">
      <c r="O5499">
        <v>5498</v>
      </c>
      <c r="P5499" t="str">
        <f>IFERROR(IF(COUNTIF(個人情報!$BI$5:$BI$401,"登録番号" &amp; リスト!O5499)&gt;=1,"",IF(VLOOKUP(O5499,登録者リスト!$A$1:$D$43729,4,FALSE)=基本情報!$D$6,O5499,"")),"")</f>
        <v/>
      </c>
    </row>
    <row r="5500" spans="15:16" x14ac:dyDescent="0.15">
      <c r="O5500">
        <v>5499</v>
      </c>
      <c r="P5500" t="str">
        <f>IFERROR(IF(COUNTIF(個人情報!$BI$5:$BI$401,"登録番号" &amp; リスト!O5500)&gt;=1,"",IF(VLOOKUP(O5500,登録者リスト!$A$1:$D$43729,4,FALSE)=基本情報!$D$6,O5500,"")),"")</f>
        <v/>
      </c>
    </row>
    <row r="5501" spans="15:16" x14ac:dyDescent="0.15">
      <c r="O5501">
        <v>5500</v>
      </c>
      <c r="P5501" t="str">
        <f>IFERROR(IF(COUNTIF(個人情報!$BI$5:$BI$401,"登録番号" &amp; リスト!O5501)&gt;=1,"",IF(VLOOKUP(O5501,登録者リスト!$A$1:$D$43729,4,FALSE)=基本情報!$D$6,O5501,"")),"")</f>
        <v/>
      </c>
    </row>
    <row r="5502" spans="15:16" x14ac:dyDescent="0.15">
      <c r="O5502">
        <v>5501</v>
      </c>
      <c r="P5502" t="str">
        <f>IFERROR(IF(COUNTIF(個人情報!$BI$5:$BI$401,"登録番号" &amp; リスト!O5502)&gt;=1,"",IF(VLOOKUP(O5502,登録者リスト!$A$1:$D$43729,4,FALSE)=基本情報!$D$6,O5502,"")),"")</f>
        <v/>
      </c>
    </row>
    <row r="5503" spans="15:16" x14ac:dyDescent="0.15">
      <c r="O5503">
        <v>5502</v>
      </c>
      <c r="P5503" t="str">
        <f>IFERROR(IF(COUNTIF(個人情報!$BI$5:$BI$401,"登録番号" &amp; リスト!O5503)&gt;=1,"",IF(VLOOKUP(O5503,登録者リスト!$A$1:$D$43729,4,FALSE)=基本情報!$D$6,O5503,"")),"")</f>
        <v/>
      </c>
    </row>
    <row r="5504" spans="15:16" x14ac:dyDescent="0.15">
      <c r="O5504">
        <v>5503</v>
      </c>
      <c r="P5504" t="str">
        <f>IFERROR(IF(COUNTIF(個人情報!$BI$5:$BI$401,"登録番号" &amp; リスト!O5504)&gt;=1,"",IF(VLOOKUP(O5504,登録者リスト!$A$1:$D$43729,4,FALSE)=基本情報!$D$6,O5504,"")),"")</f>
        <v/>
      </c>
    </row>
    <row r="5505" spans="15:16" x14ac:dyDescent="0.15">
      <c r="O5505">
        <v>5504</v>
      </c>
      <c r="P5505" t="str">
        <f>IFERROR(IF(COUNTIF(個人情報!$BI$5:$BI$401,"登録番号" &amp; リスト!O5505)&gt;=1,"",IF(VLOOKUP(O5505,登録者リスト!$A$1:$D$43729,4,FALSE)=基本情報!$D$6,O5505,"")),"")</f>
        <v/>
      </c>
    </row>
    <row r="5506" spans="15:16" x14ac:dyDescent="0.15">
      <c r="O5506">
        <v>5505</v>
      </c>
      <c r="P5506" t="str">
        <f>IFERROR(IF(COUNTIF(個人情報!$BI$5:$BI$401,"登録番号" &amp; リスト!O5506)&gt;=1,"",IF(VLOOKUP(O5506,登録者リスト!$A$1:$D$43729,4,FALSE)=基本情報!$D$6,O5506,"")),"")</f>
        <v/>
      </c>
    </row>
    <row r="5507" spans="15:16" x14ac:dyDescent="0.15">
      <c r="O5507">
        <v>5506</v>
      </c>
      <c r="P5507" t="str">
        <f>IFERROR(IF(COUNTIF(個人情報!$BI$5:$BI$401,"登録番号" &amp; リスト!O5507)&gt;=1,"",IF(VLOOKUP(O5507,登録者リスト!$A$1:$D$43729,4,FALSE)=基本情報!$D$6,O5507,"")),"")</f>
        <v/>
      </c>
    </row>
    <row r="5508" spans="15:16" x14ac:dyDescent="0.15">
      <c r="O5508">
        <v>5507</v>
      </c>
      <c r="P5508" t="str">
        <f>IFERROR(IF(COUNTIF(個人情報!$BI$5:$BI$401,"登録番号" &amp; リスト!O5508)&gt;=1,"",IF(VLOOKUP(O5508,登録者リスト!$A$1:$D$43729,4,FALSE)=基本情報!$D$6,O5508,"")),"")</f>
        <v/>
      </c>
    </row>
    <row r="5509" spans="15:16" x14ac:dyDescent="0.15">
      <c r="O5509">
        <v>5508</v>
      </c>
      <c r="P5509" t="str">
        <f>IFERROR(IF(COUNTIF(個人情報!$BI$5:$BI$401,"登録番号" &amp; リスト!O5509)&gt;=1,"",IF(VLOOKUP(O5509,登録者リスト!$A$1:$D$43729,4,FALSE)=基本情報!$D$6,O5509,"")),"")</f>
        <v/>
      </c>
    </row>
    <row r="5510" spans="15:16" x14ac:dyDescent="0.15">
      <c r="O5510">
        <v>5509</v>
      </c>
      <c r="P5510" t="str">
        <f>IFERROR(IF(COUNTIF(個人情報!$BI$5:$BI$401,"登録番号" &amp; リスト!O5510)&gt;=1,"",IF(VLOOKUP(O5510,登録者リスト!$A$1:$D$43729,4,FALSE)=基本情報!$D$6,O5510,"")),"")</f>
        <v/>
      </c>
    </row>
    <row r="5511" spans="15:16" x14ac:dyDescent="0.15">
      <c r="O5511">
        <v>5510</v>
      </c>
      <c r="P5511" t="str">
        <f>IFERROR(IF(COUNTIF(個人情報!$BI$5:$BI$401,"登録番号" &amp; リスト!O5511)&gt;=1,"",IF(VLOOKUP(O5511,登録者リスト!$A$1:$D$43729,4,FALSE)=基本情報!$D$6,O5511,"")),"")</f>
        <v/>
      </c>
    </row>
    <row r="5512" spans="15:16" x14ac:dyDescent="0.15">
      <c r="O5512">
        <v>5511</v>
      </c>
      <c r="P5512" t="str">
        <f>IFERROR(IF(COUNTIF(個人情報!$BI$5:$BI$401,"登録番号" &amp; リスト!O5512)&gt;=1,"",IF(VLOOKUP(O5512,登録者リスト!$A$1:$D$43729,4,FALSE)=基本情報!$D$6,O5512,"")),"")</f>
        <v/>
      </c>
    </row>
    <row r="5513" spans="15:16" x14ac:dyDescent="0.15">
      <c r="O5513">
        <v>5512</v>
      </c>
      <c r="P5513" t="str">
        <f>IFERROR(IF(COUNTIF(個人情報!$BI$5:$BI$401,"登録番号" &amp; リスト!O5513)&gt;=1,"",IF(VLOOKUP(O5513,登録者リスト!$A$1:$D$43729,4,FALSE)=基本情報!$D$6,O5513,"")),"")</f>
        <v/>
      </c>
    </row>
    <row r="5514" spans="15:16" x14ac:dyDescent="0.15">
      <c r="O5514">
        <v>5513</v>
      </c>
      <c r="P5514" t="str">
        <f>IFERROR(IF(COUNTIF(個人情報!$BI$5:$BI$401,"登録番号" &amp; リスト!O5514)&gt;=1,"",IF(VLOOKUP(O5514,登録者リスト!$A$1:$D$43729,4,FALSE)=基本情報!$D$6,O5514,"")),"")</f>
        <v/>
      </c>
    </row>
    <row r="5515" spans="15:16" x14ac:dyDescent="0.15">
      <c r="O5515">
        <v>5514</v>
      </c>
      <c r="P5515" t="str">
        <f>IFERROR(IF(COUNTIF(個人情報!$BI$5:$BI$401,"登録番号" &amp; リスト!O5515)&gt;=1,"",IF(VLOOKUP(O5515,登録者リスト!$A$1:$D$43729,4,FALSE)=基本情報!$D$6,O5515,"")),"")</f>
        <v/>
      </c>
    </row>
    <row r="5516" spans="15:16" x14ac:dyDescent="0.15">
      <c r="O5516">
        <v>5515</v>
      </c>
      <c r="P5516" t="str">
        <f>IFERROR(IF(COUNTIF(個人情報!$BI$5:$BI$401,"登録番号" &amp; リスト!O5516)&gt;=1,"",IF(VLOOKUP(O5516,登録者リスト!$A$1:$D$43729,4,FALSE)=基本情報!$D$6,O5516,"")),"")</f>
        <v/>
      </c>
    </row>
    <row r="5517" spans="15:16" x14ac:dyDescent="0.15">
      <c r="O5517">
        <v>5516</v>
      </c>
      <c r="P5517" t="str">
        <f>IFERROR(IF(COUNTIF(個人情報!$BI$5:$BI$401,"登録番号" &amp; リスト!O5517)&gt;=1,"",IF(VLOOKUP(O5517,登録者リスト!$A$1:$D$43729,4,FALSE)=基本情報!$D$6,O5517,"")),"")</f>
        <v/>
      </c>
    </row>
    <row r="5518" spans="15:16" x14ac:dyDescent="0.15">
      <c r="O5518">
        <v>5517</v>
      </c>
      <c r="P5518" t="str">
        <f>IFERROR(IF(COUNTIF(個人情報!$BI$5:$BI$401,"登録番号" &amp; リスト!O5518)&gt;=1,"",IF(VLOOKUP(O5518,登録者リスト!$A$1:$D$43729,4,FALSE)=基本情報!$D$6,O5518,"")),"")</f>
        <v/>
      </c>
    </row>
    <row r="5519" spans="15:16" x14ac:dyDescent="0.15">
      <c r="O5519">
        <v>5518</v>
      </c>
      <c r="P5519" t="str">
        <f>IFERROR(IF(COUNTIF(個人情報!$BI$5:$BI$401,"登録番号" &amp; リスト!O5519)&gt;=1,"",IF(VLOOKUP(O5519,登録者リスト!$A$1:$D$43729,4,FALSE)=基本情報!$D$6,O5519,"")),"")</f>
        <v/>
      </c>
    </row>
    <row r="5520" spans="15:16" x14ac:dyDescent="0.15">
      <c r="O5520">
        <v>5519</v>
      </c>
      <c r="P5520" t="str">
        <f>IFERROR(IF(COUNTIF(個人情報!$BI$5:$BI$401,"登録番号" &amp; リスト!O5520)&gt;=1,"",IF(VLOOKUP(O5520,登録者リスト!$A$1:$D$43729,4,FALSE)=基本情報!$D$6,O5520,"")),"")</f>
        <v/>
      </c>
    </row>
    <row r="5521" spans="15:16" x14ac:dyDescent="0.15">
      <c r="O5521">
        <v>5520</v>
      </c>
      <c r="P5521" t="str">
        <f>IFERROR(IF(COUNTIF(個人情報!$BI$5:$BI$401,"登録番号" &amp; リスト!O5521)&gt;=1,"",IF(VLOOKUP(O5521,登録者リスト!$A$1:$D$43729,4,FALSE)=基本情報!$D$6,O5521,"")),"")</f>
        <v/>
      </c>
    </row>
    <row r="5522" spans="15:16" x14ac:dyDescent="0.15">
      <c r="O5522">
        <v>5521</v>
      </c>
      <c r="P5522" t="str">
        <f>IFERROR(IF(COUNTIF(個人情報!$BI$5:$BI$401,"登録番号" &amp; リスト!O5522)&gt;=1,"",IF(VLOOKUP(O5522,登録者リスト!$A$1:$D$43729,4,FALSE)=基本情報!$D$6,O5522,"")),"")</f>
        <v/>
      </c>
    </row>
    <row r="5523" spans="15:16" x14ac:dyDescent="0.15">
      <c r="O5523">
        <v>5522</v>
      </c>
      <c r="P5523" t="str">
        <f>IFERROR(IF(COUNTIF(個人情報!$BI$5:$BI$401,"登録番号" &amp; リスト!O5523)&gt;=1,"",IF(VLOOKUP(O5523,登録者リスト!$A$1:$D$43729,4,FALSE)=基本情報!$D$6,O5523,"")),"")</f>
        <v/>
      </c>
    </row>
    <row r="5524" spans="15:16" x14ac:dyDescent="0.15">
      <c r="O5524">
        <v>5523</v>
      </c>
      <c r="P5524" t="str">
        <f>IFERROR(IF(COUNTIF(個人情報!$BI$5:$BI$401,"登録番号" &amp; リスト!O5524)&gt;=1,"",IF(VLOOKUP(O5524,登録者リスト!$A$1:$D$43729,4,FALSE)=基本情報!$D$6,O5524,"")),"")</f>
        <v/>
      </c>
    </row>
    <row r="5525" spans="15:16" x14ac:dyDescent="0.15">
      <c r="O5525">
        <v>5524</v>
      </c>
      <c r="P5525" t="str">
        <f>IFERROR(IF(COUNTIF(個人情報!$BI$5:$BI$401,"登録番号" &amp; リスト!O5525)&gt;=1,"",IF(VLOOKUP(O5525,登録者リスト!$A$1:$D$43729,4,FALSE)=基本情報!$D$6,O5525,"")),"")</f>
        <v/>
      </c>
    </row>
    <row r="5526" spans="15:16" x14ac:dyDescent="0.15">
      <c r="O5526">
        <v>5525</v>
      </c>
      <c r="P5526" t="str">
        <f>IFERROR(IF(COUNTIF(個人情報!$BI$5:$BI$401,"登録番号" &amp; リスト!O5526)&gt;=1,"",IF(VLOOKUP(O5526,登録者リスト!$A$1:$D$43729,4,FALSE)=基本情報!$D$6,O5526,"")),"")</f>
        <v/>
      </c>
    </row>
    <row r="5527" spans="15:16" x14ac:dyDescent="0.15">
      <c r="O5527">
        <v>5526</v>
      </c>
      <c r="P5527" t="str">
        <f>IFERROR(IF(COUNTIF(個人情報!$BI$5:$BI$401,"登録番号" &amp; リスト!O5527)&gt;=1,"",IF(VLOOKUP(O5527,登録者リスト!$A$1:$D$43729,4,FALSE)=基本情報!$D$6,O5527,"")),"")</f>
        <v/>
      </c>
    </row>
    <row r="5528" spans="15:16" x14ac:dyDescent="0.15">
      <c r="O5528">
        <v>5527</v>
      </c>
      <c r="P5528" t="str">
        <f>IFERROR(IF(COUNTIF(個人情報!$BI$5:$BI$401,"登録番号" &amp; リスト!O5528)&gt;=1,"",IF(VLOOKUP(O5528,登録者リスト!$A$1:$D$43729,4,FALSE)=基本情報!$D$6,O5528,"")),"")</f>
        <v/>
      </c>
    </row>
    <row r="5529" spans="15:16" x14ac:dyDescent="0.15">
      <c r="O5529">
        <v>5528</v>
      </c>
      <c r="P5529" t="str">
        <f>IFERROR(IF(COUNTIF(個人情報!$BI$5:$BI$401,"登録番号" &amp; リスト!O5529)&gt;=1,"",IF(VLOOKUP(O5529,登録者リスト!$A$1:$D$43729,4,FALSE)=基本情報!$D$6,O5529,"")),"")</f>
        <v/>
      </c>
    </row>
    <row r="5530" spans="15:16" x14ac:dyDescent="0.15">
      <c r="O5530">
        <v>5529</v>
      </c>
      <c r="P5530" t="str">
        <f>IFERROR(IF(COUNTIF(個人情報!$BI$5:$BI$401,"登録番号" &amp; リスト!O5530)&gt;=1,"",IF(VLOOKUP(O5530,登録者リスト!$A$1:$D$43729,4,FALSE)=基本情報!$D$6,O5530,"")),"")</f>
        <v/>
      </c>
    </row>
    <row r="5531" spans="15:16" x14ac:dyDescent="0.15">
      <c r="O5531">
        <v>5530</v>
      </c>
      <c r="P5531" t="str">
        <f>IFERROR(IF(COUNTIF(個人情報!$BI$5:$BI$401,"登録番号" &amp; リスト!O5531)&gt;=1,"",IF(VLOOKUP(O5531,登録者リスト!$A$1:$D$43729,4,FALSE)=基本情報!$D$6,O5531,"")),"")</f>
        <v/>
      </c>
    </row>
    <row r="5532" spans="15:16" x14ac:dyDescent="0.15">
      <c r="O5532">
        <v>5531</v>
      </c>
      <c r="P5532" t="str">
        <f>IFERROR(IF(COUNTIF(個人情報!$BI$5:$BI$401,"登録番号" &amp; リスト!O5532)&gt;=1,"",IF(VLOOKUP(O5532,登録者リスト!$A$1:$D$43729,4,FALSE)=基本情報!$D$6,O5532,"")),"")</f>
        <v/>
      </c>
    </row>
    <row r="5533" spans="15:16" x14ac:dyDescent="0.15">
      <c r="O5533">
        <v>5532</v>
      </c>
      <c r="P5533" t="str">
        <f>IFERROR(IF(COUNTIF(個人情報!$BI$5:$BI$401,"登録番号" &amp; リスト!O5533)&gt;=1,"",IF(VLOOKUP(O5533,登録者リスト!$A$1:$D$43729,4,FALSE)=基本情報!$D$6,O5533,"")),"")</f>
        <v/>
      </c>
    </row>
    <row r="5534" spans="15:16" x14ac:dyDescent="0.15">
      <c r="O5534">
        <v>5533</v>
      </c>
      <c r="P5534" t="str">
        <f>IFERROR(IF(COUNTIF(個人情報!$BI$5:$BI$401,"登録番号" &amp; リスト!O5534)&gt;=1,"",IF(VLOOKUP(O5534,登録者リスト!$A$1:$D$43729,4,FALSE)=基本情報!$D$6,O5534,"")),"")</f>
        <v/>
      </c>
    </row>
    <row r="5535" spans="15:16" x14ac:dyDescent="0.15">
      <c r="O5535">
        <v>5534</v>
      </c>
      <c r="P5535" t="str">
        <f>IFERROR(IF(COUNTIF(個人情報!$BI$5:$BI$401,"登録番号" &amp; リスト!O5535)&gt;=1,"",IF(VLOOKUP(O5535,登録者リスト!$A$1:$D$43729,4,FALSE)=基本情報!$D$6,O5535,"")),"")</f>
        <v/>
      </c>
    </row>
    <row r="5536" spans="15:16" x14ac:dyDescent="0.15">
      <c r="O5536">
        <v>5535</v>
      </c>
      <c r="P5536" t="str">
        <f>IFERROR(IF(COUNTIF(個人情報!$BI$5:$BI$401,"登録番号" &amp; リスト!O5536)&gt;=1,"",IF(VLOOKUP(O5536,登録者リスト!$A$1:$D$43729,4,FALSE)=基本情報!$D$6,O5536,"")),"")</f>
        <v/>
      </c>
    </row>
    <row r="5537" spans="15:16" x14ac:dyDescent="0.15">
      <c r="O5537">
        <v>5536</v>
      </c>
      <c r="P5537" t="str">
        <f>IFERROR(IF(COUNTIF(個人情報!$BI$5:$BI$401,"登録番号" &amp; リスト!O5537)&gt;=1,"",IF(VLOOKUP(O5537,登録者リスト!$A$1:$D$43729,4,FALSE)=基本情報!$D$6,O5537,"")),"")</f>
        <v/>
      </c>
    </row>
    <row r="5538" spans="15:16" x14ac:dyDescent="0.15">
      <c r="O5538">
        <v>5537</v>
      </c>
      <c r="P5538" t="str">
        <f>IFERROR(IF(COUNTIF(個人情報!$BI$5:$BI$401,"登録番号" &amp; リスト!O5538)&gt;=1,"",IF(VLOOKUP(O5538,登録者リスト!$A$1:$D$43729,4,FALSE)=基本情報!$D$6,O5538,"")),"")</f>
        <v/>
      </c>
    </row>
    <row r="5539" spans="15:16" x14ac:dyDescent="0.15">
      <c r="O5539">
        <v>5538</v>
      </c>
      <c r="P5539" t="str">
        <f>IFERROR(IF(COUNTIF(個人情報!$BI$5:$BI$401,"登録番号" &amp; リスト!O5539)&gt;=1,"",IF(VLOOKUP(O5539,登録者リスト!$A$1:$D$43729,4,FALSE)=基本情報!$D$6,O5539,"")),"")</f>
        <v/>
      </c>
    </row>
    <row r="5540" spans="15:16" x14ac:dyDescent="0.15">
      <c r="O5540">
        <v>5539</v>
      </c>
      <c r="P5540" t="str">
        <f>IFERROR(IF(COUNTIF(個人情報!$BI$5:$BI$401,"登録番号" &amp; リスト!O5540)&gt;=1,"",IF(VLOOKUP(O5540,登録者リスト!$A$1:$D$43729,4,FALSE)=基本情報!$D$6,O5540,"")),"")</f>
        <v/>
      </c>
    </row>
    <row r="5541" spans="15:16" x14ac:dyDescent="0.15">
      <c r="O5541">
        <v>5540</v>
      </c>
      <c r="P5541" t="str">
        <f>IFERROR(IF(COUNTIF(個人情報!$BI$5:$BI$401,"登録番号" &amp; リスト!O5541)&gt;=1,"",IF(VLOOKUP(O5541,登録者リスト!$A$1:$D$43729,4,FALSE)=基本情報!$D$6,O5541,"")),"")</f>
        <v/>
      </c>
    </row>
    <row r="5542" spans="15:16" x14ac:dyDescent="0.15">
      <c r="O5542">
        <v>5541</v>
      </c>
      <c r="P5542" t="str">
        <f>IFERROR(IF(COUNTIF(個人情報!$BI$5:$BI$401,"登録番号" &amp; リスト!O5542)&gt;=1,"",IF(VLOOKUP(O5542,登録者リスト!$A$1:$D$43729,4,FALSE)=基本情報!$D$6,O5542,"")),"")</f>
        <v/>
      </c>
    </row>
    <row r="5543" spans="15:16" x14ac:dyDescent="0.15">
      <c r="O5543">
        <v>5542</v>
      </c>
      <c r="P5543" t="str">
        <f>IFERROR(IF(COUNTIF(個人情報!$BI$5:$BI$401,"登録番号" &amp; リスト!O5543)&gt;=1,"",IF(VLOOKUP(O5543,登録者リスト!$A$1:$D$43729,4,FALSE)=基本情報!$D$6,O5543,"")),"")</f>
        <v/>
      </c>
    </row>
    <row r="5544" spans="15:16" x14ac:dyDescent="0.15">
      <c r="O5544">
        <v>5543</v>
      </c>
      <c r="P5544" t="str">
        <f>IFERROR(IF(COUNTIF(個人情報!$BI$5:$BI$401,"登録番号" &amp; リスト!O5544)&gt;=1,"",IF(VLOOKUP(O5544,登録者リスト!$A$1:$D$43729,4,FALSE)=基本情報!$D$6,O5544,"")),"")</f>
        <v/>
      </c>
    </row>
    <row r="5545" spans="15:16" x14ac:dyDescent="0.15">
      <c r="O5545">
        <v>5544</v>
      </c>
      <c r="P5545" t="str">
        <f>IFERROR(IF(COUNTIF(個人情報!$BI$5:$BI$401,"登録番号" &amp; リスト!O5545)&gt;=1,"",IF(VLOOKUP(O5545,登録者リスト!$A$1:$D$43729,4,FALSE)=基本情報!$D$6,O5545,"")),"")</f>
        <v/>
      </c>
    </row>
    <row r="5546" spans="15:16" x14ac:dyDescent="0.15">
      <c r="O5546">
        <v>5545</v>
      </c>
      <c r="P5546" t="str">
        <f>IFERROR(IF(COUNTIF(個人情報!$BI$5:$BI$401,"登録番号" &amp; リスト!O5546)&gt;=1,"",IF(VLOOKUP(O5546,登録者リスト!$A$1:$D$43729,4,FALSE)=基本情報!$D$6,O5546,"")),"")</f>
        <v/>
      </c>
    </row>
    <row r="5547" spans="15:16" x14ac:dyDescent="0.15">
      <c r="O5547">
        <v>5546</v>
      </c>
      <c r="P5547" t="str">
        <f>IFERROR(IF(COUNTIF(個人情報!$BI$5:$BI$401,"登録番号" &amp; リスト!O5547)&gt;=1,"",IF(VLOOKUP(O5547,登録者リスト!$A$1:$D$43729,4,FALSE)=基本情報!$D$6,O5547,"")),"")</f>
        <v/>
      </c>
    </row>
    <row r="5548" spans="15:16" x14ac:dyDescent="0.15">
      <c r="O5548">
        <v>5547</v>
      </c>
      <c r="P5548" t="str">
        <f>IFERROR(IF(COUNTIF(個人情報!$BI$5:$BI$401,"登録番号" &amp; リスト!O5548)&gt;=1,"",IF(VLOOKUP(O5548,登録者リスト!$A$1:$D$43729,4,FALSE)=基本情報!$D$6,O5548,"")),"")</f>
        <v/>
      </c>
    </row>
    <row r="5549" spans="15:16" x14ac:dyDescent="0.15">
      <c r="O5549">
        <v>5548</v>
      </c>
      <c r="P5549" t="str">
        <f>IFERROR(IF(COUNTIF(個人情報!$BI$5:$BI$401,"登録番号" &amp; リスト!O5549)&gt;=1,"",IF(VLOOKUP(O5549,登録者リスト!$A$1:$D$43729,4,FALSE)=基本情報!$D$6,O5549,"")),"")</f>
        <v/>
      </c>
    </row>
    <row r="5550" spans="15:16" x14ac:dyDescent="0.15">
      <c r="O5550">
        <v>5549</v>
      </c>
      <c r="P5550" t="str">
        <f>IFERROR(IF(COUNTIF(個人情報!$BI$5:$BI$401,"登録番号" &amp; リスト!O5550)&gt;=1,"",IF(VLOOKUP(O5550,登録者リスト!$A$1:$D$43729,4,FALSE)=基本情報!$D$6,O5550,"")),"")</f>
        <v/>
      </c>
    </row>
    <row r="5551" spans="15:16" x14ac:dyDescent="0.15">
      <c r="O5551">
        <v>5550</v>
      </c>
      <c r="P5551" t="str">
        <f>IFERROR(IF(COUNTIF(個人情報!$BI$5:$BI$401,"登録番号" &amp; リスト!O5551)&gt;=1,"",IF(VLOOKUP(O5551,登録者リスト!$A$1:$D$43729,4,FALSE)=基本情報!$D$6,O5551,"")),"")</f>
        <v/>
      </c>
    </row>
    <row r="5552" spans="15:16" x14ac:dyDescent="0.15">
      <c r="O5552">
        <v>5551</v>
      </c>
      <c r="P5552" t="str">
        <f>IFERROR(IF(COUNTIF(個人情報!$BI$5:$BI$401,"登録番号" &amp; リスト!O5552)&gt;=1,"",IF(VLOOKUP(O5552,登録者リスト!$A$1:$D$43729,4,FALSE)=基本情報!$D$6,O5552,"")),"")</f>
        <v/>
      </c>
    </row>
    <row r="5553" spans="15:16" x14ac:dyDescent="0.15">
      <c r="O5553">
        <v>5552</v>
      </c>
      <c r="P5553" t="str">
        <f>IFERROR(IF(COUNTIF(個人情報!$BI$5:$BI$401,"登録番号" &amp; リスト!O5553)&gt;=1,"",IF(VLOOKUP(O5553,登録者リスト!$A$1:$D$43729,4,FALSE)=基本情報!$D$6,O5553,"")),"")</f>
        <v/>
      </c>
    </row>
    <row r="5554" spans="15:16" x14ac:dyDescent="0.15">
      <c r="O5554">
        <v>5553</v>
      </c>
      <c r="P5554" t="str">
        <f>IFERROR(IF(COUNTIF(個人情報!$BI$5:$BI$401,"登録番号" &amp; リスト!O5554)&gt;=1,"",IF(VLOOKUP(O5554,登録者リスト!$A$1:$D$43729,4,FALSE)=基本情報!$D$6,O5554,"")),"")</f>
        <v/>
      </c>
    </row>
    <row r="5555" spans="15:16" x14ac:dyDescent="0.15">
      <c r="O5555">
        <v>5554</v>
      </c>
      <c r="P5555" t="str">
        <f>IFERROR(IF(COUNTIF(個人情報!$BI$5:$BI$401,"登録番号" &amp; リスト!O5555)&gt;=1,"",IF(VLOOKUP(O5555,登録者リスト!$A$1:$D$43729,4,FALSE)=基本情報!$D$6,O5555,"")),"")</f>
        <v/>
      </c>
    </row>
    <row r="5556" spans="15:16" x14ac:dyDescent="0.15">
      <c r="O5556">
        <v>5555</v>
      </c>
      <c r="P5556" t="str">
        <f>IFERROR(IF(COUNTIF(個人情報!$BI$5:$BI$401,"登録番号" &amp; リスト!O5556)&gt;=1,"",IF(VLOOKUP(O5556,登録者リスト!$A$1:$D$43729,4,FALSE)=基本情報!$D$6,O5556,"")),"")</f>
        <v/>
      </c>
    </row>
    <row r="5557" spans="15:16" x14ac:dyDescent="0.15">
      <c r="O5557">
        <v>5556</v>
      </c>
      <c r="P5557" t="str">
        <f>IFERROR(IF(COUNTIF(個人情報!$BI$5:$BI$401,"登録番号" &amp; リスト!O5557)&gt;=1,"",IF(VLOOKUP(O5557,登録者リスト!$A$1:$D$43729,4,FALSE)=基本情報!$D$6,O5557,"")),"")</f>
        <v/>
      </c>
    </row>
    <row r="5558" spans="15:16" x14ac:dyDescent="0.15">
      <c r="O5558">
        <v>5557</v>
      </c>
      <c r="P5558" t="str">
        <f>IFERROR(IF(COUNTIF(個人情報!$BI$5:$BI$401,"登録番号" &amp; リスト!O5558)&gt;=1,"",IF(VLOOKUP(O5558,登録者リスト!$A$1:$D$43729,4,FALSE)=基本情報!$D$6,O5558,"")),"")</f>
        <v/>
      </c>
    </row>
    <row r="5559" spans="15:16" x14ac:dyDescent="0.15">
      <c r="O5559">
        <v>5558</v>
      </c>
      <c r="P5559" t="str">
        <f>IFERROR(IF(COUNTIF(個人情報!$BI$5:$BI$401,"登録番号" &amp; リスト!O5559)&gt;=1,"",IF(VLOOKUP(O5559,登録者リスト!$A$1:$D$43729,4,FALSE)=基本情報!$D$6,O5559,"")),"")</f>
        <v/>
      </c>
    </row>
    <row r="5560" spans="15:16" x14ac:dyDescent="0.15">
      <c r="O5560">
        <v>5559</v>
      </c>
      <c r="P5560" t="str">
        <f>IFERROR(IF(COUNTIF(個人情報!$BI$5:$BI$401,"登録番号" &amp; リスト!O5560)&gt;=1,"",IF(VLOOKUP(O5560,登録者リスト!$A$1:$D$43729,4,FALSE)=基本情報!$D$6,O5560,"")),"")</f>
        <v/>
      </c>
    </row>
    <row r="5561" spans="15:16" x14ac:dyDescent="0.15">
      <c r="O5561">
        <v>5560</v>
      </c>
      <c r="P5561" t="str">
        <f>IFERROR(IF(COUNTIF(個人情報!$BI$5:$BI$401,"登録番号" &amp; リスト!O5561)&gt;=1,"",IF(VLOOKUP(O5561,登録者リスト!$A$1:$D$43729,4,FALSE)=基本情報!$D$6,O5561,"")),"")</f>
        <v/>
      </c>
    </row>
    <row r="5562" spans="15:16" x14ac:dyDescent="0.15">
      <c r="O5562">
        <v>5561</v>
      </c>
      <c r="P5562" t="str">
        <f>IFERROR(IF(COUNTIF(個人情報!$BI$5:$BI$401,"登録番号" &amp; リスト!O5562)&gt;=1,"",IF(VLOOKUP(O5562,登録者リスト!$A$1:$D$43729,4,FALSE)=基本情報!$D$6,O5562,"")),"")</f>
        <v/>
      </c>
    </row>
    <row r="5563" spans="15:16" x14ac:dyDescent="0.15">
      <c r="O5563">
        <v>5562</v>
      </c>
      <c r="P5563" t="str">
        <f>IFERROR(IF(COUNTIF(個人情報!$BI$5:$BI$401,"登録番号" &amp; リスト!O5563)&gt;=1,"",IF(VLOOKUP(O5563,登録者リスト!$A$1:$D$43729,4,FALSE)=基本情報!$D$6,O5563,"")),"")</f>
        <v/>
      </c>
    </row>
    <row r="5564" spans="15:16" x14ac:dyDescent="0.15">
      <c r="O5564">
        <v>5563</v>
      </c>
      <c r="P5564" t="str">
        <f>IFERROR(IF(COUNTIF(個人情報!$BI$5:$BI$401,"登録番号" &amp; リスト!O5564)&gt;=1,"",IF(VLOOKUP(O5564,登録者リスト!$A$1:$D$43729,4,FALSE)=基本情報!$D$6,O5564,"")),"")</f>
        <v/>
      </c>
    </row>
    <row r="5565" spans="15:16" x14ac:dyDescent="0.15">
      <c r="O5565">
        <v>5564</v>
      </c>
      <c r="P5565" t="str">
        <f>IFERROR(IF(COUNTIF(個人情報!$BI$5:$BI$401,"登録番号" &amp; リスト!O5565)&gt;=1,"",IF(VLOOKUP(O5565,登録者リスト!$A$1:$D$43729,4,FALSE)=基本情報!$D$6,O5565,"")),"")</f>
        <v/>
      </c>
    </row>
    <row r="5566" spans="15:16" x14ac:dyDescent="0.15">
      <c r="O5566">
        <v>5565</v>
      </c>
      <c r="P5566" t="str">
        <f>IFERROR(IF(COUNTIF(個人情報!$BI$5:$BI$401,"登録番号" &amp; リスト!O5566)&gt;=1,"",IF(VLOOKUP(O5566,登録者リスト!$A$1:$D$43729,4,FALSE)=基本情報!$D$6,O5566,"")),"")</f>
        <v/>
      </c>
    </row>
    <row r="5567" spans="15:16" x14ac:dyDescent="0.15">
      <c r="O5567">
        <v>5566</v>
      </c>
      <c r="P5567" t="str">
        <f>IFERROR(IF(COUNTIF(個人情報!$BI$5:$BI$401,"登録番号" &amp; リスト!O5567)&gt;=1,"",IF(VLOOKUP(O5567,登録者リスト!$A$1:$D$43729,4,FALSE)=基本情報!$D$6,O5567,"")),"")</f>
        <v/>
      </c>
    </row>
    <row r="5568" spans="15:16" x14ac:dyDescent="0.15">
      <c r="O5568">
        <v>5567</v>
      </c>
      <c r="P5568" t="str">
        <f>IFERROR(IF(COUNTIF(個人情報!$BI$5:$BI$401,"登録番号" &amp; リスト!O5568)&gt;=1,"",IF(VLOOKUP(O5568,登録者リスト!$A$1:$D$43729,4,FALSE)=基本情報!$D$6,O5568,"")),"")</f>
        <v/>
      </c>
    </row>
    <row r="5569" spans="15:16" x14ac:dyDescent="0.15">
      <c r="O5569">
        <v>5568</v>
      </c>
      <c r="P5569" t="str">
        <f>IFERROR(IF(COUNTIF(個人情報!$BI$5:$BI$401,"登録番号" &amp; リスト!O5569)&gt;=1,"",IF(VLOOKUP(O5569,登録者リスト!$A$1:$D$43729,4,FALSE)=基本情報!$D$6,O5569,"")),"")</f>
        <v/>
      </c>
    </row>
    <row r="5570" spans="15:16" x14ac:dyDescent="0.15">
      <c r="O5570">
        <v>5569</v>
      </c>
      <c r="P5570" t="str">
        <f>IFERROR(IF(COUNTIF(個人情報!$BI$5:$BI$401,"登録番号" &amp; リスト!O5570)&gt;=1,"",IF(VLOOKUP(O5570,登録者リスト!$A$1:$D$43729,4,FALSE)=基本情報!$D$6,O5570,"")),"")</f>
        <v/>
      </c>
    </row>
    <row r="5571" spans="15:16" x14ac:dyDescent="0.15">
      <c r="O5571">
        <v>5570</v>
      </c>
      <c r="P5571" t="str">
        <f>IFERROR(IF(COUNTIF(個人情報!$BI$5:$BI$401,"登録番号" &amp; リスト!O5571)&gt;=1,"",IF(VLOOKUP(O5571,登録者リスト!$A$1:$D$43729,4,FALSE)=基本情報!$D$6,O5571,"")),"")</f>
        <v/>
      </c>
    </row>
    <row r="5572" spans="15:16" x14ac:dyDescent="0.15">
      <c r="O5572">
        <v>5571</v>
      </c>
      <c r="P5572" t="str">
        <f>IFERROR(IF(COUNTIF(個人情報!$BI$5:$BI$401,"登録番号" &amp; リスト!O5572)&gt;=1,"",IF(VLOOKUP(O5572,登録者リスト!$A$1:$D$43729,4,FALSE)=基本情報!$D$6,O5572,"")),"")</f>
        <v/>
      </c>
    </row>
    <row r="5573" spans="15:16" x14ac:dyDescent="0.15">
      <c r="O5573">
        <v>5572</v>
      </c>
      <c r="P5573" t="str">
        <f>IFERROR(IF(COUNTIF(個人情報!$BI$5:$BI$401,"登録番号" &amp; リスト!O5573)&gt;=1,"",IF(VLOOKUP(O5573,登録者リスト!$A$1:$D$43729,4,FALSE)=基本情報!$D$6,O5573,"")),"")</f>
        <v/>
      </c>
    </row>
    <row r="5574" spans="15:16" x14ac:dyDescent="0.15">
      <c r="O5574">
        <v>5573</v>
      </c>
      <c r="P5574" t="str">
        <f>IFERROR(IF(COUNTIF(個人情報!$BI$5:$BI$401,"登録番号" &amp; リスト!O5574)&gt;=1,"",IF(VLOOKUP(O5574,登録者リスト!$A$1:$D$43729,4,FALSE)=基本情報!$D$6,O5574,"")),"")</f>
        <v/>
      </c>
    </row>
    <row r="5575" spans="15:16" x14ac:dyDescent="0.15">
      <c r="O5575">
        <v>5574</v>
      </c>
      <c r="P5575" t="str">
        <f>IFERROR(IF(COUNTIF(個人情報!$BI$5:$BI$401,"登録番号" &amp; リスト!O5575)&gt;=1,"",IF(VLOOKUP(O5575,登録者リスト!$A$1:$D$43729,4,FALSE)=基本情報!$D$6,O5575,"")),"")</f>
        <v/>
      </c>
    </row>
    <row r="5576" spans="15:16" x14ac:dyDescent="0.15">
      <c r="O5576">
        <v>5575</v>
      </c>
      <c r="P5576" t="str">
        <f>IFERROR(IF(COUNTIF(個人情報!$BI$5:$BI$401,"登録番号" &amp; リスト!O5576)&gt;=1,"",IF(VLOOKUP(O5576,登録者リスト!$A$1:$D$43729,4,FALSE)=基本情報!$D$6,O5576,"")),"")</f>
        <v/>
      </c>
    </row>
    <row r="5577" spans="15:16" x14ac:dyDescent="0.15">
      <c r="O5577">
        <v>5576</v>
      </c>
      <c r="P5577" t="str">
        <f>IFERROR(IF(COUNTIF(個人情報!$BI$5:$BI$401,"登録番号" &amp; リスト!O5577)&gt;=1,"",IF(VLOOKUP(O5577,登録者リスト!$A$1:$D$43729,4,FALSE)=基本情報!$D$6,O5577,"")),"")</f>
        <v/>
      </c>
    </row>
    <row r="5578" spans="15:16" x14ac:dyDescent="0.15">
      <c r="O5578">
        <v>5577</v>
      </c>
      <c r="P5578" t="str">
        <f>IFERROR(IF(COUNTIF(個人情報!$BI$5:$BI$401,"登録番号" &amp; リスト!O5578)&gt;=1,"",IF(VLOOKUP(O5578,登録者リスト!$A$1:$D$43729,4,FALSE)=基本情報!$D$6,O5578,"")),"")</f>
        <v/>
      </c>
    </row>
    <row r="5579" spans="15:16" x14ac:dyDescent="0.15">
      <c r="O5579">
        <v>5578</v>
      </c>
      <c r="P5579" t="str">
        <f>IFERROR(IF(COUNTIF(個人情報!$BI$5:$BI$401,"登録番号" &amp; リスト!O5579)&gt;=1,"",IF(VLOOKUP(O5579,登録者リスト!$A$1:$D$43729,4,FALSE)=基本情報!$D$6,O5579,"")),"")</f>
        <v/>
      </c>
    </row>
    <row r="5580" spans="15:16" x14ac:dyDescent="0.15">
      <c r="O5580">
        <v>5579</v>
      </c>
      <c r="P5580" t="str">
        <f>IFERROR(IF(COUNTIF(個人情報!$BI$5:$BI$401,"登録番号" &amp; リスト!O5580)&gt;=1,"",IF(VLOOKUP(O5580,登録者リスト!$A$1:$D$43729,4,FALSE)=基本情報!$D$6,O5580,"")),"")</f>
        <v/>
      </c>
    </row>
    <row r="5581" spans="15:16" x14ac:dyDescent="0.15">
      <c r="O5581">
        <v>5580</v>
      </c>
      <c r="P5581" t="str">
        <f>IFERROR(IF(COUNTIF(個人情報!$BI$5:$BI$401,"登録番号" &amp; リスト!O5581)&gt;=1,"",IF(VLOOKUP(O5581,登録者リスト!$A$1:$D$43729,4,FALSE)=基本情報!$D$6,O5581,"")),"")</f>
        <v/>
      </c>
    </row>
    <row r="5582" spans="15:16" x14ac:dyDescent="0.15">
      <c r="O5582">
        <v>5581</v>
      </c>
      <c r="P5582" t="str">
        <f>IFERROR(IF(COUNTIF(個人情報!$BI$5:$BI$401,"登録番号" &amp; リスト!O5582)&gt;=1,"",IF(VLOOKUP(O5582,登録者リスト!$A$1:$D$43729,4,FALSE)=基本情報!$D$6,O5582,"")),"")</f>
        <v/>
      </c>
    </row>
    <row r="5583" spans="15:16" x14ac:dyDescent="0.15">
      <c r="O5583">
        <v>5582</v>
      </c>
      <c r="P5583" t="str">
        <f>IFERROR(IF(COUNTIF(個人情報!$BI$5:$BI$401,"登録番号" &amp; リスト!O5583)&gt;=1,"",IF(VLOOKUP(O5583,登録者リスト!$A$1:$D$43729,4,FALSE)=基本情報!$D$6,O5583,"")),"")</f>
        <v/>
      </c>
    </row>
    <row r="5584" spans="15:16" x14ac:dyDescent="0.15">
      <c r="O5584">
        <v>5583</v>
      </c>
      <c r="P5584" t="str">
        <f>IFERROR(IF(COUNTIF(個人情報!$BI$5:$BI$401,"登録番号" &amp; リスト!O5584)&gt;=1,"",IF(VLOOKUP(O5584,登録者リスト!$A$1:$D$43729,4,FALSE)=基本情報!$D$6,O5584,"")),"")</f>
        <v/>
      </c>
    </row>
    <row r="5585" spans="15:16" x14ac:dyDescent="0.15">
      <c r="O5585">
        <v>5584</v>
      </c>
      <c r="P5585" t="str">
        <f>IFERROR(IF(COUNTIF(個人情報!$BI$5:$BI$401,"登録番号" &amp; リスト!O5585)&gt;=1,"",IF(VLOOKUP(O5585,登録者リスト!$A$1:$D$43729,4,FALSE)=基本情報!$D$6,O5585,"")),"")</f>
        <v/>
      </c>
    </row>
    <row r="5586" spans="15:16" x14ac:dyDescent="0.15">
      <c r="O5586">
        <v>5585</v>
      </c>
      <c r="P5586" t="str">
        <f>IFERROR(IF(COUNTIF(個人情報!$BI$5:$BI$401,"登録番号" &amp; リスト!O5586)&gt;=1,"",IF(VLOOKUP(O5586,登録者リスト!$A$1:$D$43729,4,FALSE)=基本情報!$D$6,O5586,"")),"")</f>
        <v/>
      </c>
    </row>
    <row r="5587" spans="15:16" x14ac:dyDescent="0.15">
      <c r="O5587">
        <v>5586</v>
      </c>
      <c r="P5587" t="str">
        <f>IFERROR(IF(COUNTIF(個人情報!$BI$5:$BI$401,"登録番号" &amp; リスト!O5587)&gt;=1,"",IF(VLOOKUP(O5587,登録者リスト!$A$1:$D$43729,4,FALSE)=基本情報!$D$6,O5587,"")),"")</f>
        <v/>
      </c>
    </row>
    <row r="5588" spans="15:16" x14ac:dyDescent="0.15">
      <c r="O5588">
        <v>5587</v>
      </c>
      <c r="P5588" t="str">
        <f>IFERROR(IF(COUNTIF(個人情報!$BI$5:$BI$401,"登録番号" &amp; リスト!O5588)&gt;=1,"",IF(VLOOKUP(O5588,登録者リスト!$A$1:$D$43729,4,FALSE)=基本情報!$D$6,O5588,"")),"")</f>
        <v/>
      </c>
    </row>
    <row r="5589" spans="15:16" x14ac:dyDescent="0.15">
      <c r="O5589">
        <v>5588</v>
      </c>
      <c r="P5589" t="str">
        <f>IFERROR(IF(COUNTIF(個人情報!$BI$5:$BI$401,"登録番号" &amp; リスト!O5589)&gt;=1,"",IF(VLOOKUP(O5589,登録者リスト!$A$1:$D$43729,4,FALSE)=基本情報!$D$6,O5589,"")),"")</f>
        <v/>
      </c>
    </row>
    <row r="5590" spans="15:16" x14ac:dyDescent="0.15">
      <c r="O5590">
        <v>5589</v>
      </c>
      <c r="P5590" t="str">
        <f>IFERROR(IF(COUNTIF(個人情報!$BI$5:$BI$401,"登録番号" &amp; リスト!O5590)&gt;=1,"",IF(VLOOKUP(O5590,登録者リスト!$A$1:$D$43729,4,FALSE)=基本情報!$D$6,O5590,"")),"")</f>
        <v/>
      </c>
    </row>
    <row r="5591" spans="15:16" x14ac:dyDescent="0.15">
      <c r="O5591">
        <v>5590</v>
      </c>
      <c r="P5591" t="str">
        <f>IFERROR(IF(COUNTIF(個人情報!$BI$5:$BI$401,"登録番号" &amp; リスト!O5591)&gt;=1,"",IF(VLOOKUP(O5591,登録者リスト!$A$1:$D$43729,4,FALSE)=基本情報!$D$6,O5591,"")),"")</f>
        <v/>
      </c>
    </row>
    <row r="5592" spans="15:16" x14ac:dyDescent="0.15">
      <c r="O5592">
        <v>5591</v>
      </c>
      <c r="P5592" t="str">
        <f>IFERROR(IF(COUNTIF(個人情報!$BI$5:$BI$401,"登録番号" &amp; リスト!O5592)&gt;=1,"",IF(VLOOKUP(O5592,登録者リスト!$A$1:$D$43729,4,FALSE)=基本情報!$D$6,O5592,"")),"")</f>
        <v/>
      </c>
    </row>
    <row r="5593" spans="15:16" x14ac:dyDescent="0.15">
      <c r="O5593">
        <v>5592</v>
      </c>
      <c r="P5593" t="str">
        <f>IFERROR(IF(COUNTIF(個人情報!$BI$5:$BI$401,"登録番号" &amp; リスト!O5593)&gt;=1,"",IF(VLOOKUP(O5593,登録者リスト!$A$1:$D$43729,4,FALSE)=基本情報!$D$6,O5593,"")),"")</f>
        <v/>
      </c>
    </row>
    <row r="5594" spans="15:16" x14ac:dyDescent="0.15">
      <c r="O5594">
        <v>5593</v>
      </c>
      <c r="P5594" t="str">
        <f>IFERROR(IF(COUNTIF(個人情報!$BI$5:$BI$401,"登録番号" &amp; リスト!O5594)&gt;=1,"",IF(VLOOKUP(O5594,登録者リスト!$A$1:$D$43729,4,FALSE)=基本情報!$D$6,O5594,"")),"")</f>
        <v/>
      </c>
    </row>
    <row r="5595" spans="15:16" x14ac:dyDescent="0.15">
      <c r="O5595">
        <v>5594</v>
      </c>
      <c r="P5595" t="str">
        <f>IFERROR(IF(COUNTIF(個人情報!$BI$5:$BI$401,"登録番号" &amp; リスト!O5595)&gt;=1,"",IF(VLOOKUP(O5595,登録者リスト!$A$1:$D$43729,4,FALSE)=基本情報!$D$6,O5595,"")),"")</f>
        <v/>
      </c>
    </row>
    <row r="5596" spans="15:16" x14ac:dyDescent="0.15">
      <c r="O5596">
        <v>5595</v>
      </c>
      <c r="P5596" t="str">
        <f>IFERROR(IF(COUNTIF(個人情報!$BI$5:$BI$401,"登録番号" &amp; リスト!O5596)&gt;=1,"",IF(VLOOKUP(O5596,登録者リスト!$A$1:$D$43729,4,FALSE)=基本情報!$D$6,O5596,"")),"")</f>
        <v/>
      </c>
    </row>
    <row r="5597" spans="15:16" x14ac:dyDescent="0.15">
      <c r="O5597">
        <v>5596</v>
      </c>
      <c r="P5597" t="str">
        <f>IFERROR(IF(COUNTIF(個人情報!$BI$5:$BI$401,"登録番号" &amp; リスト!O5597)&gt;=1,"",IF(VLOOKUP(O5597,登録者リスト!$A$1:$D$43729,4,FALSE)=基本情報!$D$6,O5597,"")),"")</f>
        <v/>
      </c>
    </row>
    <row r="5598" spans="15:16" x14ac:dyDescent="0.15">
      <c r="O5598">
        <v>5597</v>
      </c>
      <c r="P5598" t="str">
        <f>IFERROR(IF(COUNTIF(個人情報!$BI$5:$BI$401,"登録番号" &amp; リスト!O5598)&gt;=1,"",IF(VLOOKUP(O5598,登録者リスト!$A$1:$D$43729,4,FALSE)=基本情報!$D$6,O5598,"")),"")</f>
        <v/>
      </c>
    </row>
    <row r="5599" spans="15:16" x14ac:dyDescent="0.15">
      <c r="O5599">
        <v>5598</v>
      </c>
      <c r="P5599" t="str">
        <f>IFERROR(IF(COUNTIF(個人情報!$BI$5:$BI$401,"登録番号" &amp; リスト!O5599)&gt;=1,"",IF(VLOOKUP(O5599,登録者リスト!$A$1:$D$43729,4,FALSE)=基本情報!$D$6,O5599,"")),"")</f>
        <v/>
      </c>
    </row>
    <row r="5600" spans="15:16" x14ac:dyDescent="0.15">
      <c r="O5600">
        <v>5599</v>
      </c>
      <c r="P5600" t="str">
        <f>IFERROR(IF(COUNTIF(個人情報!$BI$5:$BI$401,"登録番号" &amp; リスト!O5600)&gt;=1,"",IF(VLOOKUP(O5600,登録者リスト!$A$1:$D$43729,4,FALSE)=基本情報!$D$6,O5600,"")),"")</f>
        <v/>
      </c>
    </row>
    <row r="5601" spans="15:16" x14ac:dyDescent="0.15">
      <c r="O5601">
        <v>5600</v>
      </c>
      <c r="P5601" t="str">
        <f>IFERROR(IF(COUNTIF(個人情報!$BI$5:$BI$401,"登録番号" &amp; リスト!O5601)&gt;=1,"",IF(VLOOKUP(O5601,登録者リスト!$A$1:$D$43729,4,FALSE)=基本情報!$D$6,O5601,"")),"")</f>
        <v/>
      </c>
    </row>
    <row r="5602" spans="15:16" x14ac:dyDescent="0.15">
      <c r="O5602">
        <v>5601</v>
      </c>
      <c r="P5602" t="str">
        <f>IFERROR(IF(COUNTIF(個人情報!$BI$5:$BI$401,"登録番号" &amp; リスト!O5602)&gt;=1,"",IF(VLOOKUP(O5602,登録者リスト!$A$1:$D$43729,4,FALSE)=基本情報!$D$6,O5602,"")),"")</f>
        <v/>
      </c>
    </row>
    <row r="5603" spans="15:16" x14ac:dyDescent="0.15">
      <c r="O5603">
        <v>5602</v>
      </c>
      <c r="P5603" t="str">
        <f>IFERROR(IF(COUNTIF(個人情報!$BI$5:$BI$401,"登録番号" &amp; リスト!O5603)&gt;=1,"",IF(VLOOKUP(O5603,登録者リスト!$A$1:$D$43729,4,FALSE)=基本情報!$D$6,O5603,"")),"")</f>
        <v/>
      </c>
    </row>
    <row r="5604" spans="15:16" x14ac:dyDescent="0.15">
      <c r="O5604">
        <v>5603</v>
      </c>
      <c r="P5604" t="str">
        <f>IFERROR(IF(COUNTIF(個人情報!$BI$5:$BI$401,"登録番号" &amp; リスト!O5604)&gt;=1,"",IF(VLOOKUP(O5604,登録者リスト!$A$1:$D$43729,4,FALSE)=基本情報!$D$6,O5604,"")),"")</f>
        <v/>
      </c>
    </row>
    <row r="5605" spans="15:16" x14ac:dyDescent="0.15">
      <c r="O5605">
        <v>5604</v>
      </c>
      <c r="P5605" t="str">
        <f>IFERROR(IF(COUNTIF(個人情報!$BI$5:$BI$401,"登録番号" &amp; リスト!O5605)&gt;=1,"",IF(VLOOKUP(O5605,登録者リスト!$A$1:$D$43729,4,FALSE)=基本情報!$D$6,O5605,"")),"")</f>
        <v/>
      </c>
    </row>
    <row r="5606" spans="15:16" x14ac:dyDescent="0.15">
      <c r="O5606">
        <v>5605</v>
      </c>
      <c r="P5606" t="str">
        <f>IFERROR(IF(COUNTIF(個人情報!$BI$5:$BI$401,"登録番号" &amp; リスト!O5606)&gt;=1,"",IF(VLOOKUP(O5606,登録者リスト!$A$1:$D$43729,4,FALSE)=基本情報!$D$6,O5606,"")),"")</f>
        <v/>
      </c>
    </row>
    <row r="5607" spans="15:16" x14ac:dyDescent="0.15">
      <c r="O5607">
        <v>5606</v>
      </c>
      <c r="P5607" t="str">
        <f>IFERROR(IF(COUNTIF(個人情報!$BI$5:$BI$401,"登録番号" &amp; リスト!O5607)&gt;=1,"",IF(VLOOKUP(O5607,登録者リスト!$A$1:$D$43729,4,FALSE)=基本情報!$D$6,O5607,"")),"")</f>
        <v/>
      </c>
    </row>
    <row r="5608" spans="15:16" x14ac:dyDescent="0.15">
      <c r="O5608">
        <v>5607</v>
      </c>
      <c r="P5608" t="str">
        <f>IFERROR(IF(COUNTIF(個人情報!$BI$5:$BI$401,"登録番号" &amp; リスト!O5608)&gt;=1,"",IF(VLOOKUP(O5608,登録者リスト!$A$1:$D$43729,4,FALSE)=基本情報!$D$6,O5608,"")),"")</f>
        <v/>
      </c>
    </row>
    <row r="5609" spans="15:16" x14ac:dyDescent="0.15">
      <c r="O5609">
        <v>5608</v>
      </c>
      <c r="P5609" t="str">
        <f>IFERROR(IF(COUNTIF(個人情報!$BI$5:$BI$401,"登録番号" &amp; リスト!O5609)&gt;=1,"",IF(VLOOKUP(O5609,登録者リスト!$A$1:$D$43729,4,FALSE)=基本情報!$D$6,O5609,"")),"")</f>
        <v/>
      </c>
    </row>
    <row r="5610" spans="15:16" x14ac:dyDescent="0.15">
      <c r="O5610">
        <v>5609</v>
      </c>
      <c r="P5610" t="str">
        <f>IFERROR(IF(COUNTIF(個人情報!$BI$5:$BI$401,"登録番号" &amp; リスト!O5610)&gt;=1,"",IF(VLOOKUP(O5610,登録者リスト!$A$1:$D$43729,4,FALSE)=基本情報!$D$6,O5610,"")),"")</f>
        <v/>
      </c>
    </row>
    <row r="5611" spans="15:16" x14ac:dyDescent="0.15">
      <c r="O5611">
        <v>5610</v>
      </c>
      <c r="P5611" t="str">
        <f>IFERROR(IF(COUNTIF(個人情報!$BI$5:$BI$401,"登録番号" &amp; リスト!O5611)&gt;=1,"",IF(VLOOKUP(O5611,登録者リスト!$A$1:$D$43729,4,FALSE)=基本情報!$D$6,O5611,"")),"")</f>
        <v/>
      </c>
    </row>
    <row r="5612" spans="15:16" x14ac:dyDescent="0.15">
      <c r="O5612">
        <v>5611</v>
      </c>
      <c r="P5612" t="str">
        <f>IFERROR(IF(COUNTIF(個人情報!$BI$5:$BI$401,"登録番号" &amp; リスト!O5612)&gt;=1,"",IF(VLOOKUP(O5612,登録者リスト!$A$1:$D$43729,4,FALSE)=基本情報!$D$6,O5612,"")),"")</f>
        <v/>
      </c>
    </row>
    <row r="5613" spans="15:16" x14ac:dyDescent="0.15">
      <c r="O5613">
        <v>5612</v>
      </c>
      <c r="P5613" t="str">
        <f>IFERROR(IF(COUNTIF(個人情報!$BI$5:$BI$401,"登録番号" &amp; リスト!O5613)&gt;=1,"",IF(VLOOKUP(O5613,登録者リスト!$A$1:$D$43729,4,FALSE)=基本情報!$D$6,O5613,"")),"")</f>
        <v/>
      </c>
    </row>
    <row r="5614" spans="15:16" x14ac:dyDescent="0.15">
      <c r="O5614">
        <v>5613</v>
      </c>
      <c r="P5614" t="str">
        <f>IFERROR(IF(COUNTIF(個人情報!$BI$5:$BI$401,"登録番号" &amp; リスト!O5614)&gt;=1,"",IF(VLOOKUP(O5614,登録者リスト!$A$1:$D$43729,4,FALSE)=基本情報!$D$6,O5614,"")),"")</f>
        <v/>
      </c>
    </row>
    <row r="5615" spans="15:16" x14ac:dyDescent="0.15">
      <c r="O5615">
        <v>5614</v>
      </c>
      <c r="P5615" t="str">
        <f>IFERROR(IF(COUNTIF(個人情報!$BI$5:$BI$401,"登録番号" &amp; リスト!O5615)&gt;=1,"",IF(VLOOKUP(O5615,登録者リスト!$A$1:$D$43729,4,FALSE)=基本情報!$D$6,O5615,"")),"")</f>
        <v/>
      </c>
    </row>
    <row r="5616" spans="15:16" x14ac:dyDescent="0.15">
      <c r="O5616">
        <v>5615</v>
      </c>
      <c r="P5616" t="str">
        <f>IFERROR(IF(COUNTIF(個人情報!$BI$5:$BI$401,"登録番号" &amp; リスト!O5616)&gt;=1,"",IF(VLOOKUP(O5616,登録者リスト!$A$1:$D$43729,4,FALSE)=基本情報!$D$6,O5616,"")),"")</f>
        <v/>
      </c>
    </row>
    <row r="5617" spans="15:16" x14ac:dyDescent="0.15">
      <c r="O5617">
        <v>5616</v>
      </c>
      <c r="P5617" t="str">
        <f>IFERROR(IF(COUNTIF(個人情報!$BI$5:$BI$401,"登録番号" &amp; リスト!O5617)&gt;=1,"",IF(VLOOKUP(O5617,登録者リスト!$A$1:$D$43729,4,FALSE)=基本情報!$D$6,O5617,"")),"")</f>
        <v/>
      </c>
    </row>
    <row r="5618" spans="15:16" x14ac:dyDescent="0.15">
      <c r="O5618">
        <v>5617</v>
      </c>
      <c r="P5618" t="str">
        <f>IFERROR(IF(COUNTIF(個人情報!$BI$5:$BI$401,"登録番号" &amp; リスト!O5618)&gt;=1,"",IF(VLOOKUP(O5618,登録者リスト!$A$1:$D$43729,4,FALSE)=基本情報!$D$6,O5618,"")),"")</f>
        <v/>
      </c>
    </row>
    <row r="5619" spans="15:16" x14ac:dyDescent="0.15">
      <c r="O5619">
        <v>5618</v>
      </c>
      <c r="P5619" t="str">
        <f>IFERROR(IF(COUNTIF(個人情報!$BI$5:$BI$401,"登録番号" &amp; リスト!O5619)&gt;=1,"",IF(VLOOKUP(O5619,登録者リスト!$A$1:$D$43729,4,FALSE)=基本情報!$D$6,O5619,"")),"")</f>
        <v/>
      </c>
    </row>
    <row r="5620" spans="15:16" x14ac:dyDescent="0.15">
      <c r="O5620">
        <v>5619</v>
      </c>
      <c r="P5620" t="str">
        <f>IFERROR(IF(COUNTIF(個人情報!$BI$5:$BI$401,"登録番号" &amp; リスト!O5620)&gt;=1,"",IF(VLOOKUP(O5620,登録者リスト!$A$1:$D$43729,4,FALSE)=基本情報!$D$6,O5620,"")),"")</f>
        <v/>
      </c>
    </row>
    <row r="5621" spans="15:16" x14ac:dyDescent="0.15">
      <c r="O5621">
        <v>5620</v>
      </c>
      <c r="P5621" t="str">
        <f>IFERROR(IF(COUNTIF(個人情報!$BI$5:$BI$401,"登録番号" &amp; リスト!O5621)&gt;=1,"",IF(VLOOKUP(O5621,登録者リスト!$A$1:$D$43729,4,FALSE)=基本情報!$D$6,O5621,"")),"")</f>
        <v/>
      </c>
    </row>
    <row r="5622" spans="15:16" x14ac:dyDescent="0.15">
      <c r="O5622">
        <v>5621</v>
      </c>
      <c r="P5622" t="str">
        <f>IFERROR(IF(COUNTIF(個人情報!$BI$5:$BI$401,"登録番号" &amp; リスト!O5622)&gt;=1,"",IF(VLOOKUP(O5622,登録者リスト!$A$1:$D$43729,4,FALSE)=基本情報!$D$6,O5622,"")),"")</f>
        <v/>
      </c>
    </row>
    <row r="5623" spans="15:16" x14ac:dyDescent="0.15">
      <c r="O5623">
        <v>5622</v>
      </c>
      <c r="P5623" t="str">
        <f>IFERROR(IF(COUNTIF(個人情報!$BI$5:$BI$401,"登録番号" &amp; リスト!O5623)&gt;=1,"",IF(VLOOKUP(O5623,登録者リスト!$A$1:$D$43729,4,FALSE)=基本情報!$D$6,O5623,"")),"")</f>
        <v/>
      </c>
    </row>
    <row r="5624" spans="15:16" x14ac:dyDescent="0.15">
      <c r="O5624">
        <v>5623</v>
      </c>
      <c r="P5624" t="str">
        <f>IFERROR(IF(COUNTIF(個人情報!$BI$5:$BI$401,"登録番号" &amp; リスト!O5624)&gt;=1,"",IF(VLOOKUP(O5624,登録者リスト!$A$1:$D$43729,4,FALSE)=基本情報!$D$6,O5624,"")),"")</f>
        <v/>
      </c>
    </row>
    <row r="5625" spans="15:16" x14ac:dyDescent="0.15">
      <c r="O5625">
        <v>5624</v>
      </c>
      <c r="P5625" t="str">
        <f>IFERROR(IF(COUNTIF(個人情報!$BI$5:$BI$401,"登録番号" &amp; リスト!O5625)&gt;=1,"",IF(VLOOKUP(O5625,登録者リスト!$A$1:$D$43729,4,FALSE)=基本情報!$D$6,O5625,"")),"")</f>
        <v/>
      </c>
    </row>
    <row r="5626" spans="15:16" x14ac:dyDescent="0.15">
      <c r="O5626">
        <v>5625</v>
      </c>
      <c r="P5626" t="str">
        <f>IFERROR(IF(COUNTIF(個人情報!$BI$5:$BI$401,"登録番号" &amp; リスト!O5626)&gt;=1,"",IF(VLOOKUP(O5626,登録者リスト!$A$1:$D$43729,4,FALSE)=基本情報!$D$6,O5626,"")),"")</f>
        <v/>
      </c>
    </row>
    <row r="5627" spans="15:16" x14ac:dyDescent="0.15">
      <c r="O5627">
        <v>5626</v>
      </c>
      <c r="P5627" t="str">
        <f>IFERROR(IF(COUNTIF(個人情報!$BI$5:$BI$401,"登録番号" &amp; リスト!O5627)&gt;=1,"",IF(VLOOKUP(O5627,登録者リスト!$A$1:$D$43729,4,FALSE)=基本情報!$D$6,O5627,"")),"")</f>
        <v/>
      </c>
    </row>
    <row r="5628" spans="15:16" x14ac:dyDescent="0.15">
      <c r="O5628">
        <v>5627</v>
      </c>
      <c r="P5628" t="str">
        <f>IFERROR(IF(COUNTIF(個人情報!$BI$5:$BI$401,"登録番号" &amp; リスト!O5628)&gt;=1,"",IF(VLOOKUP(O5628,登録者リスト!$A$1:$D$43729,4,FALSE)=基本情報!$D$6,O5628,"")),"")</f>
        <v/>
      </c>
    </row>
    <row r="5629" spans="15:16" x14ac:dyDescent="0.15">
      <c r="O5629">
        <v>5628</v>
      </c>
      <c r="P5629" t="str">
        <f>IFERROR(IF(COUNTIF(個人情報!$BI$5:$BI$401,"登録番号" &amp; リスト!O5629)&gt;=1,"",IF(VLOOKUP(O5629,登録者リスト!$A$1:$D$43729,4,FALSE)=基本情報!$D$6,O5629,"")),"")</f>
        <v/>
      </c>
    </row>
    <row r="5630" spans="15:16" x14ac:dyDescent="0.15">
      <c r="O5630">
        <v>5629</v>
      </c>
      <c r="P5630" t="str">
        <f>IFERROR(IF(COUNTIF(個人情報!$BI$5:$BI$401,"登録番号" &amp; リスト!O5630)&gt;=1,"",IF(VLOOKUP(O5630,登録者リスト!$A$1:$D$43729,4,FALSE)=基本情報!$D$6,O5630,"")),"")</f>
        <v/>
      </c>
    </row>
    <row r="5631" spans="15:16" x14ac:dyDescent="0.15">
      <c r="O5631">
        <v>5630</v>
      </c>
      <c r="P5631" t="str">
        <f>IFERROR(IF(COUNTIF(個人情報!$BI$5:$BI$401,"登録番号" &amp; リスト!O5631)&gt;=1,"",IF(VLOOKUP(O5631,登録者リスト!$A$1:$D$43729,4,FALSE)=基本情報!$D$6,O5631,"")),"")</f>
        <v/>
      </c>
    </row>
    <row r="5632" spans="15:16" x14ac:dyDescent="0.15">
      <c r="O5632">
        <v>5631</v>
      </c>
      <c r="P5632" t="str">
        <f>IFERROR(IF(COUNTIF(個人情報!$BI$5:$BI$401,"登録番号" &amp; リスト!O5632)&gt;=1,"",IF(VLOOKUP(O5632,登録者リスト!$A$1:$D$43729,4,FALSE)=基本情報!$D$6,O5632,"")),"")</f>
        <v/>
      </c>
    </row>
    <row r="5633" spans="15:16" x14ac:dyDescent="0.15">
      <c r="O5633">
        <v>5632</v>
      </c>
      <c r="P5633" t="str">
        <f>IFERROR(IF(COUNTIF(個人情報!$BI$5:$BI$401,"登録番号" &amp; リスト!O5633)&gt;=1,"",IF(VLOOKUP(O5633,登録者リスト!$A$1:$D$43729,4,FALSE)=基本情報!$D$6,O5633,"")),"")</f>
        <v/>
      </c>
    </row>
    <row r="5634" spans="15:16" x14ac:dyDescent="0.15">
      <c r="O5634">
        <v>5633</v>
      </c>
      <c r="P5634" t="str">
        <f>IFERROR(IF(COUNTIF(個人情報!$BI$5:$BI$401,"登録番号" &amp; リスト!O5634)&gt;=1,"",IF(VLOOKUP(O5634,登録者リスト!$A$1:$D$43729,4,FALSE)=基本情報!$D$6,O5634,"")),"")</f>
        <v/>
      </c>
    </row>
    <row r="5635" spans="15:16" x14ac:dyDescent="0.15">
      <c r="O5635">
        <v>5634</v>
      </c>
      <c r="P5635" t="str">
        <f>IFERROR(IF(COUNTIF(個人情報!$BI$5:$BI$401,"登録番号" &amp; リスト!O5635)&gt;=1,"",IF(VLOOKUP(O5635,登録者リスト!$A$1:$D$43729,4,FALSE)=基本情報!$D$6,O5635,"")),"")</f>
        <v/>
      </c>
    </row>
    <row r="5636" spans="15:16" x14ac:dyDescent="0.15">
      <c r="O5636">
        <v>5635</v>
      </c>
      <c r="P5636" t="str">
        <f>IFERROR(IF(COUNTIF(個人情報!$BI$5:$BI$401,"登録番号" &amp; リスト!O5636)&gt;=1,"",IF(VLOOKUP(O5636,登録者リスト!$A$1:$D$43729,4,FALSE)=基本情報!$D$6,O5636,"")),"")</f>
        <v/>
      </c>
    </row>
    <row r="5637" spans="15:16" x14ac:dyDescent="0.15">
      <c r="O5637">
        <v>5636</v>
      </c>
      <c r="P5637" t="str">
        <f>IFERROR(IF(COUNTIF(個人情報!$BI$5:$BI$401,"登録番号" &amp; リスト!O5637)&gt;=1,"",IF(VLOOKUP(O5637,登録者リスト!$A$1:$D$43729,4,FALSE)=基本情報!$D$6,O5637,"")),"")</f>
        <v/>
      </c>
    </row>
    <row r="5638" spans="15:16" x14ac:dyDescent="0.15">
      <c r="O5638">
        <v>5637</v>
      </c>
      <c r="P5638" t="str">
        <f>IFERROR(IF(COUNTIF(個人情報!$BI$5:$BI$401,"登録番号" &amp; リスト!O5638)&gt;=1,"",IF(VLOOKUP(O5638,登録者リスト!$A$1:$D$43729,4,FALSE)=基本情報!$D$6,O5638,"")),"")</f>
        <v/>
      </c>
    </row>
    <row r="5639" spans="15:16" x14ac:dyDescent="0.15">
      <c r="O5639">
        <v>5638</v>
      </c>
      <c r="P5639" t="str">
        <f>IFERROR(IF(COUNTIF(個人情報!$BI$5:$BI$401,"登録番号" &amp; リスト!O5639)&gt;=1,"",IF(VLOOKUP(O5639,登録者リスト!$A$1:$D$43729,4,FALSE)=基本情報!$D$6,O5639,"")),"")</f>
        <v/>
      </c>
    </row>
    <row r="5640" spans="15:16" x14ac:dyDescent="0.15">
      <c r="O5640">
        <v>5639</v>
      </c>
      <c r="P5640" t="str">
        <f>IFERROR(IF(COUNTIF(個人情報!$BI$5:$BI$401,"登録番号" &amp; リスト!O5640)&gt;=1,"",IF(VLOOKUP(O5640,登録者リスト!$A$1:$D$43729,4,FALSE)=基本情報!$D$6,O5640,"")),"")</f>
        <v/>
      </c>
    </row>
    <row r="5641" spans="15:16" x14ac:dyDescent="0.15">
      <c r="O5641">
        <v>5640</v>
      </c>
      <c r="P5641" t="str">
        <f>IFERROR(IF(COUNTIF(個人情報!$BI$5:$BI$401,"登録番号" &amp; リスト!O5641)&gt;=1,"",IF(VLOOKUP(O5641,登録者リスト!$A$1:$D$43729,4,FALSE)=基本情報!$D$6,O5641,"")),"")</f>
        <v/>
      </c>
    </row>
    <row r="5642" spans="15:16" x14ac:dyDescent="0.15">
      <c r="O5642">
        <v>5641</v>
      </c>
      <c r="P5642" t="str">
        <f>IFERROR(IF(COUNTIF(個人情報!$BI$5:$BI$401,"登録番号" &amp; リスト!O5642)&gt;=1,"",IF(VLOOKUP(O5642,登録者リスト!$A$1:$D$43729,4,FALSE)=基本情報!$D$6,O5642,"")),"")</f>
        <v/>
      </c>
    </row>
    <row r="5643" spans="15:16" x14ac:dyDescent="0.15">
      <c r="O5643">
        <v>5642</v>
      </c>
      <c r="P5643" t="str">
        <f>IFERROR(IF(COUNTIF(個人情報!$BI$5:$BI$401,"登録番号" &amp; リスト!O5643)&gt;=1,"",IF(VLOOKUP(O5643,登録者リスト!$A$1:$D$43729,4,FALSE)=基本情報!$D$6,O5643,"")),"")</f>
        <v/>
      </c>
    </row>
    <row r="5644" spans="15:16" x14ac:dyDescent="0.15">
      <c r="O5644">
        <v>5643</v>
      </c>
      <c r="P5644" t="str">
        <f>IFERROR(IF(COUNTIF(個人情報!$BI$5:$BI$401,"登録番号" &amp; リスト!O5644)&gt;=1,"",IF(VLOOKUP(O5644,登録者リスト!$A$1:$D$43729,4,FALSE)=基本情報!$D$6,O5644,"")),"")</f>
        <v/>
      </c>
    </row>
    <row r="5645" spans="15:16" x14ac:dyDescent="0.15">
      <c r="O5645">
        <v>5644</v>
      </c>
      <c r="P5645" t="str">
        <f>IFERROR(IF(COUNTIF(個人情報!$BI$5:$BI$401,"登録番号" &amp; リスト!O5645)&gt;=1,"",IF(VLOOKUP(O5645,登録者リスト!$A$1:$D$43729,4,FALSE)=基本情報!$D$6,O5645,"")),"")</f>
        <v/>
      </c>
    </row>
    <row r="5646" spans="15:16" x14ac:dyDescent="0.15">
      <c r="O5646">
        <v>5645</v>
      </c>
      <c r="P5646" t="str">
        <f>IFERROR(IF(COUNTIF(個人情報!$BI$5:$BI$401,"登録番号" &amp; リスト!O5646)&gt;=1,"",IF(VLOOKUP(O5646,登録者リスト!$A$1:$D$43729,4,FALSE)=基本情報!$D$6,O5646,"")),"")</f>
        <v/>
      </c>
    </row>
    <row r="5647" spans="15:16" x14ac:dyDescent="0.15">
      <c r="O5647">
        <v>5646</v>
      </c>
      <c r="P5647" t="str">
        <f>IFERROR(IF(COUNTIF(個人情報!$BI$5:$BI$401,"登録番号" &amp; リスト!O5647)&gt;=1,"",IF(VLOOKUP(O5647,登録者リスト!$A$1:$D$43729,4,FALSE)=基本情報!$D$6,O5647,"")),"")</f>
        <v/>
      </c>
    </row>
    <row r="5648" spans="15:16" x14ac:dyDescent="0.15">
      <c r="O5648">
        <v>5647</v>
      </c>
      <c r="P5648" t="str">
        <f>IFERROR(IF(COUNTIF(個人情報!$BI$5:$BI$401,"登録番号" &amp; リスト!O5648)&gt;=1,"",IF(VLOOKUP(O5648,登録者リスト!$A$1:$D$43729,4,FALSE)=基本情報!$D$6,O5648,"")),"")</f>
        <v/>
      </c>
    </row>
    <row r="5649" spans="15:16" x14ac:dyDescent="0.15">
      <c r="O5649">
        <v>5648</v>
      </c>
      <c r="P5649" t="str">
        <f>IFERROR(IF(COUNTIF(個人情報!$BI$5:$BI$401,"登録番号" &amp; リスト!O5649)&gt;=1,"",IF(VLOOKUP(O5649,登録者リスト!$A$1:$D$43729,4,FALSE)=基本情報!$D$6,O5649,"")),"")</f>
        <v/>
      </c>
    </row>
    <row r="5650" spans="15:16" x14ac:dyDescent="0.15">
      <c r="O5650">
        <v>5649</v>
      </c>
      <c r="P5650" t="str">
        <f>IFERROR(IF(COUNTIF(個人情報!$BI$5:$BI$401,"登録番号" &amp; リスト!O5650)&gt;=1,"",IF(VLOOKUP(O5650,登録者リスト!$A$1:$D$43729,4,FALSE)=基本情報!$D$6,O5650,"")),"")</f>
        <v/>
      </c>
    </row>
    <row r="5651" spans="15:16" x14ac:dyDescent="0.15">
      <c r="O5651">
        <v>5650</v>
      </c>
      <c r="P5651" t="str">
        <f>IFERROR(IF(COUNTIF(個人情報!$BI$5:$BI$401,"登録番号" &amp; リスト!O5651)&gt;=1,"",IF(VLOOKUP(O5651,登録者リスト!$A$1:$D$43729,4,FALSE)=基本情報!$D$6,O5651,"")),"")</f>
        <v/>
      </c>
    </row>
    <row r="5652" spans="15:16" x14ac:dyDescent="0.15">
      <c r="O5652">
        <v>5651</v>
      </c>
      <c r="P5652" t="str">
        <f>IFERROR(IF(COUNTIF(個人情報!$BI$5:$BI$401,"登録番号" &amp; リスト!O5652)&gt;=1,"",IF(VLOOKUP(O5652,登録者リスト!$A$1:$D$43729,4,FALSE)=基本情報!$D$6,O5652,"")),"")</f>
        <v/>
      </c>
    </row>
    <row r="5653" spans="15:16" x14ac:dyDescent="0.15">
      <c r="O5653">
        <v>5652</v>
      </c>
      <c r="P5653" t="str">
        <f>IFERROR(IF(COUNTIF(個人情報!$BI$5:$BI$401,"登録番号" &amp; リスト!O5653)&gt;=1,"",IF(VLOOKUP(O5653,登録者リスト!$A$1:$D$43729,4,FALSE)=基本情報!$D$6,O5653,"")),"")</f>
        <v/>
      </c>
    </row>
    <row r="5654" spans="15:16" x14ac:dyDescent="0.15">
      <c r="O5654">
        <v>5653</v>
      </c>
      <c r="P5654" t="str">
        <f>IFERROR(IF(COUNTIF(個人情報!$BI$5:$BI$401,"登録番号" &amp; リスト!O5654)&gt;=1,"",IF(VLOOKUP(O5654,登録者リスト!$A$1:$D$43729,4,FALSE)=基本情報!$D$6,O5654,"")),"")</f>
        <v/>
      </c>
    </row>
    <row r="5655" spans="15:16" x14ac:dyDescent="0.15">
      <c r="O5655">
        <v>5654</v>
      </c>
      <c r="P5655" t="str">
        <f>IFERROR(IF(COUNTIF(個人情報!$BI$5:$BI$401,"登録番号" &amp; リスト!O5655)&gt;=1,"",IF(VLOOKUP(O5655,登録者リスト!$A$1:$D$43729,4,FALSE)=基本情報!$D$6,O5655,"")),"")</f>
        <v/>
      </c>
    </row>
    <row r="5656" spans="15:16" x14ac:dyDescent="0.15">
      <c r="O5656">
        <v>5655</v>
      </c>
      <c r="P5656" t="str">
        <f>IFERROR(IF(COUNTIF(個人情報!$BI$5:$BI$401,"登録番号" &amp; リスト!O5656)&gt;=1,"",IF(VLOOKUP(O5656,登録者リスト!$A$1:$D$43729,4,FALSE)=基本情報!$D$6,O5656,"")),"")</f>
        <v/>
      </c>
    </row>
    <row r="5657" spans="15:16" x14ac:dyDescent="0.15">
      <c r="O5657">
        <v>5656</v>
      </c>
      <c r="P5657" t="str">
        <f>IFERROR(IF(COUNTIF(個人情報!$BI$5:$BI$401,"登録番号" &amp; リスト!O5657)&gt;=1,"",IF(VLOOKUP(O5657,登録者リスト!$A$1:$D$43729,4,FALSE)=基本情報!$D$6,O5657,"")),"")</f>
        <v/>
      </c>
    </row>
    <row r="5658" spans="15:16" x14ac:dyDescent="0.15">
      <c r="O5658">
        <v>5657</v>
      </c>
      <c r="P5658" t="str">
        <f>IFERROR(IF(COUNTIF(個人情報!$BI$5:$BI$401,"登録番号" &amp; リスト!O5658)&gt;=1,"",IF(VLOOKUP(O5658,登録者リスト!$A$1:$D$43729,4,FALSE)=基本情報!$D$6,O5658,"")),"")</f>
        <v/>
      </c>
    </row>
    <row r="5659" spans="15:16" x14ac:dyDescent="0.15">
      <c r="O5659">
        <v>5658</v>
      </c>
      <c r="P5659" t="str">
        <f>IFERROR(IF(COUNTIF(個人情報!$BI$5:$BI$401,"登録番号" &amp; リスト!O5659)&gt;=1,"",IF(VLOOKUP(O5659,登録者リスト!$A$1:$D$43729,4,FALSE)=基本情報!$D$6,O5659,"")),"")</f>
        <v/>
      </c>
    </row>
    <row r="5660" spans="15:16" x14ac:dyDescent="0.15">
      <c r="O5660">
        <v>5659</v>
      </c>
      <c r="P5660" t="str">
        <f>IFERROR(IF(COUNTIF(個人情報!$BI$5:$BI$401,"登録番号" &amp; リスト!O5660)&gt;=1,"",IF(VLOOKUP(O5660,登録者リスト!$A$1:$D$43729,4,FALSE)=基本情報!$D$6,O5660,"")),"")</f>
        <v/>
      </c>
    </row>
    <row r="5661" spans="15:16" x14ac:dyDescent="0.15">
      <c r="O5661">
        <v>5660</v>
      </c>
      <c r="P5661" t="str">
        <f>IFERROR(IF(COUNTIF(個人情報!$BI$5:$BI$401,"登録番号" &amp; リスト!O5661)&gt;=1,"",IF(VLOOKUP(O5661,登録者リスト!$A$1:$D$43729,4,FALSE)=基本情報!$D$6,O5661,"")),"")</f>
        <v/>
      </c>
    </row>
    <row r="5662" spans="15:16" x14ac:dyDescent="0.15">
      <c r="O5662">
        <v>5661</v>
      </c>
      <c r="P5662" t="str">
        <f>IFERROR(IF(COUNTIF(個人情報!$BI$5:$BI$401,"登録番号" &amp; リスト!O5662)&gt;=1,"",IF(VLOOKUP(O5662,登録者リスト!$A$1:$D$43729,4,FALSE)=基本情報!$D$6,O5662,"")),"")</f>
        <v/>
      </c>
    </row>
    <row r="5663" spans="15:16" x14ac:dyDescent="0.15">
      <c r="O5663">
        <v>5662</v>
      </c>
      <c r="P5663" t="str">
        <f>IFERROR(IF(COUNTIF(個人情報!$BI$5:$BI$401,"登録番号" &amp; リスト!O5663)&gt;=1,"",IF(VLOOKUP(O5663,登録者リスト!$A$1:$D$43729,4,FALSE)=基本情報!$D$6,O5663,"")),"")</f>
        <v/>
      </c>
    </row>
    <row r="5664" spans="15:16" x14ac:dyDescent="0.15">
      <c r="O5664">
        <v>5663</v>
      </c>
      <c r="P5664" t="str">
        <f>IFERROR(IF(COUNTIF(個人情報!$BI$5:$BI$401,"登録番号" &amp; リスト!O5664)&gt;=1,"",IF(VLOOKUP(O5664,登録者リスト!$A$1:$D$43729,4,FALSE)=基本情報!$D$6,O5664,"")),"")</f>
        <v/>
      </c>
    </row>
    <row r="5665" spans="15:16" x14ac:dyDescent="0.15">
      <c r="O5665">
        <v>5664</v>
      </c>
      <c r="P5665" t="str">
        <f>IFERROR(IF(COUNTIF(個人情報!$BI$5:$BI$401,"登録番号" &amp; リスト!O5665)&gt;=1,"",IF(VLOOKUP(O5665,登録者リスト!$A$1:$D$43729,4,FALSE)=基本情報!$D$6,O5665,"")),"")</f>
        <v/>
      </c>
    </row>
    <row r="5666" spans="15:16" x14ac:dyDescent="0.15">
      <c r="O5666">
        <v>5665</v>
      </c>
      <c r="P5666" t="str">
        <f>IFERROR(IF(COUNTIF(個人情報!$BI$5:$BI$401,"登録番号" &amp; リスト!O5666)&gt;=1,"",IF(VLOOKUP(O5666,登録者リスト!$A$1:$D$43729,4,FALSE)=基本情報!$D$6,O5666,"")),"")</f>
        <v/>
      </c>
    </row>
    <row r="5667" spans="15:16" x14ac:dyDescent="0.15">
      <c r="O5667">
        <v>5666</v>
      </c>
      <c r="P5667" t="str">
        <f>IFERROR(IF(COUNTIF(個人情報!$BI$5:$BI$401,"登録番号" &amp; リスト!O5667)&gt;=1,"",IF(VLOOKUP(O5667,登録者リスト!$A$1:$D$43729,4,FALSE)=基本情報!$D$6,O5667,"")),"")</f>
        <v/>
      </c>
    </row>
    <row r="5668" spans="15:16" x14ac:dyDescent="0.15">
      <c r="O5668">
        <v>5667</v>
      </c>
      <c r="P5668" t="str">
        <f>IFERROR(IF(COUNTIF(個人情報!$BI$5:$BI$401,"登録番号" &amp; リスト!O5668)&gt;=1,"",IF(VLOOKUP(O5668,登録者リスト!$A$1:$D$43729,4,FALSE)=基本情報!$D$6,O5668,"")),"")</f>
        <v/>
      </c>
    </row>
    <row r="5669" spans="15:16" x14ac:dyDescent="0.15">
      <c r="O5669">
        <v>5668</v>
      </c>
      <c r="P5669" t="str">
        <f>IFERROR(IF(COUNTIF(個人情報!$BI$5:$BI$401,"登録番号" &amp; リスト!O5669)&gt;=1,"",IF(VLOOKUP(O5669,登録者リスト!$A$1:$D$43729,4,FALSE)=基本情報!$D$6,O5669,"")),"")</f>
        <v/>
      </c>
    </row>
    <row r="5670" spans="15:16" x14ac:dyDescent="0.15">
      <c r="O5670">
        <v>5669</v>
      </c>
      <c r="P5670" t="str">
        <f>IFERROR(IF(COUNTIF(個人情報!$BI$5:$BI$401,"登録番号" &amp; リスト!O5670)&gt;=1,"",IF(VLOOKUP(O5670,登録者リスト!$A$1:$D$43729,4,FALSE)=基本情報!$D$6,O5670,"")),"")</f>
        <v/>
      </c>
    </row>
    <row r="5671" spans="15:16" x14ac:dyDescent="0.15">
      <c r="O5671">
        <v>5670</v>
      </c>
      <c r="P5671" t="str">
        <f>IFERROR(IF(COUNTIF(個人情報!$BI$5:$BI$401,"登録番号" &amp; リスト!O5671)&gt;=1,"",IF(VLOOKUP(O5671,登録者リスト!$A$1:$D$43729,4,FALSE)=基本情報!$D$6,O5671,"")),"")</f>
        <v/>
      </c>
    </row>
    <row r="5672" spans="15:16" x14ac:dyDescent="0.15">
      <c r="O5672">
        <v>5671</v>
      </c>
      <c r="P5672" t="str">
        <f>IFERROR(IF(COUNTIF(個人情報!$BI$5:$BI$401,"登録番号" &amp; リスト!O5672)&gt;=1,"",IF(VLOOKUP(O5672,登録者リスト!$A$1:$D$43729,4,FALSE)=基本情報!$D$6,O5672,"")),"")</f>
        <v/>
      </c>
    </row>
    <row r="5673" spans="15:16" x14ac:dyDescent="0.15">
      <c r="O5673">
        <v>5672</v>
      </c>
      <c r="P5673" t="str">
        <f>IFERROR(IF(COUNTIF(個人情報!$BI$5:$BI$401,"登録番号" &amp; リスト!O5673)&gt;=1,"",IF(VLOOKUP(O5673,登録者リスト!$A$1:$D$43729,4,FALSE)=基本情報!$D$6,O5673,"")),"")</f>
        <v/>
      </c>
    </row>
    <row r="5674" spans="15:16" x14ac:dyDescent="0.15">
      <c r="O5674">
        <v>5673</v>
      </c>
      <c r="P5674" t="str">
        <f>IFERROR(IF(COUNTIF(個人情報!$BI$5:$BI$401,"登録番号" &amp; リスト!O5674)&gt;=1,"",IF(VLOOKUP(O5674,登録者リスト!$A$1:$D$43729,4,FALSE)=基本情報!$D$6,O5674,"")),"")</f>
        <v/>
      </c>
    </row>
    <row r="5675" spans="15:16" x14ac:dyDescent="0.15">
      <c r="O5675">
        <v>5674</v>
      </c>
      <c r="P5675" t="str">
        <f>IFERROR(IF(COUNTIF(個人情報!$BI$5:$BI$401,"登録番号" &amp; リスト!O5675)&gt;=1,"",IF(VLOOKUP(O5675,登録者リスト!$A$1:$D$43729,4,FALSE)=基本情報!$D$6,O5675,"")),"")</f>
        <v/>
      </c>
    </row>
    <row r="5676" spans="15:16" x14ac:dyDescent="0.15">
      <c r="O5676">
        <v>5675</v>
      </c>
      <c r="P5676" t="str">
        <f>IFERROR(IF(COUNTIF(個人情報!$BI$5:$BI$401,"登録番号" &amp; リスト!O5676)&gt;=1,"",IF(VLOOKUP(O5676,登録者リスト!$A$1:$D$43729,4,FALSE)=基本情報!$D$6,O5676,"")),"")</f>
        <v/>
      </c>
    </row>
    <row r="5677" spans="15:16" x14ac:dyDescent="0.15">
      <c r="O5677">
        <v>5676</v>
      </c>
      <c r="P5677" t="str">
        <f>IFERROR(IF(COUNTIF(個人情報!$BI$5:$BI$401,"登録番号" &amp; リスト!O5677)&gt;=1,"",IF(VLOOKUP(O5677,登録者リスト!$A$1:$D$43729,4,FALSE)=基本情報!$D$6,O5677,"")),"")</f>
        <v/>
      </c>
    </row>
    <row r="5678" spans="15:16" x14ac:dyDescent="0.15">
      <c r="O5678">
        <v>5677</v>
      </c>
      <c r="P5678" t="str">
        <f>IFERROR(IF(COUNTIF(個人情報!$BI$5:$BI$401,"登録番号" &amp; リスト!O5678)&gt;=1,"",IF(VLOOKUP(O5678,登録者リスト!$A$1:$D$43729,4,FALSE)=基本情報!$D$6,O5678,"")),"")</f>
        <v/>
      </c>
    </row>
    <row r="5679" spans="15:16" x14ac:dyDescent="0.15">
      <c r="O5679">
        <v>5678</v>
      </c>
      <c r="P5679" t="str">
        <f>IFERROR(IF(COUNTIF(個人情報!$BI$5:$BI$401,"登録番号" &amp; リスト!O5679)&gt;=1,"",IF(VLOOKUP(O5679,登録者リスト!$A$1:$D$43729,4,FALSE)=基本情報!$D$6,O5679,"")),"")</f>
        <v/>
      </c>
    </row>
    <row r="5680" spans="15:16" x14ac:dyDescent="0.15">
      <c r="O5680">
        <v>5679</v>
      </c>
      <c r="P5680" t="str">
        <f>IFERROR(IF(COUNTIF(個人情報!$BI$5:$BI$401,"登録番号" &amp; リスト!O5680)&gt;=1,"",IF(VLOOKUP(O5680,登録者リスト!$A$1:$D$43729,4,FALSE)=基本情報!$D$6,O5680,"")),"")</f>
        <v/>
      </c>
    </row>
    <row r="5681" spans="15:16" x14ac:dyDescent="0.15">
      <c r="O5681">
        <v>5680</v>
      </c>
      <c r="P5681" t="str">
        <f>IFERROR(IF(COUNTIF(個人情報!$BI$5:$BI$401,"登録番号" &amp; リスト!O5681)&gt;=1,"",IF(VLOOKUP(O5681,登録者リスト!$A$1:$D$43729,4,FALSE)=基本情報!$D$6,O5681,"")),"")</f>
        <v/>
      </c>
    </row>
    <row r="5682" spans="15:16" x14ac:dyDescent="0.15">
      <c r="O5682">
        <v>5681</v>
      </c>
      <c r="P5682" t="str">
        <f>IFERROR(IF(COUNTIF(個人情報!$BI$5:$BI$401,"登録番号" &amp; リスト!O5682)&gt;=1,"",IF(VLOOKUP(O5682,登録者リスト!$A$1:$D$43729,4,FALSE)=基本情報!$D$6,O5682,"")),"")</f>
        <v/>
      </c>
    </row>
    <row r="5683" spans="15:16" x14ac:dyDescent="0.15">
      <c r="O5683">
        <v>5682</v>
      </c>
      <c r="P5683" t="str">
        <f>IFERROR(IF(COUNTIF(個人情報!$BI$5:$BI$401,"登録番号" &amp; リスト!O5683)&gt;=1,"",IF(VLOOKUP(O5683,登録者リスト!$A$1:$D$43729,4,FALSE)=基本情報!$D$6,O5683,"")),"")</f>
        <v/>
      </c>
    </row>
    <row r="5684" spans="15:16" x14ac:dyDescent="0.15">
      <c r="O5684">
        <v>5683</v>
      </c>
      <c r="P5684" t="str">
        <f>IFERROR(IF(COUNTIF(個人情報!$BI$5:$BI$401,"登録番号" &amp; リスト!O5684)&gt;=1,"",IF(VLOOKUP(O5684,登録者リスト!$A$1:$D$43729,4,FALSE)=基本情報!$D$6,O5684,"")),"")</f>
        <v/>
      </c>
    </row>
    <row r="5685" spans="15:16" x14ac:dyDescent="0.15">
      <c r="O5685">
        <v>5684</v>
      </c>
      <c r="P5685" t="str">
        <f>IFERROR(IF(COUNTIF(個人情報!$BI$5:$BI$401,"登録番号" &amp; リスト!O5685)&gt;=1,"",IF(VLOOKUP(O5685,登録者リスト!$A$1:$D$43729,4,FALSE)=基本情報!$D$6,O5685,"")),"")</f>
        <v/>
      </c>
    </row>
    <row r="5686" spans="15:16" x14ac:dyDescent="0.15">
      <c r="O5686">
        <v>5685</v>
      </c>
      <c r="P5686" t="str">
        <f>IFERROR(IF(COUNTIF(個人情報!$BI$5:$BI$401,"登録番号" &amp; リスト!O5686)&gt;=1,"",IF(VLOOKUP(O5686,登録者リスト!$A$1:$D$43729,4,FALSE)=基本情報!$D$6,O5686,"")),"")</f>
        <v/>
      </c>
    </row>
    <row r="5687" spans="15:16" x14ac:dyDescent="0.15">
      <c r="O5687">
        <v>5686</v>
      </c>
      <c r="P5687" t="str">
        <f>IFERROR(IF(COUNTIF(個人情報!$BI$5:$BI$401,"登録番号" &amp; リスト!O5687)&gt;=1,"",IF(VLOOKUP(O5687,登録者リスト!$A$1:$D$43729,4,FALSE)=基本情報!$D$6,O5687,"")),"")</f>
        <v/>
      </c>
    </row>
    <row r="5688" spans="15:16" x14ac:dyDescent="0.15">
      <c r="O5688">
        <v>5687</v>
      </c>
      <c r="P5688" t="str">
        <f>IFERROR(IF(COUNTIF(個人情報!$BI$5:$BI$401,"登録番号" &amp; リスト!O5688)&gt;=1,"",IF(VLOOKUP(O5688,登録者リスト!$A$1:$D$43729,4,FALSE)=基本情報!$D$6,O5688,"")),"")</f>
        <v/>
      </c>
    </row>
    <row r="5689" spans="15:16" x14ac:dyDescent="0.15">
      <c r="O5689">
        <v>5688</v>
      </c>
      <c r="P5689" t="str">
        <f>IFERROR(IF(COUNTIF(個人情報!$BI$5:$BI$401,"登録番号" &amp; リスト!O5689)&gt;=1,"",IF(VLOOKUP(O5689,登録者リスト!$A$1:$D$43729,4,FALSE)=基本情報!$D$6,O5689,"")),"")</f>
        <v/>
      </c>
    </row>
    <row r="5690" spans="15:16" x14ac:dyDescent="0.15">
      <c r="O5690">
        <v>5689</v>
      </c>
      <c r="P5690" t="str">
        <f>IFERROR(IF(COUNTIF(個人情報!$BI$5:$BI$401,"登録番号" &amp; リスト!O5690)&gt;=1,"",IF(VLOOKUP(O5690,登録者リスト!$A$1:$D$43729,4,FALSE)=基本情報!$D$6,O5690,"")),"")</f>
        <v/>
      </c>
    </row>
    <row r="5691" spans="15:16" x14ac:dyDescent="0.15">
      <c r="O5691">
        <v>5690</v>
      </c>
      <c r="P5691" t="str">
        <f>IFERROR(IF(COUNTIF(個人情報!$BI$5:$BI$401,"登録番号" &amp; リスト!O5691)&gt;=1,"",IF(VLOOKUP(O5691,登録者リスト!$A$1:$D$43729,4,FALSE)=基本情報!$D$6,O5691,"")),"")</f>
        <v/>
      </c>
    </row>
    <row r="5692" spans="15:16" x14ac:dyDescent="0.15">
      <c r="O5692">
        <v>5691</v>
      </c>
      <c r="P5692" t="str">
        <f>IFERROR(IF(COUNTIF(個人情報!$BI$5:$BI$401,"登録番号" &amp; リスト!O5692)&gt;=1,"",IF(VLOOKUP(O5692,登録者リスト!$A$1:$D$43729,4,FALSE)=基本情報!$D$6,O5692,"")),"")</f>
        <v/>
      </c>
    </row>
    <row r="5693" spans="15:16" x14ac:dyDescent="0.15">
      <c r="O5693">
        <v>5692</v>
      </c>
      <c r="P5693" t="str">
        <f>IFERROR(IF(COUNTIF(個人情報!$BI$5:$BI$401,"登録番号" &amp; リスト!O5693)&gt;=1,"",IF(VLOOKUP(O5693,登録者リスト!$A$1:$D$43729,4,FALSE)=基本情報!$D$6,O5693,"")),"")</f>
        <v/>
      </c>
    </row>
    <row r="5694" spans="15:16" x14ac:dyDescent="0.15">
      <c r="O5694">
        <v>5693</v>
      </c>
      <c r="P5694" t="str">
        <f>IFERROR(IF(COUNTIF(個人情報!$BI$5:$BI$401,"登録番号" &amp; リスト!O5694)&gt;=1,"",IF(VLOOKUP(O5694,登録者リスト!$A$1:$D$43729,4,FALSE)=基本情報!$D$6,O5694,"")),"")</f>
        <v/>
      </c>
    </row>
    <row r="5695" spans="15:16" x14ac:dyDescent="0.15">
      <c r="O5695">
        <v>5694</v>
      </c>
      <c r="P5695" t="str">
        <f>IFERROR(IF(COUNTIF(個人情報!$BI$5:$BI$401,"登録番号" &amp; リスト!O5695)&gt;=1,"",IF(VLOOKUP(O5695,登録者リスト!$A$1:$D$43729,4,FALSE)=基本情報!$D$6,O5695,"")),"")</f>
        <v/>
      </c>
    </row>
    <row r="5696" spans="15:16" x14ac:dyDescent="0.15">
      <c r="O5696">
        <v>5695</v>
      </c>
      <c r="P5696" t="str">
        <f>IFERROR(IF(COUNTIF(個人情報!$BI$5:$BI$401,"登録番号" &amp; リスト!O5696)&gt;=1,"",IF(VLOOKUP(O5696,登録者リスト!$A$1:$D$43729,4,FALSE)=基本情報!$D$6,O5696,"")),"")</f>
        <v/>
      </c>
    </row>
    <row r="5697" spans="15:16" x14ac:dyDescent="0.15">
      <c r="O5697">
        <v>5696</v>
      </c>
      <c r="P5697" t="str">
        <f>IFERROR(IF(COUNTIF(個人情報!$BI$5:$BI$401,"登録番号" &amp; リスト!O5697)&gt;=1,"",IF(VLOOKUP(O5697,登録者リスト!$A$1:$D$43729,4,FALSE)=基本情報!$D$6,O5697,"")),"")</f>
        <v/>
      </c>
    </row>
    <row r="5698" spans="15:16" x14ac:dyDescent="0.15">
      <c r="O5698">
        <v>5697</v>
      </c>
      <c r="P5698" t="str">
        <f>IFERROR(IF(COUNTIF(個人情報!$BI$5:$BI$401,"登録番号" &amp; リスト!O5698)&gt;=1,"",IF(VLOOKUP(O5698,登録者リスト!$A$1:$D$43729,4,FALSE)=基本情報!$D$6,O5698,"")),"")</f>
        <v/>
      </c>
    </row>
    <row r="5699" spans="15:16" x14ac:dyDescent="0.15">
      <c r="O5699">
        <v>5698</v>
      </c>
      <c r="P5699" t="str">
        <f>IFERROR(IF(COUNTIF(個人情報!$BI$5:$BI$401,"登録番号" &amp; リスト!O5699)&gt;=1,"",IF(VLOOKUP(O5699,登録者リスト!$A$1:$D$43729,4,FALSE)=基本情報!$D$6,O5699,"")),"")</f>
        <v/>
      </c>
    </row>
    <row r="5700" spans="15:16" x14ac:dyDescent="0.15">
      <c r="O5700">
        <v>5699</v>
      </c>
      <c r="P5700" t="str">
        <f>IFERROR(IF(COUNTIF(個人情報!$BI$5:$BI$401,"登録番号" &amp; リスト!O5700)&gt;=1,"",IF(VLOOKUP(O5700,登録者リスト!$A$1:$D$43729,4,FALSE)=基本情報!$D$6,O5700,"")),"")</f>
        <v/>
      </c>
    </row>
    <row r="5701" spans="15:16" x14ac:dyDescent="0.15">
      <c r="O5701">
        <v>5700</v>
      </c>
      <c r="P5701" t="str">
        <f>IFERROR(IF(COUNTIF(個人情報!$BI$5:$BI$401,"登録番号" &amp; リスト!O5701)&gt;=1,"",IF(VLOOKUP(O5701,登録者リスト!$A$1:$D$43729,4,FALSE)=基本情報!$D$6,O5701,"")),"")</f>
        <v/>
      </c>
    </row>
    <row r="5702" spans="15:16" x14ac:dyDescent="0.15">
      <c r="O5702">
        <v>5701</v>
      </c>
      <c r="P5702" t="str">
        <f>IFERROR(IF(COUNTIF(個人情報!$BI$5:$BI$401,"登録番号" &amp; リスト!O5702)&gt;=1,"",IF(VLOOKUP(O5702,登録者リスト!$A$1:$D$43729,4,FALSE)=基本情報!$D$6,O5702,"")),"")</f>
        <v/>
      </c>
    </row>
    <row r="5703" spans="15:16" x14ac:dyDescent="0.15">
      <c r="O5703">
        <v>5702</v>
      </c>
      <c r="P5703" t="str">
        <f>IFERROR(IF(COUNTIF(個人情報!$BI$5:$BI$401,"登録番号" &amp; リスト!O5703)&gt;=1,"",IF(VLOOKUP(O5703,登録者リスト!$A$1:$D$43729,4,FALSE)=基本情報!$D$6,O5703,"")),"")</f>
        <v/>
      </c>
    </row>
    <row r="5704" spans="15:16" x14ac:dyDescent="0.15">
      <c r="O5704">
        <v>5703</v>
      </c>
      <c r="P5704" t="str">
        <f>IFERROR(IF(COUNTIF(個人情報!$BI$5:$BI$401,"登録番号" &amp; リスト!O5704)&gt;=1,"",IF(VLOOKUP(O5704,登録者リスト!$A$1:$D$43729,4,FALSE)=基本情報!$D$6,O5704,"")),"")</f>
        <v/>
      </c>
    </row>
    <row r="5705" spans="15:16" x14ac:dyDescent="0.15">
      <c r="O5705">
        <v>5704</v>
      </c>
      <c r="P5705" t="str">
        <f>IFERROR(IF(COUNTIF(個人情報!$BI$5:$BI$401,"登録番号" &amp; リスト!O5705)&gt;=1,"",IF(VLOOKUP(O5705,登録者リスト!$A$1:$D$43729,4,FALSE)=基本情報!$D$6,O5705,"")),"")</f>
        <v/>
      </c>
    </row>
    <row r="5706" spans="15:16" x14ac:dyDescent="0.15">
      <c r="O5706">
        <v>5705</v>
      </c>
      <c r="P5706" t="str">
        <f>IFERROR(IF(COUNTIF(個人情報!$BI$5:$BI$401,"登録番号" &amp; リスト!O5706)&gt;=1,"",IF(VLOOKUP(O5706,登録者リスト!$A$1:$D$43729,4,FALSE)=基本情報!$D$6,O5706,"")),"")</f>
        <v/>
      </c>
    </row>
    <row r="5707" spans="15:16" x14ac:dyDescent="0.15">
      <c r="O5707">
        <v>5706</v>
      </c>
      <c r="P5707" t="str">
        <f>IFERROR(IF(COUNTIF(個人情報!$BI$5:$BI$401,"登録番号" &amp; リスト!O5707)&gt;=1,"",IF(VLOOKUP(O5707,登録者リスト!$A$1:$D$43729,4,FALSE)=基本情報!$D$6,O5707,"")),"")</f>
        <v/>
      </c>
    </row>
    <row r="5708" spans="15:16" x14ac:dyDescent="0.15">
      <c r="O5708">
        <v>5707</v>
      </c>
      <c r="P5708" t="str">
        <f>IFERROR(IF(COUNTIF(個人情報!$BI$5:$BI$401,"登録番号" &amp; リスト!O5708)&gt;=1,"",IF(VLOOKUP(O5708,登録者リスト!$A$1:$D$43729,4,FALSE)=基本情報!$D$6,O5708,"")),"")</f>
        <v/>
      </c>
    </row>
    <row r="5709" spans="15:16" x14ac:dyDescent="0.15">
      <c r="O5709">
        <v>5708</v>
      </c>
      <c r="P5709" t="str">
        <f>IFERROR(IF(COUNTIF(個人情報!$BI$5:$BI$401,"登録番号" &amp; リスト!O5709)&gt;=1,"",IF(VLOOKUP(O5709,登録者リスト!$A$1:$D$43729,4,FALSE)=基本情報!$D$6,O5709,"")),"")</f>
        <v/>
      </c>
    </row>
    <row r="5710" spans="15:16" x14ac:dyDescent="0.15">
      <c r="O5710">
        <v>5709</v>
      </c>
      <c r="P5710" t="str">
        <f>IFERROR(IF(COUNTIF(個人情報!$BI$5:$BI$401,"登録番号" &amp; リスト!O5710)&gt;=1,"",IF(VLOOKUP(O5710,登録者リスト!$A$1:$D$43729,4,FALSE)=基本情報!$D$6,O5710,"")),"")</f>
        <v/>
      </c>
    </row>
    <row r="5711" spans="15:16" x14ac:dyDescent="0.15">
      <c r="O5711">
        <v>5710</v>
      </c>
      <c r="P5711" t="str">
        <f>IFERROR(IF(COUNTIF(個人情報!$BI$5:$BI$401,"登録番号" &amp; リスト!O5711)&gt;=1,"",IF(VLOOKUP(O5711,登録者リスト!$A$1:$D$43729,4,FALSE)=基本情報!$D$6,O5711,"")),"")</f>
        <v/>
      </c>
    </row>
    <row r="5712" spans="15:16" x14ac:dyDescent="0.15">
      <c r="O5712">
        <v>5711</v>
      </c>
      <c r="P5712" t="str">
        <f>IFERROR(IF(COUNTIF(個人情報!$BI$5:$BI$401,"登録番号" &amp; リスト!O5712)&gt;=1,"",IF(VLOOKUP(O5712,登録者リスト!$A$1:$D$43729,4,FALSE)=基本情報!$D$6,O5712,"")),"")</f>
        <v/>
      </c>
    </row>
    <row r="5713" spans="15:16" x14ac:dyDescent="0.15">
      <c r="O5713">
        <v>5712</v>
      </c>
      <c r="P5713" t="str">
        <f>IFERROR(IF(COUNTIF(個人情報!$BI$5:$BI$401,"登録番号" &amp; リスト!O5713)&gt;=1,"",IF(VLOOKUP(O5713,登録者リスト!$A$1:$D$43729,4,FALSE)=基本情報!$D$6,O5713,"")),"")</f>
        <v/>
      </c>
    </row>
    <row r="5714" spans="15:16" x14ac:dyDescent="0.15">
      <c r="O5714">
        <v>5713</v>
      </c>
      <c r="P5714" t="str">
        <f>IFERROR(IF(COUNTIF(個人情報!$BI$5:$BI$401,"登録番号" &amp; リスト!O5714)&gt;=1,"",IF(VLOOKUP(O5714,登録者リスト!$A$1:$D$43729,4,FALSE)=基本情報!$D$6,O5714,"")),"")</f>
        <v/>
      </c>
    </row>
    <row r="5715" spans="15:16" x14ac:dyDescent="0.15">
      <c r="O5715">
        <v>5714</v>
      </c>
      <c r="P5715" t="str">
        <f>IFERROR(IF(COUNTIF(個人情報!$BI$5:$BI$401,"登録番号" &amp; リスト!O5715)&gt;=1,"",IF(VLOOKUP(O5715,登録者リスト!$A$1:$D$43729,4,FALSE)=基本情報!$D$6,O5715,"")),"")</f>
        <v/>
      </c>
    </row>
    <row r="5716" spans="15:16" x14ac:dyDescent="0.15">
      <c r="O5716">
        <v>5715</v>
      </c>
      <c r="P5716" t="str">
        <f>IFERROR(IF(COUNTIF(個人情報!$BI$5:$BI$401,"登録番号" &amp; リスト!O5716)&gt;=1,"",IF(VLOOKUP(O5716,登録者リスト!$A$1:$D$43729,4,FALSE)=基本情報!$D$6,O5716,"")),"")</f>
        <v/>
      </c>
    </row>
    <row r="5717" spans="15:16" x14ac:dyDescent="0.15">
      <c r="O5717">
        <v>5716</v>
      </c>
      <c r="P5717" t="str">
        <f>IFERROR(IF(COUNTIF(個人情報!$BI$5:$BI$401,"登録番号" &amp; リスト!O5717)&gt;=1,"",IF(VLOOKUP(O5717,登録者リスト!$A$1:$D$43729,4,FALSE)=基本情報!$D$6,O5717,"")),"")</f>
        <v/>
      </c>
    </row>
    <row r="5718" spans="15:16" x14ac:dyDescent="0.15">
      <c r="O5718">
        <v>5717</v>
      </c>
      <c r="P5718" t="str">
        <f>IFERROR(IF(COUNTIF(個人情報!$BI$5:$BI$401,"登録番号" &amp; リスト!O5718)&gt;=1,"",IF(VLOOKUP(O5718,登録者リスト!$A$1:$D$43729,4,FALSE)=基本情報!$D$6,O5718,"")),"")</f>
        <v/>
      </c>
    </row>
    <row r="5719" spans="15:16" x14ac:dyDescent="0.15">
      <c r="O5719">
        <v>5718</v>
      </c>
      <c r="P5719" t="str">
        <f>IFERROR(IF(COUNTIF(個人情報!$BI$5:$BI$401,"登録番号" &amp; リスト!O5719)&gt;=1,"",IF(VLOOKUP(O5719,登録者リスト!$A$1:$D$43729,4,FALSE)=基本情報!$D$6,O5719,"")),"")</f>
        <v/>
      </c>
    </row>
    <row r="5720" spans="15:16" x14ac:dyDescent="0.15">
      <c r="O5720">
        <v>5719</v>
      </c>
      <c r="P5720" t="str">
        <f>IFERROR(IF(COUNTIF(個人情報!$BI$5:$BI$401,"登録番号" &amp; リスト!O5720)&gt;=1,"",IF(VLOOKUP(O5720,登録者リスト!$A$1:$D$43729,4,FALSE)=基本情報!$D$6,O5720,"")),"")</f>
        <v/>
      </c>
    </row>
    <row r="5721" spans="15:16" x14ac:dyDescent="0.15">
      <c r="O5721">
        <v>5720</v>
      </c>
      <c r="P5721" t="str">
        <f>IFERROR(IF(COUNTIF(個人情報!$BI$5:$BI$401,"登録番号" &amp; リスト!O5721)&gt;=1,"",IF(VLOOKUP(O5721,登録者リスト!$A$1:$D$43729,4,FALSE)=基本情報!$D$6,O5721,"")),"")</f>
        <v/>
      </c>
    </row>
    <row r="5722" spans="15:16" x14ac:dyDescent="0.15">
      <c r="O5722">
        <v>5721</v>
      </c>
      <c r="P5722" t="str">
        <f>IFERROR(IF(COUNTIF(個人情報!$BI$5:$BI$401,"登録番号" &amp; リスト!O5722)&gt;=1,"",IF(VLOOKUP(O5722,登録者リスト!$A$1:$D$43729,4,FALSE)=基本情報!$D$6,O5722,"")),"")</f>
        <v/>
      </c>
    </row>
    <row r="5723" spans="15:16" x14ac:dyDescent="0.15">
      <c r="O5723">
        <v>5722</v>
      </c>
      <c r="P5723" t="str">
        <f>IFERROR(IF(COUNTIF(個人情報!$BI$5:$BI$401,"登録番号" &amp; リスト!O5723)&gt;=1,"",IF(VLOOKUP(O5723,登録者リスト!$A$1:$D$43729,4,FALSE)=基本情報!$D$6,O5723,"")),"")</f>
        <v/>
      </c>
    </row>
    <row r="5724" spans="15:16" x14ac:dyDescent="0.15">
      <c r="O5724">
        <v>5723</v>
      </c>
      <c r="P5724" t="str">
        <f>IFERROR(IF(COUNTIF(個人情報!$BI$5:$BI$401,"登録番号" &amp; リスト!O5724)&gt;=1,"",IF(VLOOKUP(O5724,登録者リスト!$A$1:$D$43729,4,FALSE)=基本情報!$D$6,O5724,"")),"")</f>
        <v/>
      </c>
    </row>
    <row r="5725" spans="15:16" x14ac:dyDescent="0.15">
      <c r="O5725">
        <v>5724</v>
      </c>
      <c r="P5725" t="str">
        <f>IFERROR(IF(COUNTIF(個人情報!$BI$5:$BI$401,"登録番号" &amp; リスト!O5725)&gt;=1,"",IF(VLOOKUP(O5725,登録者リスト!$A$1:$D$43729,4,FALSE)=基本情報!$D$6,O5725,"")),"")</f>
        <v/>
      </c>
    </row>
    <row r="5726" spans="15:16" x14ac:dyDescent="0.15">
      <c r="O5726">
        <v>5725</v>
      </c>
      <c r="P5726" t="str">
        <f>IFERROR(IF(COUNTIF(個人情報!$BI$5:$BI$401,"登録番号" &amp; リスト!O5726)&gt;=1,"",IF(VLOOKUP(O5726,登録者リスト!$A$1:$D$43729,4,FALSE)=基本情報!$D$6,O5726,"")),"")</f>
        <v/>
      </c>
    </row>
    <row r="5727" spans="15:16" x14ac:dyDescent="0.15">
      <c r="O5727">
        <v>5726</v>
      </c>
      <c r="P5727" t="str">
        <f>IFERROR(IF(COUNTIF(個人情報!$BI$5:$BI$401,"登録番号" &amp; リスト!O5727)&gt;=1,"",IF(VLOOKUP(O5727,登録者リスト!$A$1:$D$43729,4,FALSE)=基本情報!$D$6,O5727,"")),"")</f>
        <v/>
      </c>
    </row>
    <row r="5728" spans="15:16" x14ac:dyDescent="0.15">
      <c r="O5728">
        <v>5727</v>
      </c>
      <c r="P5728" t="str">
        <f>IFERROR(IF(COUNTIF(個人情報!$BI$5:$BI$401,"登録番号" &amp; リスト!O5728)&gt;=1,"",IF(VLOOKUP(O5728,登録者リスト!$A$1:$D$43729,4,FALSE)=基本情報!$D$6,O5728,"")),"")</f>
        <v/>
      </c>
    </row>
    <row r="5729" spans="15:16" x14ac:dyDescent="0.15">
      <c r="O5729">
        <v>5728</v>
      </c>
      <c r="P5729" t="str">
        <f>IFERROR(IF(COUNTIF(個人情報!$BI$5:$BI$401,"登録番号" &amp; リスト!O5729)&gt;=1,"",IF(VLOOKUP(O5729,登録者リスト!$A$1:$D$43729,4,FALSE)=基本情報!$D$6,O5729,"")),"")</f>
        <v/>
      </c>
    </row>
    <row r="5730" spans="15:16" x14ac:dyDescent="0.15">
      <c r="O5730">
        <v>5729</v>
      </c>
      <c r="P5730" t="str">
        <f>IFERROR(IF(COUNTIF(個人情報!$BI$5:$BI$401,"登録番号" &amp; リスト!O5730)&gt;=1,"",IF(VLOOKUP(O5730,登録者リスト!$A$1:$D$43729,4,FALSE)=基本情報!$D$6,O5730,"")),"")</f>
        <v/>
      </c>
    </row>
    <row r="5731" spans="15:16" x14ac:dyDescent="0.15">
      <c r="O5731">
        <v>5730</v>
      </c>
      <c r="P5731" t="str">
        <f>IFERROR(IF(COUNTIF(個人情報!$BI$5:$BI$401,"登録番号" &amp; リスト!O5731)&gt;=1,"",IF(VLOOKUP(O5731,登録者リスト!$A$1:$D$43729,4,FALSE)=基本情報!$D$6,O5731,"")),"")</f>
        <v/>
      </c>
    </row>
    <row r="5732" spans="15:16" x14ac:dyDescent="0.15">
      <c r="O5732">
        <v>5731</v>
      </c>
      <c r="P5732" t="str">
        <f>IFERROR(IF(COUNTIF(個人情報!$BI$5:$BI$401,"登録番号" &amp; リスト!O5732)&gt;=1,"",IF(VLOOKUP(O5732,登録者リスト!$A$1:$D$43729,4,FALSE)=基本情報!$D$6,O5732,"")),"")</f>
        <v/>
      </c>
    </row>
    <row r="5733" spans="15:16" x14ac:dyDescent="0.15">
      <c r="O5733">
        <v>5732</v>
      </c>
      <c r="P5733" t="str">
        <f>IFERROR(IF(COUNTIF(個人情報!$BI$5:$BI$401,"登録番号" &amp; リスト!O5733)&gt;=1,"",IF(VLOOKUP(O5733,登録者リスト!$A$1:$D$43729,4,FALSE)=基本情報!$D$6,O5733,"")),"")</f>
        <v/>
      </c>
    </row>
    <row r="5734" spans="15:16" x14ac:dyDescent="0.15">
      <c r="O5734">
        <v>5733</v>
      </c>
      <c r="P5734" t="str">
        <f>IFERROR(IF(COUNTIF(個人情報!$BI$5:$BI$401,"登録番号" &amp; リスト!O5734)&gt;=1,"",IF(VLOOKUP(O5734,登録者リスト!$A$1:$D$43729,4,FALSE)=基本情報!$D$6,O5734,"")),"")</f>
        <v/>
      </c>
    </row>
    <row r="5735" spans="15:16" x14ac:dyDescent="0.15">
      <c r="O5735">
        <v>5734</v>
      </c>
      <c r="P5735" t="str">
        <f>IFERROR(IF(COUNTIF(個人情報!$BI$5:$BI$401,"登録番号" &amp; リスト!O5735)&gt;=1,"",IF(VLOOKUP(O5735,登録者リスト!$A$1:$D$43729,4,FALSE)=基本情報!$D$6,O5735,"")),"")</f>
        <v/>
      </c>
    </row>
    <row r="5736" spans="15:16" x14ac:dyDescent="0.15">
      <c r="O5736">
        <v>5735</v>
      </c>
      <c r="P5736" t="str">
        <f>IFERROR(IF(COUNTIF(個人情報!$BI$5:$BI$401,"登録番号" &amp; リスト!O5736)&gt;=1,"",IF(VLOOKUP(O5736,登録者リスト!$A$1:$D$43729,4,FALSE)=基本情報!$D$6,O5736,"")),"")</f>
        <v/>
      </c>
    </row>
    <row r="5737" spans="15:16" x14ac:dyDescent="0.15">
      <c r="O5737">
        <v>5736</v>
      </c>
      <c r="P5737" t="str">
        <f>IFERROR(IF(COUNTIF(個人情報!$BI$5:$BI$401,"登録番号" &amp; リスト!O5737)&gt;=1,"",IF(VLOOKUP(O5737,登録者リスト!$A$1:$D$43729,4,FALSE)=基本情報!$D$6,O5737,"")),"")</f>
        <v/>
      </c>
    </row>
    <row r="5738" spans="15:16" x14ac:dyDescent="0.15">
      <c r="O5738">
        <v>5737</v>
      </c>
      <c r="P5738" t="str">
        <f>IFERROR(IF(COUNTIF(個人情報!$BI$5:$BI$401,"登録番号" &amp; リスト!O5738)&gt;=1,"",IF(VLOOKUP(O5738,登録者リスト!$A$1:$D$43729,4,FALSE)=基本情報!$D$6,O5738,"")),"")</f>
        <v/>
      </c>
    </row>
    <row r="5739" spans="15:16" x14ac:dyDescent="0.15">
      <c r="O5739">
        <v>5738</v>
      </c>
      <c r="P5739" t="str">
        <f>IFERROR(IF(COUNTIF(個人情報!$BI$5:$BI$401,"登録番号" &amp; リスト!O5739)&gt;=1,"",IF(VLOOKUP(O5739,登録者リスト!$A$1:$D$43729,4,FALSE)=基本情報!$D$6,O5739,"")),"")</f>
        <v/>
      </c>
    </row>
    <row r="5740" spans="15:16" x14ac:dyDescent="0.15">
      <c r="O5740">
        <v>5739</v>
      </c>
      <c r="P5740" t="str">
        <f>IFERROR(IF(COUNTIF(個人情報!$BI$5:$BI$401,"登録番号" &amp; リスト!O5740)&gt;=1,"",IF(VLOOKUP(O5740,登録者リスト!$A$1:$D$43729,4,FALSE)=基本情報!$D$6,O5740,"")),"")</f>
        <v/>
      </c>
    </row>
    <row r="5741" spans="15:16" x14ac:dyDescent="0.15">
      <c r="O5741">
        <v>5740</v>
      </c>
      <c r="P5741" t="str">
        <f>IFERROR(IF(COUNTIF(個人情報!$BI$5:$BI$401,"登録番号" &amp; リスト!O5741)&gt;=1,"",IF(VLOOKUP(O5741,登録者リスト!$A$1:$D$43729,4,FALSE)=基本情報!$D$6,O5741,"")),"")</f>
        <v/>
      </c>
    </row>
    <row r="5742" spans="15:16" x14ac:dyDescent="0.15">
      <c r="O5742">
        <v>5741</v>
      </c>
      <c r="P5742" t="str">
        <f>IFERROR(IF(COUNTIF(個人情報!$BI$5:$BI$401,"登録番号" &amp; リスト!O5742)&gt;=1,"",IF(VLOOKUP(O5742,登録者リスト!$A$1:$D$43729,4,FALSE)=基本情報!$D$6,O5742,"")),"")</f>
        <v/>
      </c>
    </row>
    <row r="5743" spans="15:16" x14ac:dyDescent="0.15">
      <c r="O5743">
        <v>5742</v>
      </c>
      <c r="P5743" t="str">
        <f>IFERROR(IF(COUNTIF(個人情報!$BI$5:$BI$401,"登録番号" &amp; リスト!O5743)&gt;=1,"",IF(VLOOKUP(O5743,登録者リスト!$A$1:$D$43729,4,FALSE)=基本情報!$D$6,O5743,"")),"")</f>
        <v/>
      </c>
    </row>
    <row r="5744" spans="15:16" x14ac:dyDescent="0.15">
      <c r="O5744">
        <v>5743</v>
      </c>
      <c r="P5744" t="str">
        <f>IFERROR(IF(COUNTIF(個人情報!$BI$5:$BI$401,"登録番号" &amp; リスト!O5744)&gt;=1,"",IF(VLOOKUP(O5744,登録者リスト!$A$1:$D$43729,4,FALSE)=基本情報!$D$6,O5744,"")),"")</f>
        <v/>
      </c>
    </row>
    <row r="5745" spans="15:16" x14ac:dyDescent="0.15">
      <c r="O5745">
        <v>5744</v>
      </c>
      <c r="P5745" t="str">
        <f>IFERROR(IF(COUNTIF(個人情報!$BI$5:$BI$401,"登録番号" &amp; リスト!O5745)&gt;=1,"",IF(VLOOKUP(O5745,登録者リスト!$A$1:$D$43729,4,FALSE)=基本情報!$D$6,O5745,"")),"")</f>
        <v/>
      </c>
    </row>
    <row r="5746" spans="15:16" x14ac:dyDescent="0.15">
      <c r="O5746">
        <v>5745</v>
      </c>
      <c r="P5746" t="str">
        <f>IFERROR(IF(COUNTIF(個人情報!$BI$5:$BI$401,"登録番号" &amp; リスト!O5746)&gt;=1,"",IF(VLOOKUP(O5746,登録者リスト!$A$1:$D$43729,4,FALSE)=基本情報!$D$6,O5746,"")),"")</f>
        <v/>
      </c>
    </row>
    <row r="5747" spans="15:16" x14ac:dyDescent="0.15">
      <c r="O5747">
        <v>5746</v>
      </c>
      <c r="P5747" t="str">
        <f>IFERROR(IF(COUNTIF(個人情報!$BI$5:$BI$401,"登録番号" &amp; リスト!O5747)&gt;=1,"",IF(VLOOKUP(O5747,登録者リスト!$A$1:$D$43729,4,FALSE)=基本情報!$D$6,O5747,"")),"")</f>
        <v/>
      </c>
    </row>
    <row r="5748" spans="15:16" x14ac:dyDescent="0.15">
      <c r="O5748">
        <v>5747</v>
      </c>
      <c r="P5748" t="str">
        <f>IFERROR(IF(COUNTIF(個人情報!$BI$5:$BI$401,"登録番号" &amp; リスト!O5748)&gt;=1,"",IF(VLOOKUP(O5748,登録者リスト!$A$1:$D$43729,4,FALSE)=基本情報!$D$6,O5748,"")),"")</f>
        <v/>
      </c>
    </row>
    <row r="5749" spans="15:16" x14ac:dyDescent="0.15">
      <c r="O5749">
        <v>5748</v>
      </c>
      <c r="P5749" t="str">
        <f>IFERROR(IF(COUNTIF(個人情報!$BI$5:$BI$401,"登録番号" &amp; リスト!O5749)&gt;=1,"",IF(VLOOKUP(O5749,登録者リスト!$A$1:$D$43729,4,FALSE)=基本情報!$D$6,O5749,"")),"")</f>
        <v/>
      </c>
    </row>
    <row r="5750" spans="15:16" x14ac:dyDescent="0.15">
      <c r="O5750">
        <v>5749</v>
      </c>
      <c r="P5750" t="str">
        <f>IFERROR(IF(COUNTIF(個人情報!$BI$5:$BI$401,"登録番号" &amp; リスト!O5750)&gt;=1,"",IF(VLOOKUP(O5750,登録者リスト!$A$1:$D$43729,4,FALSE)=基本情報!$D$6,O5750,"")),"")</f>
        <v/>
      </c>
    </row>
    <row r="5751" spans="15:16" x14ac:dyDescent="0.15">
      <c r="O5751">
        <v>5750</v>
      </c>
      <c r="P5751" t="str">
        <f>IFERROR(IF(COUNTIF(個人情報!$BI$5:$BI$401,"登録番号" &amp; リスト!O5751)&gt;=1,"",IF(VLOOKUP(O5751,登録者リスト!$A$1:$D$43729,4,FALSE)=基本情報!$D$6,O5751,"")),"")</f>
        <v/>
      </c>
    </row>
    <row r="5752" spans="15:16" x14ac:dyDescent="0.15">
      <c r="O5752">
        <v>5751</v>
      </c>
      <c r="P5752" t="str">
        <f>IFERROR(IF(COUNTIF(個人情報!$BI$5:$BI$401,"登録番号" &amp; リスト!O5752)&gt;=1,"",IF(VLOOKUP(O5752,登録者リスト!$A$1:$D$43729,4,FALSE)=基本情報!$D$6,O5752,"")),"")</f>
        <v/>
      </c>
    </row>
    <row r="5753" spans="15:16" x14ac:dyDescent="0.15">
      <c r="O5753">
        <v>5752</v>
      </c>
      <c r="P5753" t="str">
        <f>IFERROR(IF(COUNTIF(個人情報!$BI$5:$BI$401,"登録番号" &amp; リスト!O5753)&gt;=1,"",IF(VLOOKUP(O5753,登録者リスト!$A$1:$D$43729,4,FALSE)=基本情報!$D$6,O5753,"")),"")</f>
        <v/>
      </c>
    </row>
    <row r="5754" spans="15:16" x14ac:dyDescent="0.15">
      <c r="O5754">
        <v>5753</v>
      </c>
      <c r="P5754" t="str">
        <f>IFERROR(IF(COUNTIF(個人情報!$BI$5:$BI$401,"登録番号" &amp; リスト!O5754)&gt;=1,"",IF(VLOOKUP(O5754,登録者リスト!$A$1:$D$43729,4,FALSE)=基本情報!$D$6,O5754,"")),"")</f>
        <v/>
      </c>
    </row>
    <row r="5755" spans="15:16" x14ac:dyDescent="0.15">
      <c r="O5755">
        <v>5754</v>
      </c>
      <c r="P5755" t="str">
        <f>IFERROR(IF(COUNTIF(個人情報!$BI$5:$BI$401,"登録番号" &amp; リスト!O5755)&gt;=1,"",IF(VLOOKUP(O5755,登録者リスト!$A$1:$D$43729,4,FALSE)=基本情報!$D$6,O5755,"")),"")</f>
        <v/>
      </c>
    </row>
    <row r="5756" spans="15:16" x14ac:dyDescent="0.15">
      <c r="O5756">
        <v>5755</v>
      </c>
      <c r="P5756" t="str">
        <f>IFERROR(IF(COUNTIF(個人情報!$BI$5:$BI$401,"登録番号" &amp; リスト!O5756)&gt;=1,"",IF(VLOOKUP(O5756,登録者リスト!$A$1:$D$43729,4,FALSE)=基本情報!$D$6,O5756,"")),"")</f>
        <v/>
      </c>
    </row>
    <row r="5757" spans="15:16" x14ac:dyDescent="0.15">
      <c r="O5757">
        <v>5756</v>
      </c>
      <c r="P5757" t="str">
        <f>IFERROR(IF(COUNTIF(個人情報!$BI$5:$BI$401,"登録番号" &amp; リスト!O5757)&gt;=1,"",IF(VLOOKUP(O5757,登録者リスト!$A$1:$D$43729,4,FALSE)=基本情報!$D$6,O5757,"")),"")</f>
        <v/>
      </c>
    </row>
    <row r="5758" spans="15:16" x14ac:dyDescent="0.15">
      <c r="O5758">
        <v>5757</v>
      </c>
      <c r="P5758" t="str">
        <f>IFERROR(IF(COUNTIF(個人情報!$BI$5:$BI$401,"登録番号" &amp; リスト!O5758)&gt;=1,"",IF(VLOOKUP(O5758,登録者リスト!$A$1:$D$43729,4,FALSE)=基本情報!$D$6,O5758,"")),"")</f>
        <v/>
      </c>
    </row>
    <row r="5759" spans="15:16" x14ac:dyDescent="0.15">
      <c r="O5759">
        <v>5758</v>
      </c>
      <c r="P5759" t="str">
        <f>IFERROR(IF(COUNTIF(個人情報!$BI$5:$BI$401,"登録番号" &amp; リスト!O5759)&gt;=1,"",IF(VLOOKUP(O5759,登録者リスト!$A$1:$D$43729,4,FALSE)=基本情報!$D$6,O5759,"")),"")</f>
        <v/>
      </c>
    </row>
    <row r="5760" spans="15:16" x14ac:dyDescent="0.15">
      <c r="O5760">
        <v>5759</v>
      </c>
      <c r="P5760" t="str">
        <f>IFERROR(IF(COUNTIF(個人情報!$BI$5:$BI$401,"登録番号" &amp; リスト!O5760)&gt;=1,"",IF(VLOOKUP(O5760,登録者リスト!$A$1:$D$43729,4,FALSE)=基本情報!$D$6,O5760,"")),"")</f>
        <v/>
      </c>
    </row>
    <row r="5761" spans="15:16" x14ac:dyDescent="0.15">
      <c r="O5761">
        <v>5760</v>
      </c>
      <c r="P5761" t="str">
        <f>IFERROR(IF(COUNTIF(個人情報!$BI$5:$BI$401,"登録番号" &amp; リスト!O5761)&gt;=1,"",IF(VLOOKUP(O5761,登録者リスト!$A$1:$D$43729,4,FALSE)=基本情報!$D$6,O5761,"")),"")</f>
        <v/>
      </c>
    </row>
    <row r="5762" spans="15:16" x14ac:dyDescent="0.15">
      <c r="O5762">
        <v>5761</v>
      </c>
      <c r="P5762" t="str">
        <f>IFERROR(IF(COUNTIF(個人情報!$BI$5:$BI$401,"登録番号" &amp; リスト!O5762)&gt;=1,"",IF(VLOOKUP(O5762,登録者リスト!$A$1:$D$43729,4,FALSE)=基本情報!$D$6,O5762,"")),"")</f>
        <v/>
      </c>
    </row>
    <row r="5763" spans="15:16" x14ac:dyDescent="0.15">
      <c r="O5763">
        <v>5762</v>
      </c>
      <c r="P5763" t="str">
        <f>IFERROR(IF(COUNTIF(個人情報!$BI$5:$BI$401,"登録番号" &amp; リスト!O5763)&gt;=1,"",IF(VLOOKUP(O5763,登録者リスト!$A$1:$D$43729,4,FALSE)=基本情報!$D$6,O5763,"")),"")</f>
        <v/>
      </c>
    </row>
    <row r="5764" spans="15:16" x14ac:dyDescent="0.15">
      <c r="O5764">
        <v>5763</v>
      </c>
      <c r="P5764" t="str">
        <f>IFERROR(IF(COUNTIF(個人情報!$BI$5:$BI$401,"登録番号" &amp; リスト!O5764)&gt;=1,"",IF(VLOOKUP(O5764,登録者リスト!$A$1:$D$43729,4,FALSE)=基本情報!$D$6,O5764,"")),"")</f>
        <v/>
      </c>
    </row>
    <row r="5765" spans="15:16" x14ac:dyDescent="0.15">
      <c r="O5765">
        <v>5764</v>
      </c>
      <c r="P5765" t="str">
        <f>IFERROR(IF(COUNTIF(個人情報!$BI$5:$BI$401,"登録番号" &amp; リスト!O5765)&gt;=1,"",IF(VLOOKUP(O5765,登録者リスト!$A$1:$D$43729,4,FALSE)=基本情報!$D$6,O5765,"")),"")</f>
        <v/>
      </c>
    </row>
    <row r="5766" spans="15:16" x14ac:dyDescent="0.15">
      <c r="O5766">
        <v>5765</v>
      </c>
      <c r="P5766" t="str">
        <f>IFERROR(IF(COUNTIF(個人情報!$BI$5:$BI$401,"登録番号" &amp; リスト!O5766)&gt;=1,"",IF(VLOOKUP(O5766,登録者リスト!$A$1:$D$43729,4,FALSE)=基本情報!$D$6,O5766,"")),"")</f>
        <v/>
      </c>
    </row>
    <row r="5767" spans="15:16" x14ac:dyDescent="0.15">
      <c r="O5767">
        <v>5766</v>
      </c>
      <c r="P5767" t="str">
        <f>IFERROR(IF(COUNTIF(個人情報!$BI$5:$BI$401,"登録番号" &amp; リスト!O5767)&gt;=1,"",IF(VLOOKUP(O5767,登録者リスト!$A$1:$D$43729,4,FALSE)=基本情報!$D$6,O5767,"")),"")</f>
        <v/>
      </c>
    </row>
    <row r="5768" spans="15:16" x14ac:dyDescent="0.15">
      <c r="O5768">
        <v>5767</v>
      </c>
      <c r="P5768" t="str">
        <f>IFERROR(IF(COUNTIF(個人情報!$BI$5:$BI$401,"登録番号" &amp; リスト!O5768)&gt;=1,"",IF(VLOOKUP(O5768,登録者リスト!$A$1:$D$43729,4,FALSE)=基本情報!$D$6,O5768,"")),"")</f>
        <v/>
      </c>
    </row>
    <row r="5769" spans="15:16" x14ac:dyDescent="0.15">
      <c r="O5769">
        <v>5768</v>
      </c>
      <c r="P5769" t="str">
        <f>IFERROR(IF(COUNTIF(個人情報!$BI$5:$BI$401,"登録番号" &amp; リスト!O5769)&gt;=1,"",IF(VLOOKUP(O5769,登録者リスト!$A$1:$D$43729,4,FALSE)=基本情報!$D$6,O5769,"")),"")</f>
        <v/>
      </c>
    </row>
    <row r="5770" spans="15:16" x14ac:dyDescent="0.15">
      <c r="O5770">
        <v>5769</v>
      </c>
      <c r="P5770" t="str">
        <f>IFERROR(IF(COUNTIF(個人情報!$BI$5:$BI$401,"登録番号" &amp; リスト!O5770)&gt;=1,"",IF(VLOOKUP(O5770,登録者リスト!$A$1:$D$43729,4,FALSE)=基本情報!$D$6,O5770,"")),"")</f>
        <v/>
      </c>
    </row>
    <row r="5771" spans="15:16" x14ac:dyDescent="0.15">
      <c r="O5771">
        <v>5770</v>
      </c>
      <c r="P5771" t="str">
        <f>IFERROR(IF(COUNTIF(個人情報!$BI$5:$BI$401,"登録番号" &amp; リスト!O5771)&gt;=1,"",IF(VLOOKUP(O5771,登録者リスト!$A$1:$D$43729,4,FALSE)=基本情報!$D$6,O5771,"")),"")</f>
        <v/>
      </c>
    </row>
    <row r="5772" spans="15:16" x14ac:dyDescent="0.15">
      <c r="O5772">
        <v>5771</v>
      </c>
      <c r="P5772" t="str">
        <f>IFERROR(IF(COUNTIF(個人情報!$BI$5:$BI$401,"登録番号" &amp; リスト!O5772)&gt;=1,"",IF(VLOOKUP(O5772,登録者リスト!$A$1:$D$43729,4,FALSE)=基本情報!$D$6,O5772,"")),"")</f>
        <v/>
      </c>
    </row>
    <row r="5773" spans="15:16" x14ac:dyDescent="0.15">
      <c r="O5773">
        <v>5772</v>
      </c>
      <c r="P5773" t="str">
        <f>IFERROR(IF(COUNTIF(個人情報!$BI$5:$BI$401,"登録番号" &amp; リスト!O5773)&gt;=1,"",IF(VLOOKUP(O5773,登録者リスト!$A$1:$D$43729,4,FALSE)=基本情報!$D$6,O5773,"")),"")</f>
        <v/>
      </c>
    </row>
    <row r="5774" spans="15:16" x14ac:dyDescent="0.15">
      <c r="O5774">
        <v>5773</v>
      </c>
      <c r="P5774" t="str">
        <f>IFERROR(IF(COUNTIF(個人情報!$BI$5:$BI$401,"登録番号" &amp; リスト!O5774)&gt;=1,"",IF(VLOOKUP(O5774,登録者リスト!$A$1:$D$43729,4,FALSE)=基本情報!$D$6,O5774,"")),"")</f>
        <v/>
      </c>
    </row>
    <row r="5775" spans="15:16" x14ac:dyDescent="0.15">
      <c r="O5775">
        <v>5774</v>
      </c>
      <c r="P5775" t="str">
        <f>IFERROR(IF(COUNTIF(個人情報!$BI$5:$BI$401,"登録番号" &amp; リスト!O5775)&gt;=1,"",IF(VLOOKUP(O5775,登録者リスト!$A$1:$D$43729,4,FALSE)=基本情報!$D$6,O5775,"")),"")</f>
        <v/>
      </c>
    </row>
    <row r="5776" spans="15:16" x14ac:dyDescent="0.15">
      <c r="O5776">
        <v>5775</v>
      </c>
      <c r="P5776" t="str">
        <f>IFERROR(IF(COUNTIF(個人情報!$BI$5:$BI$401,"登録番号" &amp; リスト!O5776)&gt;=1,"",IF(VLOOKUP(O5776,登録者リスト!$A$1:$D$43729,4,FALSE)=基本情報!$D$6,O5776,"")),"")</f>
        <v/>
      </c>
    </row>
    <row r="5777" spans="15:16" x14ac:dyDescent="0.15">
      <c r="O5777">
        <v>5776</v>
      </c>
      <c r="P5777" t="str">
        <f>IFERROR(IF(COUNTIF(個人情報!$BI$5:$BI$401,"登録番号" &amp; リスト!O5777)&gt;=1,"",IF(VLOOKUP(O5777,登録者リスト!$A$1:$D$43729,4,FALSE)=基本情報!$D$6,O5777,"")),"")</f>
        <v/>
      </c>
    </row>
    <row r="5778" spans="15:16" x14ac:dyDescent="0.15">
      <c r="O5778">
        <v>5777</v>
      </c>
      <c r="P5778" t="str">
        <f>IFERROR(IF(COUNTIF(個人情報!$BI$5:$BI$401,"登録番号" &amp; リスト!O5778)&gt;=1,"",IF(VLOOKUP(O5778,登録者リスト!$A$1:$D$43729,4,FALSE)=基本情報!$D$6,O5778,"")),"")</f>
        <v/>
      </c>
    </row>
    <row r="5779" spans="15:16" x14ac:dyDescent="0.15">
      <c r="O5779">
        <v>5778</v>
      </c>
      <c r="P5779" t="str">
        <f>IFERROR(IF(COUNTIF(個人情報!$BI$5:$BI$401,"登録番号" &amp; リスト!O5779)&gt;=1,"",IF(VLOOKUP(O5779,登録者リスト!$A$1:$D$43729,4,FALSE)=基本情報!$D$6,O5779,"")),"")</f>
        <v/>
      </c>
    </row>
    <row r="5780" spans="15:16" x14ac:dyDescent="0.15">
      <c r="O5780">
        <v>5779</v>
      </c>
      <c r="P5780" t="str">
        <f>IFERROR(IF(COUNTIF(個人情報!$BI$5:$BI$401,"登録番号" &amp; リスト!O5780)&gt;=1,"",IF(VLOOKUP(O5780,登録者リスト!$A$1:$D$43729,4,FALSE)=基本情報!$D$6,O5780,"")),"")</f>
        <v/>
      </c>
    </row>
    <row r="5781" spans="15:16" x14ac:dyDescent="0.15">
      <c r="O5781">
        <v>5780</v>
      </c>
      <c r="P5781" t="str">
        <f>IFERROR(IF(COUNTIF(個人情報!$BI$5:$BI$401,"登録番号" &amp; リスト!O5781)&gt;=1,"",IF(VLOOKUP(O5781,登録者リスト!$A$1:$D$43729,4,FALSE)=基本情報!$D$6,O5781,"")),"")</f>
        <v/>
      </c>
    </row>
    <row r="5782" spans="15:16" x14ac:dyDescent="0.15">
      <c r="O5782">
        <v>5781</v>
      </c>
      <c r="P5782" t="str">
        <f>IFERROR(IF(COUNTIF(個人情報!$BI$5:$BI$401,"登録番号" &amp; リスト!O5782)&gt;=1,"",IF(VLOOKUP(O5782,登録者リスト!$A$1:$D$43729,4,FALSE)=基本情報!$D$6,O5782,"")),"")</f>
        <v/>
      </c>
    </row>
    <row r="5783" spans="15:16" x14ac:dyDescent="0.15">
      <c r="O5783">
        <v>5782</v>
      </c>
      <c r="P5783" t="str">
        <f>IFERROR(IF(COUNTIF(個人情報!$BI$5:$BI$401,"登録番号" &amp; リスト!O5783)&gt;=1,"",IF(VLOOKUP(O5783,登録者リスト!$A$1:$D$43729,4,FALSE)=基本情報!$D$6,O5783,"")),"")</f>
        <v/>
      </c>
    </row>
    <row r="5784" spans="15:16" x14ac:dyDescent="0.15">
      <c r="O5784">
        <v>5783</v>
      </c>
      <c r="P5784" t="str">
        <f>IFERROR(IF(COUNTIF(個人情報!$BI$5:$BI$401,"登録番号" &amp; リスト!O5784)&gt;=1,"",IF(VLOOKUP(O5784,登録者リスト!$A$1:$D$43729,4,FALSE)=基本情報!$D$6,O5784,"")),"")</f>
        <v/>
      </c>
    </row>
    <row r="5785" spans="15:16" x14ac:dyDescent="0.15">
      <c r="O5785">
        <v>5784</v>
      </c>
      <c r="P5785" t="str">
        <f>IFERROR(IF(COUNTIF(個人情報!$BI$5:$BI$401,"登録番号" &amp; リスト!O5785)&gt;=1,"",IF(VLOOKUP(O5785,登録者リスト!$A$1:$D$43729,4,FALSE)=基本情報!$D$6,O5785,"")),"")</f>
        <v/>
      </c>
    </row>
    <row r="5786" spans="15:16" x14ac:dyDescent="0.15">
      <c r="O5786">
        <v>5785</v>
      </c>
      <c r="P5786" t="str">
        <f>IFERROR(IF(COUNTIF(個人情報!$BI$5:$BI$401,"登録番号" &amp; リスト!O5786)&gt;=1,"",IF(VLOOKUP(O5786,登録者リスト!$A$1:$D$43729,4,FALSE)=基本情報!$D$6,O5786,"")),"")</f>
        <v/>
      </c>
    </row>
    <row r="5787" spans="15:16" x14ac:dyDescent="0.15">
      <c r="O5787">
        <v>5786</v>
      </c>
      <c r="P5787" t="str">
        <f>IFERROR(IF(COUNTIF(個人情報!$BI$5:$BI$401,"登録番号" &amp; リスト!O5787)&gt;=1,"",IF(VLOOKUP(O5787,登録者リスト!$A$1:$D$43729,4,FALSE)=基本情報!$D$6,O5787,"")),"")</f>
        <v/>
      </c>
    </row>
    <row r="5788" spans="15:16" x14ac:dyDescent="0.15">
      <c r="O5788">
        <v>5787</v>
      </c>
      <c r="P5788" t="str">
        <f>IFERROR(IF(COUNTIF(個人情報!$BI$5:$BI$401,"登録番号" &amp; リスト!O5788)&gt;=1,"",IF(VLOOKUP(O5788,登録者リスト!$A$1:$D$43729,4,FALSE)=基本情報!$D$6,O5788,"")),"")</f>
        <v/>
      </c>
    </row>
    <row r="5789" spans="15:16" x14ac:dyDescent="0.15">
      <c r="O5789">
        <v>5788</v>
      </c>
      <c r="P5789" t="str">
        <f>IFERROR(IF(COUNTIF(個人情報!$BI$5:$BI$401,"登録番号" &amp; リスト!O5789)&gt;=1,"",IF(VLOOKUP(O5789,登録者リスト!$A$1:$D$43729,4,FALSE)=基本情報!$D$6,O5789,"")),"")</f>
        <v/>
      </c>
    </row>
    <row r="5790" spans="15:16" x14ac:dyDescent="0.15">
      <c r="O5790">
        <v>5789</v>
      </c>
      <c r="P5790" t="str">
        <f>IFERROR(IF(COUNTIF(個人情報!$BI$5:$BI$401,"登録番号" &amp; リスト!O5790)&gt;=1,"",IF(VLOOKUP(O5790,登録者リスト!$A$1:$D$43729,4,FALSE)=基本情報!$D$6,O5790,"")),"")</f>
        <v/>
      </c>
    </row>
    <row r="5791" spans="15:16" x14ac:dyDescent="0.15">
      <c r="O5791">
        <v>5790</v>
      </c>
      <c r="P5791" t="str">
        <f>IFERROR(IF(COUNTIF(個人情報!$BI$5:$BI$401,"登録番号" &amp; リスト!O5791)&gt;=1,"",IF(VLOOKUP(O5791,登録者リスト!$A$1:$D$43729,4,FALSE)=基本情報!$D$6,O5791,"")),"")</f>
        <v/>
      </c>
    </row>
    <row r="5792" spans="15:16" x14ac:dyDescent="0.15">
      <c r="O5792">
        <v>5791</v>
      </c>
      <c r="P5792" t="str">
        <f>IFERROR(IF(COUNTIF(個人情報!$BI$5:$BI$401,"登録番号" &amp; リスト!O5792)&gt;=1,"",IF(VLOOKUP(O5792,登録者リスト!$A$1:$D$43729,4,FALSE)=基本情報!$D$6,O5792,"")),"")</f>
        <v/>
      </c>
    </row>
    <row r="5793" spans="15:16" x14ac:dyDescent="0.15">
      <c r="O5793">
        <v>5792</v>
      </c>
      <c r="P5793" t="str">
        <f>IFERROR(IF(COUNTIF(個人情報!$BI$5:$BI$401,"登録番号" &amp; リスト!O5793)&gt;=1,"",IF(VLOOKUP(O5793,登録者リスト!$A$1:$D$43729,4,FALSE)=基本情報!$D$6,O5793,"")),"")</f>
        <v/>
      </c>
    </row>
    <row r="5794" spans="15:16" x14ac:dyDescent="0.15">
      <c r="O5794">
        <v>5793</v>
      </c>
      <c r="P5794" t="str">
        <f>IFERROR(IF(COUNTIF(個人情報!$BI$5:$BI$401,"登録番号" &amp; リスト!O5794)&gt;=1,"",IF(VLOOKUP(O5794,登録者リスト!$A$1:$D$43729,4,FALSE)=基本情報!$D$6,O5794,"")),"")</f>
        <v/>
      </c>
    </row>
    <row r="5795" spans="15:16" x14ac:dyDescent="0.15">
      <c r="O5795">
        <v>5794</v>
      </c>
      <c r="P5795" t="str">
        <f>IFERROR(IF(COUNTIF(個人情報!$BI$5:$BI$401,"登録番号" &amp; リスト!O5795)&gt;=1,"",IF(VLOOKUP(O5795,登録者リスト!$A$1:$D$43729,4,FALSE)=基本情報!$D$6,O5795,"")),"")</f>
        <v/>
      </c>
    </row>
    <row r="5796" spans="15:16" x14ac:dyDescent="0.15">
      <c r="O5796">
        <v>5795</v>
      </c>
      <c r="P5796" t="str">
        <f>IFERROR(IF(COUNTIF(個人情報!$BI$5:$BI$401,"登録番号" &amp; リスト!O5796)&gt;=1,"",IF(VLOOKUP(O5796,登録者リスト!$A$1:$D$43729,4,FALSE)=基本情報!$D$6,O5796,"")),"")</f>
        <v/>
      </c>
    </row>
    <row r="5797" spans="15:16" x14ac:dyDescent="0.15">
      <c r="O5797">
        <v>5796</v>
      </c>
      <c r="P5797" t="str">
        <f>IFERROR(IF(COUNTIF(個人情報!$BI$5:$BI$401,"登録番号" &amp; リスト!O5797)&gt;=1,"",IF(VLOOKUP(O5797,登録者リスト!$A$1:$D$43729,4,FALSE)=基本情報!$D$6,O5797,"")),"")</f>
        <v/>
      </c>
    </row>
    <row r="5798" spans="15:16" x14ac:dyDescent="0.15">
      <c r="O5798">
        <v>5797</v>
      </c>
      <c r="P5798" t="str">
        <f>IFERROR(IF(COUNTIF(個人情報!$BI$5:$BI$401,"登録番号" &amp; リスト!O5798)&gt;=1,"",IF(VLOOKUP(O5798,登録者リスト!$A$1:$D$43729,4,FALSE)=基本情報!$D$6,O5798,"")),"")</f>
        <v/>
      </c>
    </row>
    <row r="5799" spans="15:16" x14ac:dyDescent="0.15">
      <c r="O5799">
        <v>5798</v>
      </c>
      <c r="P5799" t="str">
        <f>IFERROR(IF(COUNTIF(個人情報!$BI$5:$BI$401,"登録番号" &amp; リスト!O5799)&gt;=1,"",IF(VLOOKUP(O5799,登録者リスト!$A$1:$D$43729,4,FALSE)=基本情報!$D$6,O5799,"")),"")</f>
        <v/>
      </c>
    </row>
    <row r="5800" spans="15:16" x14ac:dyDescent="0.15">
      <c r="O5800">
        <v>5799</v>
      </c>
      <c r="P5800" t="str">
        <f>IFERROR(IF(COUNTIF(個人情報!$BI$5:$BI$401,"登録番号" &amp; リスト!O5800)&gt;=1,"",IF(VLOOKUP(O5800,登録者リスト!$A$1:$D$43729,4,FALSE)=基本情報!$D$6,O5800,"")),"")</f>
        <v/>
      </c>
    </row>
    <row r="5801" spans="15:16" x14ac:dyDescent="0.15">
      <c r="O5801">
        <v>5800</v>
      </c>
      <c r="P5801" t="str">
        <f>IFERROR(IF(COUNTIF(個人情報!$BI$5:$BI$401,"登録番号" &amp; リスト!O5801)&gt;=1,"",IF(VLOOKUP(O5801,登録者リスト!$A$1:$D$43729,4,FALSE)=基本情報!$D$6,O5801,"")),"")</f>
        <v/>
      </c>
    </row>
    <row r="5802" spans="15:16" x14ac:dyDescent="0.15">
      <c r="O5802">
        <v>5801</v>
      </c>
      <c r="P5802" t="str">
        <f>IFERROR(IF(COUNTIF(個人情報!$BI$5:$BI$401,"登録番号" &amp; リスト!O5802)&gt;=1,"",IF(VLOOKUP(O5802,登録者リスト!$A$1:$D$43729,4,FALSE)=基本情報!$D$6,O5802,"")),"")</f>
        <v/>
      </c>
    </row>
    <row r="5803" spans="15:16" x14ac:dyDescent="0.15">
      <c r="O5803">
        <v>5802</v>
      </c>
      <c r="P5803" t="str">
        <f>IFERROR(IF(COUNTIF(個人情報!$BI$5:$BI$401,"登録番号" &amp; リスト!O5803)&gt;=1,"",IF(VLOOKUP(O5803,登録者リスト!$A$1:$D$43729,4,FALSE)=基本情報!$D$6,O5803,"")),"")</f>
        <v/>
      </c>
    </row>
    <row r="5804" spans="15:16" x14ac:dyDescent="0.15">
      <c r="O5804">
        <v>5803</v>
      </c>
      <c r="P5804" t="str">
        <f>IFERROR(IF(COUNTIF(個人情報!$BI$5:$BI$401,"登録番号" &amp; リスト!O5804)&gt;=1,"",IF(VLOOKUP(O5804,登録者リスト!$A$1:$D$43729,4,FALSE)=基本情報!$D$6,O5804,"")),"")</f>
        <v/>
      </c>
    </row>
    <row r="5805" spans="15:16" x14ac:dyDescent="0.15">
      <c r="O5805">
        <v>5804</v>
      </c>
      <c r="P5805" t="str">
        <f>IFERROR(IF(COUNTIF(個人情報!$BI$5:$BI$401,"登録番号" &amp; リスト!O5805)&gt;=1,"",IF(VLOOKUP(O5805,登録者リスト!$A$1:$D$43729,4,FALSE)=基本情報!$D$6,O5805,"")),"")</f>
        <v/>
      </c>
    </row>
    <row r="5806" spans="15:16" x14ac:dyDescent="0.15">
      <c r="O5806">
        <v>5805</v>
      </c>
      <c r="P5806" t="str">
        <f>IFERROR(IF(COUNTIF(個人情報!$BI$5:$BI$401,"登録番号" &amp; リスト!O5806)&gt;=1,"",IF(VLOOKUP(O5806,登録者リスト!$A$1:$D$43729,4,FALSE)=基本情報!$D$6,O5806,"")),"")</f>
        <v/>
      </c>
    </row>
    <row r="5807" spans="15:16" x14ac:dyDescent="0.15">
      <c r="O5807">
        <v>5806</v>
      </c>
      <c r="P5807" t="str">
        <f>IFERROR(IF(COUNTIF(個人情報!$BI$5:$BI$401,"登録番号" &amp; リスト!O5807)&gt;=1,"",IF(VLOOKUP(O5807,登録者リスト!$A$1:$D$43729,4,FALSE)=基本情報!$D$6,O5807,"")),"")</f>
        <v/>
      </c>
    </row>
    <row r="5808" spans="15:16" x14ac:dyDescent="0.15">
      <c r="O5808">
        <v>5807</v>
      </c>
      <c r="P5808" t="str">
        <f>IFERROR(IF(COUNTIF(個人情報!$BI$5:$BI$401,"登録番号" &amp; リスト!O5808)&gt;=1,"",IF(VLOOKUP(O5808,登録者リスト!$A$1:$D$43729,4,FALSE)=基本情報!$D$6,O5808,"")),"")</f>
        <v/>
      </c>
    </row>
    <row r="5809" spans="15:16" x14ac:dyDescent="0.15">
      <c r="O5809">
        <v>5808</v>
      </c>
      <c r="P5809" t="str">
        <f>IFERROR(IF(COUNTIF(個人情報!$BI$5:$BI$401,"登録番号" &amp; リスト!O5809)&gt;=1,"",IF(VLOOKUP(O5809,登録者リスト!$A$1:$D$43729,4,FALSE)=基本情報!$D$6,O5809,"")),"")</f>
        <v/>
      </c>
    </row>
    <row r="5810" spans="15:16" x14ac:dyDescent="0.15">
      <c r="O5810">
        <v>5809</v>
      </c>
      <c r="P5810" t="str">
        <f>IFERROR(IF(COUNTIF(個人情報!$BI$5:$BI$401,"登録番号" &amp; リスト!O5810)&gt;=1,"",IF(VLOOKUP(O5810,登録者リスト!$A$1:$D$43729,4,FALSE)=基本情報!$D$6,O5810,"")),"")</f>
        <v/>
      </c>
    </row>
    <row r="5811" spans="15:16" x14ac:dyDescent="0.15">
      <c r="O5811">
        <v>5810</v>
      </c>
      <c r="P5811" t="str">
        <f>IFERROR(IF(COUNTIF(個人情報!$BI$5:$BI$401,"登録番号" &amp; リスト!O5811)&gt;=1,"",IF(VLOOKUP(O5811,登録者リスト!$A$1:$D$43729,4,FALSE)=基本情報!$D$6,O5811,"")),"")</f>
        <v/>
      </c>
    </row>
    <row r="5812" spans="15:16" x14ac:dyDescent="0.15">
      <c r="O5812">
        <v>5811</v>
      </c>
      <c r="P5812" t="str">
        <f>IFERROR(IF(COUNTIF(個人情報!$BI$5:$BI$401,"登録番号" &amp; リスト!O5812)&gt;=1,"",IF(VLOOKUP(O5812,登録者リスト!$A$1:$D$43729,4,FALSE)=基本情報!$D$6,O5812,"")),"")</f>
        <v/>
      </c>
    </row>
    <row r="5813" spans="15:16" x14ac:dyDescent="0.15">
      <c r="O5813">
        <v>5812</v>
      </c>
      <c r="P5813" t="str">
        <f>IFERROR(IF(COUNTIF(個人情報!$BI$5:$BI$401,"登録番号" &amp; リスト!O5813)&gt;=1,"",IF(VLOOKUP(O5813,登録者リスト!$A$1:$D$43729,4,FALSE)=基本情報!$D$6,O5813,"")),"")</f>
        <v/>
      </c>
    </row>
    <row r="5814" spans="15:16" x14ac:dyDescent="0.15">
      <c r="O5814">
        <v>5813</v>
      </c>
      <c r="P5814" t="str">
        <f>IFERROR(IF(COUNTIF(個人情報!$BI$5:$BI$401,"登録番号" &amp; リスト!O5814)&gt;=1,"",IF(VLOOKUP(O5814,登録者リスト!$A$1:$D$43729,4,FALSE)=基本情報!$D$6,O5814,"")),"")</f>
        <v/>
      </c>
    </row>
    <row r="5815" spans="15:16" x14ac:dyDescent="0.15">
      <c r="O5815">
        <v>5814</v>
      </c>
      <c r="P5815" t="str">
        <f>IFERROR(IF(COUNTIF(個人情報!$BI$5:$BI$401,"登録番号" &amp; リスト!O5815)&gt;=1,"",IF(VLOOKUP(O5815,登録者リスト!$A$1:$D$43729,4,FALSE)=基本情報!$D$6,O5815,"")),"")</f>
        <v/>
      </c>
    </row>
    <row r="5816" spans="15:16" x14ac:dyDescent="0.15">
      <c r="O5816">
        <v>5815</v>
      </c>
      <c r="P5816" t="str">
        <f>IFERROR(IF(COUNTIF(個人情報!$BI$5:$BI$401,"登録番号" &amp; リスト!O5816)&gt;=1,"",IF(VLOOKUP(O5816,登録者リスト!$A$1:$D$43729,4,FALSE)=基本情報!$D$6,O5816,"")),"")</f>
        <v/>
      </c>
    </row>
    <row r="5817" spans="15:16" x14ac:dyDescent="0.15">
      <c r="O5817">
        <v>5816</v>
      </c>
      <c r="P5817" t="str">
        <f>IFERROR(IF(COUNTIF(個人情報!$BI$5:$BI$401,"登録番号" &amp; リスト!O5817)&gt;=1,"",IF(VLOOKUP(O5817,登録者リスト!$A$1:$D$43729,4,FALSE)=基本情報!$D$6,O5817,"")),"")</f>
        <v/>
      </c>
    </row>
    <row r="5818" spans="15:16" x14ac:dyDescent="0.15">
      <c r="O5818">
        <v>5817</v>
      </c>
      <c r="P5818" t="str">
        <f>IFERROR(IF(COUNTIF(個人情報!$BI$5:$BI$401,"登録番号" &amp; リスト!O5818)&gt;=1,"",IF(VLOOKUP(O5818,登録者リスト!$A$1:$D$43729,4,FALSE)=基本情報!$D$6,O5818,"")),"")</f>
        <v/>
      </c>
    </row>
    <row r="5819" spans="15:16" x14ac:dyDescent="0.15">
      <c r="O5819">
        <v>5818</v>
      </c>
      <c r="P5819" t="str">
        <f>IFERROR(IF(COUNTIF(個人情報!$BI$5:$BI$401,"登録番号" &amp; リスト!O5819)&gt;=1,"",IF(VLOOKUP(O5819,登録者リスト!$A$1:$D$43729,4,FALSE)=基本情報!$D$6,O5819,"")),"")</f>
        <v/>
      </c>
    </row>
    <row r="5820" spans="15:16" x14ac:dyDescent="0.15">
      <c r="O5820">
        <v>5819</v>
      </c>
      <c r="P5820" t="str">
        <f>IFERROR(IF(COUNTIF(個人情報!$BI$5:$BI$401,"登録番号" &amp; リスト!O5820)&gt;=1,"",IF(VLOOKUP(O5820,登録者リスト!$A$1:$D$43729,4,FALSE)=基本情報!$D$6,O5820,"")),"")</f>
        <v/>
      </c>
    </row>
    <row r="5821" spans="15:16" x14ac:dyDescent="0.15">
      <c r="O5821">
        <v>5820</v>
      </c>
      <c r="P5821" t="str">
        <f>IFERROR(IF(COUNTIF(個人情報!$BI$5:$BI$401,"登録番号" &amp; リスト!O5821)&gt;=1,"",IF(VLOOKUP(O5821,登録者リスト!$A$1:$D$43729,4,FALSE)=基本情報!$D$6,O5821,"")),"")</f>
        <v/>
      </c>
    </row>
    <row r="5822" spans="15:16" x14ac:dyDescent="0.15">
      <c r="O5822">
        <v>5821</v>
      </c>
      <c r="P5822" t="str">
        <f>IFERROR(IF(COUNTIF(個人情報!$BI$5:$BI$401,"登録番号" &amp; リスト!O5822)&gt;=1,"",IF(VLOOKUP(O5822,登録者リスト!$A$1:$D$43729,4,FALSE)=基本情報!$D$6,O5822,"")),"")</f>
        <v/>
      </c>
    </row>
    <row r="5823" spans="15:16" x14ac:dyDescent="0.15">
      <c r="O5823">
        <v>5822</v>
      </c>
      <c r="P5823" t="str">
        <f>IFERROR(IF(COUNTIF(個人情報!$BI$5:$BI$401,"登録番号" &amp; リスト!O5823)&gt;=1,"",IF(VLOOKUP(O5823,登録者リスト!$A$1:$D$43729,4,FALSE)=基本情報!$D$6,O5823,"")),"")</f>
        <v/>
      </c>
    </row>
    <row r="5824" spans="15:16" x14ac:dyDescent="0.15">
      <c r="O5824">
        <v>5823</v>
      </c>
      <c r="P5824" t="str">
        <f>IFERROR(IF(COUNTIF(個人情報!$BI$5:$BI$401,"登録番号" &amp; リスト!O5824)&gt;=1,"",IF(VLOOKUP(O5824,登録者リスト!$A$1:$D$43729,4,FALSE)=基本情報!$D$6,O5824,"")),"")</f>
        <v/>
      </c>
    </row>
    <row r="5825" spans="15:16" x14ac:dyDescent="0.15">
      <c r="O5825">
        <v>5824</v>
      </c>
      <c r="P5825" t="str">
        <f>IFERROR(IF(COUNTIF(個人情報!$BI$5:$BI$401,"登録番号" &amp; リスト!O5825)&gt;=1,"",IF(VLOOKUP(O5825,登録者リスト!$A$1:$D$43729,4,FALSE)=基本情報!$D$6,O5825,"")),"")</f>
        <v/>
      </c>
    </row>
    <row r="5826" spans="15:16" x14ac:dyDescent="0.15">
      <c r="O5826">
        <v>5825</v>
      </c>
      <c r="P5826" t="str">
        <f>IFERROR(IF(COUNTIF(個人情報!$BI$5:$BI$401,"登録番号" &amp; リスト!O5826)&gt;=1,"",IF(VLOOKUP(O5826,登録者リスト!$A$1:$D$43729,4,FALSE)=基本情報!$D$6,O5826,"")),"")</f>
        <v/>
      </c>
    </row>
    <row r="5827" spans="15:16" x14ac:dyDescent="0.15">
      <c r="O5827">
        <v>5826</v>
      </c>
      <c r="P5827" t="str">
        <f>IFERROR(IF(COUNTIF(個人情報!$BI$5:$BI$401,"登録番号" &amp; リスト!O5827)&gt;=1,"",IF(VLOOKUP(O5827,登録者リスト!$A$1:$D$43729,4,FALSE)=基本情報!$D$6,O5827,"")),"")</f>
        <v/>
      </c>
    </row>
    <row r="5828" spans="15:16" x14ac:dyDescent="0.15">
      <c r="O5828">
        <v>5827</v>
      </c>
      <c r="P5828" t="str">
        <f>IFERROR(IF(COUNTIF(個人情報!$BI$5:$BI$401,"登録番号" &amp; リスト!O5828)&gt;=1,"",IF(VLOOKUP(O5828,登録者リスト!$A$1:$D$43729,4,FALSE)=基本情報!$D$6,O5828,"")),"")</f>
        <v/>
      </c>
    </row>
    <row r="5829" spans="15:16" x14ac:dyDescent="0.15">
      <c r="O5829">
        <v>5828</v>
      </c>
      <c r="P5829" t="str">
        <f>IFERROR(IF(COUNTIF(個人情報!$BI$5:$BI$401,"登録番号" &amp; リスト!O5829)&gt;=1,"",IF(VLOOKUP(O5829,登録者リスト!$A$1:$D$43729,4,FALSE)=基本情報!$D$6,O5829,"")),"")</f>
        <v/>
      </c>
    </row>
    <row r="5830" spans="15:16" x14ac:dyDescent="0.15">
      <c r="O5830">
        <v>5829</v>
      </c>
      <c r="P5830" t="str">
        <f>IFERROR(IF(COUNTIF(個人情報!$BI$5:$BI$401,"登録番号" &amp; リスト!O5830)&gt;=1,"",IF(VLOOKUP(O5830,登録者リスト!$A$1:$D$43729,4,FALSE)=基本情報!$D$6,O5830,"")),"")</f>
        <v/>
      </c>
    </row>
    <row r="5831" spans="15:16" x14ac:dyDescent="0.15">
      <c r="O5831">
        <v>5830</v>
      </c>
      <c r="P5831" t="str">
        <f>IFERROR(IF(COUNTIF(個人情報!$BI$5:$BI$401,"登録番号" &amp; リスト!O5831)&gt;=1,"",IF(VLOOKUP(O5831,登録者リスト!$A$1:$D$43729,4,FALSE)=基本情報!$D$6,O5831,"")),"")</f>
        <v/>
      </c>
    </row>
    <row r="5832" spans="15:16" x14ac:dyDescent="0.15">
      <c r="O5832">
        <v>5831</v>
      </c>
      <c r="P5832" t="str">
        <f>IFERROR(IF(COUNTIF(個人情報!$BI$5:$BI$401,"登録番号" &amp; リスト!O5832)&gt;=1,"",IF(VLOOKUP(O5832,登録者リスト!$A$1:$D$43729,4,FALSE)=基本情報!$D$6,O5832,"")),"")</f>
        <v/>
      </c>
    </row>
    <row r="5833" spans="15:16" x14ac:dyDescent="0.15">
      <c r="O5833">
        <v>5832</v>
      </c>
      <c r="P5833" t="str">
        <f>IFERROR(IF(COUNTIF(個人情報!$BI$5:$BI$401,"登録番号" &amp; リスト!O5833)&gt;=1,"",IF(VLOOKUP(O5833,登録者リスト!$A$1:$D$43729,4,FALSE)=基本情報!$D$6,O5833,"")),"")</f>
        <v/>
      </c>
    </row>
    <row r="5834" spans="15:16" x14ac:dyDescent="0.15">
      <c r="O5834">
        <v>5833</v>
      </c>
      <c r="P5834" t="str">
        <f>IFERROR(IF(COUNTIF(個人情報!$BI$5:$BI$401,"登録番号" &amp; リスト!O5834)&gt;=1,"",IF(VLOOKUP(O5834,登録者リスト!$A$1:$D$43729,4,FALSE)=基本情報!$D$6,O5834,"")),"")</f>
        <v/>
      </c>
    </row>
    <row r="5835" spans="15:16" x14ac:dyDescent="0.15">
      <c r="O5835">
        <v>5834</v>
      </c>
      <c r="P5835" t="str">
        <f>IFERROR(IF(COUNTIF(個人情報!$BI$5:$BI$401,"登録番号" &amp; リスト!O5835)&gt;=1,"",IF(VLOOKUP(O5835,登録者リスト!$A$1:$D$43729,4,FALSE)=基本情報!$D$6,O5835,"")),"")</f>
        <v/>
      </c>
    </row>
    <row r="5836" spans="15:16" x14ac:dyDescent="0.15">
      <c r="O5836">
        <v>5835</v>
      </c>
      <c r="P5836" t="str">
        <f>IFERROR(IF(COUNTIF(個人情報!$BI$5:$BI$401,"登録番号" &amp; リスト!O5836)&gt;=1,"",IF(VLOOKUP(O5836,登録者リスト!$A$1:$D$43729,4,FALSE)=基本情報!$D$6,O5836,"")),"")</f>
        <v/>
      </c>
    </row>
    <row r="5837" spans="15:16" x14ac:dyDescent="0.15">
      <c r="O5837">
        <v>5836</v>
      </c>
      <c r="P5837" t="str">
        <f>IFERROR(IF(COUNTIF(個人情報!$BI$5:$BI$401,"登録番号" &amp; リスト!O5837)&gt;=1,"",IF(VLOOKUP(O5837,登録者リスト!$A$1:$D$43729,4,FALSE)=基本情報!$D$6,O5837,"")),"")</f>
        <v/>
      </c>
    </row>
    <row r="5838" spans="15:16" x14ac:dyDescent="0.15">
      <c r="O5838">
        <v>5837</v>
      </c>
      <c r="P5838" t="str">
        <f>IFERROR(IF(COUNTIF(個人情報!$BI$5:$BI$401,"登録番号" &amp; リスト!O5838)&gt;=1,"",IF(VLOOKUP(O5838,登録者リスト!$A$1:$D$43729,4,FALSE)=基本情報!$D$6,O5838,"")),"")</f>
        <v/>
      </c>
    </row>
    <row r="5839" spans="15:16" x14ac:dyDescent="0.15">
      <c r="O5839">
        <v>5838</v>
      </c>
      <c r="P5839" t="str">
        <f>IFERROR(IF(COUNTIF(個人情報!$BI$5:$BI$401,"登録番号" &amp; リスト!O5839)&gt;=1,"",IF(VLOOKUP(O5839,登録者リスト!$A$1:$D$43729,4,FALSE)=基本情報!$D$6,O5839,"")),"")</f>
        <v/>
      </c>
    </row>
    <row r="5840" spans="15:16" x14ac:dyDescent="0.15">
      <c r="O5840">
        <v>5839</v>
      </c>
      <c r="P5840" t="str">
        <f>IFERROR(IF(COUNTIF(個人情報!$BI$5:$BI$401,"登録番号" &amp; リスト!O5840)&gt;=1,"",IF(VLOOKUP(O5840,登録者リスト!$A$1:$D$43729,4,FALSE)=基本情報!$D$6,O5840,"")),"")</f>
        <v/>
      </c>
    </row>
    <row r="5841" spans="15:16" x14ac:dyDescent="0.15">
      <c r="O5841">
        <v>5840</v>
      </c>
      <c r="P5841" t="str">
        <f>IFERROR(IF(COUNTIF(個人情報!$BI$5:$BI$401,"登録番号" &amp; リスト!O5841)&gt;=1,"",IF(VLOOKUP(O5841,登録者リスト!$A$1:$D$43729,4,FALSE)=基本情報!$D$6,O5841,"")),"")</f>
        <v/>
      </c>
    </row>
    <row r="5842" spans="15:16" x14ac:dyDescent="0.15">
      <c r="O5842">
        <v>5841</v>
      </c>
      <c r="P5842" t="str">
        <f>IFERROR(IF(COUNTIF(個人情報!$BI$5:$BI$401,"登録番号" &amp; リスト!O5842)&gt;=1,"",IF(VLOOKUP(O5842,登録者リスト!$A$1:$D$43729,4,FALSE)=基本情報!$D$6,O5842,"")),"")</f>
        <v/>
      </c>
    </row>
    <row r="5843" spans="15:16" x14ac:dyDescent="0.15">
      <c r="O5843">
        <v>5842</v>
      </c>
      <c r="P5843" t="str">
        <f>IFERROR(IF(COUNTIF(個人情報!$BI$5:$BI$401,"登録番号" &amp; リスト!O5843)&gt;=1,"",IF(VLOOKUP(O5843,登録者リスト!$A$1:$D$43729,4,FALSE)=基本情報!$D$6,O5843,"")),"")</f>
        <v/>
      </c>
    </row>
    <row r="5844" spans="15:16" x14ac:dyDescent="0.15">
      <c r="O5844">
        <v>5843</v>
      </c>
      <c r="P5844" t="str">
        <f>IFERROR(IF(COUNTIF(個人情報!$BI$5:$BI$401,"登録番号" &amp; リスト!O5844)&gt;=1,"",IF(VLOOKUP(O5844,登録者リスト!$A$1:$D$43729,4,FALSE)=基本情報!$D$6,O5844,"")),"")</f>
        <v/>
      </c>
    </row>
    <row r="5845" spans="15:16" x14ac:dyDescent="0.15">
      <c r="O5845">
        <v>5844</v>
      </c>
      <c r="P5845" t="str">
        <f>IFERROR(IF(COUNTIF(個人情報!$BI$5:$BI$401,"登録番号" &amp; リスト!O5845)&gt;=1,"",IF(VLOOKUP(O5845,登録者リスト!$A$1:$D$43729,4,FALSE)=基本情報!$D$6,O5845,"")),"")</f>
        <v/>
      </c>
    </row>
    <row r="5846" spans="15:16" x14ac:dyDescent="0.15">
      <c r="O5846">
        <v>5845</v>
      </c>
      <c r="P5846" t="str">
        <f>IFERROR(IF(COUNTIF(個人情報!$BI$5:$BI$401,"登録番号" &amp; リスト!O5846)&gt;=1,"",IF(VLOOKUP(O5846,登録者リスト!$A$1:$D$43729,4,FALSE)=基本情報!$D$6,O5846,"")),"")</f>
        <v/>
      </c>
    </row>
    <row r="5847" spans="15:16" x14ac:dyDescent="0.15">
      <c r="O5847">
        <v>5846</v>
      </c>
      <c r="P5847" t="str">
        <f>IFERROR(IF(COUNTIF(個人情報!$BI$5:$BI$401,"登録番号" &amp; リスト!O5847)&gt;=1,"",IF(VLOOKUP(O5847,登録者リスト!$A$1:$D$43729,4,FALSE)=基本情報!$D$6,O5847,"")),"")</f>
        <v/>
      </c>
    </row>
    <row r="5848" spans="15:16" x14ac:dyDescent="0.15">
      <c r="O5848">
        <v>5847</v>
      </c>
      <c r="P5848" t="str">
        <f>IFERROR(IF(COUNTIF(個人情報!$BI$5:$BI$401,"登録番号" &amp; リスト!O5848)&gt;=1,"",IF(VLOOKUP(O5848,登録者リスト!$A$1:$D$43729,4,FALSE)=基本情報!$D$6,O5848,"")),"")</f>
        <v/>
      </c>
    </row>
    <row r="5849" spans="15:16" x14ac:dyDescent="0.15">
      <c r="O5849">
        <v>5848</v>
      </c>
      <c r="P5849" t="str">
        <f>IFERROR(IF(COUNTIF(個人情報!$BI$5:$BI$401,"登録番号" &amp; リスト!O5849)&gt;=1,"",IF(VLOOKUP(O5849,登録者リスト!$A$1:$D$43729,4,FALSE)=基本情報!$D$6,O5849,"")),"")</f>
        <v/>
      </c>
    </row>
    <row r="5850" spans="15:16" x14ac:dyDescent="0.15">
      <c r="O5850">
        <v>5849</v>
      </c>
      <c r="P5850" t="str">
        <f>IFERROR(IF(COUNTIF(個人情報!$BI$5:$BI$401,"登録番号" &amp; リスト!O5850)&gt;=1,"",IF(VLOOKUP(O5850,登録者リスト!$A$1:$D$43729,4,FALSE)=基本情報!$D$6,O5850,"")),"")</f>
        <v/>
      </c>
    </row>
    <row r="5851" spans="15:16" x14ac:dyDescent="0.15">
      <c r="O5851">
        <v>5850</v>
      </c>
      <c r="P5851" t="str">
        <f>IFERROR(IF(COUNTIF(個人情報!$BI$5:$BI$401,"登録番号" &amp; リスト!O5851)&gt;=1,"",IF(VLOOKUP(O5851,登録者リスト!$A$1:$D$43729,4,FALSE)=基本情報!$D$6,O5851,"")),"")</f>
        <v/>
      </c>
    </row>
    <row r="5852" spans="15:16" x14ac:dyDescent="0.15">
      <c r="O5852">
        <v>5851</v>
      </c>
      <c r="P5852" t="str">
        <f>IFERROR(IF(COUNTIF(個人情報!$BI$5:$BI$401,"登録番号" &amp; リスト!O5852)&gt;=1,"",IF(VLOOKUP(O5852,登録者リスト!$A$1:$D$43729,4,FALSE)=基本情報!$D$6,O5852,"")),"")</f>
        <v/>
      </c>
    </row>
    <row r="5853" spans="15:16" x14ac:dyDescent="0.15">
      <c r="O5853">
        <v>5852</v>
      </c>
      <c r="P5853" t="str">
        <f>IFERROR(IF(COUNTIF(個人情報!$BI$5:$BI$401,"登録番号" &amp; リスト!O5853)&gt;=1,"",IF(VLOOKUP(O5853,登録者リスト!$A$1:$D$43729,4,FALSE)=基本情報!$D$6,O5853,"")),"")</f>
        <v/>
      </c>
    </row>
    <row r="5854" spans="15:16" x14ac:dyDescent="0.15">
      <c r="O5854">
        <v>5853</v>
      </c>
      <c r="P5854" t="str">
        <f>IFERROR(IF(COUNTIF(個人情報!$BI$5:$BI$401,"登録番号" &amp; リスト!O5854)&gt;=1,"",IF(VLOOKUP(O5854,登録者リスト!$A$1:$D$43729,4,FALSE)=基本情報!$D$6,O5854,"")),"")</f>
        <v/>
      </c>
    </row>
    <row r="5855" spans="15:16" x14ac:dyDescent="0.15">
      <c r="O5855">
        <v>5854</v>
      </c>
      <c r="P5855" t="str">
        <f>IFERROR(IF(COUNTIF(個人情報!$BI$5:$BI$401,"登録番号" &amp; リスト!O5855)&gt;=1,"",IF(VLOOKUP(O5855,登録者リスト!$A$1:$D$43729,4,FALSE)=基本情報!$D$6,O5855,"")),"")</f>
        <v/>
      </c>
    </row>
    <row r="5856" spans="15:16" x14ac:dyDescent="0.15">
      <c r="O5856">
        <v>5855</v>
      </c>
      <c r="P5856" t="str">
        <f>IFERROR(IF(COUNTIF(個人情報!$BI$5:$BI$401,"登録番号" &amp; リスト!O5856)&gt;=1,"",IF(VLOOKUP(O5856,登録者リスト!$A$1:$D$43729,4,FALSE)=基本情報!$D$6,O5856,"")),"")</f>
        <v/>
      </c>
    </row>
    <row r="5857" spans="15:16" x14ac:dyDescent="0.15">
      <c r="O5857">
        <v>5856</v>
      </c>
      <c r="P5857" t="str">
        <f>IFERROR(IF(COUNTIF(個人情報!$BI$5:$BI$401,"登録番号" &amp; リスト!O5857)&gt;=1,"",IF(VLOOKUP(O5857,登録者リスト!$A$1:$D$43729,4,FALSE)=基本情報!$D$6,O5857,"")),"")</f>
        <v/>
      </c>
    </row>
    <row r="5858" spans="15:16" x14ac:dyDescent="0.15">
      <c r="O5858">
        <v>5857</v>
      </c>
      <c r="P5858" t="str">
        <f>IFERROR(IF(COUNTIF(個人情報!$BI$5:$BI$401,"登録番号" &amp; リスト!O5858)&gt;=1,"",IF(VLOOKUP(O5858,登録者リスト!$A$1:$D$43729,4,FALSE)=基本情報!$D$6,O5858,"")),"")</f>
        <v/>
      </c>
    </row>
    <row r="5859" spans="15:16" x14ac:dyDescent="0.15">
      <c r="O5859">
        <v>5858</v>
      </c>
      <c r="P5859" t="str">
        <f>IFERROR(IF(COUNTIF(個人情報!$BI$5:$BI$401,"登録番号" &amp; リスト!O5859)&gt;=1,"",IF(VLOOKUP(O5859,登録者リスト!$A$1:$D$43729,4,FALSE)=基本情報!$D$6,O5859,"")),"")</f>
        <v/>
      </c>
    </row>
    <row r="5860" spans="15:16" x14ac:dyDescent="0.15">
      <c r="O5860">
        <v>5859</v>
      </c>
      <c r="P5860" t="str">
        <f>IFERROR(IF(COUNTIF(個人情報!$BI$5:$BI$401,"登録番号" &amp; リスト!O5860)&gt;=1,"",IF(VLOOKUP(O5860,登録者リスト!$A$1:$D$43729,4,FALSE)=基本情報!$D$6,O5860,"")),"")</f>
        <v/>
      </c>
    </row>
    <row r="5861" spans="15:16" x14ac:dyDescent="0.15">
      <c r="O5861">
        <v>5860</v>
      </c>
      <c r="P5861" t="str">
        <f>IFERROR(IF(COUNTIF(個人情報!$BI$5:$BI$401,"登録番号" &amp; リスト!O5861)&gt;=1,"",IF(VLOOKUP(O5861,登録者リスト!$A$1:$D$43729,4,FALSE)=基本情報!$D$6,O5861,"")),"")</f>
        <v/>
      </c>
    </row>
    <row r="5862" spans="15:16" x14ac:dyDescent="0.15">
      <c r="O5862">
        <v>5861</v>
      </c>
      <c r="P5862" t="str">
        <f>IFERROR(IF(COUNTIF(個人情報!$BI$5:$BI$401,"登録番号" &amp; リスト!O5862)&gt;=1,"",IF(VLOOKUP(O5862,登録者リスト!$A$1:$D$43729,4,FALSE)=基本情報!$D$6,O5862,"")),"")</f>
        <v/>
      </c>
    </row>
    <row r="5863" spans="15:16" x14ac:dyDescent="0.15">
      <c r="O5863">
        <v>5862</v>
      </c>
      <c r="P5863" t="str">
        <f>IFERROR(IF(COUNTIF(個人情報!$BI$5:$BI$401,"登録番号" &amp; リスト!O5863)&gt;=1,"",IF(VLOOKUP(O5863,登録者リスト!$A$1:$D$43729,4,FALSE)=基本情報!$D$6,O5863,"")),"")</f>
        <v/>
      </c>
    </row>
    <row r="5864" spans="15:16" x14ac:dyDescent="0.15">
      <c r="O5864">
        <v>5863</v>
      </c>
      <c r="P5864" t="str">
        <f>IFERROR(IF(COUNTIF(個人情報!$BI$5:$BI$401,"登録番号" &amp; リスト!O5864)&gt;=1,"",IF(VLOOKUP(O5864,登録者リスト!$A$1:$D$43729,4,FALSE)=基本情報!$D$6,O5864,"")),"")</f>
        <v/>
      </c>
    </row>
    <row r="5865" spans="15:16" x14ac:dyDescent="0.15">
      <c r="O5865">
        <v>5864</v>
      </c>
      <c r="P5865" t="str">
        <f>IFERROR(IF(COUNTIF(個人情報!$BI$5:$BI$401,"登録番号" &amp; リスト!O5865)&gt;=1,"",IF(VLOOKUP(O5865,登録者リスト!$A$1:$D$43729,4,FALSE)=基本情報!$D$6,O5865,"")),"")</f>
        <v/>
      </c>
    </row>
    <row r="5866" spans="15:16" x14ac:dyDescent="0.15">
      <c r="O5866">
        <v>5865</v>
      </c>
      <c r="P5866" t="str">
        <f>IFERROR(IF(COUNTIF(個人情報!$BI$5:$BI$401,"登録番号" &amp; リスト!O5866)&gt;=1,"",IF(VLOOKUP(O5866,登録者リスト!$A$1:$D$43729,4,FALSE)=基本情報!$D$6,O5866,"")),"")</f>
        <v/>
      </c>
    </row>
    <row r="5867" spans="15:16" x14ac:dyDescent="0.15">
      <c r="O5867">
        <v>5866</v>
      </c>
      <c r="P5867" t="str">
        <f>IFERROR(IF(COUNTIF(個人情報!$BI$5:$BI$401,"登録番号" &amp; リスト!O5867)&gt;=1,"",IF(VLOOKUP(O5867,登録者リスト!$A$1:$D$43729,4,FALSE)=基本情報!$D$6,O5867,"")),"")</f>
        <v/>
      </c>
    </row>
    <row r="5868" spans="15:16" x14ac:dyDescent="0.15">
      <c r="O5868">
        <v>5867</v>
      </c>
      <c r="P5868" t="str">
        <f>IFERROR(IF(COUNTIF(個人情報!$BI$5:$BI$401,"登録番号" &amp; リスト!O5868)&gt;=1,"",IF(VLOOKUP(O5868,登録者リスト!$A$1:$D$43729,4,FALSE)=基本情報!$D$6,O5868,"")),"")</f>
        <v/>
      </c>
    </row>
    <row r="5869" spans="15:16" x14ac:dyDescent="0.15">
      <c r="O5869">
        <v>5868</v>
      </c>
      <c r="P5869" t="str">
        <f>IFERROR(IF(COUNTIF(個人情報!$BI$5:$BI$401,"登録番号" &amp; リスト!O5869)&gt;=1,"",IF(VLOOKUP(O5869,登録者リスト!$A$1:$D$43729,4,FALSE)=基本情報!$D$6,O5869,"")),"")</f>
        <v/>
      </c>
    </row>
    <row r="5870" spans="15:16" x14ac:dyDescent="0.15">
      <c r="O5870">
        <v>5869</v>
      </c>
      <c r="P5870" t="str">
        <f>IFERROR(IF(COUNTIF(個人情報!$BI$5:$BI$401,"登録番号" &amp; リスト!O5870)&gt;=1,"",IF(VLOOKUP(O5870,登録者リスト!$A$1:$D$43729,4,FALSE)=基本情報!$D$6,O5870,"")),"")</f>
        <v/>
      </c>
    </row>
    <row r="5871" spans="15:16" x14ac:dyDescent="0.15">
      <c r="O5871">
        <v>5870</v>
      </c>
      <c r="P5871" t="str">
        <f>IFERROR(IF(COUNTIF(個人情報!$BI$5:$BI$401,"登録番号" &amp; リスト!O5871)&gt;=1,"",IF(VLOOKUP(O5871,登録者リスト!$A$1:$D$43729,4,FALSE)=基本情報!$D$6,O5871,"")),"")</f>
        <v/>
      </c>
    </row>
    <row r="5872" spans="15:16" x14ac:dyDescent="0.15">
      <c r="O5872">
        <v>5871</v>
      </c>
      <c r="P5872" t="str">
        <f>IFERROR(IF(COUNTIF(個人情報!$BI$5:$BI$401,"登録番号" &amp; リスト!O5872)&gt;=1,"",IF(VLOOKUP(O5872,登録者リスト!$A$1:$D$43729,4,FALSE)=基本情報!$D$6,O5872,"")),"")</f>
        <v/>
      </c>
    </row>
    <row r="5873" spans="15:16" x14ac:dyDescent="0.15">
      <c r="O5873">
        <v>5872</v>
      </c>
      <c r="P5873" t="str">
        <f>IFERROR(IF(COUNTIF(個人情報!$BI$5:$BI$401,"登録番号" &amp; リスト!O5873)&gt;=1,"",IF(VLOOKUP(O5873,登録者リスト!$A$1:$D$43729,4,FALSE)=基本情報!$D$6,O5873,"")),"")</f>
        <v/>
      </c>
    </row>
    <row r="5874" spans="15:16" x14ac:dyDescent="0.15">
      <c r="O5874">
        <v>5873</v>
      </c>
      <c r="P5874" t="str">
        <f>IFERROR(IF(COUNTIF(個人情報!$BI$5:$BI$401,"登録番号" &amp; リスト!O5874)&gt;=1,"",IF(VLOOKUP(O5874,登録者リスト!$A$1:$D$43729,4,FALSE)=基本情報!$D$6,O5874,"")),"")</f>
        <v/>
      </c>
    </row>
    <row r="5875" spans="15:16" x14ac:dyDescent="0.15">
      <c r="O5875">
        <v>5874</v>
      </c>
      <c r="P5875" t="str">
        <f>IFERROR(IF(COUNTIF(個人情報!$BI$5:$BI$401,"登録番号" &amp; リスト!O5875)&gt;=1,"",IF(VLOOKUP(O5875,登録者リスト!$A$1:$D$43729,4,FALSE)=基本情報!$D$6,O5875,"")),"")</f>
        <v/>
      </c>
    </row>
    <row r="5876" spans="15:16" x14ac:dyDescent="0.15">
      <c r="O5876">
        <v>5875</v>
      </c>
      <c r="P5876" t="str">
        <f>IFERROR(IF(COUNTIF(個人情報!$BI$5:$BI$401,"登録番号" &amp; リスト!O5876)&gt;=1,"",IF(VLOOKUP(O5876,登録者リスト!$A$1:$D$43729,4,FALSE)=基本情報!$D$6,O5876,"")),"")</f>
        <v/>
      </c>
    </row>
    <row r="5877" spans="15:16" x14ac:dyDescent="0.15">
      <c r="O5877">
        <v>5876</v>
      </c>
      <c r="P5877" t="str">
        <f>IFERROR(IF(COUNTIF(個人情報!$BI$5:$BI$401,"登録番号" &amp; リスト!O5877)&gt;=1,"",IF(VLOOKUP(O5877,登録者リスト!$A$1:$D$43729,4,FALSE)=基本情報!$D$6,O5877,"")),"")</f>
        <v/>
      </c>
    </row>
    <row r="5878" spans="15:16" x14ac:dyDescent="0.15">
      <c r="O5878">
        <v>5877</v>
      </c>
      <c r="P5878" t="str">
        <f>IFERROR(IF(COUNTIF(個人情報!$BI$5:$BI$401,"登録番号" &amp; リスト!O5878)&gt;=1,"",IF(VLOOKUP(O5878,登録者リスト!$A$1:$D$43729,4,FALSE)=基本情報!$D$6,O5878,"")),"")</f>
        <v/>
      </c>
    </row>
    <row r="5879" spans="15:16" x14ac:dyDescent="0.15">
      <c r="O5879">
        <v>5878</v>
      </c>
      <c r="P5879" t="str">
        <f>IFERROR(IF(COUNTIF(個人情報!$BI$5:$BI$401,"登録番号" &amp; リスト!O5879)&gt;=1,"",IF(VLOOKUP(O5879,登録者リスト!$A$1:$D$43729,4,FALSE)=基本情報!$D$6,O5879,"")),"")</f>
        <v/>
      </c>
    </row>
    <row r="5880" spans="15:16" x14ac:dyDescent="0.15">
      <c r="O5880">
        <v>5879</v>
      </c>
      <c r="P5880" t="str">
        <f>IFERROR(IF(COUNTIF(個人情報!$BI$5:$BI$401,"登録番号" &amp; リスト!O5880)&gt;=1,"",IF(VLOOKUP(O5880,登録者リスト!$A$1:$D$43729,4,FALSE)=基本情報!$D$6,O5880,"")),"")</f>
        <v/>
      </c>
    </row>
    <row r="5881" spans="15:16" x14ac:dyDescent="0.15">
      <c r="O5881">
        <v>5880</v>
      </c>
      <c r="P5881" t="str">
        <f>IFERROR(IF(COUNTIF(個人情報!$BI$5:$BI$401,"登録番号" &amp; リスト!O5881)&gt;=1,"",IF(VLOOKUP(O5881,登録者リスト!$A$1:$D$43729,4,FALSE)=基本情報!$D$6,O5881,"")),"")</f>
        <v/>
      </c>
    </row>
    <row r="5882" spans="15:16" x14ac:dyDescent="0.15">
      <c r="O5882">
        <v>5881</v>
      </c>
      <c r="P5882" t="str">
        <f>IFERROR(IF(COUNTIF(個人情報!$BI$5:$BI$401,"登録番号" &amp; リスト!O5882)&gt;=1,"",IF(VLOOKUP(O5882,登録者リスト!$A$1:$D$43729,4,FALSE)=基本情報!$D$6,O5882,"")),"")</f>
        <v/>
      </c>
    </row>
    <row r="5883" spans="15:16" x14ac:dyDescent="0.15">
      <c r="O5883">
        <v>5882</v>
      </c>
      <c r="P5883" t="str">
        <f>IFERROR(IF(COUNTIF(個人情報!$BI$5:$BI$401,"登録番号" &amp; リスト!O5883)&gt;=1,"",IF(VLOOKUP(O5883,登録者リスト!$A$1:$D$43729,4,FALSE)=基本情報!$D$6,O5883,"")),"")</f>
        <v/>
      </c>
    </row>
    <row r="5884" spans="15:16" x14ac:dyDescent="0.15">
      <c r="O5884">
        <v>5883</v>
      </c>
      <c r="P5884" t="str">
        <f>IFERROR(IF(COUNTIF(個人情報!$BI$5:$BI$401,"登録番号" &amp; リスト!O5884)&gt;=1,"",IF(VLOOKUP(O5884,登録者リスト!$A$1:$D$43729,4,FALSE)=基本情報!$D$6,O5884,"")),"")</f>
        <v/>
      </c>
    </row>
    <row r="5885" spans="15:16" x14ac:dyDescent="0.15">
      <c r="O5885">
        <v>5884</v>
      </c>
      <c r="P5885" t="str">
        <f>IFERROR(IF(COUNTIF(個人情報!$BI$5:$BI$401,"登録番号" &amp; リスト!O5885)&gt;=1,"",IF(VLOOKUP(O5885,登録者リスト!$A$1:$D$43729,4,FALSE)=基本情報!$D$6,O5885,"")),"")</f>
        <v/>
      </c>
    </row>
    <row r="5886" spans="15:16" x14ac:dyDescent="0.15">
      <c r="O5886">
        <v>5885</v>
      </c>
      <c r="P5886" t="str">
        <f>IFERROR(IF(COUNTIF(個人情報!$BI$5:$BI$401,"登録番号" &amp; リスト!O5886)&gt;=1,"",IF(VLOOKUP(O5886,登録者リスト!$A$1:$D$43729,4,FALSE)=基本情報!$D$6,O5886,"")),"")</f>
        <v/>
      </c>
    </row>
    <row r="5887" spans="15:16" x14ac:dyDescent="0.15">
      <c r="O5887">
        <v>5886</v>
      </c>
      <c r="P5887" t="str">
        <f>IFERROR(IF(COUNTIF(個人情報!$BI$5:$BI$401,"登録番号" &amp; リスト!O5887)&gt;=1,"",IF(VLOOKUP(O5887,登録者リスト!$A$1:$D$43729,4,FALSE)=基本情報!$D$6,O5887,"")),"")</f>
        <v/>
      </c>
    </row>
    <row r="5888" spans="15:16" x14ac:dyDescent="0.15">
      <c r="O5888">
        <v>5887</v>
      </c>
      <c r="P5888" t="str">
        <f>IFERROR(IF(COUNTIF(個人情報!$BI$5:$BI$401,"登録番号" &amp; リスト!O5888)&gt;=1,"",IF(VLOOKUP(O5888,登録者リスト!$A$1:$D$43729,4,FALSE)=基本情報!$D$6,O5888,"")),"")</f>
        <v/>
      </c>
    </row>
    <row r="5889" spans="15:16" x14ac:dyDescent="0.15">
      <c r="O5889">
        <v>5888</v>
      </c>
      <c r="P5889" t="str">
        <f>IFERROR(IF(COUNTIF(個人情報!$BI$5:$BI$401,"登録番号" &amp; リスト!O5889)&gt;=1,"",IF(VLOOKUP(O5889,登録者リスト!$A$1:$D$43729,4,FALSE)=基本情報!$D$6,O5889,"")),"")</f>
        <v/>
      </c>
    </row>
    <row r="5890" spans="15:16" x14ac:dyDescent="0.15">
      <c r="O5890">
        <v>5889</v>
      </c>
      <c r="P5890" t="str">
        <f>IFERROR(IF(COUNTIF(個人情報!$BI$5:$BI$401,"登録番号" &amp; リスト!O5890)&gt;=1,"",IF(VLOOKUP(O5890,登録者リスト!$A$1:$D$43729,4,FALSE)=基本情報!$D$6,O5890,"")),"")</f>
        <v/>
      </c>
    </row>
    <row r="5891" spans="15:16" x14ac:dyDescent="0.15">
      <c r="O5891">
        <v>5890</v>
      </c>
      <c r="P5891" t="str">
        <f>IFERROR(IF(COUNTIF(個人情報!$BI$5:$BI$401,"登録番号" &amp; リスト!O5891)&gt;=1,"",IF(VLOOKUP(O5891,登録者リスト!$A$1:$D$43729,4,FALSE)=基本情報!$D$6,O5891,"")),"")</f>
        <v/>
      </c>
    </row>
    <row r="5892" spans="15:16" x14ac:dyDescent="0.15">
      <c r="O5892">
        <v>5891</v>
      </c>
      <c r="P5892" t="str">
        <f>IFERROR(IF(COUNTIF(個人情報!$BI$5:$BI$401,"登録番号" &amp; リスト!O5892)&gt;=1,"",IF(VLOOKUP(O5892,登録者リスト!$A$1:$D$43729,4,FALSE)=基本情報!$D$6,O5892,"")),"")</f>
        <v/>
      </c>
    </row>
    <row r="5893" spans="15:16" x14ac:dyDescent="0.15">
      <c r="O5893">
        <v>5892</v>
      </c>
      <c r="P5893" t="str">
        <f>IFERROR(IF(COUNTIF(個人情報!$BI$5:$BI$401,"登録番号" &amp; リスト!O5893)&gt;=1,"",IF(VLOOKUP(O5893,登録者リスト!$A$1:$D$43729,4,FALSE)=基本情報!$D$6,O5893,"")),"")</f>
        <v/>
      </c>
    </row>
    <row r="5894" spans="15:16" x14ac:dyDescent="0.15">
      <c r="O5894">
        <v>5893</v>
      </c>
      <c r="P5894" t="str">
        <f>IFERROR(IF(COUNTIF(個人情報!$BI$5:$BI$401,"登録番号" &amp; リスト!O5894)&gt;=1,"",IF(VLOOKUP(O5894,登録者リスト!$A$1:$D$43729,4,FALSE)=基本情報!$D$6,O5894,"")),"")</f>
        <v/>
      </c>
    </row>
    <row r="5895" spans="15:16" x14ac:dyDescent="0.15">
      <c r="O5895">
        <v>5894</v>
      </c>
      <c r="P5895" t="str">
        <f>IFERROR(IF(COUNTIF(個人情報!$BI$5:$BI$401,"登録番号" &amp; リスト!O5895)&gt;=1,"",IF(VLOOKUP(O5895,登録者リスト!$A$1:$D$43729,4,FALSE)=基本情報!$D$6,O5895,"")),"")</f>
        <v/>
      </c>
    </row>
    <row r="5896" spans="15:16" x14ac:dyDescent="0.15">
      <c r="O5896">
        <v>5895</v>
      </c>
      <c r="P5896" t="str">
        <f>IFERROR(IF(COUNTIF(個人情報!$BI$5:$BI$401,"登録番号" &amp; リスト!O5896)&gt;=1,"",IF(VLOOKUP(O5896,登録者リスト!$A$1:$D$43729,4,FALSE)=基本情報!$D$6,O5896,"")),"")</f>
        <v/>
      </c>
    </row>
    <row r="5897" spans="15:16" x14ac:dyDescent="0.15">
      <c r="O5897">
        <v>5896</v>
      </c>
      <c r="P5897" t="str">
        <f>IFERROR(IF(COUNTIF(個人情報!$BI$5:$BI$401,"登録番号" &amp; リスト!O5897)&gt;=1,"",IF(VLOOKUP(O5897,登録者リスト!$A$1:$D$43729,4,FALSE)=基本情報!$D$6,O5897,"")),"")</f>
        <v/>
      </c>
    </row>
    <row r="5898" spans="15:16" x14ac:dyDescent="0.15">
      <c r="O5898">
        <v>5897</v>
      </c>
      <c r="P5898" t="str">
        <f>IFERROR(IF(COUNTIF(個人情報!$BI$5:$BI$401,"登録番号" &amp; リスト!O5898)&gt;=1,"",IF(VLOOKUP(O5898,登録者リスト!$A$1:$D$43729,4,FALSE)=基本情報!$D$6,O5898,"")),"")</f>
        <v/>
      </c>
    </row>
    <row r="5899" spans="15:16" x14ac:dyDescent="0.15">
      <c r="O5899">
        <v>5898</v>
      </c>
      <c r="P5899" t="str">
        <f>IFERROR(IF(COUNTIF(個人情報!$BI$5:$BI$401,"登録番号" &amp; リスト!O5899)&gt;=1,"",IF(VLOOKUP(O5899,登録者リスト!$A$1:$D$43729,4,FALSE)=基本情報!$D$6,O5899,"")),"")</f>
        <v/>
      </c>
    </row>
    <row r="5900" spans="15:16" x14ac:dyDescent="0.15">
      <c r="O5900">
        <v>5899</v>
      </c>
      <c r="P5900" t="str">
        <f>IFERROR(IF(COUNTIF(個人情報!$BI$5:$BI$401,"登録番号" &amp; リスト!O5900)&gt;=1,"",IF(VLOOKUP(O5900,登録者リスト!$A$1:$D$43729,4,FALSE)=基本情報!$D$6,O5900,"")),"")</f>
        <v/>
      </c>
    </row>
    <row r="5901" spans="15:16" x14ac:dyDescent="0.15">
      <c r="O5901">
        <v>5900</v>
      </c>
      <c r="P5901" t="str">
        <f>IFERROR(IF(COUNTIF(個人情報!$BI$5:$BI$401,"登録番号" &amp; リスト!O5901)&gt;=1,"",IF(VLOOKUP(O5901,登録者リスト!$A$1:$D$43729,4,FALSE)=基本情報!$D$6,O5901,"")),"")</f>
        <v/>
      </c>
    </row>
    <row r="5902" spans="15:16" x14ac:dyDescent="0.15">
      <c r="O5902">
        <v>5901</v>
      </c>
      <c r="P5902" t="str">
        <f>IFERROR(IF(COUNTIF(個人情報!$BI$5:$BI$401,"登録番号" &amp; リスト!O5902)&gt;=1,"",IF(VLOOKUP(O5902,登録者リスト!$A$1:$D$43729,4,FALSE)=基本情報!$D$6,O5902,"")),"")</f>
        <v/>
      </c>
    </row>
    <row r="5903" spans="15:16" x14ac:dyDescent="0.15">
      <c r="O5903">
        <v>5902</v>
      </c>
      <c r="P5903" t="str">
        <f>IFERROR(IF(COUNTIF(個人情報!$BI$5:$BI$401,"登録番号" &amp; リスト!O5903)&gt;=1,"",IF(VLOOKUP(O5903,登録者リスト!$A$1:$D$43729,4,FALSE)=基本情報!$D$6,O5903,"")),"")</f>
        <v/>
      </c>
    </row>
    <row r="5904" spans="15:16" x14ac:dyDescent="0.15">
      <c r="O5904">
        <v>5903</v>
      </c>
      <c r="P5904" t="str">
        <f>IFERROR(IF(COUNTIF(個人情報!$BI$5:$BI$401,"登録番号" &amp; リスト!O5904)&gt;=1,"",IF(VLOOKUP(O5904,登録者リスト!$A$1:$D$43729,4,FALSE)=基本情報!$D$6,O5904,"")),"")</f>
        <v/>
      </c>
    </row>
    <row r="5905" spans="15:16" x14ac:dyDescent="0.15">
      <c r="O5905">
        <v>5904</v>
      </c>
      <c r="P5905" t="str">
        <f>IFERROR(IF(COUNTIF(個人情報!$BI$5:$BI$401,"登録番号" &amp; リスト!O5905)&gt;=1,"",IF(VLOOKUP(O5905,登録者リスト!$A$1:$D$43729,4,FALSE)=基本情報!$D$6,O5905,"")),"")</f>
        <v/>
      </c>
    </row>
    <row r="5906" spans="15:16" x14ac:dyDescent="0.15">
      <c r="O5906">
        <v>5905</v>
      </c>
      <c r="P5906" t="str">
        <f>IFERROR(IF(COUNTIF(個人情報!$BI$5:$BI$401,"登録番号" &amp; リスト!O5906)&gt;=1,"",IF(VLOOKUP(O5906,登録者リスト!$A$1:$D$43729,4,FALSE)=基本情報!$D$6,O5906,"")),"")</f>
        <v/>
      </c>
    </row>
    <row r="5907" spans="15:16" x14ac:dyDescent="0.15">
      <c r="O5907">
        <v>5906</v>
      </c>
      <c r="P5907" t="str">
        <f>IFERROR(IF(COUNTIF(個人情報!$BI$5:$BI$401,"登録番号" &amp; リスト!O5907)&gt;=1,"",IF(VLOOKUP(O5907,登録者リスト!$A$1:$D$43729,4,FALSE)=基本情報!$D$6,O5907,"")),"")</f>
        <v/>
      </c>
    </row>
    <row r="5908" spans="15:16" x14ac:dyDescent="0.15">
      <c r="O5908">
        <v>5907</v>
      </c>
      <c r="P5908" t="str">
        <f>IFERROR(IF(COUNTIF(個人情報!$BI$5:$BI$401,"登録番号" &amp; リスト!O5908)&gt;=1,"",IF(VLOOKUP(O5908,登録者リスト!$A$1:$D$43729,4,FALSE)=基本情報!$D$6,O5908,"")),"")</f>
        <v/>
      </c>
    </row>
    <row r="5909" spans="15:16" x14ac:dyDescent="0.15">
      <c r="O5909">
        <v>5908</v>
      </c>
      <c r="P5909" t="str">
        <f>IFERROR(IF(COUNTIF(個人情報!$BI$5:$BI$401,"登録番号" &amp; リスト!O5909)&gt;=1,"",IF(VLOOKUP(O5909,登録者リスト!$A$1:$D$43729,4,FALSE)=基本情報!$D$6,O5909,"")),"")</f>
        <v/>
      </c>
    </row>
    <row r="5910" spans="15:16" x14ac:dyDescent="0.15">
      <c r="O5910">
        <v>5909</v>
      </c>
      <c r="P5910" t="str">
        <f>IFERROR(IF(COUNTIF(個人情報!$BI$5:$BI$401,"登録番号" &amp; リスト!O5910)&gt;=1,"",IF(VLOOKUP(O5910,登録者リスト!$A$1:$D$43729,4,FALSE)=基本情報!$D$6,O5910,"")),"")</f>
        <v/>
      </c>
    </row>
    <row r="5911" spans="15:16" x14ac:dyDescent="0.15">
      <c r="O5911">
        <v>5910</v>
      </c>
      <c r="P5911" t="str">
        <f>IFERROR(IF(COUNTIF(個人情報!$BI$5:$BI$401,"登録番号" &amp; リスト!O5911)&gt;=1,"",IF(VLOOKUP(O5911,登録者リスト!$A$1:$D$43729,4,FALSE)=基本情報!$D$6,O5911,"")),"")</f>
        <v/>
      </c>
    </row>
    <row r="5912" spans="15:16" x14ac:dyDescent="0.15">
      <c r="O5912">
        <v>5911</v>
      </c>
      <c r="P5912" t="str">
        <f>IFERROR(IF(COUNTIF(個人情報!$BI$5:$BI$401,"登録番号" &amp; リスト!O5912)&gt;=1,"",IF(VLOOKUP(O5912,登録者リスト!$A$1:$D$43729,4,FALSE)=基本情報!$D$6,O5912,"")),"")</f>
        <v/>
      </c>
    </row>
    <row r="5913" spans="15:16" x14ac:dyDescent="0.15">
      <c r="O5913">
        <v>5912</v>
      </c>
      <c r="P5913" t="str">
        <f>IFERROR(IF(COUNTIF(個人情報!$BI$5:$BI$401,"登録番号" &amp; リスト!O5913)&gt;=1,"",IF(VLOOKUP(O5913,登録者リスト!$A$1:$D$43729,4,FALSE)=基本情報!$D$6,O5913,"")),"")</f>
        <v/>
      </c>
    </row>
    <row r="5914" spans="15:16" x14ac:dyDescent="0.15">
      <c r="O5914">
        <v>5913</v>
      </c>
      <c r="P5914" t="str">
        <f>IFERROR(IF(COUNTIF(個人情報!$BI$5:$BI$401,"登録番号" &amp; リスト!O5914)&gt;=1,"",IF(VLOOKUP(O5914,登録者リスト!$A$1:$D$43729,4,FALSE)=基本情報!$D$6,O5914,"")),"")</f>
        <v/>
      </c>
    </row>
    <row r="5915" spans="15:16" x14ac:dyDescent="0.15">
      <c r="O5915">
        <v>5914</v>
      </c>
      <c r="P5915" t="str">
        <f>IFERROR(IF(COUNTIF(個人情報!$BI$5:$BI$401,"登録番号" &amp; リスト!O5915)&gt;=1,"",IF(VLOOKUP(O5915,登録者リスト!$A$1:$D$43729,4,FALSE)=基本情報!$D$6,O5915,"")),"")</f>
        <v/>
      </c>
    </row>
    <row r="5916" spans="15:16" x14ac:dyDescent="0.15">
      <c r="O5916">
        <v>5915</v>
      </c>
      <c r="P5916" t="str">
        <f>IFERROR(IF(COUNTIF(個人情報!$BI$5:$BI$401,"登録番号" &amp; リスト!O5916)&gt;=1,"",IF(VLOOKUP(O5916,登録者リスト!$A$1:$D$43729,4,FALSE)=基本情報!$D$6,O5916,"")),"")</f>
        <v/>
      </c>
    </row>
    <row r="5917" spans="15:16" x14ac:dyDescent="0.15">
      <c r="O5917">
        <v>5916</v>
      </c>
      <c r="P5917" t="str">
        <f>IFERROR(IF(COUNTIF(個人情報!$BI$5:$BI$401,"登録番号" &amp; リスト!O5917)&gt;=1,"",IF(VLOOKUP(O5917,登録者リスト!$A$1:$D$43729,4,FALSE)=基本情報!$D$6,O5917,"")),"")</f>
        <v/>
      </c>
    </row>
    <row r="5918" spans="15:16" x14ac:dyDescent="0.15">
      <c r="O5918">
        <v>5917</v>
      </c>
      <c r="P5918" t="str">
        <f>IFERROR(IF(COUNTIF(個人情報!$BI$5:$BI$401,"登録番号" &amp; リスト!O5918)&gt;=1,"",IF(VLOOKUP(O5918,登録者リスト!$A$1:$D$43729,4,FALSE)=基本情報!$D$6,O5918,"")),"")</f>
        <v/>
      </c>
    </row>
    <row r="5919" spans="15:16" x14ac:dyDescent="0.15">
      <c r="O5919">
        <v>5918</v>
      </c>
      <c r="P5919" t="str">
        <f>IFERROR(IF(COUNTIF(個人情報!$BI$5:$BI$401,"登録番号" &amp; リスト!O5919)&gt;=1,"",IF(VLOOKUP(O5919,登録者リスト!$A$1:$D$43729,4,FALSE)=基本情報!$D$6,O5919,"")),"")</f>
        <v/>
      </c>
    </row>
    <row r="5920" spans="15:16" x14ac:dyDescent="0.15">
      <c r="O5920">
        <v>5919</v>
      </c>
      <c r="P5920" t="str">
        <f>IFERROR(IF(COUNTIF(個人情報!$BI$5:$BI$401,"登録番号" &amp; リスト!O5920)&gt;=1,"",IF(VLOOKUP(O5920,登録者リスト!$A$1:$D$43729,4,FALSE)=基本情報!$D$6,O5920,"")),"")</f>
        <v/>
      </c>
    </row>
    <row r="5921" spans="15:16" x14ac:dyDescent="0.15">
      <c r="O5921">
        <v>5920</v>
      </c>
      <c r="P5921" t="str">
        <f>IFERROR(IF(COUNTIF(個人情報!$BI$5:$BI$401,"登録番号" &amp; リスト!O5921)&gt;=1,"",IF(VLOOKUP(O5921,登録者リスト!$A$1:$D$43729,4,FALSE)=基本情報!$D$6,O5921,"")),"")</f>
        <v/>
      </c>
    </row>
    <row r="5922" spans="15:16" x14ac:dyDescent="0.15">
      <c r="O5922">
        <v>5921</v>
      </c>
      <c r="P5922" t="str">
        <f>IFERROR(IF(COUNTIF(個人情報!$BI$5:$BI$401,"登録番号" &amp; リスト!O5922)&gt;=1,"",IF(VLOOKUP(O5922,登録者リスト!$A$1:$D$43729,4,FALSE)=基本情報!$D$6,O5922,"")),"")</f>
        <v/>
      </c>
    </row>
    <row r="5923" spans="15:16" x14ac:dyDescent="0.15">
      <c r="O5923">
        <v>5922</v>
      </c>
      <c r="P5923" t="str">
        <f>IFERROR(IF(COUNTIF(個人情報!$BI$5:$BI$401,"登録番号" &amp; リスト!O5923)&gt;=1,"",IF(VLOOKUP(O5923,登録者リスト!$A$1:$D$43729,4,FALSE)=基本情報!$D$6,O5923,"")),"")</f>
        <v/>
      </c>
    </row>
    <row r="5924" spans="15:16" x14ac:dyDescent="0.15">
      <c r="O5924">
        <v>5923</v>
      </c>
      <c r="P5924" t="str">
        <f>IFERROR(IF(COUNTIF(個人情報!$BI$5:$BI$401,"登録番号" &amp; リスト!O5924)&gt;=1,"",IF(VLOOKUP(O5924,登録者リスト!$A$1:$D$43729,4,FALSE)=基本情報!$D$6,O5924,"")),"")</f>
        <v/>
      </c>
    </row>
    <row r="5925" spans="15:16" x14ac:dyDescent="0.15">
      <c r="O5925">
        <v>5924</v>
      </c>
      <c r="P5925" t="str">
        <f>IFERROR(IF(COUNTIF(個人情報!$BI$5:$BI$401,"登録番号" &amp; リスト!O5925)&gt;=1,"",IF(VLOOKUP(O5925,登録者リスト!$A$1:$D$43729,4,FALSE)=基本情報!$D$6,O5925,"")),"")</f>
        <v/>
      </c>
    </row>
    <row r="5926" spans="15:16" x14ac:dyDescent="0.15">
      <c r="O5926">
        <v>5925</v>
      </c>
      <c r="P5926" t="str">
        <f>IFERROR(IF(COUNTIF(個人情報!$BI$5:$BI$401,"登録番号" &amp; リスト!O5926)&gt;=1,"",IF(VLOOKUP(O5926,登録者リスト!$A$1:$D$43729,4,FALSE)=基本情報!$D$6,O5926,"")),"")</f>
        <v/>
      </c>
    </row>
    <row r="5927" spans="15:16" x14ac:dyDescent="0.15">
      <c r="O5927">
        <v>5926</v>
      </c>
      <c r="P5927" t="str">
        <f>IFERROR(IF(COUNTIF(個人情報!$BI$5:$BI$401,"登録番号" &amp; リスト!O5927)&gt;=1,"",IF(VLOOKUP(O5927,登録者リスト!$A$1:$D$43729,4,FALSE)=基本情報!$D$6,O5927,"")),"")</f>
        <v/>
      </c>
    </row>
    <row r="5928" spans="15:16" x14ac:dyDescent="0.15">
      <c r="O5928">
        <v>5927</v>
      </c>
      <c r="P5928" t="str">
        <f>IFERROR(IF(COUNTIF(個人情報!$BI$5:$BI$401,"登録番号" &amp; リスト!O5928)&gt;=1,"",IF(VLOOKUP(O5928,登録者リスト!$A$1:$D$43729,4,FALSE)=基本情報!$D$6,O5928,"")),"")</f>
        <v/>
      </c>
    </row>
    <row r="5929" spans="15:16" x14ac:dyDescent="0.15">
      <c r="O5929">
        <v>5928</v>
      </c>
      <c r="P5929" t="str">
        <f>IFERROR(IF(COUNTIF(個人情報!$BI$5:$BI$401,"登録番号" &amp; リスト!O5929)&gt;=1,"",IF(VLOOKUP(O5929,登録者リスト!$A$1:$D$43729,4,FALSE)=基本情報!$D$6,O5929,"")),"")</f>
        <v/>
      </c>
    </row>
    <row r="5930" spans="15:16" x14ac:dyDescent="0.15">
      <c r="O5930">
        <v>5929</v>
      </c>
      <c r="P5930" t="str">
        <f>IFERROR(IF(COUNTIF(個人情報!$BI$5:$BI$401,"登録番号" &amp; リスト!O5930)&gt;=1,"",IF(VLOOKUP(O5930,登録者リスト!$A$1:$D$43729,4,FALSE)=基本情報!$D$6,O5930,"")),"")</f>
        <v/>
      </c>
    </row>
    <row r="5931" spans="15:16" x14ac:dyDescent="0.15">
      <c r="O5931">
        <v>5930</v>
      </c>
      <c r="P5931" t="str">
        <f>IFERROR(IF(COUNTIF(個人情報!$BI$5:$BI$401,"登録番号" &amp; リスト!O5931)&gt;=1,"",IF(VLOOKUP(O5931,登録者リスト!$A$1:$D$43729,4,FALSE)=基本情報!$D$6,O5931,"")),"")</f>
        <v/>
      </c>
    </row>
    <row r="5932" spans="15:16" x14ac:dyDescent="0.15">
      <c r="O5932">
        <v>5931</v>
      </c>
      <c r="P5932" t="str">
        <f>IFERROR(IF(COUNTIF(個人情報!$BI$5:$BI$401,"登録番号" &amp; リスト!O5932)&gt;=1,"",IF(VLOOKUP(O5932,登録者リスト!$A$1:$D$43729,4,FALSE)=基本情報!$D$6,O5932,"")),"")</f>
        <v/>
      </c>
    </row>
    <row r="5933" spans="15:16" x14ac:dyDescent="0.15">
      <c r="O5933">
        <v>5932</v>
      </c>
      <c r="P5933" t="str">
        <f>IFERROR(IF(COUNTIF(個人情報!$BI$5:$BI$401,"登録番号" &amp; リスト!O5933)&gt;=1,"",IF(VLOOKUP(O5933,登録者リスト!$A$1:$D$43729,4,FALSE)=基本情報!$D$6,O5933,"")),"")</f>
        <v/>
      </c>
    </row>
    <row r="5934" spans="15:16" x14ac:dyDescent="0.15">
      <c r="O5934">
        <v>5933</v>
      </c>
      <c r="P5934" t="str">
        <f>IFERROR(IF(COUNTIF(個人情報!$BI$5:$BI$401,"登録番号" &amp; リスト!O5934)&gt;=1,"",IF(VLOOKUP(O5934,登録者リスト!$A$1:$D$43729,4,FALSE)=基本情報!$D$6,O5934,"")),"")</f>
        <v/>
      </c>
    </row>
    <row r="5935" spans="15:16" x14ac:dyDescent="0.15">
      <c r="O5935">
        <v>5934</v>
      </c>
      <c r="P5935" t="str">
        <f>IFERROR(IF(COUNTIF(個人情報!$BI$5:$BI$401,"登録番号" &amp; リスト!O5935)&gt;=1,"",IF(VLOOKUP(O5935,登録者リスト!$A$1:$D$43729,4,FALSE)=基本情報!$D$6,O5935,"")),"")</f>
        <v/>
      </c>
    </row>
    <row r="5936" spans="15:16" x14ac:dyDescent="0.15">
      <c r="O5936">
        <v>5935</v>
      </c>
      <c r="P5936" t="str">
        <f>IFERROR(IF(COUNTIF(個人情報!$BI$5:$BI$401,"登録番号" &amp; リスト!O5936)&gt;=1,"",IF(VLOOKUP(O5936,登録者リスト!$A$1:$D$43729,4,FALSE)=基本情報!$D$6,O5936,"")),"")</f>
        <v/>
      </c>
    </row>
    <row r="5937" spans="15:16" x14ac:dyDescent="0.15">
      <c r="O5937">
        <v>5936</v>
      </c>
      <c r="P5937" t="str">
        <f>IFERROR(IF(COUNTIF(個人情報!$BI$5:$BI$401,"登録番号" &amp; リスト!O5937)&gt;=1,"",IF(VLOOKUP(O5937,登録者リスト!$A$1:$D$43729,4,FALSE)=基本情報!$D$6,O5937,"")),"")</f>
        <v/>
      </c>
    </row>
    <row r="5938" spans="15:16" x14ac:dyDescent="0.15">
      <c r="O5938">
        <v>5937</v>
      </c>
      <c r="P5938" t="str">
        <f>IFERROR(IF(COUNTIF(個人情報!$BI$5:$BI$401,"登録番号" &amp; リスト!O5938)&gt;=1,"",IF(VLOOKUP(O5938,登録者リスト!$A$1:$D$43729,4,FALSE)=基本情報!$D$6,O5938,"")),"")</f>
        <v/>
      </c>
    </row>
    <row r="5939" spans="15:16" x14ac:dyDescent="0.15">
      <c r="O5939">
        <v>5938</v>
      </c>
      <c r="P5939" t="str">
        <f>IFERROR(IF(COUNTIF(個人情報!$BI$5:$BI$401,"登録番号" &amp; リスト!O5939)&gt;=1,"",IF(VLOOKUP(O5939,登録者リスト!$A$1:$D$43729,4,FALSE)=基本情報!$D$6,O5939,"")),"")</f>
        <v/>
      </c>
    </row>
    <row r="5940" spans="15:16" x14ac:dyDescent="0.15">
      <c r="O5940">
        <v>5939</v>
      </c>
      <c r="P5940" t="str">
        <f>IFERROR(IF(COUNTIF(個人情報!$BI$5:$BI$401,"登録番号" &amp; リスト!O5940)&gt;=1,"",IF(VLOOKUP(O5940,登録者リスト!$A$1:$D$43729,4,FALSE)=基本情報!$D$6,O5940,"")),"")</f>
        <v/>
      </c>
    </row>
    <row r="5941" spans="15:16" x14ac:dyDescent="0.15">
      <c r="O5941">
        <v>5940</v>
      </c>
      <c r="P5941" t="str">
        <f>IFERROR(IF(COUNTIF(個人情報!$BI$5:$BI$401,"登録番号" &amp; リスト!O5941)&gt;=1,"",IF(VLOOKUP(O5941,登録者リスト!$A$1:$D$43729,4,FALSE)=基本情報!$D$6,O5941,"")),"")</f>
        <v/>
      </c>
    </row>
    <row r="5942" spans="15:16" x14ac:dyDescent="0.15">
      <c r="O5942">
        <v>5941</v>
      </c>
      <c r="P5942" t="str">
        <f>IFERROR(IF(COUNTIF(個人情報!$BI$5:$BI$401,"登録番号" &amp; リスト!O5942)&gt;=1,"",IF(VLOOKUP(O5942,登録者リスト!$A$1:$D$43729,4,FALSE)=基本情報!$D$6,O5942,"")),"")</f>
        <v/>
      </c>
    </row>
    <row r="5943" spans="15:16" x14ac:dyDescent="0.15">
      <c r="O5943">
        <v>5942</v>
      </c>
      <c r="P5943" t="str">
        <f>IFERROR(IF(COUNTIF(個人情報!$BI$5:$BI$401,"登録番号" &amp; リスト!O5943)&gt;=1,"",IF(VLOOKUP(O5943,登録者リスト!$A$1:$D$43729,4,FALSE)=基本情報!$D$6,O5943,"")),"")</f>
        <v/>
      </c>
    </row>
    <row r="5944" spans="15:16" x14ac:dyDescent="0.15">
      <c r="O5944">
        <v>5943</v>
      </c>
      <c r="P5944" t="str">
        <f>IFERROR(IF(COUNTIF(個人情報!$BI$5:$BI$401,"登録番号" &amp; リスト!O5944)&gt;=1,"",IF(VLOOKUP(O5944,登録者リスト!$A$1:$D$43729,4,FALSE)=基本情報!$D$6,O5944,"")),"")</f>
        <v/>
      </c>
    </row>
    <row r="5945" spans="15:16" x14ac:dyDescent="0.15">
      <c r="O5945">
        <v>5944</v>
      </c>
      <c r="P5945" t="str">
        <f>IFERROR(IF(COUNTIF(個人情報!$BI$5:$BI$401,"登録番号" &amp; リスト!O5945)&gt;=1,"",IF(VLOOKUP(O5945,登録者リスト!$A$1:$D$43729,4,FALSE)=基本情報!$D$6,O5945,"")),"")</f>
        <v/>
      </c>
    </row>
    <row r="5946" spans="15:16" x14ac:dyDescent="0.15">
      <c r="O5946">
        <v>5945</v>
      </c>
      <c r="P5946" t="str">
        <f>IFERROR(IF(COUNTIF(個人情報!$BI$5:$BI$401,"登録番号" &amp; リスト!O5946)&gt;=1,"",IF(VLOOKUP(O5946,登録者リスト!$A$1:$D$43729,4,FALSE)=基本情報!$D$6,O5946,"")),"")</f>
        <v/>
      </c>
    </row>
    <row r="5947" spans="15:16" x14ac:dyDescent="0.15">
      <c r="O5947">
        <v>5946</v>
      </c>
      <c r="P5947" t="str">
        <f>IFERROR(IF(COUNTIF(個人情報!$BI$5:$BI$401,"登録番号" &amp; リスト!O5947)&gt;=1,"",IF(VLOOKUP(O5947,登録者リスト!$A$1:$D$43729,4,FALSE)=基本情報!$D$6,O5947,"")),"")</f>
        <v/>
      </c>
    </row>
    <row r="5948" spans="15:16" x14ac:dyDescent="0.15">
      <c r="O5948">
        <v>5947</v>
      </c>
      <c r="P5948" t="str">
        <f>IFERROR(IF(COUNTIF(個人情報!$BI$5:$BI$401,"登録番号" &amp; リスト!O5948)&gt;=1,"",IF(VLOOKUP(O5948,登録者リスト!$A$1:$D$43729,4,FALSE)=基本情報!$D$6,O5948,"")),"")</f>
        <v/>
      </c>
    </row>
    <row r="5949" spans="15:16" x14ac:dyDescent="0.15">
      <c r="O5949">
        <v>5948</v>
      </c>
      <c r="P5949" t="str">
        <f>IFERROR(IF(COUNTIF(個人情報!$BI$5:$BI$401,"登録番号" &amp; リスト!O5949)&gt;=1,"",IF(VLOOKUP(O5949,登録者リスト!$A$1:$D$43729,4,FALSE)=基本情報!$D$6,O5949,"")),"")</f>
        <v/>
      </c>
    </row>
    <row r="5950" spans="15:16" x14ac:dyDescent="0.15">
      <c r="O5950">
        <v>5949</v>
      </c>
      <c r="P5950" t="str">
        <f>IFERROR(IF(COUNTIF(個人情報!$BI$5:$BI$401,"登録番号" &amp; リスト!O5950)&gt;=1,"",IF(VLOOKUP(O5950,登録者リスト!$A$1:$D$43729,4,FALSE)=基本情報!$D$6,O5950,"")),"")</f>
        <v/>
      </c>
    </row>
    <row r="5951" spans="15:16" x14ac:dyDescent="0.15">
      <c r="O5951">
        <v>5950</v>
      </c>
      <c r="P5951" t="str">
        <f>IFERROR(IF(COUNTIF(個人情報!$BI$5:$BI$401,"登録番号" &amp; リスト!O5951)&gt;=1,"",IF(VLOOKUP(O5951,登録者リスト!$A$1:$D$43729,4,FALSE)=基本情報!$D$6,O5951,"")),"")</f>
        <v/>
      </c>
    </row>
    <row r="5952" spans="15:16" x14ac:dyDescent="0.15">
      <c r="O5952">
        <v>5951</v>
      </c>
      <c r="P5952" t="str">
        <f>IFERROR(IF(COUNTIF(個人情報!$BI$5:$BI$401,"登録番号" &amp; リスト!O5952)&gt;=1,"",IF(VLOOKUP(O5952,登録者リスト!$A$1:$D$43729,4,FALSE)=基本情報!$D$6,O5952,"")),"")</f>
        <v/>
      </c>
    </row>
    <row r="5953" spans="15:16" x14ac:dyDescent="0.15">
      <c r="O5953">
        <v>5952</v>
      </c>
      <c r="P5953" t="str">
        <f>IFERROR(IF(COUNTIF(個人情報!$BI$5:$BI$401,"登録番号" &amp; リスト!O5953)&gt;=1,"",IF(VLOOKUP(O5953,登録者リスト!$A$1:$D$43729,4,FALSE)=基本情報!$D$6,O5953,"")),"")</f>
        <v/>
      </c>
    </row>
    <row r="5954" spans="15:16" x14ac:dyDescent="0.15">
      <c r="O5954">
        <v>5953</v>
      </c>
      <c r="P5954" t="str">
        <f>IFERROR(IF(COUNTIF(個人情報!$BI$5:$BI$401,"登録番号" &amp; リスト!O5954)&gt;=1,"",IF(VLOOKUP(O5954,登録者リスト!$A$1:$D$43729,4,FALSE)=基本情報!$D$6,O5954,"")),"")</f>
        <v/>
      </c>
    </row>
    <row r="5955" spans="15:16" x14ac:dyDescent="0.15">
      <c r="O5955">
        <v>5954</v>
      </c>
      <c r="P5955" t="str">
        <f>IFERROR(IF(COUNTIF(個人情報!$BI$5:$BI$401,"登録番号" &amp; リスト!O5955)&gt;=1,"",IF(VLOOKUP(O5955,登録者リスト!$A$1:$D$43729,4,FALSE)=基本情報!$D$6,O5955,"")),"")</f>
        <v/>
      </c>
    </row>
    <row r="5956" spans="15:16" x14ac:dyDescent="0.15">
      <c r="O5956">
        <v>5955</v>
      </c>
      <c r="P5956" t="str">
        <f>IFERROR(IF(COUNTIF(個人情報!$BI$5:$BI$401,"登録番号" &amp; リスト!O5956)&gt;=1,"",IF(VLOOKUP(O5956,登録者リスト!$A$1:$D$43729,4,FALSE)=基本情報!$D$6,O5956,"")),"")</f>
        <v/>
      </c>
    </row>
    <row r="5957" spans="15:16" x14ac:dyDescent="0.15">
      <c r="O5957">
        <v>5956</v>
      </c>
      <c r="P5957" t="str">
        <f>IFERROR(IF(COUNTIF(個人情報!$BI$5:$BI$401,"登録番号" &amp; リスト!O5957)&gt;=1,"",IF(VLOOKUP(O5957,登録者リスト!$A$1:$D$43729,4,FALSE)=基本情報!$D$6,O5957,"")),"")</f>
        <v/>
      </c>
    </row>
    <row r="5958" spans="15:16" x14ac:dyDescent="0.15">
      <c r="O5958">
        <v>5957</v>
      </c>
      <c r="P5958" t="str">
        <f>IFERROR(IF(COUNTIF(個人情報!$BI$5:$BI$401,"登録番号" &amp; リスト!O5958)&gt;=1,"",IF(VLOOKUP(O5958,登録者リスト!$A$1:$D$43729,4,FALSE)=基本情報!$D$6,O5958,"")),"")</f>
        <v/>
      </c>
    </row>
    <row r="5959" spans="15:16" x14ac:dyDescent="0.15">
      <c r="O5959">
        <v>5958</v>
      </c>
      <c r="P5959" t="str">
        <f>IFERROR(IF(COUNTIF(個人情報!$BI$5:$BI$401,"登録番号" &amp; リスト!O5959)&gt;=1,"",IF(VLOOKUP(O5959,登録者リスト!$A$1:$D$43729,4,FALSE)=基本情報!$D$6,O5959,"")),"")</f>
        <v/>
      </c>
    </row>
    <row r="5960" spans="15:16" x14ac:dyDescent="0.15">
      <c r="O5960">
        <v>5959</v>
      </c>
      <c r="P5960" t="str">
        <f>IFERROR(IF(COUNTIF(個人情報!$BI$5:$BI$401,"登録番号" &amp; リスト!O5960)&gt;=1,"",IF(VLOOKUP(O5960,登録者リスト!$A$1:$D$43729,4,FALSE)=基本情報!$D$6,O5960,"")),"")</f>
        <v/>
      </c>
    </row>
    <row r="5961" spans="15:16" x14ac:dyDescent="0.15">
      <c r="O5961">
        <v>5960</v>
      </c>
      <c r="P5961" t="str">
        <f>IFERROR(IF(COUNTIF(個人情報!$BI$5:$BI$401,"登録番号" &amp; リスト!O5961)&gt;=1,"",IF(VLOOKUP(O5961,登録者リスト!$A$1:$D$43729,4,FALSE)=基本情報!$D$6,O5961,"")),"")</f>
        <v/>
      </c>
    </row>
    <row r="5962" spans="15:16" x14ac:dyDescent="0.15">
      <c r="O5962">
        <v>5961</v>
      </c>
      <c r="P5962" t="str">
        <f>IFERROR(IF(COUNTIF(個人情報!$BI$5:$BI$401,"登録番号" &amp; リスト!O5962)&gt;=1,"",IF(VLOOKUP(O5962,登録者リスト!$A$1:$D$43729,4,FALSE)=基本情報!$D$6,O5962,"")),"")</f>
        <v/>
      </c>
    </row>
    <row r="5963" spans="15:16" x14ac:dyDescent="0.15">
      <c r="O5963">
        <v>5962</v>
      </c>
      <c r="P5963" t="str">
        <f>IFERROR(IF(COUNTIF(個人情報!$BI$5:$BI$401,"登録番号" &amp; リスト!O5963)&gt;=1,"",IF(VLOOKUP(O5963,登録者リスト!$A$1:$D$43729,4,FALSE)=基本情報!$D$6,O5963,"")),"")</f>
        <v/>
      </c>
    </row>
    <row r="5964" spans="15:16" x14ac:dyDescent="0.15">
      <c r="O5964">
        <v>5963</v>
      </c>
      <c r="P5964" t="str">
        <f>IFERROR(IF(COUNTIF(個人情報!$BI$5:$BI$401,"登録番号" &amp; リスト!O5964)&gt;=1,"",IF(VLOOKUP(O5964,登録者リスト!$A$1:$D$43729,4,FALSE)=基本情報!$D$6,O5964,"")),"")</f>
        <v/>
      </c>
    </row>
    <row r="5965" spans="15:16" x14ac:dyDescent="0.15">
      <c r="O5965">
        <v>5964</v>
      </c>
      <c r="P5965" t="str">
        <f>IFERROR(IF(COUNTIF(個人情報!$BI$5:$BI$401,"登録番号" &amp; リスト!O5965)&gt;=1,"",IF(VLOOKUP(O5965,登録者リスト!$A$1:$D$43729,4,FALSE)=基本情報!$D$6,O5965,"")),"")</f>
        <v/>
      </c>
    </row>
    <row r="5966" spans="15:16" x14ac:dyDescent="0.15">
      <c r="O5966">
        <v>5965</v>
      </c>
      <c r="P5966" t="str">
        <f>IFERROR(IF(COUNTIF(個人情報!$BI$5:$BI$401,"登録番号" &amp; リスト!O5966)&gt;=1,"",IF(VLOOKUP(O5966,登録者リスト!$A$1:$D$43729,4,FALSE)=基本情報!$D$6,O5966,"")),"")</f>
        <v/>
      </c>
    </row>
    <row r="5967" spans="15:16" x14ac:dyDescent="0.15">
      <c r="O5967">
        <v>5966</v>
      </c>
      <c r="P5967" t="str">
        <f>IFERROR(IF(COUNTIF(個人情報!$BI$5:$BI$401,"登録番号" &amp; リスト!O5967)&gt;=1,"",IF(VLOOKUP(O5967,登録者リスト!$A$1:$D$43729,4,FALSE)=基本情報!$D$6,O5967,"")),"")</f>
        <v/>
      </c>
    </row>
    <row r="5968" spans="15:16" x14ac:dyDescent="0.15">
      <c r="O5968">
        <v>5967</v>
      </c>
      <c r="P5968" t="str">
        <f>IFERROR(IF(COUNTIF(個人情報!$BI$5:$BI$401,"登録番号" &amp; リスト!O5968)&gt;=1,"",IF(VLOOKUP(O5968,登録者リスト!$A$1:$D$43729,4,FALSE)=基本情報!$D$6,O5968,"")),"")</f>
        <v/>
      </c>
    </row>
    <row r="5969" spans="15:16" x14ac:dyDescent="0.15">
      <c r="O5969">
        <v>5968</v>
      </c>
      <c r="P5969" t="str">
        <f>IFERROR(IF(COUNTIF(個人情報!$BI$5:$BI$401,"登録番号" &amp; リスト!O5969)&gt;=1,"",IF(VLOOKUP(O5969,登録者リスト!$A$1:$D$43729,4,FALSE)=基本情報!$D$6,O5969,"")),"")</f>
        <v/>
      </c>
    </row>
    <row r="5970" spans="15:16" x14ac:dyDescent="0.15">
      <c r="O5970">
        <v>5969</v>
      </c>
      <c r="P5970" t="str">
        <f>IFERROR(IF(COUNTIF(個人情報!$BI$5:$BI$401,"登録番号" &amp; リスト!O5970)&gt;=1,"",IF(VLOOKUP(O5970,登録者リスト!$A$1:$D$43729,4,FALSE)=基本情報!$D$6,O5970,"")),"")</f>
        <v/>
      </c>
    </row>
    <row r="5971" spans="15:16" x14ac:dyDescent="0.15">
      <c r="O5971">
        <v>5970</v>
      </c>
      <c r="P5971" t="str">
        <f>IFERROR(IF(COUNTIF(個人情報!$BI$5:$BI$401,"登録番号" &amp; リスト!O5971)&gt;=1,"",IF(VLOOKUP(O5971,登録者リスト!$A$1:$D$43729,4,FALSE)=基本情報!$D$6,O5971,"")),"")</f>
        <v/>
      </c>
    </row>
    <row r="5972" spans="15:16" x14ac:dyDescent="0.15">
      <c r="O5972">
        <v>5971</v>
      </c>
      <c r="P5972" t="str">
        <f>IFERROR(IF(COUNTIF(個人情報!$BI$5:$BI$401,"登録番号" &amp; リスト!O5972)&gt;=1,"",IF(VLOOKUP(O5972,登録者リスト!$A$1:$D$43729,4,FALSE)=基本情報!$D$6,O5972,"")),"")</f>
        <v/>
      </c>
    </row>
    <row r="5973" spans="15:16" x14ac:dyDescent="0.15">
      <c r="O5973">
        <v>5972</v>
      </c>
      <c r="P5973" t="str">
        <f>IFERROR(IF(COUNTIF(個人情報!$BI$5:$BI$401,"登録番号" &amp; リスト!O5973)&gt;=1,"",IF(VLOOKUP(O5973,登録者リスト!$A$1:$D$43729,4,FALSE)=基本情報!$D$6,O5973,"")),"")</f>
        <v/>
      </c>
    </row>
    <row r="5974" spans="15:16" x14ac:dyDescent="0.15">
      <c r="O5974">
        <v>5973</v>
      </c>
      <c r="P5974" t="str">
        <f>IFERROR(IF(COUNTIF(個人情報!$BI$5:$BI$401,"登録番号" &amp; リスト!O5974)&gt;=1,"",IF(VLOOKUP(O5974,登録者リスト!$A$1:$D$43729,4,FALSE)=基本情報!$D$6,O5974,"")),"")</f>
        <v/>
      </c>
    </row>
    <row r="5975" spans="15:16" x14ac:dyDescent="0.15">
      <c r="O5975">
        <v>5974</v>
      </c>
      <c r="P5975" t="str">
        <f>IFERROR(IF(COUNTIF(個人情報!$BI$5:$BI$401,"登録番号" &amp; リスト!O5975)&gt;=1,"",IF(VLOOKUP(O5975,登録者リスト!$A$1:$D$43729,4,FALSE)=基本情報!$D$6,O5975,"")),"")</f>
        <v/>
      </c>
    </row>
    <row r="5976" spans="15:16" x14ac:dyDescent="0.15">
      <c r="O5976">
        <v>5975</v>
      </c>
      <c r="P5976" t="str">
        <f>IFERROR(IF(COUNTIF(個人情報!$BI$5:$BI$401,"登録番号" &amp; リスト!O5976)&gt;=1,"",IF(VLOOKUP(O5976,登録者リスト!$A$1:$D$43729,4,FALSE)=基本情報!$D$6,O5976,"")),"")</f>
        <v/>
      </c>
    </row>
    <row r="5977" spans="15:16" x14ac:dyDescent="0.15">
      <c r="O5977">
        <v>5976</v>
      </c>
      <c r="P5977" t="str">
        <f>IFERROR(IF(COUNTIF(個人情報!$BI$5:$BI$401,"登録番号" &amp; リスト!O5977)&gt;=1,"",IF(VLOOKUP(O5977,登録者リスト!$A$1:$D$43729,4,FALSE)=基本情報!$D$6,O5977,"")),"")</f>
        <v/>
      </c>
    </row>
    <row r="5978" spans="15:16" x14ac:dyDescent="0.15">
      <c r="O5978">
        <v>5977</v>
      </c>
      <c r="P5978" t="str">
        <f>IFERROR(IF(COUNTIF(個人情報!$BI$5:$BI$401,"登録番号" &amp; リスト!O5978)&gt;=1,"",IF(VLOOKUP(O5978,登録者リスト!$A$1:$D$43729,4,FALSE)=基本情報!$D$6,O5978,"")),"")</f>
        <v/>
      </c>
    </row>
    <row r="5979" spans="15:16" x14ac:dyDescent="0.15">
      <c r="O5979">
        <v>5978</v>
      </c>
      <c r="P5979" t="str">
        <f>IFERROR(IF(COUNTIF(個人情報!$BI$5:$BI$401,"登録番号" &amp; リスト!O5979)&gt;=1,"",IF(VLOOKUP(O5979,登録者リスト!$A$1:$D$43729,4,FALSE)=基本情報!$D$6,O5979,"")),"")</f>
        <v/>
      </c>
    </row>
    <row r="5980" spans="15:16" x14ac:dyDescent="0.15">
      <c r="O5980">
        <v>5979</v>
      </c>
      <c r="P5980" t="str">
        <f>IFERROR(IF(COUNTIF(個人情報!$BI$5:$BI$401,"登録番号" &amp; リスト!O5980)&gt;=1,"",IF(VLOOKUP(O5980,登録者リスト!$A$1:$D$43729,4,FALSE)=基本情報!$D$6,O5980,"")),"")</f>
        <v/>
      </c>
    </row>
    <row r="5981" spans="15:16" x14ac:dyDescent="0.15">
      <c r="O5981">
        <v>5980</v>
      </c>
      <c r="P5981" t="str">
        <f>IFERROR(IF(COUNTIF(個人情報!$BI$5:$BI$401,"登録番号" &amp; リスト!O5981)&gt;=1,"",IF(VLOOKUP(O5981,登録者リスト!$A$1:$D$43729,4,FALSE)=基本情報!$D$6,O5981,"")),"")</f>
        <v/>
      </c>
    </row>
    <row r="5982" spans="15:16" x14ac:dyDescent="0.15">
      <c r="O5982">
        <v>5981</v>
      </c>
      <c r="P5982" t="str">
        <f>IFERROR(IF(COUNTIF(個人情報!$BI$5:$BI$401,"登録番号" &amp; リスト!O5982)&gt;=1,"",IF(VLOOKUP(O5982,登録者リスト!$A$1:$D$43729,4,FALSE)=基本情報!$D$6,O5982,"")),"")</f>
        <v/>
      </c>
    </row>
    <row r="5983" spans="15:16" x14ac:dyDescent="0.15">
      <c r="O5983">
        <v>5982</v>
      </c>
      <c r="P5983" t="str">
        <f>IFERROR(IF(COUNTIF(個人情報!$BI$5:$BI$401,"登録番号" &amp; リスト!O5983)&gt;=1,"",IF(VLOOKUP(O5983,登録者リスト!$A$1:$D$43729,4,FALSE)=基本情報!$D$6,O5983,"")),"")</f>
        <v/>
      </c>
    </row>
    <row r="5984" spans="15:16" x14ac:dyDescent="0.15">
      <c r="O5984">
        <v>5983</v>
      </c>
      <c r="P5984" t="str">
        <f>IFERROR(IF(COUNTIF(個人情報!$BI$5:$BI$401,"登録番号" &amp; リスト!O5984)&gt;=1,"",IF(VLOOKUP(O5984,登録者リスト!$A$1:$D$43729,4,FALSE)=基本情報!$D$6,O5984,"")),"")</f>
        <v/>
      </c>
    </row>
    <row r="5985" spans="15:16" x14ac:dyDescent="0.15">
      <c r="O5985">
        <v>5984</v>
      </c>
      <c r="P5985" t="str">
        <f>IFERROR(IF(COUNTIF(個人情報!$BI$5:$BI$401,"登録番号" &amp; リスト!O5985)&gt;=1,"",IF(VLOOKUP(O5985,登録者リスト!$A$1:$D$43729,4,FALSE)=基本情報!$D$6,O5985,"")),"")</f>
        <v/>
      </c>
    </row>
    <row r="5986" spans="15:16" x14ac:dyDescent="0.15">
      <c r="O5986">
        <v>5985</v>
      </c>
      <c r="P5986" t="str">
        <f>IFERROR(IF(COUNTIF(個人情報!$BI$5:$BI$401,"登録番号" &amp; リスト!O5986)&gt;=1,"",IF(VLOOKUP(O5986,登録者リスト!$A$1:$D$43729,4,FALSE)=基本情報!$D$6,O5986,"")),"")</f>
        <v/>
      </c>
    </row>
    <row r="5987" spans="15:16" x14ac:dyDescent="0.15">
      <c r="O5987">
        <v>5986</v>
      </c>
      <c r="P5987" t="str">
        <f>IFERROR(IF(COUNTIF(個人情報!$BI$5:$BI$401,"登録番号" &amp; リスト!O5987)&gt;=1,"",IF(VLOOKUP(O5987,登録者リスト!$A$1:$D$43729,4,FALSE)=基本情報!$D$6,O5987,"")),"")</f>
        <v/>
      </c>
    </row>
    <row r="5988" spans="15:16" x14ac:dyDescent="0.15">
      <c r="O5988">
        <v>5987</v>
      </c>
      <c r="P5988" t="str">
        <f>IFERROR(IF(COUNTIF(個人情報!$BI$5:$BI$401,"登録番号" &amp; リスト!O5988)&gt;=1,"",IF(VLOOKUP(O5988,登録者リスト!$A$1:$D$43729,4,FALSE)=基本情報!$D$6,O5988,"")),"")</f>
        <v/>
      </c>
    </row>
    <row r="5989" spans="15:16" x14ac:dyDescent="0.15">
      <c r="O5989">
        <v>5988</v>
      </c>
      <c r="P5989" t="str">
        <f>IFERROR(IF(COUNTIF(個人情報!$BI$5:$BI$401,"登録番号" &amp; リスト!O5989)&gt;=1,"",IF(VLOOKUP(O5989,登録者リスト!$A$1:$D$43729,4,FALSE)=基本情報!$D$6,O5989,"")),"")</f>
        <v/>
      </c>
    </row>
    <row r="5990" spans="15:16" x14ac:dyDescent="0.15">
      <c r="O5990">
        <v>5989</v>
      </c>
      <c r="P5990" t="str">
        <f>IFERROR(IF(COUNTIF(個人情報!$BI$5:$BI$401,"登録番号" &amp; リスト!O5990)&gt;=1,"",IF(VLOOKUP(O5990,登録者リスト!$A$1:$D$43729,4,FALSE)=基本情報!$D$6,O5990,"")),"")</f>
        <v/>
      </c>
    </row>
    <row r="5991" spans="15:16" x14ac:dyDescent="0.15">
      <c r="O5991">
        <v>5990</v>
      </c>
      <c r="P5991" t="str">
        <f>IFERROR(IF(COUNTIF(個人情報!$BI$5:$BI$401,"登録番号" &amp; リスト!O5991)&gt;=1,"",IF(VLOOKUP(O5991,登録者リスト!$A$1:$D$43729,4,FALSE)=基本情報!$D$6,O5991,"")),"")</f>
        <v/>
      </c>
    </row>
    <row r="5992" spans="15:16" x14ac:dyDescent="0.15">
      <c r="O5992">
        <v>5991</v>
      </c>
      <c r="P5992" t="str">
        <f>IFERROR(IF(COUNTIF(個人情報!$BI$5:$BI$401,"登録番号" &amp; リスト!O5992)&gt;=1,"",IF(VLOOKUP(O5992,登録者リスト!$A$1:$D$43729,4,FALSE)=基本情報!$D$6,O5992,"")),"")</f>
        <v/>
      </c>
    </row>
    <row r="5993" spans="15:16" x14ac:dyDescent="0.15">
      <c r="O5993">
        <v>5992</v>
      </c>
      <c r="P5993" t="str">
        <f>IFERROR(IF(COUNTIF(個人情報!$BI$5:$BI$401,"登録番号" &amp; リスト!O5993)&gt;=1,"",IF(VLOOKUP(O5993,登録者リスト!$A$1:$D$43729,4,FALSE)=基本情報!$D$6,O5993,"")),"")</f>
        <v/>
      </c>
    </row>
    <row r="5994" spans="15:16" x14ac:dyDescent="0.15">
      <c r="O5994">
        <v>5993</v>
      </c>
      <c r="P5994" t="str">
        <f>IFERROR(IF(COUNTIF(個人情報!$BI$5:$BI$401,"登録番号" &amp; リスト!O5994)&gt;=1,"",IF(VLOOKUP(O5994,登録者リスト!$A$1:$D$43729,4,FALSE)=基本情報!$D$6,O5994,"")),"")</f>
        <v/>
      </c>
    </row>
    <row r="5995" spans="15:16" x14ac:dyDescent="0.15">
      <c r="O5995">
        <v>5994</v>
      </c>
      <c r="P5995" t="str">
        <f>IFERROR(IF(COUNTIF(個人情報!$BI$5:$BI$401,"登録番号" &amp; リスト!O5995)&gt;=1,"",IF(VLOOKUP(O5995,登録者リスト!$A$1:$D$43729,4,FALSE)=基本情報!$D$6,O5995,"")),"")</f>
        <v/>
      </c>
    </row>
    <row r="5996" spans="15:16" x14ac:dyDescent="0.15">
      <c r="O5996">
        <v>5995</v>
      </c>
      <c r="P5996" t="str">
        <f>IFERROR(IF(COUNTIF(個人情報!$BI$5:$BI$401,"登録番号" &amp; リスト!O5996)&gt;=1,"",IF(VLOOKUP(O5996,登録者リスト!$A$1:$D$43729,4,FALSE)=基本情報!$D$6,O5996,"")),"")</f>
        <v/>
      </c>
    </row>
    <row r="5997" spans="15:16" x14ac:dyDescent="0.15">
      <c r="O5997">
        <v>5996</v>
      </c>
      <c r="P5997" t="str">
        <f>IFERROR(IF(COUNTIF(個人情報!$BI$5:$BI$401,"登録番号" &amp; リスト!O5997)&gt;=1,"",IF(VLOOKUP(O5997,登録者リスト!$A$1:$D$43729,4,FALSE)=基本情報!$D$6,O5997,"")),"")</f>
        <v/>
      </c>
    </row>
    <row r="5998" spans="15:16" x14ac:dyDescent="0.15">
      <c r="O5998">
        <v>5997</v>
      </c>
      <c r="P5998" t="str">
        <f>IFERROR(IF(COUNTIF(個人情報!$BI$5:$BI$401,"登録番号" &amp; リスト!O5998)&gt;=1,"",IF(VLOOKUP(O5998,登録者リスト!$A$1:$D$43729,4,FALSE)=基本情報!$D$6,O5998,"")),"")</f>
        <v/>
      </c>
    </row>
    <row r="5999" spans="15:16" x14ac:dyDescent="0.15">
      <c r="O5999">
        <v>5998</v>
      </c>
      <c r="P5999" t="str">
        <f>IFERROR(IF(COUNTIF(個人情報!$BI$5:$BI$401,"登録番号" &amp; リスト!O5999)&gt;=1,"",IF(VLOOKUP(O5999,登録者リスト!$A$1:$D$43729,4,FALSE)=基本情報!$D$6,O5999,"")),"")</f>
        <v/>
      </c>
    </row>
    <row r="6000" spans="15:16" x14ac:dyDescent="0.15">
      <c r="O6000">
        <v>5999</v>
      </c>
      <c r="P6000" t="str">
        <f>IFERROR(IF(COUNTIF(個人情報!$BI$5:$BI$401,"登録番号" &amp; リスト!O6000)&gt;=1,"",IF(VLOOKUP(O6000,登録者リスト!$A$1:$D$43729,4,FALSE)=基本情報!$D$6,O6000,"")),"")</f>
        <v/>
      </c>
    </row>
    <row r="6001" spans="15:16" x14ac:dyDescent="0.15">
      <c r="O6001">
        <v>6000</v>
      </c>
      <c r="P6001" t="str">
        <f>IFERROR(IF(COUNTIF(個人情報!$BI$5:$BI$401,"登録番号" &amp; リスト!O6001)&gt;=1,"",IF(VLOOKUP(O6001,登録者リスト!$A$1:$D$43729,4,FALSE)=基本情報!$D$6,O6001,"")),"")</f>
        <v/>
      </c>
    </row>
    <row r="6002" spans="15:16" x14ac:dyDescent="0.15">
      <c r="O6002">
        <v>6001</v>
      </c>
      <c r="P6002" t="str">
        <f>IFERROR(IF(COUNTIF(個人情報!$BI$5:$BI$401,"登録番号" &amp; リスト!O6002)&gt;=1,"",IF(VLOOKUP(O6002,登録者リスト!$A$1:$D$43729,4,FALSE)=基本情報!$D$6,O6002,"")),"")</f>
        <v/>
      </c>
    </row>
    <row r="6003" spans="15:16" x14ac:dyDescent="0.15">
      <c r="O6003">
        <v>6002</v>
      </c>
      <c r="P6003" t="str">
        <f>IFERROR(IF(COUNTIF(個人情報!$BI$5:$BI$401,"登録番号" &amp; リスト!O6003)&gt;=1,"",IF(VLOOKUP(O6003,登録者リスト!$A$1:$D$43729,4,FALSE)=基本情報!$D$6,O6003,"")),"")</f>
        <v/>
      </c>
    </row>
    <row r="6004" spans="15:16" x14ac:dyDescent="0.15">
      <c r="O6004">
        <v>6003</v>
      </c>
      <c r="P6004" t="str">
        <f>IFERROR(IF(COUNTIF(個人情報!$BI$5:$BI$401,"登録番号" &amp; リスト!O6004)&gt;=1,"",IF(VLOOKUP(O6004,登録者リスト!$A$1:$D$43729,4,FALSE)=基本情報!$D$6,O6004,"")),"")</f>
        <v/>
      </c>
    </row>
    <row r="6005" spans="15:16" x14ac:dyDescent="0.15">
      <c r="O6005">
        <v>6004</v>
      </c>
      <c r="P6005" t="str">
        <f>IFERROR(IF(COUNTIF(個人情報!$BI$5:$BI$401,"登録番号" &amp; リスト!O6005)&gt;=1,"",IF(VLOOKUP(O6005,登録者リスト!$A$1:$D$43729,4,FALSE)=基本情報!$D$6,O6005,"")),"")</f>
        <v/>
      </c>
    </row>
    <row r="6006" spans="15:16" x14ac:dyDescent="0.15">
      <c r="O6006">
        <v>6005</v>
      </c>
      <c r="P6006" t="str">
        <f>IFERROR(IF(COUNTIF(個人情報!$BI$5:$BI$401,"登録番号" &amp; リスト!O6006)&gt;=1,"",IF(VLOOKUP(O6006,登録者リスト!$A$1:$D$43729,4,FALSE)=基本情報!$D$6,O6006,"")),"")</f>
        <v/>
      </c>
    </row>
    <row r="6007" spans="15:16" x14ac:dyDescent="0.15">
      <c r="O6007">
        <v>6006</v>
      </c>
      <c r="P6007" t="str">
        <f>IFERROR(IF(COUNTIF(個人情報!$BI$5:$BI$401,"登録番号" &amp; リスト!O6007)&gt;=1,"",IF(VLOOKUP(O6007,登録者リスト!$A$1:$D$43729,4,FALSE)=基本情報!$D$6,O6007,"")),"")</f>
        <v/>
      </c>
    </row>
    <row r="6008" spans="15:16" x14ac:dyDescent="0.15">
      <c r="O6008">
        <v>6007</v>
      </c>
      <c r="P6008" t="str">
        <f>IFERROR(IF(COUNTIF(個人情報!$BI$5:$BI$401,"登録番号" &amp; リスト!O6008)&gt;=1,"",IF(VLOOKUP(O6008,登録者リスト!$A$1:$D$43729,4,FALSE)=基本情報!$D$6,O6008,"")),"")</f>
        <v/>
      </c>
    </row>
    <row r="6009" spans="15:16" x14ac:dyDescent="0.15">
      <c r="O6009">
        <v>6008</v>
      </c>
      <c r="P6009" t="str">
        <f>IFERROR(IF(COUNTIF(個人情報!$BI$5:$BI$401,"登録番号" &amp; リスト!O6009)&gt;=1,"",IF(VLOOKUP(O6009,登録者リスト!$A$1:$D$43729,4,FALSE)=基本情報!$D$6,O6009,"")),"")</f>
        <v/>
      </c>
    </row>
    <row r="6010" spans="15:16" x14ac:dyDescent="0.15">
      <c r="O6010">
        <v>6009</v>
      </c>
      <c r="P6010" t="str">
        <f>IFERROR(IF(COUNTIF(個人情報!$BI$5:$BI$401,"登録番号" &amp; リスト!O6010)&gt;=1,"",IF(VLOOKUP(O6010,登録者リスト!$A$1:$D$43729,4,FALSE)=基本情報!$D$6,O6010,"")),"")</f>
        <v/>
      </c>
    </row>
    <row r="6011" spans="15:16" x14ac:dyDescent="0.15">
      <c r="O6011">
        <v>6010</v>
      </c>
      <c r="P6011" t="str">
        <f>IFERROR(IF(COUNTIF(個人情報!$BI$5:$BI$401,"登録番号" &amp; リスト!O6011)&gt;=1,"",IF(VLOOKUP(O6011,登録者リスト!$A$1:$D$43729,4,FALSE)=基本情報!$D$6,O6011,"")),"")</f>
        <v/>
      </c>
    </row>
    <row r="6012" spans="15:16" x14ac:dyDescent="0.15">
      <c r="O6012">
        <v>6011</v>
      </c>
      <c r="P6012" t="str">
        <f>IFERROR(IF(COUNTIF(個人情報!$BI$5:$BI$401,"登録番号" &amp; リスト!O6012)&gt;=1,"",IF(VLOOKUP(O6012,登録者リスト!$A$1:$D$43729,4,FALSE)=基本情報!$D$6,O6012,"")),"")</f>
        <v/>
      </c>
    </row>
    <row r="6013" spans="15:16" x14ac:dyDescent="0.15">
      <c r="O6013">
        <v>6012</v>
      </c>
      <c r="P6013" t="str">
        <f>IFERROR(IF(COUNTIF(個人情報!$BI$5:$BI$401,"登録番号" &amp; リスト!O6013)&gt;=1,"",IF(VLOOKUP(O6013,登録者リスト!$A$1:$D$43729,4,FALSE)=基本情報!$D$6,O6013,"")),"")</f>
        <v/>
      </c>
    </row>
    <row r="6014" spans="15:16" x14ac:dyDescent="0.15">
      <c r="O6014">
        <v>6013</v>
      </c>
      <c r="P6014" t="str">
        <f>IFERROR(IF(COUNTIF(個人情報!$BI$5:$BI$401,"登録番号" &amp; リスト!O6014)&gt;=1,"",IF(VLOOKUP(O6014,登録者リスト!$A$1:$D$43729,4,FALSE)=基本情報!$D$6,O6014,"")),"")</f>
        <v/>
      </c>
    </row>
    <row r="6015" spans="15:16" x14ac:dyDescent="0.15">
      <c r="O6015">
        <v>6014</v>
      </c>
      <c r="P6015" t="str">
        <f>IFERROR(IF(COUNTIF(個人情報!$BI$5:$BI$401,"登録番号" &amp; リスト!O6015)&gt;=1,"",IF(VLOOKUP(O6015,登録者リスト!$A$1:$D$43729,4,FALSE)=基本情報!$D$6,O6015,"")),"")</f>
        <v/>
      </c>
    </row>
    <row r="6016" spans="15:16" x14ac:dyDescent="0.15">
      <c r="O6016">
        <v>6015</v>
      </c>
      <c r="P6016" t="str">
        <f>IFERROR(IF(COUNTIF(個人情報!$BI$5:$BI$401,"登録番号" &amp; リスト!O6016)&gt;=1,"",IF(VLOOKUP(O6016,登録者リスト!$A$1:$D$43729,4,FALSE)=基本情報!$D$6,O6016,"")),"")</f>
        <v/>
      </c>
    </row>
    <row r="6017" spans="15:16" x14ac:dyDescent="0.15">
      <c r="O6017">
        <v>6016</v>
      </c>
      <c r="P6017" t="str">
        <f>IFERROR(IF(COUNTIF(個人情報!$BI$5:$BI$401,"登録番号" &amp; リスト!O6017)&gt;=1,"",IF(VLOOKUP(O6017,登録者リスト!$A$1:$D$43729,4,FALSE)=基本情報!$D$6,O6017,"")),"")</f>
        <v/>
      </c>
    </row>
    <row r="6018" spans="15:16" x14ac:dyDescent="0.15">
      <c r="O6018">
        <v>6017</v>
      </c>
      <c r="P6018" t="str">
        <f>IFERROR(IF(COUNTIF(個人情報!$BI$5:$BI$401,"登録番号" &amp; リスト!O6018)&gt;=1,"",IF(VLOOKUP(O6018,登録者リスト!$A$1:$D$43729,4,FALSE)=基本情報!$D$6,O6018,"")),"")</f>
        <v/>
      </c>
    </row>
    <row r="6019" spans="15:16" x14ac:dyDescent="0.15">
      <c r="O6019">
        <v>6018</v>
      </c>
      <c r="P6019" t="str">
        <f>IFERROR(IF(COUNTIF(個人情報!$BI$5:$BI$401,"登録番号" &amp; リスト!O6019)&gt;=1,"",IF(VLOOKUP(O6019,登録者リスト!$A$1:$D$43729,4,FALSE)=基本情報!$D$6,O6019,"")),"")</f>
        <v/>
      </c>
    </row>
    <row r="6020" spans="15:16" x14ac:dyDescent="0.15">
      <c r="O6020">
        <v>6019</v>
      </c>
      <c r="P6020" t="str">
        <f>IFERROR(IF(COUNTIF(個人情報!$BI$5:$BI$401,"登録番号" &amp; リスト!O6020)&gt;=1,"",IF(VLOOKUP(O6020,登録者リスト!$A$1:$D$43729,4,FALSE)=基本情報!$D$6,O6020,"")),"")</f>
        <v/>
      </c>
    </row>
    <row r="6021" spans="15:16" x14ac:dyDescent="0.15">
      <c r="O6021">
        <v>6020</v>
      </c>
      <c r="P6021" t="str">
        <f>IFERROR(IF(COUNTIF(個人情報!$BI$5:$BI$401,"登録番号" &amp; リスト!O6021)&gt;=1,"",IF(VLOOKUP(O6021,登録者リスト!$A$1:$D$43729,4,FALSE)=基本情報!$D$6,O6021,"")),"")</f>
        <v/>
      </c>
    </row>
    <row r="6022" spans="15:16" x14ac:dyDescent="0.15">
      <c r="O6022">
        <v>6021</v>
      </c>
      <c r="P6022" t="str">
        <f>IFERROR(IF(COUNTIF(個人情報!$BI$5:$BI$401,"登録番号" &amp; リスト!O6022)&gt;=1,"",IF(VLOOKUP(O6022,登録者リスト!$A$1:$D$43729,4,FALSE)=基本情報!$D$6,O6022,"")),"")</f>
        <v/>
      </c>
    </row>
    <row r="6023" spans="15:16" x14ac:dyDescent="0.15">
      <c r="O6023">
        <v>6022</v>
      </c>
      <c r="P6023" t="str">
        <f>IFERROR(IF(COUNTIF(個人情報!$BI$5:$BI$401,"登録番号" &amp; リスト!O6023)&gt;=1,"",IF(VLOOKUP(O6023,登録者リスト!$A$1:$D$43729,4,FALSE)=基本情報!$D$6,O6023,"")),"")</f>
        <v/>
      </c>
    </row>
    <row r="6024" spans="15:16" x14ac:dyDescent="0.15">
      <c r="O6024">
        <v>6023</v>
      </c>
      <c r="P6024" t="str">
        <f>IFERROR(IF(COUNTIF(個人情報!$BI$5:$BI$401,"登録番号" &amp; リスト!O6024)&gt;=1,"",IF(VLOOKUP(O6024,登録者リスト!$A$1:$D$43729,4,FALSE)=基本情報!$D$6,O6024,"")),"")</f>
        <v/>
      </c>
    </row>
    <row r="6025" spans="15:16" x14ac:dyDescent="0.15">
      <c r="O6025">
        <v>6024</v>
      </c>
      <c r="P6025" t="str">
        <f>IFERROR(IF(COUNTIF(個人情報!$BI$5:$BI$401,"登録番号" &amp; リスト!O6025)&gt;=1,"",IF(VLOOKUP(O6025,登録者リスト!$A$1:$D$43729,4,FALSE)=基本情報!$D$6,O6025,"")),"")</f>
        <v/>
      </c>
    </row>
    <row r="6026" spans="15:16" x14ac:dyDescent="0.15">
      <c r="O6026">
        <v>6025</v>
      </c>
      <c r="P6026" t="str">
        <f>IFERROR(IF(COUNTIF(個人情報!$BI$5:$BI$401,"登録番号" &amp; リスト!O6026)&gt;=1,"",IF(VLOOKUP(O6026,登録者リスト!$A$1:$D$43729,4,FALSE)=基本情報!$D$6,O6026,"")),"")</f>
        <v/>
      </c>
    </row>
    <row r="6027" spans="15:16" x14ac:dyDescent="0.15">
      <c r="O6027">
        <v>6026</v>
      </c>
      <c r="P6027" t="str">
        <f>IFERROR(IF(COUNTIF(個人情報!$BI$5:$BI$401,"登録番号" &amp; リスト!O6027)&gt;=1,"",IF(VLOOKUP(O6027,登録者リスト!$A$1:$D$43729,4,FALSE)=基本情報!$D$6,O6027,"")),"")</f>
        <v/>
      </c>
    </row>
    <row r="6028" spans="15:16" x14ac:dyDescent="0.15">
      <c r="O6028">
        <v>6027</v>
      </c>
      <c r="P6028" t="str">
        <f>IFERROR(IF(COUNTIF(個人情報!$BI$5:$BI$401,"登録番号" &amp; リスト!O6028)&gt;=1,"",IF(VLOOKUP(O6028,登録者リスト!$A$1:$D$43729,4,FALSE)=基本情報!$D$6,O6028,"")),"")</f>
        <v/>
      </c>
    </row>
    <row r="6029" spans="15:16" x14ac:dyDescent="0.15">
      <c r="O6029">
        <v>6028</v>
      </c>
      <c r="P6029" t="str">
        <f>IFERROR(IF(COUNTIF(個人情報!$BI$5:$BI$401,"登録番号" &amp; リスト!O6029)&gt;=1,"",IF(VLOOKUP(O6029,登録者リスト!$A$1:$D$43729,4,FALSE)=基本情報!$D$6,O6029,"")),"")</f>
        <v/>
      </c>
    </row>
    <row r="6030" spans="15:16" x14ac:dyDescent="0.15">
      <c r="O6030">
        <v>6029</v>
      </c>
      <c r="P6030" t="str">
        <f>IFERROR(IF(COUNTIF(個人情報!$BI$5:$BI$401,"登録番号" &amp; リスト!O6030)&gt;=1,"",IF(VLOOKUP(O6030,登録者リスト!$A$1:$D$43729,4,FALSE)=基本情報!$D$6,O6030,"")),"")</f>
        <v/>
      </c>
    </row>
    <row r="6031" spans="15:16" x14ac:dyDescent="0.15">
      <c r="O6031">
        <v>6030</v>
      </c>
      <c r="P6031" t="str">
        <f>IFERROR(IF(COUNTIF(個人情報!$BI$5:$BI$401,"登録番号" &amp; リスト!O6031)&gt;=1,"",IF(VLOOKUP(O6031,登録者リスト!$A$1:$D$43729,4,FALSE)=基本情報!$D$6,O6031,"")),"")</f>
        <v/>
      </c>
    </row>
    <row r="6032" spans="15:16" x14ac:dyDescent="0.15">
      <c r="O6032">
        <v>6031</v>
      </c>
      <c r="P6032" t="str">
        <f>IFERROR(IF(COUNTIF(個人情報!$BI$5:$BI$401,"登録番号" &amp; リスト!O6032)&gt;=1,"",IF(VLOOKUP(O6032,登録者リスト!$A$1:$D$43729,4,FALSE)=基本情報!$D$6,O6032,"")),"")</f>
        <v/>
      </c>
    </row>
    <row r="6033" spans="15:16" x14ac:dyDescent="0.15">
      <c r="O6033">
        <v>6032</v>
      </c>
      <c r="P6033" t="str">
        <f>IFERROR(IF(COUNTIF(個人情報!$BI$5:$BI$401,"登録番号" &amp; リスト!O6033)&gt;=1,"",IF(VLOOKUP(O6033,登録者リスト!$A$1:$D$43729,4,FALSE)=基本情報!$D$6,O6033,"")),"")</f>
        <v/>
      </c>
    </row>
    <row r="6034" spans="15:16" x14ac:dyDescent="0.15">
      <c r="O6034">
        <v>6033</v>
      </c>
      <c r="P6034" t="str">
        <f>IFERROR(IF(COUNTIF(個人情報!$BI$5:$BI$401,"登録番号" &amp; リスト!O6034)&gt;=1,"",IF(VLOOKUP(O6034,登録者リスト!$A$1:$D$43729,4,FALSE)=基本情報!$D$6,O6034,"")),"")</f>
        <v/>
      </c>
    </row>
    <row r="6035" spans="15:16" x14ac:dyDescent="0.15">
      <c r="O6035">
        <v>6034</v>
      </c>
      <c r="P6035" t="str">
        <f>IFERROR(IF(COUNTIF(個人情報!$BI$5:$BI$401,"登録番号" &amp; リスト!O6035)&gt;=1,"",IF(VLOOKUP(O6035,登録者リスト!$A$1:$D$43729,4,FALSE)=基本情報!$D$6,O6035,"")),"")</f>
        <v/>
      </c>
    </row>
    <row r="6036" spans="15:16" x14ac:dyDescent="0.15">
      <c r="O6036">
        <v>6035</v>
      </c>
      <c r="P6036" t="str">
        <f>IFERROR(IF(COUNTIF(個人情報!$BI$5:$BI$401,"登録番号" &amp; リスト!O6036)&gt;=1,"",IF(VLOOKUP(O6036,登録者リスト!$A$1:$D$43729,4,FALSE)=基本情報!$D$6,O6036,"")),"")</f>
        <v/>
      </c>
    </row>
    <row r="6037" spans="15:16" x14ac:dyDescent="0.15">
      <c r="O6037">
        <v>6036</v>
      </c>
      <c r="P6037" t="str">
        <f>IFERROR(IF(COUNTIF(個人情報!$BI$5:$BI$401,"登録番号" &amp; リスト!O6037)&gt;=1,"",IF(VLOOKUP(O6037,登録者リスト!$A$1:$D$43729,4,FALSE)=基本情報!$D$6,O6037,"")),"")</f>
        <v/>
      </c>
    </row>
    <row r="6038" spans="15:16" x14ac:dyDescent="0.15">
      <c r="O6038">
        <v>6037</v>
      </c>
      <c r="P6038" t="str">
        <f>IFERROR(IF(COUNTIF(個人情報!$BI$5:$BI$401,"登録番号" &amp; リスト!O6038)&gt;=1,"",IF(VLOOKUP(O6038,登録者リスト!$A$1:$D$43729,4,FALSE)=基本情報!$D$6,O6038,"")),"")</f>
        <v/>
      </c>
    </row>
    <row r="6039" spans="15:16" x14ac:dyDescent="0.15">
      <c r="O6039">
        <v>6038</v>
      </c>
      <c r="P6039" t="str">
        <f>IFERROR(IF(COUNTIF(個人情報!$BI$5:$BI$401,"登録番号" &amp; リスト!O6039)&gt;=1,"",IF(VLOOKUP(O6039,登録者リスト!$A$1:$D$43729,4,FALSE)=基本情報!$D$6,O6039,"")),"")</f>
        <v/>
      </c>
    </row>
    <row r="6040" spans="15:16" x14ac:dyDescent="0.15">
      <c r="O6040">
        <v>6039</v>
      </c>
      <c r="P6040" t="str">
        <f>IFERROR(IF(COUNTIF(個人情報!$BI$5:$BI$401,"登録番号" &amp; リスト!O6040)&gt;=1,"",IF(VLOOKUP(O6040,登録者リスト!$A$1:$D$43729,4,FALSE)=基本情報!$D$6,O6040,"")),"")</f>
        <v/>
      </c>
    </row>
    <row r="6041" spans="15:16" x14ac:dyDescent="0.15">
      <c r="O6041">
        <v>6040</v>
      </c>
      <c r="P6041" t="str">
        <f>IFERROR(IF(COUNTIF(個人情報!$BI$5:$BI$401,"登録番号" &amp; リスト!O6041)&gt;=1,"",IF(VLOOKUP(O6041,登録者リスト!$A$1:$D$43729,4,FALSE)=基本情報!$D$6,O6041,"")),"")</f>
        <v/>
      </c>
    </row>
    <row r="6042" spans="15:16" x14ac:dyDescent="0.15">
      <c r="O6042">
        <v>6041</v>
      </c>
      <c r="P6042" t="str">
        <f>IFERROR(IF(COUNTIF(個人情報!$BI$5:$BI$401,"登録番号" &amp; リスト!O6042)&gt;=1,"",IF(VLOOKUP(O6042,登録者リスト!$A$1:$D$43729,4,FALSE)=基本情報!$D$6,O6042,"")),"")</f>
        <v/>
      </c>
    </row>
    <row r="6043" spans="15:16" x14ac:dyDescent="0.15">
      <c r="O6043">
        <v>6042</v>
      </c>
      <c r="P6043" t="str">
        <f>IFERROR(IF(COUNTIF(個人情報!$BI$5:$BI$401,"登録番号" &amp; リスト!O6043)&gt;=1,"",IF(VLOOKUP(O6043,登録者リスト!$A$1:$D$43729,4,FALSE)=基本情報!$D$6,O6043,"")),"")</f>
        <v/>
      </c>
    </row>
    <row r="6044" spans="15:16" x14ac:dyDescent="0.15">
      <c r="O6044">
        <v>6043</v>
      </c>
      <c r="P6044" t="str">
        <f>IFERROR(IF(COUNTIF(個人情報!$BI$5:$BI$401,"登録番号" &amp; リスト!O6044)&gt;=1,"",IF(VLOOKUP(O6044,登録者リスト!$A$1:$D$43729,4,FALSE)=基本情報!$D$6,O6044,"")),"")</f>
        <v/>
      </c>
    </row>
    <row r="6045" spans="15:16" x14ac:dyDescent="0.15">
      <c r="O6045">
        <v>6044</v>
      </c>
      <c r="P6045" t="str">
        <f>IFERROR(IF(COUNTIF(個人情報!$BI$5:$BI$401,"登録番号" &amp; リスト!O6045)&gt;=1,"",IF(VLOOKUP(O6045,登録者リスト!$A$1:$D$43729,4,FALSE)=基本情報!$D$6,O6045,"")),"")</f>
        <v/>
      </c>
    </row>
    <row r="6046" spans="15:16" x14ac:dyDescent="0.15">
      <c r="O6046">
        <v>6045</v>
      </c>
      <c r="P6046" t="str">
        <f>IFERROR(IF(COUNTIF(個人情報!$BI$5:$BI$401,"登録番号" &amp; リスト!O6046)&gt;=1,"",IF(VLOOKUP(O6046,登録者リスト!$A$1:$D$43729,4,FALSE)=基本情報!$D$6,O6046,"")),"")</f>
        <v/>
      </c>
    </row>
    <row r="6047" spans="15:16" x14ac:dyDescent="0.15">
      <c r="O6047">
        <v>6046</v>
      </c>
      <c r="P6047" t="str">
        <f>IFERROR(IF(COUNTIF(個人情報!$BI$5:$BI$401,"登録番号" &amp; リスト!O6047)&gt;=1,"",IF(VLOOKUP(O6047,登録者リスト!$A$1:$D$43729,4,FALSE)=基本情報!$D$6,O6047,"")),"")</f>
        <v/>
      </c>
    </row>
    <row r="6048" spans="15:16" x14ac:dyDescent="0.15">
      <c r="O6048">
        <v>6047</v>
      </c>
      <c r="P6048" t="str">
        <f>IFERROR(IF(COUNTIF(個人情報!$BI$5:$BI$401,"登録番号" &amp; リスト!O6048)&gt;=1,"",IF(VLOOKUP(O6048,登録者リスト!$A$1:$D$43729,4,FALSE)=基本情報!$D$6,O6048,"")),"")</f>
        <v/>
      </c>
    </row>
    <row r="6049" spans="15:16" x14ac:dyDescent="0.15">
      <c r="O6049">
        <v>6048</v>
      </c>
      <c r="P6049" t="str">
        <f>IFERROR(IF(COUNTIF(個人情報!$BI$5:$BI$401,"登録番号" &amp; リスト!O6049)&gt;=1,"",IF(VLOOKUP(O6049,登録者リスト!$A$1:$D$43729,4,FALSE)=基本情報!$D$6,O6049,"")),"")</f>
        <v/>
      </c>
    </row>
    <row r="6050" spans="15:16" x14ac:dyDescent="0.15">
      <c r="O6050">
        <v>6049</v>
      </c>
      <c r="P6050" t="str">
        <f>IFERROR(IF(COUNTIF(個人情報!$BI$5:$BI$401,"登録番号" &amp; リスト!O6050)&gt;=1,"",IF(VLOOKUP(O6050,登録者リスト!$A$1:$D$43729,4,FALSE)=基本情報!$D$6,O6050,"")),"")</f>
        <v/>
      </c>
    </row>
    <row r="6051" spans="15:16" x14ac:dyDescent="0.15">
      <c r="O6051">
        <v>6050</v>
      </c>
      <c r="P6051" t="str">
        <f>IFERROR(IF(COUNTIF(個人情報!$BI$5:$BI$401,"登録番号" &amp; リスト!O6051)&gt;=1,"",IF(VLOOKUP(O6051,登録者リスト!$A$1:$D$43729,4,FALSE)=基本情報!$D$6,O6051,"")),"")</f>
        <v/>
      </c>
    </row>
    <row r="6052" spans="15:16" x14ac:dyDescent="0.15">
      <c r="O6052">
        <v>6051</v>
      </c>
      <c r="P6052" t="str">
        <f>IFERROR(IF(COUNTIF(個人情報!$BI$5:$BI$401,"登録番号" &amp; リスト!O6052)&gt;=1,"",IF(VLOOKUP(O6052,登録者リスト!$A$1:$D$43729,4,FALSE)=基本情報!$D$6,O6052,"")),"")</f>
        <v/>
      </c>
    </row>
    <row r="6053" spans="15:16" x14ac:dyDescent="0.15">
      <c r="O6053">
        <v>6052</v>
      </c>
      <c r="P6053" t="str">
        <f>IFERROR(IF(COUNTIF(個人情報!$BI$5:$BI$401,"登録番号" &amp; リスト!O6053)&gt;=1,"",IF(VLOOKUP(O6053,登録者リスト!$A$1:$D$43729,4,FALSE)=基本情報!$D$6,O6053,"")),"")</f>
        <v/>
      </c>
    </row>
    <row r="6054" spans="15:16" x14ac:dyDescent="0.15">
      <c r="O6054">
        <v>6053</v>
      </c>
      <c r="P6054" t="str">
        <f>IFERROR(IF(COUNTIF(個人情報!$BI$5:$BI$401,"登録番号" &amp; リスト!O6054)&gt;=1,"",IF(VLOOKUP(O6054,登録者リスト!$A$1:$D$43729,4,FALSE)=基本情報!$D$6,O6054,"")),"")</f>
        <v/>
      </c>
    </row>
    <row r="6055" spans="15:16" x14ac:dyDescent="0.15">
      <c r="O6055">
        <v>6054</v>
      </c>
      <c r="P6055" t="str">
        <f>IFERROR(IF(COUNTIF(個人情報!$BI$5:$BI$401,"登録番号" &amp; リスト!O6055)&gt;=1,"",IF(VLOOKUP(O6055,登録者リスト!$A$1:$D$43729,4,FALSE)=基本情報!$D$6,O6055,"")),"")</f>
        <v/>
      </c>
    </row>
    <row r="6056" spans="15:16" x14ac:dyDescent="0.15">
      <c r="O6056">
        <v>6055</v>
      </c>
      <c r="P6056" t="str">
        <f>IFERROR(IF(COUNTIF(個人情報!$BI$5:$BI$401,"登録番号" &amp; リスト!O6056)&gt;=1,"",IF(VLOOKUP(O6056,登録者リスト!$A$1:$D$43729,4,FALSE)=基本情報!$D$6,O6056,"")),"")</f>
        <v/>
      </c>
    </row>
    <row r="6057" spans="15:16" x14ac:dyDescent="0.15">
      <c r="O6057">
        <v>6056</v>
      </c>
      <c r="P6057" t="str">
        <f>IFERROR(IF(COUNTIF(個人情報!$BI$5:$BI$401,"登録番号" &amp; リスト!O6057)&gt;=1,"",IF(VLOOKUP(O6057,登録者リスト!$A$1:$D$43729,4,FALSE)=基本情報!$D$6,O6057,"")),"")</f>
        <v/>
      </c>
    </row>
    <row r="6058" spans="15:16" x14ac:dyDescent="0.15">
      <c r="O6058">
        <v>6057</v>
      </c>
      <c r="P6058" t="str">
        <f>IFERROR(IF(COUNTIF(個人情報!$BI$5:$BI$401,"登録番号" &amp; リスト!O6058)&gt;=1,"",IF(VLOOKUP(O6058,登録者リスト!$A$1:$D$43729,4,FALSE)=基本情報!$D$6,O6058,"")),"")</f>
        <v/>
      </c>
    </row>
    <row r="6059" spans="15:16" x14ac:dyDescent="0.15">
      <c r="O6059">
        <v>6058</v>
      </c>
      <c r="P6059" t="str">
        <f>IFERROR(IF(COUNTIF(個人情報!$BI$5:$BI$401,"登録番号" &amp; リスト!O6059)&gt;=1,"",IF(VLOOKUP(O6059,登録者リスト!$A$1:$D$43729,4,FALSE)=基本情報!$D$6,O6059,"")),"")</f>
        <v/>
      </c>
    </row>
    <row r="6060" spans="15:16" x14ac:dyDescent="0.15">
      <c r="O6060">
        <v>6059</v>
      </c>
      <c r="P6060" t="str">
        <f>IFERROR(IF(COUNTIF(個人情報!$BI$5:$BI$401,"登録番号" &amp; リスト!O6060)&gt;=1,"",IF(VLOOKUP(O6060,登録者リスト!$A$1:$D$43729,4,FALSE)=基本情報!$D$6,O6060,"")),"")</f>
        <v/>
      </c>
    </row>
    <row r="6061" spans="15:16" x14ac:dyDescent="0.15">
      <c r="O6061">
        <v>6060</v>
      </c>
      <c r="P6061" t="str">
        <f>IFERROR(IF(COUNTIF(個人情報!$BI$5:$BI$401,"登録番号" &amp; リスト!O6061)&gt;=1,"",IF(VLOOKUP(O6061,登録者リスト!$A$1:$D$43729,4,FALSE)=基本情報!$D$6,O6061,"")),"")</f>
        <v/>
      </c>
    </row>
    <row r="6062" spans="15:16" x14ac:dyDescent="0.15">
      <c r="O6062">
        <v>6061</v>
      </c>
      <c r="P6062" t="str">
        <f>IFERROR(IF(COUNTIF(個人情報!$BI$5:$BI$401,"登録番号" &amp; リスト!O6062)&gt;=1,"",IF(VLOOKUP(O6062,登録者リスト!$A$1:$D$43729,4,FALSE)=基本情報!$D$6,O6062,"")),"")</f>
        <v/>
      </c>
    </row>
    <row r="6063" spans="15:16" x14ac:dyDescent="0.15">
      <c r="O6063">
        <v>6062</v>
      </c>
      <c r="P6063" t="str">
        <f>IFERROR(IF(COUNTIF(個人情報!$BI$5:$BI$401,"登録番号" &amp; リスト!O6063)&gt;=1,"",IF(VLOOKUP(O6063,登録者リスト!$A$1:$D$43729,4,FALSE)=基本情報!$D$6,O6063,"")),"")</f>
        <v/>
      </c>
    </row>
    <row r="6064" spans="15:16" x14ac:dyDescent="0.15">
      <c r="O6064">
        <v>6063</v>
      </c>
      <c r="P6064" t="str">
        <f>IFERROR(IF(COUNTIF(個人情報!$BI$5:$BI$401,"登録番号" &amp; リスト!O6064)&gt;=1,"",IF(VLOOKUP(O6064,登録者リスト!$A$1:$D$43729,4,FALSE)=基本情報!$D$6,O6064,"")),"")</f>
        <v/>
      </c>
    </row>
    <row r="6065" spans="15:16" x14ac:dyDescent="0.15">
      <c r="O6065">
        <v>6064</v>
      </c>
      <c r="P6065" t="str">
        <f>IFERROR(IF(COUNTIF(個人情報!$BI$5:$BI$401,"登録番号" &amp; リスト!O6065)&gt;=1,"",IF(VLOOKUP(O6065,登録者リスト!$A$1:$D$43729,4,FALSE)=基本情報!$D$6,O6065,"")),"")</f>
        <v/>
      </c>
    </row>
    <row r="6066" spans="15:16" x14ac:dyDescent="0.15">
      <c r="O6066">
        <v>6065</v>
      </c>
      <c r="P6066" t="str">
        <f>IFERROR(IF(COUNTIF(個人情報!$BI$5:$BI$401,"登録番号" &amp; リスト!O6066)&gt;=1,"",IF(VLOOKUP(O6066,登録者リスト!$A$1:$D$43729,4,FALSE)=基本情報!$D$6,O6066,"")),"")</f>
        <v/>
      </c>
    </row>
    <row r="6067" spans="15:16" x14ac:dyDescent="0.15">
      <c r="O6067">
        <v>6066</v>
      </c>
      <c r="P6067" t="str">
        <f>IFERROR(IF(COUNTIF(個人情報!$BI$5:$BI$401,"登録番号" &amp; リスト!O6067)&gt;=1,"",IF(VLOOKUP(O6067,登録者リスト!$A$1:$D$43729,4,FALSE)=基本情報!$D$6,O6067,"")),"")</f>
        <v/>
      </c>
    </row>
    <row r="6068" spans="15:16" x14ac:dyDescent="0.15">
      <c r="O6068">
        <v>6067</v>
      </c>
      <c r="P6068" t="str">
        <f>IFERROR(IF(COUNTIF(個人情報!$BI$5:$BI$401,"登録番号" &amp; リスト!O6068)&gt;=1,"",IF(VLOOKUP(O6068,登録者リスト!$A$1:$D$43729,4,FALSE)=基本情報!$D$6,O6068,"")),"")</f>
        <v/>
      </c>
    </row>
    <row r="6069" spans="15:16" x14ac:dyDescent="0.15">
      <c r="O6069">
        <v>6068</v>
      </c>
      <c r="P6069" t="str">
        <f>IFERROR(IF(COUNTIF(個人情報!$BI$5:$BI$401,"登録番号" &amp; リスト!O6069)&gt;=1,"",IF(VLOOKUP(O6069,登録者リスト!$A$1:$D$43729,4,FALSE)=基本情報!$D$6,O6069,"")),"")</f>
        <v/>
      </c>
    </row>
    <row r="6070" spans="15:16" x14ac:dyDescent="0.15">
      <c r="O6070">
        <v>6069</v>
      </c>
      <c r="P6070" t="str">
        <f>IFERROR(IF(COUNTIF(個人情報!$BI$5:$BI$401,"登録番号" &amp; リスト!O6070)&gt;=1,"",IF(VLOOKUP(O6070,登録者リスト!$A$1:$D$43729,4,FALSE)=基本情報!$D$6,O6070,"")),"")</f>
        <v/>
      </c>
    </row>
    <row r="6071" spans="15:16" x14ac:dyDescent="0.15">
      <c r="O6071">
        <v>6070</v>
      </c>
      <c r="P6071" t="str">
        <f>IFERROR(IF(COUNTIF(個人情報!$BI$5:$BI$401,"登録番号" &amp; リスト!O6071)&gt;=1,"",IF(VLOOKUP(O6071,登録者リスト!$A$1:$D$43729,4,FALSE)=基本情報!$D$6,O6071,"")),"")</f>
        <v/>
      </c>
    </row>
    <row r="6072" spans="15:16" x14ac:dyDescent="0.15">
      <c r="O6072">
        <v>6071</v>
      </c>
      <c r="P6072" t="str">
        <f>IFERROR(IF(COUNTIF(個人情報!$BI$5:$BI$401,"登録番号" &amp; リスト!O6072)&gt;=1,"",IF(VLOOKUP(O6072,登録者リスト!$A$1:$D$43729,4,FALSE)=基本情報!$D$6,O6072,"")),"")</f>
        <v/>
      </c>
    </row>
    <row r="6073" spans="15:16" x14ac:dyDescent="0.15">
      <c r="O6073">
        <v>6072</v>
      </c>
      <c r="P6073" t="str">
        <f>IFERROR(IF(COUNTIF(個人情報!$BI$5:$BI$401,"登録番号" &amp; リスト!O6073)&gt;=1,"",IF(VLOOKUP(O6073,登録者リスト!$A$1:$D$43729,4,FALSE)=基本情報!$D$6,O6073,"")),"")</f>
        <v/>
      </c>
    </row>
    <row r="6074" spans="15:16" x14ac:dyDescent="0.15">
      <c r="O6074">
        <v>6073</v>
      </c>
      <c r="P6074" t="str">
        <f>IFERROR(IF(COUNTIF(個人情報!$BI$5:$BI$401,"登録番号" &amp; リスト!O6074)&gt;=1,"",IF(VLOOKUP(O6074,登録者リスト!$A$1:$D$43729,4,FALSE)=基本情報!$D$6,O6074,"")),"")</f>
        <v/>
      </c>
    </row>
    <row r="6075" spans="15:16" x14ac:dyDescent="0.15">
      <c r="O6075">
        <v>6074</v>
      </c>
      <c r="P6075" t="str">
        <f>IFERROR(IF(COUNTIF(個人情報!$BI$5:$BI$401,"登録番号" &amp; リスト!O6075)&gt;=1,"",IF(VLOOKUP(O6075,登録者リスト!$A$1:$D$43729,4,FALSE)=基本情報!$D$6,O6075,"")),"")</f>
        <v/>
      </c>
    </row>
    <row r="6076" spans="15:16" x14ac:dyDescent="0.15">
      <c r="O6076">
        <v>6075</v>
      </c>
      <c r="P6076" t="str">
        <f>IFERROR(IF(COUNTIF(個人情報!$BI$5:$BI$401,"登録番号" &amp; リスト!O6076)&gt;=1,"",IF(VLOOKUP(O6076,登録者リスト!$A$1:$D$43729,4,FALSE)=基本情報!$D$6,O6076,"")),"")</f>
        <v/>
      </c>
    </row>
    <row r="6077" spans="15:16" x14ac:dyDescent="0.15">
      <c r="O6077">
        <v>6076</v>
      </c>
      <c r="P6077" t="str">
        <f>IFERROR(IF(COUNTIF(個人情報!$BI$5:$BI$401,"登録番号" &amp; リスト!O6077)&gt;=1,"",IF(VLOOKUP(O6077,登録者リスト!$A$1:$D$43729,4,FALSE)=基本情報!$D$6,O6077,"")),"")</f>
        <v/>
      </c>
    </row>
    <row r="6078" spans="15:16" x14ac:dyDescent="0.15">
      <c r="O6078">
        <v>6077</v>
      </c>
      <c r="P6078" t="str">
        <f>IFERROR(IF(COUNTIF(個人情報!$BI$5:$BI$401,"登録番号" &amp; リスト!O6078)&gt;=1,"",IF(VLOOKUP(O6078,登録者リスト!$A$1:$D$43729,4,FALSE)=基本情報!$D$6,O6078,"")),"")</f>
        <v/>
      </c>
    </row>
    <row r="6079" spans="15:16" x14ac:dyDescent="0.15">
      <c r="O6079">
        <v>6078</v>
      </c>
      <c r="P6079" t="str">
        <f>IFERROR(IF(COUNTIF(個人情報!$BI$5:$BI$401,"登録番号" &amp; リスト!O6079)&gt;=1,"",IF(VLOOKUP(O6079,登録者リスト!$A$1:$D$43729,4,FALSE)=基本情報!$D$6,O6079,"")),"")</f>
        <v/>
      </c>
    </row>
    <row r="6080" spans="15:16" x14ac:dyDescent="0.15">
      <c r="O6080">
        <v>6079</v>
      </c>
      <c r="P6080" t="str">
        <f>IFERROR(IF(COUNTIF(個人情報!$BI$5:$BI$401,"登録番号" &amp; リスト!O6080)&gt;=1,"",IF(VLOOKUP(O6080,登録者リスト!$A$1:$D$43729,4,FALSE)=基本情報!$D$6,O6080,"")),"")</f>
        <v/>
      </c>
    </row>
    <row r="6081" spans="15:16" x14ac:dyDescent="0.15">
      <c r="O6081">
        <v>6080</v>
      </c>
      <c r="P6081" t="str">
        <f>IFERROR(IF(COUNTIF(個人情報!$BI$5:$BI$401,"登録番号" &amp; リスト!O6081)&gt;=1,"",IF(VLOOKUP(O6081,登録者リスト!$A$1:$D$43729,4,FALSE)=基本情報!$D$6,O6081,"")),"")</f>
        <v/>
      </c>
    </row>
    <row r="6082" spans="15:16" x14ac:dyDescent="0.15">
      <c r="O6082">
        <v>6081</v>
      </c>
      <c r="P6082" t="str">
        <f>IFERROR(IF(COUNTIF(個人情報!$BI$5:$BI$401,"登録番号" &amp; リスト!O6082)&gt;=1,"",IF(VLOOKUP(O6082,登録者リスト!$A$1:$D$43729,4,FALSE)=基本情報!$D$6,O6082,"")),"")</f>
        <v/>
      </c>
    </row>
    <row r="6083" spans="15:16" x14ac:dyDescent="0.15">
      <c r="O6083">
        <v>6082</v>
      </c>
      <c r="P6083" t="str">
        <f>IFERROR(IF(COUNTIF(個人情報!$BI$5:$BI$401,"登録番号" &amp; リスト!O6083)&gt;=1,"",IF(VLOOKUP(O6083,登録者リスト!$A$1:$D$43729,4,FALSE)=基本情報!$D$6,O6083,"")),"")</f>
        <v/>
      </c>
    </row>
    <row r="6084" spans="15:16" x14ac:dyDescent="0.15">
      <c r="O6084">
        <v>6083</v>
      </c>
      <c r="P6084" t="str">
        <f>IFERROR(IF(COUNTIF(個人情報!$BI$5:$BI$401,"登録番号" &amp; リスト!O6084)&gt;=1,"",IF(VLOOKUP(O6084,登録者リスト!$A$1:$D$43729,4,FALSE)=基本情報!$D$6,O6084,"")),"")</f>
        <v/>
      </c>
    </row>
    <row r="6085" spans="15:16" x14ac:dyDescent="0.15">
      <c r="O6085">
        <v>6084</v>
      </c>
      <c r="P6085" t="str">
        <f>IFERROR(IF(COUNTIF(個人情報!$BI$5:$BI$401,"登録番号" &amp; リスト!O6085)&gt;=1,"",IF(VLOOKUP(O6085,登録者リスト!$A$1:$D$43729,4,FALSE)=基本情報!$D$6,O6085,"")),"")</f>
        <v/>
      </c>
    </row>
    <row r="6086" spans="15:16" x14ac:dyDescent="0.15">
      <c r="O6086">
        <v>6085</v>
      </c>
      <c r="P6086" t="str">
        <f>IFERROR(IF(COUNTIF(個人情報!$BI$5:$BI$401,"登録番号" &amp; リスト!O6086)&gt;=1,"",IF(VLOOKUP(O6086,登録者リスト!$A$1:$D$43729,4,FALSE)=基本情報!$D$6,O6086,"")),"")</f>
        <v/>
      </c>
    </row>
    <row r="6087" spans="15:16" x14ac:dyDescent="0.15">
      <c r="O6087">
        <v>6086</v>
      </c>
      <c r="P6087" t="str">
        <f>IFERROR(IF(COUNTIF(個人情報!$BI$5:$BI$401,"登録番号" &amp; リスト!O6087)&gt;=1,"",IF(VLOOKUP(O6087,登録者リスト!$A$1:$D$43729,4,FALSE)=基本情報!$D$6,O6087,"")),"")</f>
        <v/>
      </c>
    </row>
    <row r="6088" spans="15:16" x14ac:dyDescent="0.15">
      <c r="O6088">
        <v>6087</v>
      </c>
      <c r="P6088" t="str">
        <f>IFERROR(IF(COUNTIF(個人情報!$BI$5:$BI$401,"登録番号" &amp; リスト!O6088)&gt;=1,"",IF(VLOOKUP(O6088,登録者リスト!$A$1:$D$43729,4,FALSE)=基本情報!$D$6,O6088,"")),"")</f>
        <v/>
      </c>
    </row>
    <row r="6089" spans="15:16" x14ac:dyDescent="0.15">
      <c r="O6089">
        <v>6088</v>
      </c>
      <c r="P6089" t="str">
        <f>IFERROR(IF(COUNTIF(個人情報!$BI$5:$BI$401,"登録番号" &amp; リスト!O6089)&gt;=1,"",IF(VLOOKUP(O6089,登録者リスト!$A$1:$D$43729,4,FALSE)=基本情報!$D$6,O6089,"")),"")</f>
        <v/>
      </c>
    </row>
    <row r="6090" spans="15:16" x14ac:dyDescent="0.15">
      <c r="O6090">
        <v>6089</v>
      </c>
      <c r="P6090" t="str">
        <f>IFERROR(IF(COUNTIF(個人情報!$BI$5:$BI$401,"登録番号" &amp; リスト!O6090)&gt;=1,"",IF(VLOOKUP(O6090,登録者リスト!$A$1:$D$43729,4,FALSE)=基本情報!$D$6,O6090,"")),"")</f>
        <v/>
      </c>
    </row>
    <row r="6091" spans="15:16" x14ac:dyDescent="0.15">
      <c r="O6091">
        <v>6090</v>
      </c>
      <c r="P6091" t="str">
        <f>IFERROR(IF(COUNTIF(個人情報!$BI$5:$BI$401,"登録番号" &amp; リスト!O6091)&gt;=1,"",IF(VLOOKUP(O6091,登録者リスト!$A$1:$D$43729,4,FALSE)=基本情報!$D$6,O6091,"")),"")</f>
        <v/>
      </c>
    </row>
    <row r="6092" spans="15:16" x14ac:dyDescent="0.15">
      <c r="O6092">
        <v>6091</v>
      </c>
      <c r="P6092" t="str">
        <f>IFERROR(IF(COUNTIF(個人情報!$BI$5:$BI$401,"登録番号" &amp; リスト!O6092)&gt;=1,"",IF(VLOOKUP(O6092,登録者リスト!$A$1:$D$43729,4,FALSE)=基本情報!$D$6,O6092,"")),"")</f>
        <v/>
      </c>
    </row>
    <row r="6093" spans="15:16" x14ac:dyDescent="0.15">
      <c r="O6093">
        <v>6092</v>
      </c>
      <c r="P6093" t="str">
        <f>IFERROR(IF(COUNTIF(個人情報!$BI$5:$BI$401,"登録番号" &amp; リスト!O6093)&gt;=1,"",IF(VLOOKUP(O6093,登録者リスト!$A$1:$D$43729,4,FALSE)=基本情報!$D$6,O6093,"")),"")</f>
        <v/>
      </c>
    </row>
    <row r="6094" spans="15:16" x14ac:dyDescent="0.15">
      <c r="O6094">
        <v>6093</v>
      </c>
      <c r="P6094" t="str">
        <f>IFERROR(IF(COUNTIF(個人情報!$BI$5:$BI$401,"登録番号" &amp; リスト!O6094)&gt;=1,"",IF(VLOOKUP(O6094,登録者リスト!$A$1:$D$43729,4,FALSE)=基本情報!$D$6,O6094,"")),"")</f>
        <v/>
      </c>
    </row>
    <row r="6095" spans="15:16" x14ac:dyDescent="0.15">
      <c r="O6095">
        <v>6094</v>
      </c>
      <c r="P6095" t="str">
        <f>IFERROR(IF(COUNTIF(個人情報!$BI$5:$BI$401,"登録番号" &amp; リスト!O6095)&gt;=1,"",IF(VLOOKUP(O6095,登録者リスト!$A$1:$D$43729,4,FALSE)=基本情報!$D$6,O6095,"")),"")</f>
        <v/>
      </c>
    </row>
    <row r="6096" spans="15:16" x14ac:dyDescent="0.15">
      <c r="O6096">
        <v>6095</v>
      </c>
      <c r="P6096" t="str">
        <f>IFERROR(IF(COUNTIF(個人情報!$BI$5:$BI$401,"登録番号" &amp; リスト!O6096)&gt;=1,"",IF(VLOOKUP(O6096,登録者リスト!$A$1:$D$43729,4,FALSE)=基本情報!$D$6,O6096,"")),"")</f>
        <v/>
      </c>
    </row>
    <row r="6097" spans="15:16" x14ac:dyDescent="0.15">
      <c r="O6097">
        <v>6096</v>
      </c>
      <c r="P6097" t="str">
        <f>IFERROR(IF(COUNTIF(個人情報!$BI$5:$BI$401,"登録番号" &amp; リスト!O6097)&gt;=1,"",IF(VLOOKUP(O6097,登録者リスト!$A$1:$D$43729,4,FALSE)=基本情報!$D$6,O6097,"")),"")</f>
        <v/>
      </c>
    </row>
    <row r="6098" spans="15:16" x14ac:dyDescent="0.15">
      <c r="O6098">
        <v>6097</v>
      </c>
      <c r="P6098" t="str">
        <f>IFERROR(IF(COUNTIF(個人情報!$BI$5:$BI$401,"登録番号" &amp; リスト!O6098)&gt;=1,"",IF(VLOOKUP(O6098,登録者リスト!$A$1:$D$43729,4,FALSE)=基本情報!$D$6,O6098,"")),"")</f>
        <v/>
      </c>
    </row>
    <row r="6099" spans="15:16" x14ac:dyDescent="0.15">
      <c r="O6099">
        <v>6098</v>
      </c>
      <c r="P6099" t="str">
        <f>IFERROR(IF(COUNTIF(個人情報!$BI$5:$BI$401,"登録番号" &amp; リスト!O6099)&gt;=1,"",IF(VLOOKUP(O6099,登録者リスト!$A$1:$D$43729,4,FALSE)=基本情報!$D$6,O6099,"")),"")</f>
        <v/>
      </c>
    </row>
    <row r="6100" spans="15:16" x14ac:dyDescent="0.15">
      <c r="O6100">
        <v>6099</v>
      </c>
      <c r="P6100" t="str">
        <f>IFERROR(IF(COUNTIF(個人情報!$BI$5:$BI$401,"登録番号" &amp; リスト!O6100)&gt;=1,"",IF(VLOOKUP(O6100,登録者リスト!$A$1:$D$43729,4,FALSE)=基本情報!$D$6,O6100,"")),"")</f>
        <v/>
      </c>
    </row>
    <row r="6101" spans="15:16" x14ac:dyDescent="0.15">
      <c r="O6101">
        <v>6100</v>
      </c>
      <c r="P6101" t="str">
        <f>IFERROR(IF(COUNTIF(個人情報!$BI$5:$BI$401,"登録番号" &amp; リスト!O6101)&gt;=1,"",IF(VLOOKUP(O6101,登録者リスト!$A$1:$D$43729,4,FALSE)=基本情報!$D$6,O6101,"")),"")</f>
        <v/>
      </c>
    </row>
    <row r="6102" spans="15:16" x14ac:dyDescent="0.15">
      <c r="O6102">
        <v>6101</v>
      </c>
      <c r="P6102" t="str">
        <f>IFERROR(IF(COUNTIF(個人情報!$BI$5:$BI$401,"登録番号" &amp; リスト!O6102)&gt;=1,"",IF(VLOOKUP(O6102,登録者リスト!$A$1:$D$43729,4,FALSE)=基本情報!$D$6,O6102,"")),"")</f>
        <v/>
      </c>
    </row>
    <row r="6103" spans="15:16" x14ac:dyDescent="0.15">
      <c r="O6103">
        <v>6102</v>
      </c>
      <c r="P6103" t="str">
        <f>IFERROR(IF(COUNTIF(個人情報!$BI$5:$BI$401,"登録番号" &amp; リスト!O6103)&gt;=1,"",IF(VLOOKUP(O6103,登録者リスト!$A$1:$D$43729,4,FALSE)=基本情報!$D$6,O6103,"")),"")</f>
        <v/>
      </c>
    </row>
    <row r="6104" spans="15:16" x14ac:dyDescent="0.15">
      <c r="O6104">
        <v>6103</v>
      </c>
      <c r="P6104" t="str">
        <f>IFERROR(IF(COUNTIF(個人情報!$BI$5:$BI$401,"登録番号" &amp; リスト!O6104)&gt;=1,"",IF(VLOOKUP(O6104,登録者リスト!$A$1:$D$43729,4,FALSE)=基本情報!$D$6,O6104,"")),"")</f>
        <v/>
      </c>
    </row>
    <row r="6105" spans="15:16" x14ac:dyDescent="0.15">
      <c r="O6105">
        <v>6104</v>
      </c>
      <c r="P6105" t="str">
        <f>IFERROR(IF(COUNTIF(個人情報!$BI$5:$BI$401,"登録番号" &amp; リスト!O6105)&gt;=1,"",IF(VLOOKUP(O6105,登録者リスト!$A$1:$D$43729,4,FALSE)=基本情報!$D$6,O6105,"")),"")</f>
        <v/>
      </c>
    </row>
    <row r="6106" spans="15:16" x14ac:dyDescent="0.15">
      <c r="O6106">
        <v>6105</v>
      </c>
      <c r="P6106" t="str">
        <f>IFERROR(IF(COUNTIF(個人情報!$BI$5:$BI$401,"登録番号" &amp; リスト!O6106)&gt;=1,"",IF(VLOOKUP(O6106,登録者リスト!$A$1:$D$43729,4,FALSE)=基本情報!$D$6,O6106,"")),"")</f>
        <v/>
      </c>
    </row>
    <row r="6107" spans="15:16" x14ac:dyDescent="0.15">
      <c r="O6107">
        <v>6106</v>
      </c>
      <c r="P6107" t="str">
        <f>IFERROR(IF(COUNTIF(個人情報!$BI$5:$BI$401,"登録番号" &amp; リスト!O6107)&gt;=1,"",IF(VLOOKUP(O6107,登録者リスト!$A$1:$D$43729,4,FALSE)=基本情報!$D$6,O6107,"")),"")</f>
        <v/>
      </c>
    </row>
    <row r="6108" spans="15:16" x14ac:dyDescent="0.15">
      <c r="O6108">
        <v>6107</v>
      </c>
      <c r="P6108" t="str">
        <f>IFERROR(IF(COUNTIF(個人情報!$BI$5:$BI$401,"登録番号" &amp; リスト!O6108)&gt;=1,"",IF(VLOOKUP(O6108,登録者リスト!$A$1:$D$43729,4,FALSE)=基本情報!$D$6,O6108,"")),"")</f>
        <v/>
      </c>
    </row>
    <row r="6109" spans="15:16" x14ac:dyDescent="0.15">
      <c r="O6109">
        <v>6108</v>
      </c>
      <c r="P6109" t="str">
        <f>IFERROR(IF(COUNTIF(個人情報!$BI$5:$BI$401,"登録番号" &amp; リスト!O6109)&gt;=1,"",IF(VLOOKUP(O6109,登録者リスト!$A$1:$D$43729,4,FALSE)=基本情報!$D$6,O6109,"")),"")</f>
        <v/>
      </c>
    </row>
    <row r="6110" spans="15:16" x14ac:dyDescent="0.15">
      <c r="O6110">
        <v>6109</v>
      </c>
      <c r="P6110" t="str">
        <f>IFERROR(IF(COUNTIF(個人情報!$BI$5:$BI$401,"登録番号" &amp; リスト!O6110)&gt;=1,"",IF(VLOOKUP(O6110,登録者リスト!$A$1:$D$43729,4,FALSE)=基本情報!$D$6,O6110,"")),"")</f>
        <v/>
      </c>
    </row>
    <row r="6111" spans="15:16" x14ac:dyDescent="0.15">
      <c r="O6111">
        <v>6110</v>
      </c>
      <c r="P6111" t="str">
        <f>IFERROR(IF(COUNTIF(個人情報!$BI$5:$BI$401,"登録番号" &amp; リスト!O6111)&gt;=1,"",IF(VLOOKUP(O6111,登録者リスト!$A$1:$D$43729,4,FALSE)=基本情報!$D$6,O6111,"")),"")</f>
        <v/>
      </c>
    </row>
    <row r="6112" spans="15:16" x14ac:dyDescent="0.15">
      <c r="O6112">
        <v>6111</v>
      </c>
      <c r="P6112" t="str">
        <f>IFERROR(IF(COUNTIF(個人情報!$BI$5:$BI$401,"登録番号" &amp; リスト!O6112)&gt;=1,"",IF(VLOOKUP(O6112,登録者リスト!$A$1:$D$43729,4,FALSE)=基本情報!$D$6,O6112,"")),"")</f>
        <v/>
      </c>
    </row>
    <row r="6113" spans="15:16" x14ac:dyDescent="0.15">
      <c r="O6113">
        <v>6112</v>
      </c>
      <c r="P6113" t="str">
        <f>IFERROR(IF(COUNTIF(個人情報!$BI$5:$BI$401,"登録番号" &amp; リスト!O6113)&gt;=1,"",IF(VLOOKUP(O6113,登録者リスト!$A$1:$D$43729,4,FALSE)=基本情報!$D$6,O6113,"")),"")</f>
        <v/>
      </c>
    </row>
    <row r="6114" spans="15:16" x14ac:dyDescent="0.15">
      <c r="O6114">
        <v>6113</v>
      </c>
      <c r="P6114" t="str">
        <f>IFERROR(IF(COUNTIF(個人情報!$BI$5:$BI$401,"登録番号" &amp; リスト!O6114)&gt;=1,"",IF(VLOOKUP(O6114,登録者リスト!$A$1:$D$43729,4,FALSE)=基本情報!$D$6,O6114,"")),"")</f>
        <v/>
      </c>
    </row>
    <row r="6115" spans="15:16" x14ac:dyDescent="0.15">
      <c r="O6115">
        <v>6114</v>
      </c>
      <c r="P6115" t="str">
        <f>IFERROR(IF(COUNTIF(個人情報!$BI$5:$BI$401,"登録番号" &amp; リスト!O6115)&gt;=1,"",IF(VLOOKUP(O6115,登録者リスト!$A$1:$D$43729,4,FALSE)=基本情報!$D$6,O6115,"")),"")</f>
        <v/>
      </c>
    </row>
    <row r="6116" spans="15:16" x14ac:dyDescent="0.15">
      <c r="O6116">
        <v>6115</v>
      </c>
      <c r="P6116" t="str">
        <f>IFERROR(IF(COUNTIF(個人情報!$BI$5:$BI$401,"登録番号" &amp; リスト!O6116)&gt;=1,"",IF(VLOOKUP(O6116,登録者リスト!$A$1:$D$43729,4,FALSE)=基本情報!$D$6,O6116,"")),"")</f>
        <v/>
      </c>
    </row>
    <row r="6117" spans="15:16" x14ac:dyDescent="0.15">
      <c r="O6117">
        <v>6116</v>
      </c>
      <c r="P6117" t="str">
        <f>IFERROR(IF(COUNTIF(個人情報!$BI$5:$BI$401,"登録番号" &amp; リスト!O6117)&gt;=1,"",IF(VLOOKUP(O6117,登録者リスト!$A$1:$D$43729,4,FALSE)=基本情報!$D$6,O6117,"")),"")</f>
        <v/>
      </c>
    </row>
    <row r="6118" spans="15:16" x14ac:dyDescent="0.15">
      <c r="O6118">
        <v>6117</v>
      </c>
      <c r="P6118" t="str">
        <f>IFERROR(IF(COUNTIF(個人情報!$BI$5:$BI$401,"登録番号" &amp; リスト!O6118)&gt;=1,"",IF(VLOOKUP(O6118,登録者リスト!$A$1:$D$43729,4,FALSE)=基本情報!$D$6,O6118,"")),"")</f>
        <v/>
      </c>
    </row>
    <row r="6119" spans="15:16" x14ac:dyDescent="0.15">
      <c r="O6119">
        <v>6118</v>
      </c>
      <c r="P6119" t="str">
        <f>IFERROR(IF(COUNTIF(個人情報!$BI$5:$BI$401,"登録番号" &amp; リスト!O6119)&gt;=1,"",IF(VLOOKUP(O6119,登録者リスト!$A$1:$D$43729,4,FALSE)=基本情報!$D$6,O6119,"")),"")</f>
        <v/>
      </c>
    </row>
    <row r="6120" spans="15:16" x14ac:dyDescent="0.15">
      <c r="O6120">
        <v>6119</v>
      </c>
      <c r="P6120" t="str">
        <f>IFERROR(IF(COUNTIF(個人情報!$BI$5:$BI$401,"登録番号" &amp; リスト!O6120)&gt;=1,"",IF(VLOOKUP(O6120,登録者リスト!$A$1:$D$43729,4,FALSE)=基本情報!$D$6,O6120,"")),"")</f>
        <v/>
      </c>
    </row>
    <row r="6121" spans="15:16" x14ac:dyDescent="0.15">
      <c r="O6121">
        <v>6120</v>
      </c>
      <c r="P6121" t="str">
        <f>IFERROR(IF(COUNTIF(個人情報!$BI$5:$BI$401,"登録番号" &amp; リスト!O6121)&gt;=1,"",IF(VLOOKUP(O6121,登録者リスト!$A$1:$D$43729,4,FALSE)=基本情報!$D$6,O6121,"")),"")</f>
        <v/>
      </c>
    </row>
    <row r="6122" spans="15:16" x14ac:dyDescent="0.15">
      <c r="O6122">
        <v>6121</v>
      </c>
      <c r="P6122" t="str">
        <f>IFERROR(IF(COUNTIF(個人情報!$BI$5:$BI$401,"登録番号" &amp; リスト!O6122)&gt;=1,"",IF(VLOOKUP(O6122,登録者リスト!$A$1:$D$43729,4,FALSE)=基本情報!$D$6,O6122,"")),"")</f>
        <v/>
      </c>
    </row>
    <row r="6123" spans="15:16" x14ac:dyDescent="0.15">
      <c r="O6123">
        <v>6122</v>
      </c>
      <c r="P6123" t="str">
        <f>IFERROR(IF(COUNTIF(個人情報!$BI$5:$BI$401,"登録番号" &amp; リスト!O6123)&gt;=1,"",IF(VLOOKUP(O6123,登録者リスト!$A$1:$D$43729,4,FALSE)=基本情報!$D$6,O6123,"")),"")</f>
        <v/>
      </c>
    </row>
    <row r="6124" spans="15:16" x14ac:dyDescent="0.15">
      <c r="O6124">
        <v>6123</v>
      </c>
      <c r="P6124" t="str">
        <f>IFERROR(IF(COUNTIF(個人情報!$BI$5:$BI$401,"登録番号" &amp; リスト!O6124)&gt;=1,"",IF(VLOOKUP(O6124,登録者リスト!$A$1:$D$43729,4,FALSE)=基本情報!$D$6,O6124,"")),"")</f>
        <v/>
      </c>
    </row>
    <row r="6125" spans="15:16" x14ac:dyDescent="0.15">
      <c r="O6125">
        <v>6124</v>
      </c>
      <c r="P6125" t="str">
        <f>IFERROR(IF(COUNTIF(個人情報!$BI$5:$BI$401,"登録番号" &amp; リスト!O6125)&gt;=1,"",IF(VLOOKUP(O6125,登録者リスト!$A$1:$D$43729,4,FALSE)=基本情報!$D$6,O6125,"")),"")</f>
        <v/>
      </c>
    </row>
    <row r="6126" spans="15:16" x14ac:dyDescent="0.15">
      <c r="O6126">
        <v>6125</v>
      </c>
      <c r="P6126" t="str">
        <f>IFERROR(IF(COUNTIF(個人情報!$BI$5:$BI$401,"登録番号" &amp; リスト!O6126)&gt;=1,"",IF(VLOOKUP(O6126,登録者リスト!$A$1:$D$43729,4,FALSE)=基本情報!$D$6,O6126,"")),"")</f>
        <v/>
      </c>
    </row>
    <row r="6127" spans="15:16" x14ac:dyDescent="0.15">
      <c r="O6127">
        <v>6126</v>
      </c>
      <c r="P6127" t="str">
        <f>IFERROR(IF(COUNTIF(個人情報!$BI$5:$BI$401,"登録番号" &amp; リスト!O6127)&gt;=1,"",IF(VLOOKUP(O6127,登録者リスト!$A$1:$D$43729,4,FALSE)=基本情報!$D$6,O6127,"")),"")</f>
        <v/>
      </c>
    </row>
    <row r="6128" spans="15:16" x14ac:dyDescent="0.15">
      <c r="O6128">
        <v>6127</v>
      </c>
      <c r="P6128" t="str">
        <f>IFERROR(IF(COUNTIF(個人情報!$BI$5:$BI$401,"登録番号" &amp; リスト!O6128)&gt;=1,"",IF(VLOOKUP(O6128,登録者リスト!$A$1:$D$43729,4,FALSE)=基本情報!$D$6,O6128,"")),"")</f>
        <v/>
      </c>
    </row>
    <row r="6129" spans="15:16" x14ac:dyDescent="0.15">
      <c r="O6129">
        <v>6128</v>
      </c>
      <c r="P6129" t="str">
        <f>IFERROR(IF(COUNTIF(個人情報!$BI$5:$BI$401,"登録番号" &amp; リスト!O6129)&gt;=1,"",IF(VLOOKUP(O6129,登録者リスト!$A$1:$D$43729,4,FALSE)=基本情報!$D$6,O6129,"")),"")</f>
        <v/>
      </c>
    </row>
    <row r="6130" spans="15:16" x14ac:dyDescent="0.15">
      <c r="O6130">
        <v>6129</v>
      </c>
      <c r="P6130" t="str">
        <f>IFERROR(IF(COUNTIF(個人情報!$BI$5:$BI$401,"登録番号" &amp; リスト!O6130)&gt;=1,"",IF(VLOOKUP(O6130,登録者リスト!$A$1:$D$43729,4,FALSE)=基本情報!$D$6,O6130,"")),"")</f>
        <v/>
      </c>
    </row>
    <row r="6131" spans="15:16" x14ac:dyDescent="0.15">
      <c r="O6131">
        <v>6130</v>
      </c>
      <c r="P6131" t="str">
        <f>IFERROR(IF(COUNTIF(個人情報!$BI$5:$BI$401,"登録番号" &amp; リスト!O6131)&gt;=1,"",IF(VLOOKUP(O6131,登録者リスト!$A$1:$D$43729,4,FALSE)=基本情報!$D$6,O6131,"")),"")</f>
        <v/>
      </c>
    </row>
    <row r="6132" spans="15:16" x14ac:dyDescent="0.15">
      <c r="O6132">
        <v>6131</v>
      </c>
      <c r="P6132" t="str">
        <f>IFERROR(IF(COUNTIF(個人情報!$BI$5:$BI$401,"登録番号" &amp; リスト!O6132)&gt;=1,"",IF(VLOOKUP(O6132,登録者リスト!$A$1:$D$43729,4,FALSE)=基本情報!$D$6,O6132,"")),"")</f>
        <v/>
      </c>
    </row>
    <row r="6133" spans="15:16" x14ac:dyDescent="0.15">
      <c r="O6133">
        <v>6132</v>
      </c>
      <c r="P6133" t="str">
        <f>IFERROR(IF(COUNTIF(個人情報!$BI$5:$BI$401,"登録番号" &amp; リスト!O6133)&gt;=1,"",IF(VLOOKUP(O6133,登録者リスト!$A$1:$D$43729,4,FALSE)=基本情報!$D$6,O6133,"")),"")</f>
        <v/>
      </c>
    </row>
    <row r="6134" spans="15:16" x14ac:dyDescent="0.15">
      <c r="O6134">
        <v>6133</v>
      </c>
      <c r="P6134" t="str">
        <f>IFERROR(IF(COUNTIF(個人情報!$BI$5:$BI$401,"登録番号" &amp; リスト!O6134)&gt;=1,"",IF(VLOOKUP(O6134,登録者リスト!$A$1:$D$43729,4,FALSE)=基本情報!$D$6,O6134,"")),"")</f>
        <v/>
      </c>
    </row>
    <row r="6135" spans="15:16" x14ac:dyDescent="0.15">
      <c r="O6135">
        <v>6134</v>
      </c>
      <c r="P6135" t="str">
        <f>IFERROR(IF(COUNTIF(個人情報!$BI$5:$BI$401,"登録番号" &amp; リスト!O6135)&gt;=1,"",IF(VLOOKUP(O6135,登録者リスト!$A$1:$D$43729,4,FALSE)=基本情報!$D$6,O6135,"")),"")</f>
        <v/>
      </c>
    </row>
    <row r="6136" spans="15:16" x14ac:dyDescent="0.15">
      <c r="O6136">
        <v>6135</v>
      </c>
      <c r="P6136" t="str">
        <f>IFERROR(IF(COUNTIF(個人情報!$BI$5:$BI$401,"登録番号" &amp; リスト!O6136)&gt;=1,"",IF(VLOOKUP(O6136,登録者リスト!$A$1:$D$43729,4,FALSE)=基本情報!$D$6,O6136,"")),"")</f>
        <v/>
      </c>
    </row>
    <row r="6137" spans="15:16" x14ac:dyDescent="0.15">
      <c r="O6137">
        <v>6136</v>
      </c>
      <c r="P6137" t="str">
        <f>IFERROR(IF(COUNTIF(個人情報!$BI$5:$BI$401,"登録番号" &amp; リスト!O6137)&gt;=1,"",IF(VLOOKUP(O6137,登録者リスト!$A$1:$D$43729,4,FALSE)=基本情報!$D$6,O6137,"")),"")</f>
        <v/>
      </c>
    </row>
    <row r="6138" spans="15:16" x14ac:dyDescent="0.15">
      <c r="O6138">
        <v>6137</v>
      </c>
      <c r="P6138" t="str">
        <f>IFERROR(IF(COUNTIF(個人情報!$BI$5:$BI$401,"登録番号" &amp; リスト!O6138)&gt;=1,"",IF(VLOOKUP(O6138,登録者リスト!$A$1:$D$43729,4,FALSE)=基本情報!$D$6,O6138,"")),"")</f>
        <v/>
      </c>
    </row>
    <row r="6139" spans="15:16" x14ac:dyDescent="0.15">
      <c r="O6139">
        <v>6138</v>
      </c>
      <c r="P6139" t="str">
        <f>IFERROR(IF(COUNTIF(個人情報!$BI$5:$BI$401,"登録番号" &amp; リスト!O6139)&gt;=1,"",IF(VLOOKUP(O6139,登録者リスト!$A$1:$D$43729,4,FALSE)=基本情報!$D$6,O6139,"")),"")</f>
        <v/>
      </c>
    </row>
    <row r="6140" spans="15:16" x14ac:dyDescent="0.15">
      <c r="O6140">
        <v>6139</v>
      </c>
      <c r="P6140" t="str">
        <f>IFERROR(IF(COUNTIF(個人情報!$BI$5:$BI$401,"登録番号" &amp; リスト!O6140)&gt;=1,"",IF(VLOOKUP(O6140,登録者リスト!$A$1:$D$43729,4,FALSE)=基本情報!$D$6,O6140,"")),"")</f>
        <v/>
      </c>
    </row>
    <row r="6141" spans="15:16" x14ac:dyDescent="0.15">
      <c r="O6141">
        <v>6140</v>
      </c>
      <c r="P6141" t="str">
        <f>IFERROR(IF(COUNTIF(個人情報!$BI$5:$BI$401,"登録番号" &amp; リスト!O6141)&gt;=1,"",IF(VLOOKUP(O6141,登録者リスト!$A$1:$D$43729,4,FALSE)=基本情報!$D$6,O6141,"")),"")</f>
        <v/>
      </c>
    </row>
    <row r="6142" spans="15:16" x14ac:dyDescent="0.15">
      <c r="O6142">
        <v>6141</v>
      </c>
      <c r="P6142" t="str">
        <f>IFERROR(IF(COUNTIF(個人情報!$BI$5:$BI$401,"登録番号" &amp; リスト!O6142)&gt;=1,"",IF(VLOOKUP(O6142,登録者リスト!$A$1:$D$43729,4,FALSE)=基本情報!$D$6,O6142,"")),"")</f>
        <v/>
      </c>
    </row>
    <row r="6143" spans="15:16" x14ac:dyDescent="0.15">
      <c r="O6143">
        <v>6142</v>
      </c>
      <c r="P6143" t="str">
        <f>IFERROR(IF(COUNTIF(個人情報!$BI$5:$BI$401,"登録番号" &amp; リスト!O6143)&gt;=1,"",IF(VLOOKUP(O6143,登録者リスト!$A$1:$D$43729,4,FALSE)=基本情報!$D$6,O6143,"")),"")</f>
        <v/>
      </c>
    </row>
    <row r="6144" spans="15:16" x14ac:dyDescent="0.15">
      <c r="O6144">
        <v>6143</v>
      </c>
      <c r="P6144" t="str">
        <f>IFERROR(IF(COUNTIF(個人情報!$BI$5:$BI$401,"登録番号" &amp; リスト!O6144)&gt;=1,"",IF(VLOOKUP(O6144,登録者リスト!$A$1:$D$43729,4,FALSE)=基本情報!$D$6,O6144,"")),"")</f>
        <v/>
      </c>
    </row>
    <row r="6145" spans="15:16" x14ac:dyDescent="0.15">
      <c r="O6145">
        <v>6144</v>
      </c>
      <c r="P6145" t="str">
        <f>IFERROR(IF(COUNTIF(個人情報!$BI$5:$BI$401,"登録番号" &amp; リスト!O6145)&gt;=1,"",IF(VLOOKUP(O6145,登録者リスト!$A$1:$D$43729,4,FALSE)=基本情報!$D$6,O6145,"")),"")</f>
        <v/>
      </c>
    </row>
    <row r="6146" spans="15:16" x14ac:dyDescent="0.15">
      <c r="O6146">
        <v>6145</v>
      </c>
      <c r="P6146" t="str">
        <f>IFERROR(IF(COUNTIF(個人情報!$BI$5:$BI$401,"登録番号" &amp; リスト!O6146)&gt;=1,"",IF(VLOOKUP(O6146,登録者リスト!$A$1:$D$43729,4,FALSE)=基本情報!$D$6,O6146,"")),"")</f>
        <v/>
      </c>
    </row>
    <row r="6147" spans="15:16" x14ac:dyDescent="0.15">
      <c r="O6147">
        <v>6146</v>
      </c>
      <c r="P6147" t="str">
        <f>IFERROR(IF(COUNTIF(個人情報!$BI$5:$BI$401,"登録番号" &amp; リスト!O6147)&gt;=1,"",IF(VLOOKUP(O6147,登録者リスト!$A$1:$D$43729,4,FALSE)=基本情報!$D$6,O6147,"")),"")</f>
        <v/>
      </c>
    </row>
    <row r="6148" spans="15:16" x14ac:dyDescent="0.15">
      <c r="O6148">
        <v>6147</v>
      </c>
      <c r="P6148" t="str">
        <f>IFERROR(IF(COUNTIF(個人情報!$BI$5:$BI$401,"登録番号" &amp; リスト!O6148)&gt;=1,"",IF(VLOOKUP(O6148,登録者リスト!$A$1:$D$43729,4,FALSE)=基本情報!$D$6,O6148,"")),"")</f>
        <v/>
      </c>
    </row>
    <row r="6149" spans="15:16" x14ac:dyDescent="0.15">
      <c r="O6149">
        <v>6148</v>
      </c>
      <c r="P6149" t="str">
        <f>IFERROR(IF(COUNTIF(個人情報!$BI$5:$BI$401,"登録番号" &amp; リスト!O6149)&gt;=1,"",IF(VLOOKUP(O6149,登録者リスト!$A$1:$D$43729,4,FALSE)=基本情報!$D$6,O6149,"")),"")</f>
        <v/>
      </c>
    </row>
    <row r="6150" spans="15:16" x14ac:dyDescent="0.15">
      <c r="O6150">
        <v>6149</v>
      </c>
      <c r="P6150" t="str">
        <f>IFERROR(IF(COUNTIF(個人情報!$BI$5:$BI$401,"登録番号" &amp; リスト!O6150)&gt;=1,"",IF(VLOOKUP(O6150,登録者リスト!$A$1:$D$43729,4,FALSE)=基本情報!$D$6,O6150,"")),"")</f>
        <v/>
      </c>
    </row>
    <row r="6151" spans="15:16" x14ac:dyDescent="0.15">
      <c r="O6151">
        <v>6150</v>
      </c>
      <c r="P6151" t="str">
        <f>IFERROR(IF(COUNTIF(個人情報!$BI$5:$BI$401,"登録番号" &amp; リスト!O6151)&gt;=1,"",IF(VLOOKUP(O6151,登録者リスト!$A$1:$D$43729,4,FALSE)=基本情報!$D$6,O6151,"")),"")</f>
        <v/>
      </c>
    </row>
    <row r="6152" spans="15:16" x14ac:dyDescent="0.15">
      <c r="O6152">
        <v>6151</v>
      </c>
      <c r="P6152" t="str">
        <f>IFERROR(IF(COUNTIF(個人情報!$BI$5:$BI$401,"登録番号" &amp; リスト!O6152)&gt;=1,"",IF(VLOOKUP(O6152,登録者リスト!$A$1:$D$43729,4,FALSE)=基本情報!$D$6,O6152,"")),"")</f>
        <v/>
      </c>
    </row>
    <row r="6153" spans="15:16" x14ac:dyDescent="0.15">
      <c r="O6153">
        <v>6152</v>
      </c>
      <c r="P6153" t="str">
        <f>IFERROR(IF(COUNTIF(個人情報!$BI$5:$BI$401,"登録番号" &amp; リスト!O6153)&gt;=1,"",IF(VLOOKUP(O6153,登録者リスト!$A$1:$D$43729,4,FALSE)=基本情報!$D$6,O6153,"")),"")</f>
        <v/>
      </c>
    </row>
    <row r="6154" spans="15:16" x14ac:dyDescent="0.15">
      <c r="O6154">
        <v>6153</v>
      </c>
      <c r="P6154" t="str">
        <f>IFERROR(IF(COUNTIF(個人情報!$BI$5:$BI$401,"登録番号" &amp; リスト!O6154)&gt;=1,"",IF(VLOOKUP(O6154,登録者リスト!$A$1:$D$43729,4,FALSE)=基本情報!$D$6,O6154,"")),"")</f>
        <v/>
      </c>
    </row>
    <row r="6155" spans="15:16" x14ac:dyDescent="0.15">
      <c r="O6155">
        <v>6154</v>
      </c>
      <c r="P6155" t="str">
        <f>IFERROR(IF(COUNTIF(個人情報!$BI$5:$BI$401,"登録番号" &amp; リスト!O6155)&gt;=1,"",IF(VLOOKUP(O6155,登録者リスト!$A$1:$D$43729,4,FALSE)=基本情報!$D$6,O6155,"")),"")</f>
        <v/>
      </c>
    </row>
    <row r="6156" spans="15:16" x14ac:dyDescent="0.15">
      <c r="O6156">
        <v>6155</v>
      </c>
      <c r="P6156" t="str">
        <f>IFERROR(IF(COUNTIF(個人情報!$BI$5:$BI$401,"登録番号" &amp; リスト!O6156)&gt;=1,"",IF(VLOOKUP(O6156,登録者リスト!$A$1:$D$43729,4,FALSE)=基本情報!$D$6,O6156,"")),"")</f>
        <v/>
      </c>
    </row>
    <row r="6157" spans="15:16" x14ac:dyDescent="0.15">
      <c r="O6157">
        <v>6156</v>
      </c>
      <c r="P6157" t="str">
        <f>IFERROR(IF(COUNTIF(個人情報!$BI$5:$BI$401,"登録番号" &amp; リスト!O6157)&gt;=1,"",IF(VLOOKUP(O6157,登録者リスト!$A$1:$D$43729,4,FALSE)=基本情報!$D$6,O6157,"")),"")</f>
        <v/>
      </c>
    </row>
    <row r="6158" spans="15:16" x14ac:dyDescent="0.15">
      <c r="O6158">
        <v>6157</v>
      </c>
      <c r="P6158" t="str">
        <f>IFERROR(IF(COUNTIF(個人情報!$BI$5:$BI$401,"登録番号" &amp; リスト!O6158)&gt;=1,"",IF(VLOOKUP(O6158,登録者リスト!$A$1:$D$43729,4,FALSE)=基本情報!$D$6,O6158,"")),"")</f>
        <v/>
      </c>
    </row>
    <row r="6159" spans="15:16" x14ac:dyDescent="0.15">
      <c r="O6159">
        <v>6158</v>
      </c>
      <c r="P6159" t="str">
        <f>IFERROR(IF(COUNTIF(個人情報!$BI$5:$BI$401,"登録番号" &amp; リスト!O6159)&gt;=1,"",IF(VLOOKUP(O6159,登録者リスト!$A$1:$D$43729,4,FALSE)=基本情報!$D$6,O6159,"")),"")</f>
        <v/>
      </c>
    </row>
    <row r="6160" spans="15:16" x14ac:dyDescent="0.15">
      <c r="O6160">
        <v>6159</v>
      </c>
      <c r="P6160" t="str">
        <f>IFERROR(IF(COUNTIF(個人情報!$BI$5:$BI$401,"登録番号" &amp; リスト!O6160)&gt;=1,"",IF(VLOOKUP(O6160,登録者リスト!$A$1:$D$43729,4,FALSE)=基本情報!$D$6,O6160,"")),"")</f>
        <v/>
      </c>
    </row>
    <row r="6161" spans="15:16" x14ac:dyDescent="0.15">
      <c r="O6161">
        <v>6160</v>
      </c>
      <c r="P6161" t="str">
        <f>IFERROR(IF(COUNTIF(個人情報!$BI$5:$BI$401,"登録番号" &amp; リスト!O6161)&gt;=1,"",IF(VLOOKUP(O6161,登録者リスト!$A$1:$D$43729,4,FALSE)=基本情報!$D$6,O6161,"")),"")</f>
        <v/>
      </c>
    </row>
    <row r="6162" spans="15:16" x14ac:dyDescent="0.15">
      <c r="O6162">
        <v>6161</v>
      </c>
      <c r="P6162" t="str">
        <f>IFERROR(IF(COUNTIF(個人情報!$BI$5:$BI$401,"登録番号" &amp; リスト!O6162)&gt;=1,"",IF(VLOOKUP(O6162,登録者リスト!$A$1:$D$43729,4,FALSE)=基本情報!$D$6,O6162,"")),"")</f>
        <v/>
      </c>
    </row>
    <row r="6163" spans="15:16" x14ac:dyDescent="0.15">
      <c r="O6163">
        <v>6162</v>
      </c>
      <c r="P6163" t="str">
        <f>IFERROR(IF(COUNTIF(個人情報!$BI$5:$BI$401,"登録番号" &amp; リスト!O6163)&gt;=1,"",IF(VLOOKUP(O6163,登録者リスト!$A$1:$D$43729,4,FALSE)=基本情報!$D$6,O6163,"")),"")</f>
        <v/>
      </c>
    </row>
    <row r="6164" spans="15:16" x14ac:dyDescent="0.15">
      <c r="O6164">
        <v>6163</v>
      </c>
      <c r="P6164" t="str">
        <f>IFERROR(IF(COUNTIF(個人情報!$BI$5:$BI$401,"登録番号" &amp; リスト!O6164)&gt;=1,"",IF(VLOOKUP(O6164,登録者リスト!$A$1:$D$43729,4,FALSE)=基本情報!$D$6,O6164,"")),"")</f>
        <v/>
      </c>
    </row>
    <row r="6165" spans="15:16" x14ac:dyDescent="0.15">
      <c r="O6165">
        <v>6164</v>
      </c>
      <c r="P6165" t="str">
        <f>IFERROR(IF(COUNTIF(個人情報!$BI$5:$BI$401,"登録番号" &amp; リスト!O6165)&gt;=1,"",IF(VLOOKUP(O6165,登録者リスト!$A$1:$D$43729,4,FALSE)=基本情報!$D$6,O6165,"")),"")</f>
        <v/>
      </c>
    </row>
    <row r="6166" spans="15:16" x14ac:dyDescent="0.15">
      <c r="O6166">
        <v>6165</v>
      </c>
      <c r="P6166" t="str">
        <f>IFERROR(IF(COUNTIF(個人情報!$BI$5:$BI$401,"登録番号" &amp; リスト!O6166)&gt;=1,"",IF(VLOOKUP(O6166,登録者リスト!$A$1:$D$43729,4,FALSE)=基本情報!$D$6,O6166,"")),"")</f>
        <v/>
      </c>
    </row>
    <row r="6167" spans="15:16" x14ac:dyDescent="0.15">
      <c r="O6167">
        <v>6166</v>
      </c>
      <c r="P6167" t="str">
        <f>IFERROR(IF(COUNTIF(個人情報!$BI$5:$BI$401,"登録番号" &amp; リスト!O6167)&gt;=1,"",IF(VLOOKUP(O6167,登録者リスト!$A$1:$D$43729,4,FALSE)=基本情報!$D$6,O6167,"")),"")</f>
        <v/>
      </c>
    </row>
    <row r="6168" spans="15:16" x14ac:dyDescent="0.15">
      <c r="O6168">
        <v>6167</v>
      </c>
      <c r="P6168" t="str">
        <f>IFERROR(IF(COUNTIF(個人情報!$BI$5:$BI$401,"登録番号" &amp; リスト!O6168)&gt;=1,"",IF(VLOOKUP(O6168,登録者リスト!$A$1:$D$43729,4,FALSE)=基本情報!$D$6,O6168,"")),"")</f>
        <v/>
      </c>
    </row>
    <row r="6169" spans="15:16" x14ac:dyDescent="0.15">
      <c r="O6169">
        <v>6168</v>
      </c>
      <c r="P6169" t="str">
        <f>IFERROR(IF(COUNTIF(個人情報!$BI$5:$BI$401,"登録番号" &amp; リスト!O6169)&gt;=1,"",IF(VLOOKUP(O6169,登録者リスト!$A$1:$D$43729,4,FALSE)=基本情報!$D$6,O6169,"")),"")</f>
        <v/>
      </c>
    </row>
    <row r="6170" spans="15:16" x14ac:dyDescent="0.15">
      <c r="O6170">
        <v>6169</v>
      </c>
      <c r="P6170" t="str">
        <f>IFERROR(IF(COUNTIF(個人情報!$BI$5:$BI$401,"登録番号" &amp; リスト!O6170)&gt;=1,"",IF(VLOOKUP(O6170,登録者リスト!$A$1:$D$43729,4,FALSE)=基本情報!$D$6,O6170,"")),"")</f>
        <v/>
      </c>
    </row>
    <row r="6171" spans="15:16" x14ac:dyDescent="0.15">
      <c r="O6171">
        <v>6170</v>
      </c>
      <c r="P6171" t="str">
        <f>IFERROR(IF(COUNTIF(個人情報!$BI$5:$BI$401,"登録番号" &amp; リスト!O6171)&gt;=1,"",IF(VLOOKUP(O6171,登録者リスト!$A$1:$D$43729,4,FALSE)=基本情報!$D$6,O6171,"")),"")</f>
        <v/>
      </c>
    </row>
    <row r="6172" spans="15:16" x14ac:dyDescent="0.15">
      <c r="O6172">
        <v>6171</v>
      </c>
      <c r="P6172" t="str">
        <f>IFERROR(IF(COUNTIF(個人情報!$BI$5:$BI$401,"登録番号" &amp; リスト!O6172)&gt;=1,"",IF(VLOOKUP(O6172,登録者リスト!$A$1:$D$43729,4,FALSE)=基本情報!$D$6,O6172,"")),"")</f>
        <v/>
      </c>
    </row>
    <row r="6173" spans="15:16" x14ac:dyDescent="0.15">
      <c r="O6173">
        <v>6172</v>
      </c>
      <c r="P6173" t="str">
        <f>IFERROR(IF(COUNTIF(個人情報!$BI$5:$BI$401,"登録番号" &amp; リスト!O6173)&gt;=1,"",IF(VLOOKUP(O6173,登録者リスト!$A$1:$D$43729,4,FALSE)=基本情報!$D$6,O6173,"")),"")</f>
        <v/>
      </c>
    </row>
    <row r="6174" spans="15:16" x14ac:dyDescent="0.15">
      <c r="O6174">
        <v>6173</v>
      </c>
      <c r="P6174" t="str">
        <f>IFERROR(IF(COUNTIF(個人情報!$BI$5:$BI$401,"登録番号" &amp; リスト!O6174)&gt;=1,"",IF(VLOOKUP(O6174,登録者リスト!$A$1:$D$43729,4,FALSE)=基本情報!$D$6,O6174,"")),"")</f>
        <v/>
      </c>
    </row>
    <row r="6175" spans="15:16" x14ac:dyDescent="0.15">
      <c r="O6175">
        <v>6174</v>
      </c>
      <c r="P6175" t="str">
        <f>IFERROR(IF(COUNTIF(個人情報!$BI$5:$BI$401,"登録番号" &amp; リスト!O6175)&gt;=1,"",IF(VLOOKUP(O6175,登録者リスト!$A$1:$D$43729,4,FALSE)=基本情報!$D$6,O6175,"")),"")</f>
        <v/>
      </c>
    </row>
    <row r="6176" spans="15:16" x14ac:dyDescent="0.15">
      <c r="O6176">
        <v>6175</v>
      </c>
      <c r="P6176" t="str">
        <f>IFERROR(IF(COUNTIF(個人情報!$BI$5:$BI$401,"登録番号" &amp; リスト!O6176)&gt;=1,"",IF(VLOOKUP(O6176,登録者リスト!$A$1:$D$43729,4,FALSE)=基本情報!$D$6,O6176,"")),"")</f>
        <v/>
      </c>
    </row>
    <row r="6177" spans="15:16" x14ac:dyDescent="0.15">
      <c r="O6177">
        <v>6176</v>
      </c>
      <c r="P6177" t="str">
        <f>IFERROR(IF(COUNTIF(個人情報!$BI$5:$BI$401,"登録番号" &amp; リスト!O6177)&gt;=1,"",IF(VLOOKUP(O6177,登録者リスト!$A$1:$D$43729,4,FALSE)=基本情報!$D$6,O6177,"")),"")</f>
        <v/>
      </c>
    </row>
    <row r="6178" spans="15:16" x14ac:dyDescent="0.15">
      <c r="O6178">
        <v>6177</v>
      </c>
      <c r="P6178" t="str">
        <f>IFERROR(IF(COUNTIF(個人情報!$BI$5:$BI$401,"登録番号" &amp; リスト!O6178)&gt;=1,"",IF(VLOOKUP(O6178,登録者リスト!$A$1:$D$43729,4,FALSE)=基本情報!$D$6,O6178,"")),"")</f>
        <v/>
      </c>
    </row>
    <row r="6179" spans="15:16" x14ac:dyDescent="0.15">
      <c r="O6179">
        <v>6178</v>
      </c>
      <c r="P6179" t="str">
        <f>IFERROR(IF(COUNTIF(個人情報!$BI$5:$BI$401,"登録番号" &amp; リスト!O6179)&gt;=1,"",IF(VLOOKUP(O6179,登録者リスト!$A$1:$D$43729,4,FALSE)=基本情報!$D$6,O6179,"")),"")</f>
        <v/>
      </c>
    </row>
    <row r="6180" spans="15:16" x14ac:dyDescent="0.15">
      <c r="O6180">
        <v>6179</v>
      </c>
      <c r="P6180" t="str">
        <f>IFERROR(IF(COUNTIF(個人情報!$BI$5:$BI$401,"登録番号" &amp; リスト!O6180)&gt;=1,"",IF(VLOOKUP(O6180,登録者リスト!$A$1:$D$43729,4,FALSE)=基本情報!$D$6,O6180,"")),"")</f>
        <v/>
      </c>
    </row>
    <row r="6181" spans="15:16" x14ac:dyDescent="0.15">
      <c r="O6181">
        <v>6180</v>
      </c>
      <c r="P6181" t="str">
        <f>IFERROR(IF(COUNTIF(個人情報!$BI$5:$BI$401,"登録番号" &amp; リスト!O6181)&gt;=1,"",IF(VLOOKUP(O6181,登録者リスト!$A$1:$D$43729,4,FALSE)=基本情報!$D$6,O6181,"")),"")</f>
        <v/>
      </c>
    </row>
    <row r="6182" spans="15:16" x14ac:dyDescent="0.15">
      <c r="O6182">
        <v>6181</v>
      </c>
      <c r="P6182" t="str">
        <f>IFERROR(IF(COUNTIF(個人情報!$BI$5:$BI$401,"登録番号" &amp; リスト!O6182)&gt;=1,"",IF(VLOOKUP(O6182,登録者リスト!$A$1:$D$43729,4,FALSE)=基本情報!$D$6,O6182,"")),"")</f>
        <v/>
      </c>
    </row>
    <row r="6183" spans="15:16" x14ac:dyDescent="0.15">
      <c r="O6183">
        <v>6182</v>
      </c>
      <c r="P6183" t="str">
        <f>IFERROR(IF(COUNTIF(個人情報!$BI$5:$BI$401,"登録番号" &amp; リスト!O6183)&gt;=1,"",IF(VLOOKUP(O6183,登録者リスト!$A$1:$D$43729,4,FALSE)=基本情報!$D$6,O6183,"")),"")</f>
        <v/>
      </c>
    </row>
    <row r="6184" spans="15:16" x14ac:dyDescent="0.15">
      <c r="O6184">
        <v>6183</v>
      </c>
      <c r="P6184" t="str">
        <f>IFERROR(IF(COUNTIF(個人情報!$BI$5:$BI$401,"登録番号" &amp; リスト!O6184)&gt;=1,"",IF(VLOOKUP(O6184,登録者リスト!$A$1:$D$43729,4,FALSE)=基本情報!$D$6,O6184,"")),"")</f>
        <v/>
      </c>
    </row>
    <row r="6185" spans="15:16" x14ac:dyDescent="0.15">
      <c r="O6185">
        <v>6184</v>
      </c>
      <c r="P6185" t="str">
        <f>IFERROR(IF(COUNTIF(個人情報!$BI$5:$BI$401,"登録番号" &amp; リスト!O6185)&gt;=1,"",IF(VLOOKUP(O6185,登録者リスト!$A$1:$D$43729,4,FALSE)=基本情報!$D$6,O6185,"")),"")</f>
        <v/>
      </c>
    </row>
    <row r="6186" spans="15:16" x14ac:dyDescent="0.15">
      <c r="O6186">
        <v>6185</v>
      </c>
      <c r="P6186" t="str">
        <f>IFERROR(IF(COUNTIF(個人情報!$BI$5:$BI$401,"登録番号" &amp; リスト!O6186)&gt;=1,"",IF(VLOOKUP(O6186,登録者リスト!$A$1:$D$43729,4,FALSE)=基本情報!$D$6,O6186,"")),"")</f>
        <v/>
      </c>
    </row>
    <row r="6187" spans="15:16" x14ac:dyDescent="0.15">
      <c r="O6187">
        <v>6186</v>
      </c>
      <c r="P6187" t="str">
        <f>IFERROR(IF(COUNTIF(個人情報!$BI$5:$BI$401,"登録番号" &amp; リスト!O6187)&gt;=1,"",IF(VLOOKUP(O6187,登録者リスト!$A$1:$D$43729,4,FALSE)=基本情報!$D$6,O6187,"")),"")</f>
        <v/>
      </c>
    </row>
    <row r="6188" spans="15:16" x14ac:dyDescent="0.15">
      <c r="O6188">
        <v>6187</v>
      </c>
      <c r="P6188" t="str">
        <f>IFERROR(IF(COUNTIF(個人情報!$BI$5:$BI$401,"登録番号" &amp; リスト!O6188)&gt;=1,"",IF(VLOOKUP(O6188,登録者リスト!$A$1:$D$43729,4,FALSE)=基本情報!$D$6,O6188,"")),"")</f>
        <v/>
      </c>
    </row>
    <row r="6189" spans="15:16" x14ac:dyDescent="0.15">
      <c r="O6189">
        <v>6188</v>
      </c>
      <c r="P6189" t="str">
        <f>IFERROR(IF(COUNTIF(個人情報!$BI$5:$BI$401,"登録番号" &amp; リスト!O6189)&gt;=1,"",IF(VLOOKUP(O6189,登録者リスト!$A$1:$D$43729,4,FALSE)=基本情報!$D$6,O6189,"")),"")</f>
        <v/>
      </c>
    </row>
    <row r="6190" spans="15:16" x14ac:dyDescent="0.15">
      <c r="O6190">
        <v>6189</v>
      </c>
      <c r="P6190" t="str">
        <f>IFERROR(IF(COUNTIF(個人情報!$BI$5:$BI$401,"登録番号" &amp; リスト!O6190)&gt;=1,"",IF(VLOOKUP(O6190,登録者リスト!$A$1:$D$43729,4,FALSE)=基本情報!$D$6,O6190,"")),"")</f>
        <v/>
      </c>
    </row>
    <row r="6191" spans="15:16" x14ac:dyDescent="0.15">
      <c r="O6191">
        <v>6190</v>
      </c>
      <c r="P6191" t="str">
        <f>IFERROR(IF(COUNTIF(個人情報!$BI$5:$BI$401,"登録番号" &amp; リスト!O6191)&gt;=1,"",IF(VLOOKUP(O6191,登録者リスト!$A$1:$D$43729,4,FALSE)=基本情報!$D$6,O6191,"")),"")</f>
        <v/>
      </c>
    </row>
    <row r="6192" spans="15:16" x14ac:dyDescent="0.15">
      <c r="O6192">
        <v>6191</v>
      </c>
      <c r="P6192" t="str">
        <f>IFERROR(IF(COUNTIF(個人情報!$BI$5:$BI$401,"登録番号" &amp; リスト!O6192)&gt;=1,"",IF(VLOOKUP(O6192,登録者リスト!$A$1:$D$43729,4,FALSE)=基本情報!$D$6,O6192,"")),"")</f>
        <v/>
      </c>
    </row>
    <row r="6193" spans="15:16" x14ac:dyDescent="0.15">
      <c r="O6193">
        <v>6192</v>
      </c>
      <c r="P6193" t="str">
        <f>IFERROR(IF(COUNTIF(個人情報!$BI$5:$BI$401,"登録番号" &amp; リスト!O6193)&gt;=1,"",IF(VLOOKUP(O6193,登録者リスト!$A$1:$D$43729,4,FALSE)=基本情報!$D$6,O6193,"")),"")</f>
        <v/>
      </c>
    </row>
    <row r="6194" spans="15:16" x14ac:dyDescent="0.15">
      <c r="O6194">
        <v>6193</v>
      </c>
      <c r="P6194" t="str">
        <f>IFERROR(IF(COUNTIF(個人情報!$BI$5:$BI$401,"登録番号" &amp; リスト!O6194)&gt;=1,"",IF(VLOOKUP(O6194,登録者リスト!$A$1:$D$43729,4,FALSE)=基本情報!$D$6,O6194,"")),"")</f>
        <v/>
      </c>
    </row>
    <row r="6195" spans="15:16" x14ac:dyDescent="0.15">
      <c r="O6195">
        <v>6194</v>
      </c>
      <c r="P6195" t="str">
        <f>IFERROR(IF(COUNTIF(個人情報!$BI$5:$BI$401,"登録番号" &amp; リスト!O6195)&gt;=1,"",IF(VLOOKUP(O6195,登録者リスト!$A$1:$D$43729,4,FALSE)=基本情報!$D$6,O6195,"")),"")</f>
        <v/>
      </c>
    </row>
    <row r="6196" spans="15:16" x14ac:dyDescent="0.15">
      <c r="O6196">
        <v>6195</v>
      </c>
      <c r="P6196" t="str">
        <f>IFERROR(IF(COUNTIF(個人情報!$BI$5:$BI$401,"登録番号" &amp; リスト!O6196)&gt;=1,"",IF(VLOOKUP(O6196,登録者リスト!$A$1:$D$43729,4,FALSE)=基本情報!$D$6,O6196,"")),"")</f>
        <v/>
      </c>
    </row>
    <row r="6197" spans="15:16" x14ac:dyDescent="0.15">
      <c r="O6197">
        <v>6196</v>
      </c>
      <c r="P6197" t="str">
        <f>IFERROR(IF(COUNTIF(個人情報!$BI$5:$BI$401,"登録番号" &amp; リスト!O6197)&gt;=1,"",IF(VLOOKUP(O6197,登録者リスト!$A$1:$D$43729,4,FALSE)=基本情報!$D$6,O6197,"")),"")</f>
        <v/>
      </c>
    </row>
    <row r="6198" spans="15:16" x14ac:dyDescent="0.15">
      <c r="O6198">
        <v>6197</v>
      </c>
      <c r="P6198" t="str">
        <f>IFERROR(IF(COUNTIF(個人情報!$BI$5:$BI$401,"登録番号" &amp; リスト!O6198)&gt;=1,"",IF(VLOOKUP(O6198,登録者リスト!$A$1:$D$43729,4,FALSE)=基本情報!$D$6,O6198,"")),"")</f>
        <v/>
      </c>
    </row>
    <row r="6199" spans="15:16" x14ac:dyDescent="0.15">
      <c r="O6199">
        <v>6198</v>
      </c>
      <c r="P6199" t="str">
        <f>IFERROR(IF(COUNTIF(個人情報!$BI$5:$BI$401,"登録番号" &amp; リスト!O6199)&gt;=1,"",IF(VLOOKUP(O6199,登録者リスト!$A$1:$D$43729,4,FALSE)=基本情報!$D$6,O6199,"")),"")</f>
        <v/>
      </c>
    </row>
    <row r="6200" spans="15:16" x14ac:dyDescent="0.15">
      <c r="O6200">
        <v>6199</v>
      </c>
      <c r="P6200" t="str">
        <f>IFERROR(IF(COUNTIF(個人情報!$BI$5:$BI$401,"登録番号" &amp; リスト!O6200)&gt;=1,"",IF(VLOOKUP(O6200,登録者リスト!$A$1:$D$43729,4,FALSE)=基本情報!$D$6,O6200,"")),"")</f>
        <v/>
      </c>
    </row>
    <row r="6201" spans="15:16" x14ac:dyDescent="0.15">
      <c r="O6201">
        <v>6200</v>
      </c>
      <c r="P6201" t="str">
        <f>IFERROR(IF(COUNTIF(個人情報!$BI$5:$BI$401,"登録番号" &amp; リスト!O6201)&gt;=1,"",IF(VLOOKUP(O6201,登録者リスト!$A$1:$D$43729,4,FALSE)=基本情報!$D$6,O6201,"")),"")</f>
        <v/>
      </c>
    </row>
    <row r="6202" spans="15:16" x14ac:dyDescent="0.15">
      <c r="O6202">
        <v>6201</v>
      </c>
      <c r="P6202" t="str">
        <f>IFERROR(IF(COUNTIF(個人情報!$BI$5:$BI$401,"登録番号" &amp; リスト!O6202)&gt;=1,"",IF(VLOOKUP(O6202,登録者リスト!$A$1:$D$43729,4,FALSE)=基本情報!$D$6,O6202,"")),"")</f>
        <v/>
      </c>
    </row>
    <row r="6203" spans="15:16" x14ac:dyDescent="0.15">
      <c r="O6203">
        <v>6202</v>
      </c>
      <c r="P6203" t="str">
        <f>IFERROR(IF(COUNTIF(個人情報!$BI$5:$BI$401,"登録番号" &amp; リスト!O6203)&gt;=1,"",IF(VLOOKUP(O6203,登録者リスト!$A$1:$D$43729,4,FALSE)=基本情報!$D$6,O6203,"")),"")</f>
        <v/>
      </c>
    </row>
    <row r="6204" spans="15:16" x14ac:dyDescent="0.15">
      <c r="O6204">
        <v>6203</v>
      </c>
      <c r="P6204" t="str">
        <f>IFERROR(IF(COUNTIF(個人情報!$BI$5:$BI$401,"登録番号" &amp; リスト!O6204)&gt;=1,"",IF(VLOOKUP(O6204,登録者リスト!$A$1:$D$43729,4,FALSE)=基本情報!$D$6,O6204,"")),"")</f>
        <v/>
      </c>
    </row>
    <row r="6205" spans="15:16" x14ac:dyDescent="0.15">
      <c r="O6205">
        <v>6204</v>
      </c>
      <c r="P6205" t="str">
        <f>IFERROR(IF(COUNTIF(個人情報!$BI$5:$BI$401,"登録番号" &amp; リスト!O6205)&gt;=1,"",IF(VLOOKUP(O6205,登録者リスト!$A$1:$D$43729,4,FALSE)=基本情報!$D$6,O6205,"")),"")</f>
        <v/>
      </c>
    </row>
    <row r="6206" spans="15:16" x14ac:dyDescent="0.15">
      <c r="O6206">
        <v>6205</v>
      </c>
      <c r="P6206" t="str">
        <f>IFERROR(IF(COUNTIF(個人情報!$BI$5:$BI$401,"登録番号" &amp; リスト!O6206)&gt;=1,"",IF(VLOOKUP(O6206,登録者リスト!$A$1:$D$43729,4,FALSE)=基本情報!$D$6,O6206,"")),"")</f>
        <v/>
      </c>
    </row>
    <row r="6207" spans="15:16" x14ac:dyDescent="0.15">
      <c r="O6207">
        <v>6206</v>
      </c>
      <c r="P6207" t="str">
        <f>IFERROR(IF(COUNTIF(個人情報!$BI$5:$BI$401,"登録番号" &amp; リスト!O6207)&gt;=1,"",IF(VLOOKUP(O6207,登録者リスト!$A$1:$D$43729,4,FALSE)=基本情報!$D$6,O6207,"")),"")</f>
        <v/>
      </c>
    </row>
    <row r="6208" spans="15:16" x14ac:dyDescent="0.15">
      <c r="O6208">
        <v>6207</v>
      </c>
      <c r="P6208" t="str">
        <f>IFERROR(IF(COUNTIF(個人情報!$BI$5:$BI$401,"登録番号" &amp; リスト!O6208)&gt;=1,"",IF(VLOOKUP(O6208,登録者リスト!$A$1:$D$43729,4,FALSE)=基本情報!$D$6,O6208,"")),"")</f>
        <v/>
      </c>
    </row>
    <row r="6209" spans="15:16" x14ac:dyDescent="0.15">
      <c r="O6209">
        <v>6208</v>
      </c>
      <c r="P6209" t="str">
        <f>IFERROR(IF(COUNTIF(個人情報!$BI$5:$BI$401,"登録番号" &amp; リスト!O6209)&gt;=1,"",IF(VLOOKUP(O6209,登録者リスト!$A$1:$D$43729,4,FALSE)=基本情報!$D$6,O6209,"")),"")</f>
        <v/>
      </c>
    </row>
    <row r="6210" spans="15:16" x14ac:dyDescent="0.15">
      <c r="O6210">
        <v>6209</v>
      </c>
      <c r="P6210" t="str">
        <f>IFERROR(IF(COUNTIF(個人情報!$BI$5:$BI$401,"登録番号" &amp; リスト!O6210)&gt;=1,"",IF(VLOOKUP(O6210,登録者リスト!$A$1:$D$43729,4,FALSE)=基本情報!$D$6,O6210,"")),"")</f>
        <v/>
      </c>
    </row>
    <row r="6211" spans="15:16" x14ac:dyDescent="0.15">
      <c r="O6211">
        <v>6210</v>
      </c>
      <c r="P6211" t="str">
        <f>IFERROR(IF(COUNTIF(個人情報!$BI$5:$BI$401,"登録番号" &amp; リスト!O6211)&gt;=1,"",IF(VLOOKUP(O6211,登録者リスト!$A$1:$D$43729,4,FALSE)=基本情報!$D$6,O6211,"")),"")</f>
        <v/>
      </c>
    </row>
    <row r="6212" spans="15:16" x14ac:dyDescent="0.15">
      <c r="O6212">
        <v>6211</v>
      </c>
      <c r="P6212" t="str">
        <f>IFERROR(IF(COUNTIF(個人情報!$BI$5:$BI$401,"登録番号" &amp; リスト!O6212)&gt;=1,"",IF(VLOOKUP(O6212,登録者リスト!$A$1:$D$43729,4,FALSE)=基本情報!$D$6,O6212,"")),"")</f>
        <v/>
      </c>
    </row>
    <row r="6213" spans="15:16" x14ac:dyDescent="0.15">
      <c r="O6213">
        <v>6212</v>
      </c>
      <c r="P6213" t="str">
        <f>IFERROR(IF(COUNTIF(個人情報!$BI$5:$BI$401,"登録番号" &amp; リスト!O6213)&gt;=1,"",IF(VLOOKUP(O6213,登録者リスト!$A$1:$D$43729,4,FALSE)=基本情報!$D$6,O6213,"")),"")</f>
        <v/>
      </c>
    </row>
    <row r="6214" spans="15:16" x14ac:dyDescent="0.15">
      <c r="O6214">
        <v>6213</v>
      </c>
      <c r="P6214" t="str">
        <f>IFERROR(IF(COUNTIF(個人情報!$BI$5:$BI$401,"登録番号" &amp; リスト!O6214)&gt;=1,"",IF(VLOOKUP(O6214,登録者リスト!$A$1:$D$43729,4,FALSE)=基本情報!$D$6,O6214,"")),"")</f>
        <v/>
      </c>
    </row>
    <row r="6215" spans="15:16" x14ac:dyDescent="0.15">
      <c r="O6215">
        <v>6214</v>
      </c>
      <c r="P6215" t="str">
        <f>IFERROR(IF(COUNTIF(個人情報!$BI$5:$BI$401,"登録番号" &amp; リスト!O6215)&gt;=1,"",IF(VLOOKUP(O6215,登録者リスト!$A$1:$D$43729,4,FALSE)=基本情報!$D$6,O6215,"")),"")</f>
        <v/>
      </c>
    </row>
    <row r="6216" spans="15:16" x14ac:dyDescent="0.15">
      <c r="O6216">
        <v>6215</v>
      </c>
      <c r="P6216" t="str">
        <f>IFERROR(IF(COUNTIF(個人情報!$BI$5:$BI$401,"登録番号" &amp; リスト!O6216)&gt;=1,"",IF(VLOOKUP(O6216,登録者リスト!$A$1:$D$43729,4,FALSE)=基本情報!$D$6,O6216,"")),"")</f>
        <v/>
      </c>
    </row>
    <row r="6217" spans="15:16" x14ac:dyDescent="0.15">
      <c r="O6217">
        <v>6216</v>
      </c>
      <c r="P6217" t="str">
        <f>IFERROR(IF(COUNTIF(個人情報!$BI$5:$BI$401,"登録番号" &amp; リスト!O6217)&gt;=1,"",IF(VLOOKUP(O6217,登録者リスト!$A$1:$D$43729,4,FALSE)=基本情報!$D$6,O6217,"")),"")</f>
        <v/>
      </c>
    </row>
    <row r="6218" spans="15:16" x14ac:dyDescent="0.15">
      <c r="O6218">
        <v>6217</v>
      </c>
      <c r="P6218" t="str">
        <f>IFERROR(IF(COUNTIF(個人情報!$BI$5:$BI$401,"登録番号" &amp; リスト!O6218)&gt;=1,"",IF(VLOOKUP(O6218,登録者リスト!$A$1:$D$43729,4,FALSE)=基本情報!$D$6,O6218,"")),"")</f>
        <v/>
      </c>
    </row>
    <row r="6219" spans="15:16" x14ac:dyDescent="0.15">
      <c r="O6219">
        <v>6218</v>
      </c>
      <c r="P6219" t="str">
        <f>IFERROR(IF(COUNTIF(個人情報!$BI$5:$BI$401,"登録番号" &amp; リスト!O6219)&gt;=1,"",IF(VLOOKUP(O6219,登録者リスト!$A$1:$D$43729,4,FALSE)=基本情報!$D$6,O6219,"")),"")</f>
        <v/>
      </c>
    </row>
    <row r="6220" spans="15:16" x14ac:dyDescent="0.15">
      <c r="O6220">
        <v>6219</v>
      </c>
      <c r="P6220" t="str">
        <f>IFERROR(IF(COUNTIF(個人情報!$BI$5:$BI$401,"登録番号" &amp; リスト!O6220)&gt;=1,"",IF(VLOOKUP(O6220,登録者リスト!$A$1:$D$43729,4,FALSE)=基本情報!$D$6,O6220,"")),"")</f>
        <v/>
      </c>
    </row>
    <row r="6221" spans="15:16" x14ac:dyDescent="0.15">
      <c r="O6221">
        <v>6220</v>
      </c>
      <c r="P6221" t="str">
        <f>IFERROR(IF(COUNTIF(個人情報!$BI$5:$BI$401,"登録番号" &amp; リスト!O6221)&gt;=1,"",IF(VLOOKUP(O6221,登録者リスト!$A$1:$D$43729,4,FALSE)=基本情報!$D$6,O6221,"")),"")</f>
        <v/>
      </c>
    </row>
    <row r="6222" spans="15:16" x14ac:dyDescent="0.15">
      <c r="O6222">
        <v>6221</v>
      </c>
      <c r="P6222" t="str">
        <f>IFERROR(IF(COUNTIF(個人情報!$BI$5:$BI$401,"登録番号" &amp; リスト!O6222)&gt;=1,"",IF(VLOOKUP(O6222,登録者リスト!$A$1:$D$43729,4,FALSE)=基本情報!$D$6,O6222,"")),"")</f>
        <v/>
      </c>
    </row>
    <row r="6223" spans="15:16" x14ac:dyDescent="0.15">
      <c r="O6223">
        <v>6222</v>
      </c>
      <c r="P6223" t="str">
        <f>IFERROR(IF(COUNTIF(個人情報!$BI$5:$BI$401,"登録番号" &amp; リスト!O6223)&gt;=1,"",IF(VLOOKUP(O6223,登録者リスト!$A$1:$D$43729,4,FALSE)=基本情報!$D$6,O6223,"")),"")</f>
        <v/>
      </c>
    </row>
    <row r="6224" spans="15:16" x14ac:dyDescent="0.15">
      <c r="O6224">
        <v>6223</v>
      </c>
      <c r="P6224" t="str">
        <f>IFERROR(IF(COUNTIF(個人情報!$BI$5:$BI$401,"登録番号" &amp; リスト!O6224)&gt;=1,"",IF(VLOOKUP(O6224,登録者リスト!$A$1:$D$43729,4,FALSE)=基本情報!$D$6,O6224,"")),"")</f>
        <v/>
      </c>
    </row>
    <row r="6225" spans="15:16" x14ac:dyDescent="0.15">
      <c r="O6225">
        <v>6224</v>
      </c>
      <c r="P6225" t="str">
        <f>IFERROR(IF(COUNTIF(個人情報!$BI$5:$BI$401,"登録番号" &amp; リスト!O6225)&gt;=1,"",IF(VLOOKUP(O6225,登録者リスト!$A$1:$D$43729,4,FALSE)=基本情報!$D$6,O6225,"")),"")</f>
        <v/>
      </c>
    </row>
    <row r="6226" spans="15:16" x14ac:dyDescent="0.15">
      <c r="O6226">
        <v>6225</v>
      </c>
      <c r="P6226" t="str">
        <f>IFERROR(IF(COUNTIF(個人情報!$BI$5:$BI$401,"登録番号" &amp; リスト!O6226)&gt;=1,"",IF(VLOOKUP(O6226,登録者リスト!$A$1:$D$43729,4,FALSE)=基本情報!$D$6,O6226,"")),"")</f>
        <v/>
      </c>
    </row>
    <row r="6227" spans="15:16" x14ac:dyDescent="0.15">
      <c r="O6227">
        <v>6226</v>
      </c>
      <c r="P6227" t="str">
        <f>IFERROR(IF(COUNTIF(個人情報!$BI$5:$BI$401,"登録番号" &amp; リスト!O6227)&gt;=1,"",IF(VLOOKUP(O6227,登録者リスト!$A$1:$D$43729,4,FALSE)=基本情報!$D$6,O6227,"")),"")</f>
        <v/>
      </c>
    </row>
    <row r="6228" spans="15:16" x14ac:dyDescent="0.15">
      <c r="O6228">
        <v>6227</v>
      </c>
      <c r="P6228" t="str">
        <f>IFERROR(IF(COUNTIF(個人情報!$BI$5:$BI$401,"登録番号" &amp; リスト!O6228)&gt;=1,"",IF(VLOOKUP(O6228,登録者リスト!$A$1:$D$43729,4,FALSE)=基本情報!$D$6,O6228,"")),"")</f>
        <v/>
      </c>
    </row>
    <row r="6229" spans="15:16" x14ac:dyDescent="0.15">
      <c r="O6229">
        <v>6228</v>
      </c>
      <c r="P6229" t="str">
        <f>IFERROR(IF(COUNTIF(個人情報!$BI$5:$BI$401,"登録番号" &amp; リスト!O6229)&gt;=1,"",IF(VLOOKUP(O6229,登録者リスト!$A$1:$D$43729,4,FALSE)=基本情報!$D$6,O6229,"")),"")</f>
        <v/>
      </c>
    </row>
    <row r="6230" spans="15:16" x14ac:dyDescent="0.15">
      <c r="O6230">
        <v>6229</v>
      </c>
      <c r="P6230" t="str">
        <f>IFERROR(IF(COUNTIF(個人情報!$BI$5:$BI$401,"登録番号" &amp; リスト!O6230)&gt;=1,"",IF(VLOOKUP(O6230,登録者リスト!$A$1:$D$43729,4,FALSE)=基本情報!$D$6,O6230,"")),"")</f>
        <v/>
      </c>
    </row>
    <row r="6231" spans="15:16" x14ac:dyDescent="0.15">
      <c r="O6231">
        <v>6230</v>
      </c>
      <c r="P6231" t="str">
        <f>IFERROR(IF(COUNTIF(個人情報!$BI$5:$BI$401,"登録番号" &amp; リスト!O6231)&gt;=1,"",IF(VLOOKUP(O6231,登録者リスト!$A$1:$D$43729,4,FALSE)=基本情報!$D$6,O6231,"")),"")</f>
        <v/>
      </c>
    </row>
    <row r="6232" spans="15:16" x14ac:dyDescent="0.15">
      <c r="O6232">
        <v>6231</v>
      </c>
      <c r="P6232" t="str">
        <f>IFERROR(IF(COUNTIF(個人情報!$BI$5:$BI$401,"登録番号" &amp; リスト!O6232)&gt;=1,"",IF(VLOOKUP(O6232,登録者リスト!$A$1:$D$43729,4,FALSE)=基本情報!$D$6,O6232,"")),"")</f>
        <v/>
      </c>
    </row>
    <row r="6233" spans="15:16" x14ac:dyDescent="0.15">
      <c r="O6233">
        <v>6232</v>
      </c>
      <c r="P6233" t="str">
        <f>IFERROR(IF(COUNTIF(個人情報!$BI$5:$BI$401,"登録番号" &amp; リスト!O6233)&gt;=1,"",IF(VLOOKUP(O6233,登録者リスト!$A$1:$D$43729,4,FALSE)=基本情報!$D$6,O6233,"")),"")</f>
        <v/>
      </c>
    </row>
    <row r="6234" spans="15:16" x14ac:dyDescent="0.15">
      <c r="O6234">
        <v>6233</v>
      </c>
      <c r="P6234" t="str">
        <f>IFERROR(IF(COUNTIF(個人情報!$BI$5:$BI$401,"登録番号" &amp; リスト!O6234)&gt;=1,"",IF(VLOOKUP(O6234,登録者リスト!$A$1:$D$43729,4,FALSE)=基本情報!$D$6,O6234,"")),"")</f>
        <v/>
      </c>
    </row>
    <row r="6235" spans="15:16" x14ac:dyDescent="0.15">
      <c r="O6235">
        <v>6234</v>
      </c>
      <c r="P6235" t="str">
        <f>IFERROR(IF(COUNTIF(個人情報!$BI$5:$BI$401,"登録番号" &amp; リスト!O6235)&gt;=1,"",IF(VLOOKUP(O6235,登録者リスト!$A$1:$D$43729,4,FALSE)=基本情報!$D$6,O6235,"")),"")</f>
        <v/>
      </c>
    </row>
    <row r="6236" spans="15:16" x14ac:dyDescent="0.15">
      <c r="O6236">
        <v>6235</v>
      </c>
      <c r="P6236" t="str">
        <f>IFERROR(IF(COUNTIF(個人情報!$BI$5:$BI$401,"登録番号" &amp; リスト!O6236)&gt;=1,"",IF(VLOOKUP(O6236,登録者リスト!$A$1:$D$43729,4,FALSE)=基本情報!$D$6,O6236,"")),"")</f>
        <v/>
      </c>
    </row>
    <row r="6237" spans="15:16" x14ac:dyDescent="0.15">
      <c r="O6237">
        <v>6236</v>
      </c>
      <c r="P6237" t="str">
        <f>IFERROR(IF(COUNTIF(個人情報!$BI$5:$BI$401,"登録番号" &amp; リスト!O6237)&gt;=1,"",IF(VLOOKUP(O6237,登録者リスト!$A$1:$D$43729,4,FALSE)=基本情報!$D$6,O6237,"")),"")</f>
        <v/>
      </c>
    </row>
    <row r="6238" spans="15:16" x14ac:dyDescent="0.15">
      <c r="O6238">
        <v>6237</v>
      </c>
      <c r="P6238" t="str">
        <f>IFERROR(IF(COUNTIF(個人情報!$BI$5:$BI$401,"登録番号" &amp; リスト!O6238)&gt;=1,"",IF(VLOOKUP(O6238,登録者リスト!$A$1:$D$43729,4,FALSE)=基本情報!$D$6,O6238,"")),"")</f>
        <v/>
      </c>
    </row>
    <row r="6239" spans="15:16" x14ac:dyDescent="0.15">
      <c r="O6239">
        <v>6238</v>
      </c>
      <c r="P6239" t="str">
        <f>IFERROR(IF(COUNTIF(個人情報!$BI$5:$BI$401,"登録番号" &amp; リスト!O6239)&gt;=1,"",IF(VLOOKUP(O6239,登録者リスト!$A$1:$D$43729,4,FALSE)=基本情報!$D$6,O6239,"")),"")</f>
        <v/>
      </c>
    </row>
    <row r="6240" spans="15:16" x14ac:dyDescent="0.15">
      <c r="O6240">
        <v>6239</v>
      </c>
      <c r="P6240" t="str">
        <f>IFERROR(IF(COUNTIF(個人情報!$BI$5:$BI$401,"登録番号" &amp; リスト!O6240)&gt;=1,"",IF(VLOOKUP(O6240,登録者リスト!$A$1:$D$43729,4,FALSE)=基本情報!$D$6,O6240,"")),"")</f>
        <v/>
      </c>
    </row>
    <row r="6241" spans="15:16" x14ac:dyDescent="0.15">
      <c r="O6241">
        <v>6240</v>
      </c>
      <c r="P6241" t="str">
        <f>IFERROR(IF(COUNTIF(個人情報!$BI$5:$BI$401,"登録番号" &amp; リスト!O6241)&gt;=1,"",IF(VLOOKUP(O6241,登録者リスト!$A$1:$D$43729,4,FALSE)=基本情報!$D$6,O6241,"")),"")</f>
        <v/>
      </c>
    </row>
    <row r="6242" spans="15:16" x14ac:dyDescent="0.15">
      <c r="O6242">
        <v>6241</v>
      </c>
      <c r="P6242" t="str">
        <f>IFERROR(IF(COUNTIF(個人情報!$BI$5:$BI$401,"登録番号" &amp; リスト!O6242)&gt;=1,"",IF(VLOOKUP(O6242,登録者リスト!$A$1:$D$43729,4,FALSE)=基本情報!$D$6,O6242,"")),"")</f>
        <v/>
      </c>
    </row>
    <row r="6243" spans="15:16" x14ac:dyDescent="0.15">
      <c r="O6243">
        <v>6242</v>
      </c>
      <c r="P6243" t="str">
        <f>IFERROR(IF(COUNTIF(個人情報!$BI$5:$BI$401,"登録番号" &amp; リスト!O6243)&gt;=1,"",IF(VLOOKUP(O6243,登録者リスト!$A$1:$D$43729,4,FALSE)=基本情報!$D$6,O6243,"")),"")</f>
        <v/>
      </c>
    </row>
    <row r="6244" spans="15:16" x14ac:dyDescent="0.15">
      <c r="O6244">
        <v>6243</v>
      </c>
      <c r="P6244" t="str">
        <f>IFERROR(IF(COUNTIF(個人情報!$BI$5:$BI$401,"登録番号" &amp; リスト!O6244)&gt;=1,"",IF(VLOOKUP(O6244,登録者リスト!$A$1:$D$43729,4,FALSE)=基本情報!$D$6,O6244,"")),"")</f>
        <v/>
      </c>
    </row>
    <row r="6245" spans="15:16" x14ac:dyDescent="0.15">
      <c r="O6245">
        <v>6244</v>
      </c>
      <c r="P6245" t="str">
        <f>IFERROR(IF(COUNTIF(個人情報!$BI$5:$BI$401,"登録番号" &amp; リスト!O6245)&gt;=1,"",IF(VLOOKUP(O6245,登録者リスト!$A$1:$D$43729,4,FALSE)=基本情報!$D$6,O6245,"")),"")</f>
        <v/>
      </c>
    </row>
    <row r="6246" spans="15:16" x14ac:dyDescent="0.15">
      <c r="O6246">
        <v>6245</v>
      </c>
      <c r="P6246" t="str">
        <f>IFERROR(IF(COUNTIF(個人情報!$BI$5:$BI$401,"登録番号" &amp; リスト!O6246)&gt;=1,"",IF(VLOOKUP(O6246,登録者リスト!$A$1:$D$43729,4,FALSE)=基本情報!$D$6,O6246,"")),"")</f>
        <v/>
      </c>
    </row>
    <row r="6247" spans="15:16" x14ac:dyDescent="0.15">
      <c r="O6247">
        <v>6246</v>
      </c>
      <c r="P6247" t="str">
        <f>IFERROR(IF(COUNTIF(個人情報!$BI$5:$BI$401,"登録番号" &amp; リスト!O6247)&gt;=1,"",IF(VLOOKUP(O6247,登録者リスト!$A$1:$D$43729,4,FALSE)=基本情報!$D$6,O6247,"")),"")</f>
        <v/>
      </c>
    </row>
    <row r="6248" spans="15:16" x14ac:dyDescent="0.15">
      <c r="O6248">
        <v>6247</v>
      </c>
      <c r="P6248" t="str">
        <f>IFERROR(IF(COUNTIF(個人情報!$BI$5:$BI$401,"登録番号" &amp; リスト!O6248)&gt;=1,"",IF(VLOOKUP(O6248,登録者リスト!$A$1:$D$43729,4,FALSE)=基本情報!$D$6,O6248,"")),"")</f>
        <v/>
      </c>
    </row>
    <row r="6249" spans="15:16" x14ac:dyDescent="0.15">
      <c r="O6249">
        <v>6248</v>
      </c>
      <c r="P6249" t="str">
        <f>IFERROR(IF(COUNTIF(個人情報!$BI$5:$BI$401,"登録番号" &amp; リスト!O6249)&gt;=1,"",IF(VLOOKUP(O6249,登録者リスト!$A$1:$D$43729,4,FALSE)=基本情報!$D$6,O6249,"")),"")</f>
        <v/>
      </c>
    </row>
    <row r="6250" spans="15:16" x14ac:dyDescent="0.15">
      <c r="O6250">
        <v>6249</v>
      </c>
      <c r="P6250" t="str">
        <f>IFERROR(IF(COUNTIF(個人情報!$BI$5:$BI$401,"登録番号" &amp; リスト!O6250)&gt;=1,"",IF(VLOOKUP(O6250,登録者リスト!$A$1:$D$43729,4,FALSE)=基本情報!$D$6,O6250,"")),"")</f>
        <v/>
      </c>
    </row>
    <row r="6251" spans="15:16" x14ac:dyDescent="0.15">
      <c r="O6251">
        <v>6250</v>
      </c>
      <c r="P6251" t="str">
        <f>IFERROR(IF(COUNTIF(個人情報!$BI$5:$BI$401,"登録番号" &amp; リスト!O6251)&gt;=1,"",IF(VLOOKUP(O6251,登録者リスト!$A$1:$D$43729,4,FALSE)=基本情報!$D$6,O6251,"")),"")</f>
        <v/>
      </c>
    </row>
    <row r="6252" spans="15:16" x14ac:dyDescent="0.15">
      <c r="O6252">
        <v>6251</v>
      </c>
      <c r="P6252" t="str">
        <f>IFERROR(IF(COUNTIF(個人情報!$BI$5:$BI$401,"登録番号" &amp; リスト!O6252)&gt;=1,"",IF(VLOOKUP(O6252,登録者リスト!$A$1:$D$43729,4,FALSE)=基本情報!$D$6,O6252,"")),"")</f>
        <v/>
      </c>
    </row>
    <row r="6253" spans="15:16" x14ac:dyDescent="0.15">
      <c r="O6253">
        <v>6252</v>
      </c>
      <c r="P6253" t="str">
        <f>IFERROR(IF(COUNTIF(個人情報!$BI$5:$BI$401,"登録番号" &amp; リスト!O6253)&gt;=1,"",IF(VLOOKUP(O6253,登録者リスト!$A$1:$D$43729,4,FALSE)=基本情報!$D$6,O6253,"")),"")</f>
        <v/>
      </c>
    </row>
    <row r="6254" spans="15:16" x14ac:dyDescent="0.15">
      <c r="O6254">
        <v>6253</v>
      </c>
      <c r="P6254" t="str">
        <f>IFERROR(IF(COUNTIF(個人情報!$BI$5:$BI$401,"登録番号" &amp; リスト!O6254)&gt;=1,"",IF(VLOOKUP(O6254,登録者リスト!$A$1:$D$43729,4,FALSE)=基本情報!$D$6,O6254,"")),"")</f>
        <v/>
      </c>
    </row>
    <row r="6255" spans="15:16" x14ac:dyDescent="0.15">
      <c r="O6255">
        <v>6254</v>
      </c>
      <c r="P6255" t="str">
        <f>IFERROR(IF(COUNTIF(個人情報!$BI$5:$BI$401,"登録番号" &amp; リスト!O6255)&gt;=1,"",IF(VLOOKUP(O6255,登録者リスト!$A$1:$D$43729,4,FALSE)=基本情報!$D$6,O6255,"")),"")</f>
        <v/>
      </c>
    </row>
    <row r="6256" spans="15:16" x14ac:dyDescent="0.15">
      <c r="O6256">
        <v>6255</v>
      </c>
      <c r="P6256" t="str">
        <f>IFERROR(IF(COUNTIF(個人情報!$BI$5:$BI$401,"登録番号" &amp; リスト!O6256)&gt;=1,"",IF(VLOOKUP(O6256,登録者リスト!$A$1:$D$43729,4,FALSE)=基本情報!$D$6,O6256,"")),"")</f>
        <v/>
      </c>
    </row>
    <row r="6257" spans="15:16" x14ac:dyDescent="0.15">
      <c r="O6257">
        <v>6256</v>
      </c>
      <c r="P6257" t="str">
        <f>IFERROR(IF(COUNTIF(個人情報!$BI$5:$BI$401,"登録番号" &amp; リスト!O6257)&gt;=1,"",IF(VLOOKUP(O6257,登録者リスト!$A$1:$D$43729,4,FALSE)=基本情報!$D$6,O6257,"")),"")</f>
        <v/>
      </c>
    </row>
    <row r="6258" spans="15:16" x14ac:dyDescent="0.15">
      <c r="O6258">
        <v>6257</v>
      </c>
      <c r="P6258" t="str">
        <f>IFERROR(IF(COUNTIF(個人情報!$BI$5:$BI$401,"登録番号" &amp; リスト!O6258)&gt;=1,"",IF(VLOOKUP(O6258,登録者リスト!$A$1:$D$43729,4,FALSE)=基本情報!$D$6,O6258,"")),"")</f>
        <v/>
      </c>
    </row>
    <row r="6259" spans="15:16" x14ac:dyDescent="0.15">
      <c r="O6259">
        <v>6258</v>
      </c>
      <c r="P6259" t="str">
        <f>IFERROR(IF(COUNTIF(個人情報!$BI$5:$BI$401,"登録番号" &amp; リスト!O6259)&gt;=1,"",IF(VLOOKUP(O6259,登録者リスト!$A$1:$D$43729,4,FALSE)=基本情報!$D$6,O6259,"")),"")</f>
        <v/>
      </c>
    </row>
    <row r="6260" spans="15:16" x14ac:dyDescent="0.15">
      <c r="O6260">
        <v>6259</v>
      </c>
      <c r="P6260" t="str">
        <f>IFERROR(IF(COUNTIF(個人情報!$BI$5:$BI$401,"登録番号" &amp; リスト!O6260)&gt;=1,"",IF(VLOOKUP(O6260,登録者リスト!$A$1:$D$43729,4,FALSE)=基本情報!$D$6,O6260,"")),"")</f>
        <v/>
      </c>
    </row>
    <row r="6261" spans="15:16" x14ac:dyDescent="0.15">
      <c r="O6261">
        <v>6260</v>
      </c>
      <c r="P6261" t="str">
        <f>IFERROR(IF(COUNTIF(個人情報!$BI$5:$BI$401,"登録番号" &amp; リスト!O6261)&gt;=1,"",IF(VLOOKUP(O6261,登録者リスト!$A$1:$D$43729,4,FALSE)=基本情報!$D$6,O6261,"")),"")</f>
        <v/>
      </c>
    </row>
    <row r="6262" spans="15:16" x14ac:dyDescent="0.15">
      <c r="O6262">
        <v>6261</v>
      </c>
      <c r="P6262" t="str">
        <f>IFERROR(IF(COUNTIF(個人情報!$BI$5:$BI$401,"登録番号" &amp; リスト!O6262)&gt;=1,"",IF(VLOOKUP(O6262,登録者リスト!$A$1:$D$43729,4,FALSE)=基本情報!$D$6,O6262,"")),"")</f>
        <v/>
      </c>
    </row>
    <row r="6263" spans="15:16" x14ac:dyDescent="0.15">
      <c r="O6263">
        <v>6262</v>
      </c>
      <c r="P6263" t="str">
        <f>IFERROR(IF(COUNTIF(個人情報!$BI$5:$BI$401,"登録番号" &amp; リスト!O6263)&gt;=1,"",IF(VLOOKUP(O6263,登録者リスト!$A$1:$D$43729,4,FALSE)=基本情報!$D$6,O6263,"")),"")</f>
        <v/>
      </c>
    </row>
    <row r="6264" spans="15:16" x14ac:dyDescent="0.15">
      <c r="O6264">
        <v>6263</v>
      </c>
      <c r="P6264" t="str">
        <f>IFERROR(IF(COUNTIF(個人情報!$BI$5:$BI$401,"登録番号" &amp; リスト!O6264)&gt;=1,"",IF(VLOOKUP(O6264,登録者リスト!$A$1:$D$43729,4,FALSE)=基本情報!$D$6,O6264,"")),"")</f>
        <v/>
      </c>
    </row>
    <row r="6265" spans="15:16" x14ac:dyDescent="0.15">
      <c r="O6265">
        <v>6264</v>
      </c>
      <c r="P6265" t="str">
        <f>IFERROR(IF(COUNTIF(個人情報!$BI$5:$BI$401,"登録番号" &amp; リスト!O6265)&gt;=1,"",IF(VLOOKUP(O6265,登録者リスト!$A$1:$D$43729,4,FALSE)=基本情報!$D$6,O6265,"")),"")</f>
        <v/>
      </c>
    </row>
    <row r="6266" spans="15:16" x14ac:dyDescent="0.15">
      <c r="O6266">
        <v>6265</v>
      </c>
      <c r="P6266" t="str">
        <f>IFERROR(IF(COUNTIF(個人情報!$BI$5:$BI$401,"登録番号" &amp; リスト!O6266)&gt;=1,"",IF(VLOOKUP(O6266,登録者リスト!$A$1:$D$43729,4,FALSE)=基本情報!$D$6,O6266,"")),"")</f>
        <v/>
      </c>
    </row>
    <row r="6267" spans="15:16" x14ac:dyDescent="0.15">
      <c r="O6267">
        <v>6266</v>
      </c>
      <c r="P6267" t="str">
        <f>IFERROR(IF(COUNTIF(個人情報!$BI$5:$BI$401,"登録番号" &amp; リスト!O6267)&gt;=1,"",IF(VLOOKUP(O6267,登録者リスト!$A$1:$D$43729,4,FALSE)=基本情報!$D$6,O6267,"")),"")</f>
        <v/>
      </c>
    </row>
    <row r="6268" spans="15:16" x14ac:dyDescent="0.15">
      <c r="O6268">
        <v>6267</v>
      </c>
      <c r="P6268" t="str">
        <f>IFERROR(IF(COUNTIF(個人情報!$BI$5:$BI$401,"登録番号" &amp; リスト!O6268)&gt;=1,"",IF(VLOOKUP(O6268,登録者リスト!$A$1:$D$43729,4,FALSE)=基本情報!$D$6,O6268,"")),"")</f>
        <v/>
      </c>
    </row>
    <row r="6269" spans="15:16" x14ac:dyDescent="0.15">
      <c r="O6269">
        <v>6268</v>
      </c>
      <c r="P6269" t="str">
        <f>IFERROR(IF(COUNTIF(個人情報!$BI$5:$BI$401,"登録番号" &amp; リスト!O6269)&gt;=1,"",IF(VLOOKUP(O6269,登録者リスト!$A$1:$D$43729,4,FALSE)=基本情報!$D$6,O6269,"")),"")</f>
        <v/>
      </c>
    </row>
    <row r="6270" spans="15:16" x14ac:dyDescent="0.15">
      <c r="O6270">
        <v>6269</v>
      </c>
      <c r="P6270" t="str">
        <f>IFERROR(IF(COUNTIF(個人情報!$BI$5:$BI$401,"登録番号" &amp; リスト!O6270)&gt;=1,"",IF(VLOOKUP(O6270,登録者リスト!$A$1:$D$43729,4,FALSE)=基本情報!$D$6,O6270,"")),"")</f>
        <v/>
      </c>
    </row>
    <row r="6271" spans="15:16" x14ac:dyDescent="0.15">
      <c r="O6271">
        <v>6270</v>
      </c>
      <c r="P6271" t="str">
        <f>IFERROR(IF(COUNTIF(個人情報!$BI$5:$BI$401,"登録番号" &amp; リスト!O6271)&gt;=1,"",IF(VLOOKUP(O6271,登録者リスト!$A$1:$D$43729,4,FALSE)=基本情報!$D$6,O6271,"")),"")</f>
        <v/>
      </c>
    </row>
    <row r="6272" spans="15:16" x14ac:dyDescent="0.15">
      <c r="O6272">
        <v>6271</v>
      </c>
      <c r="P6272" t="str">
        <f>IFERROR(IF(COUNTIF(個人情報!$BI$5:$BI$401,"登録番号" &amp; リスト!O6272)&gt;=1,"",IF(VLOOKUP(O6272,登録者リスト!$A$1:$D$43729,4,FALSE)=基本情報!$D$6,O6272,"")),"")</f>
        <v/>
      </c>
    </row>
    <row r="6273" spans="15:16" x14ac:dyDescent="0.15">
      <c r="O6273">
        <v>6272</v>
      </c>
      <c r="P6273" t="str">
        <f>IFERROR(IF(COUNTIF(個人情報!$BI$5:$BI$401,"登録番号" &amp; リスト!O6273)&gt;=1,"",IF(VLOOKUP(O6273,登録者リスト!$A$1:$D$43729,4,FALSE)=基本情報!$D$6,O6273,"")),"")</f>
        <v/>
      </c>
    </row>
    <row r="6274" spans="15:16" x14ac:dyDescent="0.15">
      <c r="O6274">
        <v>6273</v>
      </c>
      <c r="P6274" t="str">
        <f>IFERROR(IF(COUNTIF(個人情報!$BI$5:$BI$401,"登録番号" &amp; リスト!O6274)&gt;=1,"",IF(VLOOKUP(O6274,登録者リスト!$A$1:$D$43729,4,FALSE)=基本情報!$D$6,O6274,"")),"")</f>
        <v/>
      </c>
    </row>
    <row r="6275" spans="15:16" x14ac:dyDescent="0.15">
      <c r="O6275">
        <v>6274</v>
      </c>
      <c r="P6275" t="str">
        <f>IFERROR(IF(COUNTIF(個人情報!$BI$5:$BI$401,"登録番号" &amp; リスト!O6275)&gt;=1,"",IF(VLOOKUP(O6275,登録者リスト!$A$1:$D$43729,4,FALSE)=基本情報!$D$6,O6275,"")),"")</f>
        <v/>
      </c>
    </row>
    <row r="6276" spans="15:16" x14ac:dyDescent="0.15">
      <c r="O6276">
        <v>6275</v>
      </c>
      <c r="P6276" t="str">
        <f>IFERROR(IF(COUNTIF(個人情報!$BI$5:$BI$401,"登録番号" &amp; リスト!O6276)&gt;=1,"",IF(VLOOKUP(O6276,登録者リスト!$A$1:$D$43729,4,FALSE)=基本情報!$D$6,O6276,"")),"")</f>
        <v/>
      </c>
    </row>
    <row r="6277" spans="15:16" x14ac:dyDescent="0.15">
      <c r="O6277">
        <v>6276</v>
      </c>
      <c r="P6277" t="str">
        <f>IFERROR(IF(COUNTIF(個人情報!$BI$5:$BI$401,"登録番号" &amp; リスト!O6277)&gt;=1,"",IF(VLOOKUP(O6277,登録者リスト!$A$1:$D$43729,4,FALSE)=基本情報!$D$6,O6277,"")),"")</f>
        <v/>
      </c>
    </row>
    <row r="6278" spans="15:16" x14ac:dyDescent="0.15">
      <c r="O6278">
        <v>6277</v>
      </c>
      <c r="P6278" t="str">
        <f>IFERROR(IF(COUNTIF(個人情報!$BI$5:$BI$401,"登録番号" &amp; リスト!O6278)&gt;=1,"",IF(VLOOKUP(O6278,登録者リスト!$A$1:$D$43729,4,FALSE)=基本情報!$D$6,O6278,"")),"")</f>
        <v/>
      </c>
    </row>
    <row r="6279" spans="15:16" x14ac:dyDescent="0.15">
      <c r="O6279">
        <v>6278</v>
      </c>
      <c r="P6279" t="str">
        <f>IFERROR(IF(COUNTIF(個人情報!$BI$5:$BI$401,"登録番号" &amp; リスト!O6279)&gt;=1,"",IF(VLOOKUP(O6279,登録者リスト!$A$1:$D$43729,4,FALSE)=基本情報!$D$6,O6279,"")),"")</f>
        <v/>
      </c>
    </row>
    <row r="6280" spans="15:16" x14ac:dyDescent="0.15">
      <c r="O6280">
        <v>6279</v>
      </c>
      <c r="P6280" t="str">
        <f>IFERROR(IF(COUNTIF(個人情報!$BI$5:$BI$401,"登録番号" &amp; リスト!O6280)&gt;=1,"",IF(VLOOKUP(O6280,登録者リスト!$A$1:$D$43729,4,FALSE)=基本情報!$D$6,O6280,"")),"")</f>
        <v/>
      </c>
    </row>
    <row r="6281" spans="15:16" x14ac:dyDescent="0.15">
      <c r="O6281">
        <v>6280</v>
      </c>
      <c r="P6281" t="str">
        <f>IFERROR(IF(COUNTIF(個人情報!$BI$5:$BI$401,"登録番号" &amp; リスト!O6281)&gt;=1,"",IF(VLOOKUP(O6281,登録者リスト!$A$1:$D$43729,4,FALSE)=基本情報!$D$6,O6281,"")),"")</f>
        <v/>
      </c>
    </row>
    <row r="6282" spans="15:16" x14ac:dyDescent="0.15">
      <c r="O6282">
        <v>6281</v>
      </c>
      <c r="P6282" t="str">
        <f>IFERROR(IF(COUNTIF(個人情報!$BI$5:$BI$401,"登録番号" &amp; リスト!O6282)&gt;=1,"",IF(VLOOKUP(O6282,登録者リスト!$A$1:$D$43729,4,FALSE)=基本情報!$D$6,O6282,"")),"")</f>
        <v/>
      </c>
    </row>
    <row r="6283" spans="15:16" x14ac:dyDescent="0.15">
      <c r="O6283">
        <v>6282</v>
      </c>
      <c r="P6283" t="str">
        <f>IFERROR(IF(COUNTIF(個人情報!$BI$5:$BI$401,"登録番号" &amp; リスト!O6283)&gt;=1,"",IF(VLOOKUP(O6283,登録者リスト!$A$1:$D$43729,4,FALSE)=基本情報!$D$6,O6283,"")),"")</f>
        <v/>
      </c>
    </row>
    <row r="6284" spans="15:16" x14ac:dyDescent="0.15">
      <c r="O6284">
        <v>6283</v>
      </c>
      <c r="P6284" t="str">
        <f>IFERROR(IF(COUNTIF(個人情報!$BI$5:$BI$401,"登録番号" &amp; リスト!O6284)&gt;=1,"",IF(VLOOKUP(O6284,登録者リスト!$A$1:$D$43729,4,FALSE)=基本情報!$D$6,O6284,"")),"")</f>
        <v/>
      </c>
    </row>
    <row r="6285" spans="15:16" x14ac:dyDescent="0.15">
      <c r="O6285">
        <v>6284</v>
      </c>
      <c r="P6285" t="str">
        <f>IFERROR(IF(COUNTIF(個人情報!$BI$5:$BI$401,"登録番号" &amp; リスト!O6285)&gt;=1,"",IF(VLOOKUP(O6285,登録者リスト!$A$1:$D$43729,4,FALSE)=基本情報!$D$6,O6285,"")),"")</f>
        <v/>
      </c>
    </row>
    <row r="6286" spans="15:16" x14ac:dyDescent="0.15">
      <c r="O6286">
        <v>6285</v>
      </c>
      <c r="P6286" t="str">
        <f>IFERROR(IF(COUNTIF(個人情報!$BI$5:$BI$401,"登録番号" &amp; リスト!O6286)&gt;=1,"",IF(VLOOKUP(O6286,登録者リスト!$A$1:$D$43729,4,FALSE)=基本情報!$D$6,O6286,"")),"")</f>
        <v/>
      </c>
    </row>
    <row r="6287" spans="15:16" x14ac:dyDescent="0.15">
      <c r="O6287">
        <v>6286</v>
      </c>
      <c r="P6287" t="str">
        <f>IFERROR(IF(COUNTIF(個人情報!$BI$5:$BI$401,"登録番号" &amp; リスト!O6287)&gt;=1,"",IF(VLOOKUP(O6287,登録者リスト!$A$1:$D$43729,4,FALSE)=基本情報!$D$6,O6287,"")),"")</f>
        <v/>
      </c>
    </row>
    <row r="6288" spans="15:16" x14ac:dyDescent="0.15">
      <c r="O6288">
        <v>6287</v>
      </c>
      <c r="P6288" t="str">
        <f>IFERROR(IF(COUNTIF(個人情報!$BI$5:$BI$401,"登録番号" &amp; リスト!O6288)&gt;=1,"",IF(VLOOKUP(O6288,登録者リスト!$A$1:$D$43729,4,FALSE)=基本情報!$D$6,O6288,"")),"")</f>
        <v/>
      </c>
    </row>
    <row r="6289" spans="15:16" x14ac:dyDescent="0.15">
      <c r="O6289">
        <v>6288</v>
      </c>
      <c r="P6289" t="str">
        <f>IFERROR(IF(COUNTIF(個人情報!$BI$5:$BI$401,"登録番号" &amp; リスト!O6289)&gt;=1,"",IF(VLOOKUP(O6289,登録者リスト!$A$1:$D$43729,4,FALSE)=基本情報!$D$6,O6289,"")),"")</f>
        <v/>
      </c>
    </row>
    <row r="6290" spans="15:16" x14ac:dyDescent="0.15">
      <c r="O6290">
        <v>6289</v>
      </c>
      <c r="P6290" t="str">
        <f>IFERROR(IF(COUNTIF(個人情報!$BI$5:$BI$401,"登録番号" &amp; リスト!O6290)&gt;=1,"",IF(VLOOKUP(O6290,登録者リスト!$A$1:$D$43729,4,FALSE)=基本情報!$D$6,O6290,"")),"")</f>
        <v/>
      </c>
    </row>
    <row r="6291" spans="15:16" x14ac:dyDescent="0.15">
      <c r="O6291">
        <v>6290</v>
      </c>
      <c r="P6291" t="str">
        <f>IFERROR(IF(COUNTIF(個人情報!$BI$5:$BI$401,"登録番号" &amp; リスト!O6291)&gt;=1,"",IF(VLOOKUP(O6291,登録者リスト!$A$1:$D$43729,4,FALSE)=基本情報!$D$6,O6291,"")),"")</f>
        <v/>
      </c>
    </row>
    <row r="6292" spans="15:16" x14ac:dyDescent="0.15">
      <c r="O6292">
        <v>6291</v>
      </c>
      <c r="P6292" t="str">
        <f>IFERROR(IF(COUNTIF(個人情報!$BI$5:$BI$401,"登録番号" &amp; リスト!O6292)&gt;=1,"",IF(VLOOKUP(O6292,登録者リスト!$A$1:$D$43729,4,FALSE)=基本情報!$D$6,O6292,"")),"")</f>
        <v/>
      </c>
    </row>
    <row r="6293" spans="15:16" x14ac:dyDescent="0.15">
      <c r="O6293">
        <v>6292</v>
      </c>
      <c r="P6293" t="str">
        <f>IFERROR(IF(COUNTIF(個人情報!$BI$5:$BI$401,"登録番号" &amp; リスト!O6293)&gt;=1,"",IF(VLOOKUP(O6293,登録者リスト!$A$1:$D$43729,4,FALSE)=基本情報!$D$6,O6293,"")),"")</f>
        <v/>
      </c>
    </row>
    <row r="6294" spans="15:16" x14ac:dyDescent="0.15">
      <c r="O6294">
        <v>6293</v>
      </c>
      <c r="P6294" t="str">
        <f>IFERROR(IF(COUNTIF(個人情報!$BI$5:$BI$401,"登録番号" &amp; リスト!O6294)&gt;=1,"",IF(VLOOKUP(O6294,登録者リスト!$A$1:$D$43729,4,FALSE)=基本情報!$D$6,O6294,"")),"")</f>
        <v/>
      </c>
    </row>
    <row r="6295" spans="15:16" x14ac:dyDescent="0.15">
      <c r="O6295">
        <v>6294</v>
      </c>
      <c r="P6295" t="str">
        <f>IFERROR(IF(COUNTIF(個人情報!$BI$5:$BI$401,"登録番号" &amp; リスト!O6295)&gt;=1,"",IF(VLOOKUP(O6295,登録者リスト!$A$1:$D$43729,4,FALSE)=基本情報!$D$6,O6295,"")),"")</f>
        <v/>
      </c>
    </row>
    <row r="6296" spans="15:16" x14ac:dyDescent="0.15">
      <c r="O6296">
        <v>6295</v>
      </c>
      <c r="P6296" t="str">
        <f>IFERROR(IF(COUNTIF(個人情報!$BI$5:$BI$401,"登録番号" &amp; リスト!O6296)&gt;=1,"",IF(VLOOKUP(O6296,登録者リスト!$A$1:$D$43729,4,FALSE)=基本情報!$D$6,O6296,"")),"")</f>
        <v/>
      </c>
    </row>
    <row r="6297" spans="15:16" x14ac:dyDescent="0.15">
      <c r="O6297">
        <v>6296</v>
      </c>
      <c r="P6297" t="str">
        <f>IFERROR(IF(COUNTIF(個人情報!$BI$5:$BI$401,"登録番号" &amp; リスト!O6297)&gt;=1,"",IF(VLOOKUP(O6297,登録者リスト!$A$1:$D$43729,4,FALSE)=基本情報!$D$6,O6297,"")),"")</f>
        <v/>
      </c>
    </row>
    <row r="6298" spans="15:16" x14ac:dyDescent="0.15">
      <c r="O6298">
        <v>6297</v>
      </c>
      <c r="P6298" t="str">
        <f>IFERROR(IF(COUNTIF(個人情報!$BI$5:$BI$401,"登録番号" &amp; リスト!O6298)&gt;=1,"",IF(VLOOKUP(O6298,登録者リスト!$A$1:$D$43729,4,FALSE)=基本情報!$D$6,O6298,"")),"")</f>
        <v/>
      </c>
    </row>
    <row r="6299" spans="15:16" x14ac:dyDescent="0.15">
      <c r="O6299">
        <v>6298</v>
      </c>
      <c r="P6299" t="str">
        <f>IFERROR(IF(COUNTIF(個人情報!$BI$5:$BI$401,"登録番号" &amp; リスト!O6299)&gt;=1,"",IF(VLOOKUP(O6299,登録者リスト!$A$1:$D$43729,4,FALSE)=基本情報!$D$6,O6299,"")),"")</f>
        <v/>
      </c>
    </row>
    <row r="6300" spans="15:16" x14ac:dyDescent="0.15">
      <c r="O6300">
        <v>6299</v>
      </c>
      <c r="P6300" t="str">
        <f>IFERROR(IF(COUNTIF(個人情報!$BI$5:$BI$401,"登録番号" &amp; リスト!O6300)&gt;=1,"",IF(VLOOKUP(O6300,登録者リスト!$A$1:$D$43729,4,FALSE)=基本情報!$D$6,O6300,"")),"")</f>
        <v/>
      </c>
    </row>
    <row r="6301" spans="15:16" x14ac:dyDescent="0.15">
      <c r="O6301">
        <v>6300</v>
      </c>
      <c r="P6301" t="str">
        <f>IFERROR(IF(COUNTIF(個人情報!$BI$5:$BI$401,"登録番号" &amp; リスト!O6301)&gt;=1,"",IF(VLOOKUP(O6301,登録者リスト!$A$1:$D$43729,4,FALSE)=基本情報!$D$6,O6301,"")),"")</f>
        <v/>
      </c>
    </row>
    <row r="6302" spans="15:16" x14ac:dyDescent="0.15">
      <c r="O6302">
        <v>6301</v>
      </c>
      <c r="P6302" t="str">
        <f>IFERROR(IF(COUNTIF(個人情報!$BI$5:$BI$401,"登録番号" &amp; リスト!O6302)&gt;=1,"",IF(VLOOKUP(O6302,登録者リスト!$A$1:$D$43729,4,FALSE)=基本情報!$D$6,O6302,"")),"")</f>
        <v/>
      </c>
    </row>
    <row r="6303" spans="15:16" x14ac:dyDescent="0.15">
      <c r="O6303">
        <v>6302</v>
      </c>
      <c r="P6303" t="str">
        <f>IFERROR(IF(COUNTIF(個人情報!$BI$5:$BI$401,"登録番号" &amp; リスト!O6303)&gt;=1,"",IF(VLOOKUP(O6303,登録者リスト!$A$1:$D$43729,4,FALSE)=基本情報!$D$6,O6303,"")),"")</f>
        <v/>
      </c>
    </row>
    <row r="6304" spans="15:16" x14ac:dyDescent="0.15">
      <c r="O6304">
        <v>6303</v>
      </c>
      <c r="P6304" t="str">
        <f>IFERROR(IF(COUNTIF(個人情報!$BI$5:$BI$401,"登録番号" &amp; リスト!O6304)&gt;=1,"",IF(VLOOKUP(O6304,登録者リスト!$A$1:$D$43729,4,FALSE)=基本情報!$D$6,O6304,"")),"")</f>
        <v/>
      </c>
    </row>
    <row r="6305" spans="15:16" x14ac:dyDescent="0.15">
      <c r="O6305">
        <v>6304</v>
      </c>
      <c r="P6305" t="str">
        <f>IFERROR(IF(COUNTIF(個人情報!$BI$5:$BI$401,"登録番号" &amp; リスト!O6305)&gt;=1,"",IF(VLOOKUP(O6305,登録者リスト!$A$1:$D$43729,4,FALSE)=基本情報!$D$6,O6305,"")),"")</f>
        <v/>
      </c>
    </row>
    <row r="6306" spans="15:16" x14ac:dyDescent="0.15">
      <c r="O6306">
        <v>6305</v>
      </c>
      <c r="P6306" t="str">
        <f>IFERROR(IF(COUNTIF(個人情報!$BI$5:$BI$401,"登録番号" &amp; リスト!O6306)&gt;=1,"",IF(VLOOKUP(O6306,登録者リスト!$A$1:$D$43729,4,FALSE)=基本情報!$D$6,O6306,"")),"")</f>
        <v/>
      </c>
    </row>
    <row r="6307" spans="15:16" x14ac:dyDescent="0.15">
      <c r="O6307">
        <v>6306</v>
      </c>
      <c r="P6307" t="str">
        <f>IFERROR(IF(COUNTIF(個人情報!$BI$5:$BI$401,"登録番号" &amp; リスト!O6307)&gt;=1,"",IF(VLOOKUP(O6307,登録者リスト!$A$1:$D$43729,4,FALSE)=基本情報!$D$6,O6307,"")),"")</f>
        <v/>
      </c>
    </row>
    <row r="6308" spans="15:16" x14ac:dyDescent="0.15">
      <c r="O6308">
        <v>6307</v>
      </c>
      <c r="P6308" t="str">
        <f>IFERROR(IF(COUNTIF(個人情報!$BI$5:$BI$401,"登録番号" &amp; リスト!O6308)&gt;=1,"",IF(VLOOKUP(O6308,登録者リスト!$A$1:$D$43729,4,FALSE)=基本情報!$D$6,O6308,"")),"")</f>
        <v/>
      </c>
    </row>
    <row r="6309" spans="15:16" x14ac:dyDescent="0.15">
      <c r="O6309">
        <v>6308</v>
      </c>
      <c r="P6309" t="str">
        <f>IFERROR(IF(COUNTIF(個人情報!$BI$5:$BI$401,"登録番号" &amp; リスト!O6309)&gt;=1,"",IF(VLOOKUP(O6309,登録者リスト!$A$1:$D$43729,4,FALSE)=基本情報!$D$6,O6309,"")),"")</f>
        <v/>
      </c>
    </row>
    <row r="6310" spans="15:16" x14ac:dyDescent="0.15">
      <c r="O6310">
        <v>6309</v>
      </c>
      <c r="P6310" t="str">
        <f>IFERROR(IF(COUNTIF(個人情報!$BI$5:$BI$401,"登録番号" &amp; リスト!O6310)&gt;=1,"",IF(VLOOKUP(O6310,登録者リスト!$A$1:$D$43729,4,FALSE)=基本情報!$D$6,O6310,"")),"")</f>
        <v/>
      </c>
    </row>
    <row r="6311" spans="15:16" x14ac:dyDescent="0.15">
      <c r="O6311">
        <v>6310</v>
      </c>
      <c r="P6311" t="str">
        <f>IFERROR(IF(COUNTIF(個人情報!$BI$5:$BI$401,"登録番号" &amp; リスト!O6311)&gt;=1,"",IF(VLOOKUP(O6311,登録者リスト!$A$1:$D$43729,4,FALSE)=基本情報!$D$6,O6311,"")),"")</f>
        <v/>
      </c>
    </row>
    <row r="6312" spans="15:16" x14ac:dyDescent="0.15">
      <c r="O6312">
        <v>6311</v>
      </c>
      <c r="P6312" t="str">
        <f>IFERROR(IF(COUNTIF(個人情報!$BI$5:$BI$401,"登録番号" &amp; リスト!O6312)&gt;=1,"",IF(VLOOKUP(O6312,登録者リスト!$A$1:$D$43729,4,FALSE)=基本情報!$D$6,O6312,"")),"")</f>
        <v/>
      </c>
    </row>
    <row r="6313" spans="15:16" x14ac:dyDescent="0.15">
      <c r="O6313">
        <v>6312</v>
      </c>
      <c r="P6313" t="str">
        <f>IFERROR(IF(COUNTIF(個人情報!$BI$5:$BI$401,"登録番号" &amp; リスト!O6313)&gt;=1,"",IF(VLOOKUP(O6313,登録者リスト!$A$1:$D$43729,4,FALSE)=基本情報!$D$6,O6313,"")),"")</f>
        <v/>
      </c>
    </row>
    <row r="6314" spans="15:16" x14ac:dyDescent="0.15">
      <c r="O6314">
        <v>6313</v>
      </c>
      <c r="P6314" t="str">
        <f>IFERROR(IF(COUNTIF(個人情報!$BI$5:$BI$401,"登録番号" &amp; リスト!O6314)&gt;=1,"",IF(VLOOKUP(O6314,登録者リスト!$A$1:$D$43729,4,FALSE)=基本情報!$D$6,O6314,"")),"")</f>
        <v/>
      </c>
    </row>
    <row r="6315" spans="15:16" x14ac:dyDescent="0.15">
      <c r="O6315">
        <v>6314</v>
      </c>
      <c r="P6315" t="str">
        <f>IFERROR(IF(COUNTIF(個人情報!$BI$5:$BI$401,"登録番号" &amp; リスト!O6315)&gt;=1,"",IF(VLOOKUP(O6315,登録者リスト!$A$1:$D$43729,4,FALSE)=基本情報!$D$6,O6315,"")),"")</f>
        <v/>
      </c>
    </row>
    <row r="6316" spans="15:16" x14ac:dyDescent="0.15">
      <c r="O6316">
        <v>6315</v>
      </c>
      <c r="P6316" t="str">
        <f>IFERROR(IF(COUNTIF(個人情報!$BI$5:$BI$401,"登録番号" &amp; リスト!O6316)&gt;=1,"",IF(VLOOKUP(O6316,登録者リスト!$A$1:$D$43729,4,FALSE)=基本情報!$D$6,O6316,"")),"")</f>
        <v/>
      </c>
    </row>
    <row r="6317" spans="15:16" x14ac:dyDescent="0.15">
      <c r="O6317">
        <v>6316</v>
      </c>
      <c r="P6317" t="str">
        <f>IFERROR(IF(COUNTIF(個人情報!$BI$5:$BI$401,"登録番号" &amp; リスト!O6317)&gt;=1,"",IF(VLOOKUP(O6317,登録者リスト!$A$1:$D$43729,4,FALSE)=基本情報!$D$6,O6317,"")),"")</f>
        <v/>
      </c>
    </row>
    <row r="6318" spans="15:16" x14ac:dyDescent="0.15">
      <c r="O6318">
        <v>6317</v>
      </c>
      <c r="P6318" t="str">
        <f>IFERROR(IF(COUNTIF(個人情報!$BI$5:$BI$401,"登録番号" &amp; リスト!O6318)&gt;=1,"",IF(VLOOKUP(O6318,登録者リスト!$A$1:$D$43729,4,FALSE)=基本情報!$D$6,O6318,"")),"")</f>
        <v/>
      </c>
    </row>
    <row r="6319" spans="15:16" x14ac:dyDescent="0.15">
      <c r="O6319">
        <v>6318</v>
      </c>
      <c r="P6319" t="str">
        <f>IFERROR(IF(COUNTIF(個人情報!$BI$5:$BI$401,"登録番号" &amp; リスト!O6319)&gt;=1,"",IF(VLOOKUP(O6319,登録者リスト!$A$1:$D$43729,4,FALSE)=基本情報!$D$6,O6319,"")),"")</f>
        <v/>
      </c>
    </row>
    <row r="6320" spans="15:16" x14ac:dyDescent="0.15">
      <c r="O6320">
        <v>6319</v>
      </c>
      <c r="P6320" t="str">
        <f>IFERROR(IF(COUNTIF(個人情報!$BI$5:$BI$401,"登録番号" &amp; リスト!O6320)&gt;=1,"",IF(VLOOKUP(O6320,登録者リスト!$A$1:$D$43729,4,FALSE)=基本情報!$D$6,O6320,"")),"")</f>
        <v/>
      </c>
    </row>
    <row r="6321" spans="15:16" x14ac:dyDescent="0.15">
      <c r="O6321">
        <v>6320</v>
      </c>
      <c r="P6321" t="str">
        <f>IFERROR(IF(COUNTIF(個人情報!$BI$5:$BI$401,"登録番号" &amp; リスト!O6321)&gt;=1,"",IF(VLOOKUP(O6321,登録者リスト!$A$1:$D$43729,4,FALSE)=基本情報!$D$6,O6321,"")),"")</f>
        <v/>
      </c>
    </row>
    <row r="6322" spans="15:16" x14ac:dyDescent="0.15">
      <c r="O6322">
        <v>6321</v>
      </c>
      <c r="P6322" t="str">
        <f>IFERROR(IF(COUNTIF(個人情報!$BI$5:$BI$401,"登録番号" &amp; リスト!O6322)&gt;=1,"",IF(VLOOKUP(O6322,登録者リスト!$A$1:$D$43729,4,FALSE)=基本情報!$D$6,O6322,"")),"")</f>
        <v/>
      </c>
    </row>
    <row r="6323" spans="15:16" x14ac:dyDescent="0.15">
      <c r="O6323">
        <v>6322</v>
      </c>
      <c r="P6323" t="str">
        <f>IFERROR(IF(COUNTIF(個人情報!$BI$5:$BI$401,"登録番号" &amp; リスト!O6323)&gt;=1,"",IF(VLOOKUP(O6323,登録者リスト!$A$1:$D$43729,4,FALSE)=基本情報!$D$6,O6323,"")),"")</f>
        <v/>
      </c>
    </row>
    <row r="6324" spans="15:16" x14ac:dyDescent="0.15">
      <c r="O6324">
        <v>6323</v>
      </c>
      <c r="P6324" t="str">
        <f>IFERROR(IF(COUNTIF(個人情報!$BI$5:$BI$401,"登録番号" &amp; リスト!O6324)&gt;=1,"",IF(VLOOKUP(O6324,登録者リスト!$A$1:$D$43729,4,FALSE)=基本情報!$D$6,O6324,"")),"")</f>
        <v/>
      </c>
    </row>
    <row r="6325" spans="15:16" x14ac:dyDescent="0.15">
      <c r="O6325">
        <v>6324</v>
      </c>
      <c r="P6325" t="str">
        <f>IFERROR(IF(COUNTIF(個人情報!$BI$5:$BI$401,"登録番号" &amp; リスト!O6325)&gt;=1,"",IF(VLOOKUP(O6325,登録者リスト!$A$1:$D$43729,4,FALSE)=基本情報!$D$6,O6325,"")),"")</f>
        <v/>
      </c>
    </row>
    <row r="6326" spans="15:16" x14ac:dyDescent="0.15">
      <c r="O6326">
        <v>6325</v>
      </c>
      <c r="P6326" t="str">
        <f>IFERROR(IF(COUNTIF(個人情報!$BI$5:$BI$401,"登録番号" &amp; リスト!O6326)&gt;=1,"",IF(VLOOKUP(O6326,登録者リスト!$A$1:$D$43729,4,FALSE)=基本情報!$D$6,O6326,"")),"")</f>
        <v/>
      </c>
    </row>
    <row r="6327" spans="15:16" x14ac:dyDescent="0.15">
      <c r="O6327">
        <v>6326</v>
      </c>
      <c r="P6327" t="str">
        <f>IFERROR(IF(COUNTIF(個人情報!$BI$5:$BI$401,"登録番号" &amp; リスト!O6327)&gt;=1,"",IF(VLOOKUP(O6327,登録者リスト!$A$1:$D$43729,4,FALSE)=基本情報!$D$6,O6327,"")),"")</f>
        <v/>
      </c>
    </row>
    <row r="6328" spans="15:16" x14ac:dyDescent="0.15">
      <c r="O6328">
        <v>6327</v>
      </c>
      <c r="P6328" t="str">
        <f>IFERROR(IF(COUNTIF(個人情報!$BI$5:$BI$401,"登録番号" &amp; リスト!O6328)&gt;=1,"",IF(VLOOKUP(O6328,登録者リスト!$A$1:$D$43729,4,FALSE)=基本情報!$D$6,O6328,"")),"")</f>
        <v/>
      </c>
    </row>
    <row r="6329" spans="15:16" x14ac:dyDescent="0.15">
      <c r="O6329">
        <v>6328</v>
      </c>
      <c r="P6329" t="str">
        <f>IFERROR(IF(COUNTIF(個人情報!$BI$5:$BI$401,"登録番号" &amp; リスト!O6329)&gt;=1,"",IF(VLOOKUP(O6329,登録者リスト!$A$1:$D$43729,4,FALSE)=基本情報!$D$6,O6329,"")),"")</f>
        <v/>
      </c>
    </row>
    <row r="6330" spans="15:16" x14ac:dyDescent="0.15">
      <c r="O6330">
        <v>6329</v>
      </c>
      <c r="P6330" t="str">
        <f>IFERROR(IF(COUNTIF(個人情報!$BI$5:$BI$401,"登録番号" &amp; リスト!O6330)&gt;=1,"",IF(VLOOKUP(O6330,登録者リスト!$A$1:$D$43729,4,FALSE)=基本情報!$D$6,O6330,"")),"")</f>
        <v/>
      </c>
    </row>
    <row r="6331" spans="15:16" x14ac:dyDescent="0.15">
      <c r="O6331">
        <v>6330</v>
      </c>
      <c r="P6331" t="str">
        <f>IFERROR(IF(COUNTIF(個人情報!$BI$5:$BI$401,"登録番号" &amp; リスト!O6331)&gt;=1,"",IF(VLOOKUP(O6331,登録者リスト!$A$1:$D$43729,4,FALSE)=基本情報!$D$6,O6331,"")),"")</f>
        <v/>
      </c>
    </row>
    <row r="6332" spans="15:16" x14ac:dyDescent="0.15">
      <c r="O6332">
        <v>6331</v>
      </c>
      <c r="P6332" t="str">
        <f>IFERROR(IF(COUNTIF(個人情報!$BI$5:$BI$401,"登録番号" &amp; リスト!O6332)&gt;=1,"",IF(VLOOKUP(O6332,登録者リスト!$A$1:$D$43729,4,FALSE)=基本情報!$D$6,O6332,"")),"")</f>
        <v/>
      </c>
    </row>
    <row r="6333" spans="15:16" x14ac:dyDescent="0.15">
      <c r="O6333">
        <v>6332</v>
      </c>
      <c r="P6333" t="str">
        <f>IFERROR(IF(COUNTIF(個人情報!$BI$5:$BI$401,"登録番号" &amp; リスト!O6333)&gt;=1,"",IF(VLOOKUP(O6333,登録者リスト!$A$1:$D$43729,4,FALSE)=基本情報!$D$6,O6333,"")),"")</f>
        <v/>
      </c>
    </row>
    <row r="6334" spans="15:16" x14ac:dyDescent="0.15">
      <c r="O6334">
        <v>6333</v>
      </c>
      <c r="P6334" t="str">
        <f>IFERROR(IF(COUNTIF(個人情報!$BI$5:$BI$401,"登録番号" &amp; リスト!O6334)&gt;=1,"",IF(VLOOKUP(O6334,登録者リスト!$A$1:$D$43729,4,FALSE)=基本情報!$D$6,O6334,"")),"")</f>
        <v/>
      </c>
    </row>
    <row r="6335" spans="15:16" x14ac:dyDescent="0.15">
      <c r="O6335">
        <v>6334</v>
      </c>
      <c r="P6335" t="str">
        <f>IFERROR(IF(COUNTIF(個人情報!$BI$5:$BI$401,"登録番号" &amp; リスト!O6335)&gt;=1,"",IF(VLOOKUP(O6335,登録者リスト!$A$1:$D$43729,4,FALSE)=基本情報!$D$6,O6335,"")),"")</f>
        <v/>
      </c>
    </row>
    <row r="6336" spans="15:16" x14ac:dyDescent="0.15">
      <c r="O6336">
        <v>6335</v>
      </c>
      <c r="P6336" t="str">
        <f>IFERROR(IF(COUNTIF(個人情報!$BI$5:$BI$401,"登録番号" &amp; リスト!O6336)&gt;=1,"",IF(VLOOKUP(O6336,登録者リスト!$A$1:$D$43729,4,FALSE)=基本情報!$D$6,O6336,"")),"")</f>
        <v/>
      </c>
    </row>
    <row r="6337" spans="15:16" x14ac:dyDescent="0.15">
      <c r="O6337">
        <v>6336</v>
      </c>
      <c r="P6337" t="str">
        <f>IFERROR(IF(COUNTIF(個人情報!$BI$5:$BI$401,"登録番号" &amp; リスト!O6337)&gt;=1,"",IF(VLOOKUP(O6337,登録者リスト!$A$1:$D$43729,4,FALSE)=基本情報!$D$6,O6337,"")),"")</f>
        <v/>
      </c>
    </row>
    <row r="6338" spans="15:16" x14ac:dyDescent="0.15">
      <c r="O6338">
        <v>6337</v>
      </c>
      <c r="P6338" t="str">
        <f>IFERROR(IF(COUNTIF(個人情報!$BI$5:$BI$401,"登録番号" &amp; リスト!O6338)&gt;=1,"",IF(VLOOKUP(O6338,登録者リスト!$A$1:$D$43729,4,FALSE)=基本情報!$D$6,O6338,"")),"")</f>
        <v/>
      </c>
    </row>
    <row r="6339" spans="15:16" x14ac:dyDescent="0.15">
      <c r="O6339">
        <v>6338</v>
      </c>
      <c r="P6339" t="str">
        <f>IFERROR(IF(COUNTIF(個人情報!$BI$5:$BI$401,"登録番号" &amp; リスト!O6339)&gt;=1,"",IF(VLOOKUP(O6339,登録者リスト!$A$1:$D$43729,4,FALSE)=基本情報!$D$6,O6339,"")),"")</f>
        <v/>
      </c>
    </row>
    <row r="6340" spans="15:16" x14ac:dyDescent="0.15">
      <c r="O6340">
        <v>6339</v>
      </c>
      <c r="P6340" t="str">
        <f>IFERROR(IF(COUNTIF(個人情報!$BI$5:$BI$401,"登録番号" &amp; リスト!O6340)&gt;=1,"",IF(VLOOKUP(O6340,登録者リスト!$A$1:$D$43729,4,FALSE)=基本情報!$D$6,O6340,"")),"")</f>
        <v/>
      </c>
    </row>
    <row r="6341" spans="15:16" x14ac:dyDescent="0.15">
      <c r="O6341">
        <v>6340</v>
      </c>
      <c r="P6341" t="str">
        <f>IFERROR(IF(COUNTIF(個人情報!$BI$5:$BI$401,"登録番号" &amp; リスト!O6341)&gt;=1,"",IF(VLOOKUP(O6341,登録者リスト!$A$1:$D$43729,4,FALSE)=基本情報!$D$6,O6341,"")),"")</f>
        <v/>
      </c>
    </row>
    <row r="6342" spans="15:16" x14ac:dyDescent="0.15">
      <c r="O6342">
        <v>6341</v>
      </c>
      <c r="P6342" t="str">
        <f>IFERROR(IF(COUNTIF(個人情報!$BI$5:$BI$401,"登録番号" &amp; リスト!O6342)&gt;=1,"",IF(VLOOKUP(O6342,登録者リスト!$A$1:$D$43729,4,FALSE)=基本情報!$D$6,O6342,"")),"")</f>
        <v/>
      </c>
    </row>
    <row r="6343" spans="15:16" x14ac:dyDescent="0.15">
      <c r="O6343">
        <v>6342</v>
      </c>
      <c r="P6343" t="str">
        <f>IFERROR(IF(COUNTIF(個人情報!$BI$5:$BI$401,"登録番号" &amp; リスト!O6343)&gt;=1,"",IF(VLOOKUP(O6343,登録者リスト!$A$1:$D$43729,4,FALSE)=基本情報!$D$6,O6343,"")),"")</f>
        <v/>
      </c>
    </row>
    <row r="6344" spans="15:16" x14ac:dyDescent="0.15">
      <c r="O6344">
        <v>6343</v>
      </c>
      <c r="P6344" t="str">
        <f>IFERROR(IF(COUNTIF(個人情報!$BI$5:$BI$401,"登録番号" &amp; リスト!O6344)&gt;=1,"",IF(VLOOKUP(O6344,登録者リスト!$A$1:$D$43729,4,FALSE)=基本情報!$D$6,O6344,"")),"")</f>
        <v/>
      </c>
    </row>
    <row r="6345" spans="15:16" x14ac:dyDescent="0.15">
      <c r="O6345">
        <v>6344</v>
      </c>
      <c r="P6345" t="str">
        <f>IFERROR(IF(COUNTIF(個人情報!$BI$5:$BI$401,"登録番号" &amp; リスト!O6345)&gt;=1,"",IF(VLOOKUP(O6345,登録者リスト!$A$1:$D$43729,4,FALSE)=基本情報!$D$6,O6345,"")),"")</f>
        <v/>
      </c>
    </row>
    <row r="6346" spans="15:16" x14ac:dyDescent="0.15">
      <c r="O6346">
        <v>6345</v>
      </c>
      <c r="P6346" t="str">
        <f>IFERROR(IF(COUNTIF(個人情報!$BI$5:$BI$401,"登録番号" &amp; リスト!O6346)&gt;=1,"",IF(VLOOKUP(O6346,登録者リスト!$A$1:$D$43729,4,FALSE)=基本情報!$D$6,O6346,"")),"")</f>
        <v/>
      </c>
    </row>
    <row r="6347" spans="15:16" x14ac:dyDescent="0.15">
      <c r="O6347">
        <v>6346</v>
      </c>
      <c r="P6347" t="str">
        <f>IFERROR(IF(COUNTIF(個人情報!$BI$5:$BI$401,"登録番号" &amp; リスト!O6347)&gt;=1,"",IF(VLOOKUP(O6347,登録者リスト!$A$1:$D$43729,4,FALSE)=基本情報!$D$6,O6347,"")),"")</f>
        <v/>
      </c>
    </row>
    <row r="6348" spans="15:16" x14ac:dyDescent="0.15">
      <c r="O6348">
        <v>6347</v>
      </c>
      <c r="P6348" t="str">
        <f>IFERROR(IF(COUNTIF(個人情報!$BI$5:$BI$401,"登録番号" &amp; リスト!O6348)&gt;=1,"",IF(VLOOKUP(O6348,登録者リスト!$A$1:$D$43729,4,FALSE)=基本情報!$D$6,O6348,"")),"")</f>
        <v/>
      </c>
    </row>
    <row r="6349" spans="15:16" x14ac:dyDescent="0.15">
      <c r="O6349">
        <v>6348</v>
      </c>
      <c r="P6349" t="str">
        <f>IFERROR(IF(COUNTIF(個人情報!$BI$5:$BI$401,"登録番号" &amp; リスト!O6349)&gt;=1,"",IF(VLOOKUP(O6349,登録者リスト!$A$1:$D$43729,4,FALSE)=基本情報!$D$6,O6349,"")),"")</f>
        <v/>
      </c>
    </row>
    <row r="6350" spans="15:16" x14ac:dyDescent="0.15">
      <c r="O6350">
        <v>6349</v>
      </c>
      <c r="P6350" t="str">
        <f>IFERROR(IF(COUNTIF(個人情報!$BI$5:$BI$401,"登録番号" &amp; リスト!O6350)&gt;=1,"",IF(VLOOKUP(O6350,登録者リスト!$A$1:$D$43729,4,FALSE)=基本情報!$D$6,O6350,"")),"")</f>
        <v/>
      </c>
    </row>
    <row r="6351" spans="15:16" x14ac:dyDescent="0.15">
      <c r="O6351">
        <v>6350</v>
      </c>
      <c r="P6351" t="str">
        <f>IFERROR(IF(COUNTIF(個人情報!$BI$5:$BI$401,"登録番号" &amp; リスト!O6351)&gt;=1,"",IF(VLOOKUP(O6351,登録者リスト!$A$1:$D$43729,4,FALSE)=基本情報!$D$6,O6351,"")),"")</f>
        <v/>
      </c>
    </row>
    <row r="6352" spans="15:16" x14ac:dyDescent="0.15">
      <c r="O6352">
        <v>6351</v>
      </c>
      <c r="P6352" t="str">
        <f>IFERROR(IF(COUNTIF(個人情報!$BI$5:$BI$401,"登録番号" &amp; リスト!O6352)&gt;=1,"",IF(VLOOKUP(O6352,登録者リスト!$A$1:$D$43729,4,FALSE)=基本情報!$D$6,O6352,"")),"")</f>
        <v/>
      </c>
    </row>
    <row r="6353" spans="15:16" x14ac:dyDescent="0.15">
      <c r="O6353">
        <v>6352</v>
      </c>
      <c r="P6353" t="str">
        <f>IFERROR(IF(COUNTIF(個人情報!$BI$5:$BI$401,"登録番号" &amp; リスト!O6353)&gt;=1,"",IF(VLOOKUP(O6353,登録者リスト!$A$1:$D$43729,4,FALSE)=基本情報!$D$6,O6353,"")),"")</f>
        <v/>
      </c>
    </row>
    <row r="6354" spans="15:16" x14ac:dyDescent="0.15">
      <c r="O6354">
        <v>6353</v>
      </c>
      <c r="P6354" t="str">
        <f>IFERROR(IF(COUNTIF(個人情報!$BI$5:$BI$401,"登録番号" &amp; リスト!O6354)&gt;=1,"",IF(VLOOKUP(O6354,登録者リスト!$A$1:$D$43729,4,FALSE)=基本情報!$D$6,O6354,"")),"")</f>
        <v/>
      </c>
    </row>
    <row r="6355" spans="15:16" x14ac:dyDescent="0.15">
      <c r="O6355">
        <v>6354</v>
      </c>
      <c r="P6355" t="str">
        <f>IFERROR(IF(COUNTIF(個人情報!$BI$5:$BI$401,"登録番号" &amp; リスト!O6355)&gt;=1,"",IF(VLOOKUP(O6355,登録者リスト!$A$1:$D$43729,4,FALSE)=基本情報!$D$6,O6355,"")),"")</f>
        <v/>
      </c>
    </row>
    <row r="6356" spans="15:16" x14ac:dyDescent="0.15">
      <c r="O6356">
        <v>6355</v>
      </c>
      <c r="P6356" t="str">
        <f>IFERROR(IF(COUNTIF(個人情報!$BI$5:$BI$401,"登録番号" &amp; リスト!O6356)&gt;=1,"",IF(VLOOKUP(O6356,登録者リスト!$A$1:$D$43729,4,FALSE)=基本情報!$D$6,O6356,"")),"")</f>
        <v/>
      </c>
    </row>
    <row r="6357" spans="15:16" x14ac:dyDescent="0.15">
      <c r="O6357">
        <v>6356</v>
      </c>
      <c r="P6357" t="str">
        <f>IFERROR(IF(COUNTIF(個人情報!$BI$5:$BI$401,"登録番号" &amp; リスト!O6357)&gt;=1,"",IF(VLOOKUP(O6357,登録者リスト!$A$1:$D$43729,4,FALSE)=基本情報!$D$6,O6357,"")),"")</f>
        <v/>
      </c>
    </row>
    <row r="6358" spans="15:16" x14ac:dyDescent="0.15">
      <c r="O6358">
        <v>6357</v>
      </c>
      <c r="P6358" t="str">
        <f>IFERROR(IF(COUNTIF(個人情報!$BI$5:$BI$401,"登録番号" &amp; リスト!O6358)&gt;=1,"",IF(VLOOKUP(O6358,登録者リスト!$A$1:$D$43729,4,FALSE)=基本情報!$D$6,O6358,"")),"")</f>
        <v/>
      </c>
    </row>
    <row r="6359" spans="15:16" x14ac:dyDescent="0.15">
      <c r="O6359">
        <v>6358</v>
      </c>
      <c r="P6359" t="str">
        <f>IFERROR(IF(COUNTIF(個人情報!$BI$5:$BI$401,"登録番号" &amp; リスト!O6359)&gt;=1,"",IF(VLOOKUP(O6359,登録者リスト!$A$1:$D$43729,4,FALSE)=基本情報!$D$6,O6359,"")),"")</f>
        <v/>
      </c>
    </row>
    <row r="6360" spans="15:16" x14ac:dyDescent="0.15">
      <c r="O6360">
        <v>6359</v>
      </c>
      <c r="P6360" t="str">
        <f>IFERROR(IF(COUNTIF(個人情報!$BI$5:$BI$401,"登録番号" &amp; リスト!O6360)&gt;=1,"",IF(VLOOKUP(O6360,登録者リスト!$A$1:$D$43729,4,FALSE)=基本情報!$D$6,O6360,"")),"")</f>
        <v/>
      </c>
    </row>
    <row r="6361" spans="15:16" x14ac:dyDescent="0.15">
      <c r="O6361">
        <v>6360</v>
      </c>
      <c r="P6361" t="str">
        <f>IFERROR(IF(COUNTIF(個人情報!$BI$5:$BI$401,"登録番号" &amp; リスト!O6361)&gt;=1,"",IF(VLOOKUP(O6361,登録者リスト!$A$1:$D$43729,4,FALSE)=基本情報!$D$6,O6361,"")),"")</f>
        <v/>
      </c>
    </row>
    <row r="6362" spans="15:16" x14ac:dyDescent="0.15">
      <c r="O6362">
        <v>6361</v>
      </c>
      <c r="P6362" t="str">
        <f>IFERROR(IF(COUNTIF(個人情報!$BI$5:$BI$401,"登録番号" &amp; リスト!O6362)&gt;=1,"",IF(VLOOKUP(O6362,登録者リスト!$A$1:$D$43729,4,FALSE)=基本情報!$D$6,O6362,"")),"")</f>
        <v/>
      </c>
    </row>
    <row r="6363" spans="15:16" x14ac:dyDescent="0.15">
      <c r="O6363">
        <v>6362</v>
      </c>
      <c r="P6363" t="str">
        <f>IFERROR(IF(COUNTIF(個人情報!$BI$5:$BI$401,"登録番号" &amp; リスト!O6363)&gt;=1,"",IF(VLOOKUP(O6363,登録者リスト!$A$1:$D$43729,4,FALSE)=基本情報!$D$6,O6363,"")),"")</f>
        <v/>
      </c>
    </row>
    <row r="6364" spans="15:16" x14ac:dyDescent="0.15">
      <c r="O6364">
        <v>6363</v>
      </c>
      <c r="P6364" t="str">
        <f>IFERROR(IF(COUNTIF(個人情報!$BI$5:$BI$401,"登録番号" &amp; リスト!O6364)&gt;=1,"",IF(VLOOKUP(O6364,登録者リスト!$A$1:$D$43729,4,FALSE)=基本情報!$D$6,O6364,"")),"")</f>
        <v/>
      </c>
    </row>
    <row r="6365" spans="15:16" x14ac:dyDescent="0.15">
      <c r="O6365">
        <v>6364</v>
      </c>
      <c r="P6365" t="str">
        <f>IFERROR(IF(COUNTIF(個人情報!$BI$5:$BI$401,"登録番号" &amp; リスト!O6365)&gt;=1,"",IF(VLOOKUP(O6365,登録者リスト!$A$1:$D$43729,4,FALSE)=基本情報!$D$6,O6365,"")),"")</f>
        <v/>
      </c>
    </row>
    <row r="6366" spans="15:16" x14ac:dyDescent="0.15">
      <c r="O6366">
        <v>6365</v>
      </c>
      <c r="P6366" t="str">
        <f>IFERROR(IF(COUNTIF(個人情報!$BI$5:$BI$401,"登録番号" &amp; リスト!O6366)&gt;=1,"",IF(VLOOKUP(O6366,登録者リスト!$A$1:$D$43729,4,FALSE)=基本情報!$D$6,O6366,"")),"")</f>
        <v/>
      </c>
    </row>
    <row r="6367" spans="15:16" x14ac:dyDescent="0.15">
      <c r="O6367">
        <v>6366</v>
      </c>
      <c r="P6367" t="str">
        <f>IFERROR(IF(COUNTIF(個人情報!$BI$5:$BI$401,"登録番号" &amp; リスト!O6367)&gt;=1,"",IF(VLOOKUP(O6367,登録者リスト!$A$1:$D$43729,4,FALSE)=基本情報!$D$6,O6367,"")),"")</f>
        <v/>
      </c>
    </row>
    <row r="6368" spans="15:16" x14ac:dyDescent="0.15">
      <c r="O6368">
        <v>6367</v>
      </c>
      <c r="P6368" t="str">
        <f>IFERROR(IF(COUNTIF(個人情報!$BI$5:$BI$401,"登録番号" &amp; リスト!O6368)&gt;=1,"",IF(VLOOKUP(O6368,登録者リスト!$A$1:$D$43729,4,FALSE)=基本情報!$D$6,O6368,"")),"")</f>
        <v/>
      </c>
    </row>
    <row r="6369" spans="15:16" x14ac:dyDescent="0.15">
      <c r="O6369">
        <v>6368</v>
      </c>
      <c r="P6369" t="str">
        <f>IFERROR(IF(COUNTIF(個人情報!$BI$5:$BI$401,"登録番号" &amp; リスト!O6369)&gt;=1,"",IF(VLOOKUP(O6369,登録者リスト!$A$1:$D$43729,4,FALSE)=基本情報!$D$6,O6369,"")),"")</f>
        <v/>
      </c>
    </row>
    <row r="6370" spans="15:16" x14ac:dyDescent="0.15">
      <c r="O6370">
        <v>6369</v>
      </c>
      <c r="P6370" t="str">
        <f>IFERROR(IF(COUNTIF(個人情報!$BI$5:$BI$401,"登録番号" &amp; リスト!O6370)&gt;=1,"",IF(VLOOKUP(O6370,登録者リスト!$A$1:$D$43729,4,FALSE)=基本情報!$D$6,O6370,"")),"")</f>
        <v/>
      </c>
    </row>
    <row r="6371" spans="15:16" x14ac:dyDescent="0.15">
      <c r="O6371">
        <v>6370</v>
      </c>
      <c r="P6371" t="str">
        <f>IFERROR(IF(COUNTIF(個人情報!$BI$5:$BI$401,"登録番号" &amp; リスト!O6371)&gt;=1,"",IF(VLOOKUP(O6371,登録者リスト!$A$1:$D$43729,4,FALSE)=基本情報!$D$6,O6371,"")),"")</f>
        <v/>
      </c>
    </row>
    <row r="6372" spans="15:16" x14ac:dyDescent="0.15">
      <c r="O6372">
        <v>6371</v>
      </c>
      <c r="P6372" t="str">
        <f>IFERROR(IF(COUNTIF(個人情報!$BI$5:$BI$401,"登録番号" &amp; リスト!O6372)&gt;=1,"",IF(VLOOKUP(O6372,登録者リスト!$A$1:$D$43729,4,FALSE)=基本情報!$D$6,O6372,"")),"")</f>
        <v/>
      </c>
    </row>
    <row r="6373" spans="15:16" x14ac:dyDescent="0.15">
      <c r="O6373">
        <v>6372</v>
      </c>
      <c r="P6373" t="str">
        <f>IFERROR(IF(COUNTIF(個人情報!$BI$5:$BI$401,"登録番号" &amp; リスト!O6373)&gt;=1,"",IF(VLOOKUP(O6373,登録者リスト!$A$1:$D$43729,4,FALSE)=基本情報!$D$6,O6373,"")),"")</f>
        <v/>
      </c>
    </row>
    <row r="6374" spans="15:16" x14ac:dyDescent="0.15">
      <c r="O6374">
        <v>6373</v>
      </c>
      <c r="P6374" t="str">
        <f>IFERROR(IF(COUNTIF(個人情報!$BI$5:$BI$401,"登録番号" &amp; リスト!O6374)&gt;=1,"",IF(VLOOKUP(O6374,登録者リスト!$A$1:$D$43729,4,FALSE)=基本情報!$D$6,O6374,"")),"")</f>
        <v/>
      </c>
    </row>
    <row r="6375" spans="15:16" x14ac:dyDescent="0.15">
      <c r="O6375">
        <v>6374</v>
      </c>
      <c r="P6375" t="str">
        <f>IFERROR(IF(COUNTIF(個人情報!$BI$5:$BI$401,"登録番号" &amp; リスト!O6375)&gt;=1,"",IF(VLOOKUP(O6375,登録者リスト!$A$1:$D$43729,4,FALSE)=基本情報!$D$6,O6375,"")),"")</f>
        <v/>
      </c>
    </row>
    <row r="6376" spans="15:16" x14ac:dyDescent="0.15">
      <c r="O6376">
        <v>6375</v>
      </c>
      <c r="P6376" t="str">
        <f>IFERROR(IF(COUNTIF(個人情報!$BI$5:$BI$401,"登録番号" &amp; リスト!O6376)&gt;=1,"",IF(VLOOKUP(O6376,登録者リスト!$A$1:$D$43729,4,FALSE)=基本情報!$D$6,O6376,"")),"")</f>
        <v/>
      </c>
    </row>
    <row r="6377" spans="15:16" x14ac:dyDescent="0.15">
      <c r="O6377">
        <v>6376</v>
      </c>
      <c r="P6377" t="str">
        <f>IFERROR(IF(COUNTIF(個人情報!$BI$5:$BI$401,"登録番号" &amp; リスト!O6377)&gt;=1,"",IF(VLOOKUP(O6377,登録者リスト!$A$1:$D$43729,4,FALSE)=基本情報!$D$6,O6377,"")),"")</f>
        <v/>
      </c>
    </row>
    <row r="6378" spans="15:16" x14ac:dyDescent="0.15">
      <c r="O6378">
        <v>6377</v>
      </c>
      <c r="P6378" t="str">
        <f>IFERROR(IF(COUNTIF(個人情報!$BI$5:$BI$401,"登録番号" &amp; リスト!O6378)&gt;=1,"",IF(VLOOKUP(O6378,登録者リスト!$A$1:$D$43729,4,FALSE)=基本情報!$D$6,O6378,"")),"")</f>
        <v/>
      </c>
    </row>
    <row r="6379" spans="15:16" x14ac:dyDescent="0.15">
      <c r="O6379">
        <v>6378</v>
      </c>
      <c r="P6379" t="str">
        <f>IFERROR(IF(COUNTIF(個人情報!$BI$5:$BI$401,"登録番号" &amp; リスト!O6379)&gt;=1,"",IF(VLOOKUP(O6379,登録者リスト!$A$1:$D$43729,4,FALSE)=基本情報!$D$6,O6379,"")),"")</f>
        <v/>
      </c>
    </row>
    <row r="6380" spans="15:16" x14ac:dyDescent="0.15">
      <c r="O6380">
        <v>6379</v>
      </c>
      <c r="P6380" t="str">
        <f>IFERROR(IF(COUNTIF(個人情報!$BI$5:$BI$401,"登録番号" &amp; リスト!O6380)&gt;=1,"",IF(VLOOKUP(O6380,登録者リスト!$A$1:$D$43729,4,FALSE)=基本情報!$D$6,O6380,"")),"")</f>
        <v/>
      </c>
    </row>
    <row r="6381" spans="15:16" x14ac:dyDescent="0.15">
      <c r="O6381">
        <v>6380</v>
      </c>
      <c r="P6381" t="str">
        <f>IFERROR(IF(COUNTIF(個人情報!$BI$5:$BI$401,"登録番号" &amp; リスト!O6381)&gt;=1,"",IF(VLOOKUP(O6381,登録者リスト!$A$1:$D$43729,4,FALSE)=基本情報!$D$6,O6381,"")),"")</f>
        <v/>
      </c>
    </row>
    <row r="6382" spans="15:16" x14ac:dyDescent="0.15">
      <c r="O6382">
        <v>6381</v>
      </c>
      <c r="P6382" t="str">
        <f>IFERROR(IF(COUNTIF(個人情報!$BI$5:$BI$401,"登録番号" &amp; リスト!O6382)&gt;=1,"",IF(VLOOKUP(O6382,登録者リスト!$A$1:$D$43729,4,FALSE)=基本情報!$D$6,O6382,"")),"")</f>
        <v/>
      </c>
    </row>
    <row r="6383" spans="15:16" x14ac:dyDescent="0.15">
      <c r="O6383">
        <v>6382</v>
      </c>
      <c r="P6383" t="str">
        <f>IFERROR(IF(COUNTIF(個人情報!$BI$5:$BI$401,"登録番号" &amp; リスト!O6383)&gt;=1,"",IF(VLOOKUP(O6383,登録者リスト!$A$1:$D$43729,4,FALSE)=基本情報!$D$6,O6383,"")),"")</f>
        <v/>
      </c>
    </row>
    <row r="6384" spans="15:16" x14ac:dyDescent="0.15">
      <c r="O6384">
        <v>6383</v>
      </c>
      <c r="P6384" t="str">
        <f>IFERROR(IF(COUNTIF(個人情報!$BI$5:$BI$401,"登録番号" &amp; リスト!O6384)&gt;=1,"",IF(VLOOKUP(O6384,登録者リスト!$A$1:$D$43729,4,FALSE)=基本情報!$D$6,O6384,"")),"")</f>
        <v/>
      </c>
    </row>
    <row r="6385" spans="15:16" x14ac:dyDescent="0.15">
      <c r="O6385">
        <v>6384</v>
      </c>
      <c r="P6385" t="str">
        <f>IFERROR(IF(COUNTIF(個人情報!$BI$5:$BI$401,"登録番号" &amp; リスト!O6385)&gt;=1,"",IF(VLOOKUP(O6385,登録者リスト!$A$1:$D$43729,4,FALSE)=基本情報!$D$6,O6385,"")),"")</f>
        <v/>
      </c>
    </row>
    <row r="6386" spans="15:16" x14ac:dyDescent="0.15">
      <c r="O6386">
        <v>6385</v>
      </c>
      <c r="P6386" t="str">
        <f>IFERROR(IF(COUNTIF(個人情報!$BI$5:$BI$401,"登録番号" &amp; リスト!O6386)&gt;=1,"",IF(VLOOKUP(O6386,登録者リスト!$A$1:$D$43729,4,FALSE)=基本情報!$D$6,O6386,"")),"")</f>
        <v/>
      </c>
    </row>
    <row r="6387" spans="15:16" x14ac:dyDescent="0.15">
      <c r="O6387">
        <v>6386</v>
      </c>
      <c r="P6387" t="str">
        <f>IFERROR(IF(COUNTIF(個人情報!$BI$5:$BI$401,"登録番号" &amp; リスト!O6387)&gt;=1,"",IF(VLOOKUP(O6387,登録者リスト!$A$1:$D$43729,4,FALSE)=基本情報!$D$6,O6387,"")),"")</f>
        <v/>
      </c>
    </row>
    <row r="6388" spans="15:16" x14ac:dyDescent="0.15">
      <c r="O6388">
        <v>6387</v>
      </c>
      <c r="P6388" t="str">
        <f>IFERROR(IF(COUNTIF(個人情報!$BI$5:$BI$401,"登録番号" &amp; リスト!O6388)&gt;=1,"",IF(VLOOKUP(O6388,登録者リスト!$A$1:$D$43729,4,FALSE)=基本情報!$D$6,O6388,"")),"")</f>
        <v/>
      </c>
    </row>
    <row r="6389" spans="15:16" x14ac:dyDescent="0.15">
      <c r="O6389">
        <v>6388</v>
      </c>
      <c r="P6389" t="str">
        <f>IFERROR(IF(COUNTIF(個人情報!$BI$5:$BI$401,"登録番号" &amp; リスト!O6389)&gt;=1,"",IF(VLOOKUP(O6389,登録者リスト!$A$1:$D$43729,4,FALSE)=基本情報!$D$6,O6389,"")),"")</f>
        <v/>
      </c>
    </row>
    <row r="6390" spans="15:16" x14ac:dyDescent="0.15">
      <c r="O6390">
        <v>6389</v>
      </c>
      <c r="P6390" t="str">
        <f>IFERROR(IF(COUNTIF(個人情報!$BI$5:$BI$401,"登録番号" &amp; リスト!O6390)&gt;=1,"",IF(VLOOKUP(O6390,登録者リスト!$A$1:$D$43729,4,FALSE)=基本情報!$D$6,O6390,"")),"")</f>
        <v/>
      </c>
    </row>
    <row r="6391" spans="15:16" x14ac:dyDescent="0.15">
      <c r="O6391">
        <v>6390</v>
      </c>
      <c r="P6391" t="str">
        <f>IFERROR(IF(COUNTIF(個人情報!$BI$5:$BI$401,"登録番号" &amp; リスト!O6391)&gt;=1,"",IF(VLOOKUP(O6391,登録者リスト!$A$1:$D$43729,4,FALSE)=基本情報!$D$6,O6391,"")),"")</f>
        <v/>
      </c>
    </row>
    <row r="6392" spans="15:16" x14ac:dyDescent="0.15">
      <c r="O6392">
        <v>6391</v>
      </c>
      <c r="P6392" t="str">
        <f>IFERROR(IF(COUNTIF(個人情報!$BI$5:$BI$401,"登録番号" &amp; リスト!O6392)&gt;=1,"",IF(VLOOKUP(O6392,登録者リスト!$A$1:$D$43729,4,FALSE)=基本情報!$D$6,O6392,"")),"")</f>
        <v/>
      </c>
    </row>
    <row r="6393" spans="15:16" x14ac:dyDescent="0.15">
      <c r="O6393">
        <v>6392</v>
      </c>
      <c r="P6393" t="str">
        <f>IFERROR(IF(COUNTIF(個人情報!$BI$5:$BI$401,"登録番号" &amp; リスト!O6393)&gt;=1,"",IF(VLOOKUP(O6393,登録者リスト!$A$1:$D$43729,4,FALSE)=基本情報!$D$6,O6393,"")),"")</f>
        <v/>
      </c>
    </row>
    <row r="6394" spans="15:16" x14ac:dyDescent="0.15">
      <c r="O6394">
        <v>6393</v>
      </c>
      <c r="P6394" t="str">
        <f>IFERROR(IF(COUNTIF(個人情報!$BI$5:$BI$401,"登録番号" &amp; リスト!O6394)&gt;=1,"",IF(VLOOKUP(O6394,登録者リスト!$A$1:$D$43729,4,FALSE)=基本情報!$D$6,O6394,"")),"")</f>
        <v/>
      </c>
    </row>
    <row r="6395" spans="15:16" x14ac:dyDescent="0.15">
      <c r="O6395">
        <v>6394</v>
      </c>
      <c r="P6395" t="str">
        <f>IFERROR(IF(COUNTIF(個人情報!$BI$5:$BI$401,"登録番号" &amp; リスト!O6395)&gt;=1,"",IF(VLOOKUP(O6395,登録者リスト!$A$1:$D$43729,4,FALSE)=基本情報!$D$6,O6395,"")),"")</f>
        <v/>
      </c>
    </row>
    <row r="6396" spans="15:16" x14ac:dyDescent="0.15">
      <c r="O6396">
        <v>6395</v>
      </c>
      <c r="P6396" t="str">
        <f>IFERROR(IF(COUNTIF(個人情報!$BI$5:$BI$401,"登録番号" &amp; リスト!O6396)&gt;=1,"",IF(VLOOKUP(O6396,登録者リスト!$A$1:$D$43729,4,FALSE)=基本情報!$D$6,O6396,"")),"")</f>
        <v/>
      </c>
    </row>
    <row r="6397" spans="15:16" x14ac:dyDescent="0.15">
      <c r="O6397">
        <v>6396</v>
      </c>
      <c r="P6397" t="str">
        <f>IFERROR(IF(COUNTIF(個人情報!$BI$5:$BI$401,"登録番号" &amp; リスト!O6397)&gt;=1,"",IF(VLOOKUP(O6397,登録者リスト!$A$1:$D$43729,4,FALSE)=基本情報!$D$6,O6397,"")),"")</f>
        <v/>
      </c>
    </row>
    <row r="6398" spans="15:16" x14ac:dyDescent="0.15">
      <c r="O6398">
        <v>6397</v>
      </c>
      <c r="P6398" t="str">
        <f>IFERROR(IF(COUNTIF(個人情報!$BI$5:$BI$401,"登録番号" &amp; リスト!O6398)&gt;=1,"",IF(VLOOKUP(O6398,登録者リスト!$A$1:$D$43729,4,FALSE)=基本情報!$D$6,O6398,"")),"")</f>
        <v/>
      </c>
    </row>
    <row r="6399" spans="15:16" x14ac:dyDescent="0.15">
      <c r="O6399">
        <v>6398</v>
      </c>
      <c r="P6399" t="str">
        <f>IFERROR(IF(COUNTIF(個人情報!$BI$5:$BI$401,"登録番号" &amp; リスト!O6399)&gt;=1,"",IF(VLOOKUP(O6399,登録者リスト!$A$1:$D$43729,4,FALSE)=基本情報!$D$6,O6399,"")),"")</f>
        <v/>
      </c>
    </row>
    <row r="6400" spans="15:16" x14ac:dyDescent="0.15">
      <c r="O6400">
        <v>6399</v>
      </c>
      <c r="P6400" t="str">
        <f>IFERROR(IF(COUNTIF(個人情報!$BI$5:$BI$401,"登録番号" &amp; リスト!O6400)&gt;=1,"",IF(VLOOKUP(O6400,登録者リスト!$A$1:$D$43729,4,FALSE)=基本情報!$D$6,O6400,"")),"")</f>
        <v/>
      </c>
    </row>
    <row r="6401" spans="15:16" x14ac:dyDescent="0.15">
      <c r="O6401">
        <v>6400</v>
      </c>
      <c r="P6401" t="str">
        <f>IFERROR(IF(COUNTIF(個人情報!$BI$5:$BI$401,"登録番号" &amp; リスト!O6401)&gt;=1,"",IF(VLOOKUP(O6401,登録者リスト!$A$1:$D$43729,4,FALSE)=基本情報!$D$6,O6401,"")),"")</f>
        <v/>
      </c>
    </row>
    <row r="6402" spans="15:16" x14ac:dyDescent="0.15">
      <c r="O6402">
        <v>6401</v>
      </c>
      <c r="P6402" t="str">
        <f>IFERROR(IF(COUNTIF(個人情報!$BI$5:$BI$401,"登録番号" &amp; リスト!O6402)&gt;=1,"",IF(VLOOKUP(O6402,登録者リスト!$A$1:$D$43729,4,FALSE)=基本情報!$D$6,O6402,"")),"")</f>
        <v/>
      </c>
    </row>
    <row r="6403" spans="15:16" x14ac:dyDescent="0.15">
      <c r="O6403">
        <v>6402</v>
      </c>
      <c r="P6403" t="str">
        <f>IFERROR(IF(COUNTIF(個人情報!$BI$5:$BI$401,"登録番号" &amp; リスト!O6403)&gt;=1,"",IF(VLOOKUP(O6403,登録者リスト!$A$1:$D$43729,4,FALSE)=基本情報!$D$6,O6403,"")),"")</f>
        <v/>
      </c>
    </row>
    <row r="6404" spans="15:16" x14ac:dyDescent="0.15">
      <c r="O6404">
        <v>6403</v>
      </c>
      <c r="P6404" t="str">
        <f>IFERROR(IF(COUNTIF(個人情報!$BI$5:$BI$401,"登録番号" &amp; リスト!O6404)&gt;=1,"",IF(VLOOKUP(O6404,登録者リスト!$A$1:$D$43729,4,FALSE)=基本情報!$D$6,O6404,"")),"")</f>
        <v/>
      </c>
    </row>
    <row r="6405" spans="15:16" x14ac:dyDescent="0.15">
      <c r="O6405">
        <v>6404</v>
      </c>
      <c r="P6405" t="str">
        <f>IFERROR(IF(COUNTIF(個人情報!$BI$5:$BI$401,"登録番号" &amp; リスト!O6405)&gt;=1,"",IF(VLOOKUP(O6405,登録者リスト!$A$1:$D$43729,4,FALSE)=基本情報!$D$6,O6405,"")),"")</f>
        <v/>
      </c>
    </row>
    <row r="6406" spans="15:16" x14ac:dyDescent="0.15">
      <c r="O6406">
        <v>6405</v>
      </c>
      <c r="P6406" t="str">
        <f>IFERROR(IF(COUNTIF(個人情報!$BI$5:$BI$401,"登録番号" &amp; リスト!O6406)&gt;=1,"",IF(VLOOKUP(O6406,登録者リスト!$A$1:$D$43729,4,FALSE)=基本情報!$D$6,O6406,"")),"")</f>
        <v/>
      </c>
    </row>
    <row r="6407" spans="15:16" x14ac:dyDescent="0.15">
      <c r="O6407">
        <v>6406</v>
      </c>
      <c r="P6407" t="str">
        <f>IFERROR(IF(COUNTIF(個人情報!$BI$5:$BI$401,"登録番号" &amp; リスト!O6407)&gt;=1,"",IF(VLOOKUP(O6407,登録者リスト!$A$1:$D$43729,4,FALSE)=基本情報!$D$6,O6407,"")),"")</f>
        <v/>
      </c>
    </row>
    <row r="6408" spans="15:16" x14ac:dyDescent="0.15">
      <c r="O6408">
        <v>6407</v>
      </c>
      <c r="P6408" t="str">
        <f>IFERROR(IF(COUNTIF(個人情報!$BI$5:$BI$401,"登録番号" &amp; リスト!O6408)&gt;=1,"",IF(VLOOKUP(O6408,登録者リスト!$A$1:$D$43729,4,FALSE)=基本情報!$D$6,O6408,"")),"")</f>
        <v/>
      </c>
    </row>
    <row r="6409" spans="15:16" x14ac:dyDescent="0.15">
      <c r="O6409">
        <v>6408</v>
      </c>
      <c r="P6409" t="str">
        <f>IFERROR(IF(COUNTIF(個人情報!$BI$5:$BI$401,"登録番号" &amp; リスト!O6409)&gt;=1,"",IF(VLOOKUP(O6409,登録者リスト!$A$1:$D$43729,4,FALSE)=基本情報!$D$6,O6409,"")),"")</f>
        <v/>
      </c>
    </row>
    <row r="6410" spans="15:16" x14ac:dyDescent="0.15">
      <c r="O6410">
        <v>6409</v>
      </c>
      <c r="P6410" t="str">
        <f>IFERROR(IF(COUNTIF(個人情報!$BI$5:$BI$401,"登録番号" &amp; リスト!O6410)&gt;=1,"",IF(VLOOKUP(O6410,登録者リスト!$A$1:$D$43729,4,FALSE)=基本情報!$D$6,O6410,"")),"")</f>
        <v/>
      </c>
    </row>
    <row r="6411" spans="15:16" x14ac:dyDescent="0.15">
      <c r="O6411">
        <v>6410</v>
      </c>
      <c r="P6411" t="str">
        <f>IFERROR(IF(COUNTIF(個人情報!$BI$5:$BI$401,"登録番号" &amp; リスト!O6411)&gt;=1,"",IF(VLOOKUP(O6411,登録者リスト!$A$1:$D$43729,4,FALSE)=基本情報!$D$6,O6411,"")),"")</f>
        <v/>
      </c>
    </row>
    <row r="6412" spans="15:16" x14ac:dyDescent="0.15">
      <c r="O6412">
        <v>6411</v>
      </c>
      <c r="P6412" t="str">
        <f>IFERROR(IF(COUNTIF(個人情報!$BI$5:$BI$401,"登録番号" &amp; リスト!O6412)&gt;=1,"",IF(VLOOKUP(O6412,登録者リスト!$A$1:$D$43729,4,FALSE)=基本情報!$D$6,O6412,"")),"")</f>
        <v/>
      </c>
    </row>
    <row r="6413" spans="15:16" x14ac:dyDescent="0.15">
      <c r="O6413">
        <v>6412</v>
      </c>
      <c r="P6413" t="str">
        <f>IFERROR(IF(COUNTIF(個人情報!$BI$5:$BI$401,"登録番号" &amp; リスト!O6413)&gt;=1,"",IF(VLOOKUP(O6413,登録者リスト!$A$1:$D$43729,4,FALSE)=基本情報!$D$6,O6413,"")),"")</f>
        <v/>
      </c>
    </row>
    <row r="6414" spans="15:16" x14ac:dyDescent="0.15">
      <c r="O6414">
        <v>6413</v>
      </c>
      <c r="P6414" t="str">
        <f>IFERROR(IF(COUNTIF(個人情報!$BI$5:$BI$401,"登録番号" &amp; リスト!O6414)&gt;=1,"",IF(VLOOKUP(O6414,登録者リスト!$A$1:$D$43729,4,FALSE)=基本情報!$D$6,O6414,"")),"")</f>
        <v/>
      </c>
    </row>
    <row r="6415" spans="15:16" x14ac:dyDescent="0.15">
      <c r="O6415">
        <v>6414</v>
      </c>
      <c r="P6415" t="str">
        <f>IFERROR(IF(COUNTIF(個人情報!$BI$5:$BI$401,"登録番号" &amp; リスト!O6415)&gt;=1,"",IF(VLOOKUP(O6415,登録者リスト!$A$1:$D$43729,4,FALSE)=基本情報!$D$6,O6415,"")),"")</f>
        <v/>
      </c>
    </row>
    <row r="6416" spans="15:16" x14ac:dyDescent="0.15">
      <c r="O6416">
        <v>6415</v>
      </c>
      <c r="P6416" t="str">
        <f>IFERROR(IF(COUNTIF(個人情報!$BI$5:$BI$401,"登録番号" &amp; リスト!O6416)&gt;=1,"",IF(VLOOKUP(O6416,登録者リスト!$A$1:$D$43729,4,FALSE)=基本情報!$D$6,O6416,"")),"")</f>
        <v/>
      </c>
    </row>
    <row r="6417" spans="15:16" x14ac:dyDescent="0.15">
      <c r="O6417">
        <v>6416</v>
      </c>
      <c r="P6417" t="str">
        <f>IFERROR(IF(COUNTIF(個人情報!$BI$5:$BI$401,"登録番号" &amp; リスト!O6417)&gt;=1,"",IF(VLOOKUP(O6417,登録者リスト!$A$1:$D$43729,4,FALSE)=基本情報!$D$6,O6417,"")),"")</f>
        <v/>
      </c>
    </row>
    <row r="6418" spans="15:16" x14ac:dyDescent="0.15">
      <c r="O6418">
        <v>6417</v>
      </c>
      <c r="P6418" t="str">
        <f>IFERROR(IF(COUNTIF(個人情報!$BI$5:$BI$401,"登録番号" &amp; リスト!O6418)&gt;=1,"",IF(VLOOKUP(O6418,登録者リスト!$A$1:$D$43729,4,FALSE)=基本情報!$D$6,O6418,"")),"")</f>
        <v/>
      </c>
    </row>
    <row r="6419" spans="15:16" x14ac:dyDescent="0.15">
      <c r="O6419">
        <v>6418</v>
      </c>
      <c r="P6419" t="str">
        <f>IFERROR(IF(COUNTIF(個人情報!$BI$5:$BI$401,"登録番号" &amp; リスト!O6419)&gt;=1,"",IF(VLOOKUP(O6419,登録者リスト!$A$1:$D$43729,4,FALSE)=基本情報!$D$6,O6419,"")),"")</f>
        <v/>
      </c>
    </row>
    <row r="6420" spans="15:16" x14ac:dyDescent="0.15">
      <c r="O6420">
        <v>6419</v>
      </c>
      <c r="P6420" t="str">
        <f>IFERROR(IF(COUNTIF(個人情報!$BI$5:$BI$401,"登録番号" &amp; リスト!O6420)&gt;=1,"",IF(VLOOKUP(O6420,登録者リスト!$A$1:$D$43729,4,FALSE)=基本情報!$D$6,O6420,"")),"")</f>
        <v/>
      </c>
    </row>
    <row r="6421" spans="15:16" x14ac:dyDescent="0.15">
      <c r="O6421">
        <v>6420</v>
      </c>
      <c r="P6421" t="str">
        <f>IFERROR(IF(COUNTIF(個人情報!$BI$5:$BI$401,"登録番号" &amp; リスト!O6421)&gt;=1,"",IF(VLOOKUP(O6421,登録者リスト!$A$1:$D$43729,4,FALSE)=基本情報!$D$6,O6421,"")),"")</f>
        <v/>
      </c>
    </row>
    <row r="6422" spans="15:16" x14ac:dyDescent="0.15">
      <c r="O6422">
        <v>6421</v>
      </c>
      <c r="P6422" t="str">
        <f>IFERROR(IF(COUNTIF(個人情報!$BI$5:$BI$401,"登録番号" &amp; リスト!O6422)&gt;=1,"",IF(VLOOKUP(O6422,登録者リスト!$A$1:$D$43729,4,FALSE)=基本情報!$D$6,O6422,"")),"")</f>
        <v/>
      </c>
    </row>
    <row r="6423" spans="15:16" x14ac:dyDescent="0.15">
      <c r="O6423">
        <v>6422</v>
      </c>
      <c r="P6423" t="str">
        <f>IFERROR(IF(COUNTIF(個人情報!$BI$5:$BI$401,"登録番号" &amp; リスト!O6423)&gt;=1,"",IF(VLOOKUP(O6423,登録者リスト!$A$1:$D$43729,4,FALSE)=基本情報!$D$6,O6423,"")),"")</f>
        <v/>
      </c>
    </row>
    <row r="6424" spans="15:16" x14ac:dyDescent="0.15">
      <c r="O6424">
        <v>6423</v>
      </c>
      <c r="P6424" t="str">
        <f>IFERROR(IF(COUNTIF(個人情報!$BI$5:$BI$401,"登録番号" &amp; リスト!O6424)&gt;=1,"",IF(VLOOKUP(O6424,登録者リスト!$A$1:$D$43729,4,FALSE)=基本情報!$D$6,O6424,"")),"")</f>
        <v/>
      </c>
    </row>
    <row r="6425" spans="15:16" x14ac:dyDescent="0.15">
      <c r="O6425">
        <v>6424</v>
      </c>
      <c r="P6425" t="str">
        <f>IFERROR(IF(COUNTIF(個人情報!$BI$5:$BI$401,"登録番号" &amp; リスト!O6425)&gt;=1,"",IF(VLOOKUP(O6425,登録者リスト!$A$1:$D$43729,4,FALSE)=基本情報!$D$6,O6425,"")),"")</f>
        <v/>
      </c>
    </row>
    <row r="6426" spans="15:16" x14ac:dyDescent="0.15">
      <c r="O6426">
        <v>6425</v>
      </c>
      <c r="P6426" t="str">
        <f>IFERROR(IF(COUNTIF(個人情報!$BI$5:$BI$401,"登録番号" &amp; リスト!O6426)&gt;=1,"",IF(VLOOKUP(O6426,登録者リスト!$A$1:$D$43729,4,FALSE)=基本情報!$D$6,O6426,"")),"")</f>
        <v/>
      </c>
    </row>
    <row r="6427" spans="15:16" x14ac:dyDescent="0.15">
      <c r="O6427">
        <v>6426</v>
      </c>
      <c r="P6427" t="str">
        <f>IFERROR(IF(COUNTIF(個人情報!$BI$5:$BI$401,"登録番号" &amp; リスト!O6427)&gt;=1,"",IF(VLOOKUP(O6427,登録者リスト!$A$1:$D$43729,4,FALSE)=基本情報!$D$6,O6427,"")),"")</f>
        <v/>
      </c>
    </row>
    <row r="6428" spans="15:16" x14ac:dyDescent="0.15">
      <c r="O6428">
        <v>6427</v>
      </c>
      <c r="P6428" t="str">
        <f>IFERROR(IF(COUNTIF(個人情報!$BI$5:$BI$401,"登録番号" &amp; リスト!O6428)&gt;=1,"",IF(VLOOKUP(O6428,登録者リスト!$A$1:$D$43729,4,FALSE)=基本情報!$D$6,O6428,"")),"")</f>
        <v/>
      </c>
    </row>
    <row r="6429" spans="15:16" x14ac:dyDescent="0.15">
      <c r="O6429">
        <v>6428</v>
      </c>
      <c r="P6429" t="str">
        <f>IFERROR(IF(COUNTIF(個人情報!$BI$5:$BI$401,"登録番号" &amp; リスト!O6429)&gt;=1,"",IF(VLOOKUP(O6429,登録者リスト!$A$1:$D$43729,4,FALSE)=基本情報!$D$6,O6429,"")),"")</f>
        <v/>
      </c>
    </row>
    <row r="6430" spans="15:16" x14ac:dyDescent="0.15">
      <c r="O6430">
        <v>6429</v>
      </c>
      <c r="P6430" t="str">
        <f>IFERROR(IF(COUNTIF(個人情報!$BI$5:$BI$401,"登録番号" &amp; リスト!O6430)&gt;=1,"",IF(VLOOKUP(O6430,登録者リスト!$A$1:$D$43729,4,FALSE)=基本情報!$D$6,O6430,"")),"")</f>
        <v/>
      </c>
    </row>
    <row r="6431" spans="15:16" x14ac:dyDescent="0.15">
      <c r="O6431">
        <v>6430</v>
      </c>
      <c r="P6431" t="str">
        <f>IFERROR(IF(COUNTIF(個人情報!$BI$5:$BI$401,"登録番号" &amp; リスト!O6431)&gt;=1,"",IF(VLOOKUP(O6431,登録者リスト!$A$1:$D$43729,4,FALSE)=基本情報!$D$6,O6431,"")),"")</f>
        <v/>
      </c>
    </row>
    <row r="6432" spans="15:16" x14ac:dyDescent="0.15">
      <c r="O6432">
        <v>6431</v>
      </c>
      <c r="P6432" t="str">
        <f>IFERROR(IF(COUNTIF(個人情報!$BI$5:$BI$401,"登録番号" &amp; リスト!O6432)&gt;=1,"",IF(VLOOKUP(O6432,登録者リスト!$A$1:$D$43729,4,FALSE)=基本情報!$D$6,O6432,"")),"")</f>
        <v/>
      </c>
    </row>
    <row r="6433" spans="15:16" x14ac:dyDescent="0.15">
      <c r="O6433">
        <v>6432</v>
      </c>
      <c r="P6433" t="str">
        <f>IFERROR(IF(COUNTIF(個人情報!$BI$5:$BI$401,"登録番号" &amp; リスト!O6433)&gt;=1,"",IF(VLOOKUP(O6433,登録者リスト!$A$1:$D$43729,4,FALSE)=基本情報!$D$6,O6433,"")),"")</f>
        <v/>
      </c>
    </row>
    <row r="6434" spans="15:16" x14ac:dyDescent="0.15">
      <c r="O6434">
        <v>6433</v>
      </c>
      <c r="P6434" t="str">
        <f>IFERROR(IF(COUNTIF(個人情報!$BI$5:$BI$401,"登録番号" &amp; リスト!O6434)&gt;=1,"",IF(VLOOKUP(O6434,登録者リスト!$A$1:$D$43729,4,FALSE)=基本情報!$D$6,O6434,"")),"")</f>
        <v/>
      </c>
    </row>
    <row r="6435" spans="15:16" x14ac:dyDescent="0.15">
      <c r="O6435">
        <v>6434</v>
      </c>
      <c r="P6435" t="str">
        <f>IFERROR(IF(COUNTIF(個人情報!$BI$5:$BI$401,"登録番号" &amp; リスト!O6435)&gt;=1,"",IF(VLOOKUP(O6435,登録者リスト!$A$1:$D$43729,4,FALSE)=基本情報!$D$6,O6435,"")),"")</f>
        <v/>
      </c>
    </row>
    <row r="6436" spans="15:16" x14ac:dyDescent="0.15">
      <c r="O6436">
        <v>6435</v>
      </c>
      <c r="P6436" t="str">
        <f>IFERROR(IF(COUNTIF(個人情報!$BI$5:$BI$401,"登録番号" &amp; リスト!O6436)&gt;=1,"",IF(VLOOKUP(O6436,登録者リスト!$A$1:$D$43729,4,FALSE)=基本情報!$D$6,O6436,"")),"")</f>
        <v/>
      </c>
    </row>
    <row r="6437" spans="15:16" x14ac:dyDescent="0.15">
      <c r="O6437">
        <v>6436</v>
      </c>
      <c r="P6437" t="str">
        <f>IFERROR(IF(COUNTIF(個人情報!$BI$5:$BI$401,"登録番号" &amp; リスト!O6437)&gt;=1,"",IF(VLOOKUP(O6437,登録者リスト!$A$1:$D$43729,4,FALSE)=基本情報!$D$6,O6437,"")),"")</f>
        <v/>
      </c>
    </row>
    <row r="6438" spans="15:16" x14ac:dyDescent="0.15">
      <c r="O6438">
        <v>6437</v>
      </c>
      <c r="P6438" t="str">
        <f>IFERROR(IF(COUNTIF(個人情報!$BI$5:$BI$401,"登録番号" &amp; リスト!O6438)&gt;=1,"",IF(VLOOKUP(O6438,登録者リスト!$A$1:$D$43729,4,FALSE)=基本情報!$D$6,O6438,"")),"")</f>
        <v/>
      </c>
    </row>
    <row r="6439" spans="15:16" x14ac:dyDescent="0.15">
      <c r="O6439">
        <v>6438</v>
      </c>
      <c r="P6439" t="str">
        <f>IFERROR(IF(COUNTIF(個人情報!$BI$5:$BI$401,"登録番号" &amp; リスト!O6439)&gt;=1,"",IF(VLOOKUP(O6439,登録者リスト!$A$1:$D$43729,4,FALSE)=基本情報!$D$6,O6439,"")),"")</f>
        <v/>
      </c>
    </row>
    <row r="6440" spans="15:16" x14ac:dyDescent="0.15">
      <c r="O6440">
        <v>6439</v>
      </c>
      <c r="P6440" t="str">
        <f>IFERROR(IF(COUNTIF(個人情報!$BI$5:$BI$401,"登録番号" &amp; リスト!O6440)&gt;=1,"",IF(VLOOKUP(O6440,登録者リスト!$A$1:$D$43729,4,FALSE)=基本情報!$D$6,O6440,"")),"")</f>
        <v/>
      </c>
    </row>
    <row r="6441" spans="15:16" x14ac:dyDescent="0.15">
      <c r="O6441">
        <v>6440</v>
      </c>
      <c r="P6441" t="str">
        <f>IFERROR(IF(COUNTIF(個人情報!$BI$5:$BI$401,"登録番号" &amp; リスト!O6441)&gt;=1,"",IF(VLOOKUP(O6441,登録者リスト!$A$1:$D$43729,4,FALSE)=基本情報!$D$6,O6441,"")),"")</f>
        <v/>
      </c>
    </row>
    <row r="6442" spans="15:16" x14ac:dyDescent="0.15">
      <c r="O6442">
        <v>6441</v>
      </c>
      <c r="P6442" t="str">
        <f>IFERROR(IF(COUNTIF(個人情報!$BI$5:$BI$401,"登録番号" &amp; リスト!O6442)&gt;=1,"",IF(VLOOKUP(O6442,登録者リスト!$A$1:$D$43729,4,FALSE)=基本情報!$D$6,O6442,"")),"")</f>
        <v/>
      </c>
    </row>
    <row r="6443" spans="15:16" x14ac:dyDescent="0.15">
      <c r="O6443">
        <v>6442</v>
      </c>
      <c r="P6443" t="str">
        <f>IFERROR(IF(COUNTIF(個人情報!$BI$5:$BI$401,"登録番号" &amp; リスト!O6443)&gt;=1,"",IF(VLOOKUP(O6443,登録者リスト!$A$1:$D$43729,4,FALSE)=基本情報!$D$6,O6443,"")),"")</f>
        <v/>
      </c>
    </row>
    <row r="6444" spans="15:16" x14ac:dyDescent="0.15">
      <c r="O6444">
        <v>6443</v>
      </c>
      <c r="P6444" t="str">
        <f>IFERROR(IF(COUNTIF(個人情報!$BI$5:$BI$401,"登録番号" &amp; リスト!O6444)&gt;=1,"",IF(VLOOKUP(O6444,登録者リスト!$A$1:$D$43729,4,FALSE)=基本情報!$D$6,O6444,"")),"")</f>
        <v/>
      </c>
    </row>
    <row r="6445" spans="15:16" x14ac:dyDescent="0.15">
      <c r="O6445">
        <v>6444</v>
      </c>
      <c r="P6445" t="str">
        <f>IFERROR(IF(COUNTIF(個人情報!$BI$5:$BI$401,"登録番号" &amp; リスト!O6445)&gt;=1,"",IF(VLOOKUP(O6445,登録者リスト!$A$1:$D$43729,4,FALSE)=基本情報!$D$6,O6445,"")),"")</f>
        <v/>
      </c>
    </row>
    <row r="6446" spans="15:16" x14ac:dyDescent="0.15">
      <c r="O6446">
        <v>6445</v>
      </c>
      <c r="P6446" t="str">
        <f>IFERROR(IF(COUNTIF(個人情報!$BI$5:$BI$401,"登録番号" &amp; リスト!O6446)&gt;=1,"",IF(VLOOKUP(O6446,登録者リスト!$A$1:$D$43729,4,FALSE)=基本情報!$D$6,O6446,"")),"")</f>
        <v/>
      </c>
    </row>
    <row r="6447" spans="15:16" x14ac:dyDescent="0.15">
      <c r="O6447">
        <v>6446</v>
      </c>
      <c r="P6447" t="str">
        <f>IFERROR(IF(COUNTIF(個人情報!$BI$5:$BI$401,"登録番号" &amp; リスト!O6447)&gt;=1,"",IF(VLOOKUP(O6447,登録者リスト!$A$1:$D$43729,4,FALSE)=基本情報!$D$6,O6447,"")),"")</f>
        <v/>
      </c>
    </row>
    <row r="6448" spans="15:16" x14ac:dyDescent="0.15">
      <c r="O6448">
        <v>6447</v>
      </c>
      <c r="P6448" t="str">
        <f>IFERROR(IF(COUNTIF(個人情報!$BI$5:$BI$401,"登録番号" &amp; リスト!O6448)&gt;=1,"",IF(VLOOKUP(O6448,登録者リスト!$A$1:$D$43729,4,FALSE)=基本情報!$D$6,O6448,"")),"")</f>
        <v/>
      </c>
    </row>
    <row r="6449" spans="15:16" x14ac:dyDescent="0.15">
      <c r="O6449">
        <v>6448</v>
      </c>
      <c r="P6449" t="str">
        <f>IFERROR(IF(COUNTIF(個人情報!$BI$5:$BI$401,"登録番号" &amp; リスト!O6449)&gt;=1,"",IF(VLOOKUP(O6449,登録者リスト!$A$1:$D$43729,4,FALSE)=基本情報!$D$6,O6449,"")),"")</f>
        <v/>
      </c>
    </row>
    <row r="6450" spans="15:16" x14ac:dyDescent="0.15">
      <c r="O6450">
        <v>6449</v>
      </c>
      <c r="P6450" t="str">
        <f>IFERROR(IF(COUNTIF(個人情報!$BI$5:$BI$401,"登録番号" &amp; リスト!O6450)&gt;=1,"",IF(VLOOKUP(O6450,登録者リスト!$A$1:$D$43729,4,FALSE)=基本情報!$D$6,O6450,"")),"")</f>
        <v/>
      </c>
    </row>
    <row r="6451" spans="15:16" x14ac:dyDescent="0.15">
      <c r="O6451">
        <v>6450</v>
      </c>
      <c r="P6451" t="str">
        <f>IFERROR(IF(COUNTIF(個人情報!$BI$5:$BI$401,"登録番号" &amp; リスト!O6451)&gt;=1,"",IF(VLOOKUP(O6451,登録者リスト!$A$1:$D$43729,4,FALSE)=基本情報!$D$6,O6451,"")),"")</f>
        <v/>
      </c>
    </row>
    <row r="6452" spans="15:16" x14ac:dyDescent="0.15">
      <c r="O6452">
        <v>6451</v>
      </c>
      <c r="P6452" t="str">
        <f>IFERROR(IF(COUNTIF(個人情報!$BI$5:$BI$401,"登録番号" &amp; リスト!O6452)&gt;=1,"",IF(VLOOKUP(O6452,登録者リスト!$A$1:$D$43729,4,FALSE)=基本情報!$D$6,O6452,"")),"")</f>
        <v/>
      </c>
    </row>
    <row r="6453" spans="15:16" x14ac:dyDescent="0.15">
      <c r="O6453">
        <v>6452</v>
      </c>
      <c r="P6453" t="str">
        <f>IFERROR(IF(COUNTIF(個人情報!$BI$5:$BI$401,"登録番号" &amp; リスト!O6453)&gt;=1,"",IF(VLOOKUP(O6453,登録者リスト!$A$1:$D$43729,4,FALSE)=基本情報!$D$6,O6453,"")),"")</f>
        <v/>
      </c>
    </row>
    <row r="6454" spans="15:16" x14ac:dyDescent="0.15">
      <c r="O6454">
        <v>6453</v>
      </c>
      <c r="P6454" t="str">
        <f>IFERROR(IF(COUNTIF(個人情報!$BI$5:$BI$401,"登録番号" &amp; リスト!O6454)&gt;=1,"",IF(VLOOKUP(O6454,登録者リスト!$A$1:$D$43729,4,FALSE)=基本情報!$D$6,O6454,"")),"")</f>
        <v/>
      </c>
    </row>
    <row r="6455" spans="15:16" x14ac:dyDescent="0.15">
      <c r="O6455">
        <v>6454</v>
      </c>
      <c r="P6455" t="str">
        <f>IFERROR(IF(COUNTIF(個人情報!$BI$5:$BI$401,"登録番号" &amp; リスト!O6455)&gt;=1,"",IF(VLOOKUP(O6455,登録者リスト!$A$1:$D$43729,4,FALSE)=基本情報!$D$6,O6455,"")),"")</f>
        <v/>
      </c>
    </row>
    <row r="6456" spans="15:16" x14ac:dyDescent="0.15">
      <c r="O6456">
        <v>6455</v>
      </c>
      <c r="P6456" t="str">
        <f>IFERROR(IF(COUNTIF(個人情報!$BI$5:$BI$401,"登録番号" &amp; リスト!O6456)&gt;=1,"",IF(VLOOKUP(O6456,登録者リスト!$A$1:$D$43729,4,FALSE)=基本情報!$D$6,O6456,"")),"")</f>
        <v/>
      </c>
    </row>
    <row r="6457" spans="15:16" x14ac:dyDescent="0.15">
      <c r="O6457">
        <v>6456</v>
      </c>
      <c r="P6457" t="str">
        <f>IFERROR(IF(COUNTIF(個人情報!$BI$5:$BI$401,"登録番号" &amp; リスト!O6457)&gt;=1,"",IF(VLOOKUP(O6457,登録者リスト!$A$1:$D$43729,4,FALSE)=基本情報!$D$6,O6457,"")),"")</f>
        <v/>
      </c>
    </row>
    <row r="6458" spans="15:16" x14ac:dyDescent="0.15">
      <c r="O6458">
        <v>6457</v>
      </c>
      <c r="P6458" t="str">
        <f>IFERROR(IF(COUNTIF(個人情報!$BI$5:$BI$401,"登録番号" &amp; リスト!O6458)&gt;=1,"",IF(VLOOKUP(O6458,登録者リスト!$A$1:$D$43729,4,FALSE)=基本情報!$D$6,O6458,"")),"")</f>
        <v/>
      </c>
    </row>
    <row r="6459" spans="15:16" x14ac:dyDescent="0.15">
      <c r="O6459">
        <v>6458</v>
      </c>
      <c r="P6459" t="str">
        <f>IFERROR(IF(COUNTIF(個人情報!$BI$5:$BI$401,"登録番号" &amp; リスト!O6459)&gt;=1,"",IF(VLOOKUP(O6459,登録者リスト!$A$1:$D$43729,4,FALSE)=基本情報!$D$6,O6459,"")),"")</f>
        <v/>
      </c>
    </row>
    <row r="6460" spans="15:16" x14ac:dyDescent="0.15">
      <c r="O6460">
        <v>6459</v>
      </c>
      <c r="P6460" t="str">
        <f>IFERROR(IF(COUNTIF(個人情報!$BI$5:$BI$401,"登録番号" &amp; リスト!O6460)&gt;=1,"",IF(VLOOKUP(O6460,登録者リスト!$A$1:$D$43729,4,FALSE)=基本情報!$D$6,O6460,"")),"")</f>
        <v/>
      </c>
    </row>
    <row r="6461" spans="15:16" x14ac:dyDescent="0.15">
      <c r="O6461">
        <v>6460</v>
      </c>
      <c r="P6461" t="str">
        <f>IFERROR(IF(COUNTIF(個人情報!$BI$5:$BI$401,"登録番号" &amp; リスト!O6461)&gt;=1,"",IF(VLOOKUP(O6461,登録者リスト!$A$1:$D$43729,4,FALSE)=基本情報!$D$6,O6461,"")),"")</f>
        <v/>
      </c>
    </row>
    <row r="6462" spans="15:16" x14ac:dyDescent="0.15">
      <c r="O6462">
        <v>6461</v>
      </c>
      <c r="P6462" t="str">
        <f>IFERROR(IF(COUNTIF(個人情報!$BI$5:$BI$401,"登録番号" &amp; リスト!O6462)&gt;=1,"",IF(VLOOKUP(O6462,登録者リスト!$A$1:$D$43729,4,FALSE)=基本情報!$D$6,O6462,"")),"")</f>
        <v/>
      </c>
    </row>
    <row r="6463" spans="15:16" x14ac:dyDescent="0.15">
      <c r="O6463">
        <v>6462</v>
      </c>
      <c r="P6463" t="str">
        <f>IFERROR(IF(COUNTIF(個人情報!$BI$5:$BI$401,"登録番号" &amp; リスト!O6463)&gt;=1,"",IF(VLOOKUP(O6463,登録者リスト!$A$1:$D$43729,4,FALSE)=基本情報!$D$6,O6463,"")),"")</f>
        <v/>
      </c>
    </row>
    <row r="6464" spans="15:16" x14ac:dyDescent="0.15">
      <c r="O6464">
        <v>6463</v>
      </c>
      <c r="P6464" t="str">
        <f>IFERROR(IF(COUNTIF(個人情報!$BI$5:$BI$401,"登録番号" &amp; リスト!O6464)&gt;=1,"",IF(VLOOKUP(O6464,登録者リスト!$A$1:$D$43729,4,FALSE)=基本情報!$D$6,O6464,"")),"")</f>
        <v/>
      </c>
    </row>
    <row r="6465" spans="15:16" x14ac:dyDescent="0.15">
      <c r="O6465">
        <v>6464</v>
      </c>
      <c r="P6465" t="str">
        <f>IFERROR(IF(COUNTIF(個人情報!$BI$5:$BI$401,"登録番号" &amp; リスト!O6465)&gt;=1,"",IF(VLOOKUP(O6465,登録者リスト!$A$1:$D$43729,4,FALSE)=基本情報!$D$6,O6465,"")),"")</f>
        <v/>
      </c>
    </row>
    <row r="6466" spans="15:16" x14ac:dyDescent="0.15">
      <c r="O6466">
        <v>6465</v>
      </c>
      <c r="P6466" t="str">
        <f>IFERROR(IF(COUNTIF(個人情報!$BI$5:$BI$401,"登録番号" &amp; リスト!O6466)&gt;=1,"",IF(VLOOKUP(O6466,登録者リスト!$A$1:$D$43729,4,FALSE)=基本情報!$D$6,O6466,"")),"")</f>
        <v/>
      </c>
    </row>
    <row r="6467" spans="15:16" x14ac:dyDescent="0.15">
      <c r="O6467">
        <v>6466</v>
      </c>
      <c r="P6467" t="str">
        <f>IFERROR(IF(COUNTIF(個人情報!$BI$5:$BI$401,"登録番号" &amp; リスト!O6467)&gt;=1,"",IF(VLOOKUP(O6467,登録者リスト!$A$1:$D$43729,4,FALSE)=基本情報!$D$6,O6467,"")),"")</f>
        <v/>
      </c>
    </row>
    <row r="6468" spans="15:16" x14ac:dyDescent="0.15">
      <c r="O6468">
        <v>6467</v>
      </c>
      <c r="P6468" t="str">
        <f>IFERROR(IF(COUNTIF(個人情報!$BI$5:$BI$401,"登録番号" &amp; リスト!O6468)&gt;=1,"",IF(VLOOKUP(O6468,登録者リスト!$A$1:$D$43729,4,FALSE)=基本情報!$D$6,O6468,"")),"")</f>
        <v/>
      </c>
    </row>
    <row r="6469" spans="15:16" x14ac:dyDescent="0.15">
      <c r="O6469">
        <v>6468</v>
      </c>
      <c r="P6469" t="str">
        <f>IFERROR(IF(COUNTIF(個人情報!$BI$5:$BI$401,"登録番号" &amp; リスト!O6469)&gt;=1,"",IF(VLOOKUP(O6469,登録者リスト!$A$1:$D$43729,4,FALSE)=基本情報!$D$6,O6469,"")),"")</f>
        <v/>
      </c>
    </row>
    <row r="6470" spans="15:16" x14ac:dyDescent="0.15">
      <c r="O6470">
        <v>6469</v>
      </c>
      <c r="P6470" t="str">
        <f>IFERROR(IF(COUNTIF(個人情報!$BI$5:$BI$401,"登録番号" &amp; リスト!O6470)&gt;=1,"",IF(VLOOKUP(O6470,登録者リスト!$A$1:$D$43729,4,FALSE)=基本情報!$D$6,O6470,"")),"")</f>
        <v/>
      </c>
    </row>
    <row r="6471" spans="15:16" x14ac:dyDescent="0.15">
      <c r="O6471">
        <v>6470</v>
      </c>
      <c r="P6471" t="str">
        <f>IFERROR(IF(COUNTIF(個人情報!$BI$5:$BI$401,"登録番号" &amp; リスト!O6471)&gt;=1,"",IF(VLOOKUP(O6471,登録者リスト!$A$1:$D$43729,4,FALSE)=基本情報!$D$6,O6471,"")),"")</f>
        <v/>
      </c>
    </row>
    <row r="6472" spans="15:16" x14ac:dyDescent="0.15">
      <c r="O6472">
        <v>6471</v>
      </c>
      <c r="P6472" t="str">
        <f>IFERROR(IF(COUNTIF(個人情報!$BI$5:$BI$401,"登録番号" &amp; リスト!O6472)&gt;=1,"",IF(VLOOKUP(O6472,登録者リスト!$A$1:$D$43729,4,FALSE)=基本情報!$D$6,O6472,"")),"")</f>
        <v/>
      </c>
    </row>
    <row r="6473" spans="15:16" x14ac:dyDescent="0.15">
      <c r="O6473">
        <v>6472</v>
      </c>
      <c r="P6473" t="str">
        <f>IFERROR(IF(COUNTIF(個人情報!$BI$5:$BI$401,"登録番号" &amp; リスト!O6473)&gt;=1,"",IF(VLOOKUP(O6473,登録者リスト!$A$1:$D$43729,4,FALSE)=基本情報!$D$6,O6473,"")),"")</f>
        <v/>
      </c>
    </row>
    <row r="6474" spans="15:16" x14ac:dyDescent="0.15">
      <c r="O6474">
        <v>6473</v>
      </c>
      <c r="P6474" t="str">
        <f>IFERROR(IF(COUNTIF(個人情報!$BI$5:$BI$401,"登録番号" &amp; リスト!O6474)&gt;=1,"",IF(VLOOKUP(O6474,登録者リスト!$A$1:$D$43729,4,FALSE)=基本情報!$D$6,O6474,"")),"")</f>
        <v/>
      </c>
    </row>
    <row r="6475" spans="15:16" x14ac:dyDescent="0.15">
      <c r="O6475">
        <v>6474</v>
      </c>
      <c r="P6475" t="str">
        <f>IFERROR(IF(COUNTIF(個人情報!$BI$5:$BI$401,"登録番号" &amp; リスト!O6475)&gt;=1,"",IF(VLOOKUP(O6475,登録者リスト!$A$1:$D$43729,4,FALSE)=基本情報!$D$6,O6475,"")),"")</f>
        <v/>
      </c>
    </row>
    <row r="6476" spans="15:16" x14ac:dyDescent="0.15">
      <c r="O6476">
        <v>6475</v>
      </c>
      <c r="P6476" t="str">
        <f>IFERROR(IF(COUNTIF(個人情報!$BI$5:$BI$401,"登録番号" &amp; リスト!O6476)&gt;=1,"",IF(VLOOKUP(O6476,登録者リスト!$A$1:$D$43729,4,FALSE)=基本情報!$D$6,O6476,"")),"")</f>
        <v/>
      </c>
    </row>
    <row r="6477" spans="15:16" x14ac:dyDescent="0.15">
      <c r="O6477">
        <v>6476</v>
      </c>
      <c r="P6477" t="str">
        <f>IFERROR(IF(COUNTIF(個人情報!$BI$5:$BI$401,"登録番号" &amp; リスト!O6477)&gt;=1,"",IF(VLOOKUP(O6477,登録者リスト!$A$1:$D$43729,4,FALSE)=基本情報!$D$6,O6477,"")),"")</f>
        <v/>
      </c>
    </row>
    <row r="6478" spans="15:16" x14ac:dyDescent="0.15">
      <c r="O6478">
        <v>6477</v>
      </c>
      <c r="P6478" t="str">
        <f>IFERROR(IF(COUNTIF(個人情報!$BI$5:$BI$401,"登録番号" &amp; リスト!O6478)&gt;=1,"",IF(VLOOKUP(O6478,登録者リスト!$A$1:$D$43729,4,FALSE)=基本情報!$D$6,O6478,"")),"")</f>
        <v/>
      </c>
    </row>
    <row r="6479" spans="15:16" x14ac:dyDescent="0.15">
      <c r="O6479">
        <v>6478</v>
      </c>
      <c r="P6479" t="str">
        <f>IFERROR(IF(COUNTIF(個人情報!$BI$5:$BI$401,"登録番号" &amp; リスト!O6479)&gt;=1,"",IF(VLOOKUP(O6479,登録者リスト!$A$1:$D$43729,4,FALSE)=基本情報!$D$6,O6479,"")),"")</f>
        <v/>
      </c>
    </row>
    <row r="6480" spans="15:16" x14ac:dyDescent="0.15">
      <c r="O6480">
        <v>6479</v>
      </c>
      <c r="P6480" t="str">
        <f>IFERROR(IF(COUNTIF(個人情報!$BI$5:$BI$401,"登録番号" &amp; リスト!O6480)&gt;=1,"",IF(VLOOKUP(O6480,登録者リスト!$A$1:$D$43729,4,FALSE)=基本情報!$D$6,O6480,"")),"")</f>
        <v/>
      </c>
    </row>
    <row r="6481" spans="15:16" x14ac:dyDescent="0.15">
      <c r="O6481">
        <v>6480</v>
      </c>
      <c r="P6481" t="str">
        <f>IFERROR(IF(COUNTIF(個人情報!$BI$5:$BI$401,"登録番号" &amp; リスト!O6481)&gt;=1,"",IF(VLOOKUP(O6481,登録者リスト!$A$1:$D$43729,4,FALSE)=基本情報!$D$6,O6481,"")),"")</f>
        <v/>
      </c>
    </row>
    <row r="6482" spans="15:16" x14ac:dyDescent="0.15">
      <c r="O6482">
        <v>6481</v>
      </c>
      <c r="P6482" t="str">
        <f>IFERROR(IF(COUNTIF(個人情報!$BI$5:$BI$401,"登録番号" &amp; リスト!O6482)&gt;=1,"",IF(VLOOKUP(O6482,登録者リスト!$A$1:$D$43729,4,FALSE)=基本情報!$D$6,O6482,"")),"")</f>
        <v/>
      </c>
    </row>
    <row r="6483" spans="15:16" x14ac:dyDescent="0.15">
      <c r="O6483">
        <v>6482</v>
      </c>
      <c r="P6483" t="str">
        <f>IFERROR(IF(COUNTIF(個人情報!$BI$5:$BI$401,"登録番号" &amp; リスト!O6483)&gt;=1,"",IF(VLOOKUP(O6483,登録者リスト!$A$1:$D$43729,4,FALSE)=基本情報!$D$6,O6483,"")),"")</f>
        <v/>
      </c>
    </row>
    <row r="6484" spans="15:16" x14ac:dyDescent="0.15">
      <c r="O6484">
        <v>6483</v>
      </c>
      <c r="P6484" t="str">
        <f>IFERROR(IF(COUNTIF(個人情報!$BI$5:$BI$401,"登録番号" &amp; リスト!O6484)&gt;=1,"",IF(VLOOKUP(O6484,登録者リスト!$A$1:$D$43729,4,FALSE)=基本情報!$D$6,O6484,"")),"")</f>
        <v/>
      </c>
    </row>
    <row r="6485" spans="15:16" x14ac:dyDescent="0.15">
      <c r="O6485">
        <v>6484</v>
      </c>
      <c r="P6485" t="str">
        <f>IFERROR(IF(COUNTIF(個人情報!$BI$5:$BI$401,"登録番号" &amp; リスト!O6485)&gt;=1,"",IF(VLOOKUP(O6485,登録者リスト!$A$1:$D$43729,4,FALSE)=基本情報!$D$6,O6485,"")),"")</f>
        <v/>
      </c>
    </row>
    <row r="6486" spans="15:16" x14ac:dyDescent="0.15">
      <c r="O6486">
        <v>6485</v>
      </c>
      <c r="P6486" t="str">
        <f>IFERROR(IF(COUNTIF(個人情報!$BI$5:$BI$401,"登録番号" &amp; リスト!O6486)&gt;=1,"",IF(VLOOKUP(O6486,登録者リスト!$A$1:$D$43729,4,FALSE)=基本情報!$D$6,O6486,"")),"")</f>
        <v/>
      </c>
    </row>
    <row r="6487" spans="15:16" x14ac:dyDescent="0.15">
      <c r="O6487">
        <v>6486</v>
      </c>
      <c r="P6487" t="str">
        <f>IFERROR(IF(COUNTIF(個人情報!$BI$5:$BI$401,"登録番号" &amp; リスト!O6487)&gt;=1,"",IF(VLOOKUP(O6487,登録者リスト!$A$1:$D$43729,4,FALSE)=基本情報!$D$6,O6487,"")),"")</f>
        <v/>
      </c>
    </row>
    <row r="6488" spans="15:16" x14ac:dyDescent="0.15">
      <c r="O6488">
        <v>6487</v>
      </c>
      <c r="P6488" t="str">
        <f>IFERROR(IF(COUNTIF(個人情報!$BI$5:$BI$401,"登録番号" &amp; リスト!O6488)&gt;=1,"",IF(VLOOKUP(O6488,登録者リスト!$A$1:$D$43729,4,FALSE)=基本情報!$D$6,O6488,"")),"")</f>
        <v/>
      </c>
    </row>
    <row r="6489" spans="15:16" x14ac:dyDescent="0.15">
      <c r="O6489">
        <v>6488</v>
      </c>
      <c r="P6489" t="str">
        <f>IFERROR(IF(COUNTIF(個人情報!$BI$5:$BI$401,"登録番号" &amp; リスト!O6489)&gt;=1,"",IF(VLOOKUP(O6489,登録者リスト!$A$1:$D$43729,4,FALSE)=基本情報!$D$6,O6489,"")),"")</f>
        <v/>
      </c>
    </row>
    <row r="6490" spans="15:16" x14ac:dyDescent="0.15">
      <c r="O6490">
        <v>6489</v>
      </c>
      <c r="P6490" t="str">
        <f>IFERROR(IF(COUNTIF(個人情報!$BI$5:$BI$401,"登録番号" &amp; リスト!O6490)&gt;=1,"",IF(VLOOKUP(O6490,登録者リスト!$A$1:$D$43729,4,FALSE)=基本情報!$D$6,O6490,"")),"")</f>
        <v/>
      </c>
    </row>
    <row r="6491" spans="15:16" x14ac:dyDescent="0.15">
      <c r="O6491">
        <v>6490</v>
      </c>
      <c r="P6491" t="str">
        <f>IFERROR(IF(COUNTIF(個人情報!$BI$5:$BI$401,"登録番号" &amp; リスト!O6491)&gt;=1,"",IF(VLOOKUP(O6491,登録者リスト!$A$1:$D$43729,4,FALSE)=基本情報!$D$6,O6491,"")),"")</f>
        <v/>
      </c>
    </row>
    <row r="6492" spans="15:16" x14ac:dyDescent="0.15">
      <c r="O6492">
        <v>6491</v>
      </c>
      <c r="P6492" t="str">
        <f>IFERROR(IF(COUNTIF(個人情報!$BI$5:$BI$401,"登録番号" &amp; リスト!O6492)&gt;=1,"",IF(VLOOKUP(O6492,登録者リスト!$A$1:$D$43729,4,FALSE)=基本情報!$D$6,O6492,"")),"")</f>
        <v/>
      </c>
    </row>
    <row r="6493" spans="15:16" x14ac:dyDescent="0.15">
      <c r="O6493">
        <v>6492</v>
      </c>
      <c r="P6493" t="str">
        <f>IFERROR(IF(COUNTIF(個人情報!$BI$5:$BI$401,"登録番号" &amp; リスト!O6493)&gt;=1,"",IF(VLOOKUP(O6493,登録者リスト!$A$1:$D$43729,4,FALSE)=基本情報!$D$6,O6493,"")),"")</f>
        <v/>
      </c>
    </row>
    <row r="6494" spans="15:16" x14ac:dyDescent="0.15">
      <c r="O6494">
        <v>6493</v>
      </c>
      <c r="P6494" t="str">
        <f>IFERROR(IF(COUNTIF(個人情報!$BI$5:$BI$401,"登録番号" &amp; リスト!O6494)&gt;=1,"",IF(VLOOKUP(O6494,登録者リスト!$A$1:$D$43729,4,FALSE)=基本情報!$D$6,O6494,"")),"")</f>
        <v/>
      </c>
    </row>
    <row r="6495" spans="15:16" x14ac:dyDescent="0.15">
      <c r="O6495">
        <v>6494</v>
      </c>
      <c r="P6495" t="str">
        <f>IFERROR(IF(COUNTIF(個人情報!$BI$5:$BI$401,"登録番号" &amp; リスト!O6495)&gt;=1,"",IF(VLOOKUP(O6495,登録者リスト!$A$1:$D$43729,4,FALSE)=基本情報!$D$6,O6495,"")),"")</f>
        <v/>
      </c>
    </row>
    <row r="6496" spans="15:16" x14ac:dyDescent="0.15">
      <c r="O6496">
        <v>6495</v>
      </c>
      <c r="P6496" t="str">
        <f>IFERROR(IF(COUNTIF(個人情報!$BI$5:$BI$401,"登録番号" &amp; リスト!O6496)&gt;=1,"",IF(VLOOKUP(O6496,登録者リスト!$A$1:$D$43729,4,FALSE)=基本情報!$D$6,O6496,"")),"")</f>
        <v/>
      </c>
    </row>
    <row r="6497" spans="15:16" x14ac:dyDescent="0.15">
      <c r="O6497">
        <v>6496</v>
      </c>
      <c r="P6497" t="str">
        <f>IFERROR(IF(COUNTIF(個人情報!$BI$5:$BI$401,"登録番号" &amp; リスト!O6497)&gt;=1,"",IF(VLOOKUP(O6497,登録者リスト!$A$1:$D$43729,4,FALSE)=基本情報!$D$6,O6497,"")),"")</f>
        <v/>
      </c>
    </row>
    <row r="6498" spans="15:16" x14ac:dyDescent="0.15">
      <c r="O6498">
        <v>6497</v>
      </c>
      <c r="P6498" t="str">
        <f>IFERROR(IF(COUNTIF(個人情報!$BI$5:$BI$401,"登録番号" &amp; リスト!O6498)&gt;=1,"",IF(VLOOKUP(O6498,登録者リスト!$A$1:$D$43729,4,FALSE)=基本情報!$D$6,O6498,"")),"")</f>
        <v/>
      </c>
    </row>
    <row r="6499" spans="15:16" x14ac:dyDescent="0.15">
      <c r="O6499">
        <v>6498</v>
      </c>
      <c r="P6499" t="str">
        <f>IFERROR(IF(COUNTIF(個人情報!$BI$5:$BI$401,"登録番号" &amp; リスト!O6499)&gt;=1,"",IF(VLOOKUP(O6499,登録者リスト!$A$1:$D$43729,4,FALSE)=基本情報!$D$6,O6499,"")),"")</f>
        <v/>
      </c>
    </row>
    <row r="6500" spans="15:16" x14ac:dyDescent="0.15">
      <c r="O6500">
        <v>6499</v>
      </c>
      <c r="P6500" t="str">
        <f>IFERROR(IF(COUNTIF(個人情報!$BI$5:$BI$401,"登録番号" &amp; リスト!O6500)&gt;=1,"",IF(VLOOKUP(O6500,登録者リスト!$A$1:$D$43729,4,FALSE)=基本情報!$D$6,O6500,"")),"")</f>
        <v/>
      </c>
    </row>
    <row r="6501" spans="15:16" x14ac:dyDescent="0.15">
      <c r="O6501">
        <v>6500</v>
      </c>
      <c r="P6501" t="str">
        <f>IFERROR(IF(COUNTIF(個人情報!$BI$5:$BI$401,"登録番号" &amp; リスト!O6501)&gt;=1,"",IF(VLOOKUP(O6501,登録者リスト!$A$1:$D$43729,4,FALSE)=基本情報!$D$6,O6501,"")),"")</f>
        <v/>
      </c>
    </row>
    <row r="6502" spans="15:16" x14ac:dyDescent="0.15">
      <c r="O6502">
        <v>6501</v>
      </c>
      <c r="P6502" t="str">
        <f>IFERROR(IF(COUNTIF(個人情報!$BI$5:$BI$401,"登録番号" &amp; リスト!O6502)&gt;=1,"",IF(VLOOKUP(O6502,登録者リスト!$A$1:$D$43729,4,FALSE)=基本情報!$D$6,O6502,"")),"")</f>
        <v/>
      </c>
    </row>
    <row r="6503" spans="15:16" x14ac:dyDescent="0.15">
      <c r="O6503">
        <v>6502</v>
      </c>
      <c r="P6503" t="str">
        <f>IFERROR(IF(COUNTIF(個人情報!$BI$5:$BI$401,"登録番号" &amp; リスト!O6503)&gt;=1,"",IF(VLOOKUP(O6503,登録者リスト!$A$1:$D$43729,4,FALSE)=基本情報!$D$6,O6503,"")),"")</f>
        <v/>
      </c>
    </row>
    <row r="6504" spans="15:16" x14ac:dyDescent="0.15">
      <c r="O6504">
        <v>6503</v>
      </c>
      <c r="P6504" t="str">
        <f>IFERROR(IF(COUNTIF(個人情報!$BI$5:$BI$401,"登録番号" &amp; リスト!O6504)&gt;=1,"",IF(VLOOKUP(O6504,登録者リスト!$A$1:$D$43729,4,FALSE)=基本情報!$D$6,O6504,"")),"")</f>
        <v/>
      </c>
    </row>
    <row r="6505" spans="15:16" x14ac:dyDescent="0.15">
      <c r="O6505">
        <v>6504</v>
      </c>
      <c r="P6505" t="str">
        <f>IFERROR(IF(COUNTIF(個人情報!$BI$5:$BI$401,"登録番号" &amp; リスト!O6505)&gt;=1,"",IF(VLOOKUP(O6505,登録者リスト!$A$1:$D$43729,4,FALSE)=基本情報!$D$6,O6505,"")),"")</f>
        <v/>
      </c>
    </row>
    <row r="6506" spans="15:16" x14ac:dyDescent="0.15">
      <c r="O6506">
        <v>6505</v>
      </c>
      <c r="P6506" t="str">
        <f>IFERROR(IF(COUNTIF(個人情報!$BI$5:$BI$401,"登録番号" &amp; リスト!O6506)&gt;=1,"",IF(VLOOKUP(O6506,登録者リスト!$A$1:$D$43729,4,FALSE)=基本情報!$D$6,O6506,"")),"")</f>
        <v/>
      </c>
    </row>
    <row r="6507" spans="15:16" x14ac:dyDescent="0.15">
      <c r="O6507">
        <v>6506</v>
      </c>
      <c r="P6507" t="str">
        <f>IFERROR(IF(COUNTIF(個人情報!$BI$5:$BI$401,"登録番号" &amp; リスト!O6507)&gt;=1,"",IF(VLOOKUP(O6507,登録者リスト!$A$1:$D$43729,4,FALSE)=基本情報!$D$6,O6507,"")),"")</f>
        <v/>
      </c>
    </row>
    <row r="6508" spans="15:16" x14ac:dyDescent="0.15">
      <c r="O6508">
        <v>6507</v>
      </c>
      <c r="P6508" t="str">
        <f>IFERROR(IF(COUNTIF(個人情報!$BI$5:$BI$401,"登録番号" &amp; リスト!O6508)&gt;=1,"",IF(VLOOKUP(O6508,登録者リスト!$A$1:$D$43729,4,FALSE)=基本情報!$D$6,O6508,"")),"")</f>
        <v/>
      </c>
    </row>
    <row r="6509" spans="15:16" x14ac:dyDescent="0.15">
      <c r="O6509">
        <v>6508</v>
      </c>
      <c r="P6509" t="str">
        <f>IFERROR(IF(COUNTIF(個人情報!$BI$5:$BI$401,"登録番号" &amp; リスト!O6509)&gt;=1,"",IF(VLOOKUP(O6509,登録者リスト!$A$1:$D$43729,4,FALSE)=基本情報!$D$6,O6509,"")),"")</f>
        <v/>
      </c>
    </row>
    <row r="6510" spans="15:16" x14ac:dyDescent="0.15">
      <c r="O6510">
        <v>6509</v>
      </c>
      <c r="P6510" t="str">
        <f>IFERROR(IF(COUNTIF(個人情報!$BI$5:$BI$401,"登録番号" &amp; リスト!O6510)&gt;=1,"",IF(VLOOKUP(O6510,登録者リスト!$A$1:$D$43729,4,FALSE)=基本情報!$D$6,O6510,"")),"")</f>
        <v/>
      </c>
    </row>
    <row r="6511" spans="15:16" x14ac:dyDescent="0.15">
      <c r="O6511">
        <v>6510</v>
      </c>
      <c r="P6511" t="str">
        <f>IFERROR(IF(COUNTIF(個人情報!$BI$5:$BI$401,"登録番号" &amp; リスト!O6511)&gt;=1,"",IF(VLOOKUP(O6511,登録者リスト!$A$1:$D$43729,4,FALSE)=基本情報!$D$6,O6511,"")),"")</f>
        <v/>
      </c>
    </row>
    <row r="6512" spans="15:16" x14ac:dyDescent="0.15">
      <c r="O6512">
        <v>6511</v>
      </c>
      <c r="P6512" t="str">
        <f>IFERROR(IF(COUNTIF(個人情報!$BI$5:$BI$401,"登録番号" &amp; リスト!O6512)&gt;=1,"",IF(VLOOKUP(O6512,登録者リスト!$A$1:$D$43729,4,FALSE)=基本情報!$D$6,O6512,"")),"")</f>
        <v/>
      </c>
    </row>
    <row r="6513" spans="15:16" x14ac:dyDescent="0.15">
      <c r="O6513">
        <v>6512</v>
      </c>
      <c r="P6513" t="str">
        <f>IFERROR(IF(COUNTIF(個人情報!$BI$5:$BI$401,"登録番号" &amp; リスト!O6513)&gt;=1,"",IF(VLOOKUP(O6513,登録者リスト!$A$1:$D$43729,4,FALSE)=基本情報!$D$6,O6513,"")),"")</f>
        <v/>
      </c>
    </row>
    <row r="6514" spans="15:16" x14ac:dyDescent="0.15">
      <c r="O6514">
        <v>6513</v>
      </c>
      <c r="P6514" t="str">
        <f>IFERROR(IF(COUNTIF(個人情報!$BI$5:$BI$401,"登録番号" &amp; リスト!O6514)&gt;=1,"",IF(VLOOKUP(O6514,登録者リスト!$A$1:$D$43729,4,FALSE)=基本情報!$D$6,O6514,"")),"")</f>
        <v/>
      </c>
    </row>
    <row r="6515" spans="15:16" x14ac:dyDescent="0.15">
      <c r="O6515">
        <v>6514</v>
      </c>
      <c r="P6515" t="str">
        <f>IFERROR(IF(COUNTIF(個人情報!$BI$5:$BI$401,"登録番号" &amp; リスト!O6515)&gt;=1,"",IF(VLOOKUP(O6515,登録者リスト!$A$1:$D$43729,4,FALSE)=基本情報!$D$6,O6515,"")),"")</f>
        <v/>
      </c>
    </row>
    <row r="6516" spans="15:16" x14ac:dyDescent="0.15">
      <c r="O6516">
        <v>6515</v>
      </c>
      <c r="P6516" t="str">
        <f>IFERROR(IF(COUNTIF(個人情報!$BI$5:$BI$401,"登録番号" &amp; リスト!O6516)&gt;=1,"",IF(VLOOKUP(O6516,登録者リスト!$A$1:$D$43729,4,FALSE)=基本情報!$D$6,O6516,"")),"")</f>
        <v/>
      </c>
    </row>
    <row r="6517" spans="15:16" x14ac:dyDescent="0.15">
      <c r="O6517">
        <v>6516</v>
      </c>
      <c r="P6517" t="str">
        <f>IFERROR(IF(COUNTIF(個人情報!$BI$5:$BI$401,"登録番号" &amp; リスト!O6517)&gt;=1,"",IF(VLOOKUP(O6517,登録者リスト!$A$1:$D$43729,4,FALSE)=基本情報!$D$6,O6517,"")),"")</f>
        <v/>
      </c>
    </row>
    <row r="6518" spans="15:16" x14ac:dyDescent="0.15">
      <c r="O6518">
        <v>6517</v>
      </c>
      <c r="P6518" t="str">
        <f>IFERROR(IF(COUNTIF(個人情報!$BI$5:$BI$401,"登録番号" &amp; リスト!O6518)&gt;=1,"",IF(VLOOKUP(O6518,登録者リスト!$A$1:$D$43729,4,FALSE)=基本情報!$D$6,O6518,"")),"")</f>
        <v/>
      </c>
    </row>
    <row r="6519" spans="15:16" x14ac:dyDescent="0.15">
      <c r="O6519">
        <v>6518</v>
      </c>
      <c r="P6519" t="str">
        <f>IFERROR(IF(COUNTIF(個人情報!$BI$5:$BI$401,"登録番号" &amp; リスト!O6519)&gt;=1,"",IF(VLOOKUP(O6519,登録者リスト!$A$1:$D$43729,4,FALSE)=基本情報!$D$6,O6519,"")),"")</f>
        <v/>
      </c>
    </row>
    <row r="6520" spans="15:16" x14ac:dyDescent="0.15">
      <c r="O6520">
        <v>6519</v>
      </c>
      <c r="P6520" t="str">
        <f>IFERROR(IF(COUNTIF(個人情報!$BI$5:$BI$401,"登録番号" &amp; リスト!O6520)&gt;=1,"",IF(VLOOKUP(O6520,登録者リスト!$A$1:$D$43729,4,FALSE)=基本情報!$D$6,O6520,"")),"")</f>
        <v/>
      </c>
    </row>
    <row r="6521" spans="15:16" x14ac:dyDescent="0.15">
      <c r="O6521">
        <v>6520</v>
      </c>
      <c r="P6521" t="str">
        <f>IFERROR(IF(COUNTIF(個人情報!$BI$5:$BI$401,"登録番号" &amp; リスト!O6521)&gt;=1,"",IF(VLOOKUP(O6521,登録者リスト!$A$1:$D$43729,4,FALSE)=基本情報!$D$6,O6521,"")),"")</f>
        <v/>
      </c>
    </row>
    <row r="6522" spans="15:16" x14ac:dyDescent="0.15">
      <c r="O6522">
        <v>6521</v>
      </c>
      <c r="P6522" t="str">
        <f>IFERROR(IF(COUNTIF(個人情報!$BI$5:$BI$401,"登録番号" &amp; リスト!O6522)&gt;=1,"",IF(VLOOKUP(O6522,登録者リスト!$A$1:$D$43729,4,FALSE)=基本情報!$D$6,O6522,"")),"")</f>
        <v/>
      </c>
    </row>
    <row r="6523" spans="15:16" x14ac:dyDescent="0.15">
      <c r="O6523">
        <v>6522</v>
      </c>
      <c r="P6523" t="str">
        <f>IFERROR(IF(COUNTIF(個人情報!$BI$5:$BI$401,"登録番号" &amp; リスト!O6523)&gt;=1,"",IF(VLOOKUP(O6523,登録者リスト!$A$1:$D$43729,4,FALSE)=基本情報!$D$6,O6523,"")),"")</f>
        <v/>
      </c>
    </row>
    <row r="6524" spans="15:16" x14ac:dyDescent="0.15">
      <c r="O6524">
        <v>6523</v>
      </c>
      <c r="P6524" t="str">
        <f>IFERROR(IF(COUNTIF(個人情報!$BI$5:$BI$401,"登録番号" &amp; リスト!O6524)&gt;=1,"",IF(VLOOKUP(O6524,登録者リスト!$A$1:$D$43729,4,FALSE)=基本情報!$D$6,O6524,"")),"")</f>
        <v/>
      </c>
    </row>
    <row r="6525" spans="15:16" x14ac:dyDescent="0.15">
      <c r="O6525">
        <v>6524</v>
      </c>
      <c r="P6525" t="str">
        <f>IFERROR(IF(COUNTIF(個人情報!$BI$5:$BI$401,"登録番号" &amp; リスト!O6525)&gt;=1,"",IF(VLOOKUP(O6525,登録者リスト!$A$1:$D$43729,4,FALSE)=基本情報!$D$6,O6525,"")),"")</f>
        <v/>
      </c>
    </row>
    <row r="6526" spans="15:16" x14ac:dyDescent="0.15">
      <c r="O6526">
        <v>6525</v>
      </c>
      <c r="P6526" t="str">
        <f>IFERROR(IF(COUNTIF(個人情報!$BI$5:$BI$401,"登録番号" &amp; リスト!O6526)&gt;=1,"",IF(VLOOKUP(O6526,登録者リスト!$A$1:$D$43729,4,FALSE)=基本情報!$D$6,O6526,"")),"")</f>
        <v/>
      </c>
    </row>
    <row r="6527" spans="15:16" x14ac:dyDescent="0.15">
      <c r="O6527">
        <v>6526</v>
      </c>
      <c r="P6527" t="str">
        <f>IFERROR(IF(COUNTIF(個人情報!$BI$5:$BI$401,"登録番号" &amp; リスト!O6527)&gt;=1,"",IF(VLOOKUP(O6527,登録者リスト!$A$1:$D$43729,4,FALSE)=基本情報!$D$6,O6527,"")),"")</f>
        <v/>
      </c>
    </row>
    <row r="6528" spans="15:16" x14ac:dyDescent="0.15">
      <c r="O6528">
        <v>6527</v>
      </c>
      <c r="P6528" t="str">
        <f>IFERROR(IF(COUNTIF(個人情報!$BI$5:$BI$401,"登録番号" &amp; リスト!O6528)&gt;=1,"",IF(VLOOKUP(O6528,登録者リスト!$A$1:$D$43729,4,FALSE)=基本情報!$D$6,O6528,"")),"")</f>
        <v/>
      </c>
    </row>
    <row r="6529" spans="15:16" x14ac:dyDescent="0.15">
      <c r="O6529">
        <v>6528</v>
      </c>
      <c r="P6529" t="str">
        <f>IFERROR(IF(COUNTIF(個人情報!$BI$5:$BI$401,"登録番号" &amp; リスト!O6529)&gt;=1,"",IF(VLOOKUP(O6529,登録者リスト!$A$1:$D$43729,4,FALSE)=基本情報!$D$6,O6529,"")),"")</f>
        <v/>
      </c>
    </row>
    <row r="6530" spans="15:16" x14ac:dyDescent="0.15">
      <c r="O6530">
        <v>6529</v>
      </c>
      <c r="P6530" t="str">
        <f>IFERROR(IF(COUNTIF(個人情報!$BI$5:$BI$401,"登録番号" &amp; リスト!O6530)&gt;=1,"",IF(VLOOKUP(O6530,登録者リスト!$A$1:$D$43729,4,FALSE)=基本情報!$D$6,O6530,"")),"")</f>
        <v/>
      </c>
    </row>
    <row r="6531" spans="15:16" x14ac:dyDescent="0.15">
      <c r="O6531">
        <v>6530</v>
      </c>
      <c r="P6531" t="str">
        <f>IFERROR(IF(COUNTIF(個人情報!$BI$5:$BI$401,"登録番号" &amp; リスト!O6531)&gt;=1,"",IF(VLOOKUP(O6531,登録者リスト!$A$1:$D$43729,4,FALSE)=基本情報!$D$6,O6531,"")),"")</f>
        <v/>
      </c>
    </row>
    <row r="6532" spans="15:16" x14ac:dyDescent="0.15">
      <c r="O6532">
        <v>6531</v>
      </c>
      <c r="P6532" t="str">
        <f>IFERROR(IF(COUNTIF(個人情報!$BI$5:$BI$401,"登録番号" &amp; リスト!O6532)&gt;=1,"",IF(VLOOKUP(O6532,登録者リスト!$A$1:$D$43729,4,FALSE)=基本情報!$D$6,O6532,"")),"")</f>
        <v/>
      </c>
    </row>
    <row r="6533" spans="15:16" x14ac:dyDescent="0.15">
      <c r="O6533">
        <v>6532</v>
      </c>
      <c r="P6533" t="str">
        <f>IFERROR(IF(COUNTIF(個人情報!$BI$5:$BI$401,"登録番号" &amp; リスト!O6533)&gt;=1,"",IF(VLOOKUP(O6533,登録者リスト!$A$1:$D$43729,4,FALSE)=基本情報!$D$6,O6533,"")),"")</f>
        <v/>
      </c>
    </row>
    <row r="6534" spans="15:16" x14ac:dyDescent="0.15">
      <c r="O6534">
        <v>6533</v>
      </c>
      <c r="P6534" t="str">
        <f>IFERROR(IF(COUNTIF(個人情報!$BI$5:$BI$401,"登録番号" &amp; リスト!O6534)&gt;=1,"",IF(VLOOKUP(O6534,登録者リスト!$A$1:$D$43729,4,FALSE)=基本情報!$D$6,O6534,"")),"")</f>
        <v/>
      </c>
    </row>
    <row r="6535" spans="15:16" x14ac:dyDescent="0.15">
      <c r="O6535">
        <v>6534</v>
      </c>
      <c r="P6535" t="str">
        <f>IFERROR(IF(COUNTIF(個人情報!$BI$5:$BI$401,"登録番号" &amp; リスト!O6535)&gt;=1,"",IF(VLOOKUP(O6535,登録者リスト!$A$1:$D$43729,4,FALSE)=基本情報!$D$6,O6535,"")),"")</f>
        <v/>
      </c>
    </row>
    <row r="6536" spans="15:16" x14ac:dyDescent="0.15">
      <c r="O6536">
        <v>6535</v>
      </c>
      <c r="P6536" t="str">
        <f>IFERROR(IF(COUNTIF(個人情報!$BI$5:$BI$401,"登録番号" &amp; リスト!O6536)&gt;=1,"",IF(VLOOKUP(O6536,登録者リスト!$A$1:$D$43729,4,FALSE)=基本情報!$D$6,O6536,"")),"")</f>
        <v/>
      </c>
    </row>
    <row r="6537" spans="15:16" x14ac:dyDescent="0.15">
      <c r="O6537">
        <v>6536</v>
      </c>
      <c r="P6537" t="str">
        <f>IFERROR(IF(COUNTIF(個人情報!$BI$5:$BI$401,"登録番号" &amp; リスト!O6537)&gt;=1,"",IF(VLOOKUP(O6537,登録者リスト!$A$1:$D$43729,4,FALSE)=基本情報!$D$6,O6537,"")),"")</f>
        <v/>
      </c>
    </row>
    <row r="6538" spans="15:16" x14ac:dyDescent="0.15">
      <c r="O6538">
        <v>6537</v>
      </c>
      <c r="P6538" t="str">
        <f>IFERROR(IF(COUNTIF(個人情報!$BI$5:$BI$401,"登録番号" &amp; リスト!O6538)&gt;=1,"",IF(VLOOKUP(O6538,登録者リスト!$A$1:$D$43729,4,FALSE)=基本情報!$D$6,O6538,"")),"")</f>
        <v/>
      </c>
    </row>
    <row r="6539" spans="15:16" x14ac:dyDescent="0.15">
      <c r="O6539">
        <v>6538</v>
      </c>
      <c r="P6539" t="str">
        <f>IFERROR(IF(COUNTIF(個人情報!$BI$5:$BI$401,"登録番号" &amp; リスト!O6539)&gt;=1,"",IF(VLOOKUP(O6539,登録者リスト!$A$1:$D$43729,4,FALSE)=基本情報!$D$6,O6539,"")),"")</f>
        <v/>
      </c>
    </row>
    <row r="6540" spans="15:16" x14ac:dyDescent="0.15">
      <c r="O6540">
        <v>6539</v>
      </c>
      <c r="P6540" t="str">
        <f>IFERROR(IF(COUNTIF(個人情報!$BI$5:$BI$401,"登録番号" &amp; リスト!O6540)&gt;=1,"",IF(VLOOKUP(O6540,登録者リスト!$A$1:$D$43729,4,FALSE)=基本情報!$D$6,O6540,"")),"")</f>
        <v/>
      </c>
    </row>
    <row r="6541" spans="15:16" x14ac:dyDescent="0.15">
      <c r="O6541">
        <v>6540</v>
      </c>
      <c r="P6541" t="str">
        <f>IFERROR(IF(COUNTIF(個人情報!$BI$5:$BI$401,"登録番号" &amp; リスト!O6541)&gt;=1,"",IF(VLOOKUP(O6541,登録者リスト!$A$1:$D$43729,4,FALSE)=基本情報!$D$6,O6541,"")),"")</f>
        <v/>
      </c>
    </row>
    <row r="6542" spans="15:16" x14ac:dyDescent="0.15">
      <c r="O6542">
        <v>6541</v>
      </c>
      <c r="P6542" t="str">
        <f>IFERROR(IF(COUNTIF(個人情報!$BI$5:$BI$401,"登録番号" &amp; リスト!O6542)&gt;=1,"",IF(VLOOKUP(O6542,登録者リスト!$A$1:$D$43729,4,FALSE)=基本情報!$D$6,O6542,"")),"")</f>
        <v/>
      </c>
    </row>
    <row r="6543" spans="15:16" x14ac:dyDescent="0.15">
      <c r="O6543">
        <v>6542</v>
      </c>
      <c r="P6543" t="str">
        <f>IFERROR(IF(COUNTIF(個人情報!$BI$5:$BI$401,"登録番号" &amp; リスト!O6543)&gt;=1,"",IF(VLOOKUP(O6543,登録者リスト!$A$1:$D$43729,4,FALSE)=基本情報!$D$6,O6543,"")),"")</f>
        <v/>
      </c>
    </row>
    <row r="6544" spans="15:16" x14ac:dyDescent="0.15">
      <c r="O6544">
        <v>6543</v>
      </c>
      <c r="P6544" t="str">
        <f>IFERROR(IF(COUNTIF(個人情報!$BI$5:$BI$401,"登録番号" &amp; リスト!O6544)&gt;=1,"",IF(VLOOKUP(O6544,登録者リスト!$A$1:$D$43729,4,FALSE)=基本情報!$D$6,O6544,"")),"")</f>
        <v/>
      </c>
    </row>
    <row r="6545" spans="15:16" x14ac:dyDescent="0.15">
      <c r="O6545">
        <v>6544</v>
      </c>
      <c r="P6545" t="str">
        <f>IFERROR(IF(COUNTIF(個人情報!$BI$5:$BI$401,"登録番号" &amp; リスト!O6545)&gt;=1,"",IF(VLOOKUP(O6545,登録者リスト!$A$1:$D$43729,4,FALSE)=基本情報!$D$6,O6545,"")),"")</f>
        <v/>
      </c>
    </row>
    <row r="6546" spans="15:16" x14ac:dyDescent="0.15">
      <c r="O6546">
        <v>6545</v>
      </c>
      <c r="P6546" t="str">
        <f>IFERROR(IF(COUNTIF(個人情報!$BI$5:$BI$401,"登録番号" &amp; リスト!O6546)&gt;=1,"",IF(VLOOKUP(O6546,登録者リスト!$A$1:$D$43729,4,FALSE)=基本情報!$D$6,O6546,"")),"")</f>
        <v/>
      </c>
    </row>
    <row r="6547" spans="15:16" x14ac:dyDescent="0.15">
      <c r="O6547">
        <v>6546</v>
      </c>
      <c r="P6547" t="str">
        <f>IFERROR(IF(COUNTIF(個人情報!$BI$5:$BI$401,"登録番号" &amp; リスト!O6547)&gt;=1,"",IF(VLOOKUP(O6547,登録者リスト!$A$1:$D$43729,4,FALSE)=基本情報!$D$6,O6547,"")),"")</f>
        <v/>
      </c>
    </row>
    <row r="6548" spans="15:16" x14ac:dyDescent="0.15">
      <c r="O6548">
        <v>6547</v>
      </c>
      <c r="P6548" t="str">
        <f>IFERROR(IF(COUNTIF(個人情報!$BI$5:$BI$401,"登録番号" &amp; リスト!O6548)&gt;=1,"",IF(VLOOKUP(O6548,登録者リスト!$A$1:$D$43729,4,FALSE)=基本情報!$D$6,O6548,"")),"")</f>
        <v/>
      </c>
    </row>
    <row r="6549" spans="15:16" x14ac:dyDescent="0.15">
      <c r="O6549">
        <v>6548</v>
      </c>
      <c r="P6549" t="str">
        <f>IFERROR(IF(COUNTIF(個人情報!$BI$5:$BI$401,"登録番号" &amp; リスト!O6549)&gt;=1,"",IF(VLOOKUP(O6549,登録者リスト!$A$1:$D$43729,4,FALSE)=基本情報!$D$6,O6549,"")),"")</f>
        <v/>
      </c>
    </row>
    <row r="6550" spans="15:16" x14ac:dyDescent="0.15">
      <c r="O6550">
        <v>6549</v>
      </c>
      <c r="P6550" t="str">
        <f>IFERROR(IF(COUNTIF(個人情報!$BI$5:$BI$401,"登録番号" &amp; リスト!O6550)&gt;=1,"",IF(VLOOKUP(O6550,登録者リスト!$A$1:$D$43729,4,FALSE)=基本情報!$D$6,O6550,"")),"")</f>
        <v/>
      </c>
    </row>
    <row r="6551" spans="15:16" x14ac:dyDescent="0.15">
      <c r="O6551">
        <v>6550</v>
      </c>
      <c r="P6551" t="str">
        <f>IFERROR(IF(COUNTIF(個人情報!$BI$5:$BI$401,"登録番号" &amp; リスト!O6551)&gt;=1,"",IF(VLOOKUP(O6551,登録者リスト!$A$1:$D$43729,4,FALSE)=基本情報!$D$6,O6551,"")),"")</f>
        <v/>
      </c>
    </row>
    <row r="6552" spans="15:16" x14ac:dyDescent="0.15">
      <c r="O6552">
        <v>6551</v>
      </c>
      <c r="P6552" t="str">
        <f>IFERROR(IF(COUNTIF(個人情報!$BI$5:$BI$401,"登録番号" &amp; リスト!O6552)&gt;=1,"",IF(VLOOKUP(O6552,登録者リスト!$A$1:$D$43729,4,FALSE)=基本情報!$D$6,O6552,"")),"")</f>
        <v/>
      </c>
    </row>
    <row r="6553" spans="15:16" x14ac:dyDescent="0.15">
      <c r="O6553">
        <v>6552</v>
      </c>
      <c r="P6553" t="str">
        <f>IFERROR(IF(COUNTIF(個人情報!$BI$5:$BI$401,"登録番号" &amp; リスト!O6553)&gt;=1,"",IF(VLOOKUP(O6553,登録者リスト!$A$1:$D$43729,4,FALSE)=基本情報!$D$6,O6553,"")),"")</f>
        <v/>
      </c>
    </row>
    <row r="6554" spans="15:16" x14ac:dyDescent="0.15">
      <c r="O6554">
        <v>6553</v>
      </c>
      <c r="P6554" t="str">
        <f>IFERROR(IF(COUNTIF(個人情報!$BI$5:$BI$401,"登録番号" &amp; リスト!O6554)&gt;=1,"",IF(VLOOKUP(O6554,登録者リスト!$A$1:$D$43729,4,FALSE)=基本情報!$D$6,O6554,"")),"")</f>
        <v/>
      </c>
    </row>
    <row r="6555" spans="15:16" x14ac:dyDescent="0.15">
      <c r="O6555">
        <v>6554</v>
      </c>
      <c r="P6555" t="str">
        <f>IFERROR(IF(COUNTIF(個人情報!$BI$5:$BI$401,"登録番号" &amp; リスト!O6555)&gt;=1,"",IF(VLOOKUP(O6555,登録者リスト!$A$1:$D$43729,4,FALSE)=基本情報!$D$6,O6555,"")),"")</f>
        <v/>
      </c>
    </row>
    <row r="6556" spans="15:16" x14ac:dyDescent="0.15">
      <c r="O6556">
        <v>6555</v>
      </c>
      <c r="P6556" t="str">
        <f>IFERROR(IF(COUNTIF(個人情報!$BI$5:$BI$401,"登録番号" &amp; リスト!O6556)&gt;=1,"",IF(VLOOKUP(O6556,登録者リスト!$A$1:$D$43729,4,FALSE)=基本情報!$D$6,O6556,"")),"")</f>
        <v/>
      </c>
    </row>
    <row r="6557" spans="15:16" x14ac:dyDescent="0.15">
      <c r="O6557">
        <v>6556</v>
      </c>
      <c r="P6557" t="str">
        <f>IFERROR(IF(COUNTIF(個人情報!$BI$5:$BI$401,"登録番号" &amp; リスト!O6557)&gt;=1,"",IF(VLOOKUP(O6557,登録者リスト!$A$1:$D$43729,4,FALSE)=基本情報!$D$6,O6557,"")),"")</f>
        <v/>
      </c>
    </row>
    <row r="6558" spans="15:16" x14ac:dyDescent="0.15">
      <c r="O6558">
        <v>6557</v>
      </c>
      <c r="P6558" t="str">
        <f>IFERROR(IF(COUNTIF(個人情報!$BI$5:$BI$401,"登録番号" &amp; リスト!O6558)&gt;=1,"",IF(VLOOKUP(O6558,登録者リスト!$A$1:$D$43729,4,FALSE)=基本情報!$D$6,O6558,"")),"")</f>
        <v/>
      </c>
    </row>
    <row r="6559" spans="15:16" x14ac:dyDescent="0.15">
      <c r="O6559">
        <v>6558</v>
      </c>
      <c r="P6559" t="str">
        <f>IFERROR(IF(COUNTIF(個人情報!$BI$5:$BI$401,"登録番号" &amp; リスト!O6559)&gt;=1,"",IF(VLOOKUP(O6559,登録者リスト!$A$1:$D$43729,4,FALSE)=基本情報!$D$6,O6559,"")),"")</f>
        <v/>
      </c>
    </row>
    <row r="6560" spans="15:16" x14ac:dyDescent="0.15">
      <c r="O6560">
        <v>6559</v>
      </c>
      <c r="P6560" t="str">
        <f>IFERROR(IF(COUNTIF(個人情報!$BI$5:$BI$401,"登録番号" &amp; リスト!O6560)&gt;=1,"",IF(VLOOKUP(O6560,登録者リスト!$A$1:$D$43729,4,FALSE)=基本情報!$D$6,O6560,"")),"")</f>
        <v/>
      </c>
    </row>
    <row r="6561" spans="15:16" x14ac:dyDescent="0.15">
      <c r="O6561">
        <v>6560</v>
      </c>
      <c r="P6561" t="str">
        <f>IFERROR(IF(COUNTIF(個人情報!$BI$5:$BI$401,"登録番号" &amp; リスト!O6561)&gt;=1,"",IF(VLOOKUP(O6561,登録者リスト!$A$1:$D$43729,4,FALSE)=基本情報!$D$6,O6561,"")),"")</f>
        <v/>
      </c>
    </row>
    <row r="6562" spans="15:16" x14ac:dyDescent="0.15">
      <c r="O6562">
        <v>6561</v>
      </c>
      <c r="P6562" t="str">
        <f>IFERROR(IF(COUNTIF(個人情報!$BI$5:$BI$401,"登録番号" &amp; リスト!O6562)&gt;=1,"",IF(VLOOKUP(O6562,登録者リスト!$A$1:$D$43729,4,FALSE)=基本情報!$D$6,O6562,"")),"")</f>
        <v/>
      </c>
    </row>
    <row r="6563" spans="15:16" x14ac:dyDescent="0.15">
      <c r="O6563">
        <v>6562</v>
      </c>
      <c r="P6563" t="str">
        <f>IFERROR(IF(COUNTIF(個人情報!$BI$5:$BI$401,"登録番号" &amp; リスト!O6563)&gt;=1,"",IF(VLOOKUP(O6563,登録者リスト!$A$1:$D$43729,4,FALSE)=基本情報!$D$6,O6563,"")),"")</f>
        <v/>
      </c>
    </row>
    <row r="6564" spans="15:16" x14ac:dyDescent="0.15">
      <c r="O6564">
        <v>6563</v>
      </c>
      <c r="P6564" t="str">
        <f>IFERROR(IF(COUNTIF(個人情報!$BI$5:$BI$401,"登録番号" &amp; リスト!O6564)&gt;=1,"",IF(VLOOKUP(O6564,登録者リスト!$A$1:$D$43729,4,FALSE)=基本情報!$D$6,O6564,"")),"")</f>
        <v/>
      </c>
    </row>
    <row r="6565" spans="15:16" x14ac:dyDescent="0.15">
      <c r="O6565">
        <v>6564</v>
      </c>
      <c r="P6565" t="str">
        <f>IFERROR(IF(COUNTIF(個人情報!$BI$5:$BI$401,"登録番号" &amp; リスト!O6565)&gt;=1,"",IF(VLOOKUP(O6565,登録者リスト!$A$1:$D$43729,4,FALSE)=基本情報!$D$6,O6565,"")),"")</f>
        <v/>
      </c>
    </row>
    <row r="6566" spans="15:16" x14ac:dyDescent="0.15">
      <c r="O6566">
        <v>6565</v>
      </c>
      <c r="P6566" t="str">
        <f>IFERROR(IF(COUNTIF(個人情報!$BI$5:$BI$401,"登録番号" &amp; リスト!O6566)&gt;=1,"",IF(VLOOKUP(O6566,登録者リスト!$A$1:$D$43729,4,FALSE)=基本情報!$D$6,O6566,"")),"")</f>
        <v/>
      </c>
    </row>
    <row r="6567" spans="15:16" x14ac:dyDescent="0.15">
      <c r="O6567">
        <v>6566</v>
      </c>
      <c r="P6567" t="str">
        <f>IFERROR(IF(COUNTIF(個人情報!$BI$5:$BI$401,"登録番号" &amp; リスト!O6567)&gt;=1,"",IF(VLOOKUP(O6567,登録者リスト!$A$1:$D$43729,4,FALSE)=基本情報!$D$6,O6567,"")),"")</f>
        <v/>
      </c>
    </row>
    <row r="6568" spans="15:16" x14ac:dyDescent="0.15">
      <c r="O6568">
        <v>6567</v>
      </c>
      <c r="P6568" t="str">
        <f>IFERROR(IF(COUNTIF(個人情報!$BI$5:$BI$401,"登録番号" &amp; リスト!O6568)&gt;=1,"",IF(VLOOKUP(O6568,登録者リスト!$A$1:$D$43729,4,FALSE)=基本情報!$D$6,O6568,"")),"")</f>
        <v/>
      </c>
    </row>
    <row r="6569" spans="15:16" x14ac:dyDescent="0.15">
      <c r="O6569">
        <v>6568</v>
      </c>
      <c r="P6569" t="str">
        <f>IFERROR(IF(COUNTIF(個人情報!$BI$5:$BI$401,"登録番号" &amp; リスト!O6569)&gt;=1,"",IF(VLOOKUP(O6569,登録者リスト!$A$1:$D$43729,4,FALSE)=基本情報!$D$6,O6569,"")),"")</f>
        <v/>
      </c>
    </row>
    <row r="6570" spans="15:16" x14ac:dyDescent="0.15">
      <c r="O6570">
        <v>6569</v>
      </c>
      <c r="P6570" t="str">
        <f>IFERROR(IF(COUNTIF(個人情報!$BI$5:$BI$401,"登録番号" &amp; リスト!O6570)&gt;=1,"",IF(VLOOKUP(O6570,登録者リスト!$A$1:$D$43729,4,FALSE)=基本情報!$D$6,O6570,"")),"")</f>
        <v/>
      </c>
    </row>
    <row r="6571" spans="15:16" x14ac:dyDescent="0.15">
      <c r="O6571">
        <v>6570</v>
      </c>
      <c r="P6571" t="str">
        <f>IFERROR(IF(COUNTIF(個人情報!$BI$5:$BI$401,"登録番号" &amp; リスト!O6571)&gt;=1,"",IF(VLOOKUP(O6571,登録者リスト!$A$1:$D$43729,4,FALSE)=基本情報!$D$6,O6571,"")),"")</f>
        <v/>
      </c>
    </row>
    <row r="6572" spans="15:16" x14ac:dyDescent="0.15">
      <c r="O6572">
        <v>6571</v>
      </c>
      <c r="P6572" t="str">
        <f>IFERROR(IF(COUNTIF(個人情報!$BI$5:$BI$401,"登録番号" &amp; リスト!O6572)&gt;=1,"",IF(VLOOKUP(O6572,登録者リスト!$A$1:$D$43729,4,FALSE)=基本情報!$D$6,O6572,"")),"")</f>
        <v/>
      </c>
    </row>
    <row r="6573" spans="15:16" x14ac:dyDescent="0.15">
      <c r="O6573">
        <v>6572</v>
      </c>
      <c r="P6573" t="str">
        <f>IFERROR(IF(COUNTIF(個人情報!$BI$5:$BI$401,"登録番号" &amp; リスト!O6573)&gt;=1,"",IF(VLOOKUP(O6573,登録者リスト!$A$1:$D$43729,4,FALSE)=基本情報!$D$6,O6573,"")),"")</f>
        <v/>
      </c>
    </row>
    <row r="6574" spans="15:16" x14ac:dyDescent="0.15">
      <c r="O6574">
        <v>6573</v>
      </c>
      <c r="P6574" t="str">
        <f>IFERROR(IF(COUNTIF(個人情報!$BI$5:$BI$401,"登録番号" &amp; リスト!O6574)&gt;=1,"",IF(VLOOKUP(O6574,登録者リスト!$A$1:$D$43729,4,FALSE)=基本情報!$D$6,O6574,"")),"")</f>
        <v/>
      </c>
    </row>
    <row r="6575" spans="15:16" x14ac:dyDescent="0.15">
      <c r="O6575">
        <v>6574</v>
      </c>
      <c r="P6575" t="str">
        <f>IFERROR(IF(COUNTIF(個人情報!$BI$5:$BI$401,"登録番号" &amp; リスト!O6575)&gt;=1,"",IF(VLOOKUP(O6575,登録者リスト!$A$1:$D$43729,4,FALSE)=基本情報!$D$6,O6575,"")),"")</f>
        <v/>
      </c>
    </row>
    <row r="6576" spans="15:16" x14ac:dyDescent="0.15">
      <c r="O6576">
        <v>6575</v>
      </c>
      <c r="P6576" t="str">
        <f>IFERROR(IF(COUNTIF(個人情報!$BI$5:$BI$401,"登録番号" &amp; リスト!O6576)&gt;=1,"",IF(VLOOKUP(O6576,登録者リスト!$A$1:$D$43729,4,FALSE)=基本情報!$D$6,O6576,"")),"")</f>
        <v/>
      </c>
    </row>
    <row r="6577" spans="15:16" x14ac:dyDescent="0.15">
      <c r="O6577">
        <v>6576</v>
      </c>
      <c r="P6577" t="str">
        <f>IFERROR(IF(COUNTIF(個人情報!$BI$5:$BI$401,"登録番号" &amp; リスト!O6577)&gt;=1,"",IF(VLOOKUP(O6577,登録者リスト!$A$1:$D$43729,4,FALSE)=基本情報!$D$6,O6577,"")),"")</f>
        <v/>
      </c>
    </row>
    <row r="6578" spans="15:16" x14ac:dyDescent="0.15">
      <c r="O6578">
        <v>6577</v>
      </c>
      <c r="P6578" t="str">
        <f>IFERROR(IF(COUNTIF(個人情報!$BI$5:$BI$401,"登録番号" &amp; リスト!O6578)&gt;=1,"",IF(VLOOKUP(O6578,登録者リスト!$A$1:$D$43729,4,FALSE)=基本情報!$D$6,O6578,"")),"")</f>
        <v/>
      </c>
    </row>
    <row r="6579" spans="15:16" x14ac:dyDescent="0.15">
      <c r="O6579">
        <v>6578</v>
      </c>
      <c r="P6579" t="str">
        <f>IFERROR(IF(COUNTIF(個人情報!$BI$5:$BI$401,"登録番号" &amp; リスト!O6579)&gt;=1,"",IF(VLOOKUP(O6579,登録者リスト!$A$1:$D$43729,4,FALSE)=基本情報!$D$6,O6579,"")),"")</f>
        <v/>
      </c>
    </row>
    <row r="6580" spans="15:16" x14ac:dyDescent="0.15">
      <c r="O6580">
        <v>6579</v>
      </c>
      <c r="P6580" t="str">
        <f>IFERROR(IF(COUNTIF(個人情報!$BI$5:$BI$401,"登録番号" &amp; リスト!O6580)&gt;=1,"",IF(VLOOKUP(O6580,登録者リスト!$A$1:$D$43729,4,FALSE)=基本情報!$D$6,O6580,"")),"")</f>
        <v/>
      </c>
    </row>
    <row r="6581" spans="15:16" x14ac:dyDescent="0.15">
      <c r="O6581">
        <v>6580</v>
      </c>
      <c r="P6581" t="str">
        <f>IFERROR(IF(COUNTIF(個人情報!$BI$5:$BI$401,"登録番号" &amp; リスト!O6581)&gt;=1,"",IF(VLOOKUP(O6581,登録者リスト!$A$1:$D$43729,4,FALSE)=基本情報!$D$6,O6581,"")),"")</f>
        <v/>
      </c>
    </row>
    <row r="6582" spans="15:16" x14ac:dyDescent="0.15">
      <c r="O6582">
        <v>6581</v>
      </c>
      <c r="P6582" t="str">
        <f>IFERROR(IF(COUNTIF(個人情報!$BI$5:$BI$401,"登録番号" &amp; リスト!O6582)&gt;=1,"",IF(VLOOKUP(O6582,登録者リスト!$A$1:$D$43729,4,FALSE)=基本情報!$D$6,O6582,"")),"")</f>
        <v/>
      </c>
    </row>
    <row r="6583" spans="15:16" x14ac:dyDescent="0.15">
      <c r="O6583">
        <v>6582</v>
      </c>
      <c r="P6583" t="str">
        <f>IFERROR(IF(COUNTIF(個人情報!$BI$5:$BI$401,"登録番号" &amp; リスト!O6583)&gt;=1,"",IF(VLOOKUP(O6583,登録者リスト!$A$1:$D$43729,4,FALSE)=基本情報!$D$6,O6583,"")),"")</f>
        <v/>
      </c>
    </row>
    <row r="6584" spans="15:16" x14ac:dyDescent="0.15">
      <c r="O6584">
        <v>6583</v>
      </c>
      <c r="P6584" t="str">
        <f>IFERROR(IF(COUNTIF(個人情報!$BI$5:$BI$401,"登録番号" &amp; リスト!O6584)&gt;=1,"",IF(VLOOKUP(O6584,登録者リスト!$A$1:$D$43729,4,FALSE)=基本情報!$D$6,O6584,"")),"")</f>
        <v/>
      </c>
    </row>
    <row r="6585" spans="15:16" x14ac:dyDescent="0.15">
      <c r="O6585">
        <v>6584</v>
      </c>
      <c r="P6585" t="str">
        <f>IFERROR(IF(COUNTIF(個人情報!$BI$5:$BI$401,"登録番号" &amp; リスト!O6585)&gt;=1,"",IF(VLOOKUP(O6585,登録者リスト!$A$1:$D$43729,4,FALSE)=基本情報!$D$6,O6585,"")),"")</f>
        <v/>
      </c>
    </row>
    <row r="6586" spans="15:16" x14ac:dyDescent="0.15">
      <c r="O6586">
        <v>6585</v>
      </c>
      <c r="P6586" t="str">
        <f>IFERROR(IF(COUNTIF(個人情報!$BI$5:$BI$401,"登録番号" &amp; リスト!O6586)&gt;=1,"",IF(VLOOKUP(O6586,登録者リスト!$A$1:$D$43729,4,FALSE)=基本情報!$D$6,O6586,"")),"")</f>
        <v/>
      </c>
    </row>
    <row r="6587" spans="15:16" x14ac:dyDescent="0.15">
      <c r="O6587">
        <v>6586</v>
      </c>
      <c r="P6587" t="str">
        <f>IFERROR(IF(COUNTIF(個人情報!$BI$5:$BI$401,"登録番号" &amp; リスト!O6587)&gt;=1,"",IF(VLOOKUP(O6587,登録者リスト!$A$1:$D$43729,4,FALSE)=基本情報!$D$6,O6587,"")),"")</f>
        <v/>
      </c>
    </row>
    <row r="6588" spans="15:16" x14ac:dyDescent="0.15">
      <c r="O6588">
        <v>6587</v>
      </c>
      <c r="P6588" t="str">
        <f>IFERROR(IF(COUNTIF(個人情報!$BI$5:$BI$401,"登録番号" &amp; リスト!O6588)&gt;=1,"",IF(VLOOKUP(O6588,登録者リスト!$A$1:$D$43729,4,FALSE)=基本情報!$D$6,O6588,"")),"")</f>
        <v/>
      </c>
    </row>
    <row r="6589" spans="15:16" x14ac:dyDescent="0.15">
      <c r="O6589">
        <v>6588</v>
      </c>
      <c r="P6589" t="str">
        <f>IFERROR(IF(COUNTIF(個人情報!$BI$5:$BI$401,"登録番号" &amp; リスト!O6589)&gt;=1,"",IF(VLOOKUP(O6589,登録者リスト!$A$1:$D$43729,4,FALSE)=基本情報!$D$6,O6589,"")),"")</f>
        <v/>
      </c>
    </row>
    <row r="6590" spans="15:16" x14ac:dyDescent="0.15">
      <c r="O6590">
        <v>6589</v>
      </c>
      <c r="P6590" t="str">
        <f>IFERROR(IF(COUNTIF(個人情報!$BI$5:$BI$401,"登録番号" &amp; リスト!O6590)&gt;=1,"",IF(VLOOKUP(O6590,登録者リスト!$A$1:$D$43729,4,FALSE)=基本情報!$D$6,O6590,"")),"")</f>
        <v/>
      </c>
    </row>
    <row r="6591" spans="15:16" x14ac:dyDescent="0.15">
      <c r="O6591">
        <v>6590</v>
      </c>
      <c r="P6591" t="str">
        <f>IFERROR(IF(COUNTIF(個人情報!$BI$5:$BI$401,"登録番号" &amp; リスト!O6591)&gt;=1,"",IF(VLOOKUP(O6591,登録者リスト!$A$1:$D$43729,4,FALSE)=基本情報!$D$6,O6591,"")),"")</f>
        <v/>
      </c>
    </row>
    <row r="6592" spans="15:16" x14ac:dyDescent="0.15">
      <c r="O6592">
        <v>6591</v>
      </c>
      <c r="P6592" t="str">
        <f>IFERROR(IF(COUNTIF(個人情報!$BI$5:$BI$401,"登録番号" &amp; リスト!O6592)&gt;=1,"",IF(VLOOKUP(O6592,登録者リスト!$A$1:$D$43729,4,FALSE)=基本情報!$D$6,O6592,"")),"")</f>
        <v/>
      </c>
    </row>
    <row r="6593" spans="15:16" x14ac:dyDescent="0.15">
      <c r="O6593">
        <v>6592</v>
      </c>
      <c r="P6593" t="str">
        <f>IFERROR(IF(COUNTIF(個人情報!$BI$5:$BI$401,"登録番号" &amp; リスト!O6593)&gt;=1,"",IF(VLOOKUP(O6593,登録者リスト!$A$1:$D$43729,4,FALSE)=基本情報!$D$6,O6593,"")),"")</f>
        <v/>
      </c>
    </row>
    <row r="6594" spans="15:16" x14ac:dyDescent="0.15">
      <c r="O6594">
        <v>6593</v>
      </c>
      <c r="P6594" t="str">
        <f>IFERROR(IF(COUNTIF(個人情報!$BI$5:$BI$401,"登録番号" &amp; リスト!O6594)&gt;=1,"",IF(VLOOKUP(O6594,登録者リスト!$A$1:$D$43729,4,FALSE)=基本情報!$D$6,O6594,"")),"")</f>
        <v/>
      </c>
    </row>
    <row r="6595" spans="15:16" x14ac:dyDescent="0.15">
      <c r="O6595">
        <v>6594</v>
      </c>
      <c r="P6595" t="str">
        <f>IFERROR(IF(COUNTIF(個人情報!$BI$5:$BI$401,"登録番号" &amp; リスト!O6595)&gt;=1,"",IF(VLOOKUP(O6595,登録者リスト!$A$1:$D$43729,4,FALSE)=基本情報!$D$6,O6595,"")),"")</f>
        <v/>
      </c>
    </row>
    <row r="6596" spans="15:16" x14ac:dyDescent="0.15">
      <c r="O6596">
        <v>6595</v>
      </c>
      <c r="P6596" t="str">
        <f>IFERROR(IF(COUNTIF(個人情報!$BI$5:$BI$401,"登録番号" &amp; リスト!O6596)&gt;=1,"",IF(VLOOKUP(O6596,登録者リスト!$A$1:$D$43729,4,FALSE)=基本情報!$D$6,O6596,"")),"")</f>
        <v/>
      </c>
    </row>
    <row r="6597" spans="15:16" x14ac:dyDescent="0.15">
      <c r="O6597">
        <v>6596</v>
      </c>
      <c r="P6597" t="str">
        <f>IFERROR(IF(COUNTIF(個人情報!$BI$5:$BI$401,"登録番号" &amp; リスト!O6597)&gt;=1,"",IF(VLOOKUP(O6597,登録者リスト!$A$1:$D$43729,4,FALSE)=基本情報!$D$6,O6597,"")),"")</f>
        <v/>
      </c>
    </row>
    <row r="6598" spans="15:16" x14ac:dyDescent="0.15">
      <c r="O6598">
        <v>6597</v>
      </c>
      <c r="P6598" t="str">
        <f>IFERROR(IF(COUNTIF(個人情報!$BI$5:$BI$401,"登録番号" &amp; リスト!O6598)&gt;=1,"",IF(VLOOKUP(O6598,登録者リスト!$A$1:$D$43729,4,FALSE)=基本情報!$D$6,O6598,"")),"")</f>
        <v/>
      </c>
    </row>
    <row r="6599" spans="15:16" x14ac:dyDescent="0.15">
      <c r="O6599">
        <v>6598</v>
      </c>
      <c r="P6599" t="str">
        <f>IFERROR(IF(COUNTIF(個人情報!$BI$5:$BI$401,"登録番号" &amp; リスト!O6599)&gt;=1,"",IF(VLOOKUP(O6599,登録者リスト!$A$1:$D$43729,4,FALSE)=基本情報!$D$6,O6599,"")),"")</f>
        <v/>
      </c>
    </row>
    <row r="6600" spans="15:16" x14ac:dyDescent="0.15">
      <c r="O6600">
        <v>6599</v>
      </c>
      <c r="P6600" t="str">
        <f>IFERROR(IF(COUNTIF(個人情報!$BI$5:$BI$401,"登録番号" &amp; リスト!O6600)&gt;=1,"",IF(VLOOKUP(O6600,登録者リスト!$A$1:$D$43729,4,FALSE)=基本情報!$D$6,O6600,"")),"")</f>
        <v/>
      </c>
    </row>
    <row r="6601" spans="15:16" x14ac:dyDescent="0.15">
      <c r="O6601">
        <v>6600</v>
      </c>
      <c r="P6601" t="str">
        <f>IFERROR(IF(COUNTIF(個人情報!$BI$5:$BI$401,"登録番号" &amp; リスト!O6601)&gt;=1,"",IF(VLOOKUP(O6601,登録者リスト!$A$1:$D$43729,4,FALSE)=基本情報!$D$6,O6601,"")),"")</f>
        <v/>
      </c>
    </row>
    <row r="6602" spans="15:16" x14ac:dyDescent="0.15">
      <c r="O6602">
        <v>6601</v>
      </c>
      <c r="P6602" t="str">
        <f>IFERROR(IF(COUNTIF(個人情報!$BI$5:$BI$401,"登録番号" &amp; リスト!O6602)&gt;=1,"",IF(VLOOKUP(O6602,登録者リスト!$A$1:$D$43729,4,FALSE)=基本情報!$D$6,O6602,"")),"")</f>
        <v/>
      </c>
    </row>
    <row r="6603" spans="15:16" x14ac:dyDescent="0.15">
      <c r="O6603">
        <v>6602</v>
      </c>
      <c r="P6603" t="str">
        <f>IFERROR(IF(COUNTIF(個人情報!$BI$5:$BI$401,"登録番号" &amp; リスト!O6603)&gt;=1,"",IF(VLOOKUP(O6603,登録者リスト!$A$1:$D$43729,4,FALSE)=基本情報!$D$6,O6603,"")),"")</f>
        <v/>
      </c>
    </row>
    <row r="6604" spans="15:16" x14ac:dyDescent="0.15">
      <c r="O6604">
        <v>6603</v>
      </c>
      <c r="P6604" t="str">
        <f>IFERROR(IF(COUNTIF(個人情報!$BI$5:$BI$401,"登録番号" &amp; リスト!O6604)&gt;=1,"",IF(VLOOKUP(O6604,登録者リスト!$A$1:$D$43729,4,FALSE)=基本情報!$D$6,O6604,"")),"")</f>
        <v/>
      </c>
    </row>
    <row r="6605" spans="15:16" x14ac:dyDescent="0.15">
      <c r="O6605">
        <v>6604</v>
      </c>
      <c r="P6605" t="str">
        <f>IFERROR(IF(COUNTIF(個人情報!$BI$5:$BI$401,"登録番号" &amp; リスト!O6605)&gt;=1,"",IF(VLOOKUP(O6605,登録者リスト!$A$1:$D$43729,4,FALSE)=基本情報!$D$6,O6605,"")),"")</f>
        <v/>
      </c>
    </row>
    <row r="6606" spans="15:16" x14ac:dyDescent="0.15">
      <c r="O6606">
        <v>6605</v>
      </c>
      <c r="P6606" t="str">
        <f>IFERROR(IF(COUNTIF(個人情報!$BI$5:$BI$401,"登録番号" &amp; リスト!O6606)&gt;=1,"",IF(VLOOKUP(O6606,登録者リスト!$A$1:$D$43729,4,FALSE)=基本情報!$D$6,O6606,"")),"")</f>
        <v/>
      </c>
    </row>
    <row r="6607" spans="15:16" x14ac:dyDescent="0.15">
      <c r="O6607">
        <v>6606</v>
      </c>
      <c r="P6607" t="str">
        <f>IFERROR(IF(COUNTIF(個人情報!$BI$5:$BI$401,"登録番号" &amp; リスト!O6607)&gt;=1,"",IF(VLOOKUP(O6607,登録者リスト!$A$1:$D$43729,4,FALSE)=基本情報!$D$6,O6607,"")),"")</f>
        <v/>
      </c>
    </row>
    <row r="6608" spans="15:16" x14ac:dyDescent="0.15">
      <c r="O6608">
        <v>6607</v>
      </c>
      <c r="P6608" t="str">
        <f>IFERROR(IF(COUNTIF(個人情報!$BI$5:$BI$401,"登録番号" &amp; リスト!O6608)&gt;=1,"",IF(VLOOKUP(O6608,登録者リスト!$A$1:$D$43729,4,FALSE)=基本情報!$D$6,O6608,"")),"")</f>
        <v/>
      </c>
    </row>
    <row r="6609" spans="15:16" x14ac:dyDescent="0.15">
      <c r="O6609">
        <v>6608</v>
      </c>
      <c r="P6609" t="str">
        <f>IFERROR(IF(COUNTIF(個人情報!$BI$5:$BI$401,"登録番号" &amp; リスト!O6609)&gt;=1,"",IF(VLOOKUP(O6609,登録者リスト!$A$1:$D$43729,4,FALSE)=基本情報!$D$6,O6609,"")),"")</f>
        <v/>
      </c>
    </row>
    <row r="6610" spans="15:16" x14ac:dyDescent="0.15">
      <c r="O6610">
        <v>6609</v>
      </c>
      <c r="P6610" t="str">
        <f>IFERROR(IF(COUNTIF(個人情報!$BI$5:$BI$401,"登録番号" &amp; リスト!O6610)&gt;=1,"",IF(VLOOKUP(O6610,登録者リスト!$A$1:$D$43729,4,FALSE)=基本情報!$D$6,O6610,"")),"")</f>
        <v/>
      </c>
    </row>
    <row r="6611" spans="15:16" x14ac:dyDescent="0.15">
      <c r="O6611">
        <v>6610</v>
      </c>
      <c r="P6611" t="str">
        <f>IFERROR(IF(COUNTIF(個人情報!$BI$5:$BI$401,"登録番号" &amp; リスト!O6611)&gt;=1,"",IF(VLOOKUP(O6611,登録者リスト!$A$1:$D$43729,4,FALSE)=基本情報!$D$6,O6611,"")),"")</f>
        <v/>
      </c>
    </row>
    <row r="6612" spans="15:16" x14ac:dyDescent="0.15">
      <c r="O6612">
        <v>6611</v>
      </c>
      <c r="P6612" t="str">
        <f>IFERROR(IF(COUNTIF(個人情報!$BI$5:$BI$401,"登録番号" &amp; リスト!O6612)&gt;=1,"",IF(VLOOKUP(O6612,登録者リスト!$A$1:$D$43729,4,FALSE)=基本情報!$D$6,O6612,"")),"")</f>
        <v/>
      </c>
    </row>
    <row r="6613" spans="15:16" x14ac:dyDescent="0.15">
      <c r="O6613">
        <v>6612</v>
      </c>
      <c r="P6613" t="str">
        <f>IFERROR(IF(COUNTIF(個人情報!$BI$5:$BI$401,"登録番号" &amp; リスト!O6613)&gt;=1,"",IF(VLOOKUP(O6613,登録者リスト!$A$1:$D$43729,4,FALSE)=基本情報!$D$6,O6613,"")),"")</f>
        <v/>
      </c>
    </row>
    <row r="6614" spans="15:16" x14ac:dyDescent="0.15">
      <c r="O6614">
        <v>6613</v>
      </c>
      <c r="P6614" t="str">
        <f>IFERROR(IF(COUNTIF(個人情報!$BI$5:$BI$401,"登録番号" &amp; リスト!O6614)&gt;=1,"",IF(VLOOKUP(O6614,登録者リスト!$A$1:$D$43729,4,FALSE)=基本情報!$D$6,O6614,"")),"")</f>
        <v/>
      </c>
    </row>
    <row r="6615" spans="15:16" x14ac:dyDescent="0.15">
      <c r="O6615">
        <v>6614</v>
      </c>
      <c r="P6615" t="str">
        <f>IFERROR(IF(COUNTIF(個人情報!$BI$5:$BI$401,"登録番号" &amp; リスト!O6615)&gt;=1,"",IF(VLOOKUP(O6615,登録者リスト!$A$1:$D$43729,4,FALSE)=基本情報!$D$6,O6615,"")),"")</f>
        <v/>
      </c>
    </row>
    <row r="6616" spans="15:16" x14ac:dyDescent="0.15">
      <c r="O6616">
        <v>6615</v>
      </c>
      <c r="P6616" t="str">
        <f>IFERROR(IF(COUNTIF(個人情報!$BI$5:$BI$401,"登録番号" &amp; リスト!O6616)&gt;=1,"",IF(VLOOKUP(O6616,登録者リスト!$A$1:$D$43729,4,FALSE)=基本情報!$D$6,O6616,"")),"")</f>
        <v/>
      </c>
    </row>
    <row r="6617" spans="15:16" x14ac:dyDescent="0.15">
      <c r="O6617">
        <v>6616</v>
      </c>
      <c r="P6617" t="str">
        <f>IFERROR(IF(COUNTIF(個人情報!$BI$5:$BI$401,"登録番号" &amp; リスト!O6617)&gt;=1,"",IF(VLOOKUP(O6617,登録者リスト!$A$1:$D$43729,4,FALSE)=基本情報!$D$6,O6617,"")),"")</f>
        <v/>
      </c>
    </row>
    <row r="6618" spans="15:16" x14ac:dyDescent="0.15">
      <c r="O6618">
        <v>6617</v>
      </c>
      <c r="P6618" t="str">
        <f>IFERROR(IF(COUNTIF(個人情報!$BI$5:$BI$401,"登録番号" &amp; リスト!O6618)&gt;=1,"",IF(VLOOKUP(O6618,登録者リスト!$A$1:$D$43729,4,FALSE)=基本情報!$D$6,O6618,"")),"")</f>
        <v/>
      </c>
    </row>
    <row r="6619" spans="15:16" x14ac:dyDescent="0.15">
      <c r="O6619">
        <v>6618</v>
      </c>
      <c r="P6619" t="str">
        <f>IFERROR(IF(COUNTIF(個人情報!$BI$5:$BI$401,"登録番号" &amp; リスト!O6619)&gt;=1,"",IF(VLOOKUP(O6619,登録者リスト!$A$1:$D$43729,4,FALSE)=基本情報!$D$6,O6619,"")),"")</f>
        <v/>
      </c>
    </row>
    <row r="6620" spans="15:16" x14ac:dyDescent="0.15">
      <c r="O6620">
        <v>6619</v>
      </c>
      <c r="P6620" t="str">
        <f>IFERROR(IF(COUNTIF(個人情報!$BI$5:$BI$401,"登録番号" &amp; リスト!O6620)&gt;=1,"",IF(VLOOKUP(O6620,登録者リスト!$A$1:$D$43729,4,FALSE)=基本情報!$D$6,O6620,"")),"")</f>
        <v/>
      </c>
    </row>
    <row r="6621" spans="15:16" x14ac:dyDescent="0.15">
      <c r="O6621">
        <v>6620</v>
      </c>
      <c r="P6621" t="str">
        <f>IFERROR(IF(COUNTIF(個人情報!$BI$5:$BI$401,"登録番号" &amp; リスト!O6621)&gt;=1,"",IF(VLOOKUP(O6621,登録者リスト!$A$1:$D$43729,4,FALSE)=基本情報!$D$6,O6621,"")),"")</f>
        <v/>
      </c>
    </row>
    <row r="6622" spans="15:16" x14ac:dyDescent="0.15">
      <c r="O6622">
        <v>6621</v>
      </c>
      <c r="P6622" t="str">
        <f>IFERROR(IF(COUNTIF(個人情報!$BI$5:$BI$401,"登録番号" &amp; リスト!O6622)&gt;=1,"",IF(VLOOKUP(O6622,登録者リスト!$A$1:$D$43729,4,FALSE)=基本情報!$D$6,O6622,"")),"")</f>
        <v/>
      </c>
    </row>
    <row r="6623" spans="15:16" x14ac:dyDescent="0.15">
      <c r="O6623">
        <v>6622</v>
      </c>
      <c r="P6623" t="str">
        <f>IFERROR(IF(COUNTIF(個人情報!$BI$5:$BI$401,"登録番号" &amp; リスト!O6623)&gt;=1,"",IF(VLOOKUP(O6623,登録者リスト!$A$1:$D$43729,4,FALSE)=基本情報!$D$6,O6623,"")),"")</f>
        <v/>
      </c>
    </row>
    <row r="6624" spans="15:16" x14ac:dyDescent="0.15">
      <c r="O6624">
        <v>6623</v>
      </c>
      <c r="P6624" t="str">
        <f>IFERROR(IF(COUNTIF(個人情報!$BI$5:$BI$401,"登録番号" &amp; リスト!O6624)&gt;=1,"",IF(VLOOKUP(O6624,登録者リスト!$A$1:$D$43729,4,FALSE)=基本情報!$D$6,O6624,"")),"")</f>
        <v/>
      </c>
    </row>
    <row r="6625" spans="15:16" x14ac:dyDescent="0.15">
      <c r="O6625">
        <v>6624</v>
      </c>
      <c r="P6625" t="str">
        <f>IFERROR(IF(COUNTIF(個人情報!$BI$5:$BI$401,"登録番号" &amp; リスト!O6625)&gt;=1,"",IF(VLOOKUP(O6625,登録者リスト!$A$1:$D$43729,4,FALSE)=基本情報!$D$6,O6625,"")),"")</f>
        <v/>
      </c>
    </row>
    <row r="6626" spans="15:16" x14ac:dyDescent="0.15">
      <c r="O6626">
        <v>6625</v>
      </c>
      <c r="P6626" t="str">
        <f>IFERROR(IF(COUNTIF(個人情報!$BI$5:$BI$401,"登録番号" &amp; リスト!O6626)&gt;=1,"",IF(VLOOKUP(O6626,登録者リスト!$A$1:$D$43729,4,FALSE)=基本情報!$D$6,O6626,"")),"")</f>
        <v/>
      </c>
    </row>
    <row r="6627" spans="15:16" x14ac:dyDescent="0.15">
      <c r="O6627">
        <v>6626</v>
      </c>
      <c r="P6627" t="str">
        <f>IFERROR(IF(COUNTIF(個人情報!$BI$5:$BI$401,"登録番号" &amp; リスト!O6627)&gt;=1,"",IF(VLOOKUP(O6627,登録者リスト!$A$1:$D$43729,4,FALSE)=基本情報!$D$6,O6627,"")),"")</f>
        <v/>
      </c>
    </row>
    <row r="6628" spans="15:16" x14ac:dyDescent="0.15">
      <c r="O6628">
        <v>6627</v>
      </c>
      <c r="P6628" t="str">
        <f>IFERROR(IF(COUNTIF(個人情報!$BI$5:$BI$401,"登録番号" &amp; リスト!O6628)&gt;=1,"",IF(VLOOKUP(O6628,登録者リスト!$A$1:$D$43729,4,FALSE)=基本情報!$D$6,O6628,"")),"")</f>
        <v/>
      </c>
    </row>
    <row r="6629" spans="15:16" x14ac:dyDescent="0.15">
      <c r="O6629">
        <v>6628</v>
      </c>
      <c r="P6629" t="str">
        <f>IFERROR(IF(COUNTIF(個人情報!$BI$5:$BI$401,"登録番号" &amp; リスト!O6629)&gt;=1,"",IF(VLOOKUP(O6629,登録者リスト!$A$1:$D$43729,4,FALSE)=基本情報!$D$6,O6629,"")),"")</f>
        <v/>
      </c>
    </row>
    <row r="6630" spans="15:16" x14ac:dyDescent="0.15">
      <c r="O6630">
        <v>6629</v>
      </c>
      <c r="P6630" t="str">
        <f>IFERROR(IF(COUNTIF(個人情報!$BI$5:$BI$401,"登録番号" &amp; リスト!O6630)&gt;=1,"",IF(VLOOKUP(O6630,登録者リスト!$A$1:$D$43729,4,FALSE)=基本情報!$D$6,O6630,"")),"")</f>
        <v/>
      </c>
    </row>
    <row r="6631" spans="15:16" x14ac:dyDescent="0.15">
      <c r="O6631">
        <v>6630</v>
      </c>
      <c r="P6631" t="str">
        <f>IFERROR(IF(COUNTIF(個人情報!$BI$5:$BI$401,"登録番号" &amp; リスト!O6631)&gt;=1,"",IF(VLOOKUP(O6631,登録者リスト!$A$1:$D$43729,4,FALSE)=基本情報!$D$6,O6631,"")),"")</f>
        <v/>
      </c>
    </row>
    <row r="6632" spans="15:16" x14ac:dyDescent="0.15">
      <c r="O6632">
        <v>6631</v>
      </c>
      <c r="P6632" t="str">
        <f>IFERROR(IF(COUNTIF(個人情報!$BI$5:$BI$401,"登録番号" &amp; リスト!O6632)&gt;=1,"",IF(VLOOKUP(O6632,登録者リスト!$A$1:$D$43729,4,FALSE)=基本情報!$D$6,O6632,"")),"")</f>
        <v/>
      </c>
    </row>
    <row r="6633" spans="15:16" x14ac:dyDescent="0.15">
      <c r="O6633">
        <v>6632</v>
      </c>
      <c r="P6633" t="str">
        <f>IFERROR(IF(COUNTIF(個人情報!$BI$5:$BI$401,"登録番号" &amp; リスト!O6633)&gt;=1,"",IF(VLOOKUP(O6633,登録者リスト!$A$1:$D$43729,4,FALSE)=基本情報!$D$6,O6633,"")),"")</f>
        <v/>
      </c>
    </row>
    <row r="6634" spans="15:16" x14ac:dyDescent="0.15">
      <c r="O6634">
        <v>6633</v>
      </c>
      <c r="P6634" t="str">
        <f>IFERROR(IF(COUNTIF(個人情報!$BI$5:$BI$401,"登録番号" &amp; リスト!O6634)&gt;=1,"",IF(VLOOKUP(O6634,登録者リスト!$A$1:$D$43729,4,FALSE)=基本情報!$D$6,O6634,"")),"")</f>
        <v/>
      </c>
    </row>
    <row r="6635" spans="15:16" x14ac:dyDescent="0.15">
      <c r="O6635">
        <v>6634</v>
      </c>
      <c r="P6635" t="str">
        <f>IFERROR(IF(COUNTIF(個人情報!$BI$5:$BI$401,"登録番号" &amp; リスト!O6635)&gt;=1,"",IF(VLOOKUP(O6635,登録者リスト!$A$1:$D$43729,4,FALSE)=基本情報!$D$6,O6635,"")),"")</f>
        <v/>
      </c>
    </row>
    <row r="6636" spans="15:16" x14ac:dyDescent="0.15">
      <c r="O6636">
        <v>6635</v>
      </c>
      <c r="P6636" t="str">
        <f>IFERROR(IF(COUNTIF(個人情報!$BI$5:$BI$401,"登録番号" &amp; リスト!O6636)&gt;=1,"",IF(VLOOKUP(O6636,登録者リスト!$A$1:$D$43729,4,FALSE)=基本情報!$D$6,O6636,"")),"")</f>
        <v/>
      </c>
    </row>
    <row r="6637" spans="15:16" x14ac:dyDescent="0.15">
      <c r="O6637">
        <v>6636</v>
      </c>
      <c r="P6637" t="str">
        <f>IFERROR(IF(COUNTIF(個人情報!$BI$5:$BI$401,"登録番号" &amp; リスト!O6637)&gt;=1,"",IF(VLOOKUP(O6637,登録者リスト!$A$1:$D$43729,4,FALSE)=基本情報!$D$6,O6637,"")),"")</f>
        <v/>
      </c>
    </row>
    <row r="6638" spans="15:16" x14ac:dyDescent="0.15">
      <c r="O6638">
        <v>6637</v>
      </c>
      <c r="P6638" t="str">
        <f>IFERROR(IF(COUNTIF(個人情報!$BI$5:$BI$401,"登録番号" &amp; リスト!O6638)&gt;=1,"",IF(VLOOKUP(O6638,登録者リスト!$A$1:$D$43729,4,FALSE)=基本情報!$D$6,O6638,"")),"")</f>
        <v/>
      </c>
    </row>
    <row r="6639" spans="15:16" x14ac:dyDescent="0.15">
      <c r="O6639">
        <v>6638</v>
      </c>
      <c r="P6639" t="str">
        <f>IFERROR(IF(COUNTIF(個人情報!$BI$5:$BI$401,"登録番号" &amp; リスト!O6639)&gt;=1,"",IF(VLOOKUP(O6639,登録者リスト!$A$1:$D$43729,4,FALSE)=基本情報!$D$6,O6639,"")),"")</f>
        <v/>
      </c>
    </row>
    <row r="6640" spans="15:16" x14ac:dyDescent="0.15">
      <c r="O6640">
        <v>6639</v>
      </c>
      <c r="P6640" t="str">
        <f>IFERROR(IF(COUNTIF(個人情報!$BI$5:$BI$401,"登録番号" &amp; リスト!O6640)&gt;=1,"",IF(VLOOKUP(O6640,登録者リスト!$A$1:$D$43729,4,FALSE)=基本情報!$D$6,O6640,"")),"")</f>
        <v/>
      </c>
    </row>
    <row r="6641" spans="15:16" x14ac:dyDescent="0.15">
      <c r="O6641">
        <v>6640</v>
      </c>
      <c r="P6641" t="str">
        <f>IFERROR(IF(COUNTIF(個人情報!$BI$5:$BI$401,"登録番号" &amp; リスト!O6641)&gt;=1,"",IF(VLOOKUP(O6641,登録者リスト!$A$1:$D$43729,4,FALSE)=基本情報!$D$6,O6641,"")),"")</f>
        <v/>
      </c>
    </row>
    <row r="6642" spans="15:16" x14ac:dyDescent="0.15">
      <c r="O6642">
        <v>6641</v>
      </c>
      <c r="P6642" t="str">
        <f>IFERROR(IF(COUNTIF(個人情報!$BI$5:$BI$401,"登録番号" &amp; リスト!O6642)&gt;=1,"",IF(VLOOKUP(O6642,登録者リスト!$A$1:$D$43729,4,FALSE)=基本情報!$D$6,O6642,"")),"")</f>
        <v/>
      </c>
    </row>
    <row r="6643" spans="15:16" x14ac:dyDescent="0.15">
      <c r="O6643">
        <v>6642</v>
      </c>
      <c r="P6643" t="str">
        <f>IFERROR(IF(COUNTIF(個人情報!$BI$5:$BI$401,"登録番号" &amp; リスト!O6643)&gt;=1,"",IF(VLOOKUP(O6643,登録者リスト!$A$1:$D$43729,4,FALSE)=基本情報!$D$6,O6643,"")),"")</f>
        <v/>
      </c>
    </row>
    <row r="6644" spans="15:16" x14ac:dyDescent="0.15">
      <c r="O6644">
        <v>6643</v>
      </c>
      <c r="P6644" t="str">
        <f>IFERROR(IF(COUNTIF(個人情報!$BI$5:$BI$401,"登録番号" &amp; リスト!O6644)&gt;=1,"",IF(VLOOKUP(O6644,登録者リスト!$A$1:$D$43729,4,FALSE)=基本情報!$D$6,O6644,"")),"")</f>
        <v/>
      </c>
    </row>
    <row r="6645" spans="15:16" x14ac:dyDescent="0.15">
      <c r="O6645">
        <v>6644</v>
      </c>
      <c r="P6645" t="str">
        <f>IFERROR(IF(COUNTIF(個人情報!$BI$5:$BI$401,"登録番号" &amp; リスト!O6645)&gt;=1,"",IF(VLOOKUP(O6645,登録者リスト!$A$1:$D$43729,4,FALSE)=基本情報!$D$6,O6645,"")),"")</f>
        <v/>
      </c>
    </row>
    <row r="6646" spans="15:16" x14ac:dyDescent="0.15">
      <c r="O6646">
        <v>6645</v>
      </c>
      <c r="P6646" t="str">
        <f>IFERROR(IF(COUNTIF(個人情報!$BI$5:$BI$401,"登録番号" &amp; リスト!O6646)&gt;=1,"",IF(VLOOKUP(O6646,登録者リスト!$A$1:$D$43729,4,FALSE)=基本情報!$D$6,O6646,"")),"")</f>
        <v/>
      </c>
    </row>
    <row r="6647" spans="15:16" x14ac:dyDescent="0.15">
      <c r="O6647">
        <v>6646</v>
      </c>
      <c r="P6647" t="str">
        <f>IFERROR(IF(COUNTIF(個人情報!$BI$5:$BI$401,"登録番号" &amp; リスト!O6647)&gt;=1,"",IF(VLOOKUP(O6647,登録者リスト!$A$1:$D$43729,4,FALSE)=基本情報!$D$6,O6647,"")),"")</f>
        <v/>
      </c>
    </row>
    <row r="6648" spans="15:16" x14ac:dyDescent="0.15">
      <c r="O6648">
        <v>6647</v>
      </c>
      <c r="P6648" t="str">
        <f>IFERROR(IF(COUNTIF(個人情報!$BI$5:$BI$401,"登録番号" &amp; リスト!O6648)&gt;=1,"",IF(VLOOKUP(O6648,登録者リスト!$A$1:$D$43729,4,FALSE)=基本情報!$D$6,O6648,"")),"")</f>
        <v/>
      </c>
    </row>
    <row r="6649" spans="15:16" x14ac:dyDescent="0.15">
      <c r="O6649">
        <v>6648</v>
      </c>
      <c r="P6649" t="str">
        <f>IFERROR(IF(COUNTIF(個人情報!$BI$5:$BI$401,"登録番号" &amp; リスト!O6649)&gt;=1,"",IF(VLOOKUP(O6649,登録者リスト!$A$1:$D$43729,4,FALSE)=基本情報!$D$6,O6649,"")),"")</f>
        <v/>
      </c>
    </row>
    <row r="6650" spans="15:16" x14ac:dyDescent="0.15">
      <c r="O6650">
        <v>6649</v>
      </c>
      <c r="P6650" t="str">
        <f>IFERROR(IF(COUNTIF(個人情報!$BI$5:$BI$401,"登録番号" &amp; リスト!O6650)&gt;=1,"",IF(VLOOKUP(O6650,登録者リスト!$A$1:$D$43729,4,FALSE)=基本情報!$D$6,O6650,"")),"")</f>
        <v/>
      </c>
    </row>
    <row r="6651" spans="15:16" x14ac:dyDescent="0.15">
      <c r="O6651">
        <v>6650</v>
      </c>
      <c r="P6651" t="str">
        <f>IFERROR(IF(COUNTIF(個人情報!$BI$5:$BI$401,"登録番号" &amp; リスト!O6651)&gt;=1,"",IF(VLOOKUP(O6651,登録者リスト!$A$1:$D$43729,4,FALSE)=基本情報!$D$6,O6651,"")),"")</f>
        <v/>
      </c>
    </row>
    <row r="6652" spans="15:16" x14ac:dyDescent="0.15">
      <c r="O6652">
        <v>6651</v>
      </c>
      <c r="P6652" t="str">
        <f>IFERROR(IF(COUNTIF(個人情報!$BI$5:$BI$401,"登録番号" &amp; リスト!O6652)&gt;=1,"",IF(VLOOKUP(O6652,登録者リスト!$A$1:$D$43729,4,FALSE)=基本情報!$D$6,O6652,"")),"")</f>
        <v/>
      </c>
    </row>
    <row r="6653" spans="15:16" x14ac:dyDescent="0.15">
      <c r="O6653">
        <v>6652</v>
      </c>
      <c r="P6653" t="str">
        <f>IFERROR(IF(COUNTIF(個人情報!$BI$5:$BI$401,"登録番号" &amp; リスト!O6653)&gt;=1,"",IF(VLOOKUP(O6653,登録者リスト!$A$1:$D$43729,4,FALSE)=基本情報!$D$6,O6653,"")),"")</f>
        <v/>
      </c>
    </row>
    <row r="6654" spans="15:16" x14ac:dyDescent="0.15">
      <c r="O6654">
        <v>6653</v>
      </c>
      <c r="P6654" t="str">
        <f>IFERROR(IF(COUNTIF(個人情報!$BI$5:$BI$401,"登録番号" &amp; リスト!O6654)&gt;=1,"",IF(VLOOKUP(O6654,登録者リスト!$A$1:$D$43729,4,FALSE)=基本情報!$D$6,O6654,"")),"")</f>
        <v/>
      </c>
    </row>
    <row r="6655" spans="15:16" x14ac:dyDescent="0.15">
      <c r="O6655">
        <v>6654</v>
      </c>
      <c r="P6655" t="str">
        <f>IFERROR(IF(COUNTIF(個人情報!$BI$5:$BI$401,"登録番号" &amp; リスト!O6655)&gt;=1,"",IF(VLOOKUP(O6655,登録者リスト!$A$1:$D$43729,4,FALSE)=基本情報!$D$6,O6655,"")),"")</f>
        <v/>
      </c>
    </row>
    <row r="6656" spans="15:16" x14ac:dyDescent="0.15">
      <c r="O6656">
        <v>6655</v>
      </c>
      <c r="P6656" t="str">
        <f>IFERROR(IF(COUNTIF(個人情報!$BI$5:$BI$401,"登録番号" &amp; リスト!O6656)&gt;=1,"",IF(VLOOKUP(O6656,登録者リスト!$A$1:$D$43729,4,FALSE)=基本情報!$D$6,O6656,"")),"")</f>
        <v/>
      </c>
    </row>
    <row r="6657" spans="15:16" x14ac:dyDescent="0.15">
      <c r="O6657">
        <v>6656</v>
      </c>
      <c r="P6657" t="str">
        <f>IFERROR(IF(COUNTIF(個人情報!$BI$5:$BI$401,"登録番号" &amp; リスト!O6657)&gt;=1,"",IF(VLOOKUP(O6657,登録者リスト!$A$1:$D$43729,4,FALSE)=基本情報!$D$6,O6657,"")),"")</f>
        <v/>
      </c>
    </row>
    <row r="6658" spans="15:16" x14ac:dyDescent="0.15">
      <c r="O6658">
        <v>6657</v>
      </c>
      <c r="P6658" t="str">
        <f>IFERROR(IF(COUNTIF(個人情報!$BI$5:$BI$401,"登録番号" &amp; リスト!O6658)&gt;=1,"",IF(VLOOKUP(O6658,登録者リスト!$A$1:$D$43729,4,FALSE)=基本情報!$D$6,O6658,"")),"")</f>
        <v/>
      </c>
    </row>
    <row r="6659" spans="15:16" x14ac:dyDescent="0.15">
      <c r="O6659">
        <v>6658</v>
      </c>
      <c r="P6659" t="str">
        <f>IFERROR(IF(COUNTIF(個人情報!$BI$5:$BI$401,"登録番号" &amp; リスト!O6659)&gt;=1,"",IF(VLOOKUP(O6659,登録者リスト!$A$1:$D$43729,4,FALSE)=基本情報!$D$6,O6659,"")),"")</f>
        <v/>
      </c>
    </row>
    <row r="6660" spans="15:16" x14ac:dyDescent="0.15">
      <c r="O6660">
        <v>6659</v>
      </c>
      <c r="P6660" t="str">
        <f>IFERROR(IF(COUNTIF(個人情報!$BI$5:$BI$401,"登録番号" &amp; リスト!O6660)&gt;=1,"",IF(VLOOKUP(O6660,登録者リスト!$A$1:$D$43729,4,FALSE)=基本情報!$D$6,O6660,"")),"")</f>
        <v/>
      </c>
    </row>
    <row r="6661" spans="15:16" x14ac:dyDescent="0.15">
      <c r="O6661">
        <v>6660</v>
      </c>
      <c r="P6661" t="str">
        <f>IFERROR(IF(COUNTIF(個人情報!$BI$5:$BI$401,"登録番号" &amp; リスト!O6661)&gt;=1,"",IF(VLOOKUP(O6661,登録者リスト!$A$1:$D$43729,4,FALSE)=基本情報!$D$6,O6661,"")),"")</f>
        <v/>
      </c>
    </row>
    <row r="6662" spans="15:16" x14ac:dyDescent="0.15">
      <c r="O6662">
        <v>6661</v>
      </c>
      <c r="P6662" t="str">
        <f>IFERROR(IF(COUNTIF(個人情報!$BI$5:$BI$401,"登録番号" &amp; リスト!O6662)&gt;=1,"",IF(VLOOKUP(O6662,登録者リスト!$A$1:$D$43729,4,FALSE)=基本情報!$D$6,O6662,"")),"")</f>
        <v/>
      </c>
    </row>
    <row r="6663" spans="15:16" x14ac:dyDescent="0.15">
      <c r="O6663">
        <v>6662</v>
      </c>
      <c r="P6663" t="str">
        <f>IFERROR(IF(COUNTIF(個人情報!$BI$5:$BI$401,"登録番号" &amp; リスト!O6663)&gt;=1,"",IF(VLOOKUP(O6663,登録者リスト!$A$1:$D$43729,4,FALSE)=基本情報!$D$6,O6663,"")),"")</f>
        <v/>
      </c>
    </row>
    <row r="6664" spans="15:16" x14ac:dyDescent="0.15">
      <c r="O6664">
        <v>6663</v>
      </c>
      <c r="P6664" t="str">
        <f>IFERROR(IF(COUNTIF(個人情報!$BI$5:$BI$401,"登録番号" &amp; リスト!O6664)&gt;=1,"",IF(VLOOKUP(O6664,登録者リスト!$A$1:$D$43729,4,FALSE)=基本情報!$D$6,O6664,"")),"")</f>
        <v/>
      </c>
    </row>
    <row r="6665" spans="15:16" x14ac:dyDescent="0.15">
      <c r="O6665">
        <v>6664</v>
      </c>
      <c r="P6665" t="str">
        <f>IFERROR(IF(COUNTIF(個人情報!$BI$5:$BI$401,"登録番号" &amp; リスト!O6665)&gt;=1,"",IF(VLOOKUP(O6665,登録者リスト!$A$1:$D$43729,4,FALSE)=基本情報!$D$6,O6665,"")),"")</f>
        <v/>
      </c>
    </row>
    <row r="6666" spans="15:16" x14ac:dyDescent="0.15">
      <c r="O6666">
        <v>6665</v>
      </c>
      <c r="P6666" t="str">
        <f>IFERROR(IF(COUNTIF(個人情報!$BI$5:$BI$401,"登録番号" &amp; リスト!O6666)&gt;=1,"",IF(VLOOKUP(O6666,登録者リスト!$A$1:$D$43729,4,FALSE)=基本情報!$D$6,O6666,"")),"")</f>
        <v/>
      </c>
    </row>
    <row r="6667" spans="15:16" x14ac:dyDescent="0.15">
      <c r="O6667">
        <v>6666</v>
      </c>
      <c r="P6667" t="str">
        <f>IFERROR(IF(COUNTIF(個人情報!$BI$5:$BI$401,"登録番号" &amp; リスト!O6667)&gt;=1,"",IF(VLOOKUP(O6667,登録者リスト!$A$1:$D$43729,4,FALSE)=基本情報!$D$6,O6667,"")),"")</f>
        <v/>
      </c>
    </row>
    <row r="6668" spans="15:16" x14ac:dyDescent="0.15">
      <c r="O6668">
        <v>6667</v>
      </c>
      <c r="P6668" t="str">
        <f>IFERROR(IF(COUNTIF(個人情報!$BI$5:$BI$401,"登録番号" &amp; リスト!O6668)&gt;=1,"",IF(VLOOKUP(O6668,登録者リスト!$A$1:$D$43729,4,FALSE)=基本情報!$D$6,O6668,"")),"")</f>
        <v/>
      </c>
    </row>
    <row r="6669" spans="15:16" x14ac:dyDescent="0.15">
      <c r="O6669">
        <v>6668</v>
      </c>
      <c r="P6669" t="str">
        <f>IFERROR(IF(COUNTIF(個人情報!$BI$5:$BI$401,"登録番号" &amp; リスト!O6669)&gt;=1,"",IF(VLOOKUP(O6669,登録者リスト!$A$1:$D$43729,4,FALSE)=基本情報!$D$6,O6669,"")),"")</f>
        <v/>
      </c>
    </row>
    <row r="6670" spans="15:16" x14ac:dyDescent="0.15">
      <c r="O6670">
        <v>6669</v>
      </c>
      <c r="P6670" t="str">
        <f>IFERROR(IF(COUNTIF(個人情報!$BI$5:$BI$401,"登録番号" &amp; リスト!O6670)&gt;=1,"",IF(VLOOKUP(O6670,登録者リスト!$A$1:$D$43729,4,FALSE)=基本情報!$D$6,O6670,"")),"")</f>
        <v/>
      </c>
    </row>
    <row r="6671" spans="15:16" x14ac:dyDescent="0.15">
      <c r="O6671">
        <v>6670</v>
      </c>
      <c r="P6671" t="str">
        <f>IFERROR(IF(COUNTIF(個人情報!$BI$5:$BI$401,"登録番号" &amp; リスト!O6671)&gt;=1,"",IF(VLOOKUP(O6671,登録者リスト!$A$1:$D$43729,4,FALSE)=基本情報!$D$6,O6671,"")),"")</f>
        <v/>
      </c>
    </row>
    <row r="6672" spans="15:16" x14ac:dyDescent="0.15">
      <c r="O6672">
        <v>6671</v>
      </c>
      <c r="P6672" t="str">
        <f>IFERROR(IF(COUNTIF(個人情報!$BI$5:$BI$401,"登録番号" &amp; リスト!O6672)&gt;=1,"",IF(VLOOKUP(O6672,登録者リスト!$A$1:$D$43729,4,FALSE)=基本情報!$D$6,O6672,"")),"")</f>
        <v/>
      </c>
    </row>
    <row r="6673" spans="15:16" x14ac:dyDescent="0.15">
      <c r="O6673">
        <v>6672</v>
      </c>
      <c r="P6673" t="str">
        <f>IFERROR(IF(COUNTIF(個人情報!$BI$5:$BI$401,"登録番号" &amp; リスト!O6673)&gt;=1,"",IF(VLOOKUP(O6673,登録者リスト!$A$1:$D$43729,4,FALSE)=基本情報!$D$6,O6673,"")),"")</f>
        <v/>
      </c>
    </row>
    <row r="6674" spans="15:16" x14ac:dyDescent="0.15">
      <c r="O6674">
        <v>6673</v>
      </c>
      <c r="P6674" t="str">
        <f>IFERROR(IF(COUNTIF(個人情報!$BI$5:$BI$401,"登録番号" &amp; リスト!O6674)&gt;=1,"",IF(VLOOKUP(O6674,登録者リスト!$A$1:$D$43729,4,FALSE)=基本情報!$D$6,O6674,"")),"")</f>
        <v/>
      </c>
    </row>
    <row r="6675" spans="15:16" x14ac:dyDescent="0.15">
      <c r="O6675">
        <v>6674</v>
      </c>
      <c r="P6675" t="str">
        <f>IFERROR(IF(COUNTIF(個人情報!$BI$5:$BI$401,"登録番号" &amp; リスト!O6675)&gt;=1,"",IF(VLOOKUP(O6675,登録者リスト!$A$1:$D$43729,4,FALSE)=基本情報!$D$6,O6675,"")),"")</f>
        <v/>
      </c>
    </row>
    <row r="6676" spans="15:16" x14ac:dyDescent="0.15">
      <c r="O6676">
        <v>6675</v>
      </c>
      <c r="P6676" t="str">
        <f>IFERROR(IF(COUNTIF(個人情報!$BI$5:$BI$401,"登録番号" &amp; リスト!O6676)&gt;=1,"",IF(VLOOKUP(O6676,登録者リスト!$A$1:$D$43729,4,FALSE)=基本情報!$D$6,O6676,"")),"")</f>
        <v/>
      </c>
    </row>
    <row r="6677" spans="15:16" x14ac:dyDescent="0.15">
      <c r="O6677">
        <v>6676</v>
      </c>
      <c r="P6677" t="str">
        <f>IFERROR(IF(COUNTIF(個人情報!$BI$5:$BI$401,"登録番号" &amp; リスト!O6677)&gt;=1,"",IF(VLOOKUP(O6677,登録者リスト!$A$1:$D$43729,4,FALSE)=基本情報!$D$6,O6677,"")),"")</f>
        <v/>
      </c>
    </row>
    <row r="6678" spans="15:16" x14ac:dyDescent="0.15">
      <c r="O6678">
        <v>6677</v>
      </c>
      <c r="P6678" t="str">
        <f>IFERROR(IF(COUNTIF(個人情報!$BI$5:$BI$401,"登録番号" &amp; リスト!O6678)&gt;=1,"",IF(VLOOKUP(O6678,登録者リスト!$A$1:$D$43729,4,FALSE)=基本情報!$D$6,O6678,"")),"")</f>
        <v/>
      </c>
    </row>
    <row r="6679" spans="15:16" x14ac:dyDescent="0.15">
      <c r="O6679">
        <v>6678</v>
      </c>
      <c r="P6679" t="str">
        <f>IFERROR(IF(COUNTIF(個人情報!$BI$5:$BI$401,"登録番号" &amp; リスト!O6679)&gt;=1,"",IF(VLOOKUP(O6679,登録者リスト!$A$1:$D$43729,4,FALSE)=基本情報!$D$6,O6679,"")),"")</f>
        <v/>
      </c>
    </row>
    <row r="6680" spans="15:16" x14ac:dyDescent="0.15">
      <c r="O6680">
        <v>6679</v>
      </c>
      <c r="P6680" t="str">
        <f>IFERROR(IF(COUNTIF(個人情報!$BI$5:$BI$401,"登録番号" &amp; リスト!O6680)&gt;=1,"",IF(VLOOKUP(O6680,登録者リスト!$A$1:$D$43729,4,FALSE)=基本情報!$D$6,O6680,"")),"")</f>
        <v/>
      </c>
    </row>
    <row r="6681" spans="15:16" x14ac:dyDescent="0.15">
      <c r="O6681">
        <v>6680</v>
      </c>
      <c r="P6681" t="str">
        <f>IFERROR(IF(COUNTIF(個人情報!$BI$5:$BI$401,"登録番号" &amp; リスト!O6681)&gt;=1,"",IF(VLOOKUP(O6681,登録者リスト!$A$1:$D$43729,4,FALSE)=基本情報!$D$6,O6681,"")),"")</f>
        <v/>
      </c>
    </row>
    <row r="6682" spans="15:16" x14ac:dyDescent="0.15">
      <c r="O6682">
        <v>6681</v>
      </c>
      <c r="P6682" t="str">
        <f>IFERROR(IF(COUNTIF(個人情報!$BI$5:$BI$401,"登録番号" &amp; リスト!O6682)&gt;=1,"",IF(VLOOKUP(O6682,登録者リスト!$A$1:$D$43729,4,FALSE)=基本情報!$D$6,O6682,"")),"")</f>
        <v/>
      </c>
    </row>
    <row r="6683" spans="15:16" x14ac:dyDescent="0.15">
      <c r="O6683">
        <v>6682</v>
      </c>
      <c r="P6683" t="str">
        <f>IFERROR(IF(COUNTIF(個人情報!$BI$5:$BI$401,"登録番号" &amp; リスト!O6683)&gt;=1,"",IF(VLOOKUP(O6683,登録者リスト!$A$1:$D$43729,4,FALSE)=基本情報!$D$6,O6683,"")),"")</f>
        <v/>
      </c>
    </row>
    <row r="6684" spans="15:16" x14ac:dyDescent="0.15">
      <c r="O6684">
        <v>6683</v>
      </c>
      <c r="P6684" t="str">
        <f>IFERROR(IF(COUNTIF(個人情報!$BI$5:$BI$401,"登録番号" &amp; リスト!O6684)&gt;=1,"",IF(VLOOKUP(O6684,登録者リスト!$A$1:$D$43729,4,FALSE)=基本情報!$D$6,O6684,"")),"")</f>
        <v/>
      </c>
    </row>
    <row r="6685" spans="15:16" x14ac:dyDescent="0.15">
      <c r="O6685">
        <v>6684</v>
      </c>
      <c r="P6685" t="str">
        <f>IFERROR(IF(COUNTIF(個人情報!$BI$5:$BI$401,"登録番号" &amp; リスト!O6685)&gt;=1,"",IF(VLOOKUP(O6685,登録者リスト!$A$1:$D$43729,4,FALSE)=基本情報!$D$6,O6685,"")),"")</f>
        <v/>
      </c>
    </row>
    <row r="6686" spans="15:16" x14ac:dyDescent="0.15">
      <c r="O6686">
        <v>6685</v>
      </c>
      <c r="P6686" t="str">
        <f>IFERROR(IF(COUNTIF(個人情報!$BI$5:$BI$401,"登録番号" &amp; リスト!O6686)&gt;=1,"",IF(VLOOKUP(O6686,登録者リスト!$A$1:$D$43729,4,FALSE)=基本情報!$D$6,O6686,"")),"")</f>
        <v/>
      </c>
    </row>
    <row r="6687" spans="15:16" x14ac:dyDescent="0.15">
      <c r="O6687">
        <v>6686</v>
      </c>
      <c r="P6687" t="str">
        <f>IFERROR(IF(COUNTIF(個人情報!$BI$5:$BI$401,"登録番号" &amp; リスト!O6687)&gt;=1,"",IF(VLOOKUP(O6687,登録者リスト!$A$1:$D$43729,4,FALSE)=基本情報!$D$6,O6687,"")),"")</f>
        <v/>
      </c>
    </row>
    <row r="6688" spans="15:16" x14ac:dyDescent="0.15">
      <c r="O6688">
        <v>6687</v>
      </c>
      <c r="P6688" t="str">
        <f>IFERROR(IF(COUNTIF(個人情報!$BI$5:$BI$401,"登録番号" &amp; リスト!O6688)&gt;=1,"",IF(VLOOKUP(O6688,登録者リスト!$A$1:$D$43729,4,FALSE)=基本情報!$D$6,O6688,"")),"")</f>
        <v/>
      </c>
    </row>
    <row r="6689" spans="15:16" x14ac:dyDescent="0.15">
      <c r="O6689">
        <v>6688</v>
      </c>
      <c r="P6689" t="str">
        <f>IFERROR(IF(COUNTIF(個人情報!$BI$5:$BI$401,"登録番号" &amp; リスト!O6689)&gt;=1,"",IF(VLOOKUP(O6689,登録者リスト!$A$1:$D$43729,4,FALSE)=基本情報!$D$6,O6689,"")),"")</f>
        <v/>
      </c>
    </row>
    <row r="6690" spans="15:16" x14ac:dyDescent="0.15">
      <c r="O6690">
        <v>6689</v>
      </c>
      <c r="P6690" t="str">
        <f>IFERROR(IF(COUNTIF(個人情報!$BI$5:$BI$401,"登録番号" &amp; リスト!O6690)&gt;=1,"",IF(VLOOKUP(O6690,登録者リスト!$A$1:$D$43729,4,FALSE)=基本情報!$D$6,O6690,"")),"")</f>
        <v/>
      </c>
    </row>
    <row r="6691" spans="15:16" x14ac:dyDescent="0.15">
      <c r="O6691">
        <v>6690</v>
      </c>
      <c r="P6691" t="str">
        <f>IFERROR(IF(COUNTIF(個人情報!$BI$5:$BI$401,"登録番号" &amp; リスト!O6691)&gt;=1,"",IF(VLOOKUP(O6691,登録者リスト!$A$1:$D$43729,4,FALSE)=基本情報!$D$6,O6691,"")),"")</f>
        <v/>
      </c>
    </row>
    <row r="6692" spans="15:16" x14ac:dyDescent="0.15">
      <c r="O6692">
        <v>6691</v>
      </c>
      <c r="P6692" t="str">
        <f>IFERROR(IF(COUNTIF(個人情報!$BI$5:$BI$401,"登録番号" &amp; リスト!O6692)&gt;=1,"",IF(VLOOKUP(O6692,登録者リスト!$A$1:$D$43729,4,FALSE)=基本情報!$D$6,O6692,"")),"")</f>
        <v/>
      </c>
    </row>
    <row r="6693" spans="15:16" x14ac:dyDescent="0.15">
      <c r="O6693">
        <v>6692</v>
      </c>
      <c r="P6693" t="str">
        <f>IFERROR(IF(COUNTIF(個人情報!$BI$5:$BI$401,"登録番号" &amp; リスト!O6693)&gt;=1,"",IF(VLOOKUP(O6693,登録者リスト!$A$1:$D$43729,4,FALSE)=基本情報!$D$6,O6693,"")),"")</f>
        <v/>
      </c>
    </row>
    <row r="6694" spans="15:16" x14ac:dyDescent="0.15">
      <c r="O6694">
        <v>6693</v>
      </c>
      <c r="P6694" t="str">
        <f>IFERROR(IF(COUNTIF(個人情報!$BI$5:$BI$401,"登録番号" &amp; リスト!O6694)&gt;=1,"",IF(VLOOKUP(O6694,登録者リスト!$A$1:$D$43729,4,FALSE)=基本情報!$D$6,O6694,"")),"")</f>
        <v/>
      </c>
    </row>
    <row r="6695" spans="15:16" x14ac:dyDescent="0.15">
      <c r="O6695">
        <v>6694</v>
      </c>
      <c r="P6695" t="str">
        <f>IFERROR(IF(COUNTIF(個人情報!$BI$5:$BI$401,"登録番号" &amp; リスト!O6695)&gt;=1,"",IF(VLOOKUP(O6695,登録者リスト!$A$1:$D$43729,4,FALSE)=基本情報!$D$6,O6695,"")),"")</f>
        <v/>
      </c>
    </row>
    <row r="6696" spans="15:16" x14ac:dyDescent="0.15">
      <c r="O6696">
        <v>6695</v>
      </c>
      <c r="P6696" t="str">
        <f>IFERROR(IF(COUNTIF(個人情報!$BI$5:$BI$401,"登録番号" &amp; リスト!O6696)&gt;=1,"",IF(VLOOKUP(O6696,登録者リスト!$A$1:$D$43729,4,FALSE)=基本情報!$D$6,O6696,"")),"")</f>
        <v/>
      </c>
    </row>
    <row r="6697" spans="15:16" x14ac:dyDescent="0.15">
      <c r="O6697">
        <v>6696</v>
      </c>
      <c r="P6697" t="str">
        <f>IFERROR(IF(COUNTIF(個人情報!$BI$5:$BI$401,"登録番号" &amp; リスト!O6697)&gt;=1,"",IF(VLOOKUP(O6697,登録者リスト!$A$1:$D$43729,4,FALSE)=基本情報!$D$6,O6697,"")),"")</f>
        <v/>
      </c>
    </row>
    <row r="6698" spans="15:16" x14ac:dyDescent="0.15">
      <c r="O6698">
        <v>6697</v>
      </c>
      <c r="P6698" t="str">
        <f>IFERROR(IF(COUNTIF(個人情報!$BI$5:$BI$401,"登録番号" &amp; リスト!O6698)&gt;=1,"",IF(VLOOKUP(O6698,登録者リスト!$A$1:$D$43729,4,FALSE)=基本情報!$D$6,O6698,"")),"")</f>
        <v/>
      </c>
    </row>
    <row r="6699" spans="15:16" x14ac:dyDescent="0.15">
      <c r="O6699">
        <v>6698</v>
      </c>
      <c r="P6699" t="str">
        <f>IFERROR(IF(COUNTIF(個人情報!$BI$5:$BI$401,"登録番号" &amp; リスト!O6699)&gt;=1,"",IF(VLOOKUP(O6699,登録者リスト!$A$1:$D$43729,4,FALSE)=基本情報!$D$6,O6699,"")),"")</f>
        <v/>
      </c>
    </row>
    <row r="6700" spans="15:16" x14ac:dyDescent="0.15">
      <c r="O6700">
        <v>6699</v>
      </c>
      <c r="P6700" t="str">
        <f>IFERROR(IF(COUNTIF(個人情報!$BI$5:$BI$401,"登録番号" &amp; リスト!O6700)&gt;=1,"",IF(VLOOKUP(O6700,登録者リスト!$A$1:$D$43729,4,FALSE)=基本情報!$D$6,O6700,"")),"")</f>
        <v/>
      </c>
    </row>
    <row r="6701" spans="15:16" x14ac:dyDescent="0.15">
      <c r="O6701">
        <v>6700</v>
      </c>
      <c r="P6701" t="str">
        <f>IFERROR(IF(COUNTIF(個人情報!$BI$5:$BI$401,"登録番号" &amp; リスト!O6701)&gt;=1,"",IF(VLOOKUP(O6701,登録者リスト!$A$1:$D$43729,4,FALSE)=基本情報!$D$6,O6701,"")),"")</f>
        <v/>
      </c>
    </row>
    <row r="6702" spans="15:16" x14ac:dyDescent="0.15">
      <c r="O6702">
        <v>6701</v>
      </c>
      <c r="P6702" t="str">
        <f>IFERROR(IF(COUNTIF(個人情報!$BI$5:$BI$401,"登録番号" &amp; リスト!O6702)&gt;=1,"",IF(VLOOKUP(O6702,登録者リスト!$A$1:$D$43729,4,FALSE)=基本情報!$D$6,O6702,"")),"")</f>
        <v/>
      </c>
    </row>
    <row r="6703" spans="15:16" x14ac:dyDescent="0.15">
      <c r="O6703">
        <v>6702</v>
      </c>
      <c r="P6703" t="str">
        <f>IFERROR(IF(COUNTIF(個人情報!$BI$5:$BI$401,"登録番号" &amp; リスト!O6703)&gt;=1,"",IF(VLOOKUP(O6703,登録者リスト!$A$1:$D$43729,4,FALSE)=基本情報!$D$6,O6703,"")),"")</f>
        <v/>
      </c>
    </row>
    <row r="6704" spans="15:16" x14ac:dyDescent="0.15">
      <c r="O6704">
        <v>6703</v>
      </c>
      <c r="P6704" t="str">
        <f>IFERROR(IF(COUNTIF(個人情報!$BI$5:$BI$401,"登録番号" &amp; リスト!O6704)&gt;=1,"",IF(VLOOKUP(O6704,登録者リスト!$A$1:$D$43729,4,FALSE)=基本情報!$D$6,O6704,"")),"")</f>
        <v/>
      </c>
    </row>
    <row r="6705" spans="15:16" x14ac:dyDescent="0.15">
      <c r="O6705">
        <v>6704</v>
      </c>
      <c r="P6705" t="str">
        <f>IFERROR(IF(COUNTIF(個人情報!$BI$5:$BI$401,"登録番号" &amp; リスト!O6705)&gt;=1,"",IF(VLOOKUP(O6705,登録者リスト!$A$1:$D$43729,4,FALSE)=基本情報!$D$6,O6705,"")),"")</f>
        <v/>
      </c>
    </row>
    <row r="6706" spans="15:16" x14ac:dyDescent="0.15">
      <c r="O6706">
        <v>6705</v>
      </c>
      <c r="P6706" t="str">
        <f>IFERROR(IF(COUNTIF(個人情報!$BI$5:$BI$401,"登録番号" &amp; リスト!O6706)&gt;=1,"",IF(VLOOKUP(O6706,登録者リスト!$A$1:$D$43729,4,FALSE)=基本情報!$D$6,O6706,"")),"")</f>
        <v/>
      </c>
    </row>
    <row r="6707" spans="15:16" x14ac:dyDescent="0.15">
      <c r="O6707">
        <v>6706</v>
      </c>
      <c r="P6707" t="str">
        <f>IFERROR(IF(COUNTIF(個人情報!$BI$5:$BI$401,"登録番号" &amp; リスト!O6707)&gt;=1,"",IF(VLOOKUP(O6707,登録者リスト!$A$1:$D$43729,4,FALSE)=基本情報!$D$6,O6707,"")),"")</f>
        <v/>
      </c>
    </row>
    <row r="6708" spans="15:16" x14ac:dyDescent="0.15">
      <c r="O6708">
        <v>6707</v>
      </c>
      <c r="P6708" t="str">
        <f>IFERROR(IF(COUNTIF(個人情報!$BI$5:$BI$401,"登録番号" &amp; リスト!O6708)&gt;=1,"",IF(VLOOKUP(O6708,登録者リスト!$A$1:$D$43729,4,FALSE)=基本情報!$D$6,O6708,"")),"")</f>
        <v/>
      </c>
    </row>
    <row r="6709" spans="15:16" x14ac:dyDescent="0.15">
      <c r="O6709">
        <v>6708</v>
      </c>
      <c r="P6709" t="str">
        <f>IFERROR(IF(COUNTIF(個人情報!$BI$5:$BI$401,"登録番号" &amp; リスト!O6709)&gt;=1,"",IF(VLOOKUP(O6709,登録者リスト!$A$1:$D$43729,4,FALSE)=基本情報!$D$6,O6709,"")),"")</f>
        <v/>
      </c>
    </row>
    <row r="6710" spans="15:16" x14ac:dyDescent="0.15">
      <c r="O6710">
        <v>6709</v>
      </c>
      <c r="P6710" t="str">
        <f>IFERROR(IF(COUNTIF(個人情報!$BI$5:$BI$401,"登録番号" &amp; リスト!O6710)&gt;=1,"",IF(VLOOKUP(O6710,登録者リスト!$A$1:$D$43729,4,FALSE)=基本情報!$D$6,O6710,"")),"")</f>
        <v/>
      </c>
    </row>
    <row r="6711" spans="15:16" x14ac:dyDescent="0.15">
      <c r="O6711">
        <v>6710</v>
      </c>
      <c r="P6711" t="str">
        <f>IFERROR(IF(COUNTIF(個人情報!$BI$5:$BI$401,"登録番号" &amp; リスト!O6711)&gt;=1,"",IF(VLOOKUP(O6711,登録者リスト!$A$1:$D$43729,4,FALSE)=基本情報!$D$6,O6711,"")),"")</f>
        <v/>
      </c>
    </row>
    <row r="6712" spans="15:16" x14ac:dyDescent="0.15">
      <c r="O6712">
        <v>6711</v>
      </c>
      <c r="P6712" t="str">
        <f>IFERROR(IF(COUNTIF(個人情報!$BI$5:$BI$401,"登録番号" &amp; リスト!O6712)&gt;=1,"",IF(VLOOKUP(O6712,登録者リスト!$A$1:$D$43729,4,FALSE)=基本情報!$D$6,O6712,"")),"")</f>
        <v/>
      </c>
    </row>
    <row r="6713" spans="15:16" x14ac:dyDescent="0.15">
      <c r="O6713">
        <v>6712</v>
      </c>
      <c r="P6713" t="str">
        <f>IFERROR(IF(COUNTIF(個人情報!$BI$5:$BI$401,"登録番号" &amp; リスト!O6713)&gt;=1,"",IF(VLOOKUP(O6713,登録者リスト!$A$1:$D$43729,4,FALSE)=基本情報!$D$6,O6713,"")),"")</f>
        <v/>
      </c>
    </row>
    <row r="6714" spans="15:16" x14ac:dyDescent="0.15">
      <c r="O6714">
        <v>6713</v>
      </c>
      <c r="P6714" t="str">
        <f>IFERROR(IF(COUNTIF(個人情報!$BI$5:$BI$401,"登録番号" &amp; リスト!O6714)&gt;=1,"",IF(VLOOKUP(O6714,登録者リスト!$A$1:$D$43729,4,FALSE)=基本情報!$D$6,O6714,"")),"")</f>
        <v/>
      </c>
    </row>
    <row r="6715" spans="15:16" x14ac:dyDescent="0.15">
      <c r="O6715">
        <v>6714</v>
      </c>
      <c r="P6715" t="str">
        <f>IFERROR(IF(COUNTIF(個人情報!$BI$5:$BI$401,"登録番号" &amp; リスト!O6715)&gt;=1,"",IF(VLOOKUP(O6715,登録者リスト!$A$1:$D$43729,4,FALSE)=基本情報!$D$6,O6715,"")),"")</f>
        <v/>
      </c>
    </row>
    <row r="6716" spans="15:16" x14ac:dyDescent="0.15">
      <c r="O6716">
        <v>6715</v>
      </c>
      <c r="P6716" t="str">
        <f>IFERROR(IF(COUNTIF(個人情報!$BI$5:$BI$401,"登録番号" &amp; リスト!O6716)&gt;=1,"",IF(VLOOKUP(O6716,登録者リスト!$A$1:$D$43729,4,FALSE)=基本情報!$D$6,O6716,"")),"")</f>
        <v/>
      </c>
    </row>
    <row r="6717" spans="15:16" x14ac:dyDescent="0.15">
      <c r="O6717">
        <v>6716</v>
      </c>
      <c r="P6717" t="str">
        <f>IFERROR(IF(COUNTIF(個人情報!$BI$5:$BI$401,"登録番号" &amp; リスト!O6717)&gt;=1,"",IF(VLOOKUP(O6717,登録者リスト!$A$1:$D$43729,4,FALSE)=基本情報!$D$6,O6717,"")),"")</f>
        <v/>
      </c>
    </row>
    <row r="6718" spans="15:16" x14ac:dyDescent="0.15">
      <c r="O6718">
        <v>6717</v>
      </c>
      <c r="P6718" t="str">
        <f>IFERROR(IF(COUNTIF(個人情報!$BI$5:$BI$401,"登録番号" &amp; リスト!O6718)&gt;=1,"",IF(VLOOKUP(O6718,登録者リスト!$A$1:$D$43729,4,FALSE)=基本情報!$D$6,O6718,"")),"")</f>
        <v/>
      </c>
    </row>
    <row r="6719" spans="15:16" x14ac:dyDescent="0.15">
      <c r="O6719">
        <v>6718</v>
      </c>
      <c r="P6719" t="str">
        <f>IFERROR(IF(COUNTIF(個人情報!$BI$5:$BI$401,"登録番号" &amp; リスト!O6719)&gt;=1,"",IF(VLOOKUP(O6719,登録者リスト!$A$1:$D$43729,4,FALSE)=基本情報!$D$6,O6719,"")),"")</f>
        <v/>
      </c>
    </row>
    <row r="6720" spans="15:16" x14ac:dyDescent="0.15">
      <c r="O6720">
        <v>6719</v>
      </c>
      <c r="P6720" t="str">
        <f>IFERROR(IF(COUNTIF(個人情報!$BI$5:$BI$401,"登録番号" &amp; リスト!O6720)&gt;=1,"",IF(VLOOKUP(O6720,登録者リスト!$A$1:$D$43729,4,FALSE)=基本情報!$D$6,O6720,"")),"")</f>
        <v/>
      </c>
    </row>
    <row r="6721" spans="15:16" x14ac:dyDescent="0.15">
      <c r="O6721">
        <v>6720</v>
      </c>
      <c r="P6721" t="str">
        <f>IFERROR(IF(COUNTIF(個人情報!$BI$5:$BI$401,"登録番号" &amp; リスト!O6721)&gt;=1,"",IF(VLOOKUP(O6721,登録者リスト!$A$1:$D$43729,4,FALSE)=基本情報!$D$6,O6721,"")),"")</f>
        <v/>
      </c>
    </row>
    <row r="6722" spans="15:16" x14ac:dyDescent="0.15">
      <c r="O6722">
        <v>6721</v>
      </c>
      <c r="P6722" t="str">
        <f>IFERROR(IF(COUNTIF(個人情報!$BI$5:$BI$401,"登録番号" &amp; リスト!O6722)&gt;=1,"",IF(VLOOKUP(O6722,登録者リスト!$A$1:$D$43729,4,FALSE)=基本情報!$D$6,O6722,"")),"")</f>
        <v/>
      </c>
    </row>
    <row r="6723" spans="15:16" x14ac:dyDescent="0.15">
      <c r="O6723">
        <v>6722</v>
      </c>
      <c r="P6723" t="str">
        <f>IFERROR(IF(COUNTIF(個人情報!$BI$5:$BI$401,"登録番号" &amp; リスト!O6723)&gt;=1,"",IF(VLOOKUP(O6723,登録者リスト!$A$1:$D$43729,4,FALSE)=基本情報!$D$6,O6723,"")),"")</f>
        <v/>
      </c>
    </row>
    <row r="6724" spans="15:16" x14ac:dyDescent="0.15">
      <c r="O6724">
        <v>6723</v>
      </c>
      <c r="P6724" t="str">
        <f>IFERROR(IF(COUNTIF(個人情報!$BI$5:$BI$401,"登録番号" &amp; リスト!O6724)&gt;=1,"",IF(VLOOKUP(O6724,登録者リスト!$A$1:$D$43729,4,FALSE)=基本情報!$D$6,O6724,"")),"")</f>
        <v/>
      </c>
    </row>
    <row r="6725" spans="15:16" x14ac:dyDescent="0.15">
      <c r="O6725">
        <v>6724</v>
      </c>
      <c r="P6725" t="str">
        <f>IFERROR(IF(COUNTIF(個人情報!$BI$5:$BI$401,"登録番号" &amp; リスト!O6725)&gt;=1,"",IF(VLOOKUP(O6725,登録者リスト!$A$1:$D$43729,4,FALSE)=基本情報!$D$6,O6725,"")),"")</f>
        <v/>
      </c>
    </row>
    <row r="6726" spans="15:16" x14ac:dyDescent="0.15">
      <c r="O6726">
        <v>6725</v>
      </c>
      <c r="P6726" t="str">
        <f>IFERROR(IF(COUNTIF(個人情報!$BI$5:$BI$401,"登録番号" &amp; リスト!O6726)&gt;=1,"",IF(VLOOKUP(O6726,登録者リスト!$A$1:$D$43729,4,FALSE)=基本情報!$D$6,O6726,"")),"")</f>
        <v/>
      </c>
    </row>
    <row r="6727" spans="15:16" x14ac:dyDescent="0.15">
      <c r="O6727">
        <v>6726</v>
      </c>
      <c r="P6727" t="str">
        <f>IFERROR(IF(COUNTIF(個人情報!$BI$5:$BI$401,"登録番号" &amp; リスト!O6727)&gt;=1,"",IF(VLOOKUP(O6727,登録者リスト!$A$1:$D$43729,4,FALSE)=基本情報!$D$6,O6727,"")),"")</f>
        <v/>
      </c>
    </row>
    <row r="6728" spans="15:16" x14ac:dyDescent="0.15">
      <c r="O6728">
        <v>6727</v>
      </c>
      <c r="P6728" t="str">
        <f>IFERROR(IF(COUNTIF(個人情報!$BI$5:$BI$401,"登録番号" &amp; リスト!O6728)&gt;=1,"",IF(VLOOKUP(O6728,登録者リスト!$A$1:$D$43729,4,FALSE)=基本情報!$D$6,O6728,"")),"")</f>
        <v/>
      </c>
    </row>
    <row r="6729" spans="15:16" x14ac:dyDescent="0.15">
      <c r="O6729">
        <v>6728</v>
      </c>
      <c r="P6729" t="str">
        <f>IFERROR(IF(COUNTIF(個人情報!$BI$5:$BI$401,"登録番号" &amp; リスト!O6729)&gt;=1,"",IF(VLOOKUP(O6729,登録者リスト!$A$1:$D$43729,4,FALSE)=基本情報!$D$6,O6729,"")),"")</f>
        <v/>
      </c>
    </row>
    <row r="6730" spans="15:16" x14ac:dyDescent="0.15">
      <c r="O6730">
        <v>6729</v>
      </c>
      <c r="P6730" t="str">
        <f>IFERROR(IF(COUNTIF(個人情報!$BI$5:$BI$401,"登録番号" &amp; リスト!O6730)&gt;=1,"",IF(VLOOKUP(O6730,登録者リスト!$A$1:$D$43729,4,FALSE)=基本情報!$D$6,O6730,"")),"")</f>
        <v/>
      </c>
    </row>
    <row r="6731" spans="15:16" x14ac:dyDescent="0.15">
      <c r="O6731">
        <v>6730</v>
      </c>
      <c r="P6731" t="str">
        <f>IFERROR(IF(COUNTIF(個人情報!$BI$5:$BI$401,"登録番号" &amp; リスト!O6731)&gt;=1,"",IF(VLOOKUP(O6731,登録者リスト!$A$1:$D$43729,4,FALSE)=基本情報!$D$6,O6731,"")),"")</f>
        <v/>
      </c>
    </row>
    <row r="6732" spans="15:16" x14ac:dyDescent="0.15">
      <c r="O6732">
        <v>6731</v>
      </c>
      <c r="P6732" t="str">
        <f>IFERROR(IF(COUNTIF(個人情報!$BI$5:$BI$401,"登録番号" &amp; リスト!O6732)&gt;=1,"",IF(VLOOKUP(O6732,登録者リスト!$A$1:$D$43729,4,FALSE)=基本情報!$D$6,O6732,"")),"")</f>
        <v/>
      </c>
    </row>
    <row r="6733" spans="15:16" x14ac:dyDescent="0.15">
      <c r="O6733">
        <v>6732</v>
      </c>
      <c r="P6733" t="str">
        <f>IFERROR(IF(COUNTIF(個人情報!$BI$5:$BI$401,"登録番号" &amp; リスト!O6733)&gt;=1,"",IF(VLOOKUP(O6733,登録者リスト!$A$1:$D$43729,4,FALSE)=基本情報!$D$6,O6733,"")),"")</f>
        <v/>
      </c>
    </row>
    <row r="6734" spans="15:16" x14ac:dyDescent="0.15">
      <c r="O6734">
        <v>6733</v>
      </c>
      <c r="P6734" t="str">
        <f>IFERROR(IF(COUNTIF(個人情報!$BI$5:$BI$401,"登録番号" &amp; リスト!O6734)&gt;=1,"",IF(VLOOKUP(O6734,登録者リスト!$A$1:$D$43729,4,FALSE)=基本情報!$D$6,O6734,"")),"")</f>
        <v/>
      </c>
    </row>
    <row r="6735" spans="15:16" x14ac:dyDescent="0.15">
      <c r="O6735">
        <v>6734</v>
      </c>
      <c r="P6735" t="str">
        <f>IFERROR(IF(COUNTIF(個人情報!$BI$5:$BI$401,"登録番号" &amp; リスト!O6735)&gt;=1,"",IF(VLOOKUP(O6735,登録者リスト!$A$1:$D$43729,4,FALSE)=基本情報!$D$6,O6735,"")),"")</f>
        <v/>
      </c>
    </row>
    <row r="6736" spans="15:16" x14ac:dyDescent="0.15">
      <c r="O6736">
        <v>6735</v>
      </c>
      <c r="P6736" t="str">
        <f>IFERROR(IF(COUNTIF(個人情報!$BI$5:$BI$401,"登録番号" &amp; リスト!O6736)&gt;=1,"",IF(VLOOKUP(O6736,登録者リスト!$A$1:$D$43729,4,FALSE)=基本情報!$D$6,O6736,"")),"")</f>
        <v/>
      </c>
    </row>
    <row r="6737" spans="15:16" x14ac:dyDescent="0.15">
      <c r="O6737">
        <v>6736</v>
      </c>
      <c r="P6737" t="str">
        <f>IFERROR(IF(COUNTIF(個人情報!$BI$5:$BI$401,"登録番号" &amp; リスト!O6737)&gt;=1,"",IF(VLOOKUP(O6737,登録者リスト!$A$1:$D$43729,4,FALSE)=基本情報!$D$6,O6737,"")),"")</f>
        <v/>
      </c>
    </row>
    <row r="6738" spans="15:16" x14ac:dyDescent="0.15">
      <c r="O6738">
        <v>6737</v>
      </c>
      <c r="P6738" t="str">
        <f>IFERROR(IF(COUNTIF(個人情報!$BI$5:$BI$401,"登録番号" &amp; リスト!O6738)&gt;=1,"",IF(VLOOKUP(O6738,登録者リスト!$A$1:$D$43729,4,FALSE)=基本情報!$D$6,O6738,"")),"")</f>
        <v/>
      </c>
    </row>
    <row r="6739" spans="15:16" x14ac:dyDescent="0.15">
      <c r="O6739">
        <v>6738</v>
      </c>
      <c r="P6739" t="str">
        <f>IFERROR(IF(COUNTIF(個人情報!$BI$5:$BI$401,"登録番号" &amp; リスト!O6739)&gt;=1,"",IF(VLOOKUP(O6739,登録者リスト!$A$1:$D$43729,4,FALSE)=基本情報!$D$6,O6739,"")),"")</f>
        <v/>
      </c>
    </row>
    <row r="6740" spans="15:16" x14ac:dyDescent="0.15">
      <c r="O6740">
        <v>6739</v>
      </c>
      <c r="P6740" t="str">
        <f>IFERROR(IF(COUNTIF(個人情報!$BI$5:$BI$401,"登録番号" &amp; リスト!O6740)&gt;=1,"",IF(VLOOKUP(O6740,登録者リスト!$A$1:$D$43729,4,FALSE)=基本情報!$D$6,O6740,"")),"")</f>
        <v/>
      </c>
    </row>
    <row r="6741" spans="15:16" x14ac:dyDescent="0.15">
      <c r="O6741">
        <v>6740</v>
      </c>
      <c r="P6741" t="str">
        <f>IFERROR(IF(COUNTIF(個人情報!$BI$5:$BI$401,"登録番号" &amp; リスト!O6741)&gt;=1,"",IF(VLOOKUP(O6741,登録者リスト!$A$1:$D$43729,4,FALSE)=基本情報!$D$6,O6741,"")),"")</f>
        <v/>
      </c>
    </row>
    <row r="6742" spans="15:16" x14ac:dyDescent="0.15">
      <c r="O6742">
        <v>6741</v>
      </c>
      <c r="P6742" t="str">
        <f>IFERROR(IF(COUNTIF(個人情報!$BI$5:$BI$401,"登録番号" &amp; リスト!O6742)&gt;=1,"",IF(VLOOKUP(O6742,登録者リスト!$A$1:$D$43729,4,FALSE)=基本情報!$D$6,O6742,"")),"")</f>
        <v/>
      </c>
    </row>
    <row r="6743" spans="15:16" x14ac:dyDescent="0.15">
      <c r="O6743">
        <v>6742</v>
      </c>
      <c r="P6743" t="str">
        <f>IFERROR(IF(COUNTIF(個人情報!$BI$5:$BI$401,"登録番号" &amp; リスト!O6743)&gt;=1,"",IF(VLOOKUP(O6743,登録者リスト!$A$1:$D$43729,4,FALSE)=基本情報!$D$6,O6743,"")),"")</f>
        <v/>
      </c>
    </row>
    <row r="6744" spans="15:16" x14ac:dyDescent="0.15">
      <c r="O6744">
        <v>6743</v>
      </c>
      <c r="P6744" t="str">
        <f>IFERROR(IF(COUNTIF(個人情報!$BI$5:$BI$401,"登録番号" &amp; リスト!O6744)&gt;=1,"",IF(VLOOKUP(O6744,登録者リスト!$A$1:$D$43729,4,FALSE)=基本情報!$D$6,O6744,"")),"")</f>
        <v/>
      </c>
    </row>
    <row r="6745" spans="15:16" x14ac:dyDescent="0.15">
      <c r="O6745">
        <v>6744</v>
      </c>
      <c r="P6745" t="str">
        <f>IFERROR(IF(COUNTIF(個人情報!$BI$5:$BI$401,"登録番号" &amp; リスト!O6745)&gt;=1,"",IF(VLOOKUP(O6745,登録者リスト!$A$1:$D$43729,4,FALSE)=基本情報!$D$6,O6745,"")),"")</f>
        <v/>
      </c>
    </row>
    <row r="6746" spans="15:16" x14ac:dyDescent="0.15">
      <c r="O6746">
        <v>6745</v>
      </c>
      <c r="P6746" t="str">
        <f>IFERROR(IF(COUNTIF(個人情報!$BI$5:$BI$401,"登録番号" &amp; リスト!O6746)&gt;=1,"",IF(VLOOKUP(O6746,登録者リスト!$A$1:$D$43729,4,FALSE)=基本情報!$D$6,O6746,"")),"")</f>
        <v/>
      </c>
    </row>
    <row r="6747" spans="15:16" x14ac:dyDescent="0.15">
      <c r="O6747">
        <v>6746</v>
      </c>
      <c r="P6747" t="str">
        <f>IFERROR(IF(COUNTIF(個人情報!$BI$5:$BI$401,"登録番号" &amp; リスト!O6747)&gt;=1,"",IF(VLOOKUP(O6747,登録者リスト!$A$1:$D$43729,4,FALSE)=基本情報!$D$6,O6747,"")),"")</f>
        <v/>
      </c>
    </row>
    <row r="6748" spans="15:16" x14ac:dyDescent="0.15">
      <c r="O6748">
        <v>6747</v>
      </c>
      <c r="P6748" t="str">
        <f>IFERROR(IF(COUNTIF(個人情報!$BI$5:$BI$401,"登録番号" &amp; リスト!O6748)&gt;=1,"",IF(VLOOKUP(O6748,登録者リスト!$A$1:$D$43729,4,FALSE)=基本情報!$D$6,O6748,"")),"")</f>
        <v/>
      </c>
    </row>
    <row r="6749" spans="15:16" x14ac:dyDescent="0.15">
      <c r="O6749">
        <v>6748</v>
      </c>
      <c r="P6749" t="str">
        <f>IFERROR(IF(COUNTIF(個人情報!$BI$5:$BI$401,"登録番号" &amp; リスト!O6749)&gt;=1,"",IF(VLOOKUP(O6749,登録者リスト!$A$1:$D$43729,4,FALSE)=基本情報!$D$6,O6749,"")),"")</f>
        <v/>
      </c>
    </row>
    <row r="6750" spans="15:16" x14ac:dyDescent="0.15">
      <c r="O6750">
        <v>6749</v>
      </c>
      <c r="P6750" t="str">
        <f>IFERROR(IF(COUNTIF(個人情報!$BI$5:$BI$401,"登録番号" &amp; リスト!O6750)&gt;=1,"",IF(VLOOKUP(O6750,登録者リスト!$A$1:$D$43729,4,FALSE)=基本情報!$D$6,O6750,"")),"")</f>
        <v/>
      </c>
    </row>
    <row r="6751" spans="15:16" x14ac:dyDescent="0.15">
      <c r="O6751">
        <v>6750</v>
      </c>
      <c r="P6751" t="str">
        <f>IFERROR(IF(COUNTIF(個人情報!$BI$5:$BI$401,"登録番号" &amp; リスト!O6751)&gt;=1,"",IF(VLOOKUP(O6751,登録者リスト!$A$1:$D$43729,4,FALSE)=基本情報!$D$6,O6751,"")),"")</f>
        <v/>
      </c>
    </row>
    <row r="6752" spans="15:16" x14ac:dyDescent="0.15">
      <c r="O6752">
        <v>6751</v>
      </c>
      <c r="P6752" t="str">
        <f>IFERROR(IF(COUNTIF(個人情報!$BI$5:$BI$401,"登録番号" &amp; リスト!O6752)&gt;=1,"",IF(VLOOKUP(O6752,登録者リスト!$A$1:$D$43729,4,FALSE)=基本情報!$D$6,O6752,"")),"")</f>
        <v/>
      </c>
    </row>
    <row r="6753" spans="15:16" x14ac:dyDescent="0.15">
      <c r="O6753">
        <v>6752</v>
      </c>
      <c r="P6753" t="str">
        <f>IFERROR(IF(COUNTIF(個人情報!$BI$5:$BI$401,"登録番号" &amp; リスト!O6753)&gt;=1,"",IF(VLOOKUP(O6753,登録者リスト!$A$1:$D$43729,4,FALSE)=基本情報!$D$6,O6753,"")),"")</f>
        <v/>
      </c>
    </row>
    <row r="6754" spans="15:16" x14ac:dyDescent="0.15">
      <c r="O6754">
        <v>6753</v>
      </c>
      <c r="P6754" t="str">
        <f>IFERROR(IF(COUNTIF(個人情報!$BI$5:$BI$401,"登録番号" &amp; リスト!O6754)&gt;=1,"",IF(VLOOKUP(O6754,登録者リスト!$A$1:$D$43729,4,FALSE)=基本情報!$D$6,O6754,"")),"")</f>
        <v/>
      </c>
    </row>
    <row r="6755" spans="15:16" x14ac:dyDescent="0.15">
      <c r="O6755">
        <v>6754</v>
      </c>
      <c r="P6755" t="str">
        <f>IFERROR(IF(COUNTIF(個人情報!$BI$5:$BI$401,"登録番号" &amp; リスト!O6755)&gt;=1,"",IF(VLOOKUP(O6755,登録者リスト!$A$1:$D$43729,4,FALSE)=基本情報!$D$6,O6755,"")),"")</f>
        <v/>
      </c>
    </row>
    <row r="6756" spans="15:16" x14ac:dyDescent="0.15">
      <c r="O6756">
        <v>6755</v>
      </c>
      <c r="P6756" t="str">
        <f>IFERROR(IF(COUNTIF(個人情報!$BI$5:$BI$401,"登録番号" &amp; リスト!O6756)&gt;=1,"",IF(VLOOKUP(O6756,登録者リスト!$A$1:$D$43729,4,FALSE)=基本情報!$D$6,O6756,"")),"")</f>
        <v/>
      </c>
    </row>
    <row r="6757" spans="15:16" x14ac:dyDescent="0.15">
      <c r="O6757">
        <v>6756</v>
      </c>
      <c r="P6757" t="str">
        <f>IFERROR(IF(COUNTIF(個人情報!$BI$5:$BI$401,"登録番号" &amp; リスト!O6757)&gt;=1,"",IF(VLOOKUP(O6757,登録者リスト!$A$1:$D$43729,4,FALSE)=基本情報!$D$6,O6757,"")),"")</f>
        <v/>
      </c>
    </row>
    <row r="6758" spans="15:16" x14ac:dyDescent="0.15">
      <c r="O6758">
        <v>6757</v>
      </c>
      <c r="P6758" t="str">
        <f>IFERROR(IF(COUNTIF(個人情報!$BI$5:$BI$401,"登録番号" &amp; リスト!O6758)&gt;=1,"",IF(VLOOKUP(O6758,登録者リスト!$A$1:$D$43729,4,FALSE)=基本情報!$D$6,O6758,"")),"")</f>
        <v/>
      </c>
    </row>
    <row r="6759" spans="15:16" x14ac:dyDescent="0.15">
      <c r="O6759">
        <v>6758</v>
      </c>
      <c r="P6759" t="str">
        <f>IFERROR(IF(COUNTIF(個人情報!$BI$5:$BI$401,"登録番号" &amp; リスト!O6759)&gt;=1,"",IF(VLOOKUP(O6759,登録者リスト!$A$1:$D$43729,4,FALSE)=基本情報!$D$6,O6759,"")),"")</f>
        <v/>
      </c>
    </row>
    <row r="6760" spans="15:16" x14ac:dyDescent="0.15">
      <c r="O6760">
        <v>6759</v>
      </c>
      <c r="P6760" t="str">
        <f>IFERROR(IF(COUNTIF(個人情報!$BI$5:$BI$401,"登録番号" &amp; リスト!O6760)&gt;=1,"",IF(VLOOKUP(O6760,登録者リスト!$A$1:$D$43729,4,FALSE)=基本情報!$D$6,O6760,"")),"")</f>
        <v/>
      </c>
    </row>
    <row r="6761" spans="15:16" x14ac:dyDescent="0.15">
      <c r="O6761">
        <v>6760</v>
      </c>
      <c r="P6761" t="str">
        <f>IFERROR(IF(COUNTIF(個人情報!$BI$5:$BI$401,"登録番号" &amp; リスト!O6761)&gt;=1,"",IF(VLOOKUP(O6761,登録者リスト!$A$1:$D$43729,4,FALSE)=基本情報!$D$6,O6761,"")),"")</f>
        <v/>
      </c>
    </row>
    <row r="6762" spans="15:16" x14ac:dyDescent="0.15">
      <c r="O6762">
        <v>6761</v>
      </c>
      <c r="P6762" t="str">
        <f>IFERROR(IF(COUNTIF(個人情報!$BI$5:$BI$401,"登録番号" &amp; リスト!O6762)&gt;=1,"",IF(VLOOKUP(O6762,登録者リスト!$A$1:$D$43729,4,FALSE)=基本情報!$D$6,O6762,"")),"")</f>
        <v/>
      </c>
    </row>
    <row r="6763" spans="15:16" x14ac:dyDescent="0.15">
      <c r="O6763">
        <v>6762</v>
      </c>
      <c r="P6763" t="str">
        <f>IFERROR(IF(COUNTIF(個人情報!$BI$5:$BI$401,"登録番号" &amp; リスト!O6763)&gt;=1,"",IF(VLOOKUP(O6763,登録者リスト!$A$1:$D$43729,4,FALSE)=基本情報!$D$6,O6763,"")),"")</f>
        <v/>
      </c>
    </row>
    <row r="6764" spans="15:16" x14ac:dyDescent="0.15">
      <c r="O6764">
        <v>6763</v>
      </c>
      <c r="P6764" t="str">
        <f>IFERROR(IF(COUNTIF(個人情報!$BI$5:$BI$401,"登録番号" &amp; リスト!O6764)&gt;=1,"",IF(VLOOKUP(O6764,登録者リスト!$A$1:$D$43729,4,FALSE)=基本情報!$D$6,O6764,"")),"")</f>
        <v/>
      </c>
    </row>
    <row r="6765" spans="15:16" x14ac:dyDescent="0.15">
      <c r="O6765">
        <v>6764</v>
      </c>
      <c r="P6765" t="str">
        <f>IFERROR(IF(COUNTIF(個人情報!$BI$5:$BI$401,"登録番号" &amp; リスト!O6765)&gt;=1,"",IF(VLOOKUP(O6765,登録者リスト!$A$1:$D$43729,4,FALSE)=基本情報!$D$6,O6765,"")),"")</f>
        <v/>
      </c>
    </row>
    <row r="6766" spans="15:16" x14ac:dyDescent="0.15">
      <c r="O6766">
        <v>6765</v>
      </c>
      <c r="P6766" t="str">
        <f>IFERROR(IF(COUNTIF(個人情報!$BI$5:$BI$401,"登録番号" &amp; リスト!O6766)&gt;=1,"",IF(VLOOKUP(O6766,登録者リスト!$A$1:$D$43729,4,FALSE)=基本情報!$D$6,O6766,"")),"")</f>
        <v/>
      </c>
    </row>
    <row r="6767" spans="15:16" x14ac:dyDescent="0.15">
      <c r="O6767">
        <v>6766</v>
      </c>
      <c r="P6767" t="str">
        <f>IFERROR(IF(COUNTIF(個人情報!$BI$5:$BI$401,"登録番号" &amp; リスト!O6767)&gt;=1,"",IF(VLOOKUP(O6767,登録者リスト!$A$1:$D$43729,4,FALSE)=基本情報!$D$6,O6767,"")),"")</f>
        <v/>
      </c>
    </row>
    <row r="6768" spans="15:16" x14ac:dyDescent="0.15">
      <c r="O6768">
        <v>6767</v>
      </c>
      <c r="P6768" t="str">
        <f>IFERROR(IF(COUNTIF(個人情報!$BI$5:$BI$401,"登録番号" &amp; リスト!O6768)&gt;=1,"",IF(VLOOKUP(O6768,登録者リスト!$A$1:$D$43729,4,FALSE)=基本情報!$D$6,O6768,"")),"")</f>
        <v/>
      </c>
    </row>
    <row r="6769" spans="15:16" x14ac:dyDescent="0.15">
      <c r="O6769">
        <v>6768</v>
      </c>
      <c r="P6769" t="str">
        <f>IFERROR(IF(COUNTIF(個人情報!$BI$5:$BI$401,"登録番号" &amp; リスト!O6769)&gt;=1,"",IF(VLOOKUP(O6769,登録者リスト!$A$1:$D$43729,4,FALSE)=基本情報!$D$6,O6769,"")),"")</f>
        <v/>
      </c>
    </row>
    <row r="6770" spans="15:16" x14ac:dyDescent="0.15">
      <c r="O6770">
        <v>6769</v>
      </c>
      <c r="P6770" t="str">
        <f>IFERROR(IF(COUNTIF(個人情報!$BI$5:$BI$401,"登録番号" &amp; リスト!O6770)&gt;=1,"",IF(VLOOKUP(O6770,登録者リスト!$A$1:$D$43729,4,FALSE)=基本情報!$D$6,O6770,"")),"")</f>
        <v/>
      </c>
    </row>
    <row r="6771" spans="15:16" x14ac:dyDescent="0.15">
      <c r="O6771">
        <v>6770</v>
      </c>
      <c r="P6771" t="str">
        <f>IFERROR(IF(COUNTIF(個人情報!$BI$5:$BI$401,"登録番号" &amp; リスト!O6771)&gt;=1,"",IF(VLOOKUP(O6771,登録者リスト!$A$1:$D$43729,4,FALSE)=基本情報!$D$6,O6771,"")),"")</f>
        <v/>
      </c>
    </row>
    <row r="6772" spans="15:16" x14ac:dyDescent="0.15">
      <c r="O6772">
        <v>6771</v>
      </c>
      <c r="P6772" t="str">
        <f>IFERROR(IF(COUNTIF(個人情報!$BI$5:$BI$401,"登録番号" &amp; リスト!O6772)&gt;=1,"",IF(VLOOKUP(O6772,登録者リスト!$A$1:$D$43729,4,FALSE)=基本情報!$D$6,O6772,"")),"")</f>
        <v/>
      </c>
    </row>
    <row r="6773" spans="15:16" x14ac:dyDescent="0.15">
      <c r="O6773">
        <v>6772</v>
      </c>
      <c r="P6773" t="str">
        <f>IFERROR(IF(COUNTIF(個人情報!$BI$5:$BI$401,"登録番号" &amp; リスト!O6773)&gt;=1,"",IF(VLOOKUP(O6773,登録者リスト!$A$1:$D$43729,4,FALSE)=基本情報!$D$6,O6773,"")),"")</f>
        <v/>
      </c>
    </row>
    <row r="6774" spans="15:16" x14ac:dyDescent="0.15">
      <c r="O6774">
        <v>6773</v>
      </c>
      <c r="P6774" t="str">
        <f>IFERROR(IF(COUNTIF(個人情報!$BI$5:$BI$401,"登録番号" &amp; リスト!O6774)&gt;=1,"",IF(VLOOKUP(O6774,登録者リスト!$A$1:$D$43729,4,FALSE)=基本情報!$D$6,O6774,"")),"")</f>
        <v/>
      </c>
    </row>
    <row r="6775" spans="15:16" x14ac:dyDescent="0.15">
      <c r="O6775">
        <v>6774</v>
      </c>
      <c r="P6775" t="str">
        <f>IFERROR(IF(COUNTIF(個人情報!$BI$5:$BI$401,"登録番号" &amp; リスト!O6775)&gt;=1,"",IF(VLOOKUP(O6775,登録者リスト!$A$1:$D$43729,4,FALSE)=基本情報!$D$6,O6775,"")),"")</f>
        <v/>
      </c>
    </row>
    <row r="6776" spans="15:16" x14ac:dyDescent="0.15">
      <c r="O6776">
        <v>6775</v>
      </c>
      <c r="P6776" t="str">
        <f>IFERROR(IF(COUNTIF(個人情報!$BI$5:$BI$401,"登録番号" &amp; リスト!O6776)&gt;=1,"",IF(VLOOKUP(O6776,登録者リスト!$A$1:$D$43729,4,FALSE)=基本情報!$D$6,O6776,"")),"")</f>
        <v/>
      </c>
    </row>
    <row r="6777" spans="15:16" x14ac:dyDescent="0.15">
      <c r="O6777">
        <v>6776</v>
      </c>
      <c r="P6777" t="str">
        <f>IFERROR(IF(COUNTIF(個人情報!$BI$5:$BI$401,"登録番号" &amp; リスト!O6777)&gt;=1,"",IF(VLOOKUP(O6777,登録者リスト!$A$1:$D$43729,4,FALSE)=基本情報!$D$6,O6777,"")),"")</f>
        <v/>
      </c>
    </row>
    <row r="6778" spans="15:16" x14ac:dyDescent="0.15">
      <c r="O6778">
        <v>6777</v>
      </c>
      <c r="P6778" t="str">
        <f>IFERROR(IF(COUNTIF(個人情報!$BI$5:$BI$401,"登録番号" &amp; リスト!O6778)&gt;=1,"",IF(VLOOKUP(O6778,登録者リスト!$A$1:$D$43729,4,FALSE)=基本情報!$D$6,O6778,"")),"")</f>
        <v/>
      </c>
    </row>
    <row r="6779" spans="15:16" x14ac:dyDescent="0.15">
      <c r="O6779">
        <v>6778</v>
      </c>
      <c r="P6779" t="str">
        <f>IFERROR(IF(COUNTIF(個人情報!$BI$5:$BI$401,"登録番号" &amp; リスト!O6779)&gt;=1,"",IF(VLOOKUP(O6779,登録者リスト!$A$1:$D$43729,4,FALSE)=基本情報!$D$6,O6779,"")),"")</f>
        <v/>
      </c>
    </row>
    <row r="6780" spans="15:16" x14ac:dyDescent="0.15">
      <c r="O6780">
        <v>6779</v>
      </c>
      <c r="P6780" t="str">
        <f>IFERROR(IF(COUNTIF(個人情報!$BI$5:$BI$401,"登録番号" &amp; リスト!O6780)&gt;=1,"",IF(VLOOKUP(O6780,登録者リスト!$A$1:$D$43729,4,FALSE)=基本情報!$D$6,O6780,"")),"")</f>
        <v/>
      </c>
    </row>
    <row r="6781" spans="15:16" x14ac:dyDescent="0.15">
      <c r="O6781">
        <v>6780</v>
      </c>
      <c r="P6781" t="str">
        <f>IFERROR(IF(COUNTIF(個人情報!$BI$5:$BI$401,"登録番号" &amp; リスト!O6781)&gt;=1,"",IF(VLOOKUP(O6781,登録者リスト!$A$1:$D$43729,4,FALSE)=基本情報!$D$6,O6781,"")),"")</f>
        <v/>
      </c>
    </row>
    <row r="6782" spans="15:16" x14ac:dyDescent="0.15">
      <c r="O6782">
        <v>6781</v>
      </c>
      <c r="P6782" t="str">
        <f>IFERROR(IF(COUNTIF(個人情報!$BI$5:$BI$401,"登録番号" &amp; リスト!O6782)&gt;=1,"",IF(VLOOKUP(O6782,登録者リスト!$A$1:$D$43729,4,FALSE)=基本情報!$D$6,O6782,"")),"")</f>
        <v/>
      </c>
    </row>
    <row r="6783" spans="15:16" x14ac:dyDescent="0.15">
      <c r="O6783">
        <v>6782</v>
      </c>
      <c r="P6783" t="str">
        <f>IFERROR(IF(COUNTIF(個人情報!$BI$5:$BI$401,"登録番号" &amp; リスト!O6783)&gt;=1,"",IF(VLOOKUP(O6783,登録者リスト!$A$1:$D$43729,4,FALSE)=基本情報!$D$6,O6783,"")),"")</f>
        <v/>
      </c>
    </row>
    <row r="6784" spans="15:16" x14ac:dyDescent="0.15">
      <c r="O6784">
        <v>6783</v>
      </c>
      <c r="P6784" t="str">
        <f>IFERROR(IF(COUNTIF(個人情報!$BI$5:$BI$401,"登録番号" &amp; リスト!O6784)&gt;=1,"",IF(VLOOKUP(O6784,登録者リスト!$A$1:$D$43729,4,FALSE)=基本情報!$D$6,O6784,"")),"")</f>
        <v/>
      </c>
    </row>
    <row r="6785" spans="15:16" x14ac:dyDescent="0.15">
      <c r="O6785">
        <v>6784</v>
      </c>
      <c r="P6785" t="str">
        <f>IFERROR(IF(COUNTIF(個人情報!$BI$5:$BI$401,"登録番号" &amp; リスト!O6785)&gt;=1,"",IF(VLOOKUP(O6785,登録者リスト!$A$1:$D$43729,4,FALSE)=基本情報!$D$6,O6785,"")),"")</f>
        <v/>
      </c>
    </row>
    <row r="6786" spans="15:16" x14ac:dyDescent="0.15">
      <c r="O6786">
        <v>6785</v>
      </c>
      <c r="P6786" t="str">
        <f>IFERROR(IF(COUNTIF(個人情報!$BI$5:$BI$401,"登録番号" &amp; リスト!O6786)&gt;=1,"",IF(VLOOKUP(O6786,登録者リスト!$A$1:$D$43729,4,FALSE)=基本情報!$D$6,O6786,"")),"")</f>
        <v/>
      </c>
    </row>
    <row r="6787" spans="15:16" x14ac:dyDescent="0.15">
      <c r="O6787">
        <v>6786</v>
      </c>
      <c r="P6787" t="str">
        <f>IFERROR(IF(COUNTIF(個人情報!$BI$5:$BI$401,"登録番号" &amp; リスト!O6787)&gt;=1,"",IF(VLOOKUP(O6787,登録者リスト!$A$1:$D$43729,4,FALSE)=基本情報!$D$6,O6787,"")),"")</f>
        <v/>
      </c>
    </row>
    <row r="6788" spans="15:16" x14ac:dyDescent="0.15">
      <c r="O6788">
        <v>6787</v>
      </c>
      <c r="P6788" t="str">
        <f>IFERROR(IF(COUNTIF(個人情報!$BI$5:$BI$401,"登録番号" &amp; リスト!O6788)&gt;=1,"",IF(VLOOKUP(O6788,登録者リスト!$A$1:$D$43729,4,FALSE)=基本情報!$D$6,O6788,"")),"")</f>
        <v/>
      </c>
    </row>
    <row r="6789" spans="15:16" x14ac:dyDescent="0.15">
      <c r="O6789">
        <v>6788</v>
      </c>
      <c r="P6789" t="str">
        <f>IFERROR(IF(COUNTIF(個人情報!$BI$5:$BI$401,"登録番号" &amp; リスト!O6789)&gt;=1,"",IF(VLOOKUP(O6789,登録者リスト!$A$1:$D$43729,4,FALSE)=基本情報!$D$6,O6789,"")),"")</f>
        <v/>
      </c>
    </row>
    <row r="6790" spans="15:16" x14ac:dyDescent="0.15">
      <c r="O6790">
        <v>6789</v>
      </c>
      <c r="P6790" t="str">
        <f>IFERROR(IF(COUNTIF(個人情報!$BI$5:$BI$401,"登録番号" &amp; リスト!O6790)&gt;=1,"",IF(VLOOKUP(O6790,登録者リスト!$A$1:$D$43729,4,FALSE)=基本情報!$D$6,O6790,"")),"")</f>
        <v/>
      </c>
    </row>
    <row r="6791" spans="15:16" x14ac:dyDescent="0.15">
      <c r="O6791">
        <v>6790</v>
      </c>
      <c r="P6791" t="str">
        <f>IFERROR(IF(COUNTIF(個人情報!$BI$5:$BI$401,"登録番号" &amp; リスト!O6791)&gt;=1,"",IF(VLOOKUP(O6791,登録者リスト!$A$1:$D$43729,4,FALSE)=基本情報!$D$6,O6791,"")),"")</f>
        <v/>
      </c>
    </row>
    <row r="6792" spans="15:16" x14ac:dyDescent="0.15">
      <c r="O6792">
        <v>6791</v>
      </c>
      <c r="P6792" t="str">
        <f>IFERROR(IF(COUNTIF(個人情報!$BI$5:$BI$401,"登録番号" &amp; リスト!O6792)&gt;=1,"",IF(VLOOKUP(O6792,登録者リスト!$A$1:$D$43729,4,FALSE)=基本情報!$D$6,O6792,"")),"")</f>
        <v/>
      </c>
    </row>
    <row r="6793" spans="15:16" x14ac:dyDescent="0.15">
      <c r="O6793">
        <v>6792</v>
      </c>
      <c r="P6793" t="str">
        <f>IFERROR(IF(COUNTIF(個人情報!$BI$5:$BI$401,"登録番号" &amp; リスト!O6793)&gt;=1,"",IF(VLOOKUP(O6793,登録者リスト!$A$1:$D$43729,4,FALSE)=基本情報!$D$6,O6793,"")),"")</f>
        <v/>
      </c>
    </row>
    <row r="6794" spans="15:16" x14ac:dyDescent="0.15">
      <c r="O6794">
        <v>6793</v>
      </c>
      <c r="P6794" t="str">
        <f>IFERROR(IF(COUNTIF(個人情報!$BI$5:$BI$401,"登録番号" &amp; リスト!O6794)&gt;=1,"",IF(VLOOKUP(O6794,登録者リスト!$A$1:$D$43729,4,FALSE)=基本情報!$D$6,O6794,"")),"")</f>
        <v/>
      </c>
    </row>
    <row r="6795" spans="15:16" x14ac:dyDescent="0.15">
      <c r="O6795">
        <v>6794</v>
      </c>
      <c r="P6795" t="str">
        <f>IFERROR(IF(COUNTIF(個人情報!$BI$5:$BI$401,"登録番号" &amp; リスト!O6795)&gt;=1,"",IF(VLOOKUP(O6795,登録者リスト!$A$1:$D$43729,4,FALSE)=基本情報!$D$6,O6795,"")),"")</f>
        <v/>
      </c>
    </row>
    <row r="6796" spans="15:16" x14ac:dyDescent="0.15">
      <c r="O6796">
        <v>6795</v>
      </c>
      <c r="P6796" t="str">
        <f>IFERROR(IF(COUNTIF(個人情報!$BI$5:$BI$401,"登録番号" &amp; リスト!O6796)&gt;=1,"",IF(VLOOKUP(O6796,登録者リスト!$A$1:$D$43729,4,FALSE)=基本情報!$D$6,O6796,"")),"")</f>
        <v/>
      </c>
    </row>
    <row r="6797" spans="15:16" x14ac:dyDescent="0.15">
      <c r="O6797">
        <v>6796</v>
      </c>
      <c r="P6797" t="str">
        <f>IFERROR(IF(COUNTIF(個人情報!$BI$5:$BI$401,"登録番号" &amp; リスト!O6797)&gt;=1,"",IF(VLOOKUP(O6797,登録者リスト!$A$1:$D$43729,4,FALSE)=基本情報!$D$6,O6797,"")),"")</f>
        <v/>
      </c>
    </row>
    <row r="6798" spans="15:16" x14ac:dyDescent="0.15">
      <c r="O6798">
        <v>6797</v>
      </c>
      <c r="P6798" t="str">
        <f>IFERROR(IF(COUNTIF(個人情報!$BI$5:$BI$401,"登録番号" &amp; リスト!O6798)&gt;=1,"",IF(VLOOKUP(O6798,登録者リスト!$A$1:$D$43729,4,FALSE)=基本情報!$D$6,O6798,"")),"")</f>
        <v/>
      </c>
    </row>
    <row r="6799" spans="15:16" x14ac:dyDescent="0.15">
      <c r="O6799">
        <v>6798</v>
      </c>
      <c r="P6799" t="str">
        <f>IFERROR(IF(COUNTIF(個人情報!$BI$5:$BI$401,"登録番号" &amp; リスト!O6799)&gt;=1,"",IF(VLOOKUP(O6799,登録者リスト!$A$1:$D$43729,4,FALSE)=基本情報!$D$6,O6799,"")),"")</f>
        <v/>
      </c>
    </row>
    <row r="6800" spans="15:16" x14ac:dyDescent="0.15">
      <c r="O6800">
        <v>6799</v>
      </c>
      <c r="P6800" t="str">
        <f>IFERROR(IF(COUNTIF(個人情報!$BI$5:$BI$401,"登録番号" &amp; リスト!O6800)&gt;=1,"",IF(VLOOKUP(O6800,登録者リスト!$A$1:$D$43729,4,FALSE)=基本情報!$D$6,O6800,"")),"")</f>
        <v/>
      </c>
    </row>
    <row r="6801" spans="15:16" x14ac:dyDescent="0.15">
      <c r="O6801">
        <v>6800</v>
      </c>
      <c r="P6801" t="str">
        <f>IFERROR(IF(COUNTIF(個人情報!$BI$5:$BI$401,"登録番号" &amp; リスト!O6801)&gt;=1,"",IF(VLOOKUP(O6801,登録者リスト!$A$1:$D$43729,4,FALSE)=基本情報!$D$6,O6801,"")),"")</f>
        <v/>
      </c>
    </row>
    <row r="6802" spans="15:16" x14ac:dyDescent="0.15">
      <c r="O6802">
        <v>6801</v>
      </c>
      <c r="P6802" t="str">
        <f>IFERROR(IF(COUNTIF(個人情報!$BI$5:$BI$401,"登録番号" &amp; リスト!O6802)&gt;=1,"",IF(VLOOKUP(O6802,登録者リスト!$A$1:$D$43729,4,FALSE)=基本情報!$D$6,O6802,"")),"")</f>
        <v/>
      </c>
    </row>
    <row r="6803" spans="15:16" x14ac:dyDescent="0.15">
      <c r="O6803">
        <v>6802</v>
      </c>
      <c r="P6803" t="str">
        <f>IFERROR(IF(COUNTIF(個人情報!$BI$5:$BI$401,"登録番号" &amp; リスト!O6803)&gt;=1,"",IF(VLOOKUP(O6803,登録者リスト!$A$1:$D$43729,4,FALSE)=基本情報!$D$6,O6803,"")),"")</f>
        <v/>
      </c>
    </row>
    <row r="6804" spans="15:16" x14ac:dyDescent="0.15">
      <c r="O6804">
        <v>6803</v>
      </c>
      <c r="P6804" t="str">
        <f>IFERROR(IF(COUNTIF(個人情報!$BI$5:$BI$401,"登録番号" &amp; リスト!O6804)&gt;=1,"",IF(VLOOKUP(O6804,登録者リスト!$A$1:$D$43729,4,FALSE)=基本情報!$D$6,O6804,"")),"")</f>
        <v/>
      </c>
    </row>
    <row r="6805" spans="15:16" x14ac:dyDescent="0.15">
      <c r="O6805">
        <v>6804</v>
      </c>
      <c r="P6805" t="str">
        <f>IFERROR(IF(COUNTIF(個人情報!$BI$5:$BI$401,"登録番号" &amp; リスト!O6805)&gt;=1,"",IF(VLOOKUP(O6805,登録者リスト!$A$1:$D$43729,4,FALSE)=基本情報!$D$6,O6805,"")),"")</f>
        <v/>
      </c>
    </row>
    <row r="6806" spans="15:16" x14ac:dyDescent="0.15">
      <c r="O6806">
        <v>6805</v>
      </c>
      <c r="P6806" t="str">
        <f>IFERROR(IF(COUNTIF(個人情報!$BI$5:$BI$401,"登録番号" &amp; リスト!O6806)&gt;=1,"",IF(VLOOKUP(O6806,登録者リスト!$A$1:$D$43729,4,FALSE)=基本情報!$D$6,O6806,"")),"")</f>
        <v/>
      </c>
    </row>
    <row r="6807" spans="15:16" x14ac:dyDescent="0.15">
      <c r="O6807">
        <v>6806</v>
      </c>
      <c r="P6807" t="str">
        <f>IFERROR(IF(COUNTIF(個人情報!$BI$5:$BI$401,"登録番号" &amp; リスト!O6807)&gt;=1,"",IF(VLOOKUP(O6807,登録者リスト!$A$1:$D$43729,4,FALSE)=基本情報!$D$6,O6807,"")),"")</f>
        <v/>
      </c>
    </row>
    <row r="6808" spans="15:16" x14ac:dyDescent="0.15">
      <c r="O6808">
        <v>6807</v>
      </c>
      <c r="P6808" t="str">
        <f>IFERROR(IF(COUNTIF(個人情報!$BI$5:$BI$401,"登録番号" &amp; リスト!O6808)&gt;=1,"",IF(VLOOKUP(O6808,登録者リスト!$A$1:$D$43729,4,FALSE)=基本情報!$D$6,O6808,"")),"")</f>
        <v/>
      </c>
    </row>
    <row r="6809" spans="15:16" x14ac:dyDescent="0.15">
      <c r="O6809">
        <v>6808</v>
      </c>
      <c r="P6809" t="str">
        <f>IFERROR(IF(COUNTIF(個人情報!$BI$5:$BI$401,"登録番号" &amp; リスト!O6809)&gt;=1,"",IF(VLOOKUP(O6809,登録者リスト!$A$1:$D$43729,4,FALSE)=基本情報!$D$6,O6809,"")),"")</f>
        <v/>
      </c>
    </row>
    <row r="6810" spans="15:16" x14ac:dyDescent="0.15">
      <c r="O6810">
        <v>6809</v>
      </c>
      <c r="P6810" t="str">
        <f>IFERROR(IF(COUNTIF(個人情報!$BI$5:$BI$401,"登録番号" &amp; リスト!O6810)&gt;=1,"",IF(VLOOKUP(O6810,登録者リスト!$A$1:$D$43729,4,FALSE)=基本情報!$D$6,O6810,"")),"")</f>
        <v/>
      </c>
    </row>
    <row r="6811" spans="15:16" x14ac:dyDescent="0.15">
      <c r="O6811">
        <v>6810</v>
      </c>
      <c r="P6811" t="str">
        <f>IFERROR(IF(COUNTIF(個人情報!$BI$5:$BI$401,"登録番号" &amp; リスト!O6811)&gt;=1,"",IF(VLOOKUP(O6811,登録者リスト!$A$1:$D$43729,4,FALSE)=基本情報!$D$6,O6811,"")),"")</f>
        <v/>
      </c>
    </row>
    <row r="6812" spans="15:16" x14ac:dyDescent="0.15">
      <c r="O6812">
        <v>6811</v>
      </c>
      <c r="P6812" t="str">
        <f>IFERROR(IF(COUNTIF(個人情報!$BI$5:$BI$401,"登録番号" &amp; リスト!O6812)&gt;=1,"",IF(VLOOKUP(O6812,登録者リスト!$A$1:$D$43729,4,FALSE)=基本情報!$D$6,O6812,"")),"")</f>
        <v/>
      </c>
    </row>
    <row r="6813" spans="15:16" x14ac:dyDescent="0.15">
      <c r="O6813">
        <v>6812</v>
      </c>
      <c r="P6813" t="str">
        <f>IFERROR(IF(COUNTIF(個人情報!$BI$5:$BI$401,"登録番号" &amp; リスト!O6813)&gt;=1,"",IF(VLOOKUP(O6813,登録者リスト!$A$1:$D$43729,4,FALSE)=基本情報!$D$6,O6813,"")),"")</f>
        <v/>
      </c>
    </row>
    <row r="6814" spans="15:16" x14ac:dyDescent="0.15">
      <c r="O6814">
        <v>6813</v>
      </c>
      <c r="P6814" t="str">
        <f>IFERROR(IF(COUNTIF(個人情報!$BI$5:$BI$401,"登録番号" &amp; リスト!O6814)&gt;=1,"",IF(VLOOKUP(O6814,登録者リスト!$A$1:$D$43729,4,FALSE)=基本情報!$D$6,O6814,"")),"")</f>
        <v/>
      </c>
    </row>
    <row r="6815" spans="15:16" x14ac:dyDescent="0.15">
      <c r="O6815">
        <v>6814</v>
      </c>
      <c r="P6815" t="str">
        <f>IFERROR(IF(COUNTIF(個人情報!$BI$5:$BI$401,"登録番号" &amp; リスト!O6815)&gt;=1,"",IF(VLOOKUP(O6815,登録者リスト!$A$1:$D$43729,4,FALSE)=基本情報!$D$6,O6815,"")),"")</f>
        <v/>
      </c>
    </row>
    <row r="6816" spans="15:16" x14ac:dyDescent="0.15">
      <c r="O6816">
        <v>6815</v>
      </c>
      <c r="P6816" t="str">
        <f>IFERROR(IF(COUNTIF(個人情報!$BI$5:$BI$401,"登録番号" &amp; リスト!O6816)&gt;=1,"",IF(VLOOKUP(O6816,登録者リスト!$A$1:$D$43729,4,FALSE)=基本情報!$D$6,O6816,"")),"")</f>
        <v/>
      </c>
    </row>
    <row r="6817" spans="15:16" x14ac:dyDescent="0.15">
      <c r="O6817">
        <v>6816</v>
      </c>
      <c r="P6817" t="str">
        <f>IFERROR(IF(COUNTIF(個人情報!$BI$5:$BI$401,"登録番号" &amp; リスト!O6817)&gt;=1,"",IF(VLOOKUP(O6817,登録者リスト!$A$1:$D$43729,4,FALSE)=基本情報!$D$6,O6817,"")),"")</f>
        <v/>
      </c>
    </row>
    <row r="6818" spans="15:16" x14ac:dyDescent="0.15">
      <c r="O6818">
        <v>6817</v>
      </c>
      <c r="P6818" t="str">
        <f>IFERROR(IF(COUNTIF(個人情報!$BI$5:$BI$401,"登録番号" &amp; リスト!O6818)&gt;=1,"",IF(VLOOKUP(O6818,登録者リスト!$A$1:$D$43729,4,FALSE)=基本情報!$D$6,O6818,"")),"")</f>
        <v/>
      </c>
    </row>
    <row r="6819" spans="15:16" x14ac:dyDescent="0.15">
      <c r="O6819">
        <v>6818</v>
      </c>
      <c r="P6819" t="str">
        <f>IFERROR(IF(COUNTIF(個人情報!$BI$5:$BI$401,"登録番号" &amp; リスト!O6819)&gt;=1,"",IF(VLOOKUP(O6819,登録者リスト!$A$1:$D$43729,4,FALSE)=基本情報!$D$6,O6819,"")),"")</f>
        <v/>
      </c>
    </row>
    <row r="6820" spans="15:16" x14ac:dyDescent="0.15">
      <c r="O6820">
        <v>6819</v>
      </c>
      <c r="P6820" t="str">
        <f>IFERROR(IF(COUNTIF(個人情報!$BI$5:$BI$401,"登録番号" &amp; リスト!O6820)&gt;=1,"",IF(VLOOKUP(O6820,登録者リスト!$A$1:$D$43729,4,FALSE)=基本情報!$D$6,O6820,"")),"")</f>
        <v/>
      </c>
    </row>
    <row r="6821" spans="15:16" x14ac:dyDescent="0.15">
      <c r="O6821">
        <v>6820</v>
      </c>
      <c r="P6821" t="str">
        <f>IFERROR(IF(COUNTIF(個人情報!$BI$5:$BI$401,"登録番号" &amp; リスト!O6821)&gt;=1,"",IF(VLOOKUP(O6821,登録者リスト!$A$1:$D$43729,4,FALSE)=基本情報!$D$6,O6821,"")),"")</f>
        <v/>
      </c>
    </row>
    <row r="6822" spans="15:16" x14ac:dyDescent="0.15">
      <c r="O6822">
        <v>6821</v>
      </c>
      <c r="P6822" t="str">
        <f>IFERROR(IF(COUNTIF(個人情報!$BI$5:$BI$401,"登録番号" &amp; リスト!O6822)&gt;=1,"",IF(VLOOKUP(O6822,登録者リスト!$A$1:$D$43729,4,FALSE)=基本情報!$D$6,O6822,"")),"")</f>
        <v/>
      </c>
    </row>
    <row r="6823" spans="15:16" x14ac:dyDescent="0.15">
      <c r="O6823">
        <v>6822</v>
      </c>
      <c r="P6823" t="str">
        <f>IFERROR(IF(COUNTIF(個人情報!$BI$5:$BI$401,"登録番号" &amp; リスト!O6823)&gt;=1,"",IF(VLOOKUP(O6823,登録者リスト!$A$1:$D$43729,4,FALSE)=基本情報!$D$6,O6823,"")),"")</f>
        <v/>
      </c>
    </row>
    <row r="6824" spans="15:16" x14ac:dyDescent="0.15">
      <c r="O6824">
        <v>6823</v>
      </c>
      <c r="P6824" t="str">
        <f>IFERROR(IF(COUNTIF(個人情報!$BI$5:$BI$401,"登録番号" &amp; リスト!O6824)&gt;=1,"",IF(VLOOKUP(O6824,登録者リスト!$A$1:$D$43729,4,FALSE)=基本情報!$D$6,O6824,"")),"")</f>
        <v/>
      </c>
    </row>
    <row r="6825" spans="15:16" x14ac:dyDescent="0.15">
      <c r="O6825">
        <v>6824</v>
      </c>
      <c r="P6825" t="str">
        <f>IFERROR(IF(COUNTIF(個人情報!$BI$5:$BI$401,"登録番号" &amp; リスト!O6825)&gt;=1,"",IF(VLOOKUP(O6825,登録者リスト!$A$1:$D$43729,4,FALSE)=基本情報!$D$6,O6825,"")),"")</f>
        <v/>
      </c>
    </row>
    <row r="6826" spans="15:16" x14ac:dyDescent="0.15">
      <c r="O6826">
        <v>6825</v>
      </c>
      <c r="P6826" t="str">
        <f>IFERROR(IF(COUNTIF(個人情報!$BI$5:$BI$401,"登録番号" &amp; リスト!O6826)&gt;=1,"",IF(VLOOKUP(O6826,登録者リスト!$A$1:$D$43729,4,FALSE)=基本情報!$D$6,O6826,"")),"")</f>
        <v/>
      </c>
    </row>
    <row r="6827" spans="15:16" x14ac:dyDescent="0.15">
      <c r="O6827">
        <v>6826</v>
      </c>
      <c r="P6827" t="str">
        <f>IFERROR(IF(COUNTIF(個人情報!$BI$5:$BI$401,"登録番号" &amp; リスト!O6827)&gt;=1,"",IF(VLOOKUP(O6827,登録者リスト!$A$1:$D$43729,4,FALSE)=基本情報!$D$6,O6827,"")),"")</f>
        <v/>
      </c>
    </row>
    <row r="6828" spans="15:16" x14ac:dyDescent="0.15">
      <c r="O6828">
        <v>6827</v>
      </c>
      <c r="P6828" t="str">
        <f>IFERROR(IF(COUNTIF(個人情報!$BI$5:$BI$401,"登録番号" &amp; リスト!O6828)&gt;=1,"",IF(VLOOKUP(O6828,登録者リスト!$A$1:$D$43729,4,FALSE)=基本情報!$D$6,O6828,"")),"")</f>
        <v/>
      </c>
    </row>
    <row r="6829" spans="15:16" x14ac:dyDescent="0.15">
      <c r="O6829">
        <v>6828</v>
      </c>
      <c r="P6829" t="str">
        <f>IFERROR(IF(COUNTIF(個人情報!$BI$5:$BI$401,"登録番号" &amp; リスト!O6829)&gt;=1,"",IF(VLOOKUP(O6829,登録者リスト!$A$1:$D$43729,4,FALSE)=基本情報!$D$6,O6829,"")),"")</f>
        <v/>
      </c>
    </row>
    <row r="6830" spans="15:16" x14ac:dyDescent="0.15">
      <c r="O6830">
        <v>6829</v>
      </c>
      <c r="P6830" t="str">
        <f>IFERROR(IF(COUNTIF(個人情報!$BI$5:$BI$401,"登録番号" &amp; リスト!O6830)&gt;=1,"",IF(VLOOKUP(O6830,登録者リスト!$A$1:$D$43729,4,FALSE)=基本情報!$D$6,O6830,"")),"")</f>
        <v/>
      </c>
    </row>
    <row r="6831" spans="15:16" x14ac:dyDescent="0.15">
      <c r="O6831">
        <v>6830</v>
      </c>
      <c r="P6831" t="str">
        <f>IFERROR(IF(COUNTIF(個人情報!$BI$5:$BI$401,"登録番号" &amp; リスト!O6831)&gt;=1,"",IF(VLOOKUP(O6831,登録者リスト!$A$1:$D$43729,4,FALSE)=基本情報!$D$6,O6831,"")),"")</f>
        <v/>
      </c>
    </row>
    <row r="6832" spans="15:16" x14ac:dyDescent="0.15">
      <c r="O6832">
        <v>6831</v>
      </c>
      <c r="P6832" t="str">
        <f>IFERROR(IF(COUNTIF(個人情報!$BI$5:$BI$401,"登録番号" &amp; リスト!O6832)&gt;=1,"",IF(VLOOKUP(O6832,登録者リスト!$A$1:$D$43729,4,FALSE)=基本情報!$D$6,O6832,"")),"")</f>
        <v/>
      </c>
    </row>
    <row r="6833" spans="15:16" x14ac:dyDescent="0.15">
      <c r="O6833">
        <v>6832</v>
      </c>
      <c r="P6833" t="str">
        <f>IFERROR(IF(COUNTIF(個人情報!$BI$5:$BI$401,"登録番号" &amp; リスト!O6833)&gt;=1,"",IF(VLOOKUP(O6833,登録者リスト!$A$1:$D$43729,4,FALSE)=基本情報!$D$6,O6833,"")),"")</f>
        <v/>
      </c>
    </row>
    <row r="6834" spans="15:16" x14ac:dyDescent="0.15">
      <c r="O6834">
        <v>6833</v>
      </c>
      <c r="P6834" t="str">
        <f>IFERROR(IF(COUNTIF(個人情報!$BI$5:$BI$401,"登録番号" &amp; リスト!O6834)&gt;=1,"",IF(VLOOKUP(O6834,登録者リスト!$A$1:$D$43729,4,FALSE)=基本情報!$D$6,O6834,"")),"")</f>
        <v/>
      </c>
    </row>
    <row r="6835" spans="15:16" x14ac:dyDescent="0.15">
      <c r="O6835">
        <v>6834</v>
      </c>
      <c r="P6835" t="str">
        <f>IFERROR(IF(COUNTIF(個人情報!$BI$5:$BI$401,"登録番号" &amp; リスト!O6835)&gt;=1,"",IF(VLOOKUP(O6835,登録者リスト!$A$1:$D$43729,4,FALSE)=基本情報!$D$6,O6835,"")),"")</f>
        <v/>
      </c>
    </row>
    <row r="6836" spans="15:16" x14ac:dyDescent="0.15">
      <c r="O6836">
        <v>6835</v>
      </c>
      <c r="P6836" t="str">
        <f>IFERROR(IF(COUNTIF(個人情報!$BI$5:$BI$401,"登録番号" &amp; リスト!O6836)&gt;=1,"",IF(VLOOKUP(O6836,登録者リスト!$A$1:$D$43729,4,FALSE)=基本情報!$D$6,O6836,"")),"")</f>
        <v/>
      </c>
    </row>
    <row r="6837" spans="15:16" x14ac:dyDescent="0.15">
      <c r="O6837">
        <v>6836</v>
      </c>
      <c r="P6837" t="str">
        <f>IFERROR(IF(COUNTIF(個人情報!$BI$5:$BI$401,"登録番号" &amp; リスト!O6837)&gt;=1,"",IF(VLOOKUP(O6837,登録者リスト!$A$1:$D$43729,4,FALSE)=基本情報!$D$6,O6837,"")),"")</f>
        <v/>
      </c>
    </row>
    <row r="6838" spans="15:16" x14ac:dyDescent="0.15">
      <c r="O6838">
        <v>6837</v>
      </c>
      <c r="P6838" t="str">
        <f>IFERROR(IF(COUNTIF(個人情報!$BI$5:$BI$401,"登録番号" &amp; リスト!O6838)&gt;=1,"",IF(VLOOKUP(O6838,登録者リスト!$A$1:$D$43729,4,FALSE)=基本情報!$D$6,O6838,"")),"")</f>
        <v/>
      </c>
    </row>
    <row r="6839" spans="15:16" x14ac:dyDescent="0.15">
      <c r="O6839">
        <v>6838</v>
      </c>
      <c r="P6839" t="str">
        <f>IFERROR(IF(COUNTIF(個人情報!$BI$5:$BI$401,"登録番号" &amp; リスト!O6839)&gt;=1,"",IF(VLOOKUP(O6839,登録者リスト!$A$1:$D$43729,4,FALSE)=基本情報!$D$6,O6839,"")),"")</f>
        <v/>
      </c>
    </row>
    <row r="6840" spans="15:16" x14ac:dyDescent="0.15">
      <c r="O6840">
        <v>6839</v>
      </c>
      <c r="P6840" t="str">
        <f>IFERROR(IF(COUNTIF(個人情報!$BI$5:$BI$401,"登録番号" &amp; リスト!O6840)&gt;=1,"",IF(VLOOKUP(O6840,登録者リスト!$A$1:$D$43729,4,FALSE)=基本情報!$D$6,O6840,"")),"")</f>
        <v/>
      </c>
    </row>
    <row r="6841" spans="15:16" x14ac:dyDescent="0.15">
      <c r="O6841">
        <v>6840</v>
      </c>
      <c r="P6841" t="str">
        <f>IFERROR(IF(COUNTIF(個人情報!$BI$5:$BI$401,"登録番号" &amp; リスト!O6841)&gt;=1,"",IF(VLOOKUP(O6841,登録者リスト!$A$1:$D$43729,4,FALSE)=基本情報!$D$6,O6841,"")),"")</f>
        <v/>
      </c>
    </row>
    <row r="6842" spans="15:16" x14ac:dyDescent="0.15">
      <c r="O6842">
        <v>6841</v>
      </c>
      <c r="P6842" t="str">
        <f>IFERROR(IF(COUNTIF(個人情報!$BI$5:$BI$401,"登録番号" &amp; リスト!O6842)&gt;=1,"",IF(VLOOKUP(O6842,登録者リスト!$A$1:$D$43729,4,FALSE)=基本情報!$D$6,O6842,"")),"")</f>
        <v/>
      </c>
    </row>
    <row r="6843" spans="15:16" x14ac:dyDescent="0.15">
      <c r="O6843">
        <v>6842</v>
      </c>
      <c r="P6843" t="str">
        <f>IFERROR(IF(COUNTIF(個人情報!$BI$5:$BI$401,"登録番号" &amp; リスト!O6843)&gt;=1,"",IF(VLOOKUP(O6843,登録者リスト!$A$1:$D$43729,4,FALSE)=基本情報!$D$6,O6843,"")),"")</f>
        <v/>
      </c>
    </row>
    <row r="6844" spans="15:16" x14ac:dyDescent="0.15">
      <c r="O6844">
        <v>6843</v>
      </c>
      <c r="P6844" t="str">
        <f>IFERROR(IF(COUNTIF(個人情報!$BI$5:$BI$401,"登録番号" &amp; リスト!O6844)&gt;=1,"",IF(VLOOKUP(O6844,登録者リスト!$A$1:$D$43729,4,FALSE)=基本情報!$D$6,O6844,"")),"")</f>
        <v/>
      </c>
    </row>
    <row r="6845" spans="15:16" x14ac:dyDescent="0.15">
      <c r="O6845">
        <v>6844</v>
      </c>
      <c r="P6845" t="str">
        <f>IFERROR(IF(COUNTIF(個人情報!$BI$5:$BI$401,"登録番号" &amp; リスト!O6845)&gt;=1,"",IF(VLOOKUP(O6845,登録者リスト!$A$1:$D$43729,4,FALSE)=基本情報!$D$6,O6845,"")),"")</f>
        <v/>
      </c>
    </row>
    <row r="6846" spans="15:16" x14ac:dyDescent="0.15">
      <c r="O6846">
        <v>6845</v>
      </c>
      <c r="P6846" t="str">
        <f>IFERROR(IF(COUNTIF(個人情報!$BI$5:$BI$401,"登録番号" &amp; リスト!O6846)&gt;=1,"",IF(VLOOKUP(O6846,登録者リスト!$A$1:$D$43729,4,FALSE)=基本情報!$D$6,O6846,"")),"")</f>
        <v/>
      </c>
    </row>
    <row r="6847" spans="15:16" x14ac:dyDescent="0.15">
      <c r="O6847">
        <v>6846</v>
      </c>
      <c r="P6847" t="str">
        <f>IFERROR(IF(COUNTIF(個人情報!$BI$5:$BI$401,"登録番号" &amp; リスト!O6847)&gt;=1,"",IF(VLOOKUP(O6847,登録者リスト!$A$1:$D$43729,4,FALSE)=基本情報!$D$6,O6847,"")),"")</f>
        <v/>
      </c>
    </row>
    <row r="6848" spans="15:16" x14ac:dyDescent="0.15">
      <c r="O6848">
        <v>6847</v>
      </c>
      <c r="P6848" t="str">
        <f>IFERROR(IF(COUNTIF(個人情報!$BI$5:$BI$401,"登録番号" &amp; リスト!O6848)&gt;=1,"",IF(VLOOKUP(O6848,登録者リスト!$A$1:$D$43729,4,FALSE)=基本情報!$D$6,O6848,"")),"")</f>
        <v/>
      </c>
    </row>
    <row r="6849" spans="15:16" x14ac:dyDescent="0.15">
      <c r="O6849">
        <v>6848</v>
      </c>
      <c r="P6849" t="str">
        <f>IFERROR(IF(COUNTIF(個人情報!$BI$5:$BI$401,"登録番号" &amp; リスト!O6849)&gt;=1,"",IF(VLOOKUP(O6849,登録者リスト!$A$1:$D$43729,4,FALSE)=基本情報!$D$6,O6849,"")),"")</f>
        <v/>
      </c>
    </row>
    <row r="6850" spans="15:16" x14ac:dyDescent="0.15">
      <c r="O6850">
        <v>6849</v>
      </c>
      <c r="P6850" t="str">
        <f>IFERROR(IF(COUNTIF(個人情報!$BI$5:$BI$401,"登録番号" &amp; リスト!O6850)&gt;=1,"",IF(VLOOKUP(O6850,登録者リスト!$A$1:$D$43729,4,FALSE)=基本情報!$D$6,O6850,"")),"")</f>
        <v/>
      </c>
    </row>
    <row r="6851" spans="15:16" x14ac:dyDescent="0.15">
      <c r="O6851">
        <v>6850</v>
      </c>
      <c r="P6851" t="str">
        <f>IFERROR(IF(COUNTIF(個人情報!$BI$5:$BI$401,"登録番号" &amp; リスト!O6851)&gt;=1,"",IF(VLOOKUP(O6851,登録者リスト!$A$1:$D$43729,4,FALSE)=基本情報!$D$6,O6851,"")),"")</f>
        <v/>
      </c>
    </row>
    <row r="6852" spans="15:16" x14ac:dyDescent="0.15">
      <c r="O6852">
        <v>6851</v>
      </c>
      <c r="P6852" t="str">
        <f>IFERROR(IF(COUNTIF(個人情報!$BI$5:$BI$401,"登録番号" &amp; リスト!O6852)&gt;=1,"",IF(VLOOKUP(O6852,登録者リスト!$A$1:$D$43729,4,FALSE)=基本情報!$D$6,O6852,"")),"")</f>
        <v/>
      </c>
    </row>
    <row r="6853" spans="15:16" x14ac:dyDescent="0.15">
      <c r="O6853">
        <v>6852</v>
      </c>
      <c r="P6853" t="str">
        <f>IFERROR(IF(COUNTIF(個人情報!$BI$5:$BI$401,"登録番号" &amp; リスト!O6853)&gt;=1,"",IF(VLOOKUP(O6853,登録者リスト!$A$1:$D$43729,4,FALSE)=基本情報!$D$6,O6853,"")),"")</f>
        <v/>
      </c>
    </row>
    <row r="6854" spans="15:16" x14ac:dyDescent="0.15">
      <c r="O6854">
        <v>6853</v>
      </c>
      <c r="P6854" t="str">
        <f>IFERROR(IF(COUNTIF(個人情報!$BI$5:$BI$401,"登録番号" &amp; リスト!O6854)&gt;=1,"",IF(VLOOKUP(O6854,登録者リスト!$A$1:$D$43729,4,FALSE)=基本情報!$D$6,O6854,"")),"")</f>
        <v/>
      </c>
    </row>
    <row r="6855" spans="15:16" x14ac:dyDescent="0.15">
      <c r="O6855">
        <v>6854</v>
      </c>
      <c r="P6855" t="str">
        <f>IFERROR(IF(COUNTIF(個人情報!$BI$5:$BI$401,"登録番号" &amp; リスト!O6855)&gt;=1,"",IF(VLOOKUP(O6855,登録者リスト!$A$1:$D$43729,4,FALSE)=基本情報!$D$6,O6855,"")),"")</f>
        <v/>
      </c>
    </row>
    <row r="6856" spans="15:16" x14ac:dyDescent="0.15">
      <c r="O6856">
        <v>6855</v>
      </c>
      <c r="P6856" t="str">
        <f>IFERROR(IF(COUNTIF(個人情報!$BI$5:$BI$401,"登録番号" &amp; リスト!O6856)&gt;=1,"",IF(VLOOKUP(O6856,登録者リスト!$A$1:$D$43729,4,FALSE)=基本情報!$D$6,O6856,"")),"")</f>
        <v/>
      </c>
    </row>
    <row r="6857" spans="15:16" x14ac:dyDescent="0.15">
      <c r="O6857">
        <v>6856</v>
      </c>
      <c r="P6857" t="str">
        <f>IFERROR(IF(COUNTIF(個人情報!$BI$5:$BI$401,"登録番号" &amp; リスト!O6857)&gt;=1,"",IF(VLOOKUP(O6857,登録者リスト!$A$1:$D$43729,4,FALSE)=基本情報!$D$6,O6857,"")),"")</f>
        <v/>
      </c>
    </row>
    <row r="6858" spans="15:16" x14ac:dyDescent="0.15">
      <c r="O6858">
        <v>6857</v>
      </c>
      <c r="P6858" t="str">
        <f>IFERROR(IF(COUNTIF(個人情報!$BI$5:$BI$401,"登録番号" &amp; リスト!O6858)&gt;=1,"",IF(VLOOKUP(O6858,登録者リスト!$A$1:$D$43729,4,FALSE)=基本情報!$D$6,O6858,"")),"")</f>
        <v/>
      </c>
    </row>
    <row r="6859" spans="15:16" x14ac:dyDescent="0.15">
      <c r="O6859">
        <v>6858</v>
      </c>
      <c r="P6859" t="str">
        <f>IFERROR(IF(COUNTIF(個人情報!$BI$5:$BI$401,"登録番号" &amp; リスト!O6859)&gt;=1,"",IF(VLOOKUP(O6859,登録者リスト!$A$1:$D$43729,4,FALSE)=基本情報!$D$6,O6859,"")),"")</f>
        <v/>
      </c>
    </row>
    <row r="6860" spans="15:16" x14ac:dyDescent="0.15">
      <c r="O6860">
        <v>6859</v>
      </c>
      <c r="P6860" t="str">
        <f>IFERROR(IF(COUNTIF(個人情報!$BI$5:$BI$401,"登録番号" &amp; リスト!O6860)&gt;=1,"",IF(VLOOKUP(O6860,登録者リスト!$A$1:$D$43729,4,FALSE)=基本情報!$D$6,O6860,"")),"")</f>
        <v/>
      </c>
    </row>
    <row r="6861" spans="15:16" x14ac:dyDescent="0.15">
      <c r="O6861">
        <v>6860</v>
      </c>
      <c r="P6861" t="str">
        <f>IFERROR(IF(COUNTIF(個人情報!$BI$5:$BI$401,"登録番号" &amp; リスト!O6861)&gt;=1,"",IF(VLOOKUP(O6861,登録者リスト!$A$1:$D$43729,4,FALSE)=基本情報!$D$6,O6861,"")),"")</f>
        <v/>
      </c>
    </row>
    <row r="6862" spans="15:16" x14ac:dyDescent="0.15">
      <c r="O6862">
        <v>6861</v>
      </c>
      <c r="P6862" t="str">
        <f>IFERROR(IF(COUNTIF(個人情報!$BI$5:$BI$401,"登録番号" &amp; リスト!O6862)&gt;=1,"",IF(VLOOKUP(O6862,登録者リスト!$A$1:$D$43729,4,FALSE)=基本情報!$D$6,O6862,"")),"")</f>
        <v/>
      </c>
    </row>
    <row r="6863" spans="15:16" x14ac:dyDescent="0.15">
      <c r="O6863">
        <v>6862</v>
      </c>
      <c r="P6863" t="str">
        <f>IFERROR(IF(COUNTIF(個人情報!$BI$5:$BI$401,"登録番号" &amp; リスト!O6863)&gt;=1,"",IF(VLOOKUP(O6863,登録者リスト!$A$1:$D$43729,4,FALSE)=基本情報!$D$6,O6863,"")),"")</f>
        <v/>
      </c>
    </row>
    <row r="6864" spans="15:16" x14ac:dyDescent="0.15">
      <c r="O6864">
        <v>6863</v>
      </c>
      <c r="P6864" t="str">
        <f>IFERROR(IF(COUNTIF(個人情報!$BI$5:$BI$401,"登録番号" &amp; リスト!O6864)&gt;=1,"",IF(VLOOKUP(O6864,登録者リスト!$A$1:$D$43729,4,FALSE)=基本情報!$D$6,O6864,"")),"")</f>
        <v/>
      </c>
    </row>
    <row r="6865" spans="15:16" x14ac:dyDescent="0.15">
      <c r="O6865">
        <v>6864</v>
      </c>
      <c r="P6865" t="str">
        <f>IFERROR(IF(COUNTIF(個人情報!$BI$5:$BI$401,"登録番号" &amp; リスト!O6865)&gt;=1,"",IF(VLOOKUP(O6865,登録者リスト!$A$1:$D$43729,4,FALSE)=基本情報!$D$6,O6865,"")),"")</f>
        <v/>
      </c>
    </row>
    <row r="6866" spans="15:16" x14ac:dyDescent="0.15">
      <c r="O6866">
        <v>6865</v>
      </c>
      <c r="P6866" t="str">
        <f>IFERROR(IF(COUNTIF(個人情報!$BI$5:$BI$401,"登録番号" &amp; リスト!O6866)&gt;=1,"",IF(VLOOKUP(O6866,登録者リスト!$A$1:$D$43729,4,FALSE)=基本情報!$D$6,O6866,"")),"")</f>
        <v/>
      </c>
    </row>
    <row r="6867" spans="15:16" x14ac:dyDescent="0.15">
      <c r="O6867">
        <v>6866</v>
      </c>
      <c r="P6867" t="str">
        <f>IFERROR(IF(COUNTIF(個人情報!$BI$5:$BI$401,"登録番号" &amp; リスト!O6867)&gt;=1,"",IF(VLOOKUP(O6867,登録者リスト!$A$1:$D$43729,4,FALSE)=基本情報!$D$6,O6867,"")),"")</f>
        <v/>
      </c>
    </row>
    <row r="6868" spans="15:16" x14ac:dyDescent="0.15">
      <c r="O6868">
        <v>6867</v>
      </c>
      <c r="P6868" t="str">
        <f>IFERROR(IF(COUNTIF(個人情報!$BI$5:$BI$401,"登録番号" &amp; リスト!O6868)&gt;=1,"",IF(VLOOKUP(O6868,登録者リスト!$A$1:$D$43729,4,FALSE)=基本情報!$D$6,O6868,"")),"")</f>
        <v/>
      </c>
    </row>
    <row r="6869" spans="15:16" x14ac:dyDescent="0.15">
      <c r="O6869">
        <v>6868</v>
      </c>
      <c r="P6869" t="str">
        <f>IFERROR(IF(COUNTIF(個人情報!$BI$5:$BI$401,"登録番号" &amp; リスト!O6869)&gt;=1,"",IF(VLOOKUP(O6869,登録者リスト!$A$1:$D$43729,4,FALSE)=基本情報!$D$6,O6869,"")),"")</f>
        <v/>
      </c>
    </row>
    <row r="6870" spans="15:16" x14ac:dyDescent="0.15">
      <c r="O6870">
        <v>6869</v>
      </c>
      <c r="P6870" t="str">
        <f>IFERROR(IF(COUNTIF(個人情報!$BI$5:$BI$401,"登録番号" &amp; リスト!O6870)&gt;=1,"",IF(VLOOKUP(O6870,登録者リスト!$A$1:$D$43729,4,FALSE)=基本情報!$D$6,O6870,"")),"")</f>
        <v/>
      </c>
    </row>
    <row r="6871" spans="15:16" x14ac:dyDescent="0.15">
      <c r="O6871">
        <v>6870</v>
      </c>
      <c r="P6871" t="str">
        <f>IFERROR(IF(COUNTIF(個人情報!$BI$5:$BI$401,"登録番号" &amp; リスト!O6871)&gt;=1,"",IF(VLOOKUP(O6871,登録者リスト!$A$1:$D$43729,4,FALSE)=基本情報!$D$6,O6871,"")),"")</f>
        <v/>
      </c>
    </row>
    <row r="6872" spans="15:16" x14ac:dyDescent="0.15">
      <c r="O6872">
        <v>6871</v>
      </c>
      <c r="P6872" t="str">
        <f>IFERROR(IF(COUNTIF(個人情報!$BI$5:$BI$401,"登録番号" &amp; リスト!O6872)&gt;=1,"",IF(VLOOKUP(O6872,登録者リスト!$A$1:$D$43729,4,FALSE)=基本情報!$D$6,O6872,"")),"")</f>
        <v/>
      </c>
    </row>
    <row r="6873" spans="15:16" x14ac:dyDescent="0.15">
      <c r="O6873">
        <v>6872</v>
      </c>
      <c r="P6873" t="str">
        <f>IFERROR(IF(COUNTIF(個人情報!$BI$5:$BI$401,"登録番号" &amp; リスト!O6873)&gt;=1,"",IF(VLOOKUP(O6873,登録者リスト!$A$1:$D$43729,4,FALSE)=基本情報!$D$6,O6873,"")),"")</f>
        <v/>
      </c>
    </row>
    <row r="6874" spans="15:16" x14ac:dyDescent="0.15">
      <c r="O6874">
        <v>6873</v>
      </c>
      <c r="P6874" t="str">
        <f>IFERROR(IF(COUNTIF(個人情報!$BI$5:$BI$401,"登録番号" &amp; リスト!O6874)&gt;=1,"",IF(VLOOKUP(O6874,登録者リスト!$A$1:$D$43729,4,FALSE)=基本情報!$D$6,O6874,"")),"")</f>
        <v/>
      </c>
    </row>
    <row r="6875" spans="15:16" x14ac:dyDescent="0.15">
      <c r="O6875">
        <v>6874</v>
      </c>
      <c r="P6875" t="str">
        <f>IFERROR(IF(COUNTIF(個人情報!$BI$5:$BI$401,"登録番号" &amp; リスト!O6875)&gt;=1,"",IF(VLOOKUP(O6875,登録者リスト!$A$1:$D$43729,4,FALSE)=基本情報!$D$6,O6875,"")),"")</f>
        <v/>
      </c>
    </row>
    <row r="6876" spans="15:16" x14ac:dyDescent="0.15">
      <c r="O6876">
        <v>6875</v>
      </c>
      <c r="P6876" t="str">
        <f>IFERROR(IF(COUNTIF(個人情報!$BI$5:$BI$401,"登録番号" &amp; リスト!O6876)&gt;=1,"",IF(VLOOKUP(O6876,登録者リスト!$A$1:$D$43729,4,FALSE)=基本情報!$D$6,O6876,"")),"")</f>
        <v/>
      </c>
    </row>
    <row r="6877" spans="15:16" x14ac:dyDescent="0.15">
      <c r="O6877">
        <v>6876</v>
      </c>
      <c r="P6877" t="str">
        <f>IFERROR(IF(COUNTIF(個人情報!$BI$5:$BI$401,"登録番号" &amp; リスト!O6877)&gt;=1,"",IF(VLOOKUP(O6877,登録者リスト!$A$1:$D$43729,4,FALSE)=基本情報!$D$6,O6877,"")),"")</f>
        <v/>
      </c>
    </row>
    <row r="6878" spans="15:16" x14ac:dyDescent="0.15">
      <c r="O6878">
        <v>6877</v>
      </c>
      <c r="P6878" t="str">
        <f>IFERROR(IF(COUNTIF(個人情報!$BI$5:$BI$401,"登録番号" &amp; リスト!O6878)&gt;=1,"",IF(VLOOKUP(O6878,登録者リスト!$A$1:$D$43729,4,FALSE)=基本情報!$D$6,O6878,"")),"")</f>
        <v/>
      </c>
    </row>
    <row r="6879" spans="15:16" x14ac:dyDescent="0.15">
      <c r="O6879">
        <v>6878</v>
      </c>
      <c r="P6879" t="str">
        <f>IFERROR(IF(COUNTIF(個人情報!$BI$5:$BI$401,"登録番号" &amp; リスト!O6879)&gt;=1,"",IF(VLOOKUP(O6879,登録者リスト!$A$1:$D$43729,4,FALSE)=基本情報!$D$6,O6879,"")),"")</f>
        <v/>
      </c>
    </row>
    <row r="6880" spans="15:16" x14ac:dyDescent="0.15">
      <c r="O6880">
        <v>6879</v>
      </c>
      <c r="P6880" t="str">
        <f>IFERROR(IF(COUNTIF(個人情報!$BI$5:$BI$401,"登録番号" &amp; リスト!O6880)&gt;=1,"",IF(VLOOKUP(O6880,登録者リスト!$A$1:$D$43729,4,FALSE)=基本情報!$D$6,O6880,"")),"")</f>
        <v/>
      </c>
    </row>
    <row r="6881" spans="15:16" x14ac:dyDescent="0.15">
      <c r="O6881">
        <v>6880</v>
      </c>
      <c r="P6881" t="str">
        <f>IFERROR(IF(COUNTIF(個人情報!$BI$5:$BI$401,"登録番号" &amp; リスト!O6881)&gt;=1,"",IF(VLOOKUP(O6881,登録者リスト!$A$1:$D$43729,4,FALSE)=基本情報!$D$6,O6881,"")),"")</f>
        <v/>
      </c>
    </row>
    <row r="6882" spans="15:16" x14ac:dyDescent="0.15">
      <c r="O6882">
        <v>6881</v>
      </c>
      <c r="P6882" t="str">
        <f>IFERROR(IF(COUNTIF(個人情報!$BI$5:$BI$401,"登録番号" &amp; リスト!O6882)&gt;=1,"",IF(VLOOKUP(O6882,登録者リスト!$A$1:$D$43729,4,FALSE)=基本情報!$D$6,O6882,"")),"")</f>
        <v/>
      </c>
    </row>
    <row r="6883" spans="15:16" x14ac:dyDescent="0.15">
      <c r="O6883">
        <v>6882</v>
      </c>
      <c r="P6883" t="str">
        <f>IFERROR(IF(COUNTIF(個人情報!$BI$5:$BI$401,"登録番号" &amp; リスト!O6883)&gt;=1,"",IF(VLOOKUP(O6883,登録者リスト!$A$1:$D$43729,4,FALSE)=基本情報!$D$6,O6883,"")),"")</f>
        <v/>
      </c>
    </row>
    <row r="6884" spans="15:16" x14ac:dyDescent="0.15">
      <c r="O6884">
        <v>6883</v>
      </c>
      <c r="P6884" t="str">
        <f>IFERROR(IF(COUNTIF(個人情報!$BI$5:$BI$401,"登録番号" &amp; リスト!O6884)&gt;=1,"",IF(VLOOKUP(O6884,登録者リスト!$A$1:$D$43729,4,FALSE)=基本情報!$D$6,O6884,"")),"")</f>
        <v/>
      </c>
    </row>
    <row r="6885" spans="15:16" x14ac:dyDescent="0.15">
      <c r="O6885">
        <v>6884</v>
      </c>
      <c r="P6885" t="str">
        <f>IFERROR(IF(COUNTIF(個人情報!$BI$5:$BI$401,"登録番号" &amp; リスト!O6885)&gt;=1,"",IF(VLOOKUP(O6885,登録者リスト!$A$1:$D$43729,4,FALSE)=基本情報!$D$6,O6885,"")),"")</f>
        <v/>
      </c>
    </row>
    <row r="6886" spans="15:16" x14ac:dyDescent="0.15">
      <c r="O6886">
        <v>6885</v>
      </c>
      <c r="P6886" t="str">
        <f>IFERROR(IF(COUNTIF(個人情報!$BI$5:$BI$401,"登録番号" &amp; リスト!O6886)&gt;=1,"",IF(VLOOKUP(O6886,登録者リスト!$A$1:$D$43729,4,FALSE)=基本情報!$D$6,O6886,"")),"")</f>
        <v/>
      </c>
    </row>
    <row r="6887" spans="15:16" x14ac:dyDescent="0.15">
      <c r="O6887">
        <v>6886</v>
      </c>
      <c r="P6887" t="str">
        <f>IFERROR(IF(COUNTIF(個人情報!$BI$5:$BI$401,"登録番号" &amp; リスト!O6887)&gt;=1,"",IF(VLOOKUP(O6887,登録者リスト!$A$1:$D$43729,4,FALSE)=基本情報!$D$6,O6887,"")),"")</f>
        <v/>
      </c>
    </row>
    <row r="6888" spans="15:16" x14ac:dyDescent="0.15">
      <c r="O6888">
        <v>6887</v>
      </c>
      <c r="P6888" t="str">
        <f>IFERROR(IF(COUNTIF(個人情報!$BI$5:$BI$401,"登録番号" &amp; リスト!O6888)&gt;=1,"",IF(VLOOKUP(O6888,登録者リスト!$A$1:$D$43729,4,FALSE)=基本情報!$D$6,O6888,"")),"")</f>
        <v/>
      </c>
    </row>
    <row r="6889" spans="15:16" x14ac:dyDescent="0.15">
      <c r="O6889">
        <v>6888</v>
      </c>
      <c r="P6889" t="str">
        <f>IFERROR(IF(COUNTIF(個人情報!$BI$5:$BI$401,"登録番号" &amp; リスト!O6889)&gt;=1,"",IF(VLOOKUP(O6889,登録者リスト!$A$1:$D$43729,4,FALSE)=基本情報!$D$6,O6889,"")),"")</f>
        <v/>
      </c>
    </row>
    <row r="6890" spans="15:16" x14ac:dyDescent="0.15">
      <c r="O6890">
        <v>6889</v>
      </c>
      <c r="P6890" t="str">
        <f>IFERROR(IF(COUNTIF(個人情報!$BI$5:$BI$401,"登録番号" &amp; リスト!O6890)&gt;=1,"",IF(VLOOKUP(O6890,登録者リスト!$A$1:$D$43729,4,FALSE)=基本情報!$D$6,O6890,"")),"")</f>
        <v/>
      </c>
    </row>
    <row r="6891" spans="15:16" x14ac:dyDescent="0.15">
      <c r="O6891">
        <v>6890</v>
      </c>
      <c r="P6891" t="str">
        <f>IFERROR(IF(COUNTIF(個人情報!$BI$5:$BI$401,"登録番号" &amp; リスト!O6891)&gt;=1,"",IF(VLOOKUP(O6891,登録者リスト!$A$1:$D$43729,4,FALSE)=基本情報!$D$6,O6891,"")),"")</f>
        <v/>
      </c>
    </row>
    <row r="6892" spans="15:16" x14ac:dyDescent="0.15">
      <c r="O6892">
        <v>6891</v>
      </c>
      <c r="P6892" t="str">
        <f>IFERROR(IF(COUNTIF(個人情報!$BI$5:$BI$401,"登録番号" &amp; リスト!O6892)&gt;=1,"",IF(VLOOKUP(O6892,登録者リスト!$A$1:$D$43729,4,FALSE)=基本情報!$D$6,O6892,"")),"")</f>
        <v/>
      </c>
    </row>
    <row r="6893" spans="15:16" x14ac:dyDescent="0.15">
      <c r="O6893">
        <v>6892</v>
      </c>
      <c r="P6893" t="str">
        <f>IFERROR(IF(COUNTIF(個人情報!$BI$5:$BI$401,"登録番号" &amp; リスト!O6893)&gt;=1,"",IF(VLOOKUP(O6893,登録者リスト!$A$1:$D$43729,4,FALSE)=基本情報!$D$6,O6893,"")),"")</f>
        <v/>
      </c>
    </row>
    <row r="6894" spans="15:16" x14ac:dyDescent="0.15">
      <c r="O6894">
        <v>6893</v>
      </c>
      <c r="P6894" t="str">
        <f>IFERROR(IF(COUNTIF(個人情報!$BI$5:$BI$401,"登録番号" &amp; リスト!O6894)&gt;=1,"",IF(VLOOKUP(O6894,登録者リスト!$A$1:$D$43729,4,FALSE)=基本情報!$D$6,O6894,"")),"")</f>
        <v/>
      </c>
    </row>
    <row r="6895" spans="15:16" x14ac:dyDescent="0.15">
      <c r="O6895">
        <v>6894</v>
      </c>
      <c r="P6895" t="str">
        <f>IFERROR(IF(COUNTIF(個人情報!$BI$5:$BI$401,"登録番号" &amp; リスト!O6895)&gt;=1,"",IF(VLOOKUP(O6895,登録者リスト!$A$1:$D$43729,4,FALSE)=基本情報!$D$6,O6895,"")),"")</f>
        <v/>
      </c>
    </row>
    <row r="6896" spans="15:16" x14ac:dyDescent="0.15">
      <c r="O6896">
        <v>6895</v>
      </c>
      <c r="P6896" t="str">
        <f>IFERROR(IF(COUNTIF(個人情報!$BI$5:$BI$401,"登録番号" &amp; リスト!O6896)&gt;=1,"",IF(VLOOKUP(O6896,登録者リスト!$A$1:$D$43729,4,FALSE)=基本情報!$D$6,O6896,"")),"")</f>
        <v/>
      </c>
    </row>
    <row r="6897" spans="15:16" x14ac:dyDescent="0.15">
      <c r="O6897">
        <v>6896</v>
      </c>
      <c r="P6897" t="str">
        <f>IFERROR(IF(COUNTIF(個人情報!$BI$5:$BI$401,"登録番号" &amp; リスト!O6897)&gt;=1,"",IF(VLOOKUP(O6897,登録者リスト!$A$1:$D$43729,4,FALSE)=基本情報!$D$6,O6897,"")),"")</f>
        <v/>
      </c>
    </row>
    <row r="6898" spans="15:16" x14ac:dyDescent="0.15">
      <c r="O6898">
        <v>6897</v>
      </c>
      <c r="P6898" t="str">
        <f>IFERROR(IF(COUNTIF(個人情報!$BI$5:$BI$401,"登録番号" &amp; リスト!O6898)&gt;=1,"",IF(VLOOKUP(O6898,登録者リスト!$A$1:$D$43729,4,FALSE)=基本情報!$D$6,O6898,"")),"")</f>
        <v/>
      </c>
    </row>
    <row r="6899" spans="15:16" x14ac:dyDescent="0.15">
      <c r="O6899">
        <v>6898</v>
      </c>
      <c r="P6899" t="str">
        <f>IFERROR(IF(COUNTIF(個人情報!$BI$5:$BI$401,"登録番号" &amp; リスト!O6899)&gt;=1,"",IF(VLOOKUP(O6899,登録者リスト!$A$1:$D$43729,4,FALSE)=基本情報!$D$6,O6899,"")),"")</f>
        <v/>
      </c>
    </row>
    <row r="6900" spans="15:16" x14ac:dyDescent="0.15">
      <c r="O6900">
        <v>6899</v>
      </c>
      <c r="P6900" t="str">
        <f>IFERROR(IF(COUNTIF(個人情報!$BI$5:$BI$401,"登録番号" &amp; リスト!O6900)&gt;=1,"",IF(VLOOKUP(O6900,登録者リスト!$A$1:$D$43729,4,FALSE)=基本情報!$D$6,O6900,"")),"")</f>
        <v/>
      </c>
    </row>
    <row r="6901" spans="15:16" x14ac:dyDescent="0.15">
      <c r="O6901">
        <v>6900</v>
      </c>
      <c r="P6901" t="str">
        <f>IFERROR(IF(COUNTIF(個人情報!$BI$5:$BI$401,"登録番号" &amp; リスト!O6901)&gt;=1,"",IF(VLOOKUP(O6901,登録者リスト!$A$1:$D$43729,4,FALSE)=基本情報!$D$6,O6901,"")),"")</f>
        <v/>
      </c>
    </row>
    <row r="6902" spans="15:16" x14ac:dyDescent="0.15">
      <c r="O6902">
        <v>6901</v>
      </c>
      <c r="P6902" t="str">
        <f>IFERROR(IF(COUNTIF(個人情報!$BI$5:$BI$401,"登録番号" &amp; リスト!O6902)&gt;=1,"",IF(VLOOKUP(O6902,登録者リスト!$A$1:$D$43729,4,FALSE)=基本情報!$D$6,O6902,"")),"")</f>
        <v/>
      </c>
    </row>
    <row r="6903" spans="15:16" x14ac:dyDescent="0.15">
      <c r="O6903">
        <v>6902</v>
      </c>
      <c r="P6903" t="str">
        <f>IFERROR(IF(COUNTIF(個人情報!$BI$5:$BI$401,"登録番号" &amp; リスト!O6903)&gt;=1,"",IF(VLOOKUP(O6903,登録者リスト!$A$1:$D$43729,4,FALSE)=基本情報!$D$6,O6903,"")),"")</f>
        <v/>
      </c>
    </row>
    <row r="6904" spans="15:16" x14ac:dyDescent="0.15">
      <c r="O6904">
        <v>6903</v>
      </c>
      <c r="P6904" t="str">
        <f>IFERROR(IF(COUNTIF(個人情報!$BI$5:$BI$401,"登録番号" &amp; リスト!O6904)&gt;=1,"",IF(VLOOKUP(O6904,登録者リスト!$A$1:$D$43729,4,FALSE)=基本情報!$D$6,O6904,"")),"")</f>
        <v/>
      </c>
    </row>
    <row r="6905" spans="15:16" x14ac:dyDescent="0.15">
      <c r="O6905">
        <v>6904</v>
      </c>
      <c r="P6905" t="str">
        <f>IFERROR(IF(COUNTIF(個人情報!$BI$5:$BI$401,"登録番号" &amp; リスト!O6905)&gt;=1,"",IF(VLOOKUP(O6905,登録者リスト!$A$1:$D$43729,4,FALSE)=基本情報!$D$6,O6905,"")),"")</f>
        <v/>
      </c>
    </row>
    <row r="6906" spans="15:16" x14ac:dyDescent="0.15">
      <c r="O6906">
        <v>6905</v>
      </c>
      <c r="P6906" t="str">
        <f>IFERROR(IF(COUNTIF(個人情報!$BI$5:$BI$401,"登録番号" &amp; リスト!O6906)&gt;=1,"",IF(VLOOKUP(O6906,登録者リスト!$A$1:$D$43729,4,FALSE)=基本情報!$D$6,O6906,"")),"")</f>
        <v/>
      </c>
    </row>
    <row r="6907" spans="15:16" x14ac:dyDescent="0.15">
      <c r="O6907">
        <v>6906</v>
      </c>
      <c r="P6907" t="str">
        <f>IFERROR(IF(COUNTIF(個人情報!$BI$5:$BI$401,"登録番号" &amp; リスト!O6907)&gt;=1,"",IF(VLOOKUP(O6907,登録者リスト!$A$1:$D$43729,4,FALSE)=基本情報!$D$6,O6907,"")),"")</f>
        <v/>
      </c>
    </row>
    <row r="6908" spans="15:16" x14ac:dyDescent="0.15">
      <c r="O6908">
        <v>6907</v>
      </c>
      <c r="P6908" t="str">
        <f>IFERROR(IF(COUNTIF(個人情報!$BI$5:$BI$401,"登録番号" &amp; リスト!O6908)&gt;=1,"",IF(VLOOKUP(O6908,登録者リスト!$A$1:$D$43729,4,FALSE)=基本情報!$D$6,O6908,"")),"")</f>
        <v/>
      </c>
    </row>
    <row r="6909" spans="15:16" x14ac:dyDescent="0.15">
      <c r="O6909">
        <v>6908</v>
      </c>
      <c r="P6909" t="str">
        <f>IFERROR(IF(COUNTIF(個人情報!$BI$5:$BI$401,"登録番号" &amp; リスト!O6909)&gt;=1,"",IF(VLOOKUP(O6909,登録者リスト!$A$1:$D$43729,4,FALSE)=基本情報!$D$6,O6909,"")),"")</f>
        <v/>
      </c>
    </row>
    <row r="6910" spans="15:16" x14ac:dyDescent="0.15">
      <c r="O6910">
        <v>6909</v>
      </c>
      <c r="P6910" t="str">
        <f>IFERROR(IF(COUNTIF(個人情報!$BI$5:$BI$401,"登録番号" &amp; リスト!O6910)&gt;=1,"",IF(VLOOKUP(O6910,登録者リスト!$A$1:$D$43729,4,FALSE)=基本情報!$D$6,O6910,"")),"")</f>
        <v/>
      </c>
    </row>
    <row r="6911" spans="15:16" x14ac:dyDescent="0.15">
      <c r="O6911">
        <v>6910</v>
      </c>
      <c r="P6911" t="str">
        <f>IFERROR(IF(COUNTIF(個人情報!$BI$5:$BI$401,"登録番号" &amp; リスト!O6911)&gt;=1,"",IF(VLOOKUP(O6911,登録者リスト!$A$1:$D$43729,4,FALSE)=基本情報!$D$6,O6911,"")),"")</f>
        <v/>
      </c>
    </row>
    <row r="6912" spans="15:16" x14ac:dyDescent="0.15">
      <c r="O6912">
        <v>6911</v>
      </c>
      <c r="P6912" t="str">
        <f>IFERROR(IF(COUNTIF(個人情報!$BI$5:$BI$401,"登録番号" &amp; リスト!O6912)&gt;=1,"",IF(VLOOKUP(O6912,登録者リスト!$A$1:$D$43729,4,FALSE)=基本情報!$D$6,O6912,"")),"")</f>
        <v/>
      </c>
    </row>
    <row r="6913" spans="15:16" x14ac:dyDescent="0.15">
      <c r="O6913">
        <v>6912</v>
      </c>
      <c r="P6913" t="str">
        <f>IFERROR(IF(COUNTIF(個人情報!$BI$5:$BI$401,"登録番号" &amp; リスト!O6913)&gt;=1,"",IF(VLOOKUP(O6913,登録者リスト!$A$1:$D$43729,4,FALSE)=基本情報!$D$6,O6913,"")),"")</f>
        <v/>
      </c>
    </row>
    <row r="6914" spans="15:16" x14ac:dyDescent="0.15">
      <c r="O6914">
        <v>6913</v>
      </c>
      <c r="P6914" t="str">
        <f>IFERROR(IF(COUNTIF(個人情報!$BI$5:$BI$401,"登録番号" &amp; リスト!O6914)&gt;=1,"",IF(VLOOKUP(O6914,登録者リスト!$A$1:$D$43729,4,FALSE)=基本情報!$D$6,O6914,"")),"")</f>
        <v/>
      </c>
    </row>
    <row r="6915" spans="15:16" x14ac:dyDescent="0.15">
      <c r="O6915">
        <v>6914</v>
      </c>
      <c r="P6915" t="str">
        <f>IFERROR(IF(COUNTIF(個人情報!$BI$5:$BI$401,"登録番号" &amp; リスト!O6915)&gt;=1,"",IF(VLOOKUP(O6915,登録者リスト!$A$1:$D$43729,4,FALSE)=基本情報!$D$6,O6915,"")),"")</f>
        <v/>
      </c>
    </row>
    <row r="6916" spans="15:16" x14ac:dyDescent="0.15">
      <c r="O6916">
        <v>6915</v>
      </c>
      <c r="P6916" t="str">
        <f>IFERROR(IF(COUNTIF(個人情報!$BI$5:$BI$401,"登録番号" &amp; リスト!O6916)&gt;=1,"",IF(VLOOKUP(O6916,登録者リスト!$A$1:$D$43729,4,FALSE)=基本情報!$D$6,O6916,"")),"")</f>
        <v/>
      </c>
    </row>
    <row r="6917" spans="15:16" x14ac:dyDescent="0.15">
      <c r="O6917">
        <v>6916</v>
      </c>
      <c r="P6917" t="str">
        <f>IFERROR(IF(COUNTIF(個人情報!$BI$5:$BI$401,"登録番号" &amp; リスト!O6917)&gt;=1,"",IF(VLOOKUP(O6917,登録者リスト!$A$1:$D$43729,4,FALSE)=基本情報!$D$6,O6917,"")),"")</f>
        <v/>
      </c>
    </row>
    <row r="6918" spans="15:16" x14ac:dyDescent="0.15">
      <c r="O6918">
        <v>6917</v>
      </c>
      <c r="P6918" t="str">
        <f>IFERROR(IF(COUNTIF(個人情報!$BI$5:$BI$401,"登録番号" &amp; リスト!O6918)&gt;=1,"",IF(VLOOKUP(O6918,登録者リスト!$A$1:$D$43729,4,FALSE)=基本情報!$D$6,O6918,"")),"")</f>
        <v/>
      </c>
    </row>
    <row r="6919" spans="15:16" x14ac:dyDescent="0.15">
      <c r="O6919">
        <v>6918</v>
      </c>
      <c r="P6919" t="str">
        <f>IFERROR(IF(COUNTIF(個人情報!$BI$5:$BI$401,"登録番号" &amp; リスト!O6919)&gt;=1,"",IF(VLOOKUP(O6919,登録者リスト!$A$1:$D$43729,4,FALSE)=基本情報!$D$6,O6919,"")),"")</f>
        <v/>
      </c>
    </row>
    <row r="6920" spans="15:16" x14ac:dyDescent="0.15">
      <c r="O6920">
        <v>6919</v>
      </c>
      <c r="P6920" t="str">
        <f>IFERROR(IF(COUNTIF(個人情報!$BI$5:$BI$401,"登録番号" &amp; リスト!O6920)&gt;=1,"",IF(VLOOKUP(O6920,登録者リスト!$A$1:$D$43729,4,FALSE)=基本情報!$D$6,O6920,"")),"")</f>
        <v/>
      </c>
    </row>
    <row r="6921" spans="15:16" x14ac:dyDescent="0.15">
      <c r="O6921">
        <v>6920</v>
      </c>
      <c r="P6921" t="str">
        <f>IFERROR(IF(COUNTIF(個人情報!$BI$5:$BI$401,"登録番号" &amp; リスト!O6921)&gt;=1,"",IF(VLOOKUP(O6921,登録者リスト!$A$1:$D$43729,4,FALSE)=基本情報!$D$6,O6921,"")),"")</f>
        <v/>
      </c>
    </row>
    <row r="6922" spans="15:16" x14ac:dyDescent="0.15">
      <c r="O6922">
        <v>6921</v>
      </c>
      <c r="P6922" t="str">
        <f>IFERROR(IF(COUNTIF(個人情報!$BI$5:$BI$401,"登録番号" &amp; リスト!O6922)&gt;=1,"",IF(VLOOKUP(O6922,登録者リスト!$A$1:$D$43729,4,FALSE)=基本情報!$D$6,O6922,"")),"")</f>
        <v/>
      </c>
    </row>
    <row r="6923" spans="15:16" x14ac:dyDescent="0.15">
      <c r="O6923">
        <v>6922</v>
      </c>
      <c r="P6923" t="str">
        <f>IFERROR(IF(COUNTIF(個人情報!$BI$5:$BI$401,"登録番号" &amp; リスト!O6923)&gt;=1,"",IF(VLOOKUP(O6923,登録者リスト!$A$1:$D$43729,4,FALSE)=基本情報!$D$6,O6923,"")),"")</f>
        <v/>
      </c>
    </row>
    <row r="6924" spans="15:16" x14ac:dyDescent="0.15">
      <c r="O6924">
        <v>6923</v>
      </c>
      <c r="P6924" t="str">
        <f>IFERROR(IF(COUNTIF(個人情報!$BI$5:$BI$401,"登録番号" &amp; リスト!O6924)&gt;=1,"",IF(VLOOKUP(O6924,登録者リスト!$A$1:$D$43729,4,FALSE)=基本情報!$D$6,O6924,"")),"")</f>
        <v/>
      </c>
    </row>
    <row r="6925" spans="15:16" x14ac:dyDescent="0.15">
      <c r="O6925">
        <v>6924</v>
      </c>
      <c r="P6925" t="str">
        <f>IFERROR(IF(COUNTIF(個人情報!$BI$5:$BI$401,"登録番号" &amp; リスト!O6925)&gt;=1,"",IF(VLOOKUP(O6925,登録者リスト!$A$1:$D$43729,4,FALSE)=基本情報!$D$6,O6925,"")),"")</f>
        <v/>
      </c>
    </row>
    <row r="6926" spans="15:16" x14ac:dyDescent="0.15">
      <c r="O6926">
        <v>6925</v>
      </c>
      <c r="P6926" t="str">
        <f>IFERROR(IF(COUNTIF(個人情報!$BI$5:$BI$401,"登録番号" &amp; リスト!O6926)&gt;=1,"",IF(VLOOKUP(O6926,登録者リスト!$A$1:$D$43729,4,FALSE)=基本情報!$D$6,O6926,"")),"")</f>
        <v/>
      </c>
    </row>
    <row r="6927" spans="15:16" x14ac:dyDescent="0.15">
      <c r="O6927">
        <v>6926</v>
      </c>
      <c r="P6927" t="str">
        <f>IFERROR(IF(COUNTIF(個人情報!$BI$5:$BI$401,"登録番号" &amp; リスト!O6927)&gt;=1,"",IF(VLOOKUP(O6927,登録者リスト!$A$1:$D$43729,4,FALSE)=基本情報!$D$6,O6927,"")),"")</f>
        <v/>
      </c>
    </row>
    <row r="6928" spans="15:16" x14ac:dyDescent="0.15">
      <c r="O6928">
        <v>6927</v>
      </c>
      <c r="P6928" t="str">
        <f>IFERROR(IF(COUNTIF(個人情報!$BI$5:$BI$401,"登録番号" &amp; リスト!O6928)&gt;=1,"",IF(VLOOKUP(O6928,登録者リスト!$A$1:$D$43729,4,FALSE)=基本情報!$D$6,O6928,"")),"")</f>
        <v/>
      </c>
    </row>
    <row r="6929" spans="15:16" x14ac:dyDescent="0.15">
      <c r="O6929">
        <v>6928</v>
      </c>
      <c r="P6929" t="str">
        <f>IFERROR(IF(COUNTIF(個人情報!$BI$5:$BI$401,"登録番号" &amp; リスト!O6929)&gt;=1,"",IF(VLOOKUP(O6929,登録者リスト!$A$1:$D$43729,4,FALSE)=基本情報!$D$6,O6929,"")),"")</f>
        <v/>
      </c>
    </row>
    <row r="6930" spans="15:16" x14ac:dyDescent="0.15">
      <c r="O6930">
        <v>6929</v>
      </c>
      <c r="P6930" t="str">
        <f>IFERROR(IF(COUNTIF(個人情報!$BI$5:$BI$401,"登録番号" &amp; リスト!O6930)&gt;=1,"",IF(VLOOKUP(O6930,登録者リスト!$A$1:$D$43729,4,FALSE)=基本情報!$D$6,O6930,"")),"")</f>
        <v/>
      </c>
    </row>
    <row r="6931" spans="15:16" x14ac:dyDescent="0.15">
      <c r="O6931">
        <v>6930</v>
      </c>
      <c r="P6931" t="str">
        <f>IFERROR(IF(COUNTIF(個人情報!$BI$5:$BI$401,"登録番号" &amp; リスト!O6931)&gt;=1,"",IF(VLOOKUP(O6931,登録者リスト!$A$1:$D$43729,4,FALSE)=基本情報!$D$6,O6931,"")),"")</f>
        <v/>
      </c>
    </row>
    <row r="6932" spans="15:16" x14ac:dyDescent="0.15">
      <c r="O6932">
        <v>6931</v>
      </c>
      <c r="P6932" t="str">
        <f>IFERROR(IF(COUNTIF(個人情報!$BI$5:$BI$401,"登録番号" &amp; リスト!O6932)&gt;=1,"",IF(VLOOKUP(O6932,登録者リスト!$A$1:$D$43729,4,FALSE)=基本情報!$D$6,O6932,"")),"")</f>
        <v/>
      </c>
    </row>
    <row r="6933" spans="15:16" x14ac:dyDescent="0.15">
      <c r="O6933">
        <v>6932</v>
      </c>
      <c r="P6933" t="str">
        <f>IFERROR(IF(COUNTIF(個人情報!$BI$5:$BI$401,"登録番号" &amp; リスト!O6933)&gt;=1,"",IF(VLOOKUP(O6933,登録者リスト!$A$1:$D$43729,4,FALSE)=基本情報!$D$6,O6933,"")),"")</f>
        <v/>
      </c>
    </row>
    <row r="6934" spans="15:16" x14ac:dyDescent="0.15">
      <c r="O6934">
        <v>6933</v>
      </c>
      <c r="P6934" t="str">
        <f>IFERROR(IF(COUNTIF(個人情報!$BI$5:$BI$401,"登録番号" &amp; リスト!O6934)&gt;=1,"",IF(VLOOKUP(O6934,登録者リスト!$A$1:$D$43729,4,FALSE)=基本情報!$D$6,O6934,"")),"")</f>
        <v/>
      </c>
    </row>
    <row r="6935" spans="15:16" x14ac:dyDescent="0.15">
      <c r="O6935">
        <v>6934</v>
      </c>
      <c r="P6935" t="str">
        <f>IFERROR(IF(COUNTIF(個人情報!$BI$5:$BI$401,"登録番号" &amp; リスト!O6935)&gt;=1,"",IF(VLOOKUP(O6935,登録者リスト!$A$1:$D$43729,4,FALSE)=基本情報!$D$6,O6935,"")),"")</f>
        <v/>
      </c>
    </row>
    <row r="6936" spans="15:16" x14ac:dyDescent="0.15">
      <c r="O6936">
        <v>6935</v>
      </c>
      <c r="P6936" t="str">
        <f>IFERROR(IF(COUNTIF(個人情報!$BI$5:$BI$401,"登録番号" &amp; リスト!O6936)&gt;=1,"",IF(VLOOKUP(O6936,登録者リスト!$A$1:$D$43729,4,FALSE)=基本情報!$D$6,O6936,"")),"")</f>
        <v/>
      </c>
    </row>
    <row r="6937" spans="15:16" x14ac:dyDescent="0.15">
      <c r="O6937">
        <v>6936</v>
      </c>
      <c r="P6937" t="str">
        <f>IFERROR(IF(COUNTIF(個人情報!$BI$5:$BI$401,"登録番号" &amp; リスト!O6937)&gt;=1,"",IF(VLOOKUP(O6937,登録者リスト!$A$1:$D$43729,4,FALSE)=基本情報!$D$6,O6937,"")),"")</f>
        <v/>
      </c>
    </row>
    <row r="6938" spans="15:16" x14ac:dyDescent="0.15">
      <c r="O6938">
        <v>6937</v>
      </c>
      <c r="P6938" t="str">
        <f>IFERROR(IF(COUNTIF(個人情報!$BI$5:$BI$401,"登録番号" &amp; リスト!O6938)&gt;=1,"",IF(VLOOKUP(O6938,登録者リスト!$A$1:$D$43729,4,FALSE)=基本情報!$D$6,O6938,"")),"")</f>
        <v/>
      </c>
    </row>
    <row r="6939" spans="15:16" x14ac:dyDescent="0.15">
      <c r="O6939">
        <v>6938</v>
      </c>
      <c r="P6939" t="str">
        <f>IFERROR(IF(COUNTIF(個人情報!$BI$5:$BI$401,"登録番号" &amp; リスト!O6939)&gt;=1,"",IF(VLOOKUP(O6939,登録者リスト!$A$1:$D$43729,4,FALSE)=基本情報!$D$6,O6939,"")),"")</f>
        <v/>
      </c>
    </row>
    <row r="6940" spans="15:16" x14ac:dyDescent="0.15">
      <c r="O6940">
        <v>6939</v>
      </c>
      <c r="P6940" t="str">
        <f>IFERROR(IF(COUNTIF(個人情報!$BI$5:$BI$401,"登録番号" &amp; リスト!O6940)&gt;=1,"",IF(VLOOKUP(O6940,登録者リスト!$A$1:$D$43729,4,FALSE)=基本情報!$D$6,O6940,"")),"")</f>
        <v/>
      </c>
    </row>
    <row r="6941" spans="15:16" x14ac:dyDescent="0.15">
      <c r="O6941">
        <v>6940</v>
      </c>
      <c r="P6941" t="str">
        <f>IFERROR(IF(COUNTIF(個人情報!$BI$5:$BI$401,"登録番号" &amp; リスト!O6941)&gt;=1,"",IF(VLOOKUP(O6941,登録者リスト!$A$1:$D$43729,4,FALSE)=基本情報!$D$6,O6941,"")),"")</f>
        <v/>
      </c>
    </row>
    <row r="6942" spans="15:16" x14ac:dyDescent="0.15">
      <c r="O6942">
        <v>6941</v>
      </c>
      <c r="P6942" t="str">
        <f>IFERROR(IF(COUNTIF(個人情報!$BI$5:$BI$401,"登録番号" &amp; リスト!O6942)&gt;=1,"",IF(VLOOKUP(O6942,登録者リスト!$A$1:$D$43729,4,FALSE)=基本情報!$D$6,O6942,"")),"")</f>
        <v/>
      </c>
    </row>
    <row r="6943" spans="15:16" x14ac:dyDescent="0.15">
      <c r="O6943">
        <v>6942</v>
      </c>
      <c r="P6943" t="str">
        <f>IFERROR(IF(COUNTIF(個人情報!$BI$5:$BI$401,"登録番号" &amp; リスト!O6943)&gt;=1,"",IF(VLOOKUP(O6943,登録者リスト!$A$1:$D$43729,4,FALSE)=基本情報!$D$6,O6943,"")),"")</f>
        <v/>
      </c>
    </row>
    <row r="6944" spans="15:16" x14ac:dyDescent="0.15">
      <c r="O6944">
        <v>6943</v>
      </c>
      <c r="P6944" t="str">
        <f>IFERROR(IF(COUNTIF(個人情報!$BI$5:$BI$401,"登録番号" &amp; リスト!O6944)&gt;=1,"",IF(VLOOKUP(O6944,登録者リスト!$A$1:$D$43729,4,FALSE)=基本情報!$D$6,O6944,"")),"")</f>
        <v/>
      </c>
    </row>
    <row r="6945" spans="15:16" x14ac:dyDescent="0.15">
      <c r="O6945">
        <v>6944</v>
      </c>
      <c r="P6945" t="str">
        <f>IFERROR(IF(COUNTIF(個人情報!$BI$5:$BI$401,"登録番号" &amp; リスト!O6945)&gt;=1,"",IF(VLOOKUP(O6945,登録者リスト!$A$1:$D$43729,4,FALSE)=基本情報!$D$6,O6945,"")),"")</f>
        <v/>
      </c>
    </row>
    <row r="6946" spans="15:16" x14ac:dyDescent="0.15">
      <c r="O6946">
        <v>6945</v>
      </c>
      <c r="P6946" t="str">
        <f>IFERROR(IF(COUNTIF(個人情報!$BI$5:$BI$401,"登録番号" &amp; リスト!O6946)&gt;=1,"",IF(VLOOKUP(O6946,登録者リスト!$A$1:$D$43729,4,FALSE)=基本情報!$D$6,O6946,"")),"")</f>
        <v/>
      </c>
    </row>
    <row r="6947" spans="15:16" x14ac:dyDescent="0.15">
      <c r="O6947">
        <v>6946</v>
      </c>
      <c r="P6947" t="str">
        <f>IFERROR(IF(COUNTIF(個人情報!$BI$5:$BI$401,"登録番号" &amp; リスト!O6947)&gt;=1,"",IF(VLOOKUP(O6947,登録者リスト!$A$1:$D$43729,4,FALSE)=基本情報!$D$6,O6947,"")),"")</f>
        <v/>
      </c>
    </row>
    <row r="6948" spans="15:16" x14ac:dyDescent="0.15">
      <c r="O6948">
        <v>6947</v>
      </c>
      <c r="P6948" t="str">
        <f>IFERROR(IF(COUNTIF(個人情報!$BI$5:$BI$401,"登録番号" &amp; リスト!O6948)&gt;=1,"",IF(VLOOKUP(O6948,登録者リスト!$A$1:$D$43729,4,FALSE)=基本情報!$D$6,O6948,"")),"")</f>
        <v/>
      </c>
    </row>
    <row r="6949" spans="15:16" x14ac:dyDescent="0.15">
      <c r="O6949">
        <v>6948</v>
      </c>
      <c r="P6949" t="str">
        <f>IFERROR(IF(COUNTIF(個人情報!$BI$5:$BI$401,"登録番号" &amp; リスト!O6949)&gt;=1,"",IF(VLOOKUP(O6949,登録者リスト!$A$1:$D$43729,4,FALSE)=基本情報!$D$6,O6949,"")),"")</f>
        <v/>
      </c>
    </row>
    <row r="6950" spans="15:16" x14ac:dyDescent="0.15">
      <c r="O6950">
        <v>6949</v>
      </c>
      <c r="P6950" t="str">
        <f>IFERROR(IF(COUNTIF(個人情報!$BI$5:$BI$401,"登録番号" &amp; リスト!O6950)&gt;=1,"",IF(VLOOKUP(O6950,登録者リスト!$A$1:$D$43729,4,FALSE)=基本情報!$D$6,O6950,"")),"")</f>
        <v/>
      </c>
    </row>
    <row r="6951" spans="15:16" x14ac:dyDescent="0.15">
      <c r="O6951">
        <v>6950</v>
      </c>
      <c r="P6951" t="str">
        <f>IFERROR(IF(COUNTIF(個人情報!$BI$5:$BI$401,"登録番号" &amp; リスト!O6951)&gt;=1,"",IF(VLOOKUP(O6951,登録者リスト!$A$1:$D$43729,4,FALSE)=基本情報!$D$6,O6951,"")),"")</f>
        <v/>
      </c>
    </row>
    <row r="6952" spans="15:16" x14ac:dyDescent="0.15">
      <c r="O6952">
        <v>6951</v>
      </c>
      <c r="P6952" t="str">
        <f>IFERROR(IF(COUNTIF(個人情報!$BI$5:$BI$401,"登録番号" &amp; リスト!O6952)&gt;=1,"",IF(VLOOKUP(O6952,登録者リスト!$A$1:$D$43729,4,FALSE)=基本情報!$D$6,O6952,"")),"")</f>
        <v/>
      </c>
    </row>
    <row r="6953" spans="15:16" x14ac:dyDescent="0.15">
      <c r="O6953">
        <v>6952</v>
      </c>
      <c r="P6953" t="str">
        <f>IFERROR(IF(COUNTIF(個人情報!$BI$5:$BI$401,"登録番号" &amp; リスト!O6953)&gt;=1,"",IF(VLOOKUP(O6953,登録者リスト!$A$1:$D$43729,4,FALSE)=基本情報!$D$6,O6953,"")),"")</f>
        <v/>
      </c>
    </row>
    <row r="6954" spans="15:16" x14ac:dyDescent="0.15">
      <c r="O6954">
        <v>6953</v>
      </c>
      <c r="P6954" t="str">
        <f>IFERROR(IF(COUNTIF(個人情報!$BI$5:$BI$401,"登録番号" &amp; リスト!O6954)&gt;=1,"",IF(VLOOKUP(O6954,登録者リスト!$A$1:$D$43729,4,FALSE)=基本情報!$D$6,O6954,"")),"")</f>
        <v/>
      </c>
    </row>
    <row r="6955" spans="15:16" x14ac:dyDescent="0.15">
      <c r="O6955">
        <v>6954</v>
      </c>
      <c r="P6955" t="str">
        <f>IFERROR(IF(COUNTIF(個人情報!$BI$5:$BI$401,"登録番号" &amp; リスト!O6955)&gt;=1,"",IF(VLOOKUP(O6955,登録者リスト!$A$1:$D$43729,4,FALSE)=基本情報!$D$6,O6955,"")),"")</f>
        <v/>
      </c>
    </row>
    <row r="6956" spans="15:16" x14ac:dyDescent="0.15">
      <c r="O6956">
        <v>6955</v>
      </c>
      <c r="P6956" t="str">
        <f>IFERROR(IF(COUNTIF(個人情報!$BI$5:$BI$401,"登録番号" &amp; リスト!O6956)&gt;=1,"",IF(VLOOKUP(O6956,登録者リスト!$A$1:$D$43729,4,FALSE)=基本情報!$D$6,O6956,"")),"")</f>
        <v/>
      </c>
    </row>
    <row r="6957" spans="15:16" x14ac:dyDescent="0.15">
      <c r="O6957">
        <v>6956</v>
      </c>
      <c r="P6957" t="str">
        <f>IFERROR(IF(COUNTIF(個人情報!$BI$5:$BI$401,"登録番号" &amp; リスト!O6957)&gt;=1,"",IF(VLOOKUP(O6957,登録者リスト!$A$1:$D$43729,4,FALSE)=基本情報!$D$6,O6957,"")),"")</f>
        <v/>
      </c>
    </row>
    <row r="6958" spans="15:16" x14ac:dyDescent="0.15">
      <c r="O6958">
        <v>6957</v>
      </c>
      <c r="P6958" t="str">
        <f>IFERROR(IF(COUNTIF(個人情報!$BI$5:$BI$401,"登録番号" &amp; リスト!O6958)&gt;=1,"",IF(VLOOKUP(O6958,登録者リスト!$A$1:$D$43729,4,FALSE)=基本情報!$D$6,O6958,"")),"")</f>
        <v/>
      </c>
    </row>
    <row r="6959" spans="15:16" x14ac:dyDescent="0.15">
      <c r="O6959">
        <v>6958</v>
      </c>
      <c r="P6959" t="str">
        <f>IFERROR(IF(COUNTIF(個人情報!$BI$5:$BI$401,"登録番号" &amp; リスト!O6959)&gt;=1,"",IF(VLOOKUP(O6959,登録者リスト!$A$1:$D$43729,4,FALSE)=基本情報!$D$6,O6959,"")),"")</f>
        <v/>
      </c>
    </row>
    <row r="6960" spans="15:16" x14ac:dyDescent="0.15">
      <c r="O6960">
        <v>6959</v>
      </c>
      <c r="P6960" t="str">
        <f>IFERROR(IF(COUNTIF(個人情報!$BI$5:$BI$401,"登録番号" &amp; リスト!O6960)&gt;=1,"",IF(VLOOKUP(O6960,登録者リスト!$A$1:$D$43729,4,FALSE)=基本情報!$D$6,O6960,"")),"")</f>
        <v/>
      </c>
    </row>
    <row r="6961" spans="15:16" x14ac:dyDescent="0.15">
      <c r="O6961">
        <v>6960</v>
      </c>
      <c r="P6961" t="str">
        <f>IFERROR(IF(COUNTIF(個人情報!$BI$5:$BI$401,"登録番号" &amp; リスト!O6961)&gt;=1,"",IF(VLOOKUP(O6961,登録者リスト!$A$1:$D$43729,4,FALSE)=基本情報!$D$6,O6961,"")),"")</f>
        <v/>
      </c>
    </row>
    <row r="6962" spans="15:16" x14ac:dyDescent="0.15">
      <c r="O6962">
        <v>6961</v>
      </c>
      <c r="P6962" t="str">
        <f>IFERROR(IF(COUNTIF(個人情報!$BI$5:$BI$401,"登録番号" &amp; リスト!O6962)&gt;=1,"",IF(VLOOKUP(O6962,登録者リスト!$A$1:$D$43729,4,FALSE)=基本情報!$D$6,O6962,"")),"")</f>
        <v/>
      </c>
    </row>
    <row r="6963" spans="15:16" x14ac:dyDescent="0.15">
      <c r="O6963">
        <v>6962</v>
      </c>
      <c r="P6963" t="str">
        <f>IFERROR(IF(COUNTIF(個人情報!$BI$5:$BI$401,"登録番号" &amp; リスト!O6963)&gt;=1,"",IF(VLOOKUP(O6963,登録者リスト!$A$1:$D$43729,4,FALSE)=基本情報!$D$6,O6963,"")),"")</f>
        <v/>
      </c>
    </row>
    <row r="6964" spans="15:16" x14ac:dyDescent="0.15">
      <c r="O6964">
        <v>6963</v>
      </c>
      <c r="P6964" t="str">
        <f>IFERROR(IF(COUNTIF(個人情報!$BI$5:$BI$401,"登録番号" &amp; リスト!O6964)&gt;=1,"",IF(VLOOKUP(O6964,登録者リスト!$A$1:$D$43729,4,FALSE)=基本情報!$D$6,O6964,"")),"")</f>
        <v/>
      </c>
    </row>
    <row r="6965" spans="15:16" x14ac:dyDescent="0.15">
      <c r="O6965">
        <v>6964</v>
      </c>
      <c r="P6965" t="str">
        <f>IFERROR(IF(COUNTIF(個人情報!$BI$5:$BI$401,"登録番号" &amp; リスト!O6965)&gt;=1,"",IF(VLOOKUP(O6965,登録者リスト!$A$1:$D$43729,4,FALSE)=基本情報!$D$6,O6965,"")),"")</f>
        <v/>
      </c>
    </row>
    <row r="6966" spans="15:16" x14ac:dyDescent="0.15">
      <c r="O6966">
        <v>6965</v>
      </c>
      <c r="P6966" t="str">
        <f>IFERROR(IF(COUNTIF(個人情報!$BI$5:$BI$401,"登録番号" &amp; リスト!O6966)&gt;=1,"",IF(VLOOKUP(O6966,登録者リスト!$A$1:$D$43729,4,FALSE)=基本情報!$D$6,O6966,"")),"")</f>
        <v/>
      </c>
    </row>
    <row r="6967" spans="15:16" x14ac:dyDescent="0.15">
      <c r="O6967">
        <v>6966</v>
      </c>
      <c r="P6967" t="str">
        <f>IFERROR(IF(COUNTIF(個人情報!$BI$5:$BI$401,"登録番号" &amp; リスト!O6967)&gt;=1,"",IF(VLOOKUP(O6967,登録者リスト!$A$1:$D$43729,4,FALSE)=基本情報!$D$6,O6967,"")),"")</f>
        <v/>
      </c>
    </row>
    <row r="6968" spans="15:16" x14ac:dyDescent="0.15">
      <c r="O6968">
        <v>6967</v>
      </c>
      <c r="P6968" t="str">
        <f>IFERROR(IF(COUNTIF(個人情報!$BI$5:$BI$401,"登録番号" &amp; リスト!O6968)&gt;=1,"",IF(VLOOKUP(O6968,登録者リスト!$A$1:$D$43729,4,FALSE)=基本情報!$D$6,O6968,"")),"")</f>
        <v/>
      </c>
    </row>
    <row r="6969" spans="15:16" x14ac:dyDescent="0.15">
      <c r="O6969">
        <v>6968</v>
      </c>
      <c r="P6969" t="str">
        <f>IFERROR(IF(COUNTIF(個人情報!$BI$5:$BI$401,"登録番号" &amp; リスト!O6969)&gt;=1,"",IF(VLOOKUP(O6969,登録者リスト!$A$1:$D$43729,4,FALSE)=基本情報!$D$6,O6969,"")),"")</f>
        <v/>
      </c>
    </row>
    <row r="6970" spans="15:16" x14ac:dyDescent="0.15">
      <c r="O6970">
        <v>6969</v>
      </c>
      <c r="P6970" t="str">
        <f>IFERROR(IF(COUNTIF(個人情報!$BI$5:$BI$401,"登録番号" &amp; リスト!O6970)&gt;=1,"",IF(VLOOKUP(O6970,登録者リスト!$A$1:$D$43729,4,FALSE)=基本情報!$D$6,O6970,"")),"")</f>
        <v/>
      </c>
    </row>
    <row r="6971" spans="15:16" x14ac:dyDescent="0.15">
      <c r="O6971">
        <v>6970</v>
      </c>
      <c r="P6971" t="str">
        <f>IFERROR(IF(COUNTIF(個人情報!$BI$5:$BI$401,"登録番号" &amp; リスト!O6971)&gt;=1,"",IF(VLOOKUP(O6971,登録者リスト!$A$1:$D$43729,4,FALSE)=基本情報!$D$6,O6971,"")),"")</f>
        <v/>
      </c>
    </row>
    <row r="6972" spans="15:16" x14ac:dyDescent="0.15">
      <c r="O6972">
        <v>6971</v>
      </c>
      <c r="P6972" t="str">
        <f>IFERROR(IF(COUNTIF(個人情報!$BI$5:$BI$401,"登録番号" &amp; リスト!O6972)&gt;=1,"",IF(VLOOKUP(O6972,登録者リスト!$A$1:$D$43729,4,FALSE)=基本情報!$D$6,O6972,"")),"")</f>
        <v/>
      </c>
    </row>
    <row r="6973" spans="15:16" x14ac:dyDescent="0.15">
      <c r="O6973">
        <v>6972</v>
      </c>
      <c r="P6973" t="str">
        <f>IFERROR(IF(COUNTIF(個人情報!$BI$5:$BI$401,"登録番号" &amp; リスト!O6973)&gt;=1,"",IF(VLOOKUP(O6973,登録者リスト!$A$1:$D$43729,4,FALSE)=基本情報!$D$6,O6973,"")),"")</f>
        <v/>
      </c>
    </row>
    <row r="6974" spans="15:16" x14ac:dyDescent="0.15">
      <c r="O6974">
        <v>6973</v>
      </c>
      <c r="P6974" t="str">
        <f>IFERROR(IF(COUNTIF(個人情報!$BI$5:$BI$401,"登録番号" &amp; リスト!O6974)&gt;=1,"",IF(VLOOKUP(O6974,登録者リスト!$A$1:$D$43729,4,FALSE)=基本情報!$D$6,O6974,"")),"")</f>
        <v/>
      </c>
    </row>
    <row r="6975" spans="15:16" x14ac:dyDescent="0.15">
      <c r="O6975">
        <v>6974</v>
      </c>
      <c r="P6975" t="str">
        <f>IFERROR(IF(COUNTIF(個人情報!$BI$5:$BI$401,"登録番号" &amp; リスト!O6975)&gt;=1,"",IF(VLOOKUP(O6975,登録者リスト!$A$1:$D$43729,4,FALSE)=基本情報!$D$6,O6975,"")),"")</f>
        <v/>
      </c>
    </row>
    <row r="6976" spans="15:16" x14ac:dyDescent="0.15">
      <c r="O6976">
        <v>6975</v>
      </c>
      <c r="P6976" t="str">
        <f>IFERROR(IF(COUNTIF(個人情報!$BI$5:$BI$401,"登録番号" &amp; リスト!O6976)&gt;=1,"",IF(VLOOKUP(O6976,登録者リスト!$A$1:$D$43729,4,FALSE)=基本情報!$D$6,O6976,"")),"")</f>
        <v/>
      </c>
    </row>
    <row r="6977" spans="15:16" x14ac:dyDescent="0.15">
      <c r="O6977">
        <v>6976</v>
      </c>
      <c r="P6977" t="str">
        <f>IFERROR(IF(COUNTIF(個人情報!$BI$5:$BI$401,"登録番号" &amp; リスト!O6977)&gt;=1,"",IF(VLOOKUP(O6977,登録者リスト!$A$1:$D$43729,4,FALSE)=基本情報!$D$6,O6977,"")),"")</f>
        <v/>
      </c>
    </row>
    <row r="6978" spans="15:16" x14ac:dyDescent="0.15">
      <c r="O6978">
        <v>6977</v>
      </c>
      <c r="P6978" t="str">
        <f>IFERROR(IF(COUNTIF(個人情報!$BI$5:$BI$401,"登録番号" &amp; リスト!O6978)&gt;=1,"",IF(VLOOKUP(O6978,登録者リスト!$A$1:$D$43729,4,FALSE)=基本情報!$D$6,O6978,"")),"")</f>
        <v/>
      </c>
    </row>
    <row r="6979" spans="15:16" x14ac:dyDescent="0.15">
      <c r="O6979">
        <v>6978</v>
      </c>
      <c r="P6979" t="str">
        <f>IFERROR(IF(COUNTIF(個人情報!$BI$5:$BI$401,"登録番号" &amp; リスト!O6979)&gt;=1,"",IF(VLOOKUP(O6979,登録者リスト!$A$1:$D$43729,4,FALSE)=基本情報!$D$6,O6979,"")),"")</f>
        <v/>
      </c>
    </row>
    <row r="6980" spans="15:16" x14ac:dyDescent="0.15">
      <c r="O6980">
        <v>6979</v>
      </c>
      <c r="P6980" t="str">
        <f>IFERROR(IF(COUNTIF(個人情報!$BI$5:$BI$401,"登録番号" &amp; リスト!O6980)&gt;=1,"",IF(VLOOKUP(O6980,登録者リスト!$A$1:$D$43729,4,FALSE)=基本情報!$D$6,O6980,"")),"")</f>
        <v/>
      </c>
    </row>
    <row r="6981" spans="15:16" x14ac:dyDescent="0.15">
      <c r="O6981">
        <v>6980</v>
      </c>
      <c r="P6981" t="str">
        <f>IFERROR(IF(COUNTIF(個人情報!$BI$5:$BI$401,"登録番号" &amp; リスト!O6981)&gt;=1,"",IF(VLOOKUP(O6981,登録者リスト!$A$1:$D$43729,4,FALSE)=基本情報!$D$6,O6981,"")),"")</f>
        <v/>
      </c>
    </row>
    <row r="6982" spans="15:16" x14ac:dyDescent="0.15">
      <c r="O6982">
        <v>6981</v>
      </c>
      <c r="P6982" t="str">
        <f>IFERROR(IF(COUNTIF(個人情報!$BI$5:$BI$401,"登録番号" &amp; リスト!O6982)&gt;=1,"",IF(VLOOKUP(O6982,登録者リスト!$A$1:$D$43729,4,FALSE)=基本情報!$D$6,O6982,"")),"")</f>
        <v/>
      </c>
    </row>
    <row r="6983" spans="15:16" x14ac:dyDescent="0.15">
      <c r="O6983">
        <v>6982</v>
      </c>
      <c r="P6983" t="str">
        <f>IFERROR(IF(COUNTIF(個人情報!$BI$5:$BI$401,"登録番号" &amp; リスト!O6983)&gt;=1,"",IF(VLOOKUP(O6983,登録者リスト!$A$1:$D$43729,4,FALSE)=基本情報!$D$6,O6983,"")),"")</f>
        <v/>
      </c>
    </row>
    <row r="6984" spans="15:16" x14ac:dyDescent="0.15">
      <c r="O6984">
        <v>6983</v>
      </c>
      <c r="P6984" t="str">
        <f>IFERROR(IF(COUNTIF(個人情報!$BI$5:$BI$401,"登録番号" &amp; リスト!O6984)&gt;=1,"",IF(VLOOKUP(O6984,登録者リスト!$A$1:$D$43729,4,FALSE)=基本情報!$D$6,O6984,"")),"")</f>
        <v/>
      </c>
    </row>
    <row r="6985" spans="15:16" x14ac:dyDescent="0.15">
      <c r="O6985">
        <v>6984</v>
      </c>
      <c r="P6985" t="str">
        <f>IFERROR(IF(COUNTIF(個人情報!$BI$5:$BI$401,"登録番号" &amp; リスト!O6985)&gt;=1,"",IF(VLOOKUP(O6985,登録者リスト!$A$1:$D$43729,4,FALSE)=基本情報!$D$6,O6985,"")),"")</f>
        <v/>
      </c>
    </row>
    <row r="6986" spans="15:16" x14ac:dyDescent="0.15">
      <c r="O6986">
        <v>6985</v>
      </c>
      <c r="P6986" t="str">
        <f>IFERROR(IF(COUNTIF(個人情報!$BI$5:$BI$401,"登録番号" &amp; リスト!O6986)&gt;=1,"",IF(VLOOKUP(O6986,登録者リスト!$A$1:$D$43729,4,FALSE)=基本情報!$D$6,O6986,"")),"")</f>
        <v/>
      </c>
    </row>
    <row r="6987" spans="15:16" x14ac:dyDescent="0.15">
      <c r="O6987">
        <v>6986</v>
      </c>
      <c r="P6987" t="str">
        <f>IFERROR(IF(COUNTIF(個人情報!$BI$5:$BI$401,"登録番号" &amp; リスト!O6987)&gt;=1,"",IF(VLOOKUP(O6987,登録者リスト!$A$1:$D$43729,4,FALSE)=基本情報!$D$6,O6987,"")),"")</f>
        <v/>
      </c>
    </row>
    <row r="6988" spans="15:16" x14ac:dyDescent="0.15">
      <c r="O6988">
        <v>6987</v>
      </c>
      <c r="P6988" t="str">
        <f>IFERROR(IF(COUNTIF(個人情報!$BI$5:$BI$401,"登録番号" &amp; リスト!O6988)&gt;=1,"",IF(VLOOKUP(O6988,登録者リスト!$A$1:$D$43729,4,FALSE)=基本情報!$D$6,O6988,"")),"")</f>
        <v/>
      </c>
    </row>
    <row r="6989" spans="15:16" x14ac:dyDescent="0.15">
      <c r="O6989">
        <v>6988</v>
      </c>
      <c r="P6989" t="str">
        <f>IFERROR(IF(COUNTIF(個人情報!$BI$5:$BI$401,"登録番号" &amp; リスト!O6989)&gt;=1,"",IF(VLOOKUP(O6989,登録者リスト!$A$1:$D$43729,4,FALSE)=基本情報!$D$6,O6989,"")),"")</f>
        <v/>
      </c>
    </row>
    <row r="6990" spans="15:16" x14ac:dyDescent="0.15">
      <c r="O6990">
        <v>6989</v>
      </c>
      <c r="P6990" t="str">
        <f>IFERROR(IF(COUNTIF(個人情報!$BI$5:$BI$401,"登録番号" &amp; リスト!O6990)&gt;=1,"",IF(VLOOKUP(O6990,登録者リスト!$A$1:$D$43729,4,FALSE)=基本情報!$D$6,O6990,"")),"")</f>
        <v/>
      </c>
    </row>
    <row r="6991" spans="15:16" x14ac:dyDescent="0.15">
      <c r="O6991">
        <v>6990</v>
      </c>
      <c r="P6991" t="str">
        <f>IFERROR(IF(COUNTIF(個人情報!$BI$5:$BI$401,"登録番号" &amp; リスト!O6991)&gt;=1,"",IF(VLOOKUP(O6991,登録者リスト!$A$1:$D$43729,4,FALSE)=基本情報!$D$6,O6991,"")),"")</f>
        <v/>
      </c>
    </row>
    <row r="6992" spans="15:16" x14ac:dyDescent="0.15">
      <c r="O6992">
        <v>6991</v>
      </c>
      <c r="P6992" t="str">
        <f>IFERROR(IF(COUNTIF(個人情報!$BI$5:$BI$401,"登録番号" &amp; リスト!O6992)&gt;=1,"",IF(VLOOKUP(O6992,登録者リスト!$A$1:$D$43729,4,FALSE)=基本情報!$D$6,O6992,"")),"")</f>
        <v/>
      </c>
    </row>
    <row r="6993" spans="15:16" x14ac:dyDescent="0.15">
      <c r="O6993">
        <v>6992</v>
      </c>
      <c r="P6993" t="str">
        <f>IFERROR(IF(COUNTIF(個人情報!$BI$5:$BI$401,"登録番号" &amp; リスト!O6993)&gt;=1,"",IF(VLOOKUP(O6993,登録者リスト!$A$1:$D$43729,4,FALSE)=基本情報!$D$6,O6993,"")),"")</f>
        <v/>
      </c>
    </row>
    <row r="6994" spans="15:16" x14ac:dyDescent="0.15">
      <c r="O6994">
        <v>6993</v>
      </c>
      <c r="P6994" t="str">
        <f>IFERROR(IF(COUNTIF(個人情報!$BI$5:$BI$401,"登録番号" &amp; リスト!O6994)&gt;=1,"",IF(VLOOKUP(O6994,登録者リスト!$A$1:$D$43729,4,FALSE)=基本情報!$D$6,O6994,"")),"")</f>
        <v/>
      </c>
    </row>
    <row r="6995" spans="15:16" x14ac:dyDescent="0.15">
      <c r="O6995">
        <v>6994</v>
      </c>
      <c r="P6995" t="str">
        <f>IFERROR(IF(COUNTIF(個人情報!$BI$5:$BI$401,"登録番号" &amp; リスト!O6995)&gt;=1,"",IF(VLOOKUP(O6995,登録者リスト!$A$1:$D$43729,4,FALSE)=基本情報!$D$6,O6995,"")),"")</f>
        <v/>
      </c>
    </row>
    <row r="6996" spans="15:16" x14ac:dyDescent="0.15">
      <c r="O6996">
        <v>6995</v>
      </c>
      <c r="P6996" t="str">
        <f>IFERROR(IF(COUNTIF(個人情報!$BI$5:$BI$401,"登録番号" &amp; リスト!O6996)&gt;=1,"",IF(VLOOKUP(O6996,登録者リスト!$A$1:$D$43729,4,FALSE)=基本情報!$D$6,O6996,"")),"")</f>
        <v/>
      </c>
    </row>
    <row r="6997" spans="15:16" x14ac:dyDescent="0.15">
      <c r="O6997">
        <v>6996</v>
      </c>
      <c r="P6997" t="str">
        <f>IFERROR(IF(COUNTIF(個人情報!$BI$5:$BI$401,"登録番号" &amp; リスト!O6997)&gt;=1,"",IF(VLOOKUP(O6997,登録者リスト!$A$1:$D$43729,4,FALSE)=基本情報!$D$6,O6997,"")),"")</f>
        <v/>
      </c>
    </row>
    <row r="6998" spans="15:16" x14ac:dyDescent="0.15">
      <c r="O6998">
        <v>6997</v>
      </c>
      <c r="P6998" t="str">
        <f>IFERROR(IF(COUNTIF(個人情報!$BI$5:$BI$401,"登録番号" &amp; リスト!O6998)&gt;=1,"",IF(VLOOKUP(O6998,登録者リスト!$A$1:$D$43729,4,FALSE)=基本情報!$D$6,O6998,"")),"")</f>
        <v/>
      </c>
    </row>
    <row r="6999" spans="15:16" x14ac:dyDescent="0.15">
      <c r="O6999">
        <v>6998</v>
      </c>
      <c r="P6999" t="str">
        <f>IFERROR(IF(COUNTIF(個人情報!$BI$5:$BI$401,"登録番号" &amp; リスト!O6999)&gt;=1,"",IF(VLOOKUP(O6999,登録者リスト!$A$1:$D$43729,4,FALSE)=基本情報!$D$6,O6999,"")),"")</f>
        <v/>
      </c>
    </row>
    <row r="7000" spans="15:16" x14ac:dyDescent="0.15">
      <c r="O7000">
        <v>6999</v>
      </c>
      <c r="P7000" t="str">
        <f>IFERROR(IF(COUNTIF(個人情報!$BI$5:$BI$401,"登録番号" &amp; リスト!O7000)&gt;=1,"",IF(VLOOKUP(O7000,登録者リスト!$A$1:$D$43729,4,FALSE)=基本情報!$D$6,O7000,"")),"")</f>
        <v/>
      </c>
    </row>
    <row r="7001" spans="15:16" x14ac:dyDescent="0.15">
      <c r="O7001">
        <v>7000</v>
      </c>
      <c r="P7001" t="str">
        <f>IFERROR(IF(COUNTIF(個人情報!$BI$5:$BI$401,"登録番号" &amp; リスト!O7001)&gt;=1,"",IF(VLOOKUP(O7001,登録者リスト!$A$1:$D$43729,4,FALSE)=基本情報!$D$6,O7001,"")),"")</f>
        <v/>
      </c>
    </row>
    <row r="7002" spans="15:16" x14ac:dyDescent="0.15">
      <c r="O7002">
        <v>7001</v>
      </c>
      <c r="P7002" t="str">
        <f>IFERROR(IF(COUNTIF(個人情報!$BI$5:$BI$401,"登録番号" &amp; リスト!O7002)&gt;=1,"",IF(VLOOKUP(O7002,登録者リスト!$A$1:$D$43729,4,FALSE)=基本情報!$D$6,O7002,"")),"")</f>
        <v/>
      </c>
    </row>
    <row r="7003" spans="15:16" x14ac:dyDescent="0.15">
      <c r="O7003">
        <v>7002</v>
      </c>
      <c r="P7003" t="str">
        <f>IFERROR(IF(COUNTIF(個人情報!$BI$5:$BI$401,"登録番号" &amp; リスト!O7003)&gt;=1,"",IF(VLOOKUP(O7003,登録者リスト!$A$1:$D$43729,4,FALSE)=基本情報!$D$6,O7003,"")),"")</f>
        <v/>
      </c>
    </row>
    <row r="7004" spans="15:16" x14ac:dyDescent="0.15">
      <c r="O7004">
        <v>7003</v>
      </c>
      <c r="P7004" t="str">
        <f>IFERROR(IF(COUNTIF(個人情報!$BI$5:$BI$401,"登録番号" &amp; リスト!O7004)&gt;=1,"",IF(VLOOKUP(O7004,登録者リスト!$A$1:$D$43729,4,FALSE)=基本情報!$D$6,O7004,"")),"")</f>
        <v/>
      </c>
    </row>
    <row r="7005" spans="15:16" x14ac:dyDescent="0.15">
      <c r="O7005">
        <v>7004</v>
      </c>
      <c r="P7005" t="str">
        <f>IFERROR(IF(COUNTIF(個人情報!$BI$5:$BI$401,"登録番号" &amp; リスト!O7005)&gt;=1,"",IF(VLOOKUP(O7005,登録者リスト!$A$1:$D$43729,4,FALSE)=基本情報!$D$6,O7005,"")),"")</f>
        <v/>
      </c>
    </row>
    <row r="7006" spans="15:16" x14ac:dyDescent="0.15">
      <c r="O7006">
        <v>7005</v>
      </c>
      <c r="P7006" t="str">
        <f>IFERROR(IF(COUNTIF(個人情報!$BI$5:$BI$401,"登録番号" &amp; リスト!O7006)&gt;=1,"",IF(VLOOKUP(O7006,登録者リスト!$A$1:$D$43729,4,FALSE)=基本情報!$D$6,O7006,"")),"")</f>
        <v/>
      </c>
    </row>
    <row r="7007" spans="15:16" x14ac:dyDescent="0.15">
      <c r="O7007">
        <v>7006</v>
      </c>
      <c r="P7007" t="str">
        <f>IFERROR(IF(COUNTIF(個人情報!$BI$5:$BI$401,"登録番号" &amp; リスト!O7007)&gt;=1,"",IF(VLOOKUP(O7007,登録者リスト!$A$1:$D$43729,4,FALSE)=基本情報!$D$6,O7007,"")),"")</f>
        <v/>
      </c>
    </row>
    <row r="7008" spans="15:16" x14ac:dyDescent="0.15">
      <c r="O7008">
        <v>7007</v>
      </c>
      <c r="P7008" t="str">
        <f>IFERROR(IF(COUNTIF(個人情報!$BI$5:$BI$401,"登録番号" &amp; リスト!O7008)&gt;=1,"",IF(VLOOKUP(O7008,登録者リスト!$A$1:$D$43729,4,FALSE)=基本情報!$D$6,O7008,"")),"")</f>
        <v/>
      </c>
    </row>
    <row r="7009" spans="15:16" x14ac:dyDescent="0.15">
      <c r="O7009">
        <v>7008</v>
      </c>
      <c r="P7009" t="str">
        <f>IFERROR(IF(COUNTIF(個人情報!$BI$5:$BI$401,"登録番号" &amp; リスト!O7009)&gt;=1,"",IF(VLOOKUP(O7009,登録者リスト!$A$1:$D$43729,4,FALSE)=基本情報!$D$6,O7009,"")),"")</f>
        <v/>
      </c>
    </row>
    <row r="7010" spans="15:16" x14ac:dyDescent="0.15">
      <c r="O7010">
        <v>7009</v>
      </c>
      <c r="P7010" t="str">
        <f>IFERROR(IF(COUNTIF(個人情報!$BI$5:$BI$401,"登録番号" &amp; リスト!O7010)&gt;=1,"",IF(VLOOKUP(O7010,登録者リスト!$A$1:$D$43729,4,FALSE)=基本情報!$D$6,O7010,"")),"")</f>
        <v/>
      </c>
    </row>
    <row r="7011" spans="15:16" x14ac:dyDescent="0.15">
      <c r="O7011">
        <v>7010</v>
      </c>
      <c r="P7011" t="str">
        <f>IFERROR(IF(COUNTIF(個人情報!$BI$5:$BI$401,"登録番号" &amp; リスト!O7011)&gt;=1,"",IF(VLOOKUP(O7011,登録者リスト!$A$1:$D$43729,4,FALSE)=基本情報!$D$6,O7011,"")),"")</f>
        <v/>
      </c>
    </row>
    <row r="7012" spans="15:16" x14ac:dyDescent="0.15">
      <c r="O7012">
        <v>7011</v>
      </c>
      <c r="P7012" t="str">
        <f>IFERROR(IF(COUNTIF(個人情報!$BI$5:$BI$401,"登録番号" &amp; リスト!O7012)&gt;=1,"",IF(VLOOKUP(O7012,登録者リスト!$A$1:$D$43729,4,FALSE)=基本情報!$D$6,O7012,"")),"")</f>
        <v/>
      </c>
    </row>
    <row r="7013" spans="15:16" x14ac:dyDescent="0.15">
      <c r="O7013">
        <v>7012</v>
      </c>
      <c r="P7013" t="str">
        <f>IFERROR(IF(COUNTIF(個人情報!$BI$5:$BI$401,"登録番号" &amp; リスト!O7013)&gt;=1,"",IF(VLOOKUP(O7013,登録者リスト!$A$1:$D$43729,4,FALSE)=基本情報!$D$6,O7013,"")),"")</f>
        <v/>
      </c>
    </row>
    <row r="7014" spans="15:16" x14ac:dyDescent="0.15">
      <c r="O7014">
        <v>7013</v>
      </c>
      <c r="P7014" t="str">
        <f>IFERROR(IF(COUNTIF(個人情報!$BI$5:$BI$401,"登録番号" &amp; リスト!O7014)&gt;=1,"",IF(VLOOKUP(O7014,登録者リスト!$A$1:$D$43729,4,FALSE)=基本情報!$D$6,O7014,"")),"")</f>
        <v/>
      </c>
    </row>
    <row r="7015" spans="15:16" x14ac:dyDescent="0.15">
      <c r="O7015">
        <v>7014</v>
      </c>
      <c r="P7015" t="str">
        <f>IFERROR(IF(COUNTIF(個人情報!$BI$5:$BI$401,"登録番号" &amp; リスト!O7015)&gt;=1,"",IF(VLOOKUP(O7015,登録者リスト!$A$1:$D$43729,4,FALSE)=基本情報!$D$6,O7015,"")),"")</f>
        <v/>
      </c>
    </row>
    <row r="7016" spans="15:16" x14ac:dyDescent="0.15">
      <c r="O7016">
        <v>7015</v>
      </c>
      <c r="P7016" t="str">
        <f>IFERROR(IF(COUNTIF(個人情報!$BI$5:$BI$401,"登録番号" &amp; リスト!O7016)&gt;=1,"",IF(VLOOKUP(O7016,登録者リスト!$A$1:$D$43729,4,FALSE)=基本情報!$D$6,O7016,"")),"")</f>
        <v/>
      </c>
    </row>
    <row r="7017" spans="15:16" x14ac:dyDescent="0.15">
      <c r="O7017">
        <v>7016</v>
      </c>
      <c r="P7017" t="str">
        <f>IFERROR(IF(COUNTIF(個人情報!$BI$5:$BI$401,"登録番号" &amp; リスト!O7017)&gt;=1,"",IF(VLOOKUP(O7017,登録者リスト!$A$1:$D$43729,4,FALSE)=基本情報!$D$6,O7017,"")),"")</f>
        <v/>
      </c>
    </row>
    <row r="7018" spans="15:16" x14ac:dyDescent="0.15">
      <c r="O7018">
        <v>7017</v>
      </c>
      <c r="P7018" t="str">
        <f>IFERROR(IF(COUNTIF(個人情報!$BI$5:$BI$401,"登録番号" &amp; リスト!O7018)&gt;=1,"",IF(VLOOKUP(O7018,登録者リスト!$A$1:$D$43729,4,FALSE)=基本情報!$D$6,O7018,"")),"")</f>
        <v/>
      </c>
    </row>
    <row r="7019" spans="15:16" x14ac:dyDescent="0.15">
      <c r="O7019">
        <v>7018</v>
      </c>
      <c r="P7019" t="str">
        <f>IFERROR(IF(COUNTIF(個人情報!$BI$5:$BI$401,"登録番号" &amp; リスト!O7019)&gt;=1,"",IF(VLOOKUP(O7019,登録者リスト!$A$1:$D$43729,4,FALSE)=基本情報!$D$6,O7019,"")),"")</f>
        <v/>
      </c>
    </row>
    <row r="7020" spans="15:16" x14ac:dyDescent="0.15">
      <c r="O7020">
        <v>7019</v>
      </c>
      <c r="P7020" t="str">
        <f>IFERROR(IF(COUNTIF(個人情報!$BI$5:$BI$401,"登録番号" &amp; リスト!O7020)&gt;=1,"",IF(VLOOKUP(O7020,登録者リスト!$A$1:$D$43729,4,FALSE)=基本情報!$D$6,O7020,"")),"")</f>
        <v/>
      </c>
    </row>
    <row r="7021" spans="15:16" x14ac:dyDescent="0.15">
      <c r="O7021">
        <v>7020</v>
      </c>
      <c r="P7021" t="str">
        <f>IFERROR(IF(COUNTIF(個人情報!$BI$5:$BI$401,"登録番号" &amp; リスト!O7021)&gt;=1,"",IF(VLOOKUP(O7021,登録者リスト!$A$1:$D$43729,4,FALSE)=基本情報!$D$6,O7021,"")),"")</f>
        <v/>
      </c>
    </row>
    <row r="7022" spans="15:16" x14ac:dyDescent="0.15">
      <c r="O7022">
        <v>7021</v>
      </c>
      <c r="P7022" t="str">
        <f>IFERROR(IF(COUNTIF(個人情報!$BI$5:$BI$401,"登録番号" &amp; リスト!O7022)&gt;=1,"",IF(VLOOKUP(O7022,登録者リスト!$A$1:$D$43729,4,FALSE)=基本情報!$D$6,O7022,"")),"")</f>
        <v/>
      </c>
    </row>
    <row r="7023" spans="15:16" x14ac:dyDescent="0.15">
      <c r="O7023">
        <v>7022</v>
      </c>
      <c r="P7023" t="str">
        <f>IFERROR(IF(COUNTIF(個人情報!$BI$5:$BI$401,"登録番号" &amp; リスト!O7023)&gt;=1,"",IF(VLOOKUP(O7023,登録者リスト!$A$1:$D$43729,4,FALSE)=基本情報!$D$6,O7023,"")),"")</f>
        <v/>
      </c>
    </row>
    <row r="7024" spans="15:16" x14ac:dyDescent="0.15">
      <c r="O7024">
        <v>7023</v>
      </c>
      <c r="P7024" t="str">
        <f>IFERROR(IF(COUNTIF(個人情報!$BI$5:$BI$401,"登録番号" &amp; リスト!O7024)&gt;=1,"",IF(VLOOKUP(O7024,登録者リスト!$A$1:$D$43729,4,FALSE)=基本情報!$D$6,O7024,"")),"")</f>
        <v/>
      </c>
    </row>
    <row r="7025" spans="15:16" x14ac:dyDescent="0.15">
      <c r="O7025">
        <v>7024</v>
      </c>
      <c r="P7025" t="str">
        <f>IFERROR(IF(COUNTIF(個人情報!$BI$5:$BI$401,"登録番号" &amp; リスト!O7025)&gt;=1,"",IF(VLOOKUP(O7025,登録者リスト!$A$1:$D$43729,4,FALSE)=基本情報!$D$6,O7025,"")),"")</f>
        <v/>
      </c>
    </row>
    <row r="7026" spans="15:16" x14ac:dyDescent="0.15">
      <c r="O7026">
        <v>7025</v>
      </c>
      <c r="P7026" t="str">
        <f>IFERROR(IF(COUNTIF(個人情報!$BI$5:$BI$401,"登録番号" &amp; リスト!O7026)&gt;=1,"",IF(VLOOKUP(O7026,登録者リスト!$A$1:$D$43729,4,FALSE)=基本情報!$D$6,O7026,"")),"")</f>
        <v/>
      </c>
    </row>
    <row r="7027" spans="15:16" x14ac:dyDescent="0.15">
      <c r="O7027">
        <v>7026</v>
      </c>
      <c r="P7027" t="str">
        <f>IFERROR(IF(COUNTIF(個人情報!$BI$5:$BI$401,"登録番号" &amp; リスト!O7027)&gt;=1,"",IF(VLOOKUP(O7027,登録者リスト!$A$1:$D$43729,4,FALSE)=基本情報!$D$6,O7027,"")),"")</f>
        <v/>
      </c>
    </row>
    <row r="7028" spans="15:16" x14ac:dyDescent="0.15">
      <c r="O7028">
        <v>7027</v>
      </c>
      <c r="P7028" t="str">
        <f>IFERROR(IF(COUNTIF(個人情報!$BI$5:$BI$401,"登録番号" &amp; リスト!O7028)&gt;=1,"",IF(VLOOKUP(O7028,登録者リスト!$A$1:$D$43729,4,FALSE)=基本情報!$D$6,O7028,"")),"")</f>
        <v/>
      </c>
    </row>
    <row r="7029" spans="15:16" x14ac:dyDescent="0.15">
      <c r="O7029">
        <v>7028</v>
      </c>
      <c r="P7029" t="str">
        <f>IFERROR(IF(COUNTIF(個人情報!$BI$5:$BI$401,"登録番号" &amp; リスト!O7029)&gt;=1,"",IF(VLOOKUP(O7029,登録者リスト!$A$1:$D$43729,4,FALSE)=基本情報!$D$6,O7029,"")),"")</f>
        <v/>
      </c>
    </row>
    <row r="7030" spans="15:16" x14ac:dyDescent="0.15">
      <c r="O7030">
        <v>7029</v>
      </c>
      <c r="P7030" t="str">
        <f>IFERROR(IF(COUNTIF(個人情報!$BI$5:$BI$401,"登録番号" &amp; リスト!O7030)&gt;=1,"",IF(VLOOKUP(O7030,登録者リスト!$A$1:$D$43729,4,FALSE)=基本情報!$D$6,O7030,"")),"")</f>
        <v/>
      </c>
    </row>
    <row r="7031" spans="15:16" x14ac:dyDescent="0.15">
      <c r="O7031">
        <v>7030</v>
      </c>
      <c r="P7031" t="str">
        <f>IFERROR(IF(COUNTIF(個人情報!$BI$5:$BI$401,"登録番号" &amp; リスト!O7031)&gt;=1,"",IF(VLOOKUP(O7031,登録者リスト!$A$1:$D$43729,4,FALSE)=基本情報!$D$6,O7031,"")),"")</f>
        <v/>
      </c>
    </row>
    <row r="7032" spans="15:16" x14ac:dyDescent="0.15">
      <c r="O7032">
        <v>7031</v>
      </c>
      <c r="P7032" t="str">
        <f>IFERROR(IF(COUNTIF(個人情報!$BI$5:$BI$401,"登録番号" &amp; リスト!O7032)&gt;=1,"",IF(VLOOKUP(O7032,登録者リスト!$A$1:$D$43729,4,FALSE)=基本情報!$D$6,O7032,"")),"")</f>
        <v/>
      </c>
    </row>
    <row r="7033" spans="15:16" x14ac:dyDescent="0.15">
      <c r="O7033">
        <v>7032</v>
      </c>
      <c r="P7033" t="str">
        <f>IFERROR(IF(COUNTIF(個人情報!$BI$5:$BI$401,"登録番号" &amp; リスト!O7033)&gt;=1,"",IF(VLOOKUP(O7033,登録者リスト!$A$1:$D$43729,4,FALSE)=基本情報!$D$6,O7033,"")),"")</f>
        <v/>
      </c>
    </row>
    <row r="7034" spans="15:16" x14ac:dyDescent="0.15">
      <c r="O7034">
        <v>7033</v>
      </c>
      <c r="P7034" t="str">
        <f>IFERROR(IF(COUNTIF(個人情報!$BI$5:$BI$401,"登録番号" &amp; リスト!O7034)&gt;=1,"",IF(VLOOKUP(O7034,登録者リスト!$A$1:$D$43729,4,FALSE)=基本情報!$D$6,O7034,"")),"")</f>
        <v/>
      </c>
    </row>
    <row r="7035" spans="15:16" x14ac:dyDescent="0.15">
      <c r="O7035">
        <v>7034</v>
      </c>
      <c r="P7035" t="str">
        <f>IFERROR(IF(COUNTIF(個人情報!$BI$5:$BI$401,"登録番号" &amp; リスト!O7035)&gt;=1,"",IF(VLOOKUP(O7035,登録者リスト!$A$1:$D$43729,4,FALSE)=基本情報!$D$6,O7035,"")),"")</f>
        <v/>
      </c>
    </row>
    <row r="7036" spans="15:16" x14ac:dyDescent="0.15">
      <c r="O7036">
        <v>7035</v>
      </c>
      <c r="P7036" t="str">
        <f>IFERROR(IF(COUNTIF(個人情報!$BI$5:$BI$401,"登録番号" &amp; リスト!O7036)&gt;=1,"",IF(VLOOKUP(O7036,登録者リスト!$A$1:$D$43729,4,FALSE)=基本情報!$D$6,O7036,"")),"")</f>
        <v/>
      </c>
    </row>
    <row r="7037" spans="15:16" x14ac:dyDescent="0.15">
      <c r="O7037">
        <v>7036</v>
      </c>
      <c r="P7037" t="str">
        <f>IFERROR(IF(COUNTIF(個人情報!$BI$5:$BI$401,"登録番号" &amp; リスト!O7037)&gt;=1,"",IF(VLOOKUP(O7037,登録者リスト!$A$1:$D$43729,4,FALSE)=基本情報!$D$6,O7037,"")),"")</f>
        <v/>
      </c>
    </row>
    <row r="7038" spans="15:16" x14ac:dyDescent="0.15">
      <c r="O7038">
        <v>7037</v>
      </c>
      <c r="P7038" t="str">
        <f>IFERROR(IF(COUNTIF(個人情報!$BI$5:$BI$401,"登録番号" &amp; リスト!O7038)&gt;=1,"",IF(VLOOKUP(O7038,登録者リスト!$A$1:$D$43729,4,FALSE)=基本情報!$D$6,O7038,"")),"")</f>
        <v/>
      </c>
    </row>
    <row r="7039" spans="15:16" x14ac:dyDescent="0.15">
      <c r="O7039">
        <v>7038</v>
      </c>
      <c r="P7039" t="str">
        <f>IFERROR(IF(COUNTIF(個人情報!$BI$5:$BI$401,"登録番号" &amp; リスト!O7039)&gt;=1,"",IF(VLOOKUP(O7039,登録者リスト!$A$1:$D$43729,4,FALSE)=基本情報!$D$6,O7039,"")),"")</f>
        <v/>
      </c>
    </row>
    <row r="7040" spans="15:16" x14ac:dyDescent="0.15">
      <c r="O7040">
        <v>7039</v>
      </c>
      <c r="P7040" t="str">
        <f>IFERROR(IF(COUNTIF(個人情報!$BI$5:$BI$401,"登録番号" &amp; リスト!O7040)&gt;=1,"",IF(VLOOKUP(O7040,登録者リスト!$A$1:$D$43729,4,FALSE)=基本情報!$D$6,O7040,"")),"")</f>
        <v/>
      </c>
    </row>
    <row r="7041" spans="15:16" x14ac:dyDescent="0.15">
      <c r="O7041">
        <v>7040</v>
      </c>
      <c r="P7041" t="str">
        <f>IFERROR(IF(COUNTIF(個人情報!$BI$5:$BI$401,"登録番号" &amp; リスト!O7041)&gt;=1,"",IF(VLOOKUP(O7041,登録者リスト!$A$1:$D$43729,4,FALSE)=基本情報!$D$6,O7041,"")),"")</f>
        <v/>
      </c>
    </row>
    <row r="7042" spans="15:16" x14ac:dyDescent="0.15">
      <c r="O7042">
        <v>7041</v>
      </c>
      <c r="P7042" t="str">
        <f>IFERROR(IF(COUNTIF(個人情報!$BI$5:$BI$401,"登録番号" &amp; リスト!O7042)&gt;=1,"",IF(VLOOKUP(O7042,登録者リスト!$A$1:$D$43729,4,FALSE)=基本情報!$D$6,O7042,"")),"")</f>
        <v/>
      </c>
    </row>
    <row r="7043" spans="15:16" x14ac:dyDescent="0.15">
      <c r="O7043">
        <v>7042</v>
      </c>
      <c r="P7043" t="str">
        <f>IFERROR(IF(COUNTIF(個人情報!$BI$5:$BI$401,"登録番号" &amp; リスト!O7043)&gt;=1,"",IF(VLOOKUP(O7043,登録者リスト!$A$1:$D$43729,4,FALSE)=基本情報!$D$6,O7043,"")),"")</f>
        <v/>
      </c>
    </row>
    <row r="7044" spans="15:16" x14ac:dyDescent="0.15">
      <c r="O7044">
        <v>7043</v>
      </c>
      <c r="P7044" t="str">
        <f>IFERROR(IF(COUNTIF(個人情報!$BI$5:$BI$401,"登録番号" &amp; リスト!O7044)&gt;=1,"",IF(VLOOKUP(O7044,登録者リスト!$A$1:$D$43729,4,FALSE)=基本情報!$D$6,O7044,"")),"")</f>
        <v/>
      </c>
    </row>
    <row r="7045" spans="15:16" x14ac:dyDescent="0.15">
      <c r="O7045">
        <v>7044</v>
      </c>
      <c r="P7045" t="str">
        <f>IFERROR(IF(COUNTIF(個人情報!$BI$5:$BI$401,"登録番号" &amp; リスト!O7045)&gt;=1,"",IF(VLOOKUP(O7045,登録者リスト!$A$1:$D$43729,4,FALSE)=基本情報!$D$6,O7045,"")),"")</f>
        <v/>
      </c>
    </row>
    <row r="7046" spans="15:16" x14ac:dyDescent="0.15">
      <c r="O7046">
        <v>7045</v>
      </c>
      <c r="P7046" t="str">
        <f>IFERROR(IF(COUNTIF(個人情報!$BI$5:$BI$401,"登録番号" &amp; リスト!O7046)&gt;=1,"",IF(VLOOKUP(O7046,登録者リスト!$A$1:$D$43729,4,FALSE)=基本情報!$D$6,O7046,"")),"")</f>
        <v/>
      </c>
    </row>
    <row r="7047" spans="15:16" x14ac:dyDescent="0.15">
      <c r="O7047">
        <v>7046</v>
      </c>
      <c r="P7047" t="str">
        <f>IFERROR(IF(COUNTIF(個人情報!$BI$5:$BI$401,"登録番号" &amp; リスト!O7047)&gt;=1,"",IF(VLOOKUP(O7047,登録者リスト!$A$1:$D$43729,4,FALSE)=基本情報!$D$6,O7047,"")),"")</f>
        <v/>
      </c>
    </row>
    <row r="7048" spans="15:16" x14ac:dyDescent="0.15">
      <c r="O7048">
        <v>7047</v>
      </c>
      <c r="P7048" t="str">
        <f>IFERROR(IF(COUNTIF(個人情報!$BI$5:$BI$401,"登録番号" &amp; リスト!O7048)&gt;=1,"",IF(VLOOKUP(O7048,登録者リスト!$A$1:$D$43729,4,FALSE)=基本情報!$D$6,O7048,"")),"")</f>
        <v/>
      </c>
    </row>
    <row r="7049" spans="15:16" x14ac:dyDescent="0.15">
      <c r="O7049">
        <v>7048</v>
      </c>
      <c r="P7049" t="str">
        <f>IFERROR(IF(COUNTIF(個人情報!$BI$5:$BI$401,"登録番号" &amp; リスト!O7049)&gt;=1,"",IF(VLOOKUP(O7049,登録者リスト!$A$1:$D$43729,4,FALSE)=基本情報!$D$6,O7049,"")),"")</f>
        <v/>
      </c>
    </row>
    <row r="7050" spans="15:16" x14ac:dyDescent="0.15">
      <c r="O7050">
        <v>7049</v>
      </c>
      <c r="P7050" t="str">
        <f>IFERROR(IF(COUNTIF(個人情報!$BI$5:$BI$401,"登録番号" &amp; リスト!O7050)&gt;=1,"",IF(VLOOKUP(O7050,登録者リスト!$A$1:$D$43729,4,FALSE)=基本情報!$D$6,O7050,"")),"")</f>
        <v/>
      </c>
    </row>
    <row r="7051" spans="15:16" x14ac:dyDescent="0.15">
      <c r="O7051">
        <v>7050</v>
      </c>
      <c r="P7051" t="str">
        <f>IFERROR(IF(COUNTIF(個人情報!$BI$5:$BI$401,"登録番号" &amp; リスト!O7051)&gt;=1,"",IF(VLOOKUP(O7051,登録者リスト!$A$1:$D$43729,4,FALSE)=基本情報!$D$6,O7051,"")),"")</f>
        <v/>
      </c>
    </row>
    <row r="7052" spans="15:16" x14ac:dyDescent="0.15">
      <c r="O7052">
        <v>7051</v>
      </c>
      <c r="P7052" t="str">
        <f>IFERROR(IF(COUNTIF(個人情報!$BI$5:$BI$401,"登録番号" &amp; リスト!O7052)&gt;=1,"",IF(VLOOKUP(O7052,登録者リスト!$A$1:$D$43729,4,FALSE)=基本情報!$D$6,O7052,"")),"")</f>
        <v/>
      </c>
    </row>
    <row r="7053" spans="15:16" x14ac:dyDescent="0.15">
      <c r="O7053">
        <v>7052</v>
      </c>
      <c r="P7053" t="str">
        <f>IFERROR(IF(COUNTIF(個人情報!$BI$5:$BI$401,"登録番号" &amp; リスト!O7053)&gt;=1,"",IF(VLOOKUP(O7053,登録者リスト!$A$1:$D$43729,4,FALSE)=基本情報!$D$6,O7053,"")),"")</f>
        <v/>
      </c>
    </row>
    <row r="7054" spans="15:16" x14ac:dyDescent="0.15">
      <c r="O7054">
        <v>7053</v>
      </c>
      <c r="P7054" t="str">
        <f>IFERROR(IF(COUNTIF(個人情報!$BI$5:$BI$401,"登録番号" &amp; リスト!O7054)&gt;=1,"",IF(VLOOKUP(O7054,登録者リスト!$A$1:$D$43729,4,FALSE)=基本情報!$D$6,O7054,"")),"")</f>
        <v/>
      </c>
    </row>
    <row r="7055" spans="15:16" x14ac:dyDescent="0.15">
      <c r="O7055">
        <v>7054</v>
      </c>
      <c r="P7055" t="str">
        <f>IFERROR(IF(COUNTIF(個人情報!$BI$5:$BI$401,"登録番号" &amp; リスト!O7055)&gt;=1,"",IF(VLOOKUP(O7055,登録者リスト!$A$1:$D$43729,4,FALSE)=基本情報!$D$6,O7055,"")),"")</f>
        <v/>
      </c>
    </row>
    <row r="7056" spans="15:16" x14ac:dyDescent="0.15">
      <c r="O7056">
        <v>7055</v>
      </c>
      <c r="P7056" t="str">
        <f>IFERROR(IF(COUNTIF(個人情報!$BI$5:$BI$401,"登録番号" &amp; リスト!O7056)&gt;=1,"",IF(VLOOKUP(O7056,登録者リスト!$A$1:$D$43729,4,FALSE)=基本情報!$D$6,O7056,"")),"")</f>
        <v/>
      </c>
    </row>
    <row r="7057" spans="15:16" x14ac:dyDescent="0.15">
      <c r="O7057">
        <v>7056</v>
      </c>
      <c r="P7057" t="str">
        <f>IFERROR(IF(COUNTIF(個人情報!$BI$5:$BI$401,"登録番号" &amp; リスト!O7057)&gt;=1,"",IF(VLOOKUP(O7057,登録者リスト!$A$1:$D$43729,4,FALSE)=基本情報!$D$6,O7057,"")),"")</f>
        <v/>
      </c>
    </row>
    <row r="7058" spans="15:16" x14ac:dyDescent="0.15">
      <c r="O7058">
        <v>7057</v>
      </c>
      <c r="P7058" t="str">
        <f>IFERROR(IF(COUNTIF(個人情報!$BI$5:$BI$401,"登録番号" &amp; リスト!O7058)&gt;=1,"",IF(VLOOKUP(O7058,登録者リスト!$A$1:$D$43729,4,FALSE)=基本情報!$D$6,O7058,"")),"")</f>
        <v/>
      </c>
    </row>
    <row r="7059" spans="15:16" x14ac:dyDescent="0.15">
      <c r="O7059">
        <v>7058</v>
      </c>
      <c r="P7059" t="str">
        <f>IFERROR(IF(COUNTIF(個人情報!$BI$5:$BI$401,"登録番号" &amp; リスト!O7059)&gt;=1,"",IF(VLOOKUP(O7059,登録者リスト!$A$1:$D$43729,4,FALSE)=基本情報!$D$6,O7059,"")),"")</f>
        <v/>
      </c>
    </row>
    <row r="7060" spans="15:16" x14ac:dyDescent="0.15">
      <c r="O7060">
        <v>7059</v>
      </c>
      <c r="P7060" t="str">
        <f>IFERROR(IF(COUNTIF(個人情報!$BI$5:$BI$401,"登録番号" &amp; リスト!O7060)&gt;=1,"",IF(VLOOKUP(O7060,登録者リスト!$A$1:$D$43729,4,FALSE)=基本情報!$D$6,O7060,"")),"")</f>
        <v/>
      </c>
    </row>
    <row r="7061" spans="15:16" x14ac:dyDescent="0.15">
      <c r="O7061">
        <v>7060</v>
      </c>
      <c r="P7061" t="str">
        <f>IFERROR(IF(COUNTIF(個人情報!$BI$5:$BI$401,"登録番号" &amp; リスト!O7061)&gt;=1,"",IF(VLOOKUP(O7061,登録者リスト!$A$1:$D$43729,4,FALSE)=基本情報!$D$6,O7061,"")),"")</f>
        <v/>
      </c>
    </row>
    <row r="7062" spans="15:16" x14ac:dyDescent="0.15">
      <c r="O7062">
        <v>7061</v>
      </c>
      <c r="P7062" t="str">
        <f>IFERROR(IF(COUNTIF(個人情報!$BI$5:$BI$401,"登録番号" &amp; リスト!O7062)&gt;=1,"",IF(VLOOKUP(O7062,登録者リスト!$A$1:$D$43729,4,FALSE)=基本情報!$D$6,O7062,"")),"")</f>
        <v/>
      </c>
    </row>
    <row r="7063" spans="15:16" x14ac:dyDescent="0.15">
      <c r="O7063">
        <v>7062</v>
      </c>
      <c r="P7063" t="str">
        <f>IFERROR(IF(COUNTIF(個人情報!$BI$5:$BI$401,"登録番号" &amp; リスト!O7063)&gt;=1,"",IF(VLOOKUP(O7063,登録者リスト!$A$1:$D$43729,4,FALSE)=基本情報!$D$6,O7063,"")),"")</f>
        <v/>
      </c>
    </row>
    <row r="7064" spans="15:16" x14ac:dyDescent="0.15">
      <c r="O7064">
        <v>7063</v>
      </c>
      <c r="P7064" t="str">
        <f>IFERROR(IF(COUNTIF(個人情報!$BI$5:$BI$401,"登録番号" &amp; リスト!O7064)&gt;=1,"",IF(VLOOKUP(O7064,登録者リスト!$A$1:$D$43729,4,FALSE)=基本情報!$D$6,O7064,"")),"")</f>
        <v/>
      </c>
    </row>
    <row r="7065" spans="15:16" x14ac:dyDescent="0.15">
      <c r="O7065">
        <v>7064</v>
      </c>
      <c r="P7065" t="str">
        <f>IFERROR(IF(COUNTIF(個人情報!$BI$5:$BI$401,"登録番号" &amp; リスト!O7065)&gt;=1,"",IF(VLOOKUP(O7065,登録者リスト!$A$1:$D$43729,4,FALSE)=基本情報!$D$6,O7065,"")),"")</f>
        <v/>
      </c>
    </row>
    <row r="7066" spans="15:16" x14ac:dyDescent="0.15">
      <c r="O7066">
        <v>7065</v>
      </c>
      <c r="P7066" t="str">
        <f>IFERROR(IF(COUNTIF(個人情報!$BI$5:$BI$401,"登録番号" &amp; リスト!O7066)&gt;=1,"",IF(VLOOKUP(O7066,登録者リスト!$A$1:$D$43729,4,FALSE)=基本情報!$D$6,O7066,"")),"")</f>
        <v/>
      </c>
    </row>
    <row r="7067" spans="15:16" x14ac:dyDescent="0.15">
      <c r="O7067">
        <v>7066</v>
      </c>
      <c r="P7067" t="str">
        <f>IFERROR(IF(COUNTIF(個人情報!$BI$5:$BI$401,"登録番号" &amp; リスト!O7067)&gt;=1,"",IF(VLOOKUP(O7067,登録者リスト!$A$1:$D$43729,4,FALSE)=基本情報!$D$6,O7067,"")),"")</f>
        <v/>
      </c>
    </row>
    <row r="7068" spans="15:16" x14ac:dyDescent="0.15">
      <c r="O7068">
        <v>7067</v>
      </c>
      <c r="P7068" t="str">
        <f>IFERROR(IF(COUNTIF(個人情報!$BI$5:$BI$401,"登録番号" &amp; リスト!O7068)&gt;=1,"",IF(VLOOKUP(O7068,登録者リスト!$A$1:$D$43729,4,FALSE)=基本情報!$D$6,O7068,"")),"")</f>
        <v/>
      </c>
    </row>
    <row r="7069" spans="15:16" x14ac:dyDescent="0.15">
      <c r="O7069">
        <v>7068</v>
      </c>
      <c r="P7069" t="str">
        <f>IFERROR(IF(COUNTIF(個人情報!$BI$5:$BI$401,"登録番号" &amp; リスト!O7069)&gt;=1,"",IF(VLOOKUP(O7069,登録者リスト!$A$1:$D$43729,4,FALSE)=基本情報!$D$6,O7069,"")),"")</f>
        <v/>
      </c>
    </row>
    <row r="7070" spans="15:16" x14ac:dyDescent="0.15">
      <c r="O7070">
        <v>7069</v>
      </c>
      <c r="P7070" t="str">
        <f>IFERROR(IF(COUNTIF(個人情報!$BI$5:$BI$401,"登録番号" &amp; リスト!O7070)&gt;=1,"",IF(VLOOKUP(O7070,登録者リスト!$A$1:$D$43729,4,FALSE)=基本情報!$D$6,O7070,"")),"")</f>
        <v/>
      </c>
    </row>
    <row r="7071" spans="15:16" x14ac:dyDescent="0.15">
      <c r="O7071">
        <v>7070</v>
      </c>
      <c r="P7071" t="str">
        <f>IFERROR(IF(COUNTIF(個人情報!$BI$5:$BI$401,"登録番号" &amp; リスト!O7071)&gt;=1,"",IF(VLOOKUP(O7071,登録者リスト!$A$1:$D$43729,4,FALSE)=基本情報!$D$6,O7071,"")),"")</f>
        <v/>
      </c>
    </row>
    <row r="7072" spans="15:16" x14ac:dyDescent="0.15">
      <c r="O7072">
        <v>7071</v>
      </c>
      <c r="P7072" t="str">
        <f>IFERROR(IF(COUNTIF(個人情報!$BI$5:$BI$401,"登録番号" &amp; リスト!O7072)&gt;=1,"",IF(VLOOKUP(O7072,登録者リスト!$A$1:$D$43729,4,FALSE)=基本情報!$D$6,O7072,"")),"")</f>
        <v/>
      </c>
    </row>
    <row r="7073" spans="15:16" x14ac:dyDescent="0.15">
      <c r="O7073">
        <v>7072</v>
      </c>
      <c r="P7073" t="str">
        <f>IFERROR(IF(COUNTIF(個人情報!$BI$5:$BI$401,"登録番号" &amp; リスト!O7073)&gt;=1,"",IF(VLOOKUP(O7073,登録者リスト!$A$1:$D$43729,4,FALSE)=基本情報!$D$6,O7073,"")),"")</f>
        <v/>
      </c>
    </row>
    <row r="7074" spans="15:16" x14ac:dyDescent="0.15">
      <c r="O7074">
        <v>7073</v>
      </c>
      <c r="P7074" t="str">
        <f>IFERROR(IF(COUNTIF(個人情報!$BI$5:$BI$401,"登録番号" &amp; リスト!O7074)&gt;=1,"",IF(VLOOKUP(O7074,登録者リスト!$A$1:$D$43729,4,FALSE)=基本情報!$D$6,O7074,"")),"")</f>
        <v/>
      </c>
    </row>
    <row r="7075" spans="15:16" x14ac:dyDescent="0.15">
      <c r="O7075">
        <v>7074</v>
      </c>
      <c r="P7075" t="str">
        <f>IFERROR(IF(COUNTIF(個人情報!$BI$5:$BI$401,"登録番号" &amp; リスト!O7075)&gt;=1,"",IF(VLOOKUP(O7075,登録者リスト!$A$1:$D$43729,4,FALSE)=基本情報!$D$6,O7075,"")),"")</f>
        <v/>
      </c>
    </row>
    <row r="7076" spans="15:16" x14ac:dyDescent="0.15">
      <c r="O7076">
        <v>7075</v>
      </c>
      <c r="P7076" t="str">
        <f>IFERROR(IF(COUNTIF(個人情報!$BI$5:$BI$401,"登録番号" &amp; リスト!O7076)&gt;=1,"",IF(VLOOKUP(O7076,登録者リスト!$A$1:$D$43729,4,FALSE)=基本情報!$D$6,O7076,"")),"")</f>
        <v/>
      </c>
    </row>
    <row r="7077" spans="15:16" x14ac:dyDescent="0.15">
      <c r="O7077">
        <v>7076</v>
      </c>
      <c r="P7077" t="str">
        <f>IFERROR(IF(COUNTIF(個人情報!$BI$5:$BI$401,"登録番号" &amp; リスト!O7077)&gt;=1,"",IF(VLOOKUP(O7077,登録者リスト!$A$1:$D$43729,4,FALSE)=基本情報!$D$6,O7077,"")),"")</f>
        <v/>
      </c>
    </row>
    <row r="7078" spans="15:16" x14ac:dyDescent="0.15">
      <c r="O7078">
        <v>7077</v>
      </c>
      <c r="P7078" t="str">
        <f>IFERROR(IF(COUNTIF(個人情報!$BI$5:$BI$401,"登録番号" &amp; リスト!O7078)&gt;=1,"",IF(VLOOKUP(O7078,登録者リスト!$A$1:$D$43729,4,FALSE)=基本情報!$D$6,O7078,"")),"")</f>
        <v/>
      </c>
    </row>
    <row r="7079" spans="15:16" x14ac:dyDescent="0.15">
      <c r="O7079">
        <v>7078</v>
      </c>
      <c r="P7079" t="str">
        <f>IFERROR(IF(COUNTIF(個人情報!$BI$5:$BI$401,"登録番号" &amp; リスト!O7079)&gt;=1,"",IF(VLOOKUP(O7079,登録者リスト!$A$1:$D$43729,4,FALSE)=基本情報!$D$6,O7079,"")),"")</f>
        <v/>
      </c>
    </row>
    <row r="7080" spans="15:16" x14ac:dyDescent="0.15">
      <c r="O7080">
        <v>7079</v>
      </c>
      <c r="P7080" t="str">
        <f>IFERROR(IF(COUNTIF(個人情報!$BI$5:$BI$401,"登録番号" &amp; リスト!O7080)&gt;=1,"",IF(VLOOKUP(O7080,登録者リスト!$A$1:$D$43729,4,FALSE)=基本情報!$D$6,O7080,"")),"")</f>
        <v/>
      </c>
    </row>
    <row r="7081" spans="15:16" x14ac:dyDescent="0.15">
      <c r="O7081">
        <v>7080</v>
      </c>
      <c r="P7081" t="str">
        <f>IFERROR(IF(COUNTIF(個人情報!$BI$5:$BI$401,"登録番号" &amp; リスト!O7081)&gt;=1,"",IF(VLOOKUP(O7081,登録者リスト!$A$1:$D$43729,4,FALSE)=基本情報!$D$6,O7081,"")),"")</f>
        <v/>
      </c>
    </row>
    <row r="7082" spans="15:16" x14ac:dyDescent="0.15">
      <c r="O7082">
        <v>7081</v>
      </c>
      <c r="P7082" t="str">
        <f>IFERROR(IF(COUNTIF(個人情報!$BI$5:$BI$401,"登録番号" &amp; リスト!O7082)&gt;=1,"",IF(VLOOKUP(O7082,登録者リスト!$A$1:$D$43729,4,FALSE)=基本情報!$D$6,O7082,"")),"")</f>
        <v/>
      </c>
    </row>
    <row r="7083" spans="15:16" x14ac:dyDescent="0.15">
      <c r="O7083">
        <v>7082</v>
      </c>
      <c r="P7083" t="str">
        <f>IFERROR(IF(COUNTIF(個人情報!$BI$5:$BI$401,"登録番号" &amp; リスト!O7083)&gt;=1,"",IF(VLOOKUP(O7083,登録者リスト!$A$1:$D$43729,4,FALSE)=基本情報!$D$6,O7083,"")),"")</f>
        <v/>
      </c>
    </row>
    <row r="7084" spans="15:16" x14ac:dyDescent="0.15">
      <c r="O7084">
        <v>7083</v>
      </c>
      <c r="P7084" t="str">
        <f>IFERROR(IF(COUNTIF(個人情報!$BI$5:$BI$401,"登録番号" &amp; リスト!O7084)&gt;=1,"",IF(VLOOKUP(O7084,登録者リスト!$A$1:$D$43729,4,FALSE)=基本情報!$D$6,O7084,"")),"")</f>
        <v/>
      </c>
    </row>
    <row r="7085" spans="15:16" x14ac:dyDescent="0.15">
      <c r="O7085">
        <v>7084</v>
      </c>
      <c r="P7085" t="str">
        <f>IFERROR(IF(COUNTIF(個人情報!$BI$5:$BI$401,"登録番号" &amp; リスト!O7085)&gt;=1,"",IF(VLOOKUP(O7085,登録者リスト!$A$1:$D$43729,4,FALSE)=基本情報!$D$6,O7085,"")),"")</f>
        <v/>
      </c>
    </row>
    <row r="7086" spans="15:16" x14ac:dyDescent="0.15">
      <c r="O7086">
        <v>7085</v>
      </c>
      <c r="P7086" t="str">
        <f>IFERROR(IF(COUNTIF(個人情報!$BI$5:$BI$401,"登録番号" &amp; リスト!O7086)&gt;=1,"",IF(VLOOKUP(O7086,登録者リスト!$A$1:$D$43729,4,FALSE)=基本情報!$D$6,O7086,"")),"")</f>
        <v/>
      </c>
    </row>
    <row r="7087" spans="15:16" x14ac:dyDescent="0.15">
      <c r="O7087">
        <v>7086</v>
      </c>
      <c r="P7087" t="str">
        <f>IFERROR(IF(COUNTIF(個人情報!$BI$5:$BI$401,"登録番号" &amp; リスト!O7087)&gt;=1,"",IF(VLOOKUP(O7087,登録者リスト!$A$1:$D$43729,4,FALSE)=基本情報!$D$6,O7087,"")),"")</f>
        <v/>
      </c>
    </row>
    <row r="7088" spans="15:16" x14ac:dyDescent="0.15">
      <c r="O7088">
        <v>7087</v>
      </c>
      <c r="P7088" t="str">
        <f>IFERROR(IF(COUNTIF(個人情報!$BI$5:$BI$401,"登録番号" &amp; リスト!O7088)&gt;=1,"",IF(VLOOKUP(O7088,登録者リスト!$A$1:$D$43729,4,FALSE)=基本情報!$D$6,O7088,"")),"")</f>
        <v/>
      </c>
    </row>
    <row r="7089" spans="15:16" x14ac:dyDescent="0.15">
      <c r="O7089">
        <v>7088</v>
      </c>
      <c r="P7089" t="str">
        <f>IFERROR(IF(COUNTIF(個人情報!$BI$5:$BI$401,"登録番号" &amp; リスト!O7089)&gt;=1,"",IF(VLOOKUP(O7089,登録者リスト!$A$1:$D$43729,4,FALSE)=基本情報!$D$6,O7089,"")),"")</f>
        <v/>
      </c>
    </row>
    <row r="7090" spans="15:16" x14ac:dyDescent="0.15">
      <c r="O7090">
        <v>7089</v>
      </c>
      <c r="P7090" t="str">
        <f>IFERROR(IF(COUNTIF(個人情報!$BI$5:$BI$401,"登録番号" &amp; リスト!O7090)&gt;=1,"",IF(VLOOKUP(O7090,登録者リスト!$A$1:$D$43729,4,FALSE)=基本情報!$D$6,O7090,"")),"")</f>
        <v/>
      </c>
    </row>
    <row r="7091" spans="15:16" x14ac:dyDescent="0.15">
      <c r="O7091">
        <v>7090</v>
      </c>
      <c r="P7091" t="str">
        <f>IFERROR(IF(COUNTIF(個人情報!$BI$5:$BI$401,"登録番号" &amp; リスト!O7091)&gt;=1,"",IF(VLOOKUP(O7091,登録者リスト!$A$1:$D$43729,4,FALSE)=基本情報!$D$6,O7091,"")),"")</f>
        <v/>
      </c>
    </row>
    <row r="7092" spans="15:16" x14ac:dyDescent="0.15">
      <c r="O7092">
        <v>7091</v>
      </c>
      <c r="P7092" t="str">
        <f>IFERROR(IF(COUNTIF(個人情報!$BI$5:$BI$401,"登録番号" &amp; リスト!O7092)&gt;=1,"",IF(VLOOKUP(O7092,登録者リスト!$A$1:$D$43729,4,FALSE)=基本情報!$D$6,O7092,"")),"")</f>
        <v/>
      </c>
    </row>
    <row r="7093" spans="15:16" x14ac:dyDescent="0.15">
      <c r="O7093">
        <v>7092</v>
      </c>
      <c r="P7093" t="str">
        <f>IFERROR(IF(COUNTIF(個人情報!$BI$5:$BI$401,"登録番号" &amp; リスト!O7093)&gt;=1,"",IF(VLOOKUP(O7093,登録者リスト!$A$1:$D$43729,4,FALSE)=基本情報!$D$6,O7093,"")),"")</f>
        <v/>
      </c>
    </row>
    <row r="7094" spans="15:16" x14ac:dyDescent="0.15">
      <c r="O7094">
        <v>7093</v>
      </c>
      <c r="P7094" t="str">
        <f>IFERROR(IF(COUNTIF(個人情報!$BI$5:$BI$401,"登録番号" &amp; リスト!O7094)&gt;=1,"",IF(VLOOKUP(O7094,登録者リスト!$A$1:$D$43729,4,FALSE)=基本情報!$D$6,O7094,"")),"")</f>
        <v/>
      </c>
    </row>
    <row r="7095" spans="15:16" x14ac:dyDescent="0.15">
      <c r="O7095">
        <v>7094</v>
      </c>
      <c r="P7095" t="str">
        <f>IFERROR(IF(COUNTIF(個人情報!$BI$5:$BI$401,"登録番号" &amp; リスト!O7095)&gt;=1,"",IF(VLOOKUP(O7095,登録者リスト!$A$1:$D$43729,4,FALSE)=基本情報!$D$6,O7095,"")),"")</f>
        <v/>
      </c>
    </row>
    <row r="7096" spans="15:16" x14ac:dyDescent="0.15">
      <c r="O7096">
        <v>7095</v>
      </c>
      <c r="P7096" t="str">
        <f>IFERROR(IF(COUNTIF(個人情報!$BI$5:$BI$401,"登録番号" &amp; リスト!O7096)&gt;=1,"",IF(VLOOKUP(O7096,登録者リスト!$A$1:$D$43729,4,FALSE)=基本情報!$D$6,O7096,"")),"")</f>
        <v/>
      </c>
    </row>
    <row r="7097" spans="15:16" x14ac:dyDescent="0.15">
      <c r="O7097">
        <v>7096</v>
      </c>
      <c r="P7097" t="str">
        <f>IFERROR(IF(COUNTIF(個人情報!$BI$5:$BI$401,"登録番号" &amp; リスト!O7097)&gt;=1,"",IF(VLOOKUP(O7097,登録者リスト!$A$1:$D$43729,4,FALSE)=基本情報!$D$6,O7097,"")),"")</f>
        <v/>
      </c>
    </row>
    <row r="7098" spans="15:16" x14ac:dyDescent="0.15">
      <c r="O7098">
        <v>7097</v>
      </c>
      <c r="P7098" t="str">
        <f>IFERROR(IF(COUNTIF(個人情報!$BI$5:$BI$401,"登録番号" &amp; リスト!O7098)&gt;=1,"",IF(VLOOKUP(O7098,登録者リスト!$A$1:$D$43729,4,FALSE)=基本情報!$D$6,O7098,"")),"")</f>
        <v/>
      </c>
    </row>
    <row r="7099" spans="15:16" x14ac:dyDescent="0.15">
      <c r="O7099">
        <v>7098</v>
      </c>
      <c r="P7099" t="str">
        <f>IFERROR(IF(COUNTIF(個人情報!$BI$5:$BI$401,"登録番号" &amp; リスト!O7099)&gt;=1,"",IF(VLOOKUP(O7099,登録者リスト!$A$1:$D$43729,4,FALSE)=基本情報!$D$6,O7099,"")),"")</f>
        <v/>
      </c>
    </row>
    <row r="7100" spans="15:16" x14ac:dyDescent="0.15">
      <c r="O7100">
        <v>7099</v>
      </c>
      <c r="P7100" t="str">
        <f>IFERROR(IF(COUNTIF(個人情報!$BI$5:$BI$401,"登録番号" &amp; リスト!O7100)&gt;=1,"",IF(VLOOKUP(O7100,登録者リスト!$A$1:$D$43729,4,FALSE)=基本情報!$D$6,O7100,"")),"")</f>
        <v/>
      </c>
    </row>
    <row r="7101" spans="15:16" x14ac:dyDescent="0.15">
      <c r="O7101">
        <v>7100</v>
      </c>
      <c r="P7101" t="str">
        <f>IFERROR(IF(COUNTIF(個人情報!$BI$5:$BI$401,"登録番号" &amp; リスト!O7101)&gt;=1,"",IF(VLOOKUP(O7101,登録者リスト!$A$1:$D$43729,4,FALSE)=基本情報!$D$6,O7101,"")),"")</f>
        <v/>
      </c>
    </row>
    <row r="7102" spans="15:16" x14ac:dyDescent="0.15">
      <c r="O7102">
        <v>7101</v>
      </c>
      <c r="P7102" t="str">
        <f>IFERROR(IF(COUNTIF(個人情報!$BI$5:$BI$401,"登録番号" &amp; リスト!O7102)&gt;=1,"",IF(VLOOKUP(O7102,登録者リスト!$A$1:$D$43729,4,FALSE)=基本情報!$D$6,O7102,"")),"")</f>
        <v/>
      </c>
    </row>
    <row r="7103" spans="15:16" x14ac:dyDescent="0.15">
      <c r="O7103">
        <v>7102</v>
      </c>
      <c r="P7103" t="str">
        <f>IFERROR(IF(COUNTIF(個人情報!$BI$5:$BI$401,"登録番号" &amp; リスト!O7103)&gt;=1,"",IF(VLOOKUP(O7103,登録者リスト!$A$1:$D$43729,4,FALSE)=基本情報!$D$6,O7103,"")),"")</f>
        <v/>
      </c>
    </row>
    <row r="7104" spans="15:16" x14ac:dyDescent="0.15">
      <c r="O7104">
        <v>7103</v>
      </c>
      <c r="P7104" t="str">
        <f>IFERROR(IF(COUNTIF(個人情報!$BI$5:$BI$401,"登録番号" &amp; リスト!O7104)&gt;=1,"",IF(VLOOKUP(O7104,登録者リスト!$A$1:$D$43729,4,FALSE)=基本情報!$D$6,O7104,"")),"")</f>
        <v/>
      </c>
    </row>
    <row r="7105" spans="15:16" x14ac:dyDescent="0.15">
      <c r="O7105">
        <v>7104</v>
      </c>
      <c r="P7105" t="str">
        <f>IFERROR(IF(COUNTIF(個人情報!$BI$5:$BI$401,"登録番号" &amp; リスト!O7105)&gt;=1,"",IF(VLOOKUP(O7105,登録者リスト!$A$1:$D$43729,4,FALSE)=基本情報!$D$6,O7105,"")),"")</f>
        <v/>
      </c>
    </row>
    <row r="7106" spans="15:16" x14ac:dyDescent="0.15">
      <c r="O7106">
        <v>7105</v>
      </c>
      <c r="P7106" t="str">
        <f>IFERROR(IF(COUNTIF(個人情報!$BI$5:$BI$401,"登録番号" &amp; リスト!O7106)&gt;=1,"",IF(VLOOKUP(O7106,登録者リスト!$A$1:$D$43729,4,FALSE)=基本情報!$D$6,O7106,"")),"")</f>
        <v/>
      </c>
    </row>
    <row r="7107" spans="15:16" x14ac:dyDescent="0.15">
      <c r="O7107">
        <v>7106</v>
      </c>
      <c r="P7107" t="str">
        <f>IFERROR(IF(COUNTIF(個人情報!$BI$5:$BI$401,"登録番号" &amp; リスト!O7107)&gt;=1,"",IF(VLOOKUP(O7107,登録者リスト!$A$1:$D$43729,4,FALSE)=基本情報!$D$6,O7107,"")),"")</f>
        <v/>
      </c>
    </row>
    <row r="7108" spans="15:16" x14ac:dyDescent="0.15">
      <c r="O7108">
        <v>7107</v>
      </c>
      <c r="P7108" t="str">
        <f>IFERROR(IF(COUNTIF(個人情報!$BI$5:$BI$401,"登録番号" &amp; リスト!O7108)&gt;=1,"",IF(VLOOKUP(O7108,登録者リスト!$A$1:$D$43729,4,FALSE)=基本情報!$D$6,O7108,"")),"")</f>
        <v/>
      </c>
    </row>
    <row r="7109" spans="15:16" x14ac:dyDescent="0.15">
      <c r="O7109">
        <v>7108</v>
      </c>
      <c r="P7109" t="str">
        <f>IFERROR(IF(COUNTIF(個人情報!$BI$5:$BI$401,"登録番号" &amp; リスト!O7109)&gt;=1,"",IF(VLOOKUP(O7109,登録者リスト!$A$1:$D$43729,4,FALSE)=基本情報!$D$6,O7109,"")),"")</f>
        <v/>
      </c>
    </row>
    <row r="7110" spans="15:16" x14ac:dyDescent="0.15">
      <c r="O7110">
        <v>7109</v>
      </c>
      <c r="P7110" t="str">
        <f>IFERROR(IF(COUNTIF(個人情報!$BI$5:$BI$401,"登録番号" &amp; リスト!O7110)&gt;=1,"",IF(VLOOKUP(O7110,登録者リスト!$A$1:$D$43729,4,FALSE)=基本情報!$D$6,O7110,"")),"")</f>
        <v/>
      </c>
    </row>
    <row r="7111" spans="15:16" x14ac:dyDescent="0.15">
      <c r="O7111">
        <v>7110</v>
      </c>
      <c r="P7111" t="str">
        <f>IFERROR(IF(COUNTIF(個人情報!$BI$5:$BI$401,"登録番号" &amp; リスト!O7111)&gt;=1,"",IF(VLOOKUP(O7111,登録者リスト!$A$1:$D$43729,4,FALSE)=基本情報!$D$6,O7111,"")),"")</f>
        <v/>
      </c>
    </row>
    <row r="7112" spans="15:16" x14ac:dyDescent="0.15">
      <c r="O7112">
        <v>7111</v>
      </c>
      <c r="P7112" t="str">
        <f>IFERROR(IF(COUNTIF(個人情報!$BI$5:$BI$401,"登録番号" &amp; リスト!O7112)&gt;=1,"",IF(VLOOKUP(O7112,登録者リスト!$A$1:$D$43729,4,FALSE)=基本情報!$D$6,O7112,"")),"")</f>
        <v/>
      </c>
    </row>
    <row r="7113" spans="15:16" x14ac:dyDescent="0.15">
      <c r="O7113">
        <v>7112</v>
      </c>
      <c r="P7113" t="str">
        <f>IFERROR(IF(COUNTIF(個人情報!$BI$5:$BI$401,"登録番号" &amp; リスト!O7113)&gt;=1,"",IF(VLOOKUP(O7113,登録者リスト!$A$1:$D$43729,4,FALSE)=基本情報!$D$6,O7113,"")),"")</f>
        <v/>
      </c>
    </row>
    <row r="7114" spans="15:16" x14ac:dyDescent="0.15">
      <c r="O7114">
        <v>7113</v>
      </c>
      <c r="P7114" t="str">
        <f>IFERROR(IF(COUNTIF(個人情報!$BI$5:$BI$401,"登録番号" &amp; リスト!O7114)&gt;=1,"",IF(VLOOKUP(O7114,登録者リスト!$A$1:$D$43729,4,FALSE)=基本情報!$D$6,O7114,"")),"")</f>
        <v/>
      </c>
    </row>
    <row r="7115" spans="15:16" x14ac:dyDescent="0.15">
      <c r="O7115">
        <v>7114</v>
      </c>
      <c r="P7115" t="str">
        <f>IFERROR(IF(COUNTIF(個人情報!$BI$5:$BI$401,"登録番号" &amp; リスト!O7115)&gt;=1,"",IF(VLOOKUP(O7115,登録者リスト!$A$1:$D$43729,4,FALSE)=基本情報!$D$6,O7115,"")),"")</f>
        <v/>
      </c>
    </row>
    <row r="7116" spans="15:16" x14ac:dyDescent="0.15">
      <c r="O7116">
        <v>7115</v>
      </c>
      <c r="P7116" t="str">
        <f>IFERROR(IF(COUNTIF(個人情報!$BI$5:$BI$401,"登録番号" &amp; リスト!O7116)&gt;=1,"",IF(VLOOKUP(O7116,登録者リスト!$A$1:$D$43729,4,FALSE)=基本情報!$D$6,O7116,"")),"")</f>
        <v/>
      </c>
    </row>
    <row r="7117" spans="15:16" x14ac:dyDescent="0.15">
      <c r="O7117">
        <v>7116</v>
      </c>
      <c r="P7117" t="str">
        <f>IFERROR(IF(COUNTIF(個人情報!$BI$5:$BI$401,"登録番号" &amp; リスト!O7117)&gt;=1,"",IF(VLOOKUP(O7117,登録者リスト!$A$1:$D$43729,4,FALSE)=基本情報!$D$6,O7117,"")),"")</f>
        <v/>
      </c>
    </row>
    <row r="7118" spans="15:16" x14ac:dyDescent="0.15">
      <c r="O7118">
        <v>7117</v>
      </c>
      <c r="P7118" t="str">
        <f>IFERROR(IF(COUNTIF(個人情報!$BI$5:$BI$401,"登録番号" &amp; リスト!O7118)&gt;=1,"",IF(VLOOKUP(O7118,登録者リスト!$A$1:$D$43729,4,FALSE)=基本情報!$D$6,O7118,"")),"")</f>
        <v/>
      </c>
    </row>
    <row r="7119" spans="15:16" x14ac:dyDescent="0.15">
      <c r="O7119">
        <v>7118</v>
      </c>
      <c r="P7119" t="str">
        <f>IFERROR(IF(COUNTIF(個人情報!$BI$5:$BI$401,"登録番号" &amp; リスト!O7119)&gt;=1,"",IF(VLOOKUP(O7119,登録者リスト!$A$1:$D$43729,4,FALSE)=基本情報!$D$6,O7119,"")),"")</f>
        <v/>
      </c>
    </row>
    <row r="7120" spans="15:16" x14ac:dyDescent="0.15">
      <c r="O7120">
        <v>7119</v>
      </c>
      <c r="P7120" t="str">
        <f>IFERROR(IF(COUNTIF(個人情報!$BI$5:$BI$401,"登録番号" &amp; リスト!O7120)&gt;=1,"",IF(VLOOKUP(O7120,登録者リスト!$A$1:$D$43729,4,FALSE)=基本情報!$D$6,O7120,"")),"")</f>
        <v/>
      </c>
    </row>
    <row r="7121" spans="15:16" x14ac:dyDescent="0.15">
      <c r="O7121">
        <v>7120</v>
      </c>
      <c r="P7121" t="str">
        <f>IFERROR(IF(COUNTIF(個人情報!$BI$5:$BI$401,"登録番号" &amp; リスト!O7121)&gt;=1,"",IF(VLOOKUP(O7121,登録者リスト!$A$1:$D$43729,4,FALSE)=基本情報!$D$6,O7121,"")),"")</f>
        <v/>
      </c>
    </row>
    <row r="7122" spans="15:16" x14ac:dyDescent="0.15">
      <c r="O7122">
        <v>7121</v>
      </c>
      <c r="P7122" t="str">
        <f>IFERROR(IF(COUNTIF(個人情報!$BI$5:$BI$401,"登録番号" &amp; リスト!O7122)&gt;=1,"",IF(VLOOKUP(O7122,登録者リスト!$A$1:$D$43729,4,FALSE)=基本情報!$D$6,O7122,"")),"")</f>
        <v/>
      </c>
    </row>
    <row r="7123" spans="15:16" x14ac:dyDescent="0.15">
      <c r="O7123">
        <v>7122</v>
      </c>
      <c r="P7123" t="str">
        <f>IFERROR(IF(COUNTIF(個人情報!$BI$5:$BI$401,"登録番号" &amp; リスト!O7123)&gt;=1,"",IF(VLOOKUP(O7123,登録者リスト!$A$1:$D$43729,4,FALSE)=基本情報!$D$6,O7123,"")),"")</f>
        <v/>
      </c>
    </row>
    <row r="7124" spans="15:16" x14ac:dyDescent="0.15">
      <c r="O7124">
        <v>7123</v>
      </c>
      <c r="P7124" t="str">
        <f>IFERROR(IF(COUNTIF(個人情報!$BI$5:$BI$401,"登録番号" &amp; リスト!O7124)&gt;=1,"",IF(VLOOKUP(O7124,登録者リスト!$A$1:$D$43729,4,FALSE)=基本情報!$D$6,O7124,"")),"")</f>
        <v/>
      </c>
    </row>
    <row r="7125" spans="15:16" x14ac:dyDescent="0.15">
      <c r="O7125">
        <v>7124</v>
      </c>
      <c r="P7125" t="str">
        <f>IFERROR(IF(COUNTIF(個人情報!$BI$5:$BI$401,"登録番号" &amp; リスト!O7125)&gt;=1,"",IF(VLOOKUP(O7125,登録者リスト!$A$1:$D$43729,4,FALSE)=基本情報!$D$6,O7125,"")),"")</f>
        <v/>
      </c>
    </row>
    <row r="7126" spans="15:16" x14ac:dyDescent="0.15">
      <c r="O7126">
        <v>7125</v>
      </c>
      <c r="P7126" t="str">
        <f>IFERROR(IF(COUNTIF(個人情報!$BI$5:$BI$401,"登録番号" &amp; リスト!O7126)&gt;=1,"",IF(VLOOKUP(O7126,登録者リスト!$A$1:$D$43729,4,FALSE)=基本情報!$D$6,O7126,"")),"")</f>
        <v/>
      </c>
    </row>
    <row r="7127" spans="15:16" x14ac:dyDescent="0.15">
      <c r="O7127">
        <v>7126</v>
      </c>
      <c r="P7127" t="str">
        <f>IFERROR(IF(COUNTIF(個人情報!$BI$5:$BI$401,"登録番号" &amp; リスト!O7127)&gt;=1,"",IF(VLOOKUP(O7127,登録者リスト!$A$1:$D$43729,4,FALSE)=基本情報!$D$6,O7127,"")),"")</f>
        <v/>
      </c>
    </row>
    <row r="7128" spans="15:16" x14ac:dyDescent="0.15">
      <c r="O7128">
        <v>7127</v>
      </c>
      <c r="P7128" t="str">
        <f>IFERROR(IF(COUNTIF(個人情報!$BI$5:$BI$401,"登録番号" &amp; リスト!O7128)&gt;=1,"",IF(VLOOKUP(O7128,登録者リスト!$A$1:$D$43729,4,FALSE)=基本情報!$D$6,O7128,"")),"")</f>
        <v/>
      </c>
    </row>
    <row r="7129" spans="15:16" x14ac:dyDescent="0.15">
      <c r="O7129">
        <v>7128</v>
      </c>
      <c r="P7129" t="str">
        <f>IFERROR(IF(COUNTIF(個人情報!$BI$5:$BI$401,"登録番号" &amp; リスト!O7129)&gt;=1,"",IF(VLOOKUP(O7129,登録者リスト!$A$1:$D$43729,4,FALSE)=基本情報!$D$6,O7129,"")),"")</f>
        <v/>
      </c>
    </row>
    <row r="7130" spans="15:16" x14ac:dyDescent="0.15">
      <c r="O7130">
        <v>7129</v>
      </c>
      <c r="P7130" t="str">
        <f>IFERROR(IF(COUNTIF(個人情報!$BI$5:$BI$401,"登録番号" &amp; リスト!O7130)&gt;=1,"",IF(VLOOKUP(O7130,登録者リスト!$A$1:$D$43729,4,FALSE)=基本情報!$D$6,O7130,"")),"")</f>
        <v/>
      </c>
    </row>
    <row r="7131" spans="15:16" x14ac:dyDescent="0.15">
      <c r="O7131">
        <v>7130</v>
      </c>
      <c r="P7131" t="str">
        <f>IFERROR(IF(COUNTIF(個人情報!$BI$5:$BI$401,"登録番号" &amp; リスト!O7131)&gt;=1,"",IF(VLOOKUP(O7131,登録者リスト!$A$1:$D$43729,4,FALSE)=基本情報!$D$6,O7131,"")),"")</f>
        <v/>
      </c>
    </row>
    <row r="7132" spans="15:16" x14ac:dyDescent="0.15">
      <c r="O7132">
        <v>7131</v>
      </c>
      <c r="P7132" t="str">
        <f>IFERROR(IF(COUNTIF(個人情報!$BI$5:$BI$401,"登録番号" &amp; リスト!O7132)&gt;=1,"",IF(VLOOKUP(O7132,登録者リスト!$A$1:$D$43729,4,FALSE)=基本情報!$D$6,O7132,"")),"")</f>
        <v/>
      </c>
    </row>
    <row r="7133" spans="15:16" x14ac:dyDescent="0.15">
      <c r="O7133">
        <v>7132</v>
      </c>
      <c r="P7133" t="str">
        <f>IFERROR(IF(COUNTIF(個人情報!$BI$5:$BI$401,"登録番号" &amp; リスト!O7133)&gt;=1,"",IF(VLOOKUP(O7133,登録者リスト!$A$1:$D$43729,4,FALSE)=基本情報!$D$6,O7133,"")),"")</f>
        <v/>
      </c>
    </row>
    <row r="7134" spans="15:16" x14ac:dyDescent="0.15">
      <c r="O7134">
        <v>7133</v>
      </c>
      <c r="P7134" t="str">
        <f>IFERROR(IF(COUNTIF(個人情報!$BI$5:$BI$401,"登録番号" &amp; リスト!O7134)&gt;=1,"",IF(VLOOKUP(O7134,登録者リスト!$A$1:$D$43729,4,FALSE)=基本情報!$D$6,O7134,"")),"")</f>
        <v/>
      </c>
    </row>
    <row r="7135" spans="15:16" x14ac:dyDescent="0.15">
      <c r="O7135">
        <v>7134</v>
      </c>
      <c r="P7135" t="str">
        <f>IFERROR(IF(COUNTIF(個人情報!$BI$5:$BI$401,"登録番号" &amp; リスト!O7135)&gt;=1,"",IF(VLOOKUP(O7135,登録者リスト!$A$1:$D$43729,4,FALSE)=基本情報!$D$6,O7135,"")),"")</f>
        <v/>
      </c>
    </row>
    <row r="7136" spans="15:16" x14ac:dyDescent="0.15">
      <c r="O7136">
        <v>7135</v>
      </c>
      <c r="P7136" t="str">
        <f>IFERROR(IF(COUNTIF(個人情報!$BI$5:$BI$401,"登録番号" &amp; リスト!O7136)&gt;=1,"",IF(VLOOKUP(O7136,登録者リスト!$A$1:$D$43729,4,FALSE)=基本情報!$D$6,O7136,"")),"")</f>
        <v/>
      </c>
    </row>
    <row r="7137" spans="15:16" x14ac:dyDescent="0.15">
      <c r="O7137">
        <v>7136</v>
      </c>
      <c r="P7137" t="str">
        <f>IFERROR(IF(COUNTIF(個人情報!$BI$5:$BI$401,"登録番号" &amp; リスト!O7137)&gt;=1,"",IF(VLOOKUP(O7137,登録者リスト!$A$1:$D$43729,4,FALSE)=基本情報!$D$6,O7137,"")),"")</f>
        <v/>
      </c>
    </row>
    <row r="7138" spans="15:16" x14ac:dyDescent="0.15">
      <c r="O7138">
        <v>7137</v>
      </c>
      <c r="P7138" t="str">
        <f>IFERROR(IF(COUNTIF(個人情報!$BI$5:$BI$401,"登録番号" &amp; リスト!O7138)&gt;=1,"",IF(VLOOKUP(O7138,登録者リスト!$A$1:$D$43729,4,FALSE)=基本情報!$D$6,O7138,"")),"")</f>
        <v/>
      </c>
    </row>
    <row r="7139" spans="15:16" x14ac:dyDescent="0.15">
      <c r="O7139">
        <v>7138</v>
      </c>
      <c r="P7139" t="str">
        <f>IFERROR(IF(COUNTIF(個人情報!$BI$5:$BI$401,"登録番号" &amp; リスト!O7139)&gt;=1,"",IF(VLOOKUP(O7139,登録者リスト!$A$1:$D$43729,4,FALSE)=基本情報!$D$6,O7139,"")),"")</f>
        <v/>
      </c>
    </row>
    <row r="7140" spans="15:16" x14ac:dyDescent="0.15">
      <c r="O7140">
        <v>7139</v>
      </c>
      <c r="P7140" t="str">
        <f>IFERROR(IF(COUNTIF(個人情報!$BI$5:$BI$401,"登録番号" &amp; リスト!O7140)&gt;=1,"",IF(VLOOKUP(O7140,登録者リスト!$A$1:$D$43729,4,FALSE)=基本情報!$D$6,O7140,"")),"")</f>
        <v/>
      </c>
    </row>
    <row r="7141" spans="15:16" x14ac:dyDescent="0.15">
      <c r="O7141">
        <v>7140</v>
      </c>
      <c r="P7141" t="str">
        <f>IFERROR(IF(COUNTIF(個人情報!$BI$5:$BI$401,"登録番号" &amp; リスト!O7141)&gt;=1,"",IF(VLOOKUP(O7141,登録者リスト!$A$1:$D$43729,4,FALSE)=基本情報!$D$6,O7141,"")),"")</f>
        <v/>
      </c>
    </row>
    <row r="7142" spans="15:16" x14ac:dyDescent="0.15">
      <c r="O7142">
        <v>7141</v>
      </c>
      <c r="P7142" t="str">
        <f>IFERROR(IF(COUNTIF(個人情報!$BI$5:$BI$401,"登録番号" &amp; リスト!O7142)&gt;=1,"",IF(VLOOKUP(O7142,登録者リスト!$A$1:$D$43729,4,FALSE)=基本情報!$D$6,O7142,"")),"")</f>
        <v/>
      </c>
    </row>
    <row r="7143" spans="15:16" x14ac:dyDescent="0.15">
      <c r="O7143">
        <v>7142</v>
      </c>
      <c r="P7143" t="str">
        <f>IFERROR(IF(COUNTIF(個人情報!$BI$5:$BI$401,"登録番号" &amp; リスト!O7143)&gt;=1,"",IF(VLOOKUP(O7143,登録者リスト!$A$1:$D$43729,4,FALSE)=基本情報!$D$6,O7143,"")),"")</f>
        <v/>
      </c>
    </row>
    <row r="7144" spans="15:16" x14ac:dyDescent="0.15">
      <c r="O7144">
        <v>7143</v>
      </c>
      <c r="P7144" t="str">
        <f>IFERROR(IF(COUNTIF(個人情報!$BI$5:$BI$401,"登録番号" &amp; リスト!O7144)&gt;=1,"",IF(VLOOKUP(O7144,登録者リスト!$A$1:$D$43729,4,FALSE)=基本情報!$D$6,O7144,"")),"")</f>
        <v/>
      </c>
    </row>
    <row r="7145" spans="15:16" x14ac:dyDescent="0.15">
      <c r="O7145">
        <v>7144</v>
      </c>
      <c r="P7145" t="str">
        <f>IFERROR(IF(COUNTIF(個人情報!$BI$5:$BI$401,"登録番号" &amp; リスト!O7145)&gt;=1,"",IF(VLOOKUP(O7145,登録者リスト!$A$1:$D$43729,4,FALSE)=基本情報!$D$6,O7145,"")),"")</f>
        <v/>
      </c>
    </row>
    <row r="7146" spans="15:16" x14ac:dyDescent="0.15">
      <c r="O7146">
        <v>7145</v>
      </c>
      <c r="P7146" t="str">
        <f>IFERROR(IF(COUNTIF(個人情報!$BI$5:$BI$401,"登録番号" &amp; リスト!O7146)&gt;=1,"",IF(VLOOKUP(O7146,登録者リスト!$A$1:$D$43729,4,FALSE)=基本情報!$D$6,O7146,"")),"")</f>
        <v/>
      </c>
    </row>
    <row r="7147" spans="15:16" x14ac:dyDescent="0.15">
      <c r="O7147">
        <v>7146</v>
      </c>
      <c r="P7147" t="str">
        <f>IFERROR(IF(COUNTIF(個人情報!$BI$5:$BI$401,"登録番号" &amp; リスト!O7147)&gt;=1,"",IF(VLOOKUP(O7147,登録者リスト!$A$1:$D$43729,4,FALSE)=基本情報!$D$6,O7147,"")),"")</f>
        <v/>
      </c>
    </row>
    <row r="7148" spans="15:16" x14ac:dyDescent="0.15">
      <c r="O7148">
        <v>7147</v>
      </c>
      <c r="P7148" t="str">
        <f>IFERROR(IF(COUNTIF(個人情報!$BI$5:$BI$401,"登録番号" &amp; リスト!O7148)&gt;=1,"",IF(VLOOKUP(O7148,登録者リスト!$A$1:$D$43729,4,FALSE)=基本情報!$D$6,O7148,"")),"")</f>
        <v/>
      </c>
    </row>
    <row r="7149" spans="15:16" x14ac:dyDescent="0.15">
      <c r="O7149">
        <v>7148</v>
      </c>
      <c r="P7149" t="str">
        <f>IFERROR(IF(COUNTIF(個人情報!$BI$5:$BI$401,"登録番号" &amp; リスト!O7149)&gt;=1,"",IF(VLOOKUP(O7149,登録者リスト!$A$1:$D$43729,4,FALSE)=基本情報!$D$6,O7149,"")),"")</f>
        <v/>
      </c>
    </row>
    <row r="7150" spans="15:16" x14ac:dyDescent="0.15">
      <c r="O7150">
        <v>7149</v>
      </c>
      <c r="P7150" t="str">
        <f>IFERROR(IF(COUNTIF(個人情報!$BI$5:$BI$401,"登録番号" &amp; リスト!O7150)&gt;=1,"",IF(VLOOKUP(O7150,登録者リスト!$A$1:$D$43729,4,FALSE)=基本情報!$D$6,O7150,"")),"")</f>
        <v/>
      </c>
    </row>
    <row r="7151" spans="15:16" x14ac:dyDescent="0.15">
      <c r="O7151">
        <v>7150</v>
      </c>
      <c r="P7151" t="str">
        <f>IFERROR(IF(COUNTIF(個人情報!$BI$5:$BI$401,"登録番号" &amp; リスト!O7151)&gt;=1,"",IF(VLOOKUP(O7151,登録者リスト!$A$1:$D$43729,4,FALSE)=基本情報!$D$6,O7151,"")),"")</f>
        <v/>
      </c>
    </row>
    <row r="7152" spans="15:16" x14ac:dyDescent="0.15">
      <c r="O7152">
        <v>7151</v>
      </c>
      <c r="P7152" t="str">
        <f>IFERROR(IF(COUNTIF(個人情報!$BI$5:$BI$401,"登録番号" &amp; リスト!O7152)&gt;=1,"",IF(VLOOKUP(O7152,登録者リスト!$A$1:$D$43729,4,FALSE)=基本情報!$D$6,O7152,"")),"")</f>
        <v/>
      </c>
    </row>
    <row r="7153" spans="15:16" x14ac:dyDescent="0.15">
      <c r="O7153">
        <v>7152</v>
      </c>
      <c r="P7153" t="str">
        <f>IFERROR(IF(COUNTIF(個人情報!$BI$5:$BI$401,"登録番号" &amp; リスト!O7153)&gt;=1,"",IF(VLOOKUP(O7153,登録者リスト!$A$1:$D$43729,4,FALSE)=基本情報!$D$6,O7153,"")),"")</f>
        <v/>
      </c>
    </row>
    <row r="7154" spans="15:16" x14ac:dyDescent="0.15">
      <c r="O7154">
        <v>7153</v>
      </c>
      <c r="P7154" t="str">
        <f>IFERROR(IF(COUNTIF(個人情報!$BI$5:$BI$401,"登録番号" &amp; リスト!O7154)&gt;=1,"",IF(VLOOKUP(O7154,登録者リスト!$A$1:$D$43729,4,FALSE)=基本情報!$D$6,O7154,"")),"")</f>
        <v/>
      </c>
    </row>
    <row r="7155" spans="15:16" x14ac:dyDescent="0.15">
      <c r="O7155">
        <v>7154</v>
      </c>
      <c r="P7155" t="str">
        <f>IFERROR(IF(COUNTIF(個人情報!$BI$5:$BI$401,"登録番号" &amp; リスト!O7155)&gt;=1,"",IF(VLOOKUP(O7155,登録者リスト!$A$1:$D$43729,4,FALSE)=基本情報!$D$6,O7155,"")),"")</f>
        <v/>
      </c>
    </row>
    <row r="7156" spans="15:16" x14ac:dyDescent="0.15">
      <c r="O7156">
        <v>7155</v>
      </c>
      <c r="P7156" t="str">
        <f>IFERROR(IF(COUNTIF(個人情報!$BI$5:$BI$401,"登録番号" &amp; リスト!O7156)&gt;=1,"",IF(VLOOKUP(O7156,登録者リスト!$A$1:$D$43729,4,FALSE)=基本情報!$D$6,O7156,"")),"")</f>
        <v/>
      </c>
    </row>
    <row r="7157" spans="15:16" x14ac:dyDescent="0.15">
      <c r="O7157">
        <v>7156</v>
      </c>
      <c r="P7157" t="str">
        <f>IFERROR(IF(COUNTIF(個人情報!$BI$5:$BI$401,"登録番号" &amp; リスト!O7157)&gt;=1,"",IF(VLOOKUP(O7157,登録者リスト!$A$1:$D$43729,4,FALSE)=基本情報!$D$6,O7157,"")),"")</f>
        <v/>
      </c>
    </row>
    <row r="7158" spans="15:16" x14ac:dyDescent="0.15">
      <c r="O7158">
        <v>7157</v>
      </c>
      <c r="P7158" t="str">
        <f>IFERROR(IF(COUNTIF(個人情報!$BI$5:$BI$401,"登録番号" &amp; リスト!O7158)&gt;=1,"",IF(VLOOKUP(O7158,登録者リスト!$A$1:$D$43729,4,FALSE)=基本情報!$D$6,O7158,"")),"")</f>
        <v/>
      </c>
    </row>
    <row r="7159" spans="15:16" x14ac:dyDescent="0.15">
      <c r="O7159">
        <v>7158</v>
      </c>
      <c r="P7159" t="str">
        <f>IFERROR(IF(COUNTIF(個人情報!$BI$5:$BI$401,"登録番号" &amp; リスト!O7159)&gt;=1,"",IF(VLOOKUP(O7159,登録者リスト!$A$1:$D$43729,4,FALSE)=基本情報!$D$6,O7159,"")),"")</f>
        <v/>
      </c>
    </row>
    <row r="7160" spans="15:16" x14ac:dyDescent="0.15">
      <c r="O7160">
        <v>7159</v>
      </c>
      <c r="P7160" t="str">
        <f>IFERROR(IF(COUNTIF(個人情報!$BI$5:$BI$401,"登録番号" &amp; リスト!O7160)&gt;=1,"",IF(VLOOKUP(O7160,登録者リスト!$A$1:$D$43729,4,FALSE)=基本情報!$D$6,O7160,"")),"")</f>
        <v/>
      </c>
    </row>
    <row r="7161" spans="15:16" x14ac:dyDescent="0.15">
      <c r="O7161">
        <v>7160</v>
      </c>
      <c r="P7161" t="str">
        <f>IFERROR(IF(COUNTIF(個人情報!$BI$5:$BI$401,"登録番号" &amp; リスト!O7161)&gt;=1,"",IF(VLOOKUP(O7161,登録者リスト!$A$1:$D$43729,4,FALSE)=基本情報!$D$6,O7161,"")),"")</f>
        <v/>
      </c>
    </row>
    <row r="7162" spans="15:16" x14ac:dyDescent="0.15">
      <c r="O7162">
        <v>7161</v>
      </c>
      <c r="P7162" t="str">
        <f>IFERROR(IF(COUNTIF(個人情報!$BI$5:$BI$401,"登録番号" &amp; リスト!O7162)&gt;=1,"",IF(VLOOKUP(O7162,登録者リスト!$A$1:$D$43729,4,FALSE)=基本情報!$D$6,O7162,"")),"")</f>
        <v/>
      </c>
    </row>
    <row r="7163" spans="15:16" x14ac:dyDescent="0.15">
      <c r="O7163">
        <v>7162</v>
      </c>
      <c r="P7163" t="str">
        <f>IFERROR(IF(COUNTIF(個人情報!$BI$5:$BI$401,"登録番号" &amp; リスト!O7163)&gt;=1,"",IF(VLOOKUP(O7163,登録者リスト!$A$1:$D$43729,4,FALSE)=基本情報!$D$6,O7163,"")),"")</f>
        <v/>
      </c>
    </row>
    <row r="7164" spans="15:16" x14ac:dyDescent="0.15">
      <c r="O7164">
        <v>7163</v>
      </c>
      <c r="P7164" t="str">
        <f>IFERROR(IF(COUNTIF(個人情報!$BI$5:$BI$401,"登録番号" &amp; リスト!O7164)&gt;=1,"",IF(VLOOKUP(O7164,登録者リスト!$A$1:$D$43729,4,FALSE)=基本情報!$D$6,O7164,"")),"")</f>
        <v/>
      </c>
    </row>
    <row r="7165" spans="15:16" x14ac:dyDescent="0.15">
      <c r="O7165">
        <v>7164</v>
      </c>
      <c r="P7165" t="str">
        <f>IFERROR(IF(COUNTIF(個人情報!$BI$5:$BI$401,"登録番号" &amp; リスト!O7165)&gt;=1,"",IF(VLOOKUP(O7165,登録者リスト!$A$1:$D$43729,4,FALSE)=基本情報!$D$6,O7165,"")),"")</f>
        <v/>
      </c>
    </row>
    <row r="7166" spans="15:16" x14ac:dyDescent="0.15">
      <c r="O7166">
        <v>7165</v>
      </c>
      <c r="P7166" t="str">
        <f>IFERROR(IF(COUNTIF(個人情報!$BI$5:$BI$401,"登録番号" &amp; リスト!O7166)&gt;=1,"",IF(VLOOKUP(O7166,登録者リスト!$A$1:$D$43729,4,FALSE)=基本情報!$D$6,O7166,"")),"")</f>
        <v/>
      </c>
    </row>
    <row r="7167" spans="15:16" x14ac:dyDescent="0.15">
      <c r="O7167">
        <v>7166</v>
      </c>
      <c r="P7167" t="str">
        <f>IFERROR(IF(COUNTIF(個人情報!$BI$5:$BI$401,"登録番号" &amp; リスト!O7167)&gt;=1,"",IF(VLOOKUP(O7167,登録者リスト!$A$1:$D$43729,4,FALSE)=基本情報!$D$6,O7167,"")),"")</f>
        <v/>
      </c>
    </row>
    <row r="7168" spans="15:16" x14ac:dyDescent="0.15">
      <c r="O7168">
        <v>7167</v>
      </c>
      <c r="P7168" t="str">
        <f>IFERROR(IF(COUNTIF(個人情報!$BI$5:$BI$401,"登録番号" &amp; リスト!O7168)&gt;=1,"",IF(VLOOKUP(O7168,登録者リスト!$A$1:$D$43729,4,FALSE)=基本情報!$D$6,O7168,"")),"")</f>
        <v/>
      </c>
    </row>
    <row r="7169" spans="15:16" x14ac:dyDescent="0.15">
      <c r="O7169">
        <v>7168</v>
      </c>
      <c r="P7169" t="str">
        <f>IFERROR(IF(COUNTIF(個人情報!$BI$5:$BI$401,"登録番号" &amp; リスト!O7169)&gt;=1,"",IF(VLOOKUP(O7169,登録者リスト!$A$1:$D$43729,4,FALSE)=基本情報!$D$6,O7169,"")),"")</f>
        <v/>
      </c>
    </row>
    <row r="7170" spans="15:16" x14ac:dyDescent="0.15">
      <c r="O7170">
        <v>7169</v>
      </c>
      <c r="P7170" t="str">
        <f>IFERROR(IF(COUNTIF(個人情報!$BI$5:$BI$401,"登録番号" &amp; リスト!O7170)&gt;=1,"",IF(VLOOKUP(O7170,登録者リスト!$A$1:$D$43729,4,FALSE)=基本情報!$D$6,O7170,"")),"")</f>
        <v/>
      </c>
    </row>
    <row r="7171" spans="15:16" x14ac:dyDescent="0.15">
      <c r="O7171">
        <v>7170</v>
      </c>
      <c r="P7171" t="str">
        <f>IFERROR(IF(COUNTIF(個人情報!$BI$5:$BI$401,"登録番号" &amp; リスト!O7171)&gt;=1,"",IF(VLOOKUP(O7171,登録者リスト!$A$1:$D$43729,4,FALSE)=基本情報!$D$6,O7171,"")),"")</f>
        <v/>
      </c>
    </row>
    <row r="7172" spans="15:16" x14ac:dyDescent="0.15">
      <c r="O7172">
        <v>7171</v>
      </c>
      <c r="P7172" t="str">
        <f>IFERROR(IF(COUNTIF(個人情報!$BI$5:$BI$401,"登録番号" &amp; リスト!O7172)&gt;=1,"",IF(VLOOKUP(O7172,登録者リスト!$A$1:$D$43729,4,FALSE)=基本情報!$D$6,O7172,"")),"")</f>
        <v/>
      </c>
    </row>
    <row r="7173" spans="15:16" x14ac:dyDescent="0.15">
      <c r="O7173">
        <v>7172</v>
      </c>
      <c r="P7173" t="str">
        <f>IFERROR(IF(COUNTIF(個人情報!$BI$5:$BI$401,"登録番号" &amp; リスト!O7173)&gt;=1,"",IF(VLOOKUP(O7173,登録者リスト!$A$1:$D$43729,4,FALSE)=基本情報!$D$6,O7173,"")),"")</f>
        <v/>
      </c>
    </row>
    <row r="7174" spans="15:16" x14ac:dyDescent="0.15">
      <c r="O7174">
        <v>7173</v>
      </c>
      <c r="P7174" t="str">
        <f>IFERROR(IF(COUNTIF(個人情報!$BI$5:$BI$401,"登録番号" &amp; リスト!O7174)&gt;=1,"",IF(VLOOKUP(O7174,登録者リスト!$A$1:$D$43729,4,FALSE)=基本情報!$D$6,O7174,"")),"")</f>
        <v/>
      </c>
    </row>
    <row r="7175" spans="15:16" x14ac:dyDescent="0.15">
      <c r="O7175">
        <v>7174</v>
      </c>
      <c r="P7175" t="str">
        <f>IFERROR(IF(COUNTIF(個人情報!$BI$5:$BI$401,"登録番号" &amp; リスト!O7175)&gt;=1,"",IF(VLOOKUP(O7175,登録者リスト!$A$1:$D$43729,4,FALSE)=基本情報!$D$6,O7175,"")),"")</f>
        <v/>
      </c>
    </row>
    <row r="7176" spans="15:16" x14ac:dyDescent="0.15">
      <c r="O7176">
        <v>7175</v>
      </c>
      <c r="P7176" t="str">
        <f>IFERROR(IF(COUNTIF(個人情報!$BI$5:$BI$401,"登録番号" &amp; リスト!O7176)&gt;=1,"",IF(VLOOKUP(O7176,登録者リスト!$A$1:$D$43729,4,FALSE)=基本情報!$D$6,O7176,"")),"")</f>
        <v/>
      </c>
    </row>
    <row r="7177" spans="15:16" x14ac:dyDescent="0.15">
      <c r="O7177">
        <v>7176</v>
      </c>
      <c r="P7177" t="str">
        <f>IFERROR(IF(COUNTIF(個人情報!$BI$5:$BI$401,"登録番号" &amp; リスト!O7177)&gt;=1,"",IF(VLOOKUP(O7177,登録者リスト!$A$1:$D$43729,4,FALSE)=基本情報!$D$6,O7177,"")),"")</f>
        <v/>
      </c>
    </row>
    <row r="7178" spans="15:16" x14ac:dyDescent="0.15">
      <c r="O7178">
        <v>7177</v>
      </c>
      <c r="P7178" t="str">
        <f>IFERROR(IF(COUNTIF(個人情報!$BI$5:$BI$401,"登録番号" &amp; リスト!O7178)&gt;=1,"",IF(VLOOKUP(O7178,登録者リスト!$A$1:$D$43729,4,FALSE)=基本情報!$D$6,O7178,"")),"")</f>
        <v/>
      </c>
    </row>
    <row r="7179" spans="15:16" x14ac:dyDescent="0.15">
      <c r="O7179">
        <v>7178</v>
      </c>
      <c r="P7179" t="str">
        <f>IFERROR(IF(COUNTIF(個人情報!$BI$5:$BI$401,"登録番号" &amp; リスト!O7179)&gt;=1,"",IF(VLOOKUP(O7179,登録者リスト!$A$1:$D$43729,4,FALSE)=基本情報!$D$6,O7179,"")),"")</f>
        <v/>
      </c>
    </row>
    <row r="7180" spans="15:16" x14ac:dyDescent="0.15">
      <c r="O7180">
        <v>7179</v>
      </c>
      <c r="P7180" t="str">
        <f>IFERROR(IF(COUNTIF(個人情報!$BI$5:$BI$401,"登録番号" &amp; リスト!O7180)&gt;=1,"",IF(VLOOKUP(O7180,登録者リスト!$A$1:$D$43729,4,FALSE)=基本情報!$D$6,O7180,"")),"")</f>
        <v/>
      </c>
    </row>
    <row r="7181" spans="15:16" x14ac:dyDescent="0.15">
      <c r="O7181">
        <v>7180</v>
      </c>
      <c r="P7181" t="str">
        <f>IFERROR(IF(COUNTIF(個人情報!$BI$5:$BI$401,"登録番号" &amp; リスト!O7181)&gt;=1,"",IF(VLOOKUP(O7181,登録者リスト!$A$1:$D$43729,4,FALSE)=基本情報!$D$6,O7181,"")),"")</f>
        <v/>
      </c>
    </row>
    <row r="7182" spans="15:16" x14ac:dyDescent="0.15">
      <c r="O7182">
        <v>7181</v>
      </c>
      <c r="P7182" t="str">
        <f>IFERROR(IF(COUNTIF(個人情報!$BI$5:$BI$401,"登録番号" &amp; リスト!O7182)&gt;=1,"",IF(VLOOKUP(O7182,登録者リスト!$A$1:$D$43729,4,FALSE)=基本情報!$D$6,O7182,"")),"")</f>
        <v/>
      </c>
    </row>
    <row r="7183" spans="15:16" x14ac:dyDescent="0.15">
      <c r="O7183">
        <v>7182</v>
      </c>
      <c r="P7183" t="str">
        <f>IFERROR(IF(COUNTIF(個人情報!$BI$5:$BI$401,"登録番号" &amp; リスト!O7183)&gt;=1,"",IF(VLOOKUP(O7183,登録者リスト!$A$1:$D$43729,4,FALSE)=基本情報!$D$6,O7183,"")),"")</f>
        <v/>
      </c>
    </row>
    <row r="7184" spans="15:16" x14ac:dyDescent="0.15">
      <c r="O7184">
        <v>7183</v>
      </c>
      <c r="P7184" t="str">
        <f>IFERROR(IF(COUNTIF(個人情報!$BI$5:$BI$401,"登録番号" &amp; リスト!O7184)&gt;=1,"",IF(VLOOKUP(O7184,登録者リスト!$A$1:$D$43729,4,FALSE)=基本情報!$D$6,O7184,"")),"")</f>
        <v/>
      </c>
    </row>
    <row r="7185" spans="15:16" x14ac:dyDescent="0.15">
      <c r="O7185">
        <v>7184</v>
      </c>
      <c r="P7185" t="str">
        <f>IFERROR(IF(COUNTIF(個人情報!$BI$5:$BI$401,"登録番号" &amp; リスト!O7185)&gt;=1,"",IF(VLOOKUP(O7185,登録者リスト!$A$1:$D$43729,4,FALSE)=基本情報!$D$6,O7185,"")),"")</f>
        <v/>
      </c>
    </row>
    <row r="7186" spans="15:16" x14ac:dyDescent="0.15">
      <c r="O7186">
        <v>7185</v>
      </c>
      <c r="P7186" t="str">
        <f>IFERROR(IF(COUNTIF(個人情報!$BI$5:$BI$401,"登録番号" &amp; リスト!O7186)&gt;=1,"",IF(VLOOKUP(O7186,登録者リスト!$A$1:$D$43729,4,FALSE)=基本情報!$D$6,O7186,"")),"")</f>
        <v/>
      </c>
    </row>
    <row r="7187" spans="15:16" x14ac:dyDescent="0.15">
      <c r="O7187">
        <v>7186</v>
      </c>
      <c r="P7187" t="str">
        <f>IFERROR(IF(COUNTIF(個人情報!$BI$5:$BI$401,"登録番号" &amp; リスト!O7187)&gt;=1,"",IF(VLOOKUP(O7187,登録者リスト!$A$1:$D$43729,4,FALSE)=基本情報!$D$6,O7187,"")),"")</f>
        <v/>
      </c>
    </row>
    <row r="7188" spans="15:16" x14ac:dyDescent="0.15">
      <c r="O7188">
        <v>7187</v>
      </c>
      <c r="P7188" t="str">
        <f>IFERROR(IF(COUNTIF(個人情報!$BI$5:$BI$401,"登録番号" &amp; リスト!O7188)&gt;=1,"",IF(VLOOKUP(O7188,登録者リスト!$A$1:$D$43729,4,FALSE)=基本情報!$D$6,O7188,"")),"")</f>
        <v/>
      </c>
    </row>
    <row r="7189" spans="15:16" x14ac:dyDescent="0.15">
      <c r="O7189">
        <v>7188</v>
      </c>
      <c r="P7189" t="str">
        <f>IFERROR(IF(COUNTIF(個人情報!$BI$5:$BI$401,"登録番号" &amp; リスト!O7189)&gt;=1,"",IF(VLOOKUP(O7189,登録者リスト!$A$1:$D$43729,4,FALSE)=基本情報!$D$6,O7189,"")),"")</f>
        <v/>
      </c>
    </row>
    <row r="7190" spans="15:16" x14ac:dyDescent="0.15">
      <c r="O7190">
        <v>7189</v>
      </c>
      <c r="P7190" t="str">
        <f>IFERROR(IF(COUNTIF(個人情報!$BI$5:$BI$401,"登録番号" &amp; リスト!O7190)&gt;=1,"",IF(VLOOKUP(O7190,登録者リスト!$A$1:$D$43729,4,FALSE)=基本情報!$D$6,O7190,"")),"")</f>
        <v/>
      </c>
    </row>
    <row r="7191" spans="15:16" x14ac:dyDescent="0.15">
      <c r="O7191">
        <v>7190</v>
      </c>
      <c r="P7191" t="str">
        <f>IFERROR(IF(COUNTIF(個人情報!$BI$5:$BI$401,"登録番号" &amp; リスト!O7191)&gt;=1,"",IF(VLOOKUP(O7191,登録者リスト!$A$1:$D$43729,4,FALSE)=基本情報!$D$6,O7191,"")),"")</f>
        <v/>
      </c>
    </row>
    <row r="7192" spans="15:16" x14ac:dyDescent="0.15">
      <c r="O7192">
        <v>7191</v>
      </c>
      <c r="P7192" t="str">
        <f>IFERROR(IF(COUNTIF(個人情報!$BI$5:$BI$401,"登録番号" &amp; リスト!O7192)&gt;=1,"",IF(VLOOKUP(O7192,登録者リスト!$A$1:$D$43729,4,FALSE)=基本情報!$D$6,O7192,"")),"")</f>
        <v/>
      </c>
    </row>
    <row r="7193" spans="15:16" x14ac:dyDescent="0.15">
      <c r="O7193">
        <v>7192</v>
      </c>
      <c r="P7193" t="str">
        <f>IFERROR(IF(COUNTIF(個人情報!$BI$5:$BI$401,"登録番号" &amp; リスト!O7193)&gt;=1,"",IF(VLOOKUP(O7193,登録者リスト!$A$1:$D$43729,4,FALSE)=基本情報!$D$6,O7193,"")),"")</f>
        <v/>
      </c>
    </row>
    <row r="7194" spans="15:16" x14ac:dyDescent="0.15">
      <c r="O7194">
        <v>7193</v>
      </c>
      <c r="P7194" t="str">
        <f>IFERROR(IF(COUNTIF(個人情報!$BI$5:$BI$401,"登録番号" &amp; リスト!O7194)&gt;=1,"",IF(VLOOKUP(O7194,登録者リスト!$A$1:$D$43729,4,FALSE)=基本情報!$D$6,O7194,"")),"")</f>
        <v/>
      </c>
    </row>
    <row r="7195" spans="15:16" x14ac:dyDescent="0.15">
      <c r="O7195">
        <v>7194</v>
      </c>
      <c r="P7195" t="str">
        <f>IFERROR(IF(COUNTIF(個人情報!$BI$5:$BI$401,"登録番号" &amp; リスト!O7195)&gt;=1,"",IF(VLOOKUP(O7195,登録者リスト!$A$1:$D$43729,4,FALSE)=基本情報!$D$6,O7195,"")),"")</f>
        <v/>
      </c>
    </row>
    <row r="7196" spans="15:16" x14ac:dyDescent="0.15">
      <c r="O7196">
        <v>7195</v>
      </c>
      <c r="P7196" t="str">
        <f>IFERROR(IF(COUNTIF(個人情報!$BI$5:$BI$401,"登録番号" &amp; リスト!O7196)&gt;=1,"",IF(VLOOKUP(O7196,登録者リスト!$A$1:$D$43729,4,FALSE)=基本情報!$D$6,O7196,"")),"")</f>
        <v/>
      </c>
    </row>
    <row r="7197" spans="15:16" x14ac:dyDescent="0.15">
      <c r="O7197">
        <v>7196</v>
      </c>
      <c r="P7197" t="str">
        <f>IFERROR(IF(COUNTIF(個人情報!$BI$5:$BI$401,"登録番号" &amp; リスト!O7197)&gt;=1,"",IF(VLOOKUP(O7197,登録者リスト!$A$1:$D$43729,4,FALSE)=基本情報!$D$6,O7197,"")),"")</f>
        <v/>
      </c>
    </row>
    <row r="7198" spans="15:16" x14ac:dyDescent="0.15">
      <c r="O7198">
        <v>7197</v>
      </c>
      <c r="P7198" t="str">
        <f>IFERROR(IF(COUNTIF(個人情報!$BI$5:$BI$401,"登録番号" &amp; リスト!O7198)&gt;=1,"",IF(VLOOKUP(O7198,登録者リスト!$A$1:$D$43729,4,FALSE)=基本情報!$D$6,O7198,"")),"")</f>
        <v/>
      </c>
    </row>
    <row r="7199" spans="15:16" x14ac:dyDescent="0.15">
      <c r="O7199">
        <v>7198</v>
      </c>
      <c r="P7199" t="str">
        <f>IFERROR(IF(COUNTIF(個人情報!$BI$5:$BI$401,"登録番号" &amp; リスト!O7199)&gt;=1,"",IF(VLOOKUP(O7199,登録者リスト!$A$1:$D$43729,4,FALSE)=基本情報!$D$6,O7199,"")),"")</f>
        <v/>
      </c>
    </row>
    <row r="7200" spans="15:16" x14ac:dyDescent="0.15">
      <c r="O7200">
        <v>7199</v>
      </c>
      <c r="P7200" t="str">
        <f>IFERROR(IF(COUNTIF(個人情報!$BI$5:$BI$401,"登録番号" &amp; リスト!O7200)&gt;=1,"",IF(VLOOKUP(O7200,登録者リスト!$A$1:$D$43729,4,FALSE)=基本情報!$D$6,O7200,"")),"")</f>
        <v/>
      </c>
    </row>
    <row r="7201" spans="15:16" x14ac:dyDescent="0.15">
      <c r="O7201">
        <v>7200</v>
      </c>
      <c r="P7201" t="str">
        <f>IFERROR(IF(COUNTIF(個人情報!$BI$5:$BI$401,"登録番号" &amp; リスト!O7201)&gt;=1,"",IF(VLOOKUP(O7201,登録者リスト!$A$1:$D$43729,4,FALSE)=基本情報!$D$6,O7201,"")),"")</f>
        <v/>
      </c>
    </row>
    <row r="7202" spans="15:16" x14ac:dyDescent="0.15">
      <c r="O7202">
        <v>7201</v>
      </c>
      <c r="P7202" t="str">
        <f>IFERROR(IF(COUNTIF(個人情報!$BI$5:$BI$401,"登録番号" &amp; リスト!O7202)&gt;=1,"",IF(VLOOKUP(O7202,登録者リスト!$A$1:$D$43729,4,FALSE)=基本情報!$D$6,O7202,"")),"")</f>
        <v/>
      </c>
    </row>
    <row r="7203" spans="15:16" x14ac:dyDescent="0.15">
      <c r="O7203">
        <v>7202</v>
      </c>
      <c r="P7203" t="str">
        <f>IFERROR(IF(COUNTIF(個人情報!$BI$5:$BI$401,"登録番号" &amp; リスト!O7203)&gt;=1,"",IF(VLOOKUP(O7203,登録者リスト!$A$1:$D$43729,4,FALSE)=基本情報!$D$6,O7203,"")),"")</f>
        <v/>
      </c>
    </row>
    <row r="7204" spans="15:16" x14ac:dyDescent="0.15">
      <c r="O7204">
        <v>7203</v>
      </c>
      <c r="P7204" t="str">
        <f>IFERROR(IF(COUNTIF(個人情報!$BI$5:$BI$401,"登録番号" &amp; リスト!O7204)&gt;=1,"",IF(VLOOKUP(O7204,登録者リスト!$A$1:$D$43729,4,FALSE)=基本情報!$D$6,O7204,"")),"")</f>
        <v/>
      </c>
    </row>
    <row r="7205" spans="15:16" x14ac:dyDescent="0.15">
      <c r="O7205">
        <v>7204</v>
      </c>
      <c r="P7205" t="str">
        <f>IFERROR(IF(COUNTIF(個人情報!$BI$5:$BI$401,"登録番号" &amp; リスト!O7205)&gt;=1,"",IF(VLOOKUP(O7205,登録者リスト!$A$1:$D$43729,4,FALSE)=基本情報!$D$6,O7205,"")),"")</f>
        <v/>
      </c>
    </row>
    <row r="7206" spans="15:16" x14ac:dyDescent="0.15">
      <c r="O7206">
        <v>7205</v>
      </c>
      <c r="P7206" t="str">
        <f>IFERROR(IF(COUNTIF(個人情報!$BI$5:$BI$401,"登録番号" &amp; リスト!O7206)&gt;=1,"",IF(VLOOKUP(O7206,登録者リスト!$A$1:$D$43729,4,FALSE)=基本情報!$D$6,O7206,"")),"")</f>
        <v/>
      </c>
    </row>
    <row r="7207" spans="15:16" x14ac:dyDescent="0.15">
      <c r="O7207">
        <v>7206</v>
      </c>
      <c r="P7207" t="str">
        <f>IFERROR(IF(COUNTIF(個人情報!$BI$5:$BI$401,"登録番号" &amp; リスト!O7207)&gt;=1,"",IF(VLOOKUP(O7207,登録者リスト!$A$1:$D$43729,4,FALSE)=基本情報!$D$6,O7207,"")),"")</f>
        <v/>
      </c>
    </row>
    <row r="7208" spans="15:16" x14ac:dyDescent="0.15">
      <c r="O7208">
        <v>7207</v>
      </c>
      <c r="P7208" t="str">
        <f>IFERROR(IF(COUNTIF(個人情報!$BI$5:$BI$401,"登録番号" &amp; リスト!O7208)&gt;=1,"",IF(VLOOKUP(O7208,登録者リスト!$A$1:$D$43729,4,FALSE)=基本情報!$D$6,O7208,"")),"")</f>
        <v/>
      </c>
    </row>
    <row r="7209" spans="15:16" x14ac:dyDescent="0.15">
      <c r="O7209">
        <v>7208</v>
      </c>
      <c r="P7209" t="str">
        <f>IFERROR(IF(COUNTIF(個人情報!$BI$5:$BI$401,"登録番号" &amp; リスト!O7209)&gt;=1,"",IF(VLOOKUP(O7209,登録者リスト!$A$1:$D$43729,4,FALSE)=基本情報!$D$6,O7209,"")),"")</f>
        <v/>
      </c>
    </row>
    <row r="7210" spans="15:16" x14ac:dyDescent="0.15">
      <c r="O7210">
        <v>7209</v>
      </c>
      <c r="P7210" t="str">
        <f>IFERROR(IF(COUNTIF(個人情報!$BI$5:$BI$401,"登録番号" &amp; リスト!O7210)&gt;=1,"",IF(VLOOKUP(O7210,登録者リスト!$A$1:$D$43729,4,FALSE)=基本情報!$D$6,O7210,"")),"")</f>
        <v/>
      </c>
    </row>
    <row r="7211" spans="15:16" x14ac:dyDescent="0.15">
      <c r="O7211">
        <v>7210</v>
      </c>
      <c r="P7211" t="str">
        <f>IFERROR(IF(COUNTIF(個人情報!$BI$5:$BI$401,"登録番号" &amp; リスト!O7211)&gt;=1,"",IF(VLOOKUP(O7211,登録者リスト!$A$1:$D$43729,4,FALSE)=基本情報!$D$6,O7211,"")),"")</f>
        <v/>
      </c>
    </row>
    <row r="7212" spans="15:16" x14ac:dyDescent="0.15">
      <c r="O7212">
        <v>7211</v>
      </c>
      <c r="P7212" t="str">
        <f>IFERROR(IF(COUNTIF(個人情報!$BI$5:$BI$401,"登録番号" &amp; リスト!O7212)&gt;=1,"",IF(VLOOKUP(O7212,登録者リスト!$A$1:$D$43729,4,FALSE)=基本情報!$D$6,O7212,"")),"")</f>
        <v/>
      </c>
    </row>
    <row r="7213" spans="15:16" x14ac:dyDescent="0.15">
      <c r="O7213">
        <v>7212</v>
      </c>
      <c r="P7213" t="str">
        <f>IFERROR(IF(COUNTIF(個人情報!$BI$5:$BI$401,"登録番号" &amp; リスト!O7213)&gt;=1,"",IF(VLOOKUP(O7213,登録者リスト!$A$1:$D$43729,4,FALSE)=基本情報!$D$6,O7213,"")),"")</f>
        <v/>
      </c>
    </row>
    <row r="7214" spans="15:16" x14ac:dyDescent="0.15">
      <c r="O7214">
        <v>7213</v>
      </c>
      <c r="P7214" t="str">
        <f>IFERROR(IF(COUNTIF(個人情報!$BI$5:$BI$401,"登録番号" &amp; リスト!O7214)&gt;=1,"",IF(VLOOKUP(O7214,登録者リスト!$A$1:$D$43729,4,FALSE)=基本情報!$D$6,O7214,"")),"")</f>
        <v/>
      </c>
    </row>
    <row r="7215" spans="15:16" x14ac:dyDescent="0.15">
      <c r="O7215">
        <v>7214</v>
      </c>
      <c r="P7215" t="str">
        <f>IFERROR(IF(COUNTIF(個人情報!$BI$5:$BI$401,"登録番号" &amp; リスト!O7215)&gt;=1,"",IF(VLOOKUP(O7215,登録者リスト!$A$1:$D$43729,4,FALSE)=基本情報!$D$6,O7215,"")),"")</f>
        <v/>
      </c>
    </row>
    <row r="7216" spans="15:16" x14ac:dyDescent="0.15">
      <c r="O7216">
        <v>7215</v>
      </c>
      <c r="P7216" t="str">
        <f>IFERROR(IF(COUNTIF(個人情報!$BI$5:$BI$401,"登録番号" &amp; リスト!O7216)&gt;=1,"",IF(VLOOKUP(O7216,登録者リスト!$A$1:$D$43729,4,FALSE)=基本情報!$D$6,O7216,"")),"")</f>
        <v/>
      </c>
    </row>
    <row r="7217" spans="15:16" x14ac:dyDescent="0.15">
      <c r="O7217">
        <v>7216</v>
      </c>
      <c r="P7217" t="str">
        <f>IFERROR(IF(COUNTIF(個人情報!$BI$5:$BI$401,"登録番号" &amp; リスト!O7217)&gt;=1,"",IF(VLOOKUP(O7217,登録者リスト!$A$1:$D$43729,4,FALSE)=基本情報!$D$6,O7217,"")),"")</f>
        <v/>
      </c>
    </row>
    <row r="7218" spans="15:16" x14ac:dyDescent="0.15">
      <c r="O7218">
        <v>7217</v>
      </c>
      <c r="P7218" t="str">
        <f>IFERROR(IF(COUNTIF(個人情報!$BI$5:$BI$401,"登録番号" &amp; リスト!O7218)&gt;=1,"",IF(VLOOKUP(O7218,登録者リスト!$A$1:$D$43729,4,FALSE)=基本情報!$D$6,O7218,"")),"")</f>
        <v/>
      </c>
    </row>
    <row r="7219" spans="15:16" x14ac:dyDescent="0.15">
      <c r="O7219">
        <v>7218</v>
      </c>
      <c r="P7219" t="str">
        <f>IFERROR(IF(COUNTIF(個人情報!$BI$5:$BI$401,"登録番号" &amp; リスト!O7219)&gt;=1,"",IF(VLOOKUP(O7219,登録者リスト!$A$1:$D$43729,4,FALSE)=基本情報!$D$6,O7219,"")),"")</f>
        <v/>
      </c>
    </row>
    <row r="7220" spans="15:16" x14ac:dyDescent="0.15">
      <c r="O7220">
        <v>7219</v>
      </c>
      <c r="P7220" t="str">
        <f>IFERROR(IF(COUNTIF(個人情報!$BI$5:$BI$401,"登録番号" &amp; リスト!O7220)&gt;=1,"",IF(VLOOKUP(O7220,登録者リスト!$A$1:$D$43729,4,FALSE)=基本情報!$D$6,O7220,"")),"")</f>
        <v/>
      </c>
    </row>
    <row r="7221" spans="15:16" x14ac:dyDescent="0.15">
      <c r="O7221">
        <v>7220</v>
      </c>
      <c r="P7221" t="str">
        <f>IFERROR(IF(COUNTIF(個人情報!$BI$5:$BI$401,"登録番号" &amp; リスト!O7221)&gt;=1,"",IF(VLOOKUP(O7221,登録者リスト!$A$1:$D$43729,4,FALSE)=基本情報!$D$6,O7221,"")),"")</f>
        <v/>
      </c>
    </row>
    <row r="7222" spans="15:16" x14ac:dyDescent="0.15">
      <c r="O7222">
        <v>7221</v>
      </c>
      <c r="P7222" t="str">
        <f>IFERROR(IF(COUNTIF(個人情報!$BI$5:$BI$401,"登録番号" &amp; リスト!O7222)&gt;=1,"",IF(VLOOKUP(O7222,登録者リスト!$A$1:$D$43729,4,FALSE)=基本情報!$D$6,O7222,"")),"")</f>
        <v/>
      </c>
    </row>
    <row r="7223" spans="15:16" x14ac:dyDescent="0.15">
      <c r="O7223">
        <v>7222</v>
      </c>
      <c r="P7223" t="str">
        <f>IFERROR(IF(COUNTIF(個人情報!$BI$5:$BI$401,"登録番号" &amp; リスト!O7223)&gt;=1,"",IF(VLOOKUP(O7223,登録者リスト!$A$1:$D$43729,4,FALSE)=基本情報!$D$6,O7223,"")),"")</f>
        <v/>
      </c>
    </row>
    <row r="7224" spans="15:16" x14ac:dyDescent="0.15">
      <c r="O7224">
        <v>7223</v>
      </c>
      <c r="P7224" t="str">
        <f>IFERROR(IF(COUNTIF(個人情報!$BI$5:$BI$401,"登録番号" &amp; リスト!O7224)&gt;=1,"",IF(VLOOKUP(O7224,登録者リスト!$A$1:$D$43729,4,FALSE)=基本情報!$D$6,O7224,"")),"")</f>
        <v/>
      </c>
    </row>
    <row r="7225" spans="15:16" x14ac:dyDescent="0.15">
      <c r="O7225">
        <v>7224</v>
      </c>
      <c r="P7225" t="str">
        <f>IFERROR(IF(COUNTIF(個人情報!$BI$5:$BI$401,"登録番号" &amp; リスト!O7225)&gt;=1,"",IF(VLOOKUP(O7225,登録者リスト!$A$1:$D$43729,4,FALSE)=基本情報!$D$6,O7225,"")),"")</f>
        <v/>
      </c>
    </row>
    <row r="7226" spans="15:16" x14ac:dyDescent="0.15">
      <c r="O7226">
        <v>7225</v>
      </c>
      <c r="P7226" t="str">
        <f>IFERROR(IF(COUNTIF(個人情報!$BI$5:$BI$401,"登録番号" &amp; リスト!O7226)&gt;=1,"",IF(VLOOKUP(O7226,登録者リスト!$A$1:$D$43729,4,FALSE)=基本情報!$D$6,O7226,"")),"")</f>
        <v/>
      </c>
    </row>
    <row r="7227" spans="15:16" x14ac:dyDescent="0.15">
      <c r="O7227">
        <v>7226</v>
      </c>
      <c r="P7227" t="str">
        <f>IFERROR(IF(COUNTIF(個人情報!$BI$5:$BI$401,"登録番号" &amp; リスト!O7227)&gt;=1,"",IF(VLOOKUP(O7227,登録者リスト!$A$1:$D$43729,4,FALSE)=基本情報!$D$6,O7227,"")),"")</f>
        <v/>
      </c>
    </row>
    <row r="7228" spans="15:16" x14ac:dyDescent="0.15">
      <c r="O7228">
        <v>7227</v>
      </c>
      <c r="P7228" t="str">
        <f>IFERROR(IF(COUNTIF(個人情報!$BI$5:$BI$401,"登録番号" &amp; リスト!O7228)&gt;=1,"",IF(VLOOKUP(O7228,登録者リスト!$A$1:$D$43729,4,FALSE)=基本情報!$D$6,O7228,"")),"")</f>
        <v/>
      </c>
    </row>
    <row r="7229" spans="15:16" x14ac:dyDescent="0.15">
      <c r="O7229">
        <v>7228</v>
      </c>
      <c r="P7229" t="str">
        <f>IFERROR(IF(COUNTIF(個人情報!$BI$5:$BI$401,"登録番号" &amp; リスト!O7229)&gt;=1,"",IF(VLOOKUP(O7229,登録者リスト!$A$1:$D$43729,4,FALSE)=基本情報!$D$6,O7229,"")),"")</f>
        <v/>
      </c>
    </row>
    <row r="7230" spans="15:16" x14ac:dyDescent="0.15">
      <c r="O7230">
        <v>7229</v>
      </c>
      <c r="P7230" t="str">
        <f>IFERROR(IF(COUNTIF(個人情報!$BI$5:$BI$401,"登録番号" &amp; リスト!O7230)&gt;=1,"",IF(VLOOKUP(O7230,登録者リスト!$A$1:$D$43729,4,FALSE)=基本情報!$D$6,O7230,"")),"")</f>
        <v/>
      </c>
    </row>
    <row r="7231" spans="15:16" x14ac:dyDescent="0.15">
      <c r="O7231">
        <v>7230</v>
      </c>
      <c r="P7231" t="str">
        <f>IFERROR(IF(COUNTIF(個人情報!$BI$5:$BI$401,"登録番号" &amp; リスト!O7231)&gt;=1,"",IF(VLOOKUP(O7231,登録者リスト!$A$1:$D$43729,4,FALSE)=基本情報!$D$6,O7231,"")),"")</f>
        <v/>
      </c>
    </row>
    <row r="7232" spans="15:16" x14ac:dyDescent="0.15">
      <c r="O7232">
        <v>7231</v>
      </c>
      <c r="P7232" t="str">
        <f>IFERROR(IF(COUNTIF(個人情報!$BI$5:$BI$401,"登録番号" &amp; リスト!O7232)&gt;=1,"",IF(VLOOKUP(O7232,登録者リスト!$A$1:$D$43729,4,FALSE)=基本情報!$D$6,O7232,"")),"")</f>
        <v/>
      </c>
    </row>
    <row r="7233" spans="15:16" x14ac:dyDescent="0.15">
      <c r="O7233">
        <v>7232</v>
      </c>
      <c r="P7233" t="str">
        <f>IFERROR(IF(COUNTIF(個人情報!$BI$5:$BI$401,"登録番号" &amp; リスト!O7233)&gt;=1,"",IF(VLOOKUP(O7233,登録者リスト!$A$1:$D$43729,4,FALSE)=基本情報!$D$6,O7233,"")),"")</f>
        <v/>
      </c>
    </row>
    <row r="7234" spans="15:16" x14ac:dyDescent="0.15">
      <c r="O7234">
        <v>7233</v>
      </c>
      <c r="P7234" t="str">
        <f>IFERROR(IF(COUNTIF(個人情報!$BI$5:$BI$401,"登録番号" &amp; リスト!O7234)&gt;=1,"",IF(VLOOKUP(O7234,登録者リスト!$A$1:$D$43729,4,FALSE)=基本情報!$D$6,O7234,"")),"")</f>
        <v/>
      </c>
    </row>
    <row r="7235" spans="15:16" x14ac:dyDescent="0.15">
      <c r="O7235">
        <v>7234</v>
      </c>
      <c r="P7235" t="str">
        <f>IFERROR(IF(COUNTIF(個人情報!$BI$5:$BI$401,"登録番号" &amp; リスト!O7235)&gt;=1,"",IF(VLOOKUP(O7235,登録者リスト!$A$1:$D$43729,4,FALSE)=基本情報!$D$6,O7235,"")),"")</f>
        <v/>
      </c>
    </row>
    <row r="7236" spans="15:16" x14ac:dyDescent="0.15">
      <c r="O7236">
        <v>7235</v>
      </c>
      <c r="P7236" t="str">
        <f>IFERROR(IF(COUNTIF(個人情報!$BI$5:$BI$401,"登録番号" &amp; リスト!O7236)&gt;=1,"",IF(VLOOKUP(O7236,登録者リスト!$A$1:$D$43729,4,FALSE)=基本情報!$D$6,O7236,"")),"")</f>
        <v/>
      </c>
    </row>
    <row r="7237" spans="15:16" x14ac:dyDescent="0.15">
      <c r="O7237">
        <v>7236</v>
      </c>
      <c r="P7237" t="str">
        <f>IFERROR(IF(COUNTIF(個人情報!$BI$5:$BI$401,"登録番号" &amp; リスト!O7237)&gt;=1,"",IF(VLOOKUP(O7237,登録者リスト!$A$1:$D$43729,4,FALSE)=基本情報!$D$6,O7237,"")),"")</f>
        <v/>
      </c>
    </row>
    <row r="7238" spans="15:16" x14ac:dyDescent="0.15">
      <c r="O7238">
        <v>7237</v>
      </c>
      <c r="P7238" t="str">
        <f>IFERROR(IF(COUNTIF(個人情報!$BI$5:$BI$401,"登録番号" &amp; リスト!O7238)&gt;=1,"",IF(VLOOKUP(O7238,登録者リスト!$A$1:$D$43729,4,FALSE)=基本情報!$D$6,O7238,"")),"")</f>
        <v/>
      </c>
    </row>
    <row r="7239" spans="15:16" x14ac:dyDescent="0.15">
      <c r="O7239">
        <v>7238</v>
      </c>
      <c r="P7239" t="str">
        <f>IFERROR(IF(COUNTIF(個人情報!$BI$5:$BI$401,"登録番号" &amp; リスト!O7239)&gt;=1,"",IF(VLOOKUP(O7239,登録者リスト!$A$1:$D$43729,4,FALSE)=基本情報!$D$6,O7239,"")),"")</f>
        <v/>
      </c>
    </row>
    <row r="7240" spans="15:16" x14ac:dyDescent="0.15">
      <c r="O7240">
        <v>7239</v>
      </c>
      <c r="P7240" t="str">
        <f>IFERROR(IF(COUNTIF(個人情報!$BI$5:$BI$401,"登録番号" &amp; リスト!O7240)&gt;=1,"",IF(VLOOKUP(O7240,登録者リスト!$A$1:$D$43729,4,FALSE)=基本情報!$D$6,O7240,"")),"")</f>
        <v/>
      </c>
    </row>
    <row r="7241" spans="15:16" x14ac:dyDescent="0.15">
      <c r="O7241">
        <v>7240</v>
      </c>
      <c r="P7241" t="str">
        <f>IFERROR(IF(COUNTIF(個人情報!$BI$5:$BI$401,"登録番号" &amp; リスト!O7241)&gt;=1,"",IF(VLOOKUP(O7241,登録者リスト!$A$1:$D$43729,4,FALSE)=基本情報!$D$6,O7241,"")),"")</f>
        <v/>
      </c>
    </row>
    <row r="7242" spans="15:16" x14ac:dyDescent="0.15">
      <c r="O7242">
        <v>7241</v>
      </c>
      <c r="P7242" t="str">
        <f>IFERROR(IF(COUNTIF(個人情報!$BI$5:$BI$401,"登録番号" &amp; リスト!O7242)&gt;=1,"",IF(VLOOKUP(O7242,登録者リスト!$A$1:$D$43729,4,FALSE)=基本情報!$D$6,O7242,"")),"")</f>
        <v/>
      </c>
    </row>
    <row r="7243" spans="15:16" x14ac:dyDescent="0.15">
      <c r="O7243">
        <v>7242</v>
      </c>
      <c r="P7243" t="str">
        <f>IFERROR(IF(COUNTIF(個人情報!$BI$5:$BI$401,"登録番号" &amp; リスト!O7243)&gt;=1,"",IF(VLOOKUP(O7243,登録者リスト!$A$1:$D$43729,4,FALSE)=基本情報!$D$6,O7243,"")),"")</f>
        <v/>
      </c>
    </row>
    <row r="7244" spans="15:16" x14ac:dyDescent="0.15">
      <c r="O7244">
        <v>7243</v>
      </c>
      <c r="P7244" t="str">
        <f>IFERROR(IF(COUNTIF(個人情報!$BI$5:$BI$401,"登録番号" &amp; リスト!O7244)&gt;=1,"",IF(VLOOKUP(O7244,登録者リスト!$A$1:$D$43729,4,FALSE)=基本情報!$D$6,O7244,"")),"")</f>
        <v/>
      </c>
    </row>
    <row r="7245" spans="15:16" x14ac:dyDescent="0.15">
      <c r="O7245">
        <v>7244</v>
      </c>
      <c r="P7245" t="str">
        <f>IFERROR(IF(COUNTIF(個人情報!$BI$5:$BI$401,"登録番号" &amp; リスト!O7245)&gt;=1,"",IF(VLOOKUP(O7245,登録者リスト!$A$1:$D$43729,4,FALSE)=基本情報!$D$6,O7245,"")),"")</f>
        <v/>
      </c>
    </row>
    <row r="7246" spans="15:16" x14ac:dyDescent="0.15">
      <c r="O7246">
        <v>7245</v>
      </c>
      <c r="P7246" t="str">
        <f>IFERROR(IF(COUNTIF(個人情報!$BI$5:$BI$401,"登録番号" &amp; リスト!O7246)&gt;=1,"",IF(VLOOKUP(O7246,登録者リスト!$A$1:$D$43729,4,FALSE)=基本情報!$D$6,O7246,"")),"")</f>
        <v/>
      </c>
    </row>
    <row r="7247" spans="15:16" x14ac:dyDescent="0.15">
      <c r="O7247">
        <v>7246</v>
      </c>
      <c r="P7247" t="str">
        <f>IFERROR(IF(COUNTIF(個人情報!$BI$5:$BI$401,"登録番号" &amp; リスト!O7247)&gt;=1,"",IF(VLOOKUP(O7247,登録者リスト!$A$1:$D$43729,4,FALSE)=基本情報!$D$6,O7247,"")),"")</f>
        <v/>
      </c>
    </row>
    <row r="7248" spans="15:16" x14ac:dyDescent="0.15">
      <c r="O7248">
        <v>7247</v>
      </c>
      <c r="P7248" t="str">
        <f>IFERROR(IF(COUNTIF(個人情報!$BI$5:$BI$401,"登録番号" &amp; リスト!O7248)&gt;=1,"",IF(VLOOKUP(O7248,登録者リスト!$A$1:$D$43729,4,FALSE)=基本情報!$D$6,O7248,"")),"")</f>
        <v/>
      </c>
    </row>
    <row r="7249" spans="15:16" x14ac:dyDescent="0.15">
      <c r="O7249">
        <v>7248</v>
      </c>
      <c r="P7249" t="str">
        <f>IFERROR(IF(COUNTIF(個人情報!$BI$5:$BI$401,"登録番号" &amp; リスト!O7249)&gt;=1,"",IF(VLOOKUP(O7249,登録者リスト!$A$1:$D$43729,4,FALSE)=基本情報!$D$6,O7249,"")),"")</f>
        <v/>
      </c>
    </row>
    <row r="7250" spans="15:16" x14ac:dyDescent="0.15">
      <c r="O7250">
        <v>7249</v>
      </c>
      <c r="P7250" t="str">
        <f>IFERROR(IF(COUNTIF(個人情報!$BI$5:$BI$401,"登録番号" &amp; リスト!O7250)&gt;=1,"",IF(VLOOKUP(O7250,登録者リスト!$A$1:$D$43729,4,FALSE)=基本情報!$D$6,O7250,"")),"")</f>
        <v/>
      </c>
    </row>
    <row r="7251" spans="15:16" x14ac:dyDescent="0.15">
      <c r="O7251">
        <v>7250</v>
      </c>
      <c r="P7251" t="str">
        <f>IFERROR(IF(COUNTIF(個人情報!$BI$5:$BI$401,"登録番号" &amp; リスト!O7251)&gt;=1,"",IF(VLOOKUP(O7251,登録者リスト!$A$1:$D$43729,4,FALSE)=基本情報!$D$6,O7251,"")),"")</f>
        <v/>
      </c>
    </row>
    <row r="7252" spans="15:16" x14ac:dyDescent="0.15">
      <c r="O7252">
        <v>7251</v>
      </c>
      <c r="P7252" t="str">
        <f>IFERROR(IF(COUNTIF(個人情報!$BI$5:$BI$401,"登録番号" &amp; リスト!O7252)&gt;=1,"",IF(VLOOKUP(O7252,登録者リスト!$A$1:$D$43729,4,FALSE)=基本情報!$D$6,O7252,"")),"")</f>
        <v/>
      </c>
    </row>
    <row r="7253" spans="15:16" x14ac:dyDescent="0.15">
      <c r="O7253">
        <v>7252</v>
      </c>
      <c r="P7253" t="str">
        <f>IFERROR(IF(COUNTIF(個人情報!$BI$5:$BI$401,"登録番号" &amp; リスト!O7253)&gt;=1,"",IF(VLOOKUP(O7253,登録者リスト!$A$1:$D$43729,4,FALSE)=基本情報!$D$6,O7253,"")),"")</f>
        <v/>
      </c>
    </row>
    <row r="7254" spans="15:16" x14ac:dyDescent="0.15">
      <c r="O7254">
        <v>7253</v>
      </c>
      <c r="P7254" t="str">
        <f>IFERROR(IF(COUNTIF(個人情報!$BI$5:$BI$401,"登録番号" &amp; リスト!O7254)&gt;=1,"",IF(VLOOKUP(O7254,登録者リスト!$A$1:$D$43729,4,FALSE)=基本情報!$D$6,O7254,"")),"")</f>
        <v/>
      </c>
    </row>
    <row r="7255" spans="15:16" x14ac:dyDescent="0.15">
      <c r="O7255">
        <v>7254</v>
      </c>
      <c r="P7255" t="str">
        <f>IFERROR(IF(COUNTIF(個人情報!$BI$5:$BI$401,"登録番号" &amp; リスト!O7255)&gt;=1,"",IF(VLOOKUP(O7255,登録者リスト!$A$1:$D$43729,4,FALSE)=基本情報!$D$6,O7255,"")),"")</f>
        <v/>
      </c>
    </row>
    <row r="7256" spans="15:16" x14ac:dyDescent="0.15">
      <c r="O7256">
        <v>7255</v>
      </c>
      <c r="P7256" t="str">
        <f>IFERROR(IF(COUNTIF(個人情報!$BI$5:$BI$401,"登録番号" &amp; リスト!O7256)&gt;=1,"",IF(VLOOKUP(O7256,登録者リスト!$A$1:$D$43729,4,FALSE)=基本情報!$D$6,O7256,"")),"")</f>
        <v/>
      </c>
    </row>
    <row r="7257" spans="15:16" x14ac:dyDescent="0.15">
      <c r="O7257">
        <v>7256</v>
      </c>
      <c r="P7257" t="str">
        <f>IFERROR(IF(COUNTIF(個人情報!$BI$5:$BI$401,"登録番号" &amp; リスト!O7257)&gt;=1,"",IF(VLOOKUP(O7257,登録者リスト!$A$1:$D$43729,4,FALSE)=基本情報!$D$6,O7257,"")),"")</f>
        <v/>
      </c>
    </row>
    <row r="7258" spans="15:16" x14ac:dyDescent="0.15">
      <c r="O7258">
        <v>7257</v>
      </c>
      <c r="P7258" t="str">
        <f>IFERROR(IF(COUNTIF(個人情報!$BI$5:$BI$401,"登録番号" &amp; リスト!O7258)&gt;=1,"",IF(VLOOKUP(O7258,登録者リスト!$A$1:$D$43729,4,FALSE)=基本情報!$D$6,O7258,"")),"")</f>
        <v/>
      </c>
    </row>
    <row r="7259" spans="15:16" x14ac:dyDescent="0.15">
      <c r="O7259">
        <v>7258</v>
      </c>
      <c r="P7259" t="str">
        <f>IFERROR(IF(COUNTIF(個人情報!$BI$5:$BI$401,"登録番号" &amp; リスト!O7259)&gt;=1,"",IF(VLOOKUP(O7259,登録者リスト!$A$1:$D$43729,4,FALSE)=基本情報!$D$6,O7259,"")),"")</f>
        <v/>
      </c>
    </row>
    <row r="7260" spans="15:16" x14ac:dyDescent="0.15">
      <c r="O7260">
        <v>7259</v>
      </c>
      <c r="P7260" t="str">
        <f>IFERROR(IF(COUNTIF(個人情報!$BI$5:$BI$401,"登録番号" &amp; リスト!O7260)&gt;=1,"",IF(VLOOKUP(O7260,登録者リスト!$A$1:$D$43729,4,FALSE)=基本情報!$D$6,O7260,"")),"")</f>
        <v/>
      </c>
    </row>
    <row r="7261" spans="15:16" x14ac:dyDescent="0.15">
      <c r="O7261">
        <v>7260</v>
      </c>
      <c r="P7261" t="str">
        <f>IFERROR(IF(COUNTIF(個人情報!$BI$5:$BI$401,"登録番号" &amp; リスト!O7261)&gt;=1,"",IF(VLOOKUP(O7261,登録者リスト!$A$1:$D$43729,4,FALSE)=基本情報!$D$6,O7261,"")),"")</f>
        <v/>
      </c>
    </row>
    <row r="7262" spans="15:16" x14ac:dyDescent="0.15">
      <c r="O7262">
        <v>7261</v>
      </c>
      <c r="P7262" t="str">
        <f>IFERROR(IF(COUNTIF(個人情報!$BI$5:$BI$401,"登録番号" &amp; リスト!O7262)&gt;=1,"",IF(VLOOKUP(O7262,登録者リスト!$A$1:$D$43729,4,FALSE)=基本情報!$D$6,O7262,"")),"")</f>
        <v/>
      </c>
    </row>
    <row r="7263" spans="15:16" x14ac:dyDescent="0.15">
      <c r="O7263">
        <v>7262</v>
      </c>
      <c r="P7263" t="str">
        <f>IFERROR(IF(COUNTIF(個人情報!$BI$5:$BI$401,"登録番号" &amp; リスト!O7263)&gt;=1,"",IF(VLOOKUP(O7263,登録者リスト!$A$1:$D$43729,4,FALSE)=基本情報!$D$6,O7263,"")),"")</f>
        <v/>
      </c>
    </row>
    <row r="7264" spans="15:16" x14ac:dyDescent="0.15">
      <c r="O7264">
        <v>7263</v>
      </c>
      <c r="P7264" t="str">
        <f>IFERROR(IF(COUNTIF(個人情報!$BI$5:$BI$401,"登録番号" &amp; リスト!O7264)&gt;=1,"",IF(VLOOKUP(O7264,登録者リスト!$A$1:$D$43729,4,FALSE)=基本情報!$D$6,O7264,"")),"")</f>
        <v/>
      </c>
    </row>
    <row r="7265" spans="15:16" x14ac:dyDescent="0.15">
      <c r="O7265">
        <v>7264</v>
      </c>
      <c r="P7265" t="str">
        <f>IFERROR(IF(COUNTIF(個人情報!$BI$5:$BI$401,"登録番号" &amp; リスト!O7265)&gt;=1,"",IF(VLOOKUP(O7265,登録者リスト!$A$1:$D$43729,4,FALSE)=基本情報!$D$6,O7265,"")),"")</f>
        <v/>
      </c>
    </row>
    <row r="7266" spans="15:16" x14ac:dyDescent="0.15">
      <c r="O7266">
        <v>7265</v>
      </c>
      <c r="P7266" t="str">
        <f>IFERROR(IF(COUNTIF(個人情報!$BI$5:$BI$401,"登録番号" &amp; リスト!O7266)&gt;=1,"",IF(VLOOKUP(O7266,登録者リスト!$A$1:$D$43729,4,FALSE)=基本情報!$D$6,O7266,"")),"")</f>
        <v/>
      </c>
    </row>
    <row r="7267" spans="15:16" x14ac:dyDescent="0.15">
      <c r="O7267">
        <v>7266</v>
      </c>
      <c r="P7267" t="str">
        <f>IFERROR(IF(COUNTIF(個人情報!$BI$5:$BI$401,"登録番号" &amp; リスト!O7267)&gt;=1,"",IF(VLOOKUP(O7267,登録者リスト!$A$1:$D$43729,4,FALSE)=基本情報!$D$6,O7267,"")),"")</f>
        <v/>
      </c>
    </row>
    <row r="7268" spans="15:16" x14ac:dyDescent="0.15">
      <c r="O7268">
        <v>7267</v>
      </c>
      <c r="P7268" t="str">
        <f>IFERROR(IF(COUNTIF(個人情報!$BI$5:$BI$401,"登録番号" &amp; リスト!O7268)&gt;=1,"",IF(VLOOKUP(O7268,登録者リスト!$A$1:$D$43729,4,FALSE)=基本情報!$D$6,O7268,"")),"")</f>
        <v/>
      </c>
    </row>
    <row r="7269" spans="15:16" x14ac:dyDescent="0.15">
      <c r="O7269">
        <v>7268</v>
      </c>
      <c r="P7269" t="str">
        <f>IFERROR(IF(COUNTIF(個人情報!$BI$5:$BI$401,"登録番号" &amp; リスト!O7269)&gt;=1,"",IF(VLOOKUP(O7269,登録者リスト!$A$1:$D$43729,4,FALSE)=基本情報!$D$6,O7269,"")),"")</f>
        <v/>
      </c>
    </row>
    <row r="7270" spans="15:16" x14ac:dyDescent="0.15">
      <c r="O7270">
        <v>7269</v>
      </c>
      <c r="P7270" t="str">
        <f>IFERROR(IF(COUNTIF(個人情報!$BI$5:$BI$401,"登録番号" &amp; リスト!O7270)&gt;=1,"",IF(VLOOKUP(O7270,登録者リスト!$A$1:$D$43729,4,FALSE)=基本情報!$D$6,O7270,"")),"")</f>
        <v/>
      </c>
    </row>
    <row r="7271" spans="15:16" x14ac:dyDescent="0.15">
      <c r="O7271">
        <v>7270</v>
      </c>
      <c r="P7271" t="str">
        <f>IFERROR(IF(COUNTIF(個人情報!$BI$5:$BI$401,"登録番号" &amp; リスト!O7271)&gt;=1,"",IF(VLOOKUP(O7271,登録者リスト!$A$1:$D$43729,4,FALSE)=基本情報!$D$6,O7271,"")),"")</f>
        <v/>
      </c>
    </row>
    <row r="7272" spans="15:16" x14ac:dyDescent="0.15">
      <c r="O7272">
        <v>7271</v>
      </c>
      <c r="P7272" t="str">
        <f>IFERROR(IF(COUNTIF(個人情報!$BI$5:$BI$401,"登録番号" &amp; リスト!O7272)&gt;=1,"",IF(VLOOKUP(O7272,登録者リスト!$A$1:$D$43729,4,FALSE)=基本情報!$D$6,O7272,"")),"")</f>
        <v/>
      </c>
    </row>
    <row r="7273" spans="15:16" x14ac:dyDescent="0.15">
      <c r="O7273">
        <v>7272</v>
      </c>
      <c r="P7273" t="str">
        <f>IFERROR(IF(COUNTIF(個人情報!$BI$5:$BI$401,"登録番号" &amp; リスト!O7273)&gt;=1,"",IF(VLOOKUP(O7273,登録者リスト!$A$1:$D$43729,4,FALSE)=基本情報!$D$6,O7273,"")),"")</f>
        <v/>
      </c>
    </row>
    <row r="7274" spans="15:16" x14ac:dyDescent="0.15">
      <c r="O7274">
        <v>7273</v>
      </c>
      <c r="P7274" t="str">
        <f>IFERROR(IF(COUNTIF(個人情報!$BI$5:$BI$401,"登録番号" &amp; リスト!O7274)&gt;=1,"",IF(VLOOKUP(O7274,登録者リスト!$A$1:$D$43729,4,FALSE)=基本情報!$D$6,O7274,"")),"")</f>
        <v/>
      </c>
    </row>
    <row r="7275" spans="15:16" x14ac:dyDescent="0.15">
      <c r="O7275">
        <v>7274</v>
      </c>
      <c r="P7275" t="str">
        <f>IFERROR(IF(COUNTIF(個人情報!$BI$5:$BI$401,"登録番号" &amp; リスト!O7275)&gt;=1,"",IF(VLOOKUP(O7275,登録者リスト!$A$1:$D$43729,4,FALSE)=基本情報!$D$6,O7275,"")),"")</f>
        <v/>
      </c>
    </row>
    <row r="7276" spans="15:16" x14ac:dyDescent="0.15">
      <c r="O7276">
        <v>7275</v>
      </c>
      <c r="P7276" t="str">
        <f>IFERROR(IF(COUNTIF(個人情報!$BI$5:$BI$401,"登録番号" &amp; リスト!O7276)&gt;=1,"",IF(VLOOKUP(O7276,登録者リスト!$A$1:$D$43729,4,FALSE)=基本情報!$D$6,O7276,"")),"")</f>
        <v/>
      </c>
    </row>
    <row r="7277" spans="15:16" x14ac:dyDescent="0.15">
      <c r="O7277">
        <v>7276</v>
      </c>
      <c r="P7277" t="str">
        <f>IFERROR(IF(COUNTIF(個人情報!$BI$5:$BI$401,"登録番号" &amp; リスト!O7277)&gt;=1,"",IF(VLOOKUP(O7277,登録者リスト!$A$1:$D$43729,4,FALSE)=基本情報!$D$6,O7277,"")),"")</f>
        <v/>
      </c>
    </row>
    <row r="7278" spans="15:16" x14ac:dyDescent="0.15">
      <c r="O7278">
        <v>7277</v>
      </c>
      <c r="P7278" t="str">
        <f>IFERROR(IF(COUNTIF(個人情報!$BI$5:$BI$401,"登録番号" &amp; リスト!O7278)&gt;=1,"",IF(VLOOKUP(O7278,登録者リスト!$A$1:$D$43729,4,FALSE)=基本情報!$D$6,O7278,"")),"")</f>
        <v/>
      </c>
    </row>
    <row r="7279" spans="15:16" x14ac:dyDescent="0.15">
      <c r="O7279">
        <v>7278</v>
      </c>
      <c r="P7279" t="str">
        <f>IFERROR(IF(COUNTIF(個人情報!$BI$5:$BI$401,"登録番号" &amp; リスト!O7279)&gt;=1,"",IF(VLOOKUP(O7279,登録者リスト!$A$1:$D$43729,4,FALSE)=基本情報!$D$6,O7279,"")),"")</f>
        <v/>
      </c>
    </row>
    <row r="7280" spans="15:16" x14ac:dyDescent="0.15">
      <c r="O7280">
        <v>7279</v>
      </c>
      <c r="P7280" t="str">
        <f>IFERROR(IF(COUNTIF(個人情報!$BI$5:$BI$401,"登録番号" &amp; リスト!O7280)&gt;=1,"",IF(VLOOKUP(O7280,登録者リスト!$A$1:$D$43729,4,FALSE)=基本情報!$D$6,O7280,"")),"")</f>
        <v/>
      </c>
    </row>
    <row r="7281" spans="15:16" x14ac:dyDescent="0.15">
      <c r="O7281">
        <v>7280</v>
      </c>
      <c r="P7281" t="str">
        <f>IFERROR(IF(COUNTIF(個人情報!$BI$5:$BI$401,"登録番号" &amp; リスト!O7281)&gt;=1,"",IF(VLOOKUP(O7281,登録者リスト!$A$1:$D$43729,4,FALSE)=基本情報!$D$6,O7281,"")),"")</f>
        <v/>
      </c>
    </row>
    <row r="7282" spans="15:16" x14ac:dyDescent="0.15">
      <c r="O7282">
        <v>7281</v>
      </c>
      <c r="P7282" t="str">
        <f>IFERROR(IF(COUNTIF(個人情報!$BI$5:$BI$401,"登録番号" &amp; リスト!O7282)&gt;=1,"",IF(VLOOKUP(O7282,登録者リスト!$A$1:$D$43729,4,FALSE)=基本情報!$D$6,O7282,"")),"")</f>
        <v/>
      </c>
    </row>
    <row r="7283" spans="15:16" x14ac:dyDescent="0.15">
      <c r="O7283">
        <v>7282</v>
      </c>
      <c r="P7283" t="str">
        <f>IFERROR(IF(COUNTIF(個人情報!$BI$5:$BI$401,"登録番号" &amp; リスト!O7283)&gt;=1,"",IF(VLOOKUP(O7283,登録者リスト!$A$1:$D$43729,4,FALSE)=基本情報!$D$6,O7283,"")),"")</f>
        <v/>
      </c>
    </row>
    <row r="7284" spans="15:16" x14ac:dyDescent="0.15">
      <c r="O7284">
        <v>7283</v>
      </c>
      <c r="P7284" t="str">
        <f>IFERROR(IF(COUNTIF(個人情報!$BI$5:$BI$401,"登録番号" &amp; リスト!O7284)&gt;=1,"",IF(VLOOKUP(O7284,登録者リスト!$A$1:$D$43729,4,FALSE)=基本情報!$D$6,O7284,"")),"")</f>
        <v/>
      </c>
    </row>
    <row r="7285" spans="15:16" x14ac:dyDescent="0.15">
      <c r="O7285">
        <v>7284</v>
      </c>
      <c r="P7285" t="str">
        <f>IFERROR(IF(COUNTIF(個人情報!$BI$5:$BI$401,"登録番号" &amp; リスト!O7285)&gt;=1,"",IF(VLOOKUP(O7285,登録者リスト!$A$1:$D$43729,4,FALSE)=基本情報!$D$6,O7285,"")),"")</f>
        <v/>
      </c>
    </row>
    <row r="7286" spans="15:16" x14ac:dyDescent="0.15">
      <c r="O7286">
        <v>7285</v>
      </c>
      <c r="P7286" t="str">
        <f>IFERROR(IF(COUNTIF(個人情報!$BI$5:$BI$401,"登録番号" &amp; リスト!O7286)&gt;=1,"",IF(VLOOKUP(O7286,登録者リスト!$A$1:$D$43729,4,FALSE)=基本情報!$D$6,O7286,"")),"")</f>
        <v/>
      </c>
    </row>
    <row r="7287" spans="15:16" x14ac:dyDescent="0.15">
      <c r="O7287">
        <v>7286</v>
      </c>
      <c r="P7287" t="str">
        <f>IFERROR(IF(COUNTIF(個人情報!$BI$5:$BI$401,"登録番号" &amp; リスト!O7287)&gt;=1,"",IF(VLOOKUP(O7287,登録者リスト!$A$1:$D$43729,4,FALSE)=基本情報!$D$6,O7287,"")),"")</f>
        <v/>
      </c>
    </row>
    <row r="7288" spans="15:16" x14ac:dyDescent="0.15">
      <c r="O7288">
        <v>7287</v>
      </c>
      <c r="P7288" t="str">
        <f>IFERROR(IF(COUNTIF(個人情報!$BI$5:$BI$401,"登録番号" &amp; リスト!O7288)&gt;=1,"",IF(VLOOKUP(O7288,登録者リスト!$A$1:$D$43729,4,FALSE)=基本情報!$D$6,O7288,"")),"")</f>
        <v/>
      </c>
    </row>
    <row r="7289" spans="15:16" x14ac:dyDescent="0.15">
      <c r="O7289">
        <v>7288</v>
      </c>
      <c r="P7289" t="str">
        <f>IFERROR(IF(COUNTIF(個人情報!$BI$5:$BI$401,"登録番号" &amp; リスト!O7289)&gt;=1,"",IF(VLOOKUP(O7289,登録者リスト!$A$1:$D$43729,4,FALSE)=基本情報!$D$6,O7289,"")),"")</f>
        <v/>
      </c>
    </row>
    <row r="7290" spans="15:16" x14ac:dyDescent="0.15">
      <c r="O7290">
        <v>7289</v>
      </c>
      <c r="P7290" t="str">
        <f>IFERROR(IF(COUNTIF(個人情報!$BI$5:$BI$401,"登録番号" &amp; リスト!O7290)&gt;=1,"",IF(VLOOKUP(O7290,登録者リスト!$A$1:$D$43729,4,FALSE)=基本情報!$D$6,O7290,"")),"")</f>
        <v/>
      </c>
    </row>
    <row r="7291" spans="15:16" x14ac:dyDescent="0.15">
      <c r="O7291">
        <v>7290</v>
      </c>
      <c r="P7291" t="str">
        <f>IFERROR(IF(COUNTIF(個人情報!$BI$5:$BI$401,"登録番号" &amp; リスト!O7291)&gt;=1,"",IF(VLOOKUP(O7291,登録者リスト!$A$1:$D$43729,4,FALSE)=基本情報!$D$6,O7291,"")),"")</f>
        <v/>
      </c>
    </row>
    <row r="7292" spans="15:16" x14ac:dyDescent="0.15">
      <c r="O7292">
        <v>7291</v>
      </c>
      <c r="P7292" t="str">
        <f>IFERROR(IF(COUNTIF(個人情報!$BI$5:$BI$401,"登録番号" &amp; リスト!O7292)&gt;=1,"",IF(VLOOKUP(O7292,登録者リスト!$A$1:$D$43729,4,FALSE)=基本情報!$D$6,O7292,"")),"")</f>
        <v/>
      </c>
    </row>
    <row r="7293" spans="15:16" x14ac:dyDescent="0.15">
      <c r="O7293">
        <v>7292</v>
      </c>
      <c r="P7293" t="str">
        <f>IFERROR(IF(COUNTIF(個人情報!$BI$5:$BI$401,"登録番号" &amp; リスト!O7293)&gt;=1,"",IF(VLOOKUP(O7293,登録者リスト!$A$1:$D$43729,4,FALSE)=基本情報!$D$6,O7293,"")),"")</f>
        <v/>
      </c>
    </row>
    <row r="7294" spans="15:16" x14ac:dyDescent="0.15">
      <c r="O7294">
        <v>7293</v>
      </c>
      <c r="P7294" t="str">
        <f>IFERROR(IF(COUNTIF(個人情報!$BI$5:$BI$401,"登録番号" &amp; リスト!O7294)&gt;=1,"",IF(VLOOKUP(O7294,登録者リスト!$A$1:$D$43729,4,FALSE)=基本情報!$D$6,O7294,"")),"")</f>
        <v/>
      </c>
    </row>
    <row r="7295" spans="15:16" x14ac:dyDescent="0.15">
      <c r="O7295">
        <v>7294</v>
      </c>
      <c r="P7295" t="str">
        <f>IFERROR(IF(COUNTIF(個人情報!$BI$5:$BI$401,"登録番号" &amp; リスト!O7295)&gt;=1,"",IF(VLOOKUP(O7295,登録者リスト!$A$1:$D$43729,4,FALSE)=基本情報!$D$6,O7295,"")),"")</f>
        <v/>
      </c>
    </row>
    <row r="7296" spans="15:16" x14ac:dyDescent="0.15">
      <c r="O7296">
        <v>7295</v>
      </c>
      <c r="P7296" t="str">
        <f>IFERROR(IF(COUNTIF(個人情報!$BI$5:$BI$401,"登録番号" &amp; リスト!O7296)&gt;=1,"",IF(VLOOKUP(O7296,登録者リスト!$A$1:$D$43729,4,FALSE)=基本情報!$D$6,O7296,"")),"")</f>
        <v/>
      </c>
    </row>
    <row r="7297" spans="15:16" x14ac:dyDescent="0.15">
      <c r="O7297">
        <v>7296</v>
      </c>
      <c r="P7297" t="str">
        <f>IFERROR(IF(COUNTIF(個人情報!$BI$5:$BI$401,"登録番号" &amp; リスト!O7297)&gt;=1,"",IF(VLOOKUP(O7297,登録者リスト!$A$1:$D$43729,4,FALSE)=基本情報!$D$6,O7297,"")),"")</f>
        <v/>
      </c>
    </row>
    <row r="7298" spans="15:16" x14ac:dyDescent="0.15">
      <c r="O7298">
        <v>7297</v>
      </c>
      <c r="P7298" t="str">
        <f>IFERROR(IF(COUNTIF(個人情報!$BI$5:$BI$401,"登録番号" &amp; リスト!O7298)&gt;=1,"",IF(VLOOKUP(O7298,登録者リスト!$A$1:$D$43729,4,FALSE)=基本情報!$D$6,O7298,"")),"")</f>
        <v/>
      </c>
    </row>
    <row r="7299" spans="15:16" x14ac:dyDescent="0.15">
      <c r="O7299">
        <v>7298</v>
      </c>
      <c r="P7299" t="str">
        <f>IFERROR(IF(COUNTIF(個人情報!$BI$5:$BI$401,"登録番号" &amp; リスト!O7299)&gt;=1,"",IF(VLOOKUP(O7299,登録者リスト!$A$1:$D$43729,4,FALSE)=基本情報!$D$6,O7299,"")),"")</f>
        <v/>
      </c>
    </row>
    <row r="7300" spans="15:16" x14ac:dyDescent="0.15">
      <c r="O7300">
        <v>7299</v>
      </c>
      <c r="P7300" t="str">
        <f>IFERROR(IF(COUNTIF(個人情報!$BI$5:$BI$401,"登録番号" &amp; リスト!O7300)&gt;=1,"",IF(VLOOKUP(O7300,登録者リスト!$A$1:$D$43729,4,FALSE)=基本情報!$D$6,O7300,"")),"")</f>
        <v/>
      </c>
    </row>
    <row r="7301" spans="15:16" x14ac:dyDescent="0.15">
      <c r="O7301">
        <v>7300</v>
      </c>
      <c r="P7301" t="str">
        <f>IFERROR(IF(COUNTIF(個人情報!$BI$5:$BI$401,"登録番号" &amp; リスト!O7301)&gt;=1,"",IF(VLOOKUP(O7301,登録者リスト!$A$1:$D$43729,4,FALSE)=基本情報!$D$6,O7301,"")),"")</f>
        <v/>
      </c>
    </row>
    <row r="7302" spans="15:16" x14ac:dyDescent="0.15">
      <c r="O7302">
        <v>7301</v>
      </c>
      <c r="P7302" t="str">
        <f>IFERROR(IF(COUNTIF(個人情報!$BI$5:$BI$401,"登録番号" &amp; リスト!O7302)&gt;=1,"",IF(VLOOKUP(O7302,登録者リスト!$A$1:$D$43729,4,FALSE)=基本情報!$D$6,O7302,"")),"")</f>
        <v/>
      </c>
    </row>
    <row r="7303" spans="15:16" x14ac:dyDescent="0.15">
      <c r="O7303">
        <v>7302</v>
      </c>
      <c r="P7303" t="str">
        <f>IFERROR(IF(COUNTIF(個人情報!$BI$5:$BI$401,"登録番号" &amp; リスト!O7303)&gt;=1,"",IF(VLOOKUP(O7303,登録者リスト!$A$1:$D$43729,4,FALSE)=基本情報!$D$6,O7303,"")),"")</f>
        <v/>
      </c>
    </row>
    <row r="7304" spans="15:16" x14ac:dyDescent="0.15">
      <c r="O7304">
        <v>7303</v>
      </c>
      <c r="P7304" t="str">
        <f>IFERROR(IF(COUNTIF(個人情報!$BI$5:$BI$401,"登録番号" &amp; リスト!O7304)&gt;=1,"",IF(VLOOKUP(O7304,登録者リスト!$A$1:$D$43729,4,FALSE)=基本情報!$D$6,O7304,"")),"")</f>
        <v/>
      </c>
    </row>
    <row r="7305" spans="15:16" x14ac:dyDescent="0.15">
      <c r="O7305">
        <v>7304</v>
      </c>
      <c r="P7305" t="str">
        <f>IFERROR(IF(COUNTIF(個人情報!$BI$5:$BI$401,"登録番号" &amp; リスト!O7305)&gt;=1,"",IF(VLOOKUP(O7305,登録者リスト!$A$1:$D$43729,4,FALSE)=基本情報!$D$6,O7305,"")),"")</f>
        <v/>
      </c>
    </row>
    <row r="7306" spans="15:16" x14ac:dyDescent="0.15">
      <c r="O7306">
        <v>7305</v>
      </c>
      <c r="P7306" t="str">
        <f>IFERROR(IF(COUNTIF(個人情報!$BI$5:$BI$401,"登録番号" &amp; リスト!O7306)&gt;=1,"",IF(VLOOKUP(O7306,登録者リスト!$A$1:$D$43729,4,FALSE)=基本情報!$D$6,O7306,"")),"")</f>
        <v/>
      </c>
    </row>
    <row r="7307" spans="15:16" x14ac:dyDescent="0.15">
      <c r="O7307">
        <v>7306</v>
      </c>
      <c r="P7307" t="str">
        <f>IFERROR(IF(COUNTIF(個人情報!$BI$5:$BI$401,"登録番号" &amp; リスト!O7307)&gt;=1,"",IF(VLOOKUP(O7307,登録者リスト!$A$1:$D$43729,4,FALSE)=基本情報!$D$6,O7307,"")),"")</f>
        <v/>
      </c>
    </row>
    <row r="7308" spans="15:16" x14ac:dyDescent="0.15">
      <c r="O7308">
        <v>7307</v>
      </c>
      <c r="P7308" t="str">
        <f>IFERROR(IF(COUNTIF(個人情報!$BI$5:$BI$401,"登録番号" &amp; リスト!O7308)&gt;=1,"",IF(VLOOKUP(O7308,登録者リスト!$A$1:$D$43729,4,FALSE)=基本情報!$D$6,O7308,"")),"")</f>
        <v/>
      </c>
    </row>
    <row r="7309" spans="15:16" x14ac:dyDescent="0.15">
      <c r="O7309">
        <v>7308</v>
      </c>
      <c r="P7309" t="str">
        <f>IFERROR(IF(COUNTIF(個人情報!$BI$5:$BI$401,"登録番号" &amp; リスト!O7309)&gt;=1,"",IF(VLOOKUP(O7309,登録者リスト!$A$1:$D$43729,4,FALSE)=基本情報!$D$6,O7309,"")),"")</f>
        <v/>
      </c>
    </row>
    <row r="7310" spans="15:16" x14ac:dyDescent="0.15">
      <c r="O7310">
        <v>7309</v>
      </c>
      <c r="P7310" t="str">
        <f>IFERROR(IF(COUNTIF(個人情報!$BI$5:$BI$401,"登録番号" &amp; リスト!O7310)&gt;=1,"",IF(VLOOKUP(O7310,登録者リスト!$A$1:$D$43729,4,FALSE)=基本情報!$D$6,O7310,"")),"")</f>
        <v/>
      </c>
    </row>
    <row r="7311" spans="15:16" x14ac:dyDescent="0.15">
      <c r="O7311">
        <v>7310</v>
      </c>
      <c r="P7311" t="str">
        <f>IFERROR(IF(COUNTIF(個人情報!$BI$5:$BI$401,"登録番号" &amp; リスト!O7311)&gt;=1,"",IF(VLOOKUP(O7311,登録者リスト!$A$1:$D$43729,4,FALSE)=基本情報!$D$6,O7311,"")),"")</f>
        <v/>
      </c>
    </row>
    <row r="7312" spans="15:16" x14ac:dyDescent="0.15">
      <c r="O7312">
        <v>7311</v>
      </c>
      <c r="P7312" t="str">
        <f>IFERROR(IF(COUNTIF(個人情報!$BI$5:$BI$401,"登録番号" &amp; リスト!O7312)&gt;=1,"",IF(VLOOKUP(O7312,登録者リスト!$A$1:$D$43729,4,FALSE)=基本情報!$D$6,O7312,"")),"")</f>
        <v/>
      </c>
    </row>
    <row r="7313" spans="15:16" x14ac:dyDescent="0.15">
      <c r="O7313">
        <v>7312</v>
      </c>
      <c r="P7313" t="str">
        <f>IFERROR(IF(COUNTIF(個人情報!$BI$5:$BI$401,"登録番号" &amp; リスト!O7313)&gt;=1,"",IF(VLOOKUP(O7313,登録者リスト!$A$1:$D$43729,4,FALSE)=基本情報!$D$6,O7313,"")),"")</f>
        <v/>
      </c>
    </row>
    <row r="7314" spans="15:16" x14ac:dyDescent="0.15">
      <c r="O7314">
        <v>7313</v>
      </c>
      <c r="P7314" t="str">
        <f>IFERROR(IF(COUNTIF(個人情報!$BI$5:$BI$401,"登録番号" &amp; リスト!O7314)&gt;=1,"",IF(VLOOKUP(O7314,登録者リスト!$A$1:$D$43729,4,FALSE)=基本情報!$D$6,O7314,"")),"")</f>
        <v/>
      </c>
    </row>
    <row r="7315" spans="15:16" x14ac:dyDescent="0.15">
      <c r="O7315">
        <v>7314</v>
      </c>
      <c r="P7315" t="str">
        <f>IFERROR(IF(COUNTIF(個人情報!$BI$5:$BI$401,"登録番号" &amp; リスト!O7315)&gt;=1,"",IF(VLOOKUP(O7315,登録者リスト!$A$1:$D$43729,4,FALSE)=基本情報!$D$6,O7315,"")),"")</f>
        <v/>
      </c>
    </row>
    <row r="7316" spans="15:16" x14ac:dyDescent="0.15">
      <c r="O7316">
        <v>7315</v>
      </c>
      <c r="P7316" t="str">
        <f>IFERROR(IF(COUNTIF(個人情報!$BI$5:$BI$401,"登録番号" &amp; リスト!O7316)&gt;=1,"",IF(VLOOKUP(O7316,登録者リスト!$A$1:$D$43729,4,FALSE)=基本情報!$D$6,O7316,"")),"")</f>
        <v/>
      </c>
    </row>
    <row r="7317" spans="15:16" x14ac:dyDescent="0.15">
      <c r="O7317">
        <v>7316</v>
      </c>
      <c r="P7317" t="str">
        <f>IFERROR(IF(COUNTIF(個人情報!$BI$5:$BI$401,"登録番号" &amp; リスト!O7317)&gt;=1,"",IF(VLOOKUP(O7317,登録者リスト!$A$1:$D$43729,4,FALSE)=基本情報!$D$6,O7317,"")),"")</f>
        <v/>
      </c>
    </row>
    <row r="7318" spans="15:16" x14ac:dyDescent="0.15">
      <c r="O7318">
        <v>7317</v>
      </c>
      <c r="P7318" t="str">
        <f>IFERROR(IF(COUNTIF(個人情報!$BI$5:$BI$401,"登録番号" &amp; リスト!O7318)&gt;=1,"",IF(VLOOKUP(O7318,登録者リスト!$A$1:$D$43729,4,FALSE)=基本情報!$D$6,O7318,"")),"")</f>
        <v/>
      </c>
    </row>
    <row r="7319" spans="15:16" x14ac:dyDescent="0.15">
      <c r="O7319">
        <v>7318</v>
      </c>
      <c r="P7319" t="str">
        <f>IFERROR(IF(COUNTIF(個人情報!$BI$5:$BI$401,"登録番号" &amp; リスト!O7319)&gt;=1,"",IF(VLOOKUP(O7319,登録者リスト!$A$1:$D$43729,4,FALSE)=基本情報!$D$6,O7319,"")),"")</f>
        <v/>
      </c>
    </row>
    <row r="7320" spans="15:16" x14ac:dyDescent="0.15">
      <c r="O7320">
        <v>7319</v>
      </c>
      <c r="P7320" t="str">
        <f>IFERROR(IF(COUNTIF(個人情報!$BI$5:$BI$401,"登録番号" &amp; リスト!O7320)&gt;=1,"",IF(VLOOKUP(O7320,登録者リスト!$A$1:$D$43729,4,FALSE)=基本情報!$D$6,O7320,"")),"")</f>
        <v/>
      </c>
    </row>
    <row r="7321" spans="15:16" x14ac:dyDescent="0.15">
      <c r="O7321">
        <v>7320</v>
      </c>
      <c r="P7321" t="str">
        <f>IFERROR(IF(COUNTIF(個人情報!$BI$5:$BI$401,"登録番号" &amp; リスト!O7321)&gt;=1,"",IF(VLOOKUP(O7321,登録者リスト!$A$1:$D$43729,4,FALSE)=基本情報!$D$6,O7321,"")),"")</f>
        <v/>
      </c>
    </row>
    <row r="7322" spans="15:16" x14ac:dyDescent="0.15">
      <c r="O7322">
        <v>7321</v>
      </c>
      <c r="P7322" t="str">
        <f>IFERROR(IF(COUNTIF(個人情報!$BI$5:$BI$401,"登録番号" &amp; リスト!O7322)&gt;=1,"",IF(VLOOKUP(O7322,登録者リスト!$A$1:$D$43729,4,FALSE)=基本情報!$D$6,O7322,"")),"")</f>
        <v/>
      </c>
    </row>
    <row r="7323" spans="15:16" x14ac:dyDescent="0.15">
      <c r="O7323">
        <v>7322</v>
      </c>
      <c r="P7323" t="str">
        <f>IFERROR(IF(COUNTIF(個人情報!$BI$5:$BI$401,"登録番号" &amp; リスト!O7323)&gt;=1,"",IF(VLOOKUP(O7323,登録者リスト!$A$1:$D$43729,4,FALSE)=基本情報!$D$6,O7323,"")),"")</f>
        <v/>
      </c>
    </row>
    <row r="7324" spans="15:16" x14ac:dyDescent="0.15">
      <c r="O7324">
        <v>7323</v>
      </c>
      <c r="P7324" t="str">
        <f>IFERROR(IF(COUNTIF(個人情報!$BI$5:$BI$401,"登録番号" &amp; リスト!O7324)&gt;=1,"",IF(VLOOKUP(O7324,登録者リスト!$A$1:$D$43729,4,FALSE)=基本情報!$D$6,O7324,"")),"")</f>
        <v/>
      </c>
    </row>
    <row r="7325" spans="15:16" x14ac:dyDescent="0.15">
      <c r="O7325">
        <v>7324</v>
      </c>
      <c r="P7325" t="str">
        <f>IFERROR(IF(COUNTIF(個人情報!$BI$5:$BI$401,"登録番号" &amp; リスト!O7325)&gt;=1,"",IF(VLOOKUP(O7325,登録者リスト!$A$1:$D$43729,4,FALSE)=基本情報!$D$6,O7325,"")),"")</f>
        <v/>
      </c>
    </row>
    <row r="7326" spans="15:16" x14ac:dyDescent="0.15">
      <c r="O7326">
        <v>7325</v>
      </c>
      <c r="P7326" t="str">
        <f>IFERROR(IF(COUNTIF(個人情報!$BI$5:$BI$401,"登録番号" &amp; リスト!O7326)&gt;=1,"",IF(VLOOKUP(O7326,登録者リスト!$A$1:$D$43729,4,FALSE)=基本情報!$D$6,O7326,"")),"")</f>
        <v/>
      </c>
    </row>
    <row r="7327" spans="15:16" x14ac:dyDescent="0.15">
      <c r="O7327">
        <v>7326</v>
      </c>
      <c r="P7327" t="str">
        <f>IFERROR(IF(COUNTIF(個人情報!$BI$5:$BI$401,"登録番号" &amp; リスト!O7327)&gt;=1,"",IF(VLOOKUP(O7327,登録者リスト!$A$1:$D$43729,4,FALSE)=基本情報!$D$6,O7327,"")),"")</f>
        <v/>
      </c>
    </row>
    <row r="7328" spans="15:16" x14ac:dyDescent="0.15">
      <c r="O7328">
        <v>7327</v>
      </c>
      <c r="P7328" t="str">
        <f>IFERROR(IF(COUNTIF(個人情報!$BI$5:$BI$401,"登録番号" &amp; リスト!O7328)&gt;=1,"",IF(VLOOKUP(O7328,登録者リスト!$A$1:$D$43729,4,FALSE)=基本情報!$D$6,O7328,"")),"")</f>
        <v/>
      </c>
    </row>
    <row r="7329" spans="15:16" x14ac:dyDescent="0.15">
      <c r="O7329">
        <v>7328</v>
      </c>
      <c r="P7329" t="str">
        <f>IFERROR(IF(COUNTIF(個人情報!$BI$5:$BI$401,"登録番号" &amp; リスト!O7329)&gt;=1,"",IF(VLOOKUP(O7329,登録者リスト!$A$1:$D$43729,4,FALSE)=基本情報!$D$6,O7329,"")),"")</f>
        <v/>
      </c>
    </row>
    <row r="7330" spans="15:16" x14ac:dyDescent="0.15">
      <c r="O7330">
        <v>7329</v>
      </c>
      <c r="P7330" t="str">
        <f>IFERROR(IF(COUNTIF(個人情報!$BI$5:$BI$401,"登録番号" &amp; リスト!O7330)&gt;=1,"",IF(VLOOKUP(O7330,登録者リスト!$A$1:$D$43729,4,FALSE)=基本情報!$D$6,O7330,"")),"")</f>
        <v/>
      </c>
    </row>
    <row r="7331" spans="15:16" x14ac:dyDescent="0.15">
      <c r="O7331">
        <v>7330</v>
      </c>
      <c r="P7331" t="str">
        <f>IFERROR(IF(COUNTIF(個人情報!$BI$5:$BI$401,"登録番号" &amp; リスト!O7331)&gt;=1,"",IF(VLOOKUP(O7331,登録者リスト!$A$1:$D$43729,4,FALSE)=基本情報!$D$6,O7331,"")),"")</f>
        <v/>
      </c>
    </row>
    <row r="7332" spans="15:16" x14ac:dyDescent="0.15">
      <c r="O7332">
        <v>7331</v>
      </c>
      <c r="P7332" t="str">
        <f>IFERROR(IF(COUNTIF(個人情報!$BI$5:$BI$401,"登録番号" &amp; リスト!O7332)&gt;=1,"",IF(VLOOKUP(O7332,登録者リスト!$A$1:$D$43729,4,FALSE)=基本情報!$D$6,O7332,"")),"")</f>
        <v/>
      </c>
    </row>
    <row r="7333" spans="15:16" x14ac:dyDescent="0.15">
      <c r="O7333">
        <v>7332</v>
      </c>
      <c r="P7333" t="str">
        <f>IFERROR(IF(COUNTIF(個人情報!$BI$5:$BI$401,"登録番号" &amp; リスト!O7333)&gt;=1,"",IF(VLOOKUP(O7333,登録者リスト!$A$1:$D$43729,4,FALSE)=基本情報!$D$6,O7333,"")),"")</f>
        <v/>
      </c>
    </row>
    <row r="7334" spans="15:16" x14ac:dyDescent="0.15">
      <c r="O7334">
        <v>7333</v>
      </c>
      <c r="P7334" t="str">
        <f>IFERROR(IF(COUNTIF(個人情報!$BI$5:$BI$401,"登録番号" &amp; リスト!O7334)&gt;=1,"",IF(VLOOKUP(O7334,登録者リスト!$A$1:$D$43729,4,FALSE)=基本情報!$D$6,O7334,"")),"")</f>
        <v/>
      </c>
    </row>
    <row r="7335" spans="15:16" x14ac:dyDescent="0.15">
      <c r="O7335">
        <v>7334</v>
      </c>
      <c r="P7335" t="str">
        <f>IFERROR(IF(COUNTIF(個人情報!$BI$5:$BI$401,"登録番号" &amp; リスト!O7335)&gt;=1,"",IF(VLOOKUP(O7335,登録者リスト!$A$1:$D$43729,4,FALSE)=基本情報!$D$6,O7335,"")),"")</f>
        <v/>
      </c>
    </row>
    <row r="7336" spans="15:16" x14ac:dyDescent="0.15">
      <c r="O7336">
        <v>7335</v>
      </c>
      <c r="P7336" t="str">
        <f>IFERROR(IF(COUNTIF(個人情報!$BI$5:$BI$401,"登録番号" &amp; リスト!O7336)&gt;=1,"",IF(VLOOKUP(O7336,登録者リスト!$A$1:$D$43729,4,FALSE)=基本情報!$D$6,O7336,"")),"")</f>
        <v/>
      </c>
    </row>
    <row r="7337" spans="15:16" x14ac:dyDescent="0.15">
      <c r="O7337">
        <v>7336</v>
      </c>
      <c r="P7337" t="str">
        <f>IFERROR(IF(COUNTIF(個人情報!$BI$5:$BI$401,"登録番号" &amp; リスト!O7337)&gt;=1,"",IF(VLOOKUP(O7337,登録者リスト!$A$1:$D$43729,4,FALSE)=基本情報!$D$6,O7337,"")),"")</f>
        <v/>
      </c>
    </row>
    <row r="7338" spans="15:16" x14ac:dyDescent="0.15">
      <c r="O7338">
        <v>7337</v>
      </c>
      <c r="P7338" t="str">
        <f>IFERROR(IF(COUNTIF(個人情報!$BI$5:$BI$401,"登録番号" &amp; リスト!O7338)&gt;=1,"",IF(VLOOKUP(O7338,登録者リスト!$A$1:$D$43729,4,FALSE)=基本情報!$D$6,O7338,"")),"")</f>
        <v/>
      </c>
    </row>
    <row r="7339" spans="15:16" x14ac:dyDescent="0.15">
      <c r="O7339">
        <v>7338</v>
      </c>
      <c r="P7339" t="str">
        <f>IFERROR(IF(COUNTIF(個人情報!$BI$5:$BI$401,"登録番号" &amp; リスト!O7339)&gt;=1,"",IF(VLOOKUP(O7339,登録者リスト!$A$1:$D$43729,4,FALSE)=基本情報!$D$6,O7339,"")),"")</f>
        <v/>
      </c>
    </row>
    <row r="7340" spans="15:16" x14ac:dyDescent="0.15">
      <c r="O7340">
        <v>7339</v>
      </c>
      <c r="P7340" t="str">
        <f>IFERROR(IF(COUNTIF(個人情報!$BI$5:$BI$401,"登録番号" &amp; リスト!O7340)&gt;=1,"",IF(VLOOKUP(O7340,登録者リスト!$A$1:$D$43729,4,FALSE)=基本情報!$D$6,O7340,"")),"")</f>
        <v/>
      </c>
    </row>
    <row r="7341" spans="15:16" x14ac:dyDescent="0.15">
      <c r="O7341">
        <v>7340</v>
      </c>
      <c r="P7341" t="str">
        <f>IFERROR(IF(COUNTIF(個人情報!$BI$5:$BI$401,"登録番号" &amp; リスト!O7341)&gt;=1,"",IF(VLOOKUP(O7341,登録者リスト!$A$1:$D$43729,4,FALSE)=基本情報!$D$6,O7341,"")),"")</f>
        <v/>
      </c>
    </row>
    <row r="7342" spans="15:16" x14ac:dyDescent="0.15">
      <c r="O7342">
        <v>7341</v>
      </c>
      <c r="P7342" t="str">
        <f>IFERROR(IF(COUNTIF(個人情報!$BI$5:$BI$401,"登録番号" &amp; リスト!O7342)&gt;=1,"",IF(VLOOKUP(O7342,登録者リスト!$A$1:$D$43729,4,FALSE)=基本情報!$D$6,O7342,"")),"")</f>
        <v/>
      </c>
    </row>
    <row r="7343" spans="15:16" x14ac:dyDescent="0.15">
      <c r="O7343">
        <v>7342</v>
      </c>
      <c r="P7343" t="str">
        <f>IFERROR(IF(COUNTIF(個人情報!$BI$5:$BI$401,"登録番号" &amp; リスト!O7343)&gt;=1,"",IF(VLOOKUP(O7343,登録者リスト!$A$1:$D$43729,4,FALSE)=基本情報!$D$6,O7343,"")),"")</f>
        <v/>
      </c>
    </row>
    <row r="7344" spans="15:16" x14ac:dyDescent="0.15">
      <c r="O7344">
        <v>7343</v>
      </c>
      <c r="P7344" t="str">
        <f>IFERROR(IF(COUNTIF(個人情報!$BI$5:$BI$401,"登録番号" &amp; リスト!O7344)&gt;=1,"",IF(VLOOKUP(O7344,登録者リスト!$A$1:$D$43729,4,FALSE)=基本情報!$D$6,O7344,"")),"")</f>
        <v/>
      </c>
    </row>
    <row r="7345" spans="15:16" x14ac:dyDescent="0.15">
      <c r="O7345">
        <v>7344</v>
      </c>
      <c r="P7345" t="str">
        <f>IFERROR(IF(COUNTIF(個人情報!$BI$5:$BI$401,"登録番号" &amp; リスト!O7345)&gt;=1,"",IF(VLOOKUP(O7345,登録者リスト!$A$1:$D$43729,4,FALSE)=基本情報!$D$6,O7345,"")),"")</f>
        <v/>
      </c>
    </row>
    <row r="7346" spans="15:16" x14ac:dyDescent="0.15">
      <c r="O7346">
        <v>7345</v>
      </c>
      <c r="P7346" t="str">
        <f>IFERROR(IF(COUNTIF(個人情報!$BI$5:$BI$401,"登録番号" &amp; リスト!O7346)&gt;=1,"",IF(VLOOKUP(O7346,登録者リスト!$A$1:$D$43729,4,FALSE)=基本情報!$D$6,O7346,"")),"")</f>
        <v/>
      </c>
    </row>
    <row r="7347" spans="15:16" x14ac:dyDescent="0.15">
      <c r="O7347">
        <v>7346</v>
      </c>
      <c r="P7347" t="str">
        <f>IFERROR(IF(COUNTIF(個人情報!$BI$5:$BI$401,"登録番号" &amp; リスト!O7347)&gt;=1,"",IF(VLOOKUP(O7347,登録者リスト!$A$1:$D$43729,4,FALSE)=基本情報!$D$6,O7347,"")),"")</f>
        <v/>
      </c>
    </row>
    <row r="7348" spans="15:16" x14ac:dyDescent="0.15">
      <c r="O7348">
        <v>7347</v>
      </c>
      <c r="P7348" t="str">
        <f>IFERROR(IF(COUNTIF(個人情報!$BI$5:$BI$401,"登録番号" &amp; リスト!O7348)&gt;=1,"",IF(VLOOKUP(O7348,登録者リスト!$A$1:$D$43729,4,FALSE)=基本情報!$D$6,O7348,"")),"")</f>
        <v/>
      </c>
    </row>
    <row r="7349" spans="15:16" x14ac:dyDescent="0.15">
      <c r="O7349">
        <v>7348</v>
      </c>
      <c r="P7349" t="str">
        <f>IFERROR(IF(COUNTIF(個人情報!$BI$5:$BI$401,"登録番号" &amp; リスト!O7349)&gt;=1,"",IF(VLOOKUP(O7349,登録者リスト!$A$1:$D$43729,4,FALSE)=基本情報!$D$6,O7349,"")),"")</f>
        <v/>
      </c>
    </row>
    <row r="7350" spans="15:16" x14ac:dyDescent="0.15">
      <c r="O7350">
        <v>7349</v>
      </c>
      <c r="P7350" t="str">
        <f>IFERROR(IF(COUNTIF(個人情報!$BI$5:$BI$401,"登録番号" &amp; リスト!O7350)&gt;=1,"",IF(VLOOKUP(O7350,登録者リスト!$A$1:$D$43729,4,FALSE)=基本情報!$D$6,O7350,"")),"")</f>
        <v/>
      </c>
    </row>
    <row r="7351" spans="15:16" x14ac:dyDescent="0.15">
      <c r="O7351">
        <v>7350</v>
      </c>
      <c r="P7351" t="str">
        <f>IFERROR(IF(COUNTIF(個人情報!$BI$5:$BI$401,"登録番号" &amp; リスト!O7351)&gt;=1,"",IF(VLOOKUP(O7351,登録者リスト!$A$1:$D$43729,4,FALSE)=基本情報!$D$6,O7351,"")),"")</f>
        <v/>
      </c>
    </row>
    <row r="7352" spans="15:16" x14ac:dyDescent="0.15">
      <c r="O7352">
        <v>7351</v>
      </c>
      <c r="P7352" t="str">
        <f>IFERROR(IF(COUNTIF(個人情報!$BI$5:$BI$401,"登録番号" &amp; リスト!O7352)&gt;=1,"",IF(VLOOKUP(O7352,登録者リスト!$A$1:$D$43729,4,FALSE)=基本情報!$D$6,O7352,"")),"")</f>
        <v/>
      </c>
    </row>
    <row r="7353" spans="15:16" x14ac:dyDescent="0.15">
      <c r="O7353">
        <v>7352</v>
      </c>
      <c r="P7353" t="str">
        <f>IFERROR(IF(COUNTIF(個人情報!$BI$5:$BI$401,"登録番号" &amp; リスト!O7353)&gt;=1,"",IF(VLOOKUP(O7353,登録者リスト!$A$1:$D$43729,4,FALSE)=基本情報!$D$6,O7353,"")),"")</f>
        <v/>
      </c>
    </row>
    <row r="7354" spans="15:16" x14ac:dyDescent="0.15">
      <c r="O7354">
        <v>7353</v>
      </c>
      <c r="P7354" t="str">
        <f>IFERROR(IF(COUNTIF(個人情報!$BI$5:$BI$401,"登録番号" &amp; リスト!O7354)&gt;=1,"",IF(VLOOKUP(O7354,登録者リスト!$A$1:$D$43729,4,FALSE)=基本情報!$D$6,O7354,"")),"")</f>
        <v/>
      </c>
    </row>
    <row r="7355" spans="15:16" x14ac:dyDescent="0.15">
      <c r="O7355">
        <v>7354</v>
      </c>
      <c r="P7355" t="str">
        <f>IFERROR(IF(COUNTIF(個人情報!$BI$5:$BI$401,"登録番号" &amp; リスト!O7355)&gt;=1,"",IF(VLOOKUP(O7355,登録者リスト!$A$1:$D$43729,4,FALSE)=基本情報!$D$6,O7355,"")),"")</f>
        <v/>
      </c>
    </row>
    <row r="7356" spans="15:16" x14ac:dyDescent="0.15">
      <c r="O7356">
        <v>7355</v>
      </c>
      <c r="P7356" t="str">
        <f>IFERROR(IF(COUNTIF(個人情報!$BI$5:$BI$401,"登録番号" &amp; リスト!O7356)&gt;=1,"",IF(VLOOKUP(O7356,登録者リスト!$A$1:$D$43729,4,FALSE)=基本情報!$D$6,O7356,"")),"")</f>
        <v/>
      </c>
    </row>
    <row r="7357" spans="15:16" x14ac:dyDescent="0.15">
      <c r="O7357">
        <v>7356</v>
      </c>
      <c r="P7357" t="str">
        <f>IFERROR(IF(COUNTIF(個人情報!$BI$5:$BI$401,"登録番号" &amp; リスト!O7357)&gt;=1,"",IF(VLOOKUP(O7357,登録者リスト!$A$1:$D$43729,4,FALSE)=基本情報!$D$6,O7357,"")),"")</f>
        <v/>
      </c>
    </row>
    <row r="7358" spans="15:16" x14ac:dyDescent="0.15">
      <c r="O7358">
        <v>7357</v>
      </c>
      <c r="P7358" t="str">
        <f>IFERROR(IF(COUNTIF(個人情報!$BI$5:$BI$401,"登録番号" &amp; リスト!O7358)&gt;=1,"",IF(VLOOKUP(O7358,登録者リスト!$A$1:$D$43729,4,FALSE)=基本情報!$D$6,O7358,"")),"")</f>
        <v/>
      </c>
    </row>
    <row r="7359" spans="15:16" x14ac:dyDescent="0.15">
      <c r="O7359">
        <v>7358</v>
      </c>
      <c r="P7359" t="str">
        <f>IFERROR(IF(COUNTIF(個人情報!$BI$5:$BI$401,"登録番号" &amp; リスト!O7359)&gt;=1,"",IF(VLOOKUP(O7359,登録者リスト!$A$1:$D$43729,4,FALSE)=基本情報!$D$6,O7359,"")),"")</f>
        <v/>
      </c>
    </row>
    <row r="7360" spans="15:16" x14ac:dyDescent="0.15">
      <c r="O7360">
        <v>7359</v>
      </c>
      <c r="P7360" t="str">
        <f>IFERROR(IF(COUNTIF(個人情報!$BI$5:$BI$401,"登録番号" &amp; リスト!O7360)&gt;=1,"",IF(VLOOKUP(O7360,登録者リスト!$A$1:$D$43729,4,FALSE)=基本情報!$D$6,O7360,"")),"")</f>
        <v/>
      </c>
    </row>
    <row r="7361" spans="15:16" x14ac:dyDescent="0.15">
      <c r="O7361">
        <v>7360</v>
      </c>
      <c r="P7361" t="str">
        <f>IFERROR(IF(COUNTIF(個人情報!$BI$5:$BI$401,"登録番号" &amp; リスト!O7361)&gt;=1,"",IF(VLOOKUP(O7361,登録者リスト!$A$1:$D$43729,4,FALSE)=基本情報!$D$6,O7361,"")),"")</f>
        <v/>
      </c>
    </row>
    <row r="7362" spans="15:16" x14ac:dyDescent="0.15">
      <c r="O7362">
        <v>7361</v>
      </c>
      <c r="P7362" t="str">
        <f>IFERROR(IF(COUNTIF(個人情報!$BI$5:$BI$401,"登録番号" &amp; リスト!O7362)&gt;=1,"",IF(VLOOKUP(O7362,登録者リスト!$A$1:$D$43729,4,FALSE)=基本情報!$D$6,O7362,"")),"")</f>
        <v/>
      </c>
    </row>
    <row r="7363" spans="15:16" x14ac:dyDescent="0.15">
      <c r="O7363">
        <v>7362</v>
      </c>
      <c r="P7363" t="str">
        <f>IFERROR(IF(COUNTIF(個人情報!$BI$5:$BI$401,"登録番号" &amp; リスト!O7363)&gt;=1,"",IF(VLOOKUP(O7363,登録者リスト!$A$1:$D$43729,4,FALSE)=基本情報!$D$6,O7363,"")),"")</f>
        <v/>
      </c>
    </row>
    <row r="7364" spans="15:16" x14ac:dyDescent="0.15">
      <c r="O7364">
        <v>7363</v>
      </c>
      <c r="P7364" t="str">
        <f>IFERROR(IF(COUNTIF(個人情報!$BI$5:$BI$401,"登録番号" &amp; リスト!O7364)&gt;=1,"",IF(VLOOKUP(O7364,登録者リスト!$A$1:$D$43729,4,FALSE)=基本情報!$D$6,O7364,"")),"")</f>
        <v/>
      </c>
    </row>
    <row r="7365" spans="15:16" x14ac:dyDescent="0.15">
      <c r="O7365">
        <v>7364</v>
      </c>
      <c r="P7365" t="str">
        <f>IFERROR(IF(COUNTIF(個人情報!$BI$5:$BI$401,"登録番号" &amp; リスト!O7365)&gt;=1,"",IF(VLOOKUP(O7365,登録者リスト!$A$1:$D$43729,4,FALSE)=基本情報!$D$6,O7365,"")),"")</f>
        <v/>
      </c>
    </row>
    <row r="7366" spans="15:16" x14ac:dyDescent="0.15">
      <c r="O7366">
        <v>7365</v>
      </c>
      <c r="P7366" t="str">
        <f>IFERROR(IF(COUNTIF(個人情報!$BI$5:$BI$401,"登録番号" &amp; リスト!O7366)&gt;=1,"",IF(VLOOKUP(O7366,登録者リスト!$A$1:$D$43729,4,FALSE)=基本情報!$D$6,O7366,"")),"")</f>
        <v/>
      </c>
    </row>
    <row r="7367" spans="15:16" x14ac:dyDescent="0.15">
      <c r="O7367">
        <v>7366</v>
      </c>
      <c r="P7367" t="str">
        <f>IFERROR(IF(COUNTIF(個人情報!$BI$5:$BI$401,"登録番号" &amp; リスト!O7367)&gt;=1,"",IF(VLOOKUP(O7367,登録者リスト!$A$1:$D$43729,4,FALSE)=基本情報!$D$6,O7367,"")),"")</f>
        <v/>
      </c>
    </row>
    <row r="7368" spans="15:16" x14ac:dyDescent="0.15">
      <c r="O7368">
        <v>7367</v>
      </c>
      <c r="P7368" t="str">
        <f>IFERROR(IF(COUNTIF(個人情報!$BI$5:$BI$401,"登録番号" &amp; リスト!O7368)&gt;=1,"",IF(VLOOKUP(O7368,登録者リスト!$A$1:$D$43729,4,FALSE)=基本情報!$D$6,O7368,"")),"")</f>
        <v/>
      </c>
    </row>
    <row r="7369" spans="15:16" x14ac:dyDescent="0.15">
      <c r="O7369">
        <v>7368</v>
      </c>
      <c r="P7369" t="str">
        <f>IFERROR(IF(COUNTIF(個人情報!$BI$5:$BI$401,"登録番号" &amp; リスト!O7369)&gt;=1,"",IF(VLOOKUP(O7369,登録者リスト!$A$1:$D$43729,4,FALSE)=基本情報!$D$6,O7369,"")),"")</f>
        <v/>
      </c>
    </row>
    <row r="7370" spans="15:16" x14ac:dyDescent="0.15">
      <c r="O7370">
        <v>7369</v>
      </c>
      <c r="P7370" t="str">
        <f>IFERROR(IF(COUNTIF(個人情報!$BI$5:$BI$401,"登録番号" &amp; リスト!O7370)&gt;=1,"",IF(VLOOKUP(O7370,登録者リスト!$A$1:$D$43729,4,FALSE)=基本情報!$D$6,O7370,"")),"")</f>
        <v/>
      </c>
    </row>
    <row r="7371" spans="15:16" x14ac:dyDescent="0.15">
      <c r="O7371">
        <v>7370</v>
      </c>
      <c r="P7371" t="str">
        <f>IFERROR(IF(COUNTIF(個人情報!$BI$5:$BI$401,"登録番号" &amp; リスト!O7371)&gt;=1,"",IF(VLOOKUP(O7371,登録者リスト!$A$1:$D$43729,4,FALSE)=基本情報!$D$6,O7371,"")),"")</f>
        <v/>
      </c>
    </row>
    <row r="7372" spans="15:16" x14ac:dyDescent="0.15">
      <c r="O7372">
        <v>7371</v>
      </c>
      <c r="P7372" t="str">
        <f>IFERROR(IF(COUNTIF(個人情報!$BI$5:$BI$401,"登録番号" &amp; リスト!O7372)&gt;=1,"",IF(VLOOKUP(O7372,登録者リスト!$A$1:$D$43729,4,FALSE)=基本情報!$D$6,O7372,"")),"")</f>
        <v/>
      </c>
    </row>
    <row r="7373" spans="15:16" x14ac:dyDescent="0.15">
      <c r="O7373">
        <v>7372</v>
      </c>
      <c r="P7373" t="str">
        <f>IFERROR(IF(COUNTIF(個人情報!$BI$5:$BI$401,"登録番号" &amp; リスト!O7373)&gt;=1,"",IF(VLOOKUP(O7373,登録者リスト!$A$1:$D$43729,4,FALSE)=基本情報!$D$6,O7373,"")),"")</f>
        <v/>
      </c>
    </row>
    <row r="7374" spans="15:16" x14ac:dyDescent="0.15">
      <c r="O7374">
        <v>7373</v>
      </c>
      <c r="P7374" t="str">
        <f>IFERROR(IF(COUNTIF(個人情報!$BI$5:$BI$401,"登録番号" &amp; リスト!O7374)&gt;=1,"",IF(VLOOKUP(O7374,登録者リスト!$A$1:$D$43729,4,FALSE)=基本情報!$D$6,O7374,"")),"")</f>
        <v/>
      </c>
    </row>
    <row r="7375" spans="15:16" x14ac:dyDescent="0.15">
      <c r="O7375">
        <v>7374</v>
      </c>
      <c r="P7375" t="str">
        <f>IFERROR(IF(COUNTIF(個人情報!$BI$5:$BI$401,"登録番号" &amp; リスト!O7375)&gt;=1,"",IF(VLOOKUP(O7375,登録者リスト!$A$1:$D$43729,4,FALSE)=基本情報!$D$6,O7375,"")),"")</f>
        <v/>
      </c>
    </row>
    <row r="7376" spans="15:16" x14ac:dyDescent="0.15">
      <c r="O7376">
        <v>7375</v>
      </c>
      <c r="P7376" t="str">
        <f>IFERROR(IF(COUNTIF(個人情報!$BI$5:$BI$401,"登録番号" &amp; リスト!O7376)&gt;=1,"",IF(VLOOKUP(O7376,登録者リスト!$A$1:$D$43729,4,FALSE)=基本情報!$D$6,O7376,"")),"")</f>
        <v/>
      </c>
    </row>
    <row r="7377" spans="15:16" x14ac:dyDescent="0.15">
      <c r="O7377">
        <v>7376</v>
      </c>
      <c r="P7377" t="str">
        <f>IFERROR(IF(COUNTIF(個人情報!$BI$5:$BI$401,"登録番号" &amp; リスト!O7377)&gt;=1,"",IF(VLOOKUP(O7377,登録者リスト!$A$1:$D$43729,4,FALSE)=基本情報!$D$6,O7377,"")),"")</f>
        <v/>
      </c>
    </row>
    <row r="7378" spans="15:16" x14ac:dyDescent="0.15">
      <c r="O7378">
        <v>7377</v>
      </c>
      <c r="P7378" t="str">
        <f>IFERROR(IF(COUNTIF(個人情報!$BI$5:$BI$401,"登録番号" &amp; リスト!O7378)&gt;=1,"",IF(VLOOKUP(O7378,登録者リスト!$A$1:$D$43729,4,FALSE)=基本情報!$D$6,O7378,"")),"")</f>
        <v/>
      </c>
    </row>
    <row r="7379" spans="15:16" x14ac:dyDescent="0.15">
      <c r="O7379">
        <v>7378</v>
      </c>
      <c r="P7379" t="str">
        <f>IFERROR(IF(COUNTIF(個人情報!$BI$5:$BI$401,"登録番号" &amp; リスト!O7379)&gt;=1,"",IF(VLOOKUP(O7379,登録者リスト!$A$1:$D$43729,4,FALSE)=基本情報!$D$6,O7379,"")),"")</f>
        <v/>
      </c>
    </row>
    <row r="7380" spans="15:16" x14ac:dyDescent="0.15">
      <c r="O7380">
        <v>7379</v>
      </c>
      <c r="P7380" t="str">
        <f>IFERROR(IF(COUNTIF(個人情報!$BI$5:$BI$401,"登録番号" &amp; リスト!O7380)&gt;=1,"",IF(VLOOKUP(O7380,登録者リスト!$A$1:$D$43729,4,FALSE)=基本情報!$D$6,O7380,"")),"")</f>
        <v/>
      </c>
    </row>
    <row r="7381" spans="15:16" x14ac:dyDescent="0.15">
      <c r="O7381">
        <v>7380</v>
      </c>
      <c r="P7381" t="str">
        <f>IFERROR(IF(COUNTIF(個人情報!$BI$5:$BI$401,"登録番号" &amp; リスト!O7381)&gt;=1,"",IF(VLOOKUP(O7381,登録者リスト!$A$1:$D$43729,4,FALSE)=基本情報!$D$6,O7381,"")),"")</f>
        <v/>
      </c>
    </row>
    <row r="7382" spans="15:16" x14ac:dyDescent="0.15">
      <c r="O7382">
        <v>7381</v>
      </c>
      <c r="P7382" t="str">
        <f>IFERROR(IF(COUNTIF(個人情報!$BI$5:$BI$401,"登録番号" &amp; リスト!O7382)&gt;=1,"",IF(VLOOKUP(O7382,登録者リスト!$A$1:$D$43729,4,FALSE)=基本情報!$D$6,O7382,"")),"")</f>
        <v/>
      </c>
    </row>
    <row r="7383" spans="15:16" x14ac:dyDescent="0.15">
      <c r="O7383">
        <v>7382</v>
      </c>
      <c r="P7383" t="str">
        <f>IFERROR(IF(COUNTIF(個人情報!$BI$5:$BI$401,"登録番号" &amp; リスト!O7383)&gt;=1,"",IF(VLOOKUP(O7383,登録者リスト!$A$1:$D$43729,4,FALSE)=基本情報!$D$6,O7383,"")),"")</f>
        <v/>
      </c>
    </row>
    <row r="7384" spans="15:16" x14ac:dyDescent="0.15">
      <c r="O7384">
        <v>7383</v>
      </c>
      <c r="P7384" t="str">
        <f>IFERROR(IF(COUNTIF(個人情報!$BI$5:$BI$401,"登録番号" &amp; リスト!O7384)&gt;=1,"",IF(VLOOKUP(O7384,登録者リスト!$A$1:$D$43729,4,FALSE)=基本情報!$D$6,O7384,"")),"")</f>
        <v/>
      </c>
    </row>
    <row r="7385" spans="15:16" x14ac:dyDescent="0.15">
      <c r="O7385">
        <v>7384</v>
      </c>
      <c r="P7385" t="str">
        <f>IFERROR(IF(COUNTIF(個人情報!$BI$5:$BI$401,"登録番号" &amp; リスト!O7385)&gt;=1,"",IF(VLOOKUP(O7385,登録者リスト!$A$1:$D$43729,4,FALSE)=基本情報!$D$6,O7385,"")),"")</f>
        <v/>
      </c>
    </row>
    <row r="7386" spans="15:16" x14ac:dyDescent="0.15">
      <c r="O7386">
        <v>7385</v>
      </c>
      <c r="P7386" t="str">
        <f>IFERROR(IF(COUNTIF(個人情報!$BI$5:$BI$401,"登録番号" &amp; リスト!O7386)&gt;=1,"",IF(VLOOKUP(O7386,登録者リスト!$A$1:$D$43729,4,FALSE)=基本情報!$D$6,O7386,"")),"")</f>
        <v/>
      </c>
    </row>
    <row r="7387" spans="15:16" x14ac:dyDescent="0.15">
      <c r="O7387">
        <v>7386</v>
      </c>
      <c r="P7387" t="str">
        <f>IFERROR(IF(COUNTIF(個人情報!$BI$5:$BI$401,"登録番号" &amp; リスト!O7387)&gt;=1,"",IF(VLOOKUP(O7387,登録者リスト!$A$1:$D$43729,4,FALSE)=基本情報!$D$6,O7387,"")),"")</f>
        <v/>
      </c>
    </row>
    <row r="7388" spans="15:16" x14ac:dyDescent="0.15">
      <c r="O7388">
        <v>7387</v>
      </c>
      <c r="P7388" t="str">
        <f>IFERROR(IF(COUNTIF(個人情報!$BI$5:$BI$401,"登録番号" &amp; リスト!O7388)&gt;=1,"",IF(VLOOKUP(O7388,登録者リスト!$A$1:$D$43729,4,FALSE)=基本情報!$D$6,O7388,"")),"")</f>
        <v/>
      </c>
    </row>
    <row r="7389" spans="15:16" x14ac:dyDescent="0.15">
      <c r="O7389">
        <v>7388</v>
      </c>
      <c r="P7389" t="str">
        <f>IFERROR(IF(COUNTIF(個人情報!$BI$5:$BI$401,"登録番号" &amp; リスト!O7389)&gt;=1,"",IF(VLOOKUP(O7389,登録者リスト!$A$1:$D$43729,4,FALSE)=基本情報!$D$6,O7389,"")),"")</f>
        <v/>
      </c>
    </row>
    <row r="7390" spans="15:16" x14ac:dyDescent="0.15">
      <c r="O7390">
        <v>7389</v>
      </c>
      <c r="P7390" t="str">
        <f>IFERROR(IF(COUNTIF(個人情報!$BI$5:$BI$401,"登録番号" &amp; リスト!O7390)&gt;=1,"",IF(VLOOKUP(O7390,登録者リスト!$A$1:$D$43729,4,FALSE)=基本情報!$D$6,O7390,"")),"")</f>
        <v/>
      </c>
    </row>
    <row r="7391" spans="15:16" x14ac:dyDescent="0.15">
      <c r="O7391">
        <v>7390</v>
      </c>
      <c r="P7391" t="str">
        <f>IFERROR(IF(COUNTIF(個人情報!$BI$5:$BI$401,"登録番号" &amp; リスト!O7391)&gt;=1,"",IF(VLOOKUP(O7391,登録者リスト!$A$1:$D$43729,4,FALSE)=基本情報!$D$6,O7391,"")),"")</f>
        <v/>
      </c>
    </row>
    <row r="7392" spans="15:16" x14ac:dyDescent="0.15">
      <c r="O7392">
        <v>7391</v>
      </c>
      <c r="P7392" t="str">
        <f>IFERROR(IF(COUNTIF(個人情報!$BI$5:$BI$401,"登録番号" &amp; リスト!O7392)&gt;=1,"",IF(VLOOKUP(O7392,登録者リスト!$A$1:$D$43729,4,FALSE)=基本情報!$D$6,O7392,"")),"")</f>
        <v/>
      </c>
    </row>
    <row r="7393" spans="15:16" x14ac:dyDescent="0.15">
      <c r="O7393">
        <v>7392</v>
      </c>
      <c r="P7393" t="str">
        <f>IFERROR(IF(COUNTIF(個人情報!$BI$5:$BI$401,"登録番号" &amp; リスト!O7393)&gt;=1,"",IF(VLOOKUP(O7393,登録者リスト!$A$1:$D$43729,4,FALSE)=基本情報!$D$6,O7393,"")),"")</f>
        <v/>
      </c>
    </row>
    <row r="7394" spans="15:16" x14ac:dyDescent="0.15">
      <c r="O7394">
        <v>7393</v>
      </c>
      <c r="P7394" t="str">
        <f>IFERROR(IF(COUNTIF(個人情報!$BI$5:$BI$401,"登録番号" &amp; リスト!O7394)&gt;=1,"",IF(VLOOKUP(O7394,登録者リスト!$A$1:$D$43729,4,FALSE)=基本情報!$D$6,O7394,"")),"")</f>
        <v/>
      </c>
    </row>
    <row r="7395" spans="15:16" x14ac:dyDescent="0.15">
      <c r="O7395">
        <v>7394</v>
      </c>
      <c r="P7395" t="str">
        <f>IFERROR(IF(COUNTIF(個人情報!$BI$5:$BI$401,"登録番号" &amp; リスト!O7395)&gt;=1,"",IF(VLOOKUP(O7395,登録者リスト!$A$1:$D$43729,4,FALSE)=基本情報!$D$6,O7395,"")),"")</f>
        <v/>
      </c>
    </row>
    <row r="7396" spans="15:16" x14ac:dyDescent="0.15">
      <c r="O7396">
        <v>7395</v>
      </c>
      <c r="P7396" t="str">
        <f>IFERROR(IF(COUNTIF(個人情報!$BI$5:$BI$401,"登録番号" &amp; リスト!O7396)&gt;=1,"",IF(VLOOKUP(O7396,登録者リスト!$A$1:$D$43729,4,FALSE)=基本情報!$D$6,O7396,"")),"")</f>
        <v/>
      </c>
    </row>
    <row r="7397" spans="15:16" x14ac:dyDescent="0.15">
      <c r="O7397">
        <v>7396</v>
      </c>
      <c r="P7397" t="str">
        <f>IFERROR(IF(COUNTIF(個人情報!$BI$5:$BI$401,"登録番号" &amp; リスト!O7397)&gt;=1,"",IF(VLOOKUP(O7397,登録者リスト!$A$1:$D$43729,4,FALSE)=基本情報!$D$6,O7397,"")),"")</f>
        <v/>
      </c>
    </row>
    <row r="7398" spans="15:16" x14ac:dyDescent="0.15">
      <c r="O7398">
        <v>7397</v>
      </c>
      <c r="P7398" t="str">
        <f>IFERROR(IF(COUNTIF(個人情報!$BI$5:$BI$401,"登録番号" &amp; リスト!O7398)&gt;=1,"",IF(VLOOKUP(O7398,登録者リスト!$A$1:$D$43729,4,FALSE)=基本情報!$D$6,O7398,"")),"")</f>
        <v/>
      </c>
    </row>
    <row r="7399" spans="15:16" x14ac:dyDescent="0.15">
      <c r="O7399">
        <v>7398</v>
      </c>
      <c r="P7399" t="str">
        <f>IFERROR(IF(COUNTIF(個人情報!$BI$5:$BI$401,"登録番号" &amp; リスト!O7399)&gt;=1,"",IF(VLOOKUP(O7399,登録者リスト!$A$1:$D$43729,4,FALSE)=基本情報!$D$6,O7399,"")),"")</f>
        <v/>
      </c>
    </row>
    <row r="7400" spans="15:16" x14ac:dyDescent="0.15">
      <c r="O7400">
        <v>7399</v>
      </c>
      <c r="P7400" t="str">
        <f>IFERROR(IF(COUNTIF(個人情報!$BI$5:$BI$401,"登録番号" &amp; リスト!O7400)&gt;=1,"",IF(VLOOKUP(O7400,登録者リスト!$A$1:$D$43729,4,FALSE)=基本情報!$D$6,O7400,"")),"")</f>
        <v/>
      </c>
    </row>
    <row r="7401" spans="15:16" x14ac:dyDescent="0.15">
      <c r="O7401">
        <v>7400</v>
      </c>
      <c r="P7401" t="str">
        <f>IFERROR(IF(COUNTIF(個人情報!$BI$5:$BI$401,"登録番号" &amp; リスト!O7401)&gt;=1,"",IF(VLOOKUP(O7401,登録者リスト!$A$1:$D$43729,4,FALSE)=基本情報!$D$6,O7401,"")),"")</f>
        <v/>
      </c>
    </row>
    <row r="7402" spans="15:16" x14ac:dyDescent="0.15">
      <c r="O7402">
        <v>7401</v>
      </c>
      <c r="P7402" t="str">
        <f>IFERROR(IF(COUNTIF(個人情報!$BI$5:$BI$401,"登録番号" &amp; リスト!O7402)&gt;=1,"",IF(VLOOKUP(O7402,登録者リスト!$A$1:$D$43729,4,FALSE)=基本情報!$D$6,O7402,"")),"")</f>
        <v/>
      </c>
    </row>
    <row r="7403" spans="15:16" x14ac:dyDescent="0.15">
      <c r="O7403">
        <v>7402</v>
      </c>
      <c r="P7403" t="str">
        <f>IFERROR(IF(COUNTIF(個人情報!$BI$5:$BI$401,"登録番号" &amp; リスト!O7403)&gt;=1,"",IF(VLOOKUP(O7403,登録者リスト!$A$1:$D$43729,4,FALSE)=基本情報!$D$6,O7403,"")),"")</f>
        <v/>
      </c>
    </row>
    <row r="7404" spans="15:16" x14ac:dyDescent="0.15">
      <c r="O7404">
        <v>7403</v>
      </c>
      <c r="P7404" t="str">
        <f>IFERROR(IF(COUNTIF(個人情報!$BI$5:$BI$401,"登録番号" &amp; リスト!O7404)&gt;=1,"",IF(VLOOKUP(O7404,登録者リスト!$A$1:$D$43729,4,FALSE)=基本情報!$D$6,O7404,"")),"")</f>
        <v/>
      </c>
    </row>
    <row r="7405" spans="15:16" x14ac:dyDescent="0.15">
      <c r="O7405">
        <v>7404</v>
      </c>
      <c r="P7405" t="str">
        <f>IFERROR(IF(COUNTIF(個人情報!$BI$5:$BI$401,"登録番号" &amp; リスト!O7405)&gt;=1,"",IF(VLOOKUP(O7405,登録者リスト!$A$1:$D$43729,4,FALSE)=基本情報!$D$6,O7405,"")),"")</f>
        <v/>
      </c>
    </row>
    <row r="7406" spans="15:16" x14ac:dyDescent="0.15">
      <c r="O7406">
        <v>7405</v>
      </c>
      <c r="P7406" t="str">
        <f>IFERROR(IF(COUNTIF(個人情報!$BI$5:$BI$401,"登録番号" &amp; リスト!O7406)&gt;=1,"",IF(VLOOKUP(O7406,登録者リスト!$A$1:$D$43729,4,FALSE)=基本情報!$D$6,O7406,"")),"")</f>
        <v/>
      </c>
    </row>
    <row r="7407" spans="15:16" x14ac:dyDescent="0.15">
      <c r="O7407">
        <v>7406</v>
      </c>
      <c r="P7407" t="str">
        <f>IFERROR(IF(COUNTIF(個人情報!$BI$5:$BI$401,"登録番号" &amp; リスト!O7407)&gt;=1,"",IF(VLOOKUP(O7407,登録者リスト!$A$1:$D$43729,4,FALSE)=基本情報!$D$6,O7407,"")),"")</f>
        <v/>
      </c>
    </row>
    <row r="7408" spans="15:16" x14ac:dyDescent="0.15">
      <c r="O7408">
        <v>7407</v>
      </c>
      <c r="P7408" t="str">
        <f>IFERROR(IF(COUNTIF(個人情報!$BI$5:$BI$401,"登録番号" &amp; リスト!O7408)&gt;=1,"",IF(VLOOKUP(O7408,登録者リスト!$A$1:$D$43729,4,FALSE)=基本情報!$D$6,O7408,"")),"")</f>
        <v/>
      </c>
    </row>
    <row r="7409" spans="15:16" x14ac:dyDescent="0.15">
      <c r="O7409">
        <v>7408</v>
      </c>
      <c r="P7409" t="str">
        <f>IFERROR(IF(COUNTIF(個人情報!$BI$5:$BI$401,"登録番号" &amp; リスト!O7409)&gt;=1,"",IF(VLOOKUP(O7409,登録者リスト!$A$1:$D$43729,4,FALSE)=基本情報!$D$6,O7409,"")),"")</f>
        <v/>
      </c>
    </row>
    <row r="7410" spans="15:16" x14ac:dyDescent="0.15">
      <c r="O7410">
        <v>7409</v>
      </c>
      <c r="P7410" t="str">
        <f>IFERROR(IF(COUNTIF(個人情報!$BI$5:$BI$401,"登録番号" &amp; リスト!O7410)&gt;=1,"",IF(VLOOKUP(O7410,登録者リスト!$A$1:$D$43729,4,FALSE)=基本情報!$D$6,O7410,"")),"")</f>
        <v/>
      </c>
    </row>
    <row r="7411" spans="15:16" x14ac:dyDescent="0.15">
      <c r="O7411">
        <v>7410</v>
      </c>
      <c r="P7411" t="str">
        <f>IFERROR(IF(COUNTIF(個人情報!$BI$5:$BI$401,"登録番号" &amp; リスト!O7411)&gt;=1,"",IF(VLOOKUP(O7411,登録者リスト!$A$1:$D$43729,4,FALSE)=基本情報!$D$6,O7411,"")),"")</f>
        <v/>
      </c>
    </row>
    <row r="7412" spans="15:16" x14ac:dyDescent="0.15">
      <c r="O7412">
        <v>7411</v>
      </c>
      <c r="P7412" t="str">
        <f>IFERROR(IF(COUNTIF(個人情報!$BI$5:$BI$401,"登録番号" &amp; リスト!O7412)&gt;=1,"",IF(VLOOKUP(O7412,登録者リスト!$A$1:$D$43729,4,FALSE)=基本情報!$D$6,O7412,"")),"")</f>
        <v/>
      </c>
    </row>
    <row r="7413" spans="15:16" x14ac:dyDescent="0.15">
      <c r="O7413">
        <v>7412</v>
      </c>
      <c r="P7413" t="str">
        <f>IFERROR(IF(COUNTIF(個人情報!$BI$5:$BI$401,"登録番号" &amp; リスト!O7413)&gt;=1,"",IF(VLOOKUP(O7413,登録者リスト!$A$1:$D$43729,4,FALSE)=基本情報!$D$6,O7413,"")),"")</f>
        <v/>
      </c>
    </row>
    <row r="7414" spans="15:16" x14ac:dyDescent="0.15">
      <c r="O7414">
        <v>7413</v>
      </c>
      <c r="P7414" t="str">
        <f>IFERROR(IF(COUNTIF(個人情報!$BI$5:$BI$401,"登録番号" &amp; リスト!O7414)&gt;=1,"",IF(VLOOKUP(O7414,登録者リスト!$A$1:$D$43729,4,FALSE)=基本情報!$D$6,O7414,"")),"")</f>
        <v/>
      </c>
    </row>
    <row r="7415" spans="15:16" x14ac:dyDescent="0.15">
      <c r="O7415">
        <v>7414</v>
      </c>
      <c r="P7415" t="str">
        <f>IFERROR(IF(COUNTIF(個人情報!$BI$5:$BI$401,"登録番号" &amp; リスト!O7415)&gt;=1,"",IF(VLOOKUP(O7415,登録者リスト!$A$1:$D$43729,4,FALSE)=基本情報!$D$6,O7415,"")),"")</f>
        <v/>
      </c>
    </row>
    <row r="7416" spans="15:16" x14ac:dyDescent="0.15">
      <c r="O7416">
        <v>7415</v>
      </c>
      <c r="P7416" t="str">
        <f>IFERROR(IF(COUNTIF(個人情報!$BI$5:$BI$401,"登録番号" &amp; リスト!O7416)&gt;=1,"",IF(VLOOKUP(O7416,登録者リスト!$A$1:$D$43729,4,FALSE)=基本情報!$D$6,O7416,"")),"")</f>
        <v/>
      </c>
    </row>
    <row r="7417" spans="15:16" x14ac:dyDescent="0.15">
      <c r="O7417">
        <v>7416</v>
      </c>
      <c r="P7417" t="str">
        <f>IFERROR(IF(COUNTIF(個人情報!$BI$5:$BI$401,"登録番号" &amp; リスト!O7417)&gt;=1,"",IF(VLOOKUP(O7417,登録者リスト!$A$1:$D$43729,4,FALSE)=基本情報!$D$6,O7417,"")),"")</f>
        <v/>
      </c>
    </row>
    <row r="7418" spans="15:16" x14ac:dyDescent="0.15">
      <c r="O7418">
        <v>7417</v>
      </c>
      <c r="P7418" t="str">
        <f>IFERROR(IF(COUNTIF(個人情報!$BI$5:$BI$401,"登録番号" &amp; リスト!O7418)&gt;=1,"",IF(VLOOKUP(O7418,登録者リスト!$A$1:$D$43729,4,FALSE)=基本情報!$D$6,O7418,"")),"")</f>
        <v/>
      </c>
    </row>
    <row r="7419" spans="15:16" x14ac:dyDescent="0.15">
      <c r="O7419">
        <v>7418</v>
      </c>
      <c r="P7419" t="str">
        <f>IFERROR(IF(COUNTIF(個人情報!$BI$5:$BI$401,"登録番号" &amp; リスト!O7419)&gt;=1,"",IF(VLOOKUP(O7419,登録者リスト!$A$1:$D$43729,4,FALSE)=基本情報!$D$6,O7419,"")),"")</f>
        <v/>
      </c>
    </row>
    <row r="7420" spans="15:16" x14ac:dyDescent="0.15">
      <c r="O7420">
        <v>7419</v>
      </c>
      <c r="P7420" t="str">
        <f>IFERROR(IF(COUNTIF(個人情報!$BI$5:$BI$401,"登録番号" &amp; リスト!O7420)&gt;=1,"",IF(VLOOKUP(O7420,登録者リスト!$A$1:$D$43729,4,FALSE)=基本情報!$D$6,O7420,"")),"")</f>
        <v/>
      </c>
    </row>
    <row r="7421" spans="15:16" x14ac:dyDescent="0.15">
      <c r="O7421">
        <v>7420</v>
      </c>
      <c r="P7421" t="str">
        <f>IFERROR(IF(COUNTIF(個人情報!$BI$5:$BI$401,"登録番号" &amp; リスト!O7421)&gt;=1,"",IF(VLOOKUP(O7421,登録者リスト!$A$1:$D$43729,4,FALSE)=基本情報!$D$6,O7421,"")),"")</f>
        <v/>
      </c>
    </row>
    <row r="7422" spans="15:16" x14ac:dyDescent="0.15">
      <c r="O7422">
        <v>7421</v>
      </c>
      <c r="P7422" t="str">
        <f>IFERROR(IF(COUNTIF(個人情報!$BI$5:$BI$401,"登録番号" &amp; リスト!O7422)&gt;=1,"",IF(VLOOKUP(O7422,登録者リスト!$A$1:$D$43729,4,FALSE)=基本情報!$D$6,O7422,"")),"")</f>
        <v/>
      </c>
    </row>
    <row r="7423" spans="15:16" x14ac:dyDescent="0.15">
      <c r="O7423">
        <v>7422</v>
      </c>
      <c r="P7423" t="str">
        <f>IFERROR(IF(COUNTIF(個人情報!$BI$5:$BI$401,"登録番号" &amp; リスト!O7423)&gt;=1,"",IF(VLOOKUP(O7423,登録者リスト!$A$1:$D$43729,4,FALSE)=基本情報!$D$6,O7423,"")),"")</f>
        <v/>
      </c>
    </row>
    <row r="7424" spans="15:16" x14ac:dyDescent="0.15">
      <c r="O7424">
        <v>7423</v>
      </c>
      <c r="P7424" t="str">
        <f>IFERROR(IF(COUNTIF(個人情報!$BI$5:$BI$401,"登録番号" &amp; リスト!O7424)&gt;=1,"",IF(VLOOKUP(O7424,登録者リスト!$A$1:$D$43729,4,FALSE)=基本情報!$D$6,O7424,"")),"")</f>
        <v/>
      </c>
    </row>
    <row r="7425" spans="15:16" x14ac:dyDescent="0.15">
      <c r="O7425">
        <v>7424</v>
      </c>
      <c r="P7425" t="str">
        <f>IFERROR(IF(COUNTIF(個人情報!$BI$5:$BI$401,"登録番号" &amp; リスト!O7425)&gt;=1,"",IF(VLOOKUP(O7425,登録者リスト!$A$1:$D$43729,4,FALSE)=基本情報!$D$6,O7425,"")),"")</f>
        <v/>
      </c>
    </row>
    <row r="7426" spans="15:16" x14ac:dyDescent="0.15">
      <c r="O7426">
        <v>7425</v>
      </c>
      <c r="P7426" t="str">
        <f>IFERROR(IF(COUNTIF(個人情報!$BI$5:$BI$401,"登録番号" &amp; リスト!O7426)&gt;=1,"",IF(VLOOKUP(O7426,登録者リスト!$A$1:$D$43729,4,FALSE)=基本情報!$D$6,O7426,"")),"")</f>
        <v/>
      </c>
    </row>
    <row r="7427" spans="15:16" x14ac:dyDescent="0.15">
      <c r="O7427">
        <v>7426</v>
      </c>
      <c r="P7427" t="str">
        <f>IFERROR(IF(COUNTIF(個人情報!$BI$5:$BI$401,"登録番号" &amp; リスト!O7427)&gt;=1,"",IF(VLOOKUP(O7427,登録者リスト!$A$1:$D$43729,4,FALSE)=基本情報!$D$6,O7427,"")),"")</f>
        <v/>
      </c>
    </row>
    <row r="7428" spans="15:16" x14ac:dyDescent="0.15">
      <c r="O7428">
        <v>7427</v>
      </c>
      <c r="P7428" t="str">
        <f>IFERROR(IF(COUNTIF(個人情報!$BI$5:$BI$401,"登録番号" &amp; リスト!O7428)&gt;=1,"",IF(VLOOKUP(O7428,登録者リスト!$A$1:$D$43729,4,FALSE)=基本情報!$D$6,O7428,"")),"")</f>
        <v/>
      </c>
    </row>
    <row r="7429" spans="15:16" x14ac:dyDescent="0.15">
      <c r="O7429">
        <v>7428</v>
      </c>
      <c r="P7429" t="str">
        <f>IFERROR(IF(COUNTIF(個人情報!$BI$5:$BI$401,"登録番号" &amp; リスト!O7429)&gt;=1,"",IF(VLOOKUP(O7429,登録者リスト!$A$1:$D$43729,4,FALSE)=基本情報!$D$6,O7429,"")),"")</f>
        <v/>
      </c>
    </row>
    <row r="7430" spans="15:16" x14ac:dyDescent="0.15">
      <c r="O7430">
        <v>7429</v>
      </c>
      <c r="P7430" t="str">
        <f>IFERROR(IF(COUNTIF(個人情報!$BI$5:$BI$401,"登録番号" &amp; リスト!O7430)&gt;=1,"",IF(VLOOKUP(O7430,登録者リスト!$A$1:$D$43729,4,FALSE)=基本情報!$D$6,O7430,"")),"")</f>
        <v/>
      </c>
    </row>
    <row r="7431" spans="15:16" x14ac:dyDescent="0.15">
      <c r="O7431">
        <v>7430</v>
      </c>
      <c r="P7431" t="str">
        <f>IFERROR(IF(COUNTIF(個人情報!$BI$5:$BI$401,"登録番号" &amp; リスト!O7431)&gt;=1,"",IF(VLOOKUP(O7431,登録者リスト!$A$1:$D$43729,4,FALSE)=基本情報!$D$6,O7431,"")),"")</f>
        <v/>
      </c>
    </row>
    <row r="7432" spans="15:16" x14ac:dyDescent="0.15">
      <c r="O7432">
        <v>7431</v>
      </c>
      <c r="P7432" t="str">
        <f>IFERROR(IF(COUNTIF(個人情報!$BI$5:$BI$401,"登録番号" &amp; リスト!O7432)&gt;=1,"",IF(VLOOKUP(O7432,登録者リスト!$A$1:$D$43729,4,FALSE)=基本情報!$D$6,O7432,"")),"")</f>
        <v/>
      </c>
    </row>
    <row r="7433" spans="15:16" x14ac:dyDescent="0.15">
      <c r="O7433">
        <v>7432</v>
      </c>
      <c r="P7433" t="str">
        <f>IFERROR(IF(COUNTIF(個人情報!$BI$5:$BI$401,"登録番号" &amp; リスト!O7433)&gt;=1,"",IF(VLOOKUP(O7433,登録者リスト!$A$1:$D$43729,4,FALSE)=基本情報!$D$6,O7433,"")),"")</f>
        <v/>
      </c>
    </row>
    <row r="7434" spans="15:16" x14ac:dyDescent="0.15">
      <c r="O7434">
        <v>7433</v>
      </c>
      <c r="P7434" t="str">
        <f>IFERROR(IF(COUNTIF(個人情報!$BI$5:$BI$401,"登録番号" &amp; リスト!O7434)&gt;=1,"",IF(VLOOKUP(O7434,登録者リスト!$A$1:$D$43729,4,FALSE)=基本情報!$D$6,O7434,"")),"")</f>
        <v/>
      </c>
    </row>
    <row r="7435" spans="15:16" x14ac:dyDescent="0.15">
      <c r="O7435">
        <v>7434</v>
      </c>
      <c r="P7435" t="str">
        <f>IFERROR(IF(COUNTIF(個人情報!$BI$5:$BI$401,"登録番号" &amp; リスト!O7435)&gt;=1,"",IF(VLOOKUP(O7435,登録者リスト!$A$1:$D$43729,4,FALSE)=基本情報!$D$6,O7435,"")),"")</f>
        <v/>
      </c>
    </row>
    <row r="7436" spans="15:16" x14ac:dyDescent="0.15">
      <c r="O7436">
        <v>7435</v>
      </c>
      <c r="P7436" t="str">
        <f>IFERROR(IF(COUNTIF(個人情報!$BI$5:$BI$401,"登録番号" &amp; リスト!O7436)&gt;=1,"",IF(VLOOKUP(O7436,登録者リスト!$A$1:$D$43729,4,FALSE)=基本情報!$D$6,O7436,"")),"")</f>
        <v/>
      </c>
    </row>
    <row r="7437" spans="15:16" x14ac:dyDescent="0.15">
      <c r="O7437">
        <v>7436</v>
      </c>
      <c r="P7437" t="str">
        <f>IFERROR(IF(COUNTIF(個人情報!$BI$5:$BI$401,"登録番号" &amp; リスト!O7437)&gt;=1,"",IF(VLOOKUP(O7437,登録者リスト!$A$1:$D$43729,4,FALSE)=基本情報!$D$6,O7437,"")),"")</f>
        <v/>
      </c>
    </row>
    <row r="7438" spans="15:16" x14ac:dyDescent="0.15">
      <c r="O7438">
        <v>7437</v>
      </c>
      <c r="P7438" t="str">
        <f>IFERROR(IF(COUNTIF(個人情報!$BI$5:$BI$401,"登録番号" &amp; リスト!O7438)&gt;=1,"",IF(VLOOKUP(O7438,登録者リスト!$A$1:$D$43729,4,FALSE)=基本情報!$D$6,O7438,"")),"")</f>
        <v/>
      </c>
    </row>
    <row r="7439" spans="15:16" x14ac:dyDescent="0.15">
      <c r="O7439">
        <v>7438</v>
      </c>
      <c r="P7439" t="str">
        <f>IFERROR(IF(COUNTIF(個人情報!$BI$5:$BI$401,"登録番号" &amp; リスト!O7439)&gt;=1,"",IF(VLOOKUP(O7439,登録者リスト!$A$1:$D$43729,4,FALSE)=基本情報!$D$6,O7439,"")),"")</f>
        <v/>
      </c>
    </row>
    <row r="7440" spans="15:16" x14ac:dyDescent="0.15">
      <c r="O7440">
        <v>7439</v>
      </c>
      <c r="P7440" t="str">
        <f>IFERROR(IF(COUNTIF(個人情報!$BI$5:$BI$401,"登録番号" &amp; リスト!O7440)&gt;=1,"",IF(VLOOKUP(O7440,登録者リスト!$A$1:$D$43729,4,FALSE)=基本情報!$D$6,O7440,"")),"")</f>
        <v/>
      </c>
    </row>
    <row r="7441" spans="15:16" x14ac:dyDescent="0.15">
      <c r="O7441">
        <v>7440</v>
      </c>
      <c r="P7441" t="str">
        <f>IFERROR(IF(COUNTIF(個人情報!$BI$5:$BI$401,"登録番号" &amp; リスト!O7441)&gt;=1,"",IF(VLOOKUP(O7441,登録者リスト!$A$1:$D$43729,4,FALSE)=基本情報!$D$6,O7441,"")),"")</f>
        <v/>
      </c>
    </row>
    <row r="7442" spans="15:16" x14ac:dyDescent="0.15">
      <c r="O7442">
        <v>7441</v>
      </c>
      <c r="P7442" t="str">
        <f>IFERROR(IF(COUNTIF(個人情報!$BI$5:$BI$401,"登録番号" &amp; リスト!O7442)&gt;=1,"",IF(VLOOKUP(O7442,登録者リスト!$A$1:$D$43729,4,FALSE)=基本情報!$D$6,O7442,"")),"")</f>
        <v/>
      </c>
    </row>
    <row r="7443" spans="15:16" x14ac:dyDescent="0.15">
      <c r="O7443">
        <v>7442</v>
      </c>
      <c r="P7443" t="str">
        <f>IFERROR(IF(COUNTIF(個人情報!$BI$5:$BI$401,"登録番号" &amp; リスト!O7443)&gt;=1,"",IF(VLOOKUP(O7443,登録者リスト!$A$1:$D$43729,4,FALSE)=基本情報!$D$6,O7443,"")),"")</f>
        <v/>
      </c>
    </row>
    <row r="7444" spans="15:16" x14ac:dyDescent="0.15">
      <c r="O7444">
        <v>7443</v>
      </c>
      <c r="P7444" t="str">
        <f>IFERROR(IF(COUNTIF(個人情報!$BI$5:$BI$401,"登録番号" &amp; リスト!O7444)&gt;=1,"",IF(VLOOKUP(O7444,登録者リスト!$A$1:$D$43729,4,FALSE)=基本情報!$D$6,O7444,"")),"")</f>
        <v/>
      </c>
    </row>
    <row r="7445" spans="15:16" x14ac:dyDescent="0.15">
      <c r="O7445">
        <v>7444</v>
      </c>
      <c r="P7445" t="str">
        <f>IFERROR(IF(COUNTIF(個人情報!$BI$5:$BI$401,"登録番号" &amp; リスト!O7445)&gt;=1,"",IF(VLOOKUP(O7445,登録者リスト!$A$1:$D$43729,4,FALSE)=基本情報!$D$6,O7445,"")),"")</f>
        <v/>
      </c>
    </row>
    <row r="7446" spans="15:16" x14ac:dyDescent="0.15">
      <c r="O7446">
        <v>7445</v>
      </c>
      <c r="P7446" t="str">
        <f>IFERROR(IF(COUNTIF(個人情報!$BI$5:$BI$401,"登録番号" &amp; リスト!O7446)&gt;=1,"",IF(VLOOKUP(O7446,登録者リスト!$A$1:$D$43729,4,FALSE)=基本情報!$D$6,O7446,"")),"")</f>
        <v/>
      </c>
    </row>
    <row r="7447" spans="15:16" x14ac:dyDescent="0.15">
      <c r="O7447">
        <v>7446</v>
      </c>
      <c r="P7447" t="str">
        <f>IFERROR(IF(COUNTIF(個人情報!$BI$5:$BI$401,"登録番号" &amp; リスト!O7447)&gt;=1,"",IF(VLOOKUP(O7447,登録者リスト!$A$1:$D$43729,4,FALSE)=基本情報!$D$6,O7447,"")),"")</f>
        <v/>
      </c>
    </row>
    <row r="7448" spans="15:16" x14ac:dyDescent="0.15">
      <c r="O7448">
        <v>7447</v>
      </c>
      <c r="P7448" t="str">
        <f>IFERROR(IF(COUNTIF(個人情報!$BI$5:$BI$401,"登録番号" &amp; リスト!O7448)&gt;=1,"",IF(VLOOKUP(O7448,登録者リスト!$A$1:$D$43729,4,FALSE)=基本情報!$D$6,O7448,"")),"")</f>
        <v/>
      </c>
    </row>
    <row r="7449" spans="15:16" x14ac:dyDescent="0.15">
      <c r="O7449">
        <v>7448</v>
      </c>
      <c r="P7449" t="str">
        <f>IFERROR(IF(COUNTIF(個人情報!$BI$5:$BI$401,"登録番号" &amp; リスト!O7449)&gt;=1,"",IF(VLOOKUP(O7449,登録者リスト!$A$1:$D$43729,4,FALSE)=基本情報!$D$6,O7449,"")),"")</f>
        <v/>
      </c>
    </row>
    <row r="7450" spans="15:16" x14ac:dyDescent="0.15">
      <c r="O7450">
        <v>7449</v>
      </c>
      <c r="P7450" t="str">
        <f>IFERROR(IF(COUNTIF(個人情報!$BI$5:$BI$401,"登録番号" &amp; リスト!O7450)&gt;=1,"",IF(VLOOKUP(O7450,登録者リスト!$A$1:$D$43729,4,FALSE)=基本情報!$D$6,O7450,"")),"")</f>
        <v/>
      </c>
    </row>
    <row r="7451" spans="15:16" x14ac:dyDescent="0.15">
      <c r="O7451">
        <v>7450</v>
      </c>
      <c r="P7451" t="str">
        <f>IFERROR(IF(COUNTIF(個人情報!$BI$5:$BI$401,"登録番号" &amp; リスト!O7451)&gt;=1,"",IF(VLOOKUP(O7451,登録者リスト!$A$1:$D$43729,4,FALSE)=基本情報!$D$6,O7451,"")),"")</f>
        <v/>
      </c>
    </row>
    <row r="7452" spans="15:16" x14ac:dyDescent="0.15">
      <c r="O7452">
        <v>7451</v>
      </c>
      <c r="P7452" t="str">
        <f>IFERROR(IF(COUNTIF(個人情報!$BI$5:$BI$401,"登録番号" &amp; リスト!O7452)&gt;=1,"",IF(VLOOKUP(O7452,登録者リスト!$A$1:$D$43729,4,FALSE)=基本情報!$D$6,O7452,"")),"")</f>
        <v/>
      </c>
    </row>
    <row r="7453" spans="15:16" x14ac:dyDescent="0.15">
      <c r="O7453">
        <v>7452</v>
      </c>
      <c r="P7453" t="str">
        <f>IFERROR(IF(COUNTIF(個人情報!$BI$5:$BI$401,"登録番号" &amp; リスト!O7453)&gt;=1,"",IF(VLOOKUP(O7453,登録者リスト!$A$1:$D$43729,4,FALSE)=基本情報!$D$6,O7453,"")),"")</f>
        <v/>
      </c>
    </row>
    <row r="7454" spans="15:16" x14ac:dyDescent="0.15">
      <c r="O7454">
        <v>7453</v>
      </c>
      <c r="P7454" t="str">
        <f>IFERROR(IF(COUNTIF(個人情報!$BI$5:$BI$401,"登録番号" &amp; リスト!O7454)&gt;=1,"",IF(VLOOKUP(O7454,登録者リスト!$A$1:$D$43729,4,FALSE)=基本情報!$D$6,O7454,"")),"")</f>
        <v/>
      </c>
    </row>
    <row r="7455" spans="15:16" x14ac:dyDescent="0.15">
      <c r="O7455">
        <v>7454</v>
      </c>
      <c r="P7455" t="str">
        <f>IFERROR(IF(COUNTIF(個人情報!$BI$5:$BI$401,"登録番号" &amp; リスト!O7455)&gt;=1,"",IF(VLOOKUP(O7455,登録者リスト!$A$1:$D$43729,4,FALSE)=基本情報!$D$6,O7455,"")),"")</f>
        <v/>
      </c>
    </row>
    <row r="7456" spans="15:16" x14ac:dyDescent="0.15">
      <c r="O7456">
        <v>7455</v>
      </c>
      <c r="P7456" t="str">
        <f>IFERROR(IF(COUNTIF(個人情報!$BI$5:$BI$401,"登録番号" &amp; リスト!O7456)&gt;=1,"",IF(VLOOKUP(O7456,登録者リスト!$A$1:$D$43729,4,FALSE)=基本情報!$D$6,O7456,"")),"")</f>
        <v/>
      </c>
    </row>
    <row r="7457" spans="15:16" x14ac:dyDescent="0.15">
      <c r="O7457">
        <v>7456</v>
      </c>
      <c r="P7457" t="str">
        <f>IFERROR(IF(COUNTIF(個人情報!$BI$5:$BI$401,"登録番号" &amp; リスト!O7457)&gt;=1,"",IF(VLOOKUP(O7457,登録者リスト!$A$1:$D$43729,4,FALSE)=基本情報!$D$6,O7457,"")),"")</f>
        <v/>
      </c>
    </row>
    <row r="7458" spans="15:16" x14ac:dyDescent="0.15">
      <c r="O7458">
        <v>7457</v>
      </c>
      <c r="P7458" t="str">
        <f>IFERROR(IF(COUNTIF(個人情報!$BI$5:$BI$401,"登録番号" &amp; リスト!O7458)&gt;=1,"",IF(VLOOKUP(O7458,登録者リスト!$A$1:$D$43729,4,FALSE)=基本情報!$D$6,O7458,"")),"")</f>
        <v/>
      </c>
    </row>
    <row r="7459" spans="15:16" x14ac:dyDescent="0.15">
      <c r="O7459">
        <v>7458</v>
      </c>
      <c r="P7459" t="str">
        <f>IFERROR(IF(COUNTIF(個人情報!$BI$5:$BI$401,"登録番号" &amp; リスト!O7459)&gt;=1,"",IF(VLOOKUP(O7459,登録者リスト!$A$1:$D$43729,4,FALSE)=基本情報!$D$6,O7459,"")),"")</f>
        <v/>
      </c>
    </row>
    <row r="7460" spans="15:16" x14ac:dyDescent="0.15">
      <c r="O7460">
        <v>7459</v>
      </c>
      <c r="P7460" t="str">
        <f>IFERROR(IF(COUNTIF(個人情報!$BI$5:$BI$401,"登録番号" &amp; リスト!O7460)&gt;=1,"",IF(VLOOKUP(O7460,登録者リスト!$A$1:$D$43729,4,FALSE)=基本情報!$D$6,O7460,"")),"")</f>
        <v/>
      </c>
    </row>
    <row r="7461" spans="15:16" x14ac:dyDescent="0.15">
      <c r="O7461">
        <v>7460</v>
      </c>
      <c r="P7461" t="str">
        <f>IFERROR(IF(COUNTIF(個人情報!$BI$5:$BI$401,"登録番号" &amp; リスト!O7461)&gt;=1,"",IF(VLOOKUP(O7461,登録者リスト!$A$1:$D$43729,4,FALSE)=基本情報!$D$6,O7461,"")),"")</f>
        <v/>
      </c>
    </row>
    <row r="7462" spans="15:16" x14ac:dyDescent="0.15">
      <c r="O7462">
        <v>7461</v>
      </c>
      <c r="P7462" t="str">
        <f>IFERROR(IF(COUNTIF(個人情報!$BI$5:$BI$401,"登録番号" &amp; リスト!O7462)&gt;=1,"",IF(VLOOKUP(O7462,登録者リスト!$A$1:$D$43729,4,FALSE)=基本情報!$D$6,O7462,"")),"")</f>
        <v/>
      </c>
    </row>
    <row r="7463" spans="15:16" x14ac:dyDescent="0.15">
      <c r="O7463">
        <v>7462</v>
      </c>
      <c r="P7463" t="str">
        <f>IFERROR(IF(COUNTIF(個人情報!$BI$5:$BI$401,"登録番号" &amp; リスト!O7463)&gt;=1,"",IF(VLOOKUP(O7463,登録者リスト!$A$1:$D$43729,4,FALSE)=基本情報!$D$6,O7463,"")),"")</f>
        <v/>
      </c>
    </row>
    <row r="7464" spans="15:16" x14ac:dyDescent="0.15">
      <c r="O7464">
        <v>7463</v>
      </c>
      <c r="P7464" t="str">
        <f>IFERROR(IF(COUNTIF(個人情報!$BI$5:$BI$401,"登録番号" &amp; リスト!O7464)&gt;=1,"",IF(VLOOKUP(O7464,登録者リスト!$A$1:$D$43729,4,FALSE)=基本情報!$D$6,O7464,"")),"")</f>
        <v/>
      </c>
    </row>
    <row r="7465" spans="15:16" x14ac:dyDescent="0.15">
      <c r="O7465">
        <v>7464</v>
      </c>
      <c r="P7465" t="str">
        <f>IFERROR(IF(COUNTIF(個人情報!$BI$5:$BI$401,"登録番号" &amp; リスト!O7465)&gt;=1,"",IF(VLOOKUP(O7465,登録者リスト!$A$1:$D$43729,4,FALSE)=基本情報!$D$6,O7465,"")),"")</f>
        <v/>
      </c>
    </row>
    <row r="7466" spans="15:16" x14ac:dyDescent="0.15">
      <c r="O7466">
        <v>7465</v>
      </c>
      <c r="P7466" t="str">
        <f>IFERROR(IF(COUNTIF(個人情報!$BI$5:$BI$401,"登録番号" &amp; リスト!O7466)&gt;=1,"",IF(VLOOKUP(O7466,登録者リスト!$A$1:$D$43729,4,FALSE)=基本情報!$D$6,O7466,"")),"")</f>
        <v/>
      </c>
    </row>
    <row r="7467" spans="15:16" x14ac:dyDescent="0.15">
      <c r="O7467">
        <v>7466</v>
      </c>
      <c r="P7467" t="str">
        <f>IFERROR(IF(COUNTIF(個人情報!$BI$5:$BI$401,"登録番号" &amp; リスト!O7467)&gt;=1,"",IF(VLOOKUP(O7467,登録者リスト!$A$1:$D$43729,4,FALSE)=基本情報!$D$6,O7467,"")),"")</f>
        <v/>
      </c>
    </row>
    <row r="7468" spans="15:16" x14ac:dyDescent="0.15">
      <c r="O7468">
        <v>7467</v>
      </c>
      <c r="P7468" t="str">
        <f>IFERROR(IF(COUNTIF(個人情報!$BI$5:$BI$401,"登録番号" &amp; リスト!O7468)&gt;=1,"",IF(VLOOKUP(O7468,登録者リスト!$A$1:$D$43729,4,FALSE)=基本情報!$D$6,O7468,"")),"")</f>
        <v/>
      </c>
    </row>
    <row r="7469" spans="15:16" x14ac:dyDescent="0.15">
      <c r="O7469">
        <v>7468</v>
      </c>
      <c r="P7469" t="str">
        <f>IFERROR(IF(COUNTIF(個人情報!$BI$5:$BI$401,"登録番号" &amp; リスト!O7469)&gt;=1,"",IF(VLOOKUP(O7469,登録者リスト!$A$1:$D$43729,4,FALSE)=基本情報!$D$6,O7469,"")),"")</f>
        <v/>
      </c>
    </row>
    <row r="7470" spans="15:16" x14ac:dyDescent="0.15">
      <c r="O7470">
        <v>7469</v>
      </c>
      <c r="P7470" t="str">
        <f>IFERROR(IF(COUNTIF(個人情報!$BI$5:$BI$401,"登録番号" &amp; リスト!O7470)&gt;=1,"",IF(VLOOKUP(O7470,登録者リスト!$A$1:$D$43729,4,FALSE)=基本情報!$D$6,O7470,"")),"")</f>
        <v/>
      </c>
    </row>
    <row r="7471" spans="15:16" x14ac:dyDescent="0.15">
      <c r="O7471">
        <v>7470</v>
      </c>
      <c r="P7471" t="str">
        <f>IFERROR(IF(COUNTIF(個人情報!$BI$5:$BI$401,"登録番号" &amp; リスト!O7471)&gt;=1,"",IF(VLOOKUP(O7471,登録者リスト!$A$1:$D$43729,4,FALSE)=基本情報!$D$6,O7471,"")),"")</f>
        <v/>
      </c>
    </row>
    <row r="7472" spans="15:16" x14ac:dyDescent="0.15">
      <c r="O7472">
        <v>7471</v>
      </c>
      <c r="P7472" t="str">
        <f>IFERROR(IF(COUNTIF(個人情報!$BI$5:$BI$401,"登録番号" &amp; リスト!O7472)&gt;=1,"",IF(VLOOKUP(O7472,登録者リスト!$A$1:$D$43729,4,FALSE)=基本情報!$D$6,O7472,"")),"")</f>
        <v/>
      </c>
    </row>
    <row r="7473" spans="15:16" x14ac:dyDescent="0.15">
      <c r="O7473">
        <v>7472</v>
      </c>
      <c r="P7473" t="str">
        <f>IFERROR(IF(COUNTIF(個人情報!$BI$5:$BI$401,"登録番号" &amp; リスト!O7473)&gt;=1,"",IF(VLOOKUP(O7473,登録者リスト!$A$1:$D$43729,4,FALSE)=基本情報!$D$6,O7473,"")),"")</f>
        <v/>
      </c>
    </row>
    <row r="7474" spans="15:16" x14ac:dyDescent="0.15">
      <c r="O7474">
        <v>7473</v>
      </c>
      <c r="P7474" t="str">
        <f>IFERROR(IF(COUNTIF(個人情報!$BI$5:$BI$401,"登録番号" &amp; リスト!O7474)&gt;=1,"",IF(VLOOKUP(O7474,登録者リスト!$A$1:$D$43729,4,FALSE)=基本情報!$D$6,O7474,"")),"")</f>
        <v/>
      </c>
    </row>
    <row r="7475" spans="15:16" x14ac:dyDescent="0.15">
      <c r="O7475">
        <v>7474</v>
      </c>
      <c r="P7475" t="str">
        <f>IFERROR(IF(COUNTIF(個人情報!$BI$5:$BI$401,"登録番号" &amp; リスト!O7475)&gt;=1,"",IF(VLOOKUP(O7475,登録者リスト!$A$1:$D$43729,4,FALSE)=基本情報!$D$6,O7475,"")),"")</f>
        <v/>
      </c>
    </row>
    <row r="7476" spans="15:16" x14ac:dyDescent="0.15">
      <c r="O7476">
        <v>7475</v>
      </c>
      <c r="P7476" t="str">
        <f>IFERROR(IF(COUNTIF(個人情報!$BI$5:$BI$401,"登録番号" &amp; リスト!O7476)&gt;=1,"",IF(VLOOKUP(O7476,登録者リスト!$A$1:$D$43729,4,FALSE)=基本情報!$D$6,O7476,"")),"")</f>
        <v/>
      </c>
    </row>
    <row r="7477" spans="15:16" x14ac:dyDescent="0.15">
      <c r="O7477">
        <v>7476</v>
      </c>
      <c r="P7477" t="str">
        <f>IFERROR(IF(COUNTIF(個人情報!$BI$5:$BI$401,"登録番号" &amp; リスト!O7477)&gt;=1,"",IF(VLOOKUP(O7477,登録者リスト!$A$1:$D$43729,4,FALSE)=基本情報!$D$6,O7477,"")),"")</f>
        <v/>
      </c>
    </row>
    <row r="7478" spans="15:16" x14ac:dyDescent="0.15">
      <c r="O7478">
        <v>7477</v>
      </c>
      <c r="P7478" t="str">
        <f>IFERROR(IF(COUNTIF(個人情報!$BI$5:$BI$401,"登録番号" &amp; リスト!O7478)&gt;=1,"",IF(VLOOKUP(O7478,登録者リスト!$A$1:$D$43729,4,FALSE)=基本情報!$D$6,O7478,"")),"")</f>
        <v/>
      </c>
    </row>
    <row r="7479" spans="15:16" x14ac:dyDescent="0.15">
      <c r="O7479">
        <v>7478</v>
      </c>
      <c r="P7479" t="str">
        <f>IFERROR(IF(COUNTIF(個人情報!$BI$5:$BI$401,"登録番号" &amp; リスト!O7479)&gt;=1,"",IF(VLOOKUP(O7479,登録者リスト!$A$1:$D$43729,4,FALSE)=基本情報!$D$6,O7479,"")),"")</f>
        <v/>
      </c>
    </row>
    <row r="7480" spans="15:16" x14ac:dyDescent="0.15">
      <c r="O7480">
        <v>7479</v>
      </c>
      <c r="P7480" t="str">
        <f>IFERROR(IF(COUNTIF(個人情報!$BI$5:$BI$401,"登録番号" &amp; リスト!O7480)&gt;=1,"",IF(VLOOKUP(O7480,登録者リスト!$A$1:$D$43729,4,FALSE)=基本情報!$D$6,O7480,"")),"")</f>
        <v/>
      </c>
    </row>
    <row r="7481" spans="15:16" x14ac:dyDescent="0.15">
      <c r="O7481">
        <v>7480</v>
      </c>
      <c r="P7481" t="str">
        <f>IFERROR(IF(COUNTIF(個人情報!$BI$5:$BI$401,"登録番号" &amp; リスト!O7481)&gt;=1,"",IF(VLOOKUP(O7481,登録者リスト!$A$1:$D$43729,4,FALSE)=基本情報!$D$6,O7481,"")),"")</f>
        <v/>
      </c>
    </row>
    <row r="7482" spans="15:16" x14ac:dyDescent="0.15">
      <c r="O7482">
        <v>7481</v>
      </c>
      <c r="P7482" t="str">
        <f>IFERROR(IF(COUNTIF(個人情報!$BI$5:$BI$401,"登録番号" &amp; リスト!O7482)&gt;=1,"",IF(VLOOKUP(O7482,登録者リスト!$A$1:$D$43729,4,FALSE)=基本情報!$D$6,O7482,"")),"")</f>
        <v/>
      </c>
    </row>
    <row r="7483" spans="15:16" x14ac:dyDescent="0.15">
      <c r="O7483">
        <v>7482</v>
      </c>
      <c r="P7483" t="str">
        <f>IFERROR(IF(COUNTIF(個人情報!$BI$5:$BI$401,"登録番号" &amp; リスト!O7483)&gt;=1,"",IF(VLOOKUP(O7483,登録者リスト!$A$1:$D$43729,4,FALSE)=基本情報!$D$6,O7483,"")),"")</f>
        <v/>
      </c>
    </row>
    <row r="7484" spans="15:16" x14ac:dyDescent="0.15">
      <c r="O7484">
        <v>7483</v>
      </c>
      <c r="P7484" t="str">
        <f>IFERROR(IF(COUNTIF(個人情報!$BI$5:$BI$401,"登録番号" &amp; リスト!O7484)&gt;=1,"",IF(VLOOKUP(O7484,登録者リスト!$A$1:$D$43729,4,FALSE)=基本情報!$D$6,O7484,"")),"")</f>
        <v/>
      </c>
    </row>
    <row r="7485" spans="15:16" x14ac:dyDescent="0.15">
      <c r="O7485">
        <v>7484</v>
      </c>
      <c r="P7485" t="str">
        <f>IFERROR(IF(COUNTIF(個人情報!$BI$5:$BI$401,"登録番号" &amp; リスト!O7485)&gt;=1,"",IF(VLOOKUP(O7485,登録者リスト!$A$1:$D$43729,4,FALSE)=基本情報!$D$6,O7485,"")),"")</f>
        <v/>
      </c>
    </row>
    <row r="7486" spans="15:16" x14ac:dyDescent="0.15">
      <c r="O7486">
        <v>7485</v>
      </c>
      <c r="P7486" t="str">
        <f>IFERROR(IF(COUNTIF(個人情報!$BI$5:$BI$401,"登録番号" &amp; リスト!O7486)&gt;=1,"",IF(VLOOKUP(O7486,登録者リスト!$A$1:$D$43729,4,FALSE)=基本情報!$D$6,O7486,"")),"")</f>
        <v/>
      </c>
    </row>
    <row r="7487" spans="15:16" x14ac:dyDescent="0.15">
      <c r="O7487">
        <v>7486</v>
      </c>
      <c r="P7487" t="str">
        <f>IFERROR(IF(COUNTIF(個人情報!$BI$5:$BI$401,"登録番号" &amp; リスト!O7487)&gt;=1,"",IF(VLOOKUP(O7487,登録者リスト!$A$1:$D$43729,4,FALSE)=基本情報!$D$6,O7487,"")),"")</f>
        <v/>
      </c>
    </row>
    <row r="7488" spans="15:16" x14ac:dyDescent="0.15">
      <c r="O7488">
        <v>7487</v>
      </c>
      <c r="P7488" t="str">
        <f>IFERROR(IF(COUNTIF(個人情報!$BI$5:$BI$401,"登録番号" &amp; リスト!O7488)&gt;=1,"",IF(VLOOKUP(O7488,登録者リスト!$A$1:$D$43729,4,FALSE)=基本情報!$D$6,O7488,"")),"")</f>
        <v/>
      </c>
    </row>
    <row r="7489" spans="15:16" x14ac:dyDescent="0.15">
      <c r="O7489">
        <v>7488</v>
      </c>
      <c r="P7489" t="str">
        <f>IFERROR(IF(COUNTIF(個人情報!$BI$5:$BI$401,"登録番号" &amp; リスト!O7489)&gt;=1,"",IF(VLOOKUP(O7489,登録者リスト!$A$1:$D$43729,4,FALSE)=基本情報!$D$6,O7489,"")),"")</f>
        <v/>
      </c>
    </row>
    <row r="7490" spans="15:16" x14ac:dyDescent="0.15">
      <c r="O7490">
        <v>7489</v>
      </c>
      <c r="P7490" t="str">
        <f>IFERROR(IF(COUNTIF(個人情報!$BI$5:$BI$401,"登録番号" &amp; リスト!O7490)&gt;=1,"",IF(VLOOKUP(O7490,登録者リスト!$A$1:$D$43729,4,FALSE)=基本情報!$D$6,O7490,"")),"")</f>
        <v/>
      </c>
    </row>
    <row r="7491" spans="15:16" x14ac:dyDescent="0.15">
      <c r="O7491">
        <v>7490</v>
      </c>
      <c r="P7491" t="str">
        <f>IFERROR(IF(COUNTIF(個人情報!$BI$5:$BI$401,"登録番号" &amp; リスト!O7491)&gt;=1,"",IF(VLOOKUP(O7491,登録者リスト!$A$1:$D$43729,4,FALSE)=基本情報!$D$6,O7491,"")),"")</f>
        <v/>
      </c>
    </row>
    <row r="7492" spans="15:16" x14ac:dyDescent="0.15">
      <c r="O7492">
        <v>7491</v>
      </c>
      <c r="P7492" t="str">
        <f>IFERROR(IF(COUNTIF(個人情報!$BI$5:$BI$401,"登録番号" &amp; リスト!O7492)&gt;=1,"",IF(VLOOKUP(O7492,登録者リスト!$A$1:$D$43729,4,FALSE)=基本情報!$D$6,O7492,"")),"")</f>
        <v/>
      </c>
    </row>
    <row r="7493" spans="15:16" x14ac:dyDescent="0.15">
      <c r="O7493">
        <v>7492</v>
      </c>
      <c r="P7493" t="str">
        <f>IFERROR(IF(COUNTIF(個人情報!$BI$5:$BI$401,"登録番号" &amp; リスト!O7493)&gt;=1,"",IF(VLOOKUP(O7493,登録者リスト!$A$1:$D$43729,4,FALSE)=基本情報!$D$6,O7493,"")),"")</f>
        <v/>
      </c>
    </row>
    <row r="7494" spans="15:16" x14ac:dyDescent="0.15">
      <c r="O7494">
        <v>7493</v>
      </c>
      <c r="P7494" t="str">
        <f>IFERROR(IF(COUNTIF(個人情報!$BI$5:$BI$401,"登録番号" &amp; リスト!O7494)&gt;=1,"",IF(VLOOKUP(O7494,登録者リスト!$A$1:$D$43729,4,FALSE)=基本情報!$D$6,O7494,"")),"")</f>
        <v/>
      </c>
    </row>
    <row r="7495" spans="15:16" x14ac:dyDescent="0.15">
      <c r="O7495">
        <v>7494</v>
      </c>
      <c r="P7495" t="str">
        <f>IFERROR(IF(COUNTIF(個人情報!$BI$5:$BI$401,"登録番号" &amp; リスト!O7495)&gt;=1,"",IF(VLOOKUP(O7495,登録者リスト!$A$1:$D$43729,4,FALSE)=基本情報!$D$6,O7495,"")),"")</f>
        <v/>
      </c>
    </row>
    <row r="7496" spans="15:16" x14ac:dyDescent="0.15">
      <c r="O7496">
        <v>7495</v>
      </c>
      <c r="P7496" t="str">
        <f>IFERROR(IF(COUNTIF(個人情報!$BI$5:$BI$401,"登録番号" &amp; リスト!O7496)&gt;=1,"",IF(VLOOKUP(O7496,登録者リスト!$A$1:$D$43729,4,FALSE)=基本情報!$D$6,O7496,"")),"")</f>
        <v/>
      </c>
    </row>
    <row r="7497" spans="15:16" x14ac:dyDescent="0.15">
      <c r="O7497">
        <v>7496</v>
      </c>
      <c r="P7497" t="str">
        <f>IFERROR(IF(COUNTIF(個人情報!$BI$5:$BI$401,"登録番号" &amp; リスト!O7497)&gt;=1,"",IF(VLOOKUP(O7497,登録者リスト!$A$1:$D$43729,4,FALSE)=基本情報!$D$6,O7497,"")),"")</f>
        <v/>
      </c>
    </row>
    <row r="7498" spans="15:16" x14ac:dyDescent="0.15">
      <c r="O7498">
        <v>7497</v>
      </c>
      <c r="P7498" t="str">
        <f>IFERROR(IF(COUNTIF(個人情報!$BI$5:$BI$401,"登録番号" &amp; リスト!O7498)&gt;=1,"",IF(VLOOKUP(O7498,登録者リスト!$A$1:$D$43729,4,FALSE)=基本情報!$D$6,O7498,"")),"")</f>
        <v/>
      </c>
    </row>
    <row r="7499" spans="15:16" x14ac:dyDescent="0.15">
      <c r="O7499">
        <v>7498</v>
      </c>
      <c r="P7499" t="str">
        <f>IFERROR(IF(COUNTIF(個人情報!$BI$5:$BI$401,"登録番号" &amp; リスト!O7499)&gt;=1,"",IF(VLOOKUP(O7499,登録者リスト!$A$1:$D$43729,4,FALSE)=基本情報!$D$6,O7499,"")),"")</f>
        <v/>
      </c>
    </row>
    <row r="7500" spans="15:16" x14ac:dyDescent="0.15">
      <c r="O7500">
        <v>7499</v>
      </c>
      <c r="P7500" t="str">
        <f>IFERROR(IF(COUNTIF(個人情報!$BI$5:$BI$401,"登録番号" &amp; リスト!O7500)&gt;=1,"",IF(VLOOKUP(O7500,登録者リスト!$A$1:$D$43729,4,FALSE)=基本情報!$D$6,O7500,"")),"")</f>
        <v/>
      </c>
    </row>
    <row r="7501" spans="15:16" x14ac:dyDescent="0.15">
      <c r="O7501">
        <v>7500</v>
      </c>
      <c r="P7501" t="str">
        <f>IFERROR(IF(COUNTIF(個人情報!$BI$5:$BI$401,"登録番号" &amp; リスト!O7501)&gt;=1,"",IF(VLOOKUP(O7501,登録者リスト!$A$1:$D$43729,4,FALSE)=基本情報!$D$6,O7501,"")),"")</f>
        <v/>
      </c>
    </row>
    <row r="7502" spans="15:16" x14ac:dyDescent="0.15">
      <c r="O7502">
        <v>7501</v>
      </c>
      <c r="P7502" t="str">
        <f>IFERROR(IF(COUNTIF(個人情報!$BI$5:$BI$401,"登録番号" &amp; リスト!O7502)&gt;=1,"",IF(VLOOKUP(O7502,登録者リスト!$A$1:$D$43729,4,FALSE)=基本情報!$D$6,O7502,"")),"")</f>
        <v/>
      </c>
    </row>
    <row r="7503" spans="15:16" x14ac:dyDescent="0.15">
      <c r="O7503">
        <v>7502</v>
      </c>
      <c r="P7503" t="str">
        <f>IFERROR(IF(COUNTIF(個人情報!$BI$5:$BI$401,"登録番号" &amp; リスト!O7503)&gt;=1,"",IF(VLOOKUP(O7503,登録者リスト!$A$1:$D$43729,4,FALSE)=基本情報!$D$6,O7503,"")),"")</f>
        <v/>
      </c>
    </row>
    <row r="7504" spans="15:16" x14ac:dyDescent="0.15">
      <c r="O7504">
        <v>7503</v>
      </c>
      <c r="P7504" t="str">
        <f>IFERROR(IF(COUNTIF(個人情報!$BI$5:$BI$401,"登録番号" &amp; リスト!O7504)&gt;=1,"",IF(VLOOKUP(O7504,登録者リスト!$A$1:$D$43729,4,FALSE)=基本情報!$D$6,O7504,"")),"")</f>
        <v/>
      </c>
    </row>
    <row r="7505" spans="15:16" x14ac:dyDescent="0.15">
      <c r="O7505">
        <v>7504</v>
      </c>
      <c r="P7505" t="str">
        <f>IFERROR(IF(COUNTIF(個人情報!$BI$5:$BI$401,"登録番号" &amp; リスト!O7505)&gt;=1,"",IF(VLOOKUP(O7505,登録者リスト!$A$1:$D$43729,4,FALSE)=基本情報!$D$6,O7505,"")),"")</f>
        <v/>
      </c>
    </row>
    <row r="7506" spans="15:16" x14ac:dyDescent="0.15">
      <c r="O7506">
        <v>7505</v>
      </c>
      <c r="P7506" t="str">
        <f>IFERROR(IF(COUNTIF(個人情報!$BI$5:$BI$401,"登録番号" &amp; リスト!O7506)&gt;=1,"",IF(VLOOKUP(O7506,登録者リスト!$A$1:$D$43729,4,FALSE)=基本情報!$D$6,O7506,"")),"")</f>
        <v/>
      </c>
    </row>
    <row r="7507" spans="15:16" x14ac:dyDescent="0.15">
      <c r="O7507">
        <v>7506</v>
      </c>
      <c r="P7507" t="str">
        <f>IFERROR(IF(COUNTIF(個人情報!$BI$5:$BI$401,"登録番号" &amp; リスト!O7507)&gt;=1,"",IF(VLOOKUP(O7507,登録者リスト!$A$1:$D$43729,4,FALSE)=基本情報!$D$6,O7507,"")),"")</f>
        <v/>
      </c>
    </row>
    <row r="7508" spans="15:16" x14ac:dyDescent="0.15">
      <c r="O7508">
        <v>7507</v>
      </c>
      <c r="P7508" t="str">
        <f>IFERROR(IF(COUNTIF(個人情報!$BI$5:$BI$401,"登録番号" &amp; リスト!O7508)&gt;=1,"",IF(VLOOKUP(O7508,登録者リスト!$A$1:$D$43729,4,FALSE)=基本情報!$D$6,O7508,"")),"")</f>
        <v/>
      </c>
    </row>
    <row r="7509" spans="15:16" x14ac:dyDescent="0.15">
      <c r="O7509">
        <v>7508</v>
      </c>
      <c r="P7509" t="str">
        <f>IFERROR(IF(COUNTIF(個人情報!$BI$5:$BI$401,"登録番号" &amp; リスト!O7509)&gt;=1,"",IF(VLOOKUP(O7509,登録者リスト!$A$1:$D$43729,4,FALSE)=基本情報!$D$6,O7509,"")),"")</f>
        <v/>
      </c>
    </row>
    <row r="7510" spans="15:16" x14ac:dyDescent="0.15">
      <c r="O7510">
        <v>7509</v>
      </c>
      <c r="P7510" t="str">
        <f>IFERROR(IF(COUNTIF(個人情報!$BI$5:$BI$401,"登録番号" &amp; リスト!O7510)&gt;=1,"",IF(VLOOKUP(O7510,登録者リスト!$A$1:$D$43729,4,FALSE)=基本情報!$D$6,O7510,"")),"")</f>
        <v/>
      </c>
    </row>
    <row r="7511" spans="15:16" x14ac:dyDescent="0.15">
      <c r="O7511">
        <v>7510</v>
      </c>
      <c r="P7511" t="str">
        <f>IFERROR(IF(COUNTIF(個人情報!$BI$5:$BI$401,"登録番号" &amp; リスト!O7511)&gt;=1,"",IF(VLOOKUP(O7511,登録者リスト!$A$1:$D$43729,4,FALSE)=基本情報!$D$6,O7511,"")),"")</f>
        <v/>
      </c>
    </row>
    <row r="7512" spans="15:16" x14ac:dyDescent="0.15">
      <c r="O7512">
        <v>7511</v>
      </c>
      <c r="P7512" t="str">
        <f>IFERROR(IF(COUNTIF(個人情報!$BI$5:$BI$401,"登録番号" &amp; リスト!O7512)&gt;=1,"",IF(VLOOKUP(O7512,登録者リスト!$A$1:$D$43729,4,FALSE)=基本情報!$D$6,O7512,"")),"")</f>
        <v/>
      </c>
    </row>
    <row r="7513" spans="15:16" x14ac:dyDescent="0.15">
      <c r="O7513">
        <v>7512</v>
      </c>
      <c r="P7513" t="str">
        <f>IFERROR(IF(COUNTIF(個人情報!$BI$5:$BI$401,"登録番号" &amp; リスト!O7513)&gt;=1,"",IF(VLOOKUP(O7513,登録者リスト!$A$1:$D$43729,4,FALSE)=基本情報!$D$6,O7513,"")),"")</f>
        <v/>
      </c>
    </row>
    <row r="7514" spans="15:16" x14ac:dyDescent="0.15">
      <c r="O7514">
        <v>7513</v>
      </c>
      <c r="P7514" t="str">
        <f>IFERROR(IF(COUNTIF(個人情報!$BI$5:$BI$401,"登録番号" &amp; リスト!O7514)&gt;=1,"",IF(VLOOKUP(O7514,登録者リスト!$A$1:$D$43729,4,FALSE)=基本情報!$D$6,O7514,"")),"")</f>
        <v/>
      </c>
    </row>
    <row r="7515" spans="15:16" x14ac:dyDescent="0.15">
      <c r="O7515">
        <v>7514</v>
      </c>
      <c r="P7515" t="str">
        <f>IFERROR(IF(COUNTIF(個人情報!$BI$5:$BI$401,"登録番号" &amp; リスト!O7515)&gt;=1,"",IF(VLOOKUP(O7515,登録者リスト!$A$1:$D$43729,4,FALSE)=基本情報!$D$6,O7515,"")),"")</f>
        <v/>
      </c>
    </row>
    <row r="7516" spans="15:16" x14ac:dyDescent="0.15">
      <c r="O7516">
        <v>7515</v>
      </c>
      <c r="P7516" t="str">
        <f>IFERROR(IF(COUNTIF(個人情報!$BI$5:$BI$401,"登録番号" &amp; リスト!O7516)&gt;=1,"",IF(VLOOKUP(O7516,登録者リスト!$A$1:$D$43729,4,FALSE)=基本情報!$D$6,O7516,"")),"")</f>
        <v/>
      </c>
    </row>
    <row r="7517" spans="15:16" x14ac:dyDescent="0.15">
      <c r="O7517">
        <v>7516</v>
      </c>
      <c r="P7517" t="str">
        <f>IFERROR(IF(COUNTIF(個人情報!$BI$5:$BI$401,"登録番号" &amp; リスト!O7517)&gt;=1,"",IF(VLOOKUP(O7517,登録者リスト!$A$1:$D$43729,4,FALSE)=基本情報!$D$6,O7517,"")),"")</f>
        <v/>
      </c>
    </row>
    <row r="7518" spans="15:16" x14ac:dyDescent="0.15">
      <c r="O7518">
        <v>7517</v>
      </c>
      <c r="P7518" t="str">
        <f>IFERROR(IF(COUNTIF(個人情報!$BI$5:$BI$401,"登録番号" &amp; リスト!O7518)&gt;=1,"",IF(VLOOKUP(O7518,登録者リスト!$A$1:$D$43729,4,FALSE)=基本情報!$D$6,O7518,"")),"")</f>
        <v/>
      </c>
    </row>
    <row r="7519" spans="15:16" x14ac:dyDescent="0.15">
      <c r="O7519">
        <v>7518</v>
      </c>
      <c r="P7519" t="str">
        <f>IFERROR(IF(COUNTIF(個人情報!$BI$5:$BI$401,"登録番号" &amp; リスト!O7519)&gt;=1,"",IF(VLOOKUP(O7519,登録者リスト!$A$1:$D$43729,4,FALSE)=基本情報!$D$6,O7519,"")),"")</f>
        <v/>
      </c>
    </row>
    <row r="7520" spans="15:16" x14ac:dyDescent="0.15">
      <c r="O7520">
        <v>7519</v>
      </c>
      <c r="P7520" t="str">
        <f>IFERROR(IF(COUNTIF(個人情報!$BI$5:$BI$401,"登録番号" &amp; リスト!O7520)&gt;=1,"",IF(VLOOKUP(O7520,登録者リスト!$A$1:$D$43729,4,FALSE)=基本情報!$D$6,O7520,"")),"")</f>
        <v/>
      </c>
    </row>
    <row r="7521" spans="15:16" x14ac:dyDescent="0.15">
      <c r="O7521">
        <v>7520</v>
      </c>
      <c r="P7521" t="str">
        <f>IFERROR(IF(COUNTIF(個人情報!$BI$5:$BI$401,"登録番号" &amp; リスト!O7521)&gt;=1,"",IF(VLOOKUP(O7521,登録者リスト!$A$1:$D$43729,4,FALSE)=基本情報!$D$6,O7521,"")),"")</f>
        <v/>
      </c>
    </row>
    <row r="7522" spans="15:16" x14ac:dyDescent="0.15">
      <c r="O7522">
        <v>7521</v>
      </c>
      <c r="P7522" t="str">
        <f>IFERROR(IF(COUNTIF(個人情報!$BI$5:$BI$401,"登録番号" &amp; リスト!O7522)&gt;=1,"",IF(VLOOKUP(O7522,登録者リスト!$A$1:$D$43729,4,FALSE)=基本情報!$D$6,O7522,"")),"")</f>
        <v/>
      </c>
    </row>
    <row r="7523" spans="15:16" x14ac:dyDescent="0.15">
      <c r="O7523">
        <v>7522</v>
      </c>
      <c r="P7523" t="str">
        <f>IFERROR(IF(COUNTIF(個人情報!$BI$5:$BI$401,"登録番号" &amp; リスト!O7523)&gt;=1,"",IF(VLOOKUP(O7523,登録者リスト!$A$1:$D$43729,4,FALSE)=基本情報!$D$6,O7523,"")),"")</f>
        <v/>
      </c>
    </row>
    <row r="7524" spans="15:16" x14ac:dyDescent="0.15">
      <c r="O7524">
        <v>7523</v>
      </c>
      <c r="P7524" t="str">
        <f>IFERROR(IF(COUNTIF(個人情報!$BI$5:$BI$401,"登録番号" &amp; リスト!O7524)&gt;=1,"",IF(VLOOKUP(O7524,登録者リスト!$A$1:$D$43729,4,FALSE)=基本情報!$D$6,O7524,"")),"")</f>
        <v/>
      </c>
    </row>
    <row r="7525" spans="15:16" x14ac:dyDescent="0.15">
      <c r="O7525">
        <v>7524</v>
      </c>
      <c r="P7525" t="str">
        <f>IFERROR(IF(COUNTIF(個人情報!$BI$5:$BI$401,"登録番号" &amp; リスト!O7525)&gt;=1,"",IF(VLOOKUP(O7525,登録者リスト!$A$1:$D$43729,4,FALSE)=基本情報!$D$6,O7525,"")),"")</f>
        <v/>
      </c>
    </row>
    <row r="7526" spans="15:16" x14ac:dyDescent="0.15">
      <c r="O7526">
        <v>7525</v>
      </c>
      <c r="P7526" t="str">
        <f>IFERROR(IF(COUNTIF(個人情報!$BI$5:$BI$401,"登録番号" &amp; リスト!O7526)&gt;=1,"",IF(VLOOKUP(O7526,登録者リスト!$A$1:$D$43729,4,FALSE)=基本情報!$D$6,O7526,"")),"")</f>
        <v/>
      </c>
    </row>
    <row r="7527" spans="15:16" x14ac:dyDescent="0.15">
      <c r="O7527">
        <v>7526</v>
      </c>
      <c r="P7527" t="str">
        <f>IFERROR(IF(COUNTIF(個人情報!$BI$5:$BI$401,"登録番号" &amp; リスト!O7527)&gt;=1,"",IF(VLOOKUP(O7527,登録者リスト!$A$1:$D$43729,4,FALSE)=基本情報!$D$6,O7527,"")),"")</f>
        <v/>
      </c>
    </row>
    <row r="7528" spans="15:16" x14ac:dyDescent="0.15">
      <c r="O7528">
        <v>7527</v>
      </c>
      <c r="P7528" t="str">
        <f>IFERROR(IF(COUNTIF(個人情報!$BI$5:$BI$401,"登録番号" &amp; リスト!O7528)&gt;=1,"",IF(VLOOKUP(O7528,登録者リスト!$A$1:$D$43729,4,FALSE)=基本情報!$D$6,O7528,"")),"")</f>
        <v/>
      </c>
    </row>
    <row r="7529" spans="15:16" x14ac:dyDescent="0.15">
      <c r="O7529">
        <v>7528</v>
      </c>
      <c r="P7529" t="str">
        <f>IFERROR(IF(COUNTIF(個人情報!$BI$5:$BI$401,"登録番号" &amp; リスト!O7529)&gt;=1,"",IF(VLOOKUP(O7529,登録者リスト!$A$1:$D$43729,4,FALSE)=基本情報!$D$6,O7529,"")),"")</f>
        <v/>
      </c>
    </row>
    <row r="7530" spans="15:16" x14ac:dyDescent="0.15">
      <c r="O7530">
        <v>7529</v>
      </c>
      <c r="P7530" t="str">
        <f>IFERROR(IF(COUNTIF(個人情報!$BI$5:$BI$401,"登録番号" &amp; リスト!O7530)&gt;=1,"",IF(VLOOKUP(O7530,登録者リスト!$A$1:$D$43729,4,FALSE)=基本情報!$D$6,O7530,"")),"")</f>
        <v/>
      </c>
    </row>
    <row r="7531" spans="15:16" x14ac:dyDescent="0.15">
      <c r="O7531">
        <v>7530</v>
      </c>
      <c r="P7531" t="str">
        <f>IFERROR(IF(COUNTIF(個人情報!$BI$5:$BI$401,"登録番号" &amp; リスト!O7531)&gt;=1,"",IF(VLOOKUP(O7531,登録者リスト!$A$1:$D$43729,4,FALSE)=基本情報!$D$6,O7531,"")),"")</f>
        <v/>
      </c>
    </row>
    <row r="7532" spans="15:16" x14ac:dyDescent="0.15">
      <c r="O7532">
        <v>7531</v>
      </c>
      <c r="P7532" t="str">
        <f>IFERROR(IF(COUNTIF(個人情報!$BI$5:$BI$401,"登録番号" &amp; リスト!O7532)&gt;=1,"",IF(VLOOKUP(O7532,登録者リスト!$A$1:$D$43729,4,FALSE)=基本情報!$D$6,O7532,"")),"")</f>
        <v/>
      </c>
    </row>
    <row r="7533" spans="15:16" x14ac:dyDescent="0.15">
      <c r="O7533">
        <v>7532</v>
      </c>
      <c r="P7533" t="str">
        <f>IFERROR(IF(COUNTIF(個人情報!$BI$5:$BI$401,"登録番号" &amp; リスト!O7533)&gt;=1,"",IF(VLOOKUP(O7533,登録者リスト!$A$1:$D$43729,4,FALSE)=基本情報!$D$6,O7533,"")),"")</f>
        <v/>
      </c>
    </row>
    <row r="7534" spans="15:16" x14ac:dyDescent="0.15">
      <c r="O7534">
        <v>7533</v>
      </c>
      <c r="P7534" t="str">
        <f>IFERROR(IF(COUNTIF(個人情報!$BI$5:$BI$401,"登録番号" &amp; リスト!O7534)&gt;=1,"",IF(VLOOKUP(O7534,登録者リスト!$A$1:$D$43729,4,FALSE)=基本情報!$D$6,O7534,"")),"")</f>
        <v/>
      </c>
    </row>
    <row r="7535" spans="15:16" x14ac:dyDescent="0.15">
      <c r="O7535">
        <v>7534</v>
      </c>
      <c r="P7535" t="str">
        <f>IFERROR(IF(COUNTIF(個人情報!$BI$5:$BI$401,"登録番号" &amp; リスト!O7535)&gt;=1,"",IF(VLOOKUP(O7535,登録者リスト!$A$1:$D$43729,4,FALSE)=基本情報!$D$6,O7535,"")),"")</f>
        <v/>
      </c>
    </row>
    <row r="7536" spans="15:16" x14ac:dyDescent="0.15">
      <c r="O7536">
        <v>7535</v>
      </c>
      <c r="P7536" t="str">
        <f>IFERROR(IF(COUNTIF(個人情報!$BI$5:$BI$401,"登録番号" &amp; リスト!O7536)&gt;=1,"",IF(VLOOKUP(O7536,登録者リスト!$A$1:$D$43729,4,FALSE)=基本情報!$D$6,O7536,"")),"")</f>
        <v/>
      </c>
    </row>
    <row r="7537" spans="15:16" x14ac:dyDescent="0.15">
      <c r="O7537">
        <v>7536</v>
      </c>
      <c r="P7537" t="str">
        <f>IFERROR(IF(COUNTIF(個人情報!$BI$5:$BI$401,"登録番号" &amp; リスト!O7537)&gt;=1,"",IF(VLOOKUP(O7537,登録者リスト!$A$1:$D$43729,4,FALSE)=基本情報!$D$6,O7537,"")),"")</f>
        <v/>
      </c>
    </row>
    <row r="7538" spans="15:16" x14ac:dyDescent="0.15">
      <c r="O7538">
        <v>7537</v>
      </c>
      <c r="P7538" t="str">
        <f>IFERROR(IF(COUNTIF(個人情報!$BI$5:$BI$401,"登録番号" &amp; リスト!O7538)&gt;=1,"",IF(VLOOKUP(O7538,登録者リスト!$A$1:$D$43729,4,FALSE)=基本情報!$D$6,O7538,"")),"")</f>
        <v/>
      </c>
    </row>
    <row r="7539" spans="15:16" x14ac:dyDescent="0.15">
      <c r="O7539">
        <v>7538</v>
      </c>
      <c r="P7539" t="str">
        <f>IFERROR(IF(COUNTIF(個人情報!$BI$5:$BI$401,"登録番号" &amp; リスト!O7539)&gt;=1,"",IF(VLOOKUP(O7539,登録者リスト!$A$1:$D$43729,4,FALSE)=基本情報!$D$6,O7539,"")),"")</f>
        <v/>
      </c>
    </row>
    <row r="7540" spans="15:16" x14ac:dyDescent="0.15">
      <c r="O7540">
        <v>7539</v>
      </c>
      <c r="P7540" t="str">
        <f>IFERROR(IF(COUNTIF(個人情報!$BI$5:$BI$401,"登録番号" &amp; リスト!O7540)&gt;=1,"",IF(VLOOKUP(O7540,登録者リスト!$A$1:$D$43729,4,FALSE)=基本情報!$D$6,O7540,"")),"")</f>
        <v/>
      </c>
    </row>
    <row r="7541" spans="15:16" x14ac:dyDescent="0.15">
      <c r="O7541">
        <v>7540</v>
      </c>
      <c r="P7541" t="str">
        <f>IFERROR(IF(COUNTIF(個人情報!$BI$5:$BI$401,"登録番号" &amp; リスト!O7541)&gt;=1,"",IF(VLOOKUP(O7541,登録者リスト!$A$1:$D$43729,4,FALSE)=基本情報!$D$6,O7541,"")),"")</f>
        <v/>
      </c>
    </row>
    <row r="7542" spans="15:16" x14ac:dyDescent="0.15">
      <c r="O7542">
        <v>7541</v>
      </c>
      <c r="P7542" t="str">
        <f>IFERROR(IF(COUNTIF(個人情報!$BI$5:$BI$401,"登録番号" &amp; リスト!O7542)&gt;=1,"",IF(VLOOKUP(O7542,登録者リスト!$A$1:$D$43729,4,FALSE)=基本情報!$D$6,O7542,"")),"")</f>
        <v/>
      </c>
    </row>
    <row r="7543" spans="15:16" x14ac:dyDescent="0.15">
      <c r="O7543">
        <v>7542</v>
      </c>
      <c r="P7543" t="str">
        <f>IFERROR(IF(COUNTIF(個人情報!$BI$5:$BI$401,"登録番号" &amp; リスト!O7543)&gt;=1,"",IF(VLOOKUP(O7543,登録者リスト!$A$1:$D$43729,4,FALSE)=基本情報!$D$6,O7543,"")),"")</f>
        <v/>
      </c>
    </row>
    <row r="7544" spans="15:16" x14ac:dyDescent="0.15">
      <c r="O7544">
        <v>7543</v>
      </c>
      <c r="P7544" t="str">
        <f>IFERROR(IF(COUNTIF(個人情報!$BI$5:$BI$401,"登録番号" &amp; リスト!O7544)&gt;=1,"",IF(VLOOKUP(O7544,登録者リスト!$A$1:$D$43729,4,FALSE)=基本情報!$D$6,O7544,"")),"")</f>
        <v/>
      </c>
    </row>
    <row r="7545" spans="15:16" x14ac:dyDescent="0.15">
      <c r="O7545">
        <v>7544</v>
      </c>
      <c r="P7545" t="str">
        <f>IFERROR(IF(COUNTIF(個人情報!$BI$5:$BI$401,"登録番号" &amp; リスト!O7545)&gt;=1,"",IF(VLOOKUP(O7545,登録者リスト!$A$1:$D$43729,4,FALSE)=基本情報!$D$6,O7545,"")),"")</f>
        <v/>
      </c>
    </row>
    <row r="7546" spans="15:16" x14ac:dyDescent="0.15">
      <c r="O7546">
        <v>7545</v>
      </c>
      <c r="P7546" t="str">
        <f>IFERROR(IF(COUNTIF(個人情報!$BI$5:$BI$401,"登録番号" &amp; リスト!O7546)&gt;=1,"",IF(VLOOKUP(O7546,登録者リスト!$A$1:$D$43729,4,FALSE)=基本情報!$D$6,O7546,"")),"")</f>
        <v/>
      </c>
    </row>
    <row r="7547" spans="15:16" x14ac:dyDescent="0.15">
      <c r="O7547">
        <v>7546</v>
      </c>
      <c r="P7547" t="str">
        <f>IFERROR(IF(COUNTIF(個人情報!$BI$5:$BI$401,"登録番号" &amp; リスト!O7547)&gt;=1,"",IF(VLOOKUP(O7547,登録者リスト!$A$1:$D$43729,4,FALSE)=基本情報!$D$6,O7547,"")),"")</f>
        <v/>
      </c>
    </row>
    <row r="7548" spans="15:16" x14ac:dyDescent="0.15">
      <c r="O7548">
        <v>7547</v>
      </c>
      <c r="P7548" t="str">
        <f>IFERROR(IF(COUNTIF(個人情報!$BI$5:$BI$401,"登録番号" &amp; リスト!O7548)&gt;=1,"",IF(VLOOKUP(O7548,登録者リスト!$A$1:$D$43729,4,FALSE)=基本情報!$D$6,O7548,"")),"")</f>
        <v/>
      </c>
    </row>
    <row r="7549" spans="15:16" x14ac:dyDescent="0.15">
      <c r="O7549">
        <v>7548</v>
      </c>
      <c r="P7549" t="str">
        <f>IFERROR(IF(COUNTIF(個人情報!$BI$5:$BI$401,"登録番号" &amp; リスト!O7549)&gt;=1,"",IF(VLOOKUP(O7549,登録者リスト!$A$1:$D$43729,4,FALSE)=基本情報!$D$6,O7549,"")),"")</f>
        <v/>
      </c>
    </row>
    <row r="7550" spans="15:16" x14ac:dyDescent="0.15">
      <c r="O7550">
        <v>7549</v>
      </c>
      <c r="P7550" t="str">
        <f>IFERROR(IF(COUNTIF(個人情報!$BI$5:$BI$401,"登録番号" &amp; リスト!O7550)&gt;=1,"",IF(VLOOKUP(O7550,登録者リスト!$A$1:$D$43729,4,FALSE)=基本情報!$D$6,O7550,"")),"")</f>
        <v/>
      </c>
    </row>
    <row r="7551" spans="15:16" x14ac:dyDescent="0.15">
      <c r="O7551">
        <v>7550</v>
      </c>
      <c r="P7551" t="str">
        <f>IFERROR(IF(COUNTIF(個人情報!$BI$5:$BI$401,"登録番号" &amp; リスト!O7551)&gt;=1,"",IF(VLOOKUP(O7551,登録者リスト!$A$1:$D$43729,4,FALSE)=基本情報!$D$6,O7551,"")),"")</f>
        <v/>
      </c>
    </row>
    <row r="7552" spans="15:16" x14ac:dyDescent="0.15">
      <c r="O7552">
        <v>7551</v>
      </c>
      <c r="P7552" t="str">
        <f>IFERROR(IF(COUNTIF(個人情報!$BI$5:$BI$401,"登録番号" &amp; リスト!O7552)&gt;=1,"",IF(VLOOKUP(O7552,登録者リスト!$A$1:$D$43729,4,FALSE)=基本情報!$D$6,O7552,"")),"")</f>
        <v/>
      </c>
    </row>
    <row r="7553" spans="15:16" x14ac:dyDescent="0.15">
      <c r="O7553">
        <v>7552</v>
      </c>
      <c r="P7553" t="str">
        <f>IFERROR(IF(COUNTIF(個人情報!$BI$5:$BI$401,"登録番号" &amp; リスト!O7553)&gt;=1,"",IF(VLOOKUP(O7553,登録者リスト!$A$1:$D$43729,4,FALSE)=基本情報!$D$6,O7553,"")),"")</f>
        <v/>
      </c>
    </row>
    <row r="7554" spans="15:16" x14ac:dyDescent="0.15">
      <c r="O7554">
        <v>7553</v>
      </c>
      <c r="P7554" t="str">
        <f>IFERROR(IF(COUNTIF(個人情報!$BI$5:$BI$401,"登録番号" &amp; リスト!O7554)&gt;=1,"",IF(VLOOKUP(O7554,登録者リスト!$A$1:$D$43729,4,FALSE)=基本情報!$D$6,O7554,"")),"")</f>
        <v/>
      </c>
    </row>
    <row r="7555" spans="15:16" x14ac:dyDescent="0.15">
      <c r="O7555">
        <v>7554</v>
      </c>
      <c r="P7555" t="str">
        <f>IFERROR(IF(COUNTIF(個人情報!$BI$5:$BI$401,"登録番号" &amp; リスト!O7555)&gt;=1,"",IF(VLOOKUP(O7555,登録者リスト!$A$1:$D$43729,4,FALSE)=基本情報!$D$6,O7555,"")),"")</f>
        <v/>
      </c>
    </row>
    <row r="7556" spans="15:16" x14ac:dyDescent="0.15">
      <c r="O7556">
        <v>7555</v>
      </c>
      <c r="P7556" t="str">
        <f>IFERROR(IF(COUNTIF(個人情報!$BI$5:$BI$401,"登録番号" &amp; リスト!O7556)&gt;=1,"",IF(VLOOKUP(O7556,登録者リスト!$A$1:$D$43729,4,FALSE)=基本情報!$D$6,O7556,"")),"")</f>
        <v/>
      </c>
    </row>
    <row r="7557" spans="15:16" x14ac:dyDescent="0.15">
      <c r="O7557">
        <v>7556</v>
      </c>
      <c r="P7557" t="str">
        <f>IFERROR(IF(COUNTIF(個人情報!$BI$5:$BI$401,"登録番号" &amp; リスト!O7557)&gt;=1,"",IF(VLOOKUP(O7557,登録者リスト!$A$1:$D$43729,4,FALSE)=基本情報!$D$6,O7557,"")),"")</f>
        <v/>
      </c>
    </row>
    <row r="7558" spans="15:16" x14ac:dyDescent="0.15">
      <c r="O7558">
        <v>7557</v>
      </c>
      <c r="P7558" t="str">
        <f>IFERROR(IF(COUNTIF(個人情報!$BI$5:$BI$401,"登録番号" &amp; リスト!O7558)&gt;=1,"",IF(VLOOKUP(O7558,登録者リスト!$A$1:$D$43729,4,FALSE)=基本情報!$D$6,O7558,"")),"")</f>
        <v/>
      </c>
    </row>
    <row r="7559" spans="15:16" x14ac:dyDescent="0.15">
      <c r="O7559">
        <v>7558</v>
      </c>
      <c r="P7559" t="str">
        <f>IFERROR(IF(COUNTIF(個人情報!$BI$5:$BI$401,"登録番号" &amp; リスト!O7559)&gt;=1,"",IF(VLOOKUP(O7559,登録者リスト!$A$1:$D$43729,4,FALSE)=基本情報!$D$6,O7559,"")),"")</f>
        <v/>
      </c>
    </row>
    <row r="7560" spans="15:16" x14ac:dyDescent="0.15">
      <c r="O7560">
        <v>7559</v>
      </c>
      <c r="P7560" t="str">
        <f>IFERROR(IF(COUNTIF(個人情報!$BI$5:$BI$401,"登録番号" &amp; リスト!O7560)&gt;=1,"",IF(VLOOKUP(O7560,登録者リスト!$A$1:$D$43729,4,FALSE)=基本情報!$D$6,O7560,"")),"")</f>
        <v/>
      </c>
    </row>
    <row r="7561" spans="15:16" x14ac:dyDescent="0.15">
      <c r="O7561">
        <v>7560</v>
      </c>
      <c r="P7561" t="str">
        <f>IFERROR(IF(COUNTIF(個人情報!$BI$5:$BI$401,"登録番号" &amp; リスト!O7561)&gt;=1,"",IF(VLOOKUP(O7561,登録者リスト!$A$1:$D$43729,4,FALSE)=基本情報!$D$6,O7561,"")),"")</f>
        <v/>
      </c>
    </row>
    <row r="7562" spans="15:16" x14ac:dyDescent="0.15">
      <c r="O7562">
        <v>7561</v>
      </c>
      <c r="P7562" t="str">
        <f>IFERROR(IF(COUNTIF(個人情報!$BI$5:$BI$401,"登録番号" &amp; リスト!O7562)&gt;=1,"",IF(VLOOKUP(O7562,登録者リスト!$A$1:$D$43729,4,FALSE)=基本情報!$D$6,O7562,"")),"")</f>
        <v/>
      </c>
    </row>
    <row r="7563" spans="15:16" x14ac:dyDescent="0.15">
      <c r="O7563">
        <v>7562</v>
      </c>
      <c r="P7563" t="str">
        <f>IFERROR(IF(COUNTIF(個人情報!$BI$5:$BI$401,"登録番号" &amp; リスト!O7563)&gt;=1,"",IF(VLOOKUP(O7563,登録者リスト!$A$1:$D$43729,4,FALSE)=基本情報!$D$6,O7563,"")),"")</f>
        <v/>
      </c>
    </row>
    <row r="7564" spans="15:16" x14ac:dyDescent="0.15">
      <c r="O7564">
        <v>7563</v>
      </c>
      <c r="P7564" t="str">
        <f>IFERROR(IF(COUNTIF(個人情報!$BI$5:$BI$401,"登録番号" &amp; リスト!O7564)&gt;=1,"",IF(VLOOKUP(O7564,登録者リスト!$A$1:$D$43729,4,FALSE)=基本情報!$D$6,O7564,"")),"")</f>
        <v/>
      </c>
    </row>
    <row r="7565" spans="15:16" x14ac:dyDescent="0.15">
      <c r="O7565">
        <v>7564</v>
      </c>
      <c r="P7565" t="str">
        <f>IFERROR(IF(COUNTIF(個人情報!$BI$5:$BI$401,"登録番号" &amp; リスト!O7565)&gt;=1,"",IF(VLOOKUP(O7565,登録者リスト!$A$1:$D$43729,4,FALSE)=基本情報!$D$6,O7565,"")),"")</f>
        <v/>
      </c>
    </row>
    <row r="7566" spans="15:16" x14ac:dyDescent="0.15">
      <c r="O7566">
        <v>7565</v>
      </c>
      <c r="P7566" t="str">
        <f>IFERROR(IF(COUNTIF(個人情報!$BI$5:$BI$401,"登録番号" &amp; リスト!O7566)&gt;=1,"",IF(VLOOKUP(O7566,登録者リスト!$A$1:$D$43729,4,FALSE)=基本情報!$D$6,O7566,"")),"")</f>
        <v/>
      </c>
    </row>
    <row r="7567" spans="15:16" x14ac:dyDescent="0.15">
      <c r="O7567">
        <v>7566</v>
      </c>
      <c r="P7567" t="str">
        <f>IFERROR(IF(COUNTIF(個人情報!$BI$5:$BI$401,"登録番号" &amp; リスト!O7567)&gt;=1,"",IF(VLOOKUP(O7567,登録者リスト!$A$1:$D$43729,4,FALSE)=基本情報!$D$6,O7567,"")),"")</f>
        <v/>
      </c>
    </row>
    <row r="7568" spans="15:16" x14ac:dyDescent="0.15">
      <c r="O7568">
        <v>7567</v>
      </c>
      <c r="P7568" t="str">
        <f>IFERROR(IF(COUNTIF(個人情報!$BI$5:$BI$401,"登録番号" &amp; リスト!O7568)&gt;=1,"",IF(VLOOKUP(O7568,登録者リスト!$A$1:$D$43729,4,FALSE)=基本情報!$D$6,O7568,"")),"")</f>
        <v/>
      </c>
    </row>
    <row r="7569" spans="15:16" x14ac:dyDescent="0.15">
      <c r="O7569">
        <v>7568</v>
      </c>
      <c r="P7569" t="str">
        <f>IFERROR(IF(COUNTIF(個人情報!$BI$5:$BI$401,"登録番号" &amp; リスト!O7569)&gt;=1,"",IF(VLOOKUP(O7569,登録者リスト!$A$1:$D$43729,4,FALSE)=基本情報!$D$6,O7569,"")),"")</f>
        <v/>
      </c>
    </row>
    <row r="7570" spans="15:16" x14ac:dyDescent="0.15">
      <c r="O7570">
        <v>7569</v>
      </c>
      <c r="P7570" t="str">
        <f>IFERROR(IF(COUNTIF(個人情報!$BI$5:$BI$401,"登録番号" &amp; リスト!O7570)&gt;=1,"",IF(VLOOKUP(O7570,登録者リスト!$A$1:$D$43729,4,FALSE)=基本情報!$D$6,O7570,"")),"")</f>
        <v/>
      </c>
    </row>
    <row r="7571" spans="15:16" x14ac:dyDescent="0.15">
      <c r="O7571">
        <v>7570</v>
      </c>
      <c r="P7571" t="str">
        <f>IFERROR(IF(COUNTIF(個人情報!$BI$5:$BI$401,"登録番号" &amp; リスト!O7571)&gt;=1,"",IF(VLOOKUP(O7571,登録者リスト!$A$1:$D$43729,4,FALSE)=基本情報!$D$6,O7571,"")),"")</f>
        <v/>
      </c>
    </row>
    <row r="7572" spans="15:16" x14ac:dyDescent="0.15">
      <c r="O7572">
        <v>7571</v>
      </c>
      <c r="P7572" t="str">
        <f>IFERROR(IF(COUNTIF(個人情報!$BI$5:$BI$401,"登録番号" &amp; リスト!O7572)&gt;=1,"",IF(VLOOKUP(O7572,登録者リスト!$A$1:$D$43729,4,FALSE)=基本情報!$D$6,O7572,"")),"")</f>
        <v/>
      </c>
    </row>
    <row r="7573" spans="15:16" x14ac:dyDescent="0.15">
      <c r="O7573">
        <v>7572</v>
      </c>
      <c r="P7573" t="str">
        <f>IFERROR(IF(COUNTIF(個人情報!$BI$5:$BI$401,"登録番号" &amp; リスト!O7573)&gt;=1,"",IF(VLOOKUP(O7573,登録者リスト!$A$1:$D$43729,4,FALSE)=基本情報!$D$6,O7573,"")),"")</f>
        <v/>
      </c>
    </row>
    <row r="7574" spans="15:16" x14ac:dyDescent="0.15">
      <c r="O7574">
        <v>7573</v>
      </c>
      <c r="P7574" t="str">
        <f>IFERROR(IF(COUNTIF(個人情報!$BI$5:$BI$401,"登録番号" &amp; リスト!O7574)&gt;=1,"",IF(VLOOKUP(O7574,登録者リスト!$A$1:$D$43729,4,FALSE)=基本情報!$D$6,O7574,"")),"")</f>
        <v/>
      </c>
    </row>
    <row r="7575" spans="15:16" x14ac:dyDescent="0.15">
      <c r="O7575">
        <v>7574</v>
      </c>
      <c r="P7575" t="str">
        <f>IFERROR(IF(COUNTIF(個人情報!$BI$5:$BI$401,"登録番号" &amp; リスト!O7575)&gt;=1,"",IF(VLOOKUP(O7575,登録者リスト!$A$1:$D$43729,4,FALSE)=基本情報!$D$6,O7575,"")),"")</f>
        <v/>
      </c>
    </row>
    <row r="7576" spans="15:16" x14ac:dyDescent="0.15">
      <c r="O7576">
        <v>7575</v>
      </c>
      <c r="P7576" t="str">
        <f>IFERROR(IF(COUNTIF(個人情報!$BI$5:$BI$401,"登録番号" &amp; リスト!O7576)&gt;=1,"",IF(VLOOKUP(O7576,登録者リスト!$A$1:$D$43729,4,FALSE)=基本情報!$D$6,O7576,"")),"")</f>
        <v/>
      </c>
    </row>
    <row r="7577" spans="15:16" x14ac:dyDescent="0.15">
      <c r="O7577">
        <v>7576</v>
      </c>
      <c r="P7577" t="str">
        <f>IFERROR(IF(COUNTIF(個人情報!$BI$5:$BI$401,"登録番号" &amp; リスト!O7577)&gt;=1,"",IF(VLOOKUP(O7577,登録者リスト!$A$1:$D$43729,4,FALSE)=基本情報!$D$6,O7577,"")),"")</f>
        <v/>
      </c>
    </row>
    <row r="7578" spans="15:16" x14ac:dyDescent="0.15">
      <c r="O7578">
        <v>7577</v>
      </c>
      <c r="P7578" t="str">
        <f>IFERROR(IF(COUNTIF(個人情報!$BI$5:$BI$401,"登録番号" &amp; リスト!O7578)&gt;=1,"",IF(VLOOKUP(O7578,登録者リスト!$A$1:$D$43729,4,FALSE)=基本情報!$D$6,O7578,"")),"")</f>
        <v/>
      </c>
    </row>
    <row r="7579" spans="15:16" x14ac:dyDescent="0.15">
      <c r="O7579">
        <v>7578</v>
      </c>
      <c r="P7579" t="str">
        <f>IFERROR(IF(COUNTIF(個人情報!$BI$5:$BI$401,"登録番号" &amp; リスト!O7579)&gt;=1,"",IF(VLOOKUP(O7579,登録者リスト!$A$1:$D$43729,4,FALSE)=基本情報!$D$6,O7579,"")),"")</f>
        <v/>
      </c>
    </row>
    <row r="7580" spans="15:16" x14ac:dyDescent="0.15">
      <c r="O7580">
        <v>7579</v>
      </c>
      <c r="P7580" t="str">
        <f>IFERROR(IF(COUNTIF(個人情報!$BI$5:$BI$401,"登録番号" &amp; リスト!O7580)&gt;=1,"",IF(VLOOKUP(O7580,登録者リスト!$A$1:$D$43729,4,FALSE)=基本情報!$D$6,O7580,"")),"")</f>
        <v/>
      </c>
    </row>
    <row r="7581" spans="15:16" x14ac:dyDescent="0.15">
      <c r="O7581">
        <v>7580</v>
      </c>
      <c r="P7581" t="str">
        <f>IFERROR(IF(COUNTIF(個人情報!$BI$5:$BI$401,"登録番号" &amp; リスト!O7581)&gt;=1,"",IF(VLOOKUP(O7581,登録者リスト!$A$1:$D$43729,4,FALSE)=基本情報!$D$6,O7581,"")),"")</f>
        <v/>
      </c>
    </row>
    <row r="7582" spans="15:16" x14ac:dyDescent="0.15">
      <c r="O7582">
        <v>7581</v>
      </c>
      <c r="P7582" t="str">
        <f>IFERROR(IF(COUNTIF(個人情報!$BI$5:$BI$401,"登録番号" &amp; リスト!O7582)&gt;=1,"",IF(VLOOKUP(O7582,登録者リスト!$A$1:$D$43729,4,FALSE)=基本情報!$D$6,O7582,"")),"")</f>
        <v/>
      </c>
    </row>
    <row r="7583" spans="15:16" x14ac:dyDescent="0.15">
      <c r="O7583">
        <v>7582</v>
      </c>
      <c r="P7583" t="str">
        <f>IFERROR(IF(COUNTIF(個人情報!$BI$5:$BI$401,"登録番号" &amp; リスト!O7583)&gt;=1,"",IF(VLOOKUP(O7583,登録者リスト!$A$1:$D$43729,4,FALSE)=基本情報!$D$6,O7583,"")),"")</f>
        <v/>
      </c>
    </row>
    <row r="7584" spans="15:16" x14ac:dyDescent="0.15">
      <c r="O7584">
        <v>7583</v>
      </c>
      <c r="P7584" t="str">
        <f>IFERROR(IF(COUNTIF(個人情報!$BI$5:$BI$401,"登録番号" &amp; リスト!O7584)&gt;=1,"",IF(VLOOKUP(O7584,登録者リスト!$A$1:$D$43729,4,FALSE)=基本情報!$D$6,O7584,"")),"")</f>
        <v/>
      </c>
    </row>
    <row r="7585" spans="15:16" x14ac:dyDescent="0.15">
      <c r="O7585">
        <v>7584</v>
      </c>
      <c r="P7585" t="str">
        <f>IFERROR(IF(COUNTIF(個人情報!$BI$5:$BI$401,"登録番号" &amp; リスト!O7585)&gt;=1,"",IF(VLOOKUP(O7585,登録者リスト!$A$1:$D$43729,4,FALSE)=基本情報!$D$6,O7585,"")),"")</f>
        <v/>
      </c>
    </row>
    <row r="7586" spans="15:16" x14ac:dyDescent="0.15">
      <c r="O7586">
        <v>7585</v>
      </c>
      <c r="P7586" t="str">
        <f>IFERROR(IF(COUNTIF(個人情報!$BI$5:$BI$401,"登録番号" &amp; リスト!O7586)&gt;=1,"",IF(VLOOKUP(O7586,登録者リスト!$A$1:$D$43729,4,FALSE)=基本情報!$D$6,O7586,"")),"")</f>
        <v/>
      </c>
    </row>
    <row r="7587" spans="15:16" x14ac:dyDescent="0.15">
      <c r="O7587">
        <v>7586</v>
      </c>
      <c r="P7587" t="str">
        <f>IFERROR(IF(COUNTIF(個人情報!$BI$5:$BI$401,"登録番号" &amp; リスト!O7587)&gt;=1,"",IF(VLOOKUP(O7587,登録者リスト!$A$1:$D$43729,4,FALSE)=基本情報!$D$6,O7587,"")),"")</f>
        <v/>
      </c>
    </row>
    <row r="7588" spans="15:16" x14ac:dyDescent="0.15">
      <c r="O7588">
        <v>7587</v>
      </c>
      <c r="P7588" t="str">
        <f>IFERROR(IF(COUNTIF(個人情報!$BI$5:$BI$401,"登録番号" &amp; リスト!O7588)&gt;=1,"",IF(VLOOKUP(O7588,登録者リスト!$A$1:$D$43729,4,FALSE)=基本情報!$D$6,O7588,"")),"")</f>
        <v/>
      </c>
    </row>
    <row r="7589" spans="15:16" x14ac:dyDescent="0.15">
      <c r="O7589">
        <v>7588</v>
      </c>
      <c r="P7589" t="str">
        <f>IFERROR(IF(COUNTIF(個人情報!$BI$5:$BI$401,"登録番号" &amp; リスト!O7589)&gt;=1,"",IF(VLOOKUP(O7589,登録者リスト!$A$1:$D$43729,4,FALSE)=基本情報!$D$6,O7589,"")),"")</f>
        <v/>
      </c>
    </row>
    <row r="7590" spans="15:16" x14ac:dyDescent="0.15">
      <c r="O7590">
        <v>7589</v>
      </c>
      <c r="P7590" t="str">
        <f>IFERROR(IF(COUNTIF(個人情報!$BI$5:$BI$401,"登録番号" &amp; リスト!O7590)&gt;=1,"",IF(VLOOKUP(O7590,登録者リスト!$A$1:$D$43729,4,FALSE)=基本情報!$D$6,O7590,"")),"")</f>
        <v/>
      </c>
    </row>
    <row r="7591" spans="15:16" x14ac:dyDescent="0.15">
      <c r="O7591">
        <v>7590</v>
      </c>
      <c r="P7591" t="str">
        <f>IFERROR(IF(COUNTIF(個人情報!$BI$5:$BI$401,"登録番号" &amp; リスト!O7591)&gt;=1,"",IF(VLOOKUP(O7591,登録者リスト!$A$1:$D$43729,4,FALSE)=基本情報!$D$6,O7591,"")),"")</f>
        <v/>
      </c>
    </row>
    <row r="7592" spans="15:16" x14ac:dyDescent="0.15">
      <c r="O7592">
        <v>7591</v>
      </c>
      <c r="P7592" t="str">
        <f>IFERROR(IF(COUNTIF(個人情報!$BI$5:$BI$401,"登録番号" &amp; リスト!O7592)&gt;=1,"",IF(VLOOKUP(O7592,登録者リスト!$A$1:$D$43729,4,FALSE)=基本情報!$D$6,O7592,"")),"")</f>
        <v/>
      </c>
    </row>
    <row r="7593" spans="15:16" x14ac:dyDescent="0.15">
      <c r="O7593">
        <v>7592</v>
      </c>
      <c r="P7593" t="str">
        <f>IFERROR(IF(COUNTIF(個人情報!$BI$5:$BI$401,"登録番号" &amp; リスト!O7593)&gt;=1,"",IF(VLOOKUP(O7593,登録者リスト!$A$1:$D$43729,4,FALSE)=基本情報!$D$6,O7593,"")),"")</f>
        <v/>
      </c>
    </row>
    <row r="7594" spans="15:16" x14ac:dyDescent="0.15">
      <c r="O7594">
        <v>7593</v>
      </c>
      <c r="P7594" t="str">
        <f>IFERROR(IF(COUNTIF(個人情報!$BI$5:$BI$401,"登録番号" &amp; リスト!O7594)&gt;=1,"",IF(VLOOKUP(O7594,登録者リスト!$A$1:$D$43729,4,FALSE)=基本情報!$D$6,O7594,"")),"")</f>
        <v/>
      </c>
    </row>
    <row r="7595" spans="15:16" x14ac:dyDescent="0.15">
      <c r="O7595">
        <v>7594</v>
      </c>
      <c r="P7595" t="str">
        <f>IFERROR(IF(COUNTIF(個人情報!$BI$5:$BI$401,"登録番号" &amp; リスト!O7595)&gt;=1,"",IF(VLOOKUP(O7595,登録者リスト!$A$1:$D$43729,4,FALSE)=基本情報!$D$6,O7595,"")),"")</f>
        <v/>
      </c>
    </row>
    <row r="7596" spans="15:16" x14ac:dyDescent="0.15">
      <c r="O7596">
        <v>7595</v>
      </c>
      <c r="P7596" t="str">
        <f>IFERROR(IF(COUNTIF(個人情報!$BI$5:$BI$401,"登録番号" &amp; リスト!O7596)&gt;=1,"",IF(VLOOKUP(O7596,登録者リスト!$A$1:$D$43729,4,FALSE)=基本情報!$D$6,O7596,"")),"")</f>
        <v/>
      </c>
    </row>
    <row r="7597" spans="15:16" x14ac:dyDescent="0.15">
      <c r="O7597">
        <v>7596</v>
      </c>
      <c r="P7597" t="str">
        <f>IFERROR(IF(COUNTIF(個人情報!$BI$5:$BI$401,"登録番号" &amp; リスト!O7597)&gt;=1,"",IF(VLOOKUP(O7597,登録者リスト!$A$1:$D$43729,4,FALSE)=基本情報!$D$6,O7597,"")),"")</f>
        <v/>
      </c>
    </row>
    <row r="7598" spans="15:16" x14ac:dyDescent="0.15">
      <c r="O7598">
        <v>7597</v>
      </c>
      <c r="P7598" t="str">
        <f>IFERROR(IF(COUNTIF(個人情報!$BI$5:$BI$401,"登録番号" &amp; リスト!O7598)&gt;=1,"",IF(VLOOKUP(O7598,登録者リスト!$A$1:$D$43729,4,FALSE)=基本情報!$D$6,O7598,"")),"")</f>
        <v/>
      </c>
    </row>
    <row r="7599" spans="15:16" x14ac:dyDescent="0.15">
      <c r="O7599">
        <v>7598</v>
      </c>
      <c r="P7599" t="str">
        <f>IFERROR(IF(COUNTIF(個人情報!$BI$5:$BI$401,"登録番号" &amp; リスト!O7599)&gt;=1,"",IF(VLOOKUP(O7599,登録者リスト!$A$1:$D$43729,4,FALSE)=基本情報!$D$6,O7599,"")),"")</f>
        <v/>
      </c>
    </row>
    <row r="7600" spans="15:16" x14ac:dyDescent="0.15">
      <c r="O7600">
        <v>7599</v>
      </c>
      <c r="P7600" t="str">
        <f>IFERROR(IF(COUNTIF(個人情報!$BI$5:$BI$401,"登録番号" &amp; リスト!O7600)&gt;=1,"",IF(VLOOKUP(O7600,登録者リスト!$A$1:$D$43729,4,FALSE)=基本情報!$D$6,O7600,"")),"")</f>
        <v/>
      </c>
    </row>
    <row r="7601" spans="15:16" x14ac:dyDescent="0.15">
      <c r="O7601">
        <v>7600</v>
      </c>
      <c r="P7601" t="str">
        <f>IFERROR(IF(COUNTIF(個人情報!$BI$5:$BI$401,"登録番号" &amp; リスト!O7601)&gt;=1,"",IF(VLOOKUP(O7601,登録者リスト!$A$1:$D$43729,4,FALSE)=基本情報!$D$6,O7601,"")),"")</f>
        <v/>
      </c>
    </row>
    <row r="7602" spans="15:16" x14ac:dyDescent="0.15">
      <c r="O7602">
        <v>7601</v>
      </c>
      <c r="P7602" t="str">
        <f>IFERROR(IF(COUNTIF(個人情報!$BI$5:$BI$401,"登録番号" &amp; リスト!O7602)&gt;=1,"",IF(VLOOKUP(O7602,登録者リスト!$A$1:$D$43729,4,FALSE)=基本情報!$D$6,O7602,"")),"")</f>
        <v/>
      </c>
    </row>
    <row r="7603" spans="15:16" x14ac:dyDescent="0.15">
      <c r="O7603">
        <v>7602</v>
      </c>
      <c r="P7603" t="str">
        <f>IFERROR(IF(COUNTIF(個人情報!$BI$5:$BI$401,"登録番号" &amp; リスト!O7603)&gt;=1,"",IF(VLOOKUP(O7603,登録者リスト!$A$1:$D$43729,4,FALSE)=基本情報!$D$6,O7603,"")),"")</f>
        <v/>
      </c>
    </row>
    <row r="7604" spans="15:16" x14ac:dyDescent="0.15">
      <c r="O7604">
        <v>7603</v>
      </c>
      <c r="P7604" t="str">
        <f>IFERROR(IF(COUNTIF(個人情報!$BI$5:$BI$401,"登録番号" &amp; リスト!O7604)&gt;=1,"",IF(VLOOKUP(O7604,登録者リスト!$A$1:$D$43729,4,FALSE)=基本情報!$D$6,O7604,"")),"")</f>
        <v/>
      </c>
    </row>
    <row r="7605" spans="15:16" x14ac:dyDescent="0.15">
      <c r="O7605">
        <v>7604</v>
      </c>
      <c r="P7605" t="str">
        <f>IFERROR(IF(COUNTIF(個人情報!$BI$5:$BI$401,"登録番号" &amp; リスト!O7605)&gt;=1,"",IF(VLOOKUP(O7605,登録者リスト!$A$1:$D$43729,4,FALSE)=基本情報!$D$6,O7605,"")),"")</f>
        <v/>
      </c>
    </row>
    <row r="7606" spans="15:16" x14ac:dyDescent="0.15">
      <c r="O7606">
        <v>7605</v>
      </c>
      <c r="P7606" t="str">
        <f>IFERROR(IF(COUNTIF(個人情報!$BI$5:$BI$401,"登録番号" &amp; リスト!O7606)&gt;=1,"",IF(VLOOKUP(O7606,登録者リスト!$A$1:$D$43729,4,FALSE)=基本情報!$D$6,O7606,"")),"")</f>
        <v/>
      </c>
    </row>
    <row r="7607" spans="15:16" x14ac:dyDescent="0.15">
      <c r="O7607">
        <v>7606</v>
      </c>
      <c r="P7607" t="str">
        <f>IFERROR(IF(COUNTIF(個人情報!$BI$5:$BI$401,"登録番号" &amp; リスト!O7607)&gt;=1,"",IF(VLOOKUP(O7607,登録者リスト!$A$1:$D$43729,4,FALSE)=基本情報!$D$6,O7607,"")),"")</f>
        <v/>
      </c>
    </row>
    <row r="7608" spans="15:16" x14ac:dyDescent="0.15">
      <c r="O7608">
        <v>7607</v>
      </c>
      <c r="P7608" t="str">
        <f>IFERROR(IF(COUNTIF(個人情報!$BI$5:$BI$401,"登録番号" &amp; リスト!O7608)&gt;=1,"",IF(VLOOKUP(O7608,登録者リスト!$A$1:$D$43729,4,FALSE)=基本情報!$D$6,O7608,"")),"")</f>
        <v/>
      </c>
    </row>
    <row r="7609" spans="15:16" x14ac:dyDescent="0.15">
      <c r="O7609">
        <v>7608</v>
      </c>
      <c r="P7609" t="str">
        <f>IFERROR(IF(COUNTIF(個人情報!$BI$5:$BI$401,"登録番号" &amp; リスト!O7609)&gt;=1,"",IF(VLOOKUP(O7609,登録者リスト!$A$1:$D$43729,4,FALSE)=基本情報!$D$6,O7609,"")),"")</f>
        <v/>
      </c>
    </row>
    <row r="7610" spans="15:16" x14ac:dyDescent="0.15">
      <c r="O7610">
        <v>7609</v>
      </c>
      <c r="P7610" t="str">
        <f>IFERROR(IF(COUNTIF(個人情報!$BI$5:$BI$401,"登録番号" &amp; リスト!O7610)&gt;=1,"",IF(VLOOKUP(O7610,登録者リスト!$A$1:$D$43729,4,FALSE)=基本情報!$D$6,O7610,"")),"")</f>
        <v/>
      </c>
    </row>
    <row r="7611" spans="15:16" x14ac:dyDescent="0.15">
      <c r="O7611">
        <v>7610</v>
      </c>
      <c r="P7611" t="str">
        <f>IFERROR(IF(COUNTIF(個人情報!$BI$5:$BI$401,"登録番号" &amp; リスト!O7611)&gt;=1,"",IF(VLOOKUP(O7611,登録者リスト!$A$1:$D$43729,4,FALSE)=基本情報!$D$6,O7611,"")),"")</f>
        <v/>
      </c>
    </row>
    <row r="7612" spans="15:16" x14ac:dyDescent="0.15">
      <c r="O7612">
        <v>7611</v>
      </c>
      <c r="P7612" t="str">
        <f>IFERROR(IF(COUNTIF(個人情報!$BI$5:$BI$401,"登録番号" &amp; リスト!O7612)&gt;=1,"",IF(VLOOKUP(O7612,登録者リスト!$A$1:$D$43729,4,FALSE)=基本情報!$D$6,O7612,"")),"")</f>
        <v/>
      </c>
    </row>
    <row r="7613" spans="15:16" x14ac:dyDescent="0.15">
      <c r="O7613">
        <v>7612</v>
      </c>
      <c r="P7613" t="str">
        <f>IFERROR(IF(COUNTIF(個人情報!$BI$5:$BI$401,"登録番号" &amp; リスト!O7613)&gt;=1,"",IF(VLOOKUP(O7613,登録者リスト!$A$1:$D$43729,4,FALSE)=基本情報!$D$6,O7613,"")),"")</f>
        <v/>
      </c>
    </row>
    <row r="7614" spans="15:16" x14ac:dyDescent="0.15">
      <c r="O7614">
        <v>7613</v>
      </c>
      <c r="P7614" t="str">
        <f>IFERROR(IF(COUNTIF(個人情報!$BI$5:$BI$401,"登録番号" &amp; リスト!O7614)&gt;=1,"",IF(VLOOKUP(O7614,登録者リスト!$A$1:$D$43729,4,FALSE)=基本情報!$D$6,O7614,"")),"")</f>
        <v/>
      </c>
    </row>
    <row r="7615" spans="15:16" x14ac:dyDescent="0.15">
      <c r="O7615">
        <v>7614</v>
      </c>
      <c r="P7615" t="str">
        <f>IFERROR(IF(COUNTIF(個人情報!$BI$5:$BI$401,"登録番号" &amp; リスト!O7615)&gt;=1,"",IF(VLOOKUP(O7615,登録者リスト!$A$1:$D$43729,4,FALSE)=基本情報!$D$6,O7615,"")),"")</f>
        <v/>
      </c>
    </row>
    <row r="7616" spans="15:16" x14ac:dyDescent="0.15">
      <c r="O7616">
        <v>7615</v>
      </c>
      <c r="P7616" t="str">
        <f>IFERROR(IF(COUNTIF(個人情報!$BI$5:$BI$401,"登録番号" &amp; リスト!O7616)&gt;=1,"",IF(VLOOKUP(O7616,登録者リスト!$A$1:$D$43729,4,FALSE)=基本情報!$D$6,O7616,"")),"")</f>
        <v/>
      </c>
    </row>
    <row r="7617" spans="15:16" x14ac:dyDescent="0.15">
      <c r="O7617">
        <v>7616</v>
      </c>
      <c r="P7617" t="str">
        <f>IFERROR(IF(COUNTIF(個人情報!$BI$5:$BI$401,"登録番号" &amp; リスト!O7617)&gt;=1,"",IF(VLOOKUP(O7617,登録者リスト!$A$1:$D$43729,4,FALSE)=基本情報!$D$6,O7617,"")),"")</f>
        <v/>
      </c>
    </row>
    <row r="7618" spans="15:16" x14ac:dyDescent="0.15">
      <c r="O7618">
        <v>7617</v>
      </c>
      <c r="P7618" t="str">
        <f>IFERROR(IF(COUNTIF(個人情報!$BI$5:$BI$401,"登録番号" &amp; リスト!O7618)&gt;=1,"",IF(VLOOKUP(O7618,登録者リスト!$A$1:$D$43729,4,FALSE)=基本情報!$D$6,O7618,"")),"")</f>
        <v/>
      </c>
    </row>
    <row r="7619" spans="15:16" x14ac:dyDescent="0.15">
      <c r="O7619">
        <v>7618</v>
      </c>
      <c r="P7619" t="str">
        <f>IFERROR(IF(COUNTIF(個人情報!$BI$5:$BI$401,"登録番号" &amp; リスト!O7619)&gt;=1,"",IF(VLOOKUP(O7619,登録者リスト!$A$1:$D$43729,4,FALSE)=基本情報!$D$6,O7619,"")),"")</f>
        <v/>
      </c>
    </row>
    <row r="7620" spans="15:16" x14ac:dyDescent="0.15">
      <c r="O7620">
        <v>7619</v>
      </c>
      <c r="P7620" t="str">
        <f>IFERROR(IF(COUNTIF(個人情報!$BI$5:$BI$401,"登録番号" &amp; リスト!O7620)&gt;=1,"",IF(VLOOKUP(O7620,登録者リスト!$A$1:$D$43729,4,FALSE)=基本情報!$D$6,O7620,"")),"")</f>
        <v/>
      </c>
    </row>
    <row r="7621" spans="15:16" x14ac:dyDescent="0.15">
      <c r="O7621">
        <v>7620</v>
      </c>
      <c r="P7621" t="str">
        <f>IFERROR(IF(COUNTIF(個人情報!$BI$5:$BI$401,"登録番号" &amp; リスト!O7621)&gt;=1,"",IF(VLOOKUP(O7621,登録者リスト!$A$1:$D$43729,4,FALSE)=基本情報!$D$6,O7621,"")),"")</f>
        <v/>
      </c>
    </row>
    <row r="7622" spans="15:16" x14ac:dyDescent="0.15">
      <c r="O7622">
        <v>7621</v>
      </c>
      <c r="P7622" t="str">
        <f>IFERROR(IF(COUNTIF(個人情報!$BI$5:$BI$401,"登録番号" &amp; リスト!O7622)&gt;=1,"",IF(VLOOKUP(O7622,登録者リスト!$A$1:$D$43729,4,FALSE)=基本情報!$D$6,O7622,"")),"")</f>
        <v/>
      </c>
    </row>
    <row r="7623" spans="15:16" x14ac:dyDescent="0.15">
      <c r="O7623">
        <v>7622</v>
      </c>
      <c r="P7623" t="str">
        <f>IFERROR(IF(COUNTIF(個人情報!$BI$5:$BI$401,"登録番号" &amp; リスト!O7623)&gt;=1,"",IF(VLOOKUP(O7623,登録者リスト!$A$1:$D$43729,4,FALSE)=基本情報!$D$6,O7623,"")),"")</f>
        <v/>
      </c>
    </row>
    <row r="7624" spans="15:16" x14ac:dyDescent="0.15">
      <c r="O7624">
        <v>7623</v>
      </c>
      <c r="P7624" t="str">
        <f>IFERROR(IF(COUNTIF(個人情報!$BI$5:$BI$401,"登録番号" &amp; リスト!O7624)&gt;=1,"",IF(VLOOKUP(O7624,登録者リスト!$A$1:$D$43729,4,FALSE)=基本情報!$D$6,O7624,"")),"")</f>
        <v/>
      </c>
    </row>
    <row r="7625" spans="15:16" x14ac:dyDescent="0.15">
      <c r="O7625">
        <v>7624</v>
      </c>
      <c r="P7625" t="str">
        <f>IFERROR(IF(COUNTIF(個人情報!$BI$5:$BI$401,"登録番号" &amp; リスト!O7625)&gt;=1,"",IF(VLOOKUP(O7625,登録者リスト!$A$1:$D$43729,4,FALSE)=基本情報!$D$6,O7625,"")),"")</f>
        <v/>
      </c>
    </row>
    <row r="7626" spans="15:16" x14ac:dyDescent="0.15">
      <c r="O7626">
        <v>7625</v>
      </c>
      <c r="P7626" t="str">
        <f>IFERROR(IF(COUNTIF(個人情報!$BI$5:$BI$401,"登録番号" &amp; リスト!O7626)&gt;=1,"",IF(VLOOKUP(O7626,登録者リスト!$A$1:$D$43729,4,FALSE)=基本情報!$D$6,O7626,"")),"")</f>
        <v/>
      </c>
    </row>
    <row r="7627" spans="15:16" x14ac:dyDescent="0.15">
      <c r="O7627">
        <v>7626</v>
      </c>
      <c r="P7627" t="str">
        <f>IFERROR(IF(COUNTIF(個人情報!$BI$5:$BI$401,"登録番号" &amp; リスト!O7627)&gt;=1,"",IF(VLOOKUP(O7627,登録者リスト!$A$1:$D$43729,4,FALSE)=基本情報!$D$6,O7627,"")),"")</f>
        <v/>
      </c>
    </row>
    <row r="7628" spans="15:16" x14ac:dyDescent="0.15">
      <c r="O7628">
        <v>7627</v>
      </c>
      <c r="P7628" t="str">
        <f>IFERROR(IF(COUNTIF(個人情報!$BI$5:$BI$401,"登録番号" &amp; リスト!O7628)&gt;=1,"",IF(VLOOKUP(O7628,登録者リスト!$A$1:$D$43729,4,FALSE)=基本情報!$D$6,O7628,"")),"")</f>
        <v/>
      </c>
    </row>
    <row r="7629" spans="15:16" x14ac:dyDescent="0.15">
      <c r="O7629">
        <v>7628</v>
      </c>
      <c r="P7629" t="str">
        <f>IFERROR(IF(COUNTIF(個人情報!$BI$5:$BI$401,"登録番号" &amp; リスト!O7629)&gt;=1,"",IF(VLOOKUP(O7629,登録者リスト!$A$1:$D$43729,4,FALSE)=基本情報!$D$6,O7629,"")),"")</f>
        <v/>
      </c>
    </row>
    <row r="7630" spans="15:16" x14ac:dyDescent="0.15">
      <c r="O7630">
        <v>7629</v>
      </c>
      <c r="P7630" t="str">
        <f>IFERROR(IF(COUNTIF(個人情報!$BI$5:$BI$401,"登録番号" &amp; リスト!O7630)&gt;=1,"",IF(VLOOKUP(O7630,登録者リスト!$A$1:$D$43729,4,FALSE)=基本情報!$D$6,O7630,"")),"")</f>
        <v/>
      </c>
    </row>
    <row r="7631" spans="15:16" x14ac:dyDescent="0.15">
      <c r="O7631">
        <v>7630</v>
      </c>
      <c r="P7631" t="str">
        <f>IFERROR(IF(COUNTIF(個人情報!$BI$5:$BI$401,"登録番号" &amp; リスト!O7631)&gt;=1,"",IF(VLOOKUP(O7631,登録者リスト!$A$1:$D$43729,4,FALSE)=基本情報!$D$6,O7631,"")),"")</f>
        <v/>
      </c>
    </row>
    <row r="7632" spans="15:16" x14ac:dyDescent="0.15">
      <c r="O7632">
        <v>7631</v>
      </c>
      <c r="P7632" t="str">
        <f>IFERROR(IF(COUNTIF(個人情報!$BI$5:$BI$401,"登録番号" &amp; リスト!O7632)&gt;=1,"",IF(VLOOKUP(O7632,登録者リスト!$A$1:$D$43729,4,FALSE)=基本情報!$D$6,O7632,"")),"")</f>
        <v/>
      </c>
    </row>
    <row r="7633" spans="15:16" x14ac:dyDescent="0.15">
      <c r="O7633">
        <v>7632</v>
      </c>
      <c r="P7633" t="str">
        <f>IFERROR(IF(COUNTIF(個人情報!$BI$5:$BI$401,"登録番号" &amp; リスト!O7633)&gt;=1,"",IF(VLOOKUP(O7633,登録者リスト!$A$1:$D$43729,4,FALSE)=基本情報!$D$6,O7633,"")),"")</f>
        <v/>
      </c>
    </row>
    <row r="7634" spans="15:16" x14ac:dyDescent="0.15">
      <c r="O7634">
        <v>7633</v>
      </c>
      <c r="P7634" t="str">
        <f>IFERROR(IF(COUNTIF(個人情報!$BI$5:$BI$401,"登録番号" &amp; リスト!O7634)&gt;=1,"",IF(VLOOKUP(O7634,登録者リスト!$A$1:$D$43729,4,FALSE)=基本情報!$D$6,O7634,"")),"")</f>
        <v/>
      </c>
    </row>
    <row r="7635" spans="15:16" x14ac:dyDescent="0.15">
      <c r="O7635">
        <v>7634</v>
      </c>
      <c r="P7635" t="str">
        <f>IFERROR(IF(COUNTIF(個人情報!$BI$5:$BI$401,"登録番号" &amp; リスト!O7635)&gt;=1,"",IF(VLOOKUP(O7635,登録者リスト!$A$1:$D$43729,4,FALSE)=基本情報!$D$6,O7635,"")),"")</f>
        <v/>
      </c>
    </row>
    <row r="7636" spans="15:16" x14ac:dyDescent="0.15">
      <c r="O7636">
        <v>7635</v>
      </c>
      <c r="P7636" t="str">
        <f>IFERROR(IF(COUNTIF(個人情報!$BI$5:$BI$401,"登録番号" &amp; リスト!O7636)&gt;=1,"",IF(VLOOKUP(O7636,登録者リスト!$A$1:$D$43729,4,FALSE)=基本情報!$D$6,O7636,"")),"")</f>
        <v/>
      </c>
    </row>
    <row r="7637" spans="15:16" x14ac:dyDescent="0.15">
      <c r="O7637">
        <v>7636</v>
      </c>
      <c r="P7637" t="str">
        <f>IFERROR(IF(COUNTIF(個人情報!$BI$5:$BI$401,"登録番号" &amp; リスト!O7637)&gt;=1,"",IF(VLOOKUP(O7637,登録者リスト!$A$1:$D$43729,4,FALSE)=基本情報!$D$6,O7637,"")),"")</f>
        <v/>
      </c>
    </row>
    <row r="7638" spans="15:16" x14ac:dyDescent="0.15">
      <c r="O7638">
        <v>7637</v>
      </c>
      <c r="P7638" t="str">
        <f>IFERROR(IF(COUNTIF(個人情報!$BI$5:$BI$401,"登録番号" &amp; リスト!O7638)&gt;=1,"",IF(VLOOKUP(O7638,登録者リスト!$A$1:$D$43729,4,FALSE)=基本情報!$D$6,O7638,"")),"")</f>
        <v/>
      </c>
    </row>
    <row r="7639" spans="15:16" x14ac:dyDescent="0.15">
      <c r="O7639">
        <v>7638</v>
      </c>
      <c r="P7639" t="str">
        <f>IFERROR(IF(COUNTIF(個人情報!$BI$5:$BI$401,"登録番号" &amp; リスト!O7639)&gt;=1,"",IF(VLOOKUP(O7639,登録者リスト!$A$1:$D$43729,4,FALSE)=基本情報!$D$6,O7639,"")),"")</f>
        <v/>
      </c>
    </row>
    <row r="7640" spans="15:16" x14ac:dyDescent="0.15">
      <c r="O7640">
        <v>7639</v>
      </c>
      <c r="P7640" t="str">
        <f>IFERROR(IF(COUNTIF(個人情報!$BI$5:$BI$401,"登録番号" &amp; リスト!O7640)&gt;=1,"",IF(VLOOKUP(O7640,登録者リスト!$A$1:$D$43729,4,FALSE)=基本情報!$D$6,O7640,"")),"")</f>
        <v/>
      </c>
    </row>
    <row r="7641" spans="15:16" x14ac:dyDescent="0.15">
      <c r="O7641">
        <v>7640</v>
      </c>
      <c r="P7641" t="str">
        <f>IFERROR(IF(COUNTIF(個人情報!$BI$5:$BI$401,"登録番号" &amp; リスト!O7641)&gt;=1,"",IF(VLOOKUP(O7641,登録者リスト!$A$1:$D$43729,4,FALSE)=基本情報!$D$6,O7641,"")),"")</f>
        <v/>
      </c>
    </row>
    <row r="7642" spans="15:16" x14ac:dyDescent="0.15">
      <c r="O7642">
        <v>7641</v>
      </c>
      <c r="P7642" t="str">
        <f>IFERROR(IF(COUNTIF(個人情報!$BI$5:$BI$401,"登録番号" &amp; リスト!O7642)&gt;=1,"",IF(VLOOKUP(O7642,登録者リスト!$A$1:$D$43729,4,FALSE)=基本情報!$D$6,O7642,"")),"")</f>
        <v/>
      </c>
    </row>
    <row r="7643" spans="15:16" x14ac:dyDescent="0.15">
      <c r="O7643">
        <v>7642</v>
      </c>
      <c r="P7643" t="str">
        <f>IFERROR(IF(COUNTIF(個人情報!$BI$5:$BI$401,"登録番号" &amp; リスト!O7643)&gt;=1,"",IF(VLOOKUP(O7643,登録者リスト!$A$1:$D$43729,4,FALSE)=基本情報!$D$6,O7643,"")),"")</f>
        <v/>
      </c>
    </row>
    <row r="7644" spans="15:16" x14ac:dyDescent="0.15">
      <c r="O7644">
        <v>7643</v>
      </c>
      <c r="P7644" t="str">
        <f>IFERROR(IF(COUNTIF(個人情報!$BI$5:$BI$401,"登録番号" &amp; リスト!O7644)&gt;=1,"",IF(VLOOKUP(O7644,登録者リスト!$A$1:$D$43729,4,FALSE)=基本情報!$D$6,O7644,"")),"")</f>
        <v/>
      </c>
    </row>
    <row r="7645" spans="15:16" x14ac:dyDescent="0.15">
      <c r="O7645">
        <v>7644</v>
      </c>
      <c r="P7645" t="str">
        <f>IFERROR(IF(COUNTIF(個人情報!$BI$5:$BI$401,"登録番号" &amp; リスト!O7645)&gt;=1,"",IF(VLOOKUP(O7645,登録者リスト!$A$1:$D$43729,4,FALSE)=基本情報!$D$6,O7645,"")),"")</f>
        <v/>
      </c>
    </row>
    <row r="7646" spans="15:16" x14ac:dyDescent="0.15">
      <c r="O7646">
        <v>7645</v>
      </c>
      <c r="P7646" t="str">
        <f>IFERROR(IF(COUNTIF(個人情報!$BI$5:$BI$401,"登録番号" &amp; リスト!O7646)&gt;=1,"",IF(VLOOKUP(O7646,登録者リスト!$A$1:$D$43729,4,FALSE)=基本情報!$D$6,O7646,"")),"")</f>
        <v/>
      </c>
    </row>
    <row r="7647" spans="15:16" x14ac:dyDescent="0.15">
      <c r="O7647">
        <v>7646</v>
      </c>
      <c r="P7647" t="str">
        <f>IFERROR(IF(COUNTIF(個人情報!$BI$5:$BI$401,"登録番号" &amp; リスト!O7647)&gt;=1,"",IF(VLOOKUP(O7647,登録者リスト!$A$1:$D$43729,4,FALSE)=基本情報!$D$6,O7647,"")),"")</f>
        <v/>
      </c>
    </row>
    <row r="7648" spans="15:16" x14ac:dyDescent="0.15">
      <c r="O7648">
        <v>7647</v>
      </c>
      <c r="P7648" t="str">
        <f>IFERROR(IF(COUNTIF(個人情報!$BI$5:$BI$401,"登録番号" &amp; リスト!O7648)&gt;=1,"",IF(VLOOKUP(O7648,登録者リスト!$A$1:$D$43729,4,FALSE)=基本情報!$D$6,O7648,"")),"")</f>
        <v/>
      </c>
    </row>
    <row r="7649" spans="15:16" x14ac:dyDescent="0.15">
      <c r="O7649">
        <v>7648</v>
      </c>
      <c r="P7649" t="str">
        <f>IFERROR(IF(COUNTIF(個人情報!$BI$5:$BI$401,"登録番号" &amp; リスト!O7649)&gt;=1,"",IF(VLOOKUP(O7649,登録者リスト!$A$1:$D$43729,4,FALSE)=基本情報!$D$6,O7649,"")),"")</f>
        <v/>
      </c>
    </row>
    <row r="7650" spans="15:16" x14ac:dyDescent="0.15">
      <c r="O7650">
        <v>7649</v>
      </c>
      <c r="P7650" t="str">
        <f>IFERROR(IF(COUNTIF(個人情報!$BI$5:$BI$401,"登録番号" &amp; リスト!O7650)&gt;=1,"",IF(VLOOKUP(O7650,登録者リスト!$A$1:$D$43729,4,FALSE)=基本情報!$D$6,O7650,"")),"")</f>
        <v/>
      </c>
    </row>
    <row r="7651" spans="15:16" x14ac:dyDescent="0.15">
      <c r="O7651">
        <v>7650</v>
      </c>
      <c r="P7651" t="str">
        <f>IFERROR(IF(COUNTIF(個人情報!$BI$5:$BI$401,"登録番号" &amp; リスト!O7651)&gt;=1,"",IF(VLOOKUP(O7651,登録者リスト!$A$1:$D$43729,4,FALSE)=基本情報!$D$6,O7651,"")),"")</f>
        <v/>
      </c>
    </row>
    <row r="7652" spans="15:16" x14ac:dyDescent="0.15">
      <c r="O7652">
        <v>7651</v>
      </c>
      <c r="P7652" t="str">
        <f>IFERROR(IF(COUNTIF(個人情報!$BI$5:$BI$401,"登録番号" &amp; リスト!O7652)&gt;=1,"",IF(VLOOKUP(O7652,登録者リスト!$A$1:$D$43729,4,FALSE)=基本情報!$D$6,O7652,"")),"")</f>
        <v/>
      </c>
    </row>
    <row r="7653" spans="15:16" x14ac:dyDescent="0.15">
      <c r="O7653">
        <v>7652</v>
      </c>
      <c r="P7653" t="str">
        <f>IFERROR(IF(COUNTIF(個人情報!$BI$5:$BI$401,"登録番号" &amp; リスト!O7653)&gt;=1,"",IF(VLOOKUP(O7653,登録者リスト!$A$1:$D$43729,4,FALSE)=基本情報!$D$6,O7653,"")),"")</f>
        <v/>
      </c>
    </row>
    <row r="7654" spans="15:16" x14ac:dyDescent="0.15">
      <c r="O7654">
        <v>7653</v>
      </c>
      <c r="P7654" t="str">
        <f>IFERROR(IF(COUNTIF(個人情報!$BI$5:$BI$401,"登録番号" &amp; リスト!O7654)&gt;=1,"",IF(VLOOKUP(O7654,登録者リスト!$A$1:$D$43729,4,FALSE)=基本情報!$D$6,O7654,"")),"")</f>
        <v/>
      </c>
    </row>
    <row r="7655" spans="15:16" x14ac:dyDescent="0.15">
      <c r="O7655">
        <v>7654</v>
      </c>
      <c r="P7655" t="str">
        <f>IFERROR(IF(COUNTIF(個人情報!$BI$5:$BI$401,"登録番号" &amp; リスト!O7655)&gt;=1,"",IF(VLOOKUP(O7655,登録者リスト!$A$1:$D$43729,4,FALSE)=基本情報!$D$6,O7655,"")),"")</f>
        <v/>
      </c>
    </row>
    <row r="7656" spans="15:16" x14ac:dyDescent="0.15">
      <c r="O7656">
        <v>7655</v>
      </c>
      <c r="P7656" t="str">
        <f>IFERROR(IF(COUNTIF(個人情報!$BI$5:$BI$401,"登録番号" &amp; リスト!O7656)&gt;=1,"",IF(VLOOKUP(O7656,登録者リスト!$A$1:$D$43729,4,FALSE)=基本情報!$D$6,O7656,"")),"")</f>
        <v/>
      </c>
    </row>
    <row r="7657" spans="15:16" x14ac:dyDescent="0.15">
      <c r="O7657">
        <v>7656</v>
      </c>
      <c r="P7657" t="str">
        <f>IFERROR(IF(COUNTIF(個人情報!$BI$5:$BI$401,"登録番号" &amp; リスト!O7657)&gt;=1,"",IF(VLOOKUP(O7657,登録者リスト!$A$1:$D$43729,4,FALSE)=基本情報!$D$6,O7657,"")),"")</f>
        <v/>
      </c>
    </row>
    <row r="7658" spans="15:16" x14ac:dyDescent="0.15">
      <c r="O7658">
        <v>7657</v>
      </c>
      <c r="P7658" t="str">
        <f>IFERROR(IF(COUNTIF(個人情報!$BI$5:$BI$401,"登録番号" &amp; リスト!O7658)&gt;=1,"",IF(VLOOKUP(O7658,登録者リスト!$A$1:$D$43729,4,FALSE)=基本情報!$D$6,O7658,"")),"")</f>
        <v/>
      </c>
    </row>
    <row r="7659" spans="15:16" x14ac:dyDescent="0.15">
      <c r="O7659">
        <v>7658</v>
      </c>
      <c r="P7659" t="str">
        <f>IFERROR(IF(COUNTIF(個人情報!$BI$5:$BI$401,"登録番号" &amp; リスト!O7659)&gt;=1,"",IF(VLOOKUP(O7659,登録者リスト!$A$1:$D$43729,4,FALSE)=基本情報!$D$6,O7659,"")),"")</f>
        <v/>
      </c>
    </row>
    <row r="7660" spans="15:16" x14ac:dyDescent="0.15">
      <c r="O7660">
        <v>7659</v>
      </c>
      <c r="P7660" t="str">
        <f>IFERROR(IF(COUNTIF(個人情報!$BI$5:$BI$401,"登録番号" &amp; リスト!O7660)&gt;=1,"",IF(VLOOKUP(O7660,登録者リスト!$A$1:$D$43729,4,FALSE)=基本情報!$D$6,O7660,"")),"")</f>
        <v/>
      </c>
    </row>
    <row r="7661" spans="15:16" x14ac:dyDescent="0.15">
      <c r="O7661">
        <v>7660</v>
      </c>
      <c r="P7661" t="str">
        <f>IFERROR(IF(COUNTIF(個人情報!$BI$5:$BI$401,"登録番号" &amp; リスト!O7661)&gt;=1,"",IF(VLOOKUP(O7661,登録者リスト!$A$1:$D$43729,4,FALSE)=基本情報!$D$6,O7661,"")),"")</f>
        <v/>
      </c>
    </row>
    <row r="7662" spans="15:16" x14ac:dyDescent="0.15">
      <c r="O7662">
        <v>7661</v>
      </c>
      <c r="P7662" t="str">
        <f>IFERROR(IF(COUNTIF(個人情報!$BI$5:$BI$401,"登録番号" &amp; リスト!O7662)&gt;=1,"",IF(VLOOKUP(O7662,登録者リスト!$A$1:$D$43729,4,FALSE)=基本情報!$D$6,O7662,"")),"")</f>
        <v/>
      </c>
    </row>
    <row r="7663" spans="15:16" x14ac:dyDescent="0.15">
      <c r="O7663">
        <v>7662</v>
      </c>
      <c r="P7663" t="str">
        <f>IFERROR(IF(COUNTIF(個人情報!$BI$5:$BI$401,"登録番号" &amp; リスト!O7663)&gt;=1,"",IF(VLOOKUP(O7663,登録者リスト!$A$1:$D$43729,4,FALSE)=基本情報!$D$6,O7663,"")),"")</f>
        <v/>
      </c>
    </row>
    <row r="7664" spans="15:16" x14ac:dyDescent="0.15">
      <c r="O7664">
        <v>7663</v>
      </c>
      <c r="P7664" t="str">
        <f>IFERROR(IF(COUNTIF(個人情報!$BI$5:$BI$401,"登録番号" &amp; リスト!O7664)&gt;=1,"",IF(VLOOKUP(O7664,登録者リスト!$A$1:$D$43729,4,FALSE)=基本情報!$D$6,O7664,"")),"")</f>
        <v/>
      </c>
    </row>
    <row r="7665" spans="15:16" x14ac:dyDescent="0.15">
      <c r="O7665">
        <v>7664</v>
      </c>
      <c r="P7665" t="str">
        <f>IFERROR(IF(COUNTIF(個人情報!$BI$5:$BI$401,"登録番号" &amp; リスト!O7665)&gt;=1,"",IF(VLOOKUP(O7665,登録者リスト!$A$1:$D$43729,4,FALSE)=基本情報!$D$6,O7665,"")),"")</f>
        <v/>
      </c>
    </row>
    <row r="7666" spans="15:16" x14ac:dyDescent="0.15">
      <c r="O7666">
        <v>7665</v>
      </c>
      <c r="P7666" t="str">
        <f>IFERROR(IF(COUNTIF(個人情報!$BI$5:$BI$401,"登録番号" &amp; リスト!O7666)&gt;=1,"",IF(VLOOKUP(O7666,登録者リスト!$A$1:$D$43729,4,FALSE)=基本情報!$D$6,O7666,"")),"")</f>
        <v/>
      </c>
    </row>
    <row r="7667" spans="15:16" x14ac:dyDescent="0.15">
      <c r="O7667">
        <v>7666</v>
      </c>
      <c r="P7667" t="str">
        <f>IFERROR(IF(COUNTIF(個人情報!$BI$5:$BI$401,"登録番号" &amp; リスト!O7667)&gt;=1,"",IF(VLOOKUP(O7667,登録者リスト!$A$1:$D$43729,4,FALSE)=基本情報!$D$6,O7667,"")),"")</f>
        <v/>
      </c>
    </row>
    <row r="7668" spans="15:16" x14ac:dyDescent="0.15">
      <c r="O7668">
        <v>7667</v>
      </c>
      <c r="P7668" t="str">
        <f>IFERROR(IF(COUNTIF(個人情報!$BI$5:$BI$401,"登録番号" &amp; リスト!O7668)&gt;=1,"",IF(VLOOKUP(O7668,登録者リスト!$A$1:$D$43729,4,FALSE)=基本情報!$D$6,O7668,"")),"")</f>
        <v/>
      </c>
    </row>
    <row r="7669" spans="15:16" x14ac:dyDescent="0.15">
      <c r="O7669">
        <v>7668</v>
      </c>
      <c r="P7669" t="str">
        <f>IFERROR(IF(COUNTIF(個人情報!$BI$5:$BI$401,"登録番号" &amp; リスト!O7669)&gt;=1,"",IF(VLOOKUP(O7669,登録者リスト!$A$1:$D$43729,4,FALSE)=基本情報!$D$6,O7669,"")),"")</f>
        <v/>
      </c>
    </row>
    <row r="7670" spans="15:16" x14ac:dyDescent="0.15">
      <c r="O7670">
        <v>7669</v>
      </c>
      <c r="P7670" t="str">
        <f>IFERROR(IF(COUNTIF(個人情報!$BI$5:$BI$401,"登録番号" &amp; リスト!O7670)&gt;=1,"",IF(VLOOKUP(O7670,登録者リスト!$A$1:$D$43729,4,FALSE)=基本情報!$D$6,O7670,"")),"")</f>
        <v/>
      </c>
    </row>
    <row r="7671" spans="15:16" x14ac:dyDescent="0.15">
      <c r="O7671">
        <v>7670</v>
      </c>
      <c r="P7671" t="str">
        <f>IFERROR(IF(COUNTIF(個人情報!$BI$5:$BI$401,"登録番号" &amp; リスト!O7671)&gt;=1,"",IF(VLOOKUP(O7671,登録者リスト!$A$1:$D$43729,4,FALSE)=基本情報!$D$6,O7671,"")),"")</f>
        <v/>
      </c>
    </row>
    <row r="7672" spans="15:16" x14ac:dyDescent="0.15">
      <c r="O7672">
        <v>7671</v>
      </c>
      <c r="P7672" t="str">
        <f>IFERROR(IF(COUNTIF(個人情報!$BI$5:$BI$401,"登録番号" &amp; リスト!O7672)&gt;=1,"",IF(VLOOKUP(O7672,登録者リスト!$A$1:$D$43729,4,FALSE)=基本情報!$D$6,O7672,"")),"")</f>
        <v/>
      </c>
    </row>
    <row r="7673" spans="15:16" x14ac:dyDescent="0.15">
      <c r="O7673">
        <v>7672</v>
      </c>
      <c r="P7673" t="str">
        <f>IFERROR(IF(COUNTIF(個人情報!$BI$5:$BI$401,"登録番号" &amp; リスト!O7673)&gt;=1,"",IF(VLOOKUP(O7673,登録者リスト!$A$1:$D$43729,4,FALSE)=基本情報!$D$6,O7673,"")),"")</f>
        <v/>
      </c>
    </row>
    <row r="7674" spans="15:16" x14ac:dyDescent="0.15">
      <c r="O7674">
        <v>7673</v>
      </c>
      <c r="P7674" t="str">
        <f>IFERROR(IF(COUNTIF(個人情報!$BI$5:$BI$401,"登録番号" &amp; リスト!O7674)&gt;=1,"",IF(VLOOKUP(O7674,登録者リスト!$A$1:$D$43729,4,FALSE)=基本情報!$D$6,O7674,"")),"")</f>
        <v/>
      </c>
    </row>
    <row r="7675" spans="15:16" x14ac:dyDescent="0.15">
      <c r="O7675">
        <v>7674</v>
      </c>
      <c r="P7675" t="str">
        <f>IFERROR(IF(COUNTIF(個人情報!$BI$5:$BI$401,"登録番号" &amp; リスト!O7675)&gt;=1,"",IF(VLOOKUP(O7675,登録者リスト!$A$1:$D$43729,4,FALSE)=基本情報!$D$6,O7675,"")),"")</f>
        <v/>
      </c>
    </row>
    <row r="7676" spans="15:16" x14ac:dyDescent="0.15">
      <c r="O7676">
        <v>7675</v>
      </c>
      <c r="P7676" t="str">
        <f>IFERROR(IF(COUNTIF(個人情報!$BI$5:$BI$401,"登録番号" &amp; リスト!O7676)&gt;=1,"",IF(VLOOKUP(O7676,登録者リスト!$A$1:$D$43729,4,FALSE)=基本情報!$D$6,O7676,"")),"")</f>
        <v/>
      </c>
    </row>
    <row r="7677" spans="15:16" x14ac:dyDescent="0.15">
      <c r="O7677">
        <v>7676</v>
      </c>
      <c r="P7677" t="str">
        <f>IFERROR(IF(COUNTIF(個人情報!$BI$5:$BI$401,"登録番号" &amp; リスト!O7677)&gt;=1,"",IF(VLOOKUP(O7677,登録者リスト!$A$1:$D$43729,4,FALSE)=基本情報!$D$6,O7677,"")),"")</f>
        <v/>
      </c>
    </row>
    <row r="7678" spans="15:16" x14ac:dyDescent="0.15">
      <c r="O7678">
        <v>7677</v>
      </c>
      <c r="P7678" t="str">
        <f>IFERROR(IF(COUNTIF(個人情報!$BI$5:$BI$401,"登録番号" &amp; リスト!O7678)&gt;=1,"",IF(VLOOKUP(O7678,登録者リスト!$A$1:$D$43729,4,FALSE)=基本情報!$D$6,O7678,"")),"")</f>
        <v/>
      </c>
    </row>
    <row r="7679" spans="15:16" x14ac:dyDescent="0.15">
      <c r="O7679">
        <v>7678</v>
      </c>
      <c r="P7679" t="str">
        <f>IFERROR(IF(COUNTIF(個人情報!$BI$5:$BI$401,"登録番号" &amp; リスト!O7679)&gt;=1,"",IF(VLOOKUP(O7679,登録者リスト!$A$1:$D$43729,4,FALSE)=基本情報!$D$6,O7679,"")),"")</f>
        <v/>
      </c>
    </row>
    <row r="7680" spans="15:16" x14ac:dyDescent="0.15">
      <c r="O7680">
        <v>7679</v>
      </c>
      <c r="P7680" t="str">
        <f>IFERROR(IF(COUNTIF(個人情報!$BI$5:$BI$401,"登録番号" &amp; リスト!O7680)&gt;=1,"",IF(VLOOKUP(O7680,登録者リスト!$A$1:$D$43729,4,FALSE)=基本情報!$D$6,O7680,"")),"")</f>
        <v/>
      </c>
    </row>
    <row r="7681" spans="15:16" x14ac:dyDescent="0.15">
      <c r="O7681">
        <v>7680</v>
      </c>
      <c r="P7681" t="str">
        <f>IFERROR(IF(COUNTIF(個人情報!$BI$5:$BI$401,"登録番号" &amp; リスト!O7681)&gt;=1,"",IF(VLOOKUP(O7681,登録者リスト!$A$1:$D$43729,4,FALSE)=基本情報!$D$6,O7681,"")),"")</f>
        <v/>
      </c>
    </row>
    <row r="7682" spans="15:16" x14ac:dyDescent="0.15">
      <c r="O7682">
        <v>7681</v>
      </c>
      <c r="P7682" t="str">
        <f>IFERROR(IF(COUNTIF(個人情報!$BI$5:$BI$401,"登録番号" &amp; リスト!O7682)&gt;=1,"",IF(VLOOKUP(O7682,登録者リスト!$A$1:$D$43729,4,FALSE)=基本情報!$D$6,O7682,"")),"")</f>
        <v/>
      </c>
    </row>
    <row r="7683" spans="15:16" x14ac:dyDescent="0.15">
      <c r="O7683">
        <v>7682</v>
      </c>
      <c r="P7683" t="str">
        <f>IFERROR(IF(COUNTIF(個人情報!$BI$5:$BI$401,"登録番号" &amp; リスト!O7683)&gt;=1,"",IF(VLOOKUP(O7683,登録者リスト!$A$1:$D$43729,4,FALSE)=基本情報!$D$6,O7683,"")),"")</f>
        <v/>
      </c>
    </row>
    <row r="7684" spans="15:16" x14ac:dyDescent="0.15">
      <c r="O7684">
        <v>7683</v>
      </c>
      <c r="P7684" t="str">
        <f>IFERROR(IF(COUNTIF(個人情報!$BI$5:$BI$401,"登録番号" &amp; リスト!O7684)&gt;=1,"",IF(VLOOKUP(O7684,登録者リスト!$A$1:$D$43729,4,FALSE)=基本情報!$D$6,O7684,"")),"")</f>
        <v/>
      </c>
    </row>
    <row r="7685" spans="15:16" x14ac:dyDescent="0.15">
      <c r="O7685">
        <v>7684</v>
      </c>
      <c r="P7685" t="str">
        <f>IFERROR(IF(COUNTIF(個人情報!$BI$5:$BI$401,"登録番号" &amp; リスト!O7685)&gt;=1,"",IF(VLOOKUP(O7685,登録者リスト!$A$1:$D$43729,4,FALSE)=基本情報!$D$6,O7685,"")),"")</f>
        <v/>
      </c>
    </row>
    <row r="7686" spans="15:16" x14ac:dyDescent="0.15">
      <c r="O7686">
        <v>7685</v>
      </c>
      <c r="P7686" t="str">
        <f>IFERROR(IF(COUNTIF(個人情報!$BI$5:$BI$401,"登録番号" &amp; リスト!O7686)&gt;=1,"",IF(VLOOKUP(O7686,登録者リスト!$A$1:$D$43729,4,FALSE)=基本情報!$D$6,O7686,"")),"")</f>
        <v/>
      </c>
    </row>
    <row r="7687" spans="15:16" x14ac:dyDescent="0.15">
      <c r="O7687">
        <v>7686</v>
      </c>
      <c r="P7687" t="str">
        <f>IFERROR(IF(COUNTIF(個人情報!$BI$5:$BI$401,"登録番号" &amp; リスト!O7687)&gt;=1,"",IF(VLOOKUP(O7687,登録者リスト!$A$1:$D$43729,4,FALSE)=基本情報!$D$6,O7687,"")),"")</f>
        <v/>
      </c>
    </row>
    <row r="7688" spans="15:16" x14ac:dyDescent="0.15">
      <c r="O7688">
        <v>7687</v>
      </c>
      <c r="P7688" t="str">
        <f>IFERROR(IF(COUNTIF(個人情報!$BI$5:$BI$401,"登録番号" &amp; リスト!O7688)&gt;=1,"",IF(VLOOKUP(O7688,登録者リスト!$A$1:$D$43729,4,FALSE)=基本情報!$D$6,O7688,"")),"")</f>
        <v/>
      </c>
    </row>
    <row r="7689" spans="15:16" x14ac:dyDescent="0.15">
      <c r="O7689">
        <v>7688</v>
      </c>
      <c r="P7689" t="str">
        <f>IFERROR(IF(COUNTIF(個人情報!$BI$5:$BI$401,"登録番号" &amp; リスト!O7689)&gt;=1,"",IF(VLOOKUP(O7689,登録者リスト!$A$1:$D$43729,4,FALSE)=基本情報!$D$6,O7689,"")),"")</f>
        <v/>
      </c>
    </row>
    <row r="7690" spans="15:16" x14ac:dyDescent="0.15">
      <c r="O7690">
        <v>7689</v>
      </c>
      <c r="P7690" t="str">
        <f>IFERROR(IF(COUNTIF(個人情報!$BI$5:$BI$401,"登録番号" &amp; リスト!O7690)&gt;=1,"",IF(VLOOKUP(O7690,登録者リスト!$A$1:$D$43729,4,FALSE)=基本情報!$D$6,O7690,"")),"")</f>
        <v/>
      </c>
    </row>
    <row r="7691" spans="15:16" x14ac:dyDescent="0.15">
      <c r="O7691">
        <v>7690</v>
      </c>
      <c r="P7691" t="str">
        <f>IFERROR(IF(COUNTIF(個人情報!$BI$5:$BI$401,"登録番号" &amp; リスト!O7691)&gt;=1,"",IF(VLOOKUP(O7691,登録者リスト!$A$1:$D$43729,4,FALSE)=基本情報!$D$6,O7691,"")),"")</f>
        <v/>
      </c>
    </row>
    <row r="7692" spans="15:16" x14ac:dyDescent="0.15">
      <c r="O7692">
        <v>7691</v>
      </c>
      <c r="P7692" t="str">
        <f>IFERROR(IF(COUNTIF(個人情報!$BI$5:$BI$401,"登録番号" &amp; リスト!O7692)&gt;=1,"",IF(VLOOKUP(O7692,登録者リスト!$A$1:$D$43729,4,FALSE)=基本情報!$D$6,O7692,"")),"")</f>
        <v/>
      </c>
    </row>
    <row r="7693" spans="15:16" x14ac:dyDescent="0.15">
      <c r="O7693">
        <v>7692</v>
      </c>
      <c r="P7693" t="str">
        <f>IFERROR(IF(COUNTIF(個人情報!$BI$5:$BI$401,"登録番号" &amp; リスト!O7693)&gt;=1,"",IF(VLOOKUP(O7693,登録者リスト!$A$1:$D$43729,4,FALSE)=基本情報!$D$6,O7693,"")),"")</f>
        <v/>
      </c>
    </row>
    <row r="7694" spans="15:16" x14ac:dyDescent="0.15">
      <c r="O7694">
        <v>7693</v>
      </c>
      <c r="P7694" t="str">
        <f>IFERROR(IF(COUNTIF(個人情報!$BI$5:$BI$401,"登録番号" &amp; リスト!O7694)&gt;=1,"",IF(VLOOKUP(O7694,登録者リスト!$A$1:$D$43729,4,FALSE)=基本情報!$D$6,O7694,"")),"")</f>
        <v/>
      </c>
    </row>
    <row r="7695" spans="15:16" x14ac:dyDescent="0.15">
      <c r="O7695">
        <v>7694</v>
      </c>
      <c r="P7695" t="str">
        <f>IFERROR(IF(COUNTIF(個人情報!$BI$5:$BI$401,"登録番号" &amp; リスト!O7695)&gt;=1,"",IF(VLOOKUP(O7695,登録者リスト!$A$1:$D$43729,4,FALSE)=基本情報!$D$6,O7695,"")),"")</f>
        <v/>
      </c>
    </row>
    <row r="7696" spans="15:16" x14ac:dyDescent="0.15">
      <c r="O7696">
        <v>7695</v>
      </c>
      <c r="P7696" t="str">
        <f>IFERROR(IF(COUNTIF(個人情報!$BI$5:$BI$401,"登録番号" &amp; リスト!O7696)&gt;=1,"",IF(VLOOKUP(O7696,登録者リスト!$A$1:$D$43729,4,FALSE)=基本情報!$D$6,O7696,"")),"")</f>
        <v/>
      </c>
    </row>
    <row r="7697" spans="15:16" x14ac:dyDescent="0.15">
      <c r="O7697">
        <v>7696</v>
      </c>
      <c r="P7697" t="str">
        <f>IFERROR(IF(COUNTIF(個人情報!$BI$5:$BI$401,"登録番号" &amp; リスト!O7697)&gt;=1,"",IF(VLOOKUP(O7697,登録者リスト!$A$1:$D$43729,4,FALSE)=基本情報!$D$6,O7697,"")),"")</f>
        <v/>
      </c>
    </row>
    <row r="7698" spans="15:16" x14ac:dyDescent="0.15">
      <c r="O7698">
        <v>7697</v>
      </c>
      <c r="P7698" t="str">
        <f>IFERROR(IF(COUNTIF(個人情報!$BI$5:$BI$401,"登録番号" &amp; リスト!O7698)&gt;=1,"",IF(VLOOKUP(O7698,登録者リスト!$A$1:$D$43729,4,FALSE)=基本情報!$D$6,O7698,"")),"")</f>
        <v/>
      </c>
    </row>
    <row r="7699" spans="15:16" x14ac:dyDescent="0.15">
      <c r="O7699">
        <v>7698</v>
      </c>
      <c r="P7699" t="str">
        <f>IFERROR(IF(COUNTIF(個人情報!$BI$5:$BI$401,"登録番号" &amp; リスト!O7699)&gt;=1,"",IF(VLOOKUP(O7699,登録者リスト!$A$1:$D$43729,4,FALSE)=基本情報!$D$6,O7699,"")),"")</f>
        <v/>
      </c>
    </row>
    <row r="7700" spans="15:16" x14ac:dyDescent="0.15">
      <c r="O7700">
        <v>7699</v>
      </c>
      <c r="P7700" t="str">
        <f>IFERROR(IF(COUNTIF(個人情報!$BI$5:$BI$401,"登録番号" &amp; リスト!O7700)&gt;=1,"",IF(VLOOKUP(O7700,登録者リスト!$A$1:$D$43729,4,FALSE)=基本情報!$D$6,O7700,"")),"")</f>
        <v/>
      </c>
    </row>
    <row r="7701" spans="15:16" x14ac:dyDescent="0.15">
      <c r="O7701">
        <v>7700</v>
      </c>
      <c r="P7701" t="str">
        <f>IFERROR(IF(COUNTIF(個人情報!$BI$5:$BI$401,"登録番号" &amp; リスト!O7701)&gt;=1,"",IF(VLOOKUP(O7701,登録者リスト!$A$1:$D$43729,4,FALSE)=基本情報!$D$6,O7701,"")),"")</f>
        <v/>
      </c>
    </row>
    <row r="7702" spans="15:16" x14ac:dyDescent="0.15">
      <c r="O7702">
        <v>7701</v>
      </c>
      <c r="P7702" t="str">
        <f>IFERROR(IF(COUNTIF(個人情報!$BI$5:$BI$401,"登録番号" &amp; リスト!O7702)&gt;=1,"",IF(VLOOKUP(O7702,登録者リスト!$A$1:$D$43729,4,FALSE)=基本情報!$D$6,O7702,"")),"")</f>
        <v/>
      </c>
    </row>
    <row r="7703" spans="15:16" x14ac:dyDescent="0.15">
      <c r="O7703">
        <v>7702</v>
      </c>
      <c r="P7703" t="str">
        <f>IFERROR(IF(COUNTIF(個人情報!$BI$5:$BI$401,"登録番号" &amp; リスト!O7703)&gt;=1,"",IF(VLOOKUP(O7703,登録者リスト!$A$1:$D$43729,4,FALSE)=基本情報!$D$6,O7703,"")),"")</f>
        <v/>
      </c>
    </row>
    <row r="7704" spans="15:16" x14ac:dyDescent="0.15">
      <c r="O7704">
        <v>7703</v>
      </c>
      <c r="P7704" t="str">
        <f>IFERROR(IF(COUNTIF(個人情報!$BI$5:$BI$401,"登録番号" &amp; リスト!O7704)&gt;=1,"",IF(VLOOKUP(O7704,登録者リスト!$A$1:$D$43729,4,FALSE)=基本情報!$D$6,O7704,"")),"")</f>
        <v/>
      </c>
    </row>
    <row r="7705" spans="15:16" x14ac:dyDescent="0.15">
      <c r="O7705">
        <v>7704</v>
      </c>
      <c r="P7705" t="str">
        <f>IFERROR(IF(COUNTIF(個人情報!$BI$5:$BI$401,"登録番号" &amp; リスト!O7705)&gt;=1,"",IF(VLOOKUP(O7705,登録者リスト!$A$1:$D$43729,4,FALSE)=基本情報!$D$6,O7705,"")),"")</f>
        <v/>
      </c>
    </row>
    <row r="7706" spans="15:16" x14ac:dyDescent="0.15">
      <c r="O7706">
        <v>7705</v>
      </c>
      <c r="P7706" t="str">
        <f>IFERROR(IF(COUNTIF(個人情報!$BI$5:$BI$401,"登録番号" &amp; リスト!O7706)&gt;=1,"",IF(VLOOKUP(O7706,登録者リスト!$A$1:$D$43729,4,FALSE)=基本情報!$D$6,O7706,"")),"")</f>
        <v/>
      </c>
    </row>
    <row r="7707" spans="15:16" x14ac:dyDescent="0.15">
      <c r="O7707">
        <v>7706</v>
      </c>
      <c r="P7707" t="str">
        <f>IFERROR(IF(COUNTIF(個人情報!$BI$5:$BI$401,"登録番号" &amp; リスト!O7707)&gt;=1,"",IF(VLOOKUP(O7707,登録者リスト!$A$1:$D$43729,4,FALSE)=基本情報!$D$6,O7707,"")),"")</f>
        <v/>
      </c>
    </row>
    <row r="7708" spans="15:16" x14ac:dyDescent="0.15">
      <c r="O7708">
        <v>7707</v>
      </c>
      <c r="P7708" t="str">
        <f>IFERROR(IF(COUNTIF(個人情報!$BI$5:$BI$401,"登録番号" &amp; リスト!O7708)&gt;=1,"",IF(VLOOKUP(O7708,登録者リスト!$A$1:$D$43729,4,FALSE)=基本情報!$D$6,O7708,"")),"")</f>
        <v/>
      </c>
    </row>
    <row r="7709" spans="15:16" x14ac:dyDescent="0.15">
      <c r="O7709">
        <v>7708</v>
      </c>
      <c r="P7709" t="str">
        <f>IFERROR(IF(COUNTIF(個人情報!$BI$5:$BI$401,"登録番号" &amp; リスト!O7709)&gt;=1,"",IF(VLOOKUP(O7709,登録者リスト!$A$1:$D$43729,4,FALSE)=基本情報!$D$6,O7709,"")),"")</f>
        <v/>
      </c>
    </row>
    <row r="7710" spans="15:16" x14ac:dyDescent="0.15">
      <c r="O7710">
        <v>7709</v>
      </c>
      <c r="P7710" t="str">
        <f>IFERROR(IF(COUNTIF(個人情報!$BI$5:$BI$401,"登録番号" &amp; リスト!O7710)&gt;=1,"",IF(VLOOKUP(O7710,登録者リスト!$A$1:$D$43729,4,FALSE)=基本情報!$D$6,O7710,"")),"")</f>
        <v/>
      </c>
    </row>
    <row r="7711" spans="15:16" x14ac:dyDescent="0.15">
      <c r="O7711">
        <v>7710</v>
      </c>
      <c r="P7711" t="str">
        <f>IFERROR(IF(COUNTIF(個人情報!$BI$5:$BI$401,"登録番号" &amp; リスト!O7711)&gt;=1,"",IF(VLOOKUP(O7711,登録者リスト!$A$1:$D$43729,4,FALSE)=基本情報!$D$6,O7711,"")),"")</f>
        <v/>
      </c>
    </row>
    <row r="7712" spans="15:16" x14ac:dyDescent="0.15">
      <c r="O7712">
        <v>7711</v>
      </c>
      <c r="P7712" t="str">
        <f>IFERROR(IF(COUNTIF(個人情報!$BI$5:$BI$401,"登録番号" &amp; リスト!O7712)&gt;=1,"",IF(VLOOKUP(O7712,登録者リスト!$A$1:$D$43729,4,FALSE)=基本情報!$D$6,O7712,"")),"")</f>
        <v/>
      </c>
    </row>
    <row r="7713" spans="15:16" x14ac:dyDescent="0.15">
      <c r="O7713">
        <v>7712</v>
      </c>
      <c r="P7713" t="str">
        <f>IFERROR(IF(COUNTIF(個人情報!$BI$5:$BI$401,"登録番号" &amp; リスト!O7713)&gt;=1,"",IF(VLOOKUP(O7713,登録者リスト!$A$1:$D$43729,4,FALSE)=基本情報!$D$6,O7713,"")),"")</f>
        <v/>
      </c>
    </row>
    <row r="7714" spans="15:16" x14ac:dyDescent="0.15">
      <c r="O7714">
        <v>7713</v>
      </c>
      <c r="P7714" t="str">
        <f>IFERROR(IF(COUNTIF(個人情報!$BI$5:$BI$401,"登録番号" &amp; リスト!O7714)&gt;=1,"",IF(VLOOKUP(O7714,登録者リスト!$A$1:$D$43729,4,FALSE)=基本情報!$D$6,O7714,"")),"")</f>
        <v/>
      </c>
    </row>
    <row r="7715" spans="15:16" x14ac:dyDescent="0.15">
      <c r="O7715">
        <v>7714</v>
      </c>
      <c r="P7715" t="str">
        <f>IFERROR(IF(COUNTIF(個人情報!$BI$5:$BI$401,"登録番号" &amp; リスト!O7715)&gt;=1,"",IF(VLOOKUP(O7715,登録者リスト!$A$1:$D$43729,4,FALSE)=基本情報!$D$6,O7715,"")),"")</f>
        <v/>
      </c>
    </row>
    <row r="7716" spans="15:16" x14ac:dyDescent="0.15">
      <c r="O7716">
        <v>7715</v>
      </c>
      <c r="P7716" t="str">
        <f>IFERROR(IF(COUNTIF(個人情報!$BI$5:$BI$401,"登録番号" &amp; リスト!O7716)&gt;=1,"",IF(VLOOKUP(O7716,登録者リスト!$A$1:$D$43729,4,FALSE)=基本情報!$D$6,O7716,"")),"")</f>
        <v/>
      </c>
    </row>
    <row r="7717" spans="15:16" x14ac:dyDescent="0.15">
      <c r="O7717">
        <v>7716</v>
      </c>
      <c r="P7717" t="str">
        <f>IFERROR(IF(COUNTIF(個人情報!$BI$5:$BI$401,"登録番号" &amp; リスト!O7717)&gt;=1,"",IF(VLOOKUP(O7717,登録者リスト!$A$1:$D$43729,4,FALSE)=基本情報!$D$6,O7717,"")),"")</f>
        <v/>
      </c>
    </row>
    <row r="7718" spans="15:16" x14ac:dyDescent="0.15">
      <c r="O7718">
        <v>7717</v>
      </c>
      <c r="P7718" t="str">
        <f>IFERROR(IF(COUNTIF(個人情報!$BI$5:$BI$401,"登録番号" &amp; リスト!O7718)&gt;=1,"",IF(VLOOKUP(O7718,登録者リスト!$A$1:$D$43729,4,FALSE)=基本情報!$D$6,O7718,"")),"")</f>
        <v/>
      </c>
    </row>
    <row r="7719" spans="15:16" x14ac:dyDescent="0.15">
      <c r="O7719">
        <v>7718</v>
      </c>
      <c r="P7719" t="str">
        <f>IFERROR(IF(COUNTIF(個人情報!$BI$5:$BI$401,"登録番号" &amp; リスト!O7719)&gt;=1,"",IF(VLOOKUP(O7719,登録者リスト!$A$1:$D$43729,4,FALSE)=基本情報!$D$6,O7719,"")),"")</f>
        <v/>
      </c>
    </row>
    <row r="7720" spans="15:16" x14ac:dyDescent="0.15">
      <c r="O7720">
        <v>7719</v>
      </c>
      <c r="P7720" t="str">
        <f>IFERROR(IF(COUNTIF(個人情報!$BI$5:$BI$401,"登録番号" &amp; リスト!O7720)&gt;=1,"",IF(VLOOKUP(O7720,登録者リスト!$A$1:$D$43729,4,FALSE)=基本情報!$D$6,O7720,"")),"")</f>
        <v/>
      </c>
    </row>
    <row r="7721" spans="15:16" x14ac:dyDescent="0.15">
      <c r="O7721">
        <v>7720</v>
      </c>
      <c r="P7721" t="str">
        <f>IFERROR(IF(COUNTIF(個人情報!$BI$5:$BI$401,"登録番号" &amp; リスト!O7721)&gt;=1,"",IF(VLOOKUP(O7721,登録者リスト!$A$1:$D$43729,4,FALSE)=基本情報!$D$6,O7721,"")),"")</f>
        <v/>
      </c>
    </row>
    <row r="7722" spans="15:16" x14ac:dyDescent="0.15">
      <c r="O7722">
        <v>7721</v>
      </c>
      <c r="P7722" t="str">
        <f>IFERROR(IF(COUNTIF(個人情報!$BI$5:$BI$401,"登録番号" &amp; リスト!O7722)&gt;=1,"",IF(VLOOKUP(O7722,登録者リスト!$A$1:$D$43729,4,FALSE)=基本情報!$D$6,O7722,"")),"")</f>
        <v/>
      </c>
    </row>
    <row r="7723" spans="15:16" x14ac:dyDescent="0.15">
      <c r="O7723">
        <v>7722</v>
      </c>
      <c r="P7723" t="str">
        <f>IFERROR(IF(COUNTIF(個人情報!$BI$5:$BI$401,"登録番号" &amp; リスト!O7723)&gt;=1,"",IF(VLOOKUP(O7723,登録者リスト!$A$1:$D$43729,4,FALSE)=基本情報!$D$6,O7723,"")),"")</f>
        <v/>
      </c>
    </row>
    <row r="7724" spans="15:16" x14ac:dyDescent="0.15">
      <c r="O7724">
        <v>7723</v>
      </c>
      <c r="P7724" t="str">
        <f>IFERROR(IF(COUNTIF(個人情報!$BI$5:$BI$401,"登録番号" &amp; リスト!O7724)&gt;=1,"",IF(VLOOKUP(O7724,登録者リスト!$A$1:$D$43729,4,FALSE)=基本情報!$D$6,O7724,"")),"")</f>
        <v/>
      </c>
    </row>
    <row r="7725" spans="15:16" x14ac:dyDescent="0.15">
      <c r="O7725">
        <v>7724</v>
      </c>
      <c r="P7725" t="str">
        <f>IFERROR(IF(COUNTIF(個人情報!$BI$5:$BI$401,"登録番号" &amp; リスト!O7725)&gt;=1,"",IF(VLOOKUP(O7725,登録者リスト!$A$1:$D$43729,4,FALSE)=基本情報!$D$6,O7725,"")),"")</f>
        <v/>
      </c>
    </row>
    <row r="7726" spans="15:16" x14ac:dyDescent="0.15">
      <c r="O7726">
        <v>7725</v>
      </c>
      <c r="P7726" t="str">
        <f>IFERROR(IF(COUNTIF(個人情報!$BI$5:$BI$401,"登録番号" &amp; リスト!O7726)&gt;=1,"",IF(VLOOKUP(O7726,登録者リスト!$A$1:$D$43729,4,FALSE)=基本情報!$D$6,O7726,"")),"")</f>
        <v/>
      </c>
    </row>
    <row r="7727" spans="15:16" x14ac:dyDescent="0.15">
      <c r="O7727">
        <v>7726</v>
      </c>
      <c r="P7727" t="str">
        <f>IFERROR(IF(COUNTIF(個人情報!$BI$5:$BI$401,"登録番号" &amp; リスト!O7727)&gt;=1,"",IF(VLOOKUP(O7727,登録者リスト!$A$1:$D$43729,4,FALSE)=基本情報!$D$6,O7727,"")),"")</f>
        <v/>
      </c>
    </row>
    <row r="7728" spans="15:16" x14ac:dyDescent="0.15">
      <c r="O7728">
        <v>7727</v>
      </c>
      <c r="P7728" t="str">
        <f>IFERROR(IF(COUNTIF(個人情報!$BI$5:$BI$401,"登録番号" &amp; リスト!O7728)&gt;=1,"",IF(VLOOKUP(O7728,登録者リスト!$A$1:$D$43729,4,FALSE)=基本情報!$D$6,O7728,"")),"")</f>
        <v/>
      </c>
    </row>
    <row r="7729" spans="15:16" x14ac:dyDescent="0.15">
      <c r="O7729">
        <v>7728</v>
      </c>
      <c r="P7729" t="str">
        <f>IFERROR(IF(COUNTIF(個人情報!$BI$5:$BI$401,"登録番号" &amp; リスト!O7729)&gt;=1,"",IF(VLOOKUP(O7729,登録者リスト!$A$1:$D$43729,4,FALSE)=基本情報!$D$6,O7729,"")),"")</f>
        <v/>
      </c>
    </row>
    <row r="7730" spans="15:16" x14ac:dyDescent="0.15">
      <c r="O7730">
        <v>7729</v>
      </c>
      <c r="P7730" t="str">
        <f>IFERROR(IF(COUNTIF(個人情報!$BI$5:$BI$401,"登録番号" &amp; リスト!O7730)&gt;=1,"",IF(VLOOKUP(O7730,登録者リスト!$A$1:$D$43729,4,FALSE)=基本情報!$D$6,O7730,"")),"")</f>
        <v/>
      </c>
    </row>
    <row r="7731" spans="15:16" x14ac:dyDescent="0.15">
      <c r="O7731">
        <v>7730</v>
      </c>
      <c r="P7731" t="str">
        <f>IFERROR(IF(COUNTIF(個人情報!$BI$5:$BI$401,"登録番号" &amp; リスト!O7731)&gt;=1,"",IF(VLOOKUP(O7731,登録者リスト!$A$1:$D$43729,4,FALSE)=基本情報!$D$6,O7731,"")),"")</f>
        <v/>
      </c>
    </row>
    <row r="7732" spans="15:16" x14ac:dyDescent="0.15">
      <c r="O7732">
        <v>7731</v>
      </c>
      <c r="P7732" t="str">
        <f>IFERROR(IF(COUNTIF(個人情報!$BI$5:$BI$401,"登録番号" &amp; リスト!O7732)&gt;=1,"",IF(VLOOKUP(O7732,登録者リスト!$A$1:$D$43729,4,FALSE)=基本情報!$D$6,O7732,"")),"")</f>
        <v/>
      </c>
    </row>
    <row r="7733" spans="15:16" x14ac:dyDescent="0.15">
      <c r="O7733">
        <v>7732</v>
      </c>
      <c r="P7733" t="str">
        <f>IFERROR(IF(COUNTIF(個人情報!$BI$5:$BI$401,"登録番号" &amp; リスト!O7733)&gt;=1,"",IF(VLOOKUP(O7733,登録者リスト!$A$1:$D$43729,4,FALSE)=基本情報!$D$6,O7733,"")),"")</f>
        <v/>
      </c>
    </row>
    <row r="7734" spans="15:16" x14ac:dyDescent="0.15">
      <c r="O7734">
        <v>7733</v>
      </c>
      <c r="P7734" t="str">
        <f>IFERROR(IF(COUNTIF(個人情報!$BI$5:$BI$401,"登録番号" &amp; リスト!O7734)&gt;=1,"",IF(VLOOKUP(O7734,登録者リスト!$A$1:$D$43729,4,FALSE)=基本情報!$D$6,O7734,"")),"")</f>
        <v/>
      </c>
    </row>
    <row r="7735" spans="15:16" x14ac:dyDescent="0.15">
      <c r="O7735">
        <v>7734</v>
      </c>
      <c r="P7735" t="str">
        <f>IFERROR(IF(COUNTIF(個人情報!$BI$5:$BI$401,"登録番号" &amp; リスト!O7735)&gt;=1,"",IF(VLOOKUP(O7735,登録者リスト!$A$1:$D$43729,4,FALSE)=基本情報!$D$6,O7735,"")),"")</f>
        <v/>
      </c>
    </row>
    <row r="7736" spans="15:16" x14ac:dyDescent="0.15">
      <c r="O7736">
        <v>7735</v>
      </c>
      <c r="P7736" t="str">
        <f>IFERROR(IF(COUNTIF(個人情報!$BI$5:$BI$401,"登録番号" &amp; リスト!O7736)&gt;=1,"",IF(VLOOKUP(O7736,登録者リスト!$A$1:$D$43729,4,FALSE)=基本情報!$D$6,O7736,"")),"")</f>
        <v/>
      </c>
    </row>
    <row r="7737" spans="15:16" x14ac:dyDescent="0.15">
      <c r="O7737">
        <v>7736</v>
      </c>
      <c r="P7737" t="str">
        <f>IFERROR(IF(COUNTIF(個人情報!$BI$5:$BI$401,"登録番号" &amp; リスト!O7737)&gt;=1,"",IF(VLOOKUP(O7737,登録者リスト!$A$1:$D$43729,4,FALSE)=基本情報!$D$6,O7737,"")),"")</f>
        <v/>
      </c>
    </row>
    <row r="7738" spans="15:16" x14ac:dyDescent="0.15">
      <c r="O7738">
        <v>7737</v>
      </c>
      <c r="P7738" t="str">
        <f>IFERROR(IF(COUNTIF(個人情報!$BI$5:$BI$401,"登録番号" &amp; リスト!O7738)&gt;=1,"",IF(VLOOKUP(O7738,登録者リスト!$A$1:$D$43729,4,FALSE)=基本情報!$D$6,O7738,"")),"")</f>
        <v/>
      </c>
    </row>
    <row r="7739" spans="15:16" x14ac:dyDescent="0.15">
      <c r="O7739">
        <v>7738</v>
      </c>
      <c r="P7739" t="str">
        <f>IFERROR(IF(COUNTIF(個人情報!$BI$5:$BI$401,"登録番号" &amp; リスト!O7739)&gt;=1,"",IF(VLOOKUP(O7739,登録者リスト!$A$1:$D$43729,4,FALSE)=基本情報!$D$6,O7739,"")),"")</f>
        <v/>
      </c>
    </row>
    <row r="7740" spans="15:16" x14ac:dyDescent="0.15">
      <c r="O7740">
        <v>7739</v>
      </c>
      <c r="P7740" t="str">
        <f>IFERROR(IF(COUNTIF(個人情報!$BI$5:$BI$401,"登録番号" &amp; リスト!O7740)&gt;=1,"",IF(VLOOKUP(O7740,登録者リスト!$A$1:$D$43729,4,FALSE)=基本情報!$D$6,O7740,"")),"")</f>
        <v/>
      </c>
    </row>
    <row r="7741" spans="15:16" x14ac:dyDescent="0.15">
      <c r="O7741">
        <v>7740</v>
      </c>
      <c r="P7741" t="str">
        <f>IFERROR(IF(COUNTIF(個人情報!$BI$5:$BI$401,"登録番号" &amp; リスト!O7741)&gt;=1,"",IF(VLOOKUP(O7741,登録者リスト!$A$1:$D$43729,4,FALSE)=基本情報!$D$6,O7741,"")),"")</f>
        <v/>
      </c>
    </row>
    <row r="7742" spans="15:16" x14ac:dyDescent="0.15">
      <c r="O7742">
        <v>7741</v>
      </c>
      <c r="P7742" t="str">
        <f>IFERROR(IF(COUNTIF(個人情報!$BI$5:$BI$401,"登録番号" &amp; リスト!O7742)&gt;=1,"",IF(VLOOKUP(O7742,登録者リスト!$A$1:$D$43729,4,FALSE)=基本情報!$D$6,O7742,"")),"")</f>
        <v/>
      </c>
    </row>
    <row r="7743" spans="15:16" x14ac:dyDescent="0.15">
      <c r="O7743">
        <v>7742</v>
      </c>
      <c r="P7743" t="str">
        <f>IFERROR(IF(COUNTIF(個人情報!$BI$5:$BI$401,"登録番号" &amp; リスト!O7743)&gt;=1,"",IF(VLOOKUP(O7743,登録者リスト!$A$1:$D$43729,4,FALSE)=基本情報!$D$6,O7743,"")),"")</f>
        <v/>
      </c>
    </row>
    <row r="7744" spans="15:16" x14ac:dyDescent="0.15">
      <c r="O7744">
        <v>7743</v>
      </c>
      <c r="P7744" t="str">
        <f>IFERROR(IF(COUNTIF(個人情報!$BI$5:$BI$401,"登録番号" &amp; リスト!O7744)&gt;=1,"",IF(VLOOKUP(O7744,登録者リスト!$A$1:$D$43729,4,FALSE)=基本情報!$D$6,O7744,"")),"")</f>
        <v/>
      </c>
    </row>
    <row r="7745" spans="15:16" x14ac:dyDescent="0.15">
      <c r="O7745">
        <v>7744</v>
      </c>
      <c r="P7745" t="str">
        <f>IFERROR(IF(COUNTIF(個人情報!$BI$5:$BI$401,"登録番号" &amp; リスト!O7745)&gt;=1,"",IF(VLOOKUP(O7745,登録者リスト!$A$1:$D$43729,4,FALSE)=基本情報!$D$6,O7745,"")),"")</f>
        <v/>
      </c>
    </row>
    <row r="7746" spans="15:16" x14ac:dyDescent="0.15">
      <c r="O7746">
        <v>7745</v>
      </c>
      <c r="P7746" t="str">
        <f>IFERROR(IF(COUNTIF(個人情報!$BI$5:$BI$401,"登録番号" &amp; リスト!O7746)&gt;=1,"",IF(VLOOKUP(O7746,登録者リスト!$A$1:$D$43729,4,FALSE)=基本情報!$D$6,O7746,"")),"")</f>
        <v/>
      </c>
    </row>
    <row r="7747" spans="15:16" x14ac:dyDescent="0.15">
      <c r="O7747">
        <v>7746</v>
      </c>
      <c r="P7747" t="str">
        <f>IFERROR(IF(COUNTIF(個人情報!$BI$5:$BI$401,"登録番号" &amp; リスト!O7747)&gt;=1,"",IF(VLOOKUP(O7747,登録者リスト!$A$1:$D$43729,4,FALSE)=基本情報!$D$6,O7747,"")),"")</f>
        <v/>
      </c>
    </row>
    <row r="7748" spans="15:16" x14ac:dyDescent="0.15">
      <c r="O7748">
        <v>7747</v>
      </c>
      <c r="P7748" t="str">
        <f>IFERROR(IF(COUNTIF(個人情報!$BI$5:$BI$401,"登録番号" &amp; リスト!O7748)&gt;=1,"",IF(VLOOKUP(O7748,登録者リスト!$A$1:$D$43729,4,FALSE)=基本情報!$D$6,O7748,"")),"")</f>
        <v/>
      </c>
    </row>
    <row r="7749" spans="15:16" x14ac:dyDescent="0.15">
      <c r="O7749">
        <v>7748</v>
      </c>
      <c r="P7749" t="str">
        <f>IFERROR(IF(COUNTIF(個人情報!$BI$5:$BI$401,"登録番号" &amp; リスト!O7749)&gt;=1,"",IF(VLOOKUP(O7749,登録者リスト!$A$1:$D$43729,4,FALSE)=基本情報!$D$6,O7749,"")),"")</f>
        <v/>
      </c>
    </row>
    <row r="7750" spans="15:16" x14ac:dyDescent="0.15">
      <c r="O7750">
        <v>7749</v>
      </c>
      <c r="P7750" t="str">
        <f>IFERROR(IF(COUNTIF(個人情報!$BI$5:$BI$401,"登録番号" &amp; リスト!O7750)&gt;=1,"",IF(VLOOKUP(O7750,登録者リスト!$A$1:$D$43729,4,FALSE)=基本情報!$D$6,O7750,"")),"")</f>
        <v/>
      </c>
    </row>
    <row r="7751" spans="15:16" x14ac:dyDescent="0.15">
      <c r="O7751">
        <v>7750</v>
      </c>
      <c r="P7751" t="str">
        <f>IFERROR(IF(COUNTIF(個人情報!$BI$5:$BI$401,"登録番号" &amp; リスト!O7751)&gt;=1,"",IF(VLOOKUP(O7751,登録者リスト!$A$1:$D$43729,4,FALSE)=基本情報!$D$6,O7751,"")),"")</f>
        <v/>
      </c>
    </row>
    <row r="7752" spans="15:16" x14ac:dyDescent="0.15">
      <c r="O7752">
        <v>7751</v>
      </c>
      <c r="P7752" t="str">
        <f>IFERROR(IF(COUNTIF(個人情報!$BI$5:$BI$401,"登録番号" &amp; リスト!O7752)&gt;=1,"",IF(VLOOKUP(O7752,登録者リスト!$A$1:$D$43729,4,FALSE)=基本情報!$D$6,O7752,"")),"")</f>
        <v/>
      </c>
    </row>
    <row r="7753" spans="15:16" x14ac:dyDescent="0.15">
      <c r="O7753">
        <v>7752</v>
      </c>
      <c r="P7753" t="str">
        <f>IFERROR(IF(COUNTIF(個人情報!$BI$5:$BI$401,"登録番号" &amp; リスト!O7753)&gt;=1,"",IF(VLOOKUP(O7753,登録者リスト!$A$1:$D$43729,4,FALSE)=基本情報!$D$6,O7753,"")),"")</f>
        <v/>
      </c>
    </row>
    <row r="7754" spans="15:16" x14ac:dyDescent="0.15">
      <c r="O7754">
        <v>7753</v>
      </c>
      <c r="P7754" t="str">
        <f>IFERROR(IF(COUNTIF(個人情報!$BI$5:$BI$401,"登録番号" &amp; リスト!O7754)&gt;=1,"",IF(VLOOKUP(O7754,登録者リスト!$A$1:$D$43729,4,FALSE)=基本情報!$D$6,O7754,"")),"")</f>
        <v/>
      </c>
    </row>
    <row r="7755" spans="15:16" x14ac:dyDescent="0.15">
      <c r="O7755">
        <v>7754</v>
      </c>
      <c r="P7755" t="str">
        <f>IFERROR(IF(COUNTIF(個人情報!$BI$5:$BI$401,"登録番号" &amp; リスト!O7755)&gt;=1,"",IF(VLOOKUP(O7755,登録者リスト!$A$1:$D$43729,4,FALSE)=基本情報!$D$6,O7755,"")),"")</f>
        <v/>
      </c>
    </row>
    <row r="7756" spans="15:16" x14ac:dyDescent="0.15">
      <c r="O7756">
        <v>7755</v>
      </c>
      <c r="P7756" t="str">
        <f>IFERROR(IF(COUNTIF(個人情報!$BI$5:$BI$401,"登録番号" &amp; リスト!O7756)&gt;=1,"",IF(VLOOKUP(O7756,登録者リスト!$A$1:$D$43729,4,FALSE)=基本情報!$D$6,O7756,"")),"")</f>
        <v/>
      </c>
    </row>
    <row r="7757" spans="15:16" x14ac:dyDescent="0.15">
      <c r="O7757">
        <v>7756</v>
      </c>
      <c r="P7757" t="str">
        <f>IFERROR(IF(COUNTIF(個人情報!$BI$5:$BI$401,"登録番号" &amp; リスト!O7757)&gt;=1,"",IF(VLOOKUP(O7757,登録者リスト!$A$1:$D$43729,4,FALSE)=基本情報!$D$6,O7757,"")),"")</f>
        <v/>
      </c>
    </row>
    <row r="7758" spans="15:16" x14ac:dyDescent="0.15">
      <c r="O7758">
        <v>7757</v>
      </c>
      <c r="P7758" t="str">
        <f>IFERROR(IF(COUNTIF(個人情報!$BI$5:$BI$401,"登録番号" &amp; リスト!O7758)&gt;=1,"",IF(VLOOKUP(O7758,登録者リスト!$A$1:$D$43729,4,FALSE)=基本情報!$D$6,O7758,"")),"")</f>
        <v/>
      </c>
    </row>
    <row r="7759" spans="15:16" x14ac:dyDescent="0.15">
      <c r="O7759">
        <v>7758</v>
      </c>
      <c r="P7759" t="str">
        <f>IFERROR(IF(COUNTIF(個人情報!$BI$5:$BI$401,"登録番号" &amp; リスト!O7759)&gt;=1,"",IF(VLOOKUP(O7759,登録者リスト!$A$1:$D$43729,4,FALSE)=基本情報!$D$6,O7759,"")),"")</f>
        <v/>
      </c>
    </row>
    <row r="7760" spans="15:16" x14ac:dyDescent="0.15">
      <c r="O7760">
        <v>7759</v>
      </c>
      <c r="P7760" t="str">
        <f>IFERROR(IF(COUNTIF(個人情報!$BI$5:$BI$401,"登録番号" &amp; リスト!O7760)&gt;=1,"",IF(VLOOKUP(O7760,登録者リスト!$A$1:$D$43729,4,FALSE)=基本情報!$D$6,O7760,"")),"")</f>
        <v/>
      </c>
    </row>
    <row r="7761" spans="15:16" x14ac:dyDescent="0.15">
      <c r="O7761">
        <v>7760</v>
      </c>
      <c r="P7761" t="str">
        <f>IFERROR(IF(COUNTIF(個人情報!$BI$5:$BI$401,"登録番号" &amp; リスト!O7761)&gt;=1,"",IF(VLOOKUP(O7761,登録者リスト!$A$1:$D$43729,4,FALSE)=基本情報!$D$6,O7761,"")),"")</f>
        <v/>
      </c>
    </row>
    <row r="7762" spans="15:16" x14ac:dyDescent="0.15">
      <c r="O7762">
        <v>7761</v>
      </c>
      <c r="P7762" t="str">
        <f>IFERROR(IF(COUNTIF(個人情報!$BI$5:$BI$401,"登録番号" &amp; リスト!O7762)&gt;=1,"",IF(VLOOKUP(O7762,登録者リスト!$A$1:$D$43729,4,FALSE)=基本情報!$D$6,O7762,"")),"")</f>
        <v/>
      </c>
    </row>
    <row r="7763" spans="15:16" x14ac:dyDescent="0.15">
      <c r="O7763">
        <v>7762</v>
      </c>
      <c r="P7763" t="str">
        <f>IFERROR(IF(COUNTIF(個人情報!$BI$5:$BI$401,"登録番号" &amp; リスト!O7763)&gt;=1,"",IF(VLOOKUP(O7763,登録者リスト!$A$1:$D$43729,4,FALSE)=基本情報!$D$6,O7763,"")),"")</f>
        <v/>
      </c>
    </row>
    <row r="7764" spans="15:16" x14ac:dyDescent="0.15">
      <c r="O7764">
        <v>7763</v>
      </c>
      <c r="P7764" t="str">
        <f>IFERROR(IF(COUNTIF(個人情報!$BI$5:$BI$401,"登録番号" &amp; リスト!O7764)&gt;=1,"",IF(VLOOKUP(O7764,登録者リスト!$A$1:$D$43729,4,FALSE)=基本情報!$D$6,O7764,"")),"")</f>
        <v/>
      </c>
    </row>
    <row r="7765" spans="15:16" x14ac:dyDescent="0.15">
      <c r="O7765">
        <v>7764</v>
      </c>
      <c r="P7765" t="str">
        <f>IFERROR(IF(COUNTIF(個人情報!$BI$5:$BI$401,"登録番号" &amp; リスト!O7765)&gt;=1,"",IF(VLOOKUP(O7765,登録者リスト!$A$1:$D$43729,4,FALSE)=基本情報!$D$6,O7765,"")),"")</f>
        <v/>
      </c>
    </row>
    <row r="7766" spans="15:16" x14ac:dyDescent="0.15">
      <c r="O7766">
        <v>7765</v>
      </c>
      <c r="P7766" t="str">
        <f>IFERROR(IF(COUNTIF(個人情報!$BI$5:$BI$401,"登録番号" &amp; リスト!O7766)&gt;=1,"",IF(VLOOKUP(O7766,登録者リスト!$A$1:$D$43729,4,FALSE)=基本情報!$D$6,O7766,"")),"")</f>
        <v/>
      </c>
    </row>
    <row r="7767" spans="15:16" x14ac:dyDescent="0.15">
      <c r="O7767">
        <v>7766</v>
      </c>
      <c r="P7767" t="str">
        <f>IFERROR(IF(COUNTIF(個人情報!$BI$5:$BI$401,"登録番号" &amp; リスト!O7767)&gt;=1,"",IF(VLOOKUP(O7767,登録者リスト!$A$1:$D$43729,4,FALSE)=基本情報!$D$6,O7767,"")),"")</f>
        <v/>
      </c>
    </row>
    <row r="7768" spans="15:16" x14ac:dyDescent="0.15">
      <c r="O7768">
        <v>7767</v>
      </c>
      <c r="P7768" t="str">
        <f>IFERROR(IF(COUNTIF(個人情報!$BI$5:$BI$401,"登録番号" &amp; リスト!O7768)&gt;=1,"",IF(VLOOKUP(O7768,登録者リスト!$A$1:$D$43729,4,FALSE)=基本情報!$D$6,O7768,"")),"")</f>
        <v/>
      </c>
    </row>
    <row r="7769" spans="15:16" x14ac:dyDescent="0.15">
      <c r="O7769">
        <v>7768</v>
      </c>
      <c r="P7769" t="str">
        <f>IFERROR(IF(COUNTIF(個人情報!$BI$5:$BI$401,"登録番号" &amp; リスト!O7769)&gt;=1,"",IF(VLOOKUP(O7769,登録者リスト!$A$1:$D$43729,4,FALSE)=基本情報!$D$6,O7769,"")),"")</f>
        <v/>
      </c>
    </row>
    <row r="7770" spans="15:16" x14ac:dyDescent="0.15">
      <c r="O7770">
        <v>7769</v>
      </c>
      <c r="P7770" t="str">
        <f>IFERROR(IF(COUNTIF(個人情報!$BI$5:$BI$401,"登録番号" &amp; リスト!O7770)&gt;=1,"",IF(VLOOKUP(O7770,登録者リスト!$A$1:$D$43729,4,FALSE)=基本情報!$D$6,O7770,"")),"")</f>
        <v/>
      </c>
    </row>
    <row r="7771" spans="15:16" x14ac:dyDescent="0.15">
      <c r="O7771">
        <v>7770</v>
      </c>
      <c r="P7771" t="str">
        <f>IFERROR(IF(COUNTIF(個人情報!$BI$5:$BI$401,"登録番号" &amp; リスト!O7771)&gt;=1,"",IF(VLOOKUP(O7771,登録者リスト!$A$1:$D$43729,4,FALSE)=基本情報!$D$6,O7771,"")),"")</f>
        <v/>
      </c>
    </row>
    <row r="7772" spans="15:16" x14ac:dyDescent="0.15">
      <c r="O7772">
        <v>7771</v>
      </c>
      <c r="P7772" t="str">
        <f>IFERROR(IF(COUNTIF(個人情報!$BI$5:$BI$401,"登録番号" &amp; リスト!O7772)&gt;=1,"",IF(VLOOKUP(O7772,登録者リスト!$A$1:$D$43729,4,FALSE)=基本情報!$D$6,O7772,"")),"")</f>
        <v/>
      </c>
    </row>
    <row r="7773" spans="15:16" x14ac:dyDescent="0.15">
      <c r="O7773">
        <v>7772</v>
      </c>
      <c r="P7773" t="str">
        <f>IFERROR(IF(COUNTIF(個人情報!$BI$5:$BI$401,"登録番号" &amp; リスト!O7773)&gt;=1,"",IF(VLOOKUP(O7773,登録者リスト!$A$1:$D$43729,4,FALSE)=基本情報!$D$6,O7773,"")),"")</f>
        <v/>
      </c>
    </row>
    <row r="7774" spans="15:16" x14ac:dyDescent="0.15">
      <c r="O7774">
        <v>7773</v>
      </c>
      <c r="P7774" t="str">
        <f>IFERROR(IF(COUNTIF(個人情報!$BI$5:$BI$401,"登録番号" &amp; リスト!O7774)&gt;=1,"",IF(VLOOKUP(O7774,登録者リスト!$A$1:$D$43729,4,FALSE)=基本情報!$D$6,O7774,"")),"")</f>
        <v/>
      </c>
    </row>
    <row r="7775" spans="15:16" x14ac:dyDescent="0.15">
      <c r="O7775">
        <v>7774</v>
      </c>
      <c r="P7775" t="str">
        <f>IFERROR(IF(COUNTIF(個人情報!$BI$5:$BI$401,"登録番号" &amp; リスト!O7775)&gt;=1,"",IF(VLOOKUP(O7775,登録者リスト!$A$1:$D$43729,4,FALSE)=基本情報!$D$6,O7775,"")),"")</f>
        <v/>
      </c>
    </row>
    <row r="7776" spans="15:16" x14ac:dyDescent="0.15">
      <c r="O7776">
        <v>7775</v>
      </c>
      <c r="P7776" t="str">
        <f>IFERROR(IF(COUNTIF(個人情報!$BI$5:$BI$401,"登録番号" &amp; リスト!O7776)&gt;=1,"",IF(VLOOKUP(O7776,登録者リスト!$A$1:$D$43729,4,FALSE)=基本情報!$D$6,O7776,"")),"")</f>
        <v/>
      </c>
    </row>
    <row r="7777" spans="15:16" x14ac:dyDescent="0.15">
      <c r="O7777">
        <v>7776</v>
      </c>
      <c r="P7777" t="str">
        <f>IFERROR(IF(COUNTIF(個人情報!$BI$5:$BI$401,"登録番号" &amp; リスト!O7777)&gt;=1,"",IF(VLOOKUP(O7777,登録者リスト!$A$1:$D$43729,4,FALSE)=基本情報!$D$6,O7777,"")),"")</f>
        <v/>
      </c>
    </row>
    <row r="7778" spans="15:16" x14ac:dyDescent="0.15">
      <c r="O7778">
        <v>7777</v>
      </c>
      <c r="P7778" t="str">
        <f>IFERROR(IF(COUNTIF(個人情報!$BI$5:$BI$401,"登録番号" &amp; リスト!O7778)&gt;=1,"",IF(VLOOKUP(O7778,登録者リスト!$A$1:$D$43729,4,FALSE)=基本情報!$D$6,O7778,"")),"")</f>
        <v/>
      </c>
    </row>
    <row r="7779" spans="15:16" x14ac:dyDescent="0.15">
      <c r="O7779">
        <v>7778</v>
      </c>
      <c r="P7779" t="str">
        <f>IFERROR(IF(COUNTIF(個人情報!$BI$5:$BI$401,"登録番号" &amp; リスト!O7779)&gt;=1,"",IF(VLOOKUP(O7779,登録者リスト!$A$1:$D$43729,4,FALSE)=基本情報!$D$6,O7779,"")),"")</f>
        <v/>
      </c>
    </row>
    <row r="7780" spans="15:16" x14ac:dyDescent="0.15">
      <c r="O7780">
        <v>7779</v>
      </c>
      <c r="P7780" t="str">
        <f>IFERROR(IF(COUNTIF(個人情報!$BI$5:$BI$401,"登録番号" &amp; リスト!O7780)&gt;=1,"",IF(VLOOKUP(O7780,登録者リスト!$A$1:$D$43729,4,FALSE)=基本情報!$D$6,O7780,"")),"")</f>
        <v/>
      </c>
    </row>
    <row r="7781" spans="15:16" x14ac:dyDescent="0.15">
      <c r="O7781">
        <v>7780</v>
      </c>
      <c r="P7781" t="str">
        <f>IFERROR(IF(COUNTIF(個人情報!$BI$5:$BI$401,"登録番号" &amp; リスト!O7781)&gt;=1,"",IF(VLOOKUP(O7781,登録者リスト!$A$1:$D$43729,4,FALSE)=基本情報!$D$6,O7781,"")),"")</f>
        <v/>
      </c>
    </row>
    <row r="7782" spans="15:16" x14ac:dyDescent="0.15">
      <c r="O7782">
        <v>7781</v>
      </c>
      <c r="P7782" t="str">
        <f>IFERROR(IF(COUNTIF(個人情報!$BI$5:$BI$401,"登録番号" &amp; リスト!O7782)&gt;=1,"",IF(VLOOKUP(O7782,登録者リスト!$A$1:$D$43729,4,FALSE)=基本情報!$D$6,O7782,"")),"")</f>
        <v/>
      </c>
    </row>
    <row r="7783" spans="15:16" x14ac:dyDescent="0.15">
      <c r="O7783">
        <v>7782</v>
      </c>
      <c r="P7783" t="str">
        <f>IFERROR(IF(COUNTIF(個人情報!$BI$5:$BI$401,"登録番号" &amp; リスト!O7783)&gt;=1,"",IF(VLOOKUP(O7783,登録者リスト!$A$1:$D$43729,4,FALSE)=基本情報!$D$6,O7783,"")),"")</f>
        <v/>
      </c>
    </row>
    <row r="7784" spans="15:16" x14ac:dyDescent="0.15">
      <c r="O7784">
        <v>7783</v>
      </c>
      <c r="P7784" t="str">
        <f>IFERROR(IF(COUNTIF(個人情報!$BI$5:$BI$401,"登録番号" &amp; リスト!O7784)&gt;=1,"",IF(VLOOKUP(O7784,登録者リスト!$A$1:$D$43729,4,FALSE)=基本情報!$D$6,O7784,"")),"")</f>
        <v/>
      </c>
    </row>
    <row r="7785" spans="15:16" x14ac:dyDescent="0.15">
      <c r="O7785">
        <v>7784</v>
      </c>
      <c r="P7785" t="str">
        <f>IFERROR(IF(COUNTIF(個人情報!$BI$5:$BI$401,"登録番号" &amp; リスト!O7785)&gt;=1,"",IF(VLOOKUP(O7785,登録者リスト!$A$1:$D$43729,4,FALSE)=基本情報!$D$6,O7785,"")),"")</f>
        <v/>
      </c>
    </row>
    <row r="7786" spans="15:16" x14ac:dyDescent="0.15">
      <c r="O7786">
        <v>7785</v>
      </c>
      <c r="P7786" t="str">
        <f>IFERROR(IF(COUNTIF(個人情報!$BI$5:$BI$401,"登録番号" &amp; リスト!O7786)&gt;=1,"",IF(VLOOKUP(O7786,登録者リスト!$A$1:$D$43729,4,FALSE)=基本情報!$D$6,O7786,"")),"")</f>
        <v/>
      </c>
    </row>
    <row r="7787" spans="15:16" x14ac:dyDescent="0.15">
      <c r="O7787">
        <v>7786</v>
      </c>
      <c r="P7787" t="str">
        <f>IFERROR(IF(COUNTIF(個人情報!$BI$5:$BI$401,"登録番号" &amp; リスト!O7787)&gt;=1,"",IF(VLOOKUP(O7787,登録者リスト!$A$1:$D$43729,4,FALSE)=基本情報!$D$6,O7787,"")),"")</f>
        <v/>
      </c>
    </row>
    <row r="7788" spans="15:16" x14ac:dyDescent="0.15">
      <c r="O7788">
        <v>7787</v>
      </c>
      <c r="P7788" t="str">
        <f>IFERROR(IF(COUNTIF(個人情報!$BI$5:$BI$401,"登録番号" &amp; リスト!O7788)&gt;=1,"",IF(VLOOKUP(O7788,登録者リスト!$A$1:$D$43729,4,FALSE)=基本情報!$D$6,O7788,"")),"")</f>
        <v/>
      </c>
    </row>
    <row r="7789" spans="15:16" x14ac:dyDescent="0.15">
      <c r="O7789">
        <v>7788</v>
      </c>
      <c r="P7789" t="str">
        <f>IFERROR(IF(COUNTIF(個人情報!$BI$5:$BI$401,"登録番号" &amp; リスト!O7789)&gt;=1,"",IF(VLOOKUP(O7789,登録者リスト!$A$1:$D$43729,4,FALSE)=基本情報!$D$6,O7789,"")),"")</f>
        <v/>
      </c>
    </row>
    <row r="7790" spans="15:16" x14ac:dyDescent="0.15">
      <c r="O7790">
        <v>7789</v>
      </c>
      <c r="P7790" t="str">
        <f>IFERROR(IF(COUNTIF(個人情報!$BI$5:$BI$401,"登録番号" &amp; リスト!O7790)&gt;=1,"",IF(VLOOKUP(O7790,登録者リスト!$A$1:$D$43729,4,FALSE)=基本情報!$D$6,O7790,"")),"")</f>
        <v/>
      </c>
    </row>
    <row r="7791" spans="15:16" x14ac:dyDescent="0.15">
      <c r="O7791">
        <v>7790</v>
      </c>
      <c r="P7791" t="str">
        <f>IFERROR(IF(COUNTIF(個人情報!$BI$5:$BI$401,"登録番号" &amp; リスト!O7791)&gt;=1,"",IF(VLOOKUP(O7791,登録者リスト!$A$1:$D$43729,4,FALSE)=基本情報!$D$6,O7791,"")),"")</f>
        <v/>
      </c>
    </row>
    <row r="7792" spans="15:16" x14ac:dyDescent="0.15">
      <c r="O7792">
        <v>7791</v>
      </c>
      <c r="P7792" t="str">
        <f>IFERROR(IF(COUNTIF(個人情報!$BI$5:$BI$401,"登録番号" &amp; リスト!O7792)&gt;=1,"",IF(VLOOKUP(O7792,登録者リスト!$A$1:$D$43729,4,FALSE)=基本情報!$D$6,O7792,"")),"")</f>
        <v/>
      </c>
    </row>
    <row r="7793" spans="15:16" x14ac:dyDescent="0.15">
      <c r="O7793">
        <v>7792</v>
      </c>
      <c r="P7793" t="str">
        <f>IFERROR(IF(COUNTIF(個人情報!$BI$5:$BI$401,"登録番号" &amp; リスト!O7793)&gt;=1,"",IF(VLOOKUP(O7793,登録者リスト!$A$1:$D$43729,4,FALSE)=基本情報!$D$6,O7793,"")),"")</f>
        <v/>
      </c>
    </row>
    <row r="7794" spans="15:16" x14ac:dyDescent="0.15">
      <c r="O7794">
        <v>7793</v>
      </c>
      <c r="P7794" t="str">
        <f>IFERROR(IF(COUNTIF(個人情報!$BI$5:$BI$401,"登録番号" &amp; リスト!O7794)&gt;=1,"",IF(VLOOKUP(O7794,登録者リスト!$A$1:$D$43729,4,FALSE)=基本情報!$D$6,O7794,"")),"")</f>
        <v/>
      </c>
    </row>
    <row r="7795" spans="15:16" x14ac:dyDescent="0.15">
      <c r="O7795">
        <v>7794</v>
      </c>
      <c r="P7795" t="str">
        <f>IFERROR(IF(COUNTIF(個人情報!$BI$5:$BI$401,"登録番号" &amp; リスト!O7795)&gt;=1,"",IF(VLOOKUP(O7795,登録者リスト!$A$1:$D$43729,4,FALSE)=基本情報!$D$6,O7795,"")),"")</f>
        <v/>
      </c>
    </row>
    <row r="7796" spans="15:16" x14ac:dyDescent="0.15">
      <c r="O7796">
        <v>7795</v>
      </c>
      <c r="P7796" t="str">
        <f>IFERROR(IF(COUNTIF(個人情報!$BI$5:$BI$401,"登録番号" &amp; リスト!O7796)&gt;=1,"",IF(VLOOKUP(O7796,登録者リスト!$A$1:$D$43729,4,FALSE)=基本情報!$D$6,O7796,"")),"")</f>
        <v/>
      </c>
    </row>
    <row r="7797" spans="15:16" x14ac:dyDescent="0.15">
      <c r="O7797">
        <v>7796</v>
      </c>
      <c r="P7797" t="str">
        <f>IFERROR(IF(COUNTIF(個人情報!$BI$5:$BI$401,"登録番号" &amp; リスト!O7797)&gt;=1,"",IF(VLOOKUP(O7797,登録者リスト!$A$1:$D$43729,4,FALSE)=基本情報!$D$6,O7797,"")),"")</f>
        <v/>
      </c>
    </row>
    <row r="7798" spans="15:16" x14ac:dyDescent="0.15">
      <c r="O7798">
        <v>7797</v>
      </c>
      <c r="P7798" t="str">
        <f>IFERROR(IF(COUNTIF(個人情報!$BI$5:$BI$401,"登録番号" &amp; リスト!O7798)&gt;=1,"",IF(VLOOKUP(O7798,登録者リスト!$A$1:$D$43729,4,FALSE)=基本情報!$D$6,O7798,"")),"")</f>
        <v/>
      </c>
    </row>
    <row r="7799" spans="15:16" x14ac:dyDescent="0.15">
      <c r="O7799">
        <v>7798</v>
      </c>
      <c r="P7799" t="str">
        <f>IFERROR(IF(COUNTIF(個人情報!$BI$5:$BI$401,"登録番号" &amp; リスト!O7799)&gt;=1,"",IF(VLOOKUP(O7799,登録者リスト!$A$1:$D$43729,4,FALSE)=基本情報!$D$6,O7799,"")),"")</f>
        <v/>
      </c>
    </row>
    <row r="7800" spans="15:16" x14ac:dyDescent="0.15">
      <c r="O7800">
        <v>7799</v>
      </c>
      <c r="P7800" t="str">
        <f>IFERROR(IF(COUNTIF(個人情報!$BI$5:$BI$401,"登録番号" &amp; リスト!O7800)&gt;=1,"",IF(VLOOKUP(O7800,登録者リスト!$A$1:$D$43729,4,FALSE)=基本情報!$D$6,O7800,"")),"")</f>
        <v/>
      </c>
    </row>
    <row r="7801" spans="15:16" x14ac:dyDescent="0.15">
      <c r="O7801">
        <v>7800</v>
      </c>
      <c r="P7801" t="str">
        <f>IFERROR(IF(COUNTIF(個人情報!$BI$5:$BI$401,"登録番号" &amp; リスト!O7801)&gt;=1,"",IF(VLOOKUP(O7801,登録者リスト!$A$1:$D$43729,4,FALSE)=基本情報!$D$6,O7801,"")),"")</f>
        <v/>
      </c>
    </row>
    <row r="7802" spans="15:16" x14ac:dyDescent="0.15">
      <c r="O7802">
        <v>7801</v>
      </c>
      <c r="P7802" t="str">
        <f>IFERROR(IF(COUNTIF(個人情報!$BI$5:$BI$401,"登録番号" &amp; リスト!O7802)&gt;=1,"",IF(VLOOKUP(O7802,登録者リスト!$A$1:$D$43729,4,FALSE)=基本情報!$D$6,O7802,"")),"")</f>
        <v/>
      </c>
    </row>
    <row r="7803" spans="15:16" x14ac:dyDescent="0.15">
      <c r="O7803">
        <v>7802</v>
      </c>
      <c r="P7803" t="str">
        <f>IFERROR(IF(COUNTIF(個人情報!$BI$5:$BI$401,"登録番号" &amp; リスト!O7803)&gt;=1,"",IF(VLOOKUP(O7803,登録者リスト!$A$1:$D$43729,4,FALSE)=基本情報!$D$6,O7803,"")),"")</f>
        <v/>
      </c>
    </row>
    <row r="7804" spans="15:16" x14ac:dyDescent="0.15">
      <c r="O7804">
        <v>7803</v>
      </c>
      <c r="P7804" t="str">
        <f>IFERROR(IF(COUNTIF(個人情報!$BI$5:$BI$401,"登録番号" &amp; リスト!O7804)&gt;=1,"",IF(VLOOKUP(O7804,登録者リスト!$A$1:$D$43729,4,FALSE)=基本情報!$D$6,O7804,"")),"")</f>
        <v/>
      </c>
    </row>
    <row r="7805" spans="15:16" x14ac:dyDescent="0.15">
      <c r="O7805">
        <v>7804</v>
      </c>
      <c r="P7805" t="str">
        <f>IFERROR(IF(COUNTIF(個人情報!$BI$5:$BI$401,"登録番号" &amp; リスト!O7805)&gt;=1,"",IF(VLOOKUP(O7805,登録者リスト!$A$1:$D$43729,4,FALSE)=基本情報!$D$6,O7805,"")),"")</f>
        <v/>
      </c>
    </row>
    <row r="7806" spans="15:16" x14ac:dyDescent="0.15">
      <c r="O7806">
        <v>7805</v>
      </c>
      <c r="P7806" t="str">
        <f>IFERROR(IF(COUNTIF(個人情報!$BI$5:$BI$401,"登録番号" &amp; リスト!O7806)&gt;=1,"",IF(VLOOKUP(O7806,登録者リスト!$A$1:$D$43729,4,FALSE)=基本情報!$D$6,O7806,"")),"")</f>
        <v/>
      </c>
    </row>
    <row r="7807" spans="15:16" x14ac:dyDescent="0.15">
      <c r="O7807">
        <v>7806</v>
      </c>
      <c r="P7807" t="str">
        <f>IFERROR(IF(COUNTIF(個人情報!$BI$5:$BI$401,"登録番号" &amp; リスト!O7807)&gt;=1,"",IF(VLOOKUP(O7807,登録者リスト!$A$1:$D$43729,4,FALSE)=基本情報!$D$6,O7807,"")),"")</f>
        <v/>
      </c>
    </row>
    <row r="7808" spans="15:16" x14ac:dyDescent="0.15">
      <c r="O7808">
        <v>7807</v>
      </c>
      <c r="P7808" t="str">
        <f>IFERROR(IF(COUNTIF(個人情報!$BI$5:$BI$401,"登録番号" &amp; リスト!O7808)&gt;=1,"",IF(VLOOKUP(O7808,登録者リスト!$A$1:$D$43729,4,FALSE)=基本情報!$D$6,O7808,"")),"")</f>
        <v/>
      </c>
    </row>
    <row r="7809" spans="15:16" x14ac:dyDescent="0.15">
      <c r="O7809">
        <v>7808</v>
      </c>
      <c r="P7809" t="str">
        <f>IFERROR(IF(COUNTIF(個人情報!$BI$5:$BI$401,"登録番号" &amp; リスト!O7809)&gt;=1,"",IF(VLOOKUP(O7809,登録者リスト!$A$1:$D$43729,4,FALSE)=基本情報!$D$6,O7809,"")),"")</f>
        <v/>
      </c>
    </row>
    <row r="7810" spans="15:16" x14ac:dyDescent="0.15">
      <c r="O7810">
        <v>7809</v>
      </c>
      <c r="P7810" t="str">
        <f>IFERROR(IF(COUNTIF(個人情報!$BI$5:$BI$401,"登録番号" &amp; リスト!O7810)&gt;=1,"",IF(VLOOKUP(O7810,登録者リスト!$A$1:$D$43729,4,FALSE)=基本情報!$D$6,O7810,"")),"")</f>
        <v/>
      </c>
    </row>
    <row r="7811" spans="15:16" x14ac:dyDescent="0.15">
      <c r="O7811">
        <v>7810</v>
      </c>
      <c r="P7811" t="str">
        <f>IFERROR(IF(COUNTIF(個人情報!$BI$5:$BI$401,"登録番号" &amp; リスト!O7811)&gt;=1,"",IF(VLOOKUP(O7811,登録者リスト!$A$1:$D$43729,4,FALSE)=基本情報!$D$6,O7811,"")),"")</f>
        <v/>
      </c>
    </row>
    <row r="7812" spans="15:16" x14ac:dyDescent="0.15">
      <c r="O7812">
        <v>7811</v>
      </c>
      <c r="P7812" t="str">
        <f>IFERROR(IF(COUNTIF(個人情報!$BI$5:$BI$401,"登録番号" &amp; リスト!O7812)&gt;=1,"",IF(VLOOKUP(O7812,登録者リスト!$A$1:$D$43729,4,FALSE)=基本情報!$D$6,O7812,"")),"")</f>
        <v/>
      </c>
    </row>
    <row r="7813" spans="15:16" x14ac:dyDescent="0.15">
      <c r="O7813">
        <v>7812</v>
      </c>
      <c r="P7813" t="str">
        <f>IFERROR(IF(COUNTIF(個人情報!$BI$5:$BI$401,"登録番号" &amp; リスト!O7813)&gt;=1,"",IF(VLOOKUP(O7813,登録者リスト!$A$1:$D$43729,4,FALSE)=基本情報!$D$6,O7813,"")),"")</f>
        <v/>
      </c>
    </row>
    <row r="7814" spans="15:16" x14ac:dyDescent="0.15">
      <c r="O7814">
        <v>7813</v>
      </c>
      <c r="P7814" t="str">
        <f>IFERROR(IF(COUNTIF(個人情報!$BI$5:$BI$401,"登録番号" &amp; リスト!O7814)&gt;=1,"",IF(VLOOKUP(O7814,登録者リスト!$A$1:$D$43729,4,FALSE)=基本情報!$D$6,O7814,"")),"")</f>
        <v/>
      </c>
    </row>
    <row r="7815" spans="15:16" x14ac:dyDescent="0.15">
      <c r="O7815">
        <v>7814</v>
      </c>
      <c r="P7815" t="str">
        <f>IFERROR(IF(COUNTIF(個人情報!$BI$5:$BI$401,"登録番号" &amp; リスト!O7815)&gt;=1,"",IF(VLOOKUP(O7815,登録者リスト!$A$1:$D$43729,4,FALSE)=基本情報!$D$6,O7815,"")),"")</f>
        <v/>
      </c>
    </row>
    <row r="7816" spans="15:16" x14ac:dyDescent="0.15">
      <c r="O7816">
        <v>7815</v>
      </c>
      <c r="P7816" t="str">
        <f>IFERROR(IF(COUNTIF(個人情報!$BI$5:$BI$401,"登録番号" &amp; リスト!O7816)&gt;=1,"",IF(VLOOKUP(O7816,登録者リスト!$A$1:$D$43729,4,FALSE)=基本情報!$D$6,O7816,"")),"")</f>
        <v/>
      </c>
    </row>
    <row r="7817" spans="15:16" x14ac:dyDescent="0.15">
      <c r="O7817">
        <v>7816</v>
      </c>
      <c r="P7817" t="str">
        <f>IFERROR(IF(COUNTIF(個人情報!$BI$5:$BI$401,"登録番号" &amp; リスト!O7817)&gt;=1,"",IF(VLOOKUP(O7817,登録者リスト!$A$1:$D$43729,4,FALSE)=基本情報!$D$6,O7817,"")),"")</f>
        <v/>
      </c>
    </row>
    <row r="7818" spans="15:16" x14ac:dyDescent="0.15">
      <c r="O7818">
        <v>7817</v>
      </c>
      <c r="P7818" t="str">
        <f>IFERROR(IF(COUNTIF(個人情報!$BI$5:$BI$401,"登録番号" &amp; リスト!O7818)&gt;=1,"",IF(VLOOKUP(O7818,登録者リスト!$A$1:$D$43729,4,FALSE)=基本情報!$D$6,O7818,"")),"")</f>
        <v/>
      </c>
    </row>
    <row r="7819" spans="15:16" x14ac:dyDescent="0.15">
      <c r="O7819">
        <v>7818</v>
      </c>
      <c r="P7819" t="str">
        <f>IFERROR(IF(COUNTIF(個人情報!$BI$5:$BI$401,"登録番号" &amp; リスト!O7819)&gt;=1,"",IF(VLOOKUP(O7819,登録者リスト!$A$1:$D$43729,4,FALSE)=基本情報!$D$6,O7819,"")),"")</f>
        <v/>
      </c>
    </row>
    <row r="7820" spans="15:16" x14ac:dyDescent="0.15">
      <c r="O7820">
        <v>7819</v>
      </c>
      <c r="P7820" t="str">
        <f>IFERROR(IF(COUNTIF(個人情報!$BI$5:$BI$401,"登録番号" &amp; リスト!O7820)&gt;=1,"",IF(VLOOKUP(O7820,登録者リスト!$A$1:$D$43729,4,FALSE)=基本情報!$D$6,O7820,"")),"")</f>
        <v/>
      </c>
    </row>
    <row r="7821" spans="15:16" x14ac:dyDescent="0.15">
      <c r="O7821">
        <v>7820</v>
      </c>
      <c r="P7821" t="str">
        <f>IFERROR(IF(COUNTIF(個人情報!$BI$5:$BI$401,"登録番号" &amp; リスト!O7821)&gt;=1,"",IF(VLOOKUP(O7821,登録者リスト!$A$1:$D$43729,4,FALSE)=基本情報!$D$6,O7821,"")),"")</f>
        <v/>
      </c>
    </row>
    <row r="7822" spans="15:16" x14ac:dyDescent="0.15">
      <c r="O7822">
        <v>7821</v>
      </c>
      <c r="P7822" t="str">
        <f>IFERROR(IF(COUNTIF(個人情報!$BI$5:$BI$401,"登録番号" &amp; リスト!O7822)&gt;=1,"",IF(VLOOKUP(O7822,登録者リスト!$A$1:$D$43729,4,FALSE)=基本情報!$D$6,O7822,"")),"")</f>
        <v/>
      </c>
    </row>
    <row r="7823" spans="15:16" x14ac:dyDescent="0.15">
      <c r="O7823">
        <v>7822</v>
      </c>
      <c r="P7823" t="str">
        <f>IFERROR(IF(COUNTIF(個人情報!$BI$5:$BI$401,"登録番号" &amp; リスト!O7823)&gt;=1,"",IF(VLOOKUP(O7823,登録者リスト!$A$1:$D$43729,4,FALSE)=基本情報!$D$6,O7823,"")),"")</f>
        <v/>
      </c>
    </row>
    <row r="7824" spans="15:16" x14ac:dyDescent="0.15">
      <c r="O7824">
        <v>7823</v>
      </c>
      <c r="P7824" t="str">
        <f>IFERROR(IF(COUNTIF(個人情報!$BI$5:$BI$401,"登録番号" &amp; リスト!O7824)&gt;=1,"",IF(VLOOKUP(O7824,登録者リスト!$A$1:$D$43729,4,FALSE)=基本情報!$D$6,O7824,"")),"")</f>
        <v/>
      </c>
    </row>
    <row r="7825" spans="15:16" x14ac:dyDescent="0.15">
      <c r="O7825">
        <v>7824</v>
      </c>
      <c r="P7825" t="str">
        <f>IFERROR(IF(COUNTIF(個人情報!$BI$5:$BI$401,"登録番号" &amp; リスト!O7825)&gt;=1,"",IF(VLOOKUP(O7825,登録者リスト!$A$1:$D$43729,4,FALSE)=基本情報!$D$6,O7825,"")),"")</f>
        <v/>
      </c>
    </row>
    <row r="7826" spans="15:16" x14ac:dyDescent="0.15">
      <c r="O7826">
        <v>7825</v>
      </c>
      <c r="P7826" t="str">
        <f>IFERROR(IF(COUNTIF(個人情報!$BI$5:$BI$401,"登録番号" &amp; リスト!O7826)&gt;=1,"",IF(VLOOKUP(O7826,登録者リスト!$A$1:$D$43729,4,FALSE)=基本情報!$D$6,O7826,"")),"")</f>
        <v/>
      </c>
    </row>
    <row r="7827" spans="15:16" x14ac:dyDescent="0.15">
      <c r="O7827">
        <v>7826</v>
      </c>
      <c r="P7827" t="str">
        <f>IFERROR(IF(COUNTIF(個人情報!$BI$5:$BI$401,"登録番号" &amp; リスト!O7827)&gt;=1,"",IF(VLOOKUP(O7827,登録者リスト!$A$1:$D$43729,4,FALSE)=基本情報!$D$6,O7827,"")),"")</f>
        <v/>
      </c>
    </row>
    <row r="7828" spans="15:16" x14ac:dyDescent="0.15">
      <c r="O7828">
        <v>7827</v>
      </c>
      <c r="P7828" t="str">
        <f>IFERROR(IF(COUNTIF(個人情報!$BI$5:$BI$401,"登録番号" &amp; リスト!O7828)&gt;=1,"",IF(VLOOKUP(O7828,登録者リスト!$A$1:$D$43729,4,FALSE)=基本情報!$D$6,O7828,"")),"")</f>
        <v/>
      </c>
    </row>
    <row r="7829" spans="15:16" x14ac:dyDescent="0.15">
      <c r="O7829">
        <v>7828</v>
      </c>
      <c r="P7829" t="str">
        <f>IFERROR(IF(COUNTIF(個人情報!$BI$5:$BI$401,"登録番号" &amp; リスト!O7829)&gt;=1,"",IF(VLOOKUP(O7829,登録者リスト!$A$1:$D$43729,4,FALSE)=基本情報!$D$6,O7829,"")),"")</f>
        <v/>
      </c>
    </row>
    <row r="7830" spans="15:16" x14ac:dyDescent="0.15">
      <c r="O7830">
        <v>7829</v>
      </c>
      <c r="P7830" t="str">
        <f>IFERROR(IF(COUNTIF(個人情報!$BI$5:$BI$401,"登録番号" &amp; リスト!O7830)&gt;=1,"",IF(VLOOKUP(O7830,登録者リスト!$A$1:$D$43729,4,FALSE)=基本情報!$D$6,O7830,"")),"")</f>
        <v/>
      </c>
    </row>
    <row r="7831" spans="15:16" x14ac:dyDescent="0.15">
      <c r="O7831">
        <v>7830</v>
      </c>
      <c r="P7831" t="str">
        <f>IFERROR(IF(COUNTIF(個人情報!$BI$5:$BI$401,"登録番号" &amp; リスト!O7831)&gt;=1,"",IF(VLOOKUP(O7831,登録者リスト!$A$1:$D$43729,4,FALSE)=基本情報!$D$6,O7831,"")),"")</f>
        <v/>
      </c>
    </row>
    <row r="7832" spans="15:16" x14ac:dyDescent="0.15">
      <c r="O7832">
        <v>7831</v>
      </c>
      <c r="P7832" t="str">
        <f>IFERROR(IF(COUNTIF(個人情報!$BI$5:$BI$401,"登録番号" &amp; リスト!O7832)&gt;=1,"",IF(VLOOKUP(O7832,登録者リスト!$A$1:$D$43729,4,FALSE)=基本情報!$D$6,O7832,"")),"")</f>
        <v/>
      </c>
    </row>
    <row r="7833" spans="15:16" x14ac:dyDescent="0.15">
      <c r="O7833">
        <v>7832</v>
      </c>
      <c r="P7833" t="str">
        <f>IFERROR(IF(COUNTIF(個人情報!$BI$5:$BI$401,"登録番号" &amp; リスト!O7833)&gt;=1,"",IF(VLOOKUP(O7833,登録者リスト!$A$1:$D$43729,4,FALSE)=基本情報!$D$6,O7833,"")),"")</f>
        <v/>
      </c>
    </row>
    <row r="7834" spans="15:16" x14ac:dyDescent="0.15">
      <c r="O7834">
        <v>7833</v>
      </c>
      <c r="P7834" t="str">
        <f>IFERROR(IF(COUNTIF(個人情報!$BI$5:$BI$401,"登録番号" &amp; リスト!O7834)&gt;=1,"",IF(VLOOKUP(O7834,登録者リスト!$A$1:$D$43729,4,FALSE)=基本情報!$D$6,O7834,"")),"")</f>
        <v/>
      </c>
    </row>
    <row r="7835" spans="15:16" x14ac:dyDescent="0.15">
      <c r="O7835">
        <v>7834</v>
      </c>
      <c r="P7835" t="str">
        <f>IFERROR(IF(COUNTIF(個人情報!$BI$5:$BI$401,"登録番号" &amp; リスト!O7835)&gt;=1,"",IF(VLOOKUP(O7835,登録者リスト!$A$1:$D$43729,4,FALSE)=基本情報!$D$6,O7835,"")),"")</f>
        <v/>
      </c>
    </row>
    <row r="7836" spans="15:16" x14ac:dyDescent="0.15">
      <c r="O7836">
        <v>7835</v>
      </c>
      <c r="P7836" t="str">
        <f>IFERROR(IF(COUNTIF(個人情報!$BI$5:$BI$401,"登録番号" &amp; リスト!O7836)&gt;=1,"",IF(VLOOKUP(O7836,登録者リスト!$A$1:$D$43729,4,FALSE)=基本情報!$D$6,O7836,"")),"")</f>
        <v/>
      </c>
    </row>
    <row r="7837" spans="15:16" x14ac:dyDescent="0.15">
      <c r="O7837">
        <v>7836</v>
      </c>
      <c r="P7837" t="str">
        <f>IFERROR(IF(COUNTIF(個人情報!$BI$5:$BI$401,"登録番号" &amp; リスト!O7837)&gt;=1,"",IF(VLOOKUP(O7837,登録者リスト!$A$1:$D$43729,4,FALSE)=基本情報!$D$6,O7837,"")),"")</f>
        <v/>
      </c>
    </row>
    <row r="7838" spans="15:16" x14ac:dyDescent="0.15">
      <c r="O7838">
        <v>7837</v>
      </c>
      <c r="P7838" t="str">
        <f>IFERROR(IF(COUNTIF(個人情報!$BI$5:$BI$401,"登録番号" &amp; リスト!O7838)&gt;=1,"",IF(VLOOKUP(O7838,登録者リスト!$A$1:$D$43729,4,FALSE)=基本情報!$D$6,O7838,"")),"")</f>
        <v/>
      </c>
    </row>
    <row r="7839" spans="15:16" x14ac:dyDescent="0.15">
      <c r="O7839">
        <v>7838</v>
      </c>
      <c r="P7839" t="str">
        <f>IFERROR(IF(COUNTIF(個人情報!$BI$5:$BI$401,"登録番号" &amp; リスト!O7839)&gt;=1,"",IF(VLOOKUP(O7839,登録者リスト!$A$1:$D$43729,4,FALSE)=基本情報!$D$6,O7839,"")),"")</f>
        <v/>
      </c>
    </row>
    <row r="7840" spans="15:16" x14ac:dyDescent="0.15">
      <c r="O7840">
        <v>7839</v>
      </c>
      <c r="P7840" t="str">
        <f>IFERROR(IF(COUNTIF(個人情報!$BI$5:$BI$401,"登録番号" &amp; リスト!O7840)&gt;=1,"",IF(VLOOKUP(O7840,登録者リスト!$A$1:$D$43729,4,FALSE)=基本情報!$D$6,O7840,"")),"")</f>
        <v/>
      </c>
    </row>
    <row r="7841" spans="15:16" x14ac:dyDescent="0.15">
      <c r="O7841">
        <v>7840</v>
      </c>
      <c r="P7841" t="str">
        <f>IFERROR(IF(COUNTIF(個人情報!$BI$5:$BI$401,"登録番号" &amp; リスト!O7841)&gt;=1,"",IF(VLOOKUP(O7841,登録者リスト!$A$1:$D$43729,4,FALSE)=基本情報!$D$6,O7841,"")),"")</f>
        <v/>
      </c>
    </row>
    <row r="7842" spans="15:16" x14ac:dyDescent="0.15">
      <c r="O7842">
        <v>7841</v>
      </c>
      <c r="P7842" t="str">
        <f>IFERROR(IF(COUNTIF(個人情報!$BI$5:$BI$401,"登録番号" &amp; リスト!O7842)&gt;=1,"",IF(VLOOKUP(O7842,登録者リスト!$A$1:$D$43729,4,FALSE)=基本情報!$D$6,O7842,"")),"")</f>
        <v/>
      </c>
    </row>
    <row r="7843" spans="15:16" x14ac:dyDescent="0.15">
      <c r="O7843">
        <v>7842</v>
      </c>
      <c r="P7843" t="str">
        <f>IFERROR(IF(COUNTIF(個人情報!$BI$5:$BI$401,"登録番号" &amp; リスト!O7843)&gt;=1,"",IF(VLOOKUP(O7843,登録者リスト!$A$1:$D$43729,4,FALSE)=基本情報!$D$6,O7843,"")),"")</f>
        <v/>
      </c>
    </row>
    <row r="7844" spans="15:16" x14ac:dyDescent="0.15">
      <c r="O7844">
        <v>7843</v>
      </c>
      <c r="P7844" t="str">
        <f>IFERROR(IF(COUNTIF(個人情報!$BI$5:$BI$401,"登録番号" &amp; リスト!O7844)&gt;=1,"",IF(VLOOKUP(O7844,登録者リスト!$A$1:$D$43729,4,FALSE)=基本情報!$D$6,O7844,"")),"")</f>
        <v/>
      </c>
    </row>
    <row r="7845" spans="15:16" x14ac:dyDescent="0.15">
      <c r="O7845">
        <v>7844</v>
      </c>
      <c r="P7845" t="str">
        <f>IFERROR(IF(COUNTIF(個人情報!$BI$5:$BI$401,"登録番号" &amp; リスト!O7845)&gt;=1,"",IF(VLOOKUP(O7845,登録者リスト!$A$1:$D$43729,4,FALSE)=基本情報!$D$6,O7845,"")),"")</f>
        <v/>
      </c>
    </row>
    <row r="7846" spans="15:16" x14ac:dyDescent="0.15">
      <c r="O7846">
        <v>7845</v>
      </c>
      <c r="P7846" t="str">
        <f>IFERROR(IF(COUNTIF(個人情報!$BI$5:$BI$401,"登録番号" &amp; リスト!O7846)&gt;=1,"",IF(VLOOKUP(O7846,登録者リスト!$A$1:$D$43729,4,FALSE)=基本情報!$D$6,O7846,"")),"")</f>
        <v/>
      </c>
    </row>
    <row r="7847" spans="15:16" x14ac:dyDescent="0.15">
      <c r="O7847">
        <v>7846</v>
      </c>
      <c r="P7847" t="str">
        <f>IFERROR(IF(COUNTIF(個人情報!$BI$5:$BI$401,"登録番号" &amp; リスト!O7847)&gt;=1,"",IF(VLOOKUP(O7847,登録者リスト!$A$1:$D$43729,4,FALSE)=基本情報!$D$6,O7847,"")),"")</f>
        <v/>
      </c>
    </row>
    <row r="7848" spans="15:16" x14ac:dyDescent="0.15">
      <c r="O7848">
        <v>7847</v>
      </c>
      <c r="P7848" t="str">
        <f>IFERROR(IF(COUNTIF(個人情報!$BI$5:$BI$401,"登録番号" &amp; リスト!O7848)&gt;=1,"",IF(VLOOKUP(O7848,登録者リスト!$A$1:$D$43729,4,FALSE)=基本情報!$D$6,O7848,"")),"")</f>
        <v/>
      </c>
    </row>
    <row r="7849" spans="15:16" x14ac:dyDescent="0.15">
      <c r="O7849">
        <v>7848</v>
      </c>
      <c r="P7849" t="str">
        <f>IFERROR(IF(COUNTIF(個人情報!$BI$5:$BI$401,"登録番号" &amp; リスト!O7849)&gt;=1,"",IF(VLOOKUP(O7849,登録者リスト!$A$1:$D$43729,4,FALSE)=基本情報!$D$6,O7849,"")),"")</f>
        <v/>
      </c>
    </row>
    <row r="7850" spans="15:16" x14ac:dyDescent="0.15">
      <c r="O7850">
        <v>7849</v>
      </c>
      <c r="P7850" t="str">
        <f>IFERROR(IF(COUNTIF(個人情報!$BI$5:$BI$401,"登録番号" &amp; リスト!O7850)&gt;=1,"",IF(VLOOKUP(O7850,登録者リスト!$A$1:$D$43729,4,FALSE)=基本情報!$D$6,O7850,"")),"")</f>
        <v/>
      </c>
    </row>
    <row r="7851" spans="15:16" x14ac:dyDescent="0.15">
      <c r="O7851">
        <v>7850</v>
      </c>
      <c r="P7851" t="str">
        <f>IFERROR(IF(COUNTIF(個人情報!$BI$5:$BI$401,"登録番号" &amp; リスト!O7851)&gt;=1,"",IF(VLOOKUP(O7851,登録者リスト!$A$1:$D$43729,4,FALSE)=基本情報!$D$6,O7851,"")),"")</f>
        <v/>
      </c>
    </row>
    <row r="7852" spans="15:16" x14ac:dyDescent="0.15">
      <c r="O7852">
        <v>7851</v>
      </c>
      <c r="P7852" t="str">
        <f>IFERROR(IF(COUNTIF(個人情報!$BI$5:$BI$401,"登録番号" &amp; リスト!O7852)&gt;=1,"",IF(VLOOKUP(O7852,登録者リスト!$A$1:$D$43729,4,FALSE)=基本情報!$D$6,O7852,"")),"")</f>
        <v/>
      </c>
    </row>
    <row r="7853" spans="15:16" x14ac:dyDescent="0.15">
      <c r="O7853">
        <v>7852</v>
      </c>
      <c r="P7853" t="str">
        <f>IFERROR(IF(COUNTIF(個人情報!$BI$5:$BI$401,"登録番号" &amp; リスト!O7853)&gt;=1,"",IF(VLOOKUP(O7853,登録者リスト!$A$1:$D$43729,4,FALSE)=基本情報!$D$6,O7853,"")),"")</f>
        <v/>
      </c>
    </row>
    <row r="7854" spans="15:16" x14ac:dyDescent="0.15">
      <c r="O7854">
        <v>7853</v>
      </c>
      <c r="P7854" t="str">
        <f>IFERROR(IF(COUNTIF(個人情報!$BI$5:$BI$401,"登録番号" &amp; リスト!O7854)&gt;=1,"",IF(VLOOKUP(O7854,登録者リスト!$A$1:$D$43729,4,FALSE)=基本情報!$D$6,O7854,"")),"")</f>
        <v/>
      </c>
    </row>
    <row r="7855" spans="15:16" x14ac:dyDescent="0.15">
      <c r="O7855">
        <v>7854</v>
      </c>
      <c r="P7855" t="str">
        <f>IFERROR(IF(COUNTIF(個人情報!$BI$5:$BI$401,"登録番号" &amp; リスト!O7855)&gt;=1,"",IF(VLOOKUP(O7855,登録者リスト!$A$1:$D$43729,4,FALSE)=基本情報!$D$6,O7855,"")),"")</f>
        <v/>
      </c>
    </row>
    <row r="7856" spans="15:16" x14ac:dyDescent="0.15">
      <c r="O7856">
        <v>7855</v>
      </c>
      <c r="P7856" t="str">
        <f>IFERROR(IF(COUNTIF(個人情報!$BI$5:$BI$401,"登録番号" &amp; リスト!O7856)&gt;=1,"",IF(VLOOKUP(O7856,登録者リスト!$A$1:$D$43729,4,FALSE)=基本情報!$D$6,O7856,"")),"")</f>
        <v/>
      </c>
    </row>
    <row r="7857" spans="15:16" x14ac:dyDescent="0.15">
      <c r="O7857">
        <v>7856</v>
      </c>
      <c r="P7857" t="str">
        <f>IFERROR(IF(COUNTIF(個人情報!$BI$5:$BI$401,"登録番号" &amp; リスト!O7857)&gt;=1,"",IF(VLOOKUP(O7857,登録者リスト!$A$1:$D$43729,4,FALSE)=基本情報!$D$6,O7857,"")),"")</f>
        <v/>
      </c>
    </row>
    <row r="7858" spans="15:16" x14ac:dyDescent="0.15">
      <c r="O7858">
        <v>7857</v>
      </c>
      <c r="P7858" t="str">
        <f>IFERROR(IF(COUNTIF(個人情報!$BI$5:$BI$401,"登録番号" &amp; リスト!O7858)&gt;=1,"",IF(VLOOKUP(O7858,登録者リスト!$A$1:$D$43729,4,FALSE)=基本情報!$D$6,O7858,"")),"")</f>
        <v/>
      </c>
    </row>
    <row r="7859" spans="15:16" x14ac:dyDescent="0.15">
      <c r="O7859">
        <v>7858</v>
      </c>
      <c r="P7859" t="str">
        <f>IFERROR(IF(COUNTIF(個人情報!$BI$5:$BI$401,"登録番号" &amp; リスト!O7859)&gt;=1,"",IF(VLOOKUP(O7859,登録者リスト!$A$1:$D$43729,4,FALSE)=基本情報!$D$6,O7859,"")),"")</f>
        <v/>
      </c>
    </row>
    <row r="7860" spans="15:16" x14ac:dyDescent="0.15">
      <c r="O7860">
        <v>7859</v>
      </c>
      <c r="P7860" t="str">
        <f>IFERROR(IF(COUNTIF(個人情報!$BI$5:$BI$401,"登録番号" &amp; リスト!O7860)&gt;=1,"",IF(VLOOKUP(O7860,登録者リスト!$A$1:$D$43729,4,FALSE)=基本情報!$D$6,O7860,"")),"")</f>
        <v/>
      </c>
    </row>
    <row r="7861" spans="15:16" x14ac:dyDescent="0.15">
      <c r="O7861">
        <v>7860</v>
      </c>
      <c r="P7861" t="str">
        <f>IFERROR(IF(COUNTIF(個人情報!$BI$5:$BI$401,"登録番号" &amp; リスト!O7861)&gt;=1,"",IF(VLOOKUP(O7861,登録者リスト!$A$1:$D$43729,4,FALSE)=基本情報!$D$6,O7861,"")),"")</f>
        <v/>
      </c>
    </row>
    <row r="7862" spans="15:16" x14ac:dyDescent="0.15">
      <c r="O7862">
        <v>7861</v>
      </c>
      <c r="P7862" t="str">
        <f>IFERROR(IF(COUNTIF(個人情報!$BI$5:$BI$401,"登録番号" &amp; リスト!O7862)&gt;=1,"",IF(VLOOKUP(O7862,登録者リスト!$A$1:$D$43729,4,FALSE)=基本情報!$D$6,O7862,"")),"")</f>
        <v/>
      </c>
    </row>
    <row r="7863" spans="15:16" x14ac:dyDescent="0.15">
      <c r="O7863">
        <v>7862</v>
      </c>
      <c r="P7863" t="str">
        <f>IFERROR(IF(COUNTIF(個人情報!$BI$5:$BI$401,"登録番号" &amp; リスト!O7863)&gt;=1,"",IF(VLOOKUP(O7863,登録者リスト!$A$1:$D$43729,4,FALSE)=基本情報!$D$6,O7863,"")),"")</f>
        <v/>
      </c>
    </row>
    <row r="7864" spans="15:16" x14ac:dyDescent="0.15">
      <c r="O7864">
        <v>7863</v>
      </c>
      <c r="P7864" t="str">
        <f>IFERROR(IF(COUNTIF(個人情報!$BI$5:$BI$401,"登録番号" &amp; リスト!O7864)&gt;=1,"",IF(VLOOKUP(O7864,登録者リスト!$A$1:$D$43729,4,FALSE)=基本情報!$D$6,O7864,"")),"")</f>
        <v/>
      </c>
    </row>
    <row r="7865" spans="15:16" x14ac:dyDescent="0.15">
      <c r="O7865">
        <v>7864</v>
      </c>
      <c r="P7865" t="str">
        <f>IFERROR(IF(COUNTIF(個人情報!$BI$5:$BI$401,"登録番号" &amp; リスト!O7865)&gt;=1,"",IF(VLOOKUP(O7865,登録者リスト!$A$1:$D$43729,4,FALSE)=基本情報!$D$6,O7865,"")),"")</f>
        <v/>
      </c>
    </row>
    <row r="7866" spans="15:16" x14ac:dyDescent="0.15">
      <c r="O7866">
        <v>7865</v>
      </c>
      <c r="P7866" t="str">
        <f>IFERROR(IF(COUNTIF(個人情報!$BI$5:$BI$401,"登録番号" &amp; リスト!O7866)&gt;=1,"",IF(VLOOKUP(O7866,登録者リスト!$A$1:$D$43729,4,FALSE)=基本情報!$D$6,O7866,"")),"")</f>
        <v/>
      </c>
    </row>
    <row r="7867" spans="15:16" x14ac:dyDescent="0.15">
      <c r="O7867">
        <v>7866</v>
      </c>
      <c r="P7867" t="str">
        <f>IFERROR(IF(COUNTIF(個人情報!$BI$5:$BI$401,"登録番号" &amp; リスト!O7867)&gt;=1,"",IF(VLOOKUP(O7867,登録者リスト!$A$1:$D$43729,4,FALSE)=基本情報!$D$6,O7867,"")),"")</f>
        <v/>
      </c>
    </row>
    <row r="7868" spans="15:16" x14ac:dyDescent="0.15">
      <c r="O7868">
        <v>7867</v>
      </c>
      <c r="P7868" t="str">
        <f>IFERROR(IF(COUNTIF(個人情報!$BI$5:$BI$401,"登録番号" &amp; リスト!O7868)&gt;=1,"",IF(VLOOKUP(O7868,登録者リスト!$A$1:$D$43729,4,FALSE)=基本情報!$D$6,O7868,"")),"")</f>
        <v/>
      </c>
    </row>
    <row r="7869" spans="15:16" x14ac:dyDescent="0.15">
      <c r="O7869">
        <v>7868</v>
      </c>
      <c r="P7869" t="str">
        <f>IFERROR(IF(COUNTIF(個人情報!$BI$5:$BI$401,"登録番号" &amp; リスト!O7869)&gt;=1,"",IF(VLOOKUP(O7869,登録者リスト!$A$1:$D$43729,4,FALSE)=基本情報!$D$6,O7869,"")),"")</f>
        <v/>
      </c>
    </row>
    <row r="7870" spans="15:16" x14ac:dyDescent="0.15">
      <c r="O7870">
        <v>7869</v>
      </c>
      <c r="P7870" t="str">
        <f>IFERROR(IF(COUNTIF(個人情報!$BI$5:$BI$401,"登録番号" &amp; リスト!O7870)&gt;=1,"",IF(VLOOKUP(O7870,登録者リスト!$A$1:$D$43729,4,FALSE)=基本情報!$D$6,O7870,"")),"")</f>
        <v/>
      </c>
    </row>
    <row r="7871" spans="15:16" x14ac:dyDescent="0.15">
      <c r="O7871">
        <v>7870</v>
      </c>
      <c r="P7871" t="str">
        <f>IFERROR(IF(COUNTIF(個人情報!$BI$5:$BI$401,"登録番号" &amp; リスト!O7871)&gt;=1,"",IF(VLOOKUP(O7871,登録者リスト!$A$1:$D$43729,4,FALSE)=基本情報!$D$6,O7871,"")),"")</f>
        <v/>
      </c>
    </row>
    <row r="7872" spans="15:16" x14ac:dyDescent="0.15">
      <c r="O7872">
        <v>7871</v>
      </c>
      <c r="P7872" t="str">
        <f>IFERROR(IF(COUNTIF(個人情報!$BI$5:$BI$401,"登録番号" &amp; リスト!O7872)&gt;=1,"",IF(VLOOKUP(O7872,登録者リスト!$A$1:$D$43729,4,FALSE)=基本情報!$D$6,O7872,"")),"")</f>
        <v/>
      </c>
    </row>
    <row r="7873" spans="15:16" x14ac:dyDescent="0.15">
      <c r="O7873">
        <v>7872</v>
      </c>
      <c r="P7873" t="str">
        <f>IFERROR(IF(COUNTIF(個人情報!$BI$5:$BI$401,"登録番号" &amp; リスト!O7873)&gt;=1,"",IF(VLOOKUP(O7873,登録者リスト!$A$1:$D$43729,4,FALSE)=基本情報!$D$6,O7873,"")),"")</f>
        <v/>
      </c>
    </row>
    <row r="7874" spans="15:16" x14ac:dyDescent="0.15">
      <c r="O7874">
        <v>7873</v>
      </c>
      <c r="P7874" t="str">
        <f>IFERROR(IF(COUNTIF(個人情報!$BI$5:$BI$401,"登録番号" &amp; リスト!O7874)&gt;=1,"",IF(VLOOKUP(O7874,登録者リスト!$A$1:$D$43729,4,FALSE)=基本情報!$D$6,O7874,"")),"")</f>
        <v/>
      </c>
    </row>
    <row r="7875" spans="15:16" x14ac:dyDescent="0.15">
      <c r="O7875">
        <v>7874</v>
      </c>
      <c r="P7875" t="str">
        <f>IFERROR(IF(COUNTIF(個人情報!$BI$5:$BI$401,"登録番号" &amp; リスト!O7875)&gt;=1,"",IF(VLOOKUP(O7875,登録者リスト!$A$1:$D$43729,4,FALSE)=基本情報!$D$6,O7875,"")),"")</f>
        <v/>
      </c>
    </row>
    <row r="7876" spans="15:16" x14ac:dyDescent="0.15">
      <c r="O7876">
        <v>7875</v>
      </c>
      <c r="P7876" t="str">
        <f>IFERROR(IF(COUNTIF(個人情報!$BI$5:$BI$401,"登録番号" &amp; リスト!O7876)&gt;=1,"",IF(VLOOKUP(O7876,登録者リスト!$A$1:$D$43729,4,FALSE)=基本情報!$D$6,O7876,"")),"")</f>
        <v/>
      </c>
    </row>
    <row r="7877" spans="15:16" x14ac:dyDescent="0.15">
      <c r="O7877">
        <v>7876</v>
      </c>
      <c r="P7877" t="str">
        <f>IFERROR(IF(COUNTIF(個人情報!$BI$5:$BI$401,"登録番号" &amp; リスト!O7877)&gt;=1,"",IF(VLOOKUP(O7877,登録者リスト!$A$1:$D$43729,4,FALSE)=基本情報!$D$6,O7877,"")),"")</f>
        <v/>
      </c>
    </row>
    <row r="7878" spans="15:16" x14ac:dyDescent="0.15">
      <c r="O7878">
        <v>7877</v>
      </c>
      <c r="P7878" t="str">
        <f>IFERROR(IF(COUNTIF(個人情報!$BI$5:$BI$401,"登録番号" &amp; リスト!O7878)&gt;=1,"",IF(VLOOKUP(O7878,登録者リスト!$A$1:$D$43729,4,FALSE)=基本情報!$D$6,O7878,"")),"")</f>
        <v/>
      </c>
    </row>
    <row r="7879" spans="15:16" x14ac:dyDescent="0.15">
      <c r="O7879">
        <v>7878</v>
      </c>
      <c r="P7879" t="str">
        <f>IFERROR(IF(COUNTIF(個人情報!$BI$5:$BI$401,"登録番号" &amp; リスト!O7879)&gt;=1,"",IF(VLOOKUP(O7879,登録者リスト!$A$1:$D$43729,4,FALSE)=基本情報!$D$6,O7879,"")),"")</f>
        <v/>
      </c>
    </row>
    <row r="7880" spans="15:16" x14ac:dyDescent="0.15">
      <c r="O7880">
        <v>7879</v>
      </c>
      <c r="P7880" t="str">
        <f>IFERROR(IF(COUNTIF(個人情報!$BI$5:$BI$401,"登録番号" &amp; リスト!O7880)&gt;=1,"",IF(VLOOKUP(O7880,登録者リスト!$A$1:$D$43729,4,FALSE)=基本情報!$D$6,O7880,"")),"")</f>
        <v/>
      </c>
    </row>
    <row r="7881" spans="15:16" x14ac:dyDescent="0.15">
      <c r="O7881">
        <v>7880</v>
      </c>
      <c r="P7881" t="str">
        <f>IFERROR(IF(COUNTIF(個人情報!$BI$5:$BI$401,"登録番号" &amp; リスト!O7881)&gt;=1,"",IF(VLOOKUP(O7881,登録者リスト!$A$1:$D$43729,4,FALSE)=基本情報!$D$6,O7881,"")),"")</f>
        <v/>
      </c>
    </row>
    <row r="7882" spans="15:16" x14ac:dyDescent="0.15">
      <c r="O7882">
        <v>7881</v>
      </c>
      <c r="P7882" t="str">
        <f>IFERROR(IF(COUNTIF(個人情報!$BI$5:$BI$401,"登録番号" &amp; リスト!O7882)&gt;=1,"",IF(VLOOKUP(O7882,登録者リスト!$A$1:$D$43729,4,FALSE)=基本情報!$D$6,O7882,"")),"")</f>
        <v/>
      </c>
    </row>
    <row r="7883" spans="15:16" x14ac:dyDescent="0.15">
      <c r="O7883">
        <v>7882</v>
      </c>
      <c r="P7883" t="str">
        <f>IFERROR(IF(COUNTIF(個人情報!$BI$5:$BI$401,"登録番号" &amp; リスト!O7883)&gt;=1,"",IF(VLOOKUP(O7883,登録者リスト!$A$1:$D$43729,4,FALSE)=基本情報!$D$6,O7883,"")),"")</f>
        <v/>
      </c>
    </row>
    <row r="7884" spans="15:16" x14ac:dyDescent="0.15">
      <c r="O7884">
        <v>7883</v>
      </c>
      <c r="P7884" t="str">
        <f>IFERROR(IF(COUNTIF(個人情報!$BI$5:$BI$401,"登録番号" &amp; リスト!O7884)&gt;=1,"",IF(VLOOKUP(O7884,登録者リスト!$A$1:$D$43729,4,FALSE)=基本情報!$D$6,O7884,"")),"")</f>
        <v/>
      </c>
    </row>
    <row r="7885" spans="15:16" x14ac:dyDescent="0.15">
      <c r="O7885">
        <v>7884</v>
      </c>
      <c r="P7885" t="str">
        <f>IFERROR(IF(COUNTIF(個人情報!$BI$5:$BI$401,"登録番号" &amp; リスト!O7885)&gt;=1,"",IF(VLOOKUP(O7885,登録者リスト!$A$1:$D$43729,4,FALSE)=基本情報!$D$6,O7885,"")),"")</f>
        <v/>
      </c>
    </row>
    <row r="7886" spans="15:16" x14ac:dyDescent="0.15">
      <c r="O7886">
        <v>7885</v>
      </c>
      <c r="P7886" t="str">
        <f>IFERROR(IF(COUNTIF(個人情報!$BI$5:$BI$401,"登録番号" &amp; リスト!O7886)&gt;=1,"",IF(VLOOKUP(O7886,登録者リスト!$A$1:$D$43729,4,FALSE)=基本情報!$D$6,O7886,"")),"")</f>
        <v/>
      </c>
    </row>
    <row r="7887" spans="15:16" x14ac:dyDescent="0.15">
      <c r="O7887">
        <v>7886</v>
      </c>
      <c r="P7887" t="str">
        <f>IFERROR(IF(COUNTIF(個人情報!$BI$5:$BI$401,"登録番号" &amp; リスト!O7887)&gt;=1,"",IF(VLOOKUP(O7887,登録者リスト!$A$1:$D$43729,4,FALSE)=基本情報!$D$6,O7887,"")),"")</f>
        <v/>
      </c>
    </row>
    <row r="7888" spans="15:16" x14ac:dyDescent="0.15">
      <c r="O7888">
        <v>7887</v>
      </c>
      <c r="P7888" t="str">
        <f>IFERROR(IF(COUNTIF(個人情報!$BI$5:$BI$401,"登録番号" &amp; リスト!O7888)&gt;=1,"",IF(VLOOKUP(O7888,登録者リスト!$A$1:$D$43729,4,FALSE)=基本情報!$D$6,O7888,"")),"")</f>
        <v/>
      </c>
    </row>
    <row r="7889" spans="15:16" x14ac:dyDescent="0.15">
      <c r="O7889">
        <v>7888</v>
      </c>
      <c r="P7889" t="str">
        <f>IFERROR(IF(COUNTIF(個人情報!$BI$5:$BI$401,"登録番号" &amp; リスト!O7889)&gt;=1,"",IF(VLOOKUP(O7889,登録者リスト!$A$1:$D$43729,4,FALSE)=基本情報!$D$6,O7889,"")),"")</f>
        <v/>
      </c>
    </row>
    <row r="7890" spans="15:16" x14ac:dyDescent="0.15">
      <c r="O7890">
        <v>7889</v>
      </c>
      <c r="P7890" t="str">
        <f>IFERROR(IF(COUNTIF(個人情報!$BI$5:$BI$401,"登録番号" &amp; リスト!O7890)&gt;=1,"",IF(VLOOKUP(O7890,登録者リスト!$A$1:$D$43729,4,FALSE)=基本情報!$D$6,O7890,"")),"")</f>
        <v/>
      </c>
    </row>
    <row r="7891" spans="15:16" x14ac:dyDescent="0.15">
      <c r="O7891">
        <v>7890</v>
      </c>
      <c r="P7891" t="str">
        <f>IFERROR(IF(COUNTIF(個人情報!$BI$5:$BI$401,"登録番号" &amp; リスト!O7891)&gt;=1,"",IF(VLOOKUP(O7891,登録者リスト!$A$1:$D$43729,4,FALSE)=基本情報!$D$6,O7891,"")),"")</f>
        <v/>
      </c>
    </row>
    <row r="7892" spans="15:16" x14ac:dyDescent="0.15">
      <c r="O7892">
        <v>7891</v>
      </c>
      <c r="P7892" t="str">
        <f>IFERROR(IF(COUNTIF(個人情報!$BI$5:$BI$401,"登録番号" &amp; リスト!O7892)&gt;=1,"",IF(VLOOKUP(O7892,登録者リスト!$A$1:$D$43729,4,FALSE)=基本情報!$D$6,O7892,"")),"")</f>
        <v/>
      </c>
    </row>
    <row r="7893" spans="15:16" x14ac:dyDescent="0.15">
      <c r="O7893">
        <v>7892</v>
      </c>
      <c r="P7893" t="str">
        <f>IFERROR(IF(COUNTIF(個人情報!$BI$5:$BI$401,"登録番号" &amp; リスト!O7893)&gt;=1,"",IF(VLOOKUP(O7893,登録者リスト!$A$1:$D$43729,4,FALSE)=基本情報!$D$6,O7893,"")),"")</f>
        <v/>
      </c>
    </row>
    <row r="7894" spans="15:16" x14ac:dyDescent="0.15">
      <c r="O7894">
        <v>7893</v>
      </c>
      <c r="P7894" t="str">
        <f>IFERROR(IF(COUNTIF(個人情報!$BI$5:$BI$401,"登録番号" &amp; リスト!O7894)&gt;=1,"",IF(VLOOKUP(O7894,登録者リスト!$A$1:$D$43729,4,FALSE)=基本情報!$D$6,O7894,"")),"")</f>
        <v/>
      </c>
    </row>
    <row r="7895" spans="15:16" x14ac:dyDescent="0.15">
      <c r="O7895">
        <v>7894</v>
      </c>
      <c r="P7895" t="str">
        <f>IFERROR(IF(COUNTIF(個人情報!$BI$5:$BI$401,"登録番号" &amp; リスト!O7895)&gt;=1,"",IF(VLOOKUP(O7895,登録者リスト!$A$1:$D$43729,4,FALSE)=基本情報!$D$6,O7895,"")),"")</f>
        <v/>
      </c>
    </row>
    <row r="7896" spans="15:16" x14ac:dyDescent="0.15">
      <c r="O7896">
        <v>7895</v>
      </c>
      <c r="P7896" t="str">
        <f>IFERROR(IF(COUNTIF(個人情報!$BI$5:$BI$401,"登録番号" &amp; リスト!O7896)&gt;=1,"",IF(VLOOKUP(O7896,登録者リスト!$A$1:$D$43729,4,FALSE)=基本情報!$D$6,O7896,"")),"")</f>
        <v/>
      </c>
    </row>
    <row r="7897" spans="15:16" x14ac:dyDescent="0.15">
      <c r="O7897">
        <v>7896</v>
      </c>
      <c r="P7897" t="str">
        <f>IFERROR(IF(COUNTIF(個人情報!$BI$5:$BI$401,"登録番号" &amp; リスト!O7897)&gt;=1,"",IF(VLOOKUP(O7897,登録者リスト!$A$1:$D$43729,4,FALSE)=基本情報!$D$6,O7897,"")),"")</f>
        <v/>
      </c>
    </row>
    <row r="7898" spans="15:16" x14ac:dyDescent="0.15">
      <c r="O7898">
        <v>7897</v>
      </c>
      <c r="P7898" t="str">
        <f>IFERROR(IF(COUNTIF(個人情報!$BI$5:$BI$401,"登録番号" &amp; リスト!O7898)&gt;=1,"",IF(VLOOKUP(O7898,登録者リスト!$A$1:$D$43729,4,FALSE)=基本情報!$D$6,O7898,"")),"")</f>
        <v/>
      </c>
    </row>
    <row r="7899" spans="15:16" x14ac:dyDescent="0.15">
      <c r="O7899">
        <v>7898</v>
      </c>
      <c r="P7899" t="str">
        <f>IFERROR(IF(COUNTIF(個人情報!$BI$5:$BI$401,"登録番号" &amp; リスト!O7899)&gt;=1,"",IF(VLOOKUP(O7899,登録者リスト!$A$1:$D$43729,4,FALSE)=基本情報!$D$6,O7899,"")),"")</f>
        <v/>
      </c>
    </row>
    <row r="7900" spans="15:16" x14ac:dyDescent="0.15">
      <c r="O7900">
        <v>7899</v>
      </c>
      <c r="P7900" t="str">
        <f>IFERROR(IF(COUNTIF(個人情報!$BI$5:$BI$401,"登録番号" &amp; リスト!O7900)&gt;=1,"",IF(VLOOKUP(O7900,登録者リスト!$A$1:$D$43729,4,FALSE)=基本情報!$D$6,O7900,"")),"")</f>
        <v/>
      </c>
    </row>
    <row r="7901" spans="15:16" x14ac:dyDescent="0.15">
      <c r="O7901">
        <v>7900</v>
      </c>
      <c r="P7901" t="str">
        <f>IFERROR(IF(COUNTIF(個人情報!$BI$5:$BI$401,"登録番号" &amp; リスト!O7901)&gt;=1,"",IF(VLOOKUP(O7901,登録者リスト!$A$1:$D$43729,4,FALSE)=基本情報!$D$6,O7901,"")),"")</f>
        <v/>
      </c>
    </row>
    <row r="7902" spans="15:16" x14ac:dyDescent="0.15">
      <c r="O7902">
        <v>7901</v>
      </c>
      <c r="P7902" t="str">
        <f>IFERROR(IF(COUNTIF(個人情報!$BI$5:$BI$401,"登録番号" &amp; リスト!O7902)&gt;=1,"",IF(VLOOKUP(O7902,登録者リスト!$A$1:$D$43729,4,FALSE)=基本情報!$D$6,O7902,"")),"")</f>
        <v/>
      </c>
    </row>
    <row r="7903" spans="15:16" x14ac:dyDescent="0.15">
      <c r="O7903">
        <v>7902</v>
      </c>
      <c r="P7903" t="str">
        <f>IFERROR(IF(COUNTIF(個人情報!$BI$5:$BI$401,"登録番号" &amp; リスト!O7903)&gt;=1,"",IF(VLOOKUP(O7903,登録者リスト!$A$1:$D$43729,4,FALSE)=基本情報!$D$6,O7903,"")),"")</f>
        <v/>
      </c>
    </row>
    <row r="7904" spans="15:16" x14ac:dyDescent="0.15">
      <c r="O7904">
        <v>7903</v>
      </c>
      <c r="P7904" t="str">
        <f>IFERROR(IF(COUNTIF(個人情報!$BI$5:$BI$401,"登録番号" &amp; リスト!O7904)&gt;=1,"",IF(VLOOKUP(O7904,登録者リスト!$A$1:$D$43729,4,FALSE)=基本情報!$D$6,O7904,"")),"")</f>
        <v/>
      </c>
    </row>
    <row r="7905" spans="15:16" x14ac:dyDescent="0.15">
      <c r="O7905">
        <v>7904</v>
      </c>
      <c r="P7905" t="str">
        <f>IFERROR(IF(COUNTIF(個人情報!$BI$5:$BI$401,"登録番号" &amp; リスト!O7905)&gt;=1,"",IF(VLOOKUP(O7905,登録者リスト!$A$1:$D$43729,4,FALSE)=基本情報!$D$6,O7905,"")),"")</f>
        <v/>
      </c>
    </row>
    <row r="7906" spans="15:16" x14ac:dyDescent="0.15">
      <c r="O7906">
        <v>7905</v>
      </c>
      <c r="P7906" t="str">
        <f>IFERROR(IF(COUNTIF(個人情報!$BI$5:$BI$401,"登録番号" &amp; リスト!O7906)&gt;=1,"",IF(VLOOKUP(O7906,登録者リスト!$A$1:$D$43729,4,FALSE)=基本情報!$D$6,O7906,"")),"")</f>
        <v/>
      </c>
    </row>
    <row r="7907" spans="15:16" x14ac:dyDescent="0.15">
      <c r="O7907">
        <v>7906</v>
      </c>
      <c r="P7907" t="str">
        <f>IFERROR(IF(COUNTIF(個人情報!$BI$5:$BI$401,"登録番号" &amp; リスト!O7907)&gt;=1,"",IF(VLOOKUP(O7907,登録者リスト!$A$1:$D$43729,4,FALSE)=基本情報!$D$6,O7907,"")),"")</f>
        <v/>
      </c>
    </row>
    <row r="7908" spans="15:16" x14ac:dyDescent="0.15">
      <c r="O7908">
        <v>7907</v>
      </c>
      <c r="P7908" t="str">
        <f>IFERROR(IF(COUNTIF(個人情報!$BI$5:$BI$401,"登録番号" &amp; リスト!O7908)&gt;=1,"",IF(VLOOKUP(O7908,登録者リスト!$A$1:$D$43729,4,FALSE)=基本情報!$D$6,O7908,"")),"")</f>
        <v/>
      </c>
    </row>
    <row r="7909" spans="15:16" x14ac:dyDescent="0.15">
      <c r="O7909">
        <v>7908</v>
      </c>
      <c r="P7909" t="str">
        <f>IFERROR(IF(COUNTIF(個人情報!$BI$5:$BI$401,"登録番号" &amp; リスト!O7909)&gt;=1,"",IF(VLOOKUP(O7909,登録者リスト!$A$1:$D$43729,4,FALSE)=基本情報!$D$6,O7909,"")),"")</f>
        <v/>
      </c>
    </row>
    <row r="7910" spans="15:16" x14ac:dyDescent="0.15">
      <c r="O7910">
        <v>7909</v>
      </c>
      <c r="P7910" t="str">
        <f>IFERROR(IF(COUNTIF(個人情報!$BI$5:$BI$401,"登録番号" &amp; リスト!O7910)&gt;=1,"",IF(VLOOKUP(O7910,登録者リスト!$A$1:$D$43729,4,FALSE)=基本情報!$D$6,O7910,"")),"")</f>
        <v/>
      </c>
    </row>
    <row r="7911" spans="15:16" x14ac:dyDescent="0.15">
      <c r="O7911">
        <v>7910</v>
      </c>
      <c r="P7911" t="str">
        <f>IFERROR(IF(COUNTIF(個人情報!$BI$5:$BI$401,"登録番号" &amp; リスト!O7911)&gt;=1,"",IF(VLOOKUP(O7911,登録者リスト!$A$1:$D$43729,4,FALSE)=基本情報!$D$6,O7911,"")),"")</f>
        <v/>
      </c>
    </row>
    <row r="7912" spans="15:16" x14ac:dyDescent="0.15">
      <c r="O7912">
        <v>7911</v>
      </c>
      <c r="P7912" t="str">
        <f>IFERROR(IF(COUNTIF(個人情報!$BI$5:$BI$401,"登録番号" &amp; リスト!O7912)&gt;=1,"",IF(VLOOKUP(O7912,登録者リスト!$A$1:$D$43729,4,FALSE)=基本情報!$D$6,O7912,"")),"")</f>
        <v/>
      </c>
    </row>
    <row r="7913" spans="15:16" x14ac:dyDescent="0.15">
      <c r="O7913">
        <v>7912</v>
      </c>
      <c r="P7913" t="str">
        <f>IFERROR(IF(COUNTIF(個人情報!$BI$5:$BI$401,"登録番号" &amp; リスト!O7913)&gt;=1,"",IF(VLOOKUP(O7913,登録者リスト!$A$1:$D$43729,4,FALSE)=基本情報!$D$6,O7913,"")),"")</f>
        <v/>
      </c>
    </row>
    <row r="7914" spans="15:16" x14ac:dyDescent="0.15">
      <c r="O7914">
        <v>7913</v>
      </c>
      <c r="P7914" t="str">
        <f>IFERROR(IF(COUNTIF(個人情報!$BI$5:$BI$401,"登録番号" &amp; リスト!O7914)&gt;=1,"",IF(VLOOKUP(O7914,登録者リスト!$A$1:$D$43729,4,FALSE)=基本情報!$D$6,O7914,"")),"")</f>
        <v/>
      </c>
    </row>
    <row r="7915" spans="15:16" x14ac:dyDescent="0.15">
      <c r="O7915">
        <v>7914</v>
      </c>
      <c r="P7915" t="str">
        <f>IFERROR(IF(COUNTIF(個人情報!$BI$5:$BI$401,"登録番号" &amp; リスト!O7915)&gt;=1,"",IF(VLOOKUP(O7915,登録者リスト!$A$1:$D$43729,4,FALSE)=基本情報!$D$6,O7915,"")),"")</f>
        <v/>
      </c>
    </row>
    <row r="7916" spans="15:16" x14ac:dyDescent="0.15">
      <c r="O7916">
        <v>7915</v>
      </c>
      <c r="P7916" t="str">
        <f>IFERROR(IF(COUNTIF(個人情報!$BI$5:$BI$401,"登録番号" &amp; リスト!O7916)&gt;=1,"",IF(VLOOKUP(O7916,登録者リスト!$A$1:$D$43729,4,FALSE)=基本情報!$D$6,O7916,"")),"")</f>
        <v/>
      </c>
    </row>
    <row r="7917" spans="15:16" x14ac:dyDescent="0.15">
      <c r="O7917">
        <v>7916</v>
      </c>
      <c r="P7917" t="str">
        <f>IFERROR(IF(COUNTIF(個人情報!$BI$5:$BI$401,"登録番号" &amp; リスト!O7917)&gt;=1,"",IF(VLOOKUP(O7917,登録者リスト!$A$1:$D$43729,4,FALSE)=基本情報!$D$6,O7917,"")),"")</f>
        <v/>
      </c>
    </row>
    <row r="7918" spans="15:16" x14ac:dyDescent="0.15">
      <c r="O7918">
        <v>7917</v>
      </c>
      <c r="P7918" t="str">
        <f>IFERROR(IF(COUNTIF(個人情報!$BI$5:$BI$401,"登録番号" &amp; リスト!O7918)&gt;=1,"",IF(VLOOKUP(O7918,登録者リスト!$A$1:$D$43729,4,FALSE)=基本情報!$D$6,O7918,"")),"")</f>
        <v/>
      </c>
    </row>
    <row r="7919" spans="15:16" x14ac:dyDescent="0.15">
      <c r="O7919">
        <v>7918</v>
      </c>
      <c r="P7919" t="str">
        <f>IFERROR(IF(COUNTIF(個人情報!$BI$5:$BI$401,"登録番号" &amp; リスト!O7919)&gt;=1,"",IF(VLOOKUP(O7919,登録者リスト!$A$1:$D$43729,4,FALSE)=基本情報!$D$6,O7919,"")),"")</f>
        <v/>
      </c>
    </row>
    <row r="7920" spans="15:16" x14ac:dyDescent="0.15">
      <c r="O7920">
        <v>7919</v>
      </c>
      <c r="P7920" t="str">
        <f>IFERROR(IF(COUNTIF(個人情報!$BI$5:$BI$401,"登録番号" &amp; リスト!O7920)&gt;=1,"",IF(VLOOKUP(O7920,登録者リスト!$A$1:$D$43729,4,FALSE)=基本情報!$D$6,O7920,"")),"")</f>
        <v/>
      </c>
    </row>
    <row r="7921" spans="15:16" x14ac:dyDescent="0.15">
      <c r="O7921">
        <v>7920</v>
      </c>
      <c r="P7921" t="str">
        <f>IFERROR(IF(COUNTIF(個人情報!$BI$5:$BI$401,"登録番号" &amp; リスト!O7921)&gt;=1,"",IF(VLOOKUP(O7921,登録者リスト!$A$1:$D$43729,4,FALSE)=基本情報!$D$6,O7921,"")),"")</f>
        <v/>
      </c>
    </row>
    <row r="7922" spans="15:16" x14ac:dyDescent="0.15">
      <c r="O7922">
        <v>7921</v>
      </c>
      <c r="P7922" t="str">
        <f>IFERROR(IF(COUNTIF(個人情報!$BI$5:$BI$401,"登録番号" &amp; リスト!O7922)&gt;=1,"",IF(VLOOKUP(O7922,登録者リスト!$A$1:$D$43729,4,FALSE)=基本情報!$D$6,O7922,"")),"")</f>
        <v/>
      </c>
    </row>
    <row r="7923" spans="15:16" x14ac:dyDescent="0.15">
      <c r="O7923">
        <v>7922</v>
      </c>
      <c r="P7923" t="str">
        <f>IFERROR(IF(COUNTIF(個人情報!$BI$5:$BI$401,"登録番号" &amp; リスト!O7923)&gt;=1,"",IF(VLOOKUP(O7923,登録者リスト!$A$1:$D$43729,4,FALSE)=基本情報!$D$6,O7923,"")),"")</f>
        <v/>
      </c>
    </row>
    <row r="7924" spans="15:16" x14ac:dyDescent="0.15">
      <c r="O7924">
        <v>7923</v>
      </c>
      <c r="P7924" t="str">
        <f>IFERROR(IF(COUNTIF(個人情報!$BI$5:$BI$401,"登録番号" &amp; リスト!O7924)&gt;=1,"",IF(VLOOKUP(O7924,登録者リスト!$A$1:$D$43729,4,FALSE)=基本情報!$D$6,O7924,"")),"")</f>
        <v/>
      </c>
    </row>
    <row r="7925" spans="15:16" x14ac:dyDescent="0.15">
      <c r="O7925">
        <v>7924</v>
      </c>
      <c r="P7925" t="str">
        <f>IFERROR(IF(COUNTIF(個人情報!$BI$5:$BI$401,"登録番号" &amp; リスト!O7925)&gt;=1,"",IF(VLOOKUP(O7925,登録者リスト!$A$1:$D$43729,4,FALSE)=基本情報!$D$6,O7925,"")),"")</f>
        <v/>
      </c>
    </row>
    <row r="7926" spans="15:16" x14ac:dyDescent="0.15">
      <c r="O7926">
        <v>7925</v>
      </c>
      <c r="P7926" t="str">
        <f>IFERROR(IF(COUNTIF(個人情報!$BI$5:$BI$401,"登録番号" &amp; リスト!O7926)&gt;=1,"",IF(VLOOKUP(O7926,登録者リスト!$A$1:$D$43729,4,FALSE)=基本情報!$D$6,O7926,"")),"")</f>
        <v/>
      </c>
    </row>
    <row r="7927" spans="15:16" x14ac:dyDescent="0.15">
      <c r="O7927">
        <v>7926</v>
      </c>
      <c r="P7927" t="str">
        <f>IFERROR(IF(COUNTIF(個人情報!$BI$5:$BI$401,"登録番号" &amp; リスト!O7927)&gt;=1,"",IF(VLOOKUP(O7927,登録者リスト!$A$1:$D$43729,4,FALSE)=基本情報!$D$6,O7927,"")),"")</f>
        <v/>
      </c>
    </row>
    <row r="7928" spans="15:16" x14ac:dyDescent="0.15">
      <c r="O7928">
        <v>7927</v>
      </c>
      <c r="P7928" t="str">
        <f>IFERROR(IF(COUNTIF(個人情報!$BI$5:$BI$401,"登録番号" &amp; リスト!O7928)&gt;=1,"",IF(VLOOKUP(O7928,登録者リスト!$A$1:$D$43729,4,FALSE)=基本情報!$D$6,O7928,"")),"")</f>
        <v/>
      </c>
    </row>
    <row r="7929" spans="15:16" x14ac:dyDescent="0.15">
      <c r="O7929">
        <v>7928</v>
      </c>
      <c r="P7929" t="str">
        <f>IFERROR(IF(COUNTIF(個人情報!$BI$5:$BI$401,"登録番号" &amp; リスト!O7929)&gt;=1,"",IF(VLOOKUP(O7929,登録者リスト!$A$1:$D$43729,4,FALSE)=基本情報!$D$6,O7929,"")),"")</f>
        <v/>
      </c>
    </row>
    <row r="7930" spans="15:16" x14ac:dyDescent="0.15">
      <c r="O7930">
        <v>7929</v>
      </c>
      <c r="P7930" t="str">
        <f>IFERROR(IF(COUNTIF(個人情報!$BI$5:$BI$401,"登録番号" &amp; リスト!O7930)&gt;=1,"",IF(VLOOKUP(O7930,登録者リスト!$A$1:$D$43729,4,FALSE)=基本情報!$D$6,O7930,"")),"")</f>
        <v/>
      </c>
    </row>
    <row r="7931" spans="15:16" x14ac:dyDescent="0.15">
      <c r="O7931">
        <v>7930</v>
      </c>
      <c r="P7931" t="str">
        <f>IFERROR(IF(COUNTIF(個人情報!$BI$5:$BI$401,"登録番号" &amp; リスト!O7931)&gt;=1,"",IF(VLOOKUP(O7931,登録者リスト!$A$1:$D$43729,4,FALSE)=基本情報!$D$6,O7931,"")),"")</f>
        <v/>
      </c>
    </row>
    <row r="7932" spans="15:16" x14ac:dyDescent="0.15">
      <c r="O7932">
        <v>7931</v>
      </c>
      <c r="P7932" t="str">
        <f>IFERROR(IF(COUNTIF(個人情報!$BI$5:$BI$401,"登録番号" &amp; リスト!O7932)&gt;=1,"",IF(VLOOKUP(O7932,登録者リスト!$A$1:$D$43729,4,FALSE)=基本情報!$D$6,O7932,"")),"")</f>
        <v/>
      </c>
    </row>
    <row r="7933" spans="15:16" x14ac:dyDescent="0.15">
      <c r="O7933">
        <v>7932</v>
      </c>
      <c r="P7933" t="str">
        <f>IFERROR(IF(COUNTIF(個人情報!$BI$5:$BI$401,"登録番号" &amp; リスト!O7933)&gt;=1,"",IF(VLOOKUP(O7933,登録者リスト!$A$1:$D$43729,4,FALSE)=基本情報!$D$6,O7933,"")),"")</f>
        <v/>
      </c>
    </row>
    <row r="7934" spans="15:16" x14ac:dyDescent="0.15">
      <c r="O7934">
        <v>7933</v>
      </c>
      <c r="P7934" t="str">
        <f>IFERROR(IF(COUNTIF(個人情報!$BI$5:$BI$401,"登録番号" &amp; リスト!O7934)&gt;=1,"",IF(VLOOKUP(O7934,登録者リスト!$A$1:$D$43729,4,FALSE)=基本情報!$D$6,O7934,"")),"")</f>
        <v/>
      </c>
    </row>
    <row r="7935" spans="15:16" x14ac:dyDescent="0.15">
      <c r="O7935">
        <v>7934</v>
      </c>
      <c r="P7935" t="str">
        <f>IFERROR(IF(COUNTIF(個人情報!$BI$5:$BI$401,"登録番号" &amp; リスト!O7935)&gt;=1,"",IF(VLOOKUP(O7935,登録者リスト!$A$1:$D$43729,4,FALSE)=基本情報!$D$6,O7935,"")),"")</f>
        <v/>
      </c>
    </row>
    <row r="7936" spans="15:16" x14ac:dyDescent="0.15">
      <c r="O7936">
        <v>7935</v>
      </c>
      <c r="P7936" t="str">
        <f>IFERROR(IF(COUNTIF(個人情報!$BI$5:$BI$401,"登録番号" &amp; リスト!O7936)&gt;=1,"",IF(VLOOKUP(O7936,登録者リスト!$A$1:$D$43729,4,FALSE)=基本情報!$D$6,O7936,"")),"")</f>
        <v/>
      </c>
    </row>
    <row r="7937" spans="15:16" x14ac:dyDescent="0.15">
      <c r="O7937">
        <v>7936</v>
      </c>
      <c r="P7937" t="str">
        <f>IFERROR(IF(COUNTIF(個人情報!$BI$5:$BI$401,"登録番号" &amp; リスト!O7937)&gt;=1,"",IF(VLOOKUP(O7937,登録者リスト!$A$1:$D$43729,4,FALSE)=基本情報!$D$6,O7937,"")),"")</f>
        <v/>
      </c>
    </row>
    <row r="7938" spans="15:16" x14ac:dyDescent="0.15">
      <c r="O7938">
        <v>7937</v>
      </c>
      <c r="P7938" t="str">
        <f>IFERROR(IF(COUNTIF(個人情報!$BI$5:$BI$401,"登録番号" &amp; リスト!O7938)&gt;=1,"",IF(VLOOKUP(O7938,登録者リスト!$A$1:$D$43729,4,FALSE)=基本情報!$D$6,O7938,"")),"")</f>
        <v/>
      </c>
    </row>
    <row r="7939" spans="15:16" x14ac:dyDescent="0.15">
      <c r="O7939">
        <v>7938</v>
      </c>
      <c r="P7939" t="str">
        <f>IFERROR(IF(COUNTIF(個人情報!$BI$5:$BI$401,"登録番号" &amp; リスト!O7939)&gt;=1,"",IF(VLOOKUP(O7939,登録者リスト!$A$1:$D$43729,4,FALSE)=基本情報!$D$6,O7939,"")),"")</f>
        <v/>
      </c>
    </row>
    <row r="7940" spans="15:16" x14ac:dyDescent="0.15">
      <c r="O7940">
        <v>7939</v>
      </c>
      <c r="P7940" t="str">
        <f>IFERROR(IF(COUNTIF(個人情報!$BI$5:$BI$401,"登録番号" &amp; リスト!O7940)&gt;=1,"",IF(VLOOKUP(O7940,登録者リスト!$A$1:$D$43729,4,FALSE)=基本情報!$D$6,O7940,"")),"")</f>
        <v/>
      </c>
    </row>
    <row r="7941" spans="15:16" x14ac:dyDescent="0.15">
      <c r="O7941">
        <v>7940</v>
      </c>
      <c r="P7941" t="str">
        <f>IFERROR(IF(COUNTIF(個人情報!$BI$5:$BI$401,"登録番号" &amp; リスト!O7941)&gt;=1,"",IF(VLOOKUP(O7941,登録者リスト!$A$1:$D$43729,4,FALSE)=基本情報!$D$6,O7941,"")),"")</f>
        <v/>
      </c>
    </row>
    <row r="7942" spans="15:16" x14ac:dyDescent="0.15">
      <c r="O7942">
        <v>7941</v>
      </c>
      <c r="P7942" t="str">
        <f>IFERROR(IF(COUNTIF(個人情報!$BI$5:$BI$401,"登録番号" &amp; リスト!O7942)&gt;=1,"",IF(VLOOKUP(O7942,登録者リスト!$A$1:$D$43729,4,FALSE)=基本情報!$D$6,O7942,"")),"")</f>
        <v/>
      </c>
    </row>
    <row r="7943" spans="15:16" x14ac:dyDescent="0.15">
      <c r="O7943">
        <v>7942</v>
      </c>
      <c r="P7943" t="str">
        <f>IFERROR(IF(COUNTIF(個人情報!$BI$5:$BI$401,"登録番号" &amp; リスト!O7943)&gt;=1,"",IF(VLOOKUP(O7943,登録者リスト!$A$1:$D$43729,4,FALSE)=基本情報!$D$6,O7943,"")),"")</f>
        <v/>
      </c>
    </row>
    <row r="7944" spans="15:16" x14ac:dyDescent="0.15">
      <c r="O7944">
        <v>7943</v>
      </c>
      <c r="P7944" t="str">
        <f>IFERROR(IF(COUNTIF(個人情報!$BI$5:$BI$401,"登録番号" &amp; リスト!O7944)&gt;=1,"",IF(VLOOKUP(O7944,登録者リスト!$A$1:$D$43729,4,FALSE)=基本情報!$D$6,O7944,"")),"")</f>
        <v/>
      </c>
    </row>
    <row r="7945" spans="15:16" x14ac:dyDescent="0.15">
      <c r="O7945">
        <v>7944</v>
      </c>
      <c r="P7945" t="str">
        <f>IFERROR(IF(COUNTIF(個人情報!$BI$5:$BI$401,"登録番号" &amp; リスト!O7945)&gt;=1,"",IF(VLOOKUP(O7945,登録者リスト!$A$1:$D$43729,4,FALSE)=基本情報!$D$6,O7945,"")),"")</f>
        <v/>
      </c>
    </row>
    <row r="7946" spans="15:16" x14ac:dyDescent="0.15">
      <c r="O7946">
        <v>7945</v>
      </c>
      <c r="P7946" t="str">
        <f>IFERROR(IF(COUNTIF(個人情報!$BI$5:$BI$401,"登録番号" &amp; リスト!O7946)&gt;=1,"",IF(VLOOKUP(O7946,登録者リスト!$A$1:$D$43729,4,FALSE)=基本情報!$D$6,O7946,"")),"")</f>
        <v/>
      </c>
    </row>
    <row r="7947" spans="15:16" x14ac:dyDescent="0.15">
      <c r="O7947">
        <v>7946</v>
      </c>
      <c r="P7947" t="str">
        <f>IFERROR(IF(COUNTIF(個人情報!$BI$5:$BI$401,"登録番号" &amp; リスト!O7947)&gt;=1,"",IF(VLOOKUP(O7947,登録者リスト!$A$1:$D$43729,4,FALSE)=基本情報!$D$6,O7947,"")),"")</f>
        <v/>
      </c>
    </row>
    <row r="7948" spans="15:16" x14ac:dyDescent="0.15">
      <c r="O7948">
        <v>7947</v>
      </c>
      <c r="P7948" t="str">
        <f>IFERROR(IF(COUNTIF(個人情報!$BI$5:$BI$401,"登録番号" &amp; リスト!O7948)&gt;=1,"",IF(VLOOKUP(O7948,登録者リスト!$A$1:$D$43729,4,FALSE)=基本情報!$D$6,O7948,"")),"")</f>
        <v/>
      </c>
    </row>
    <row r="7949" spans="15:16" x14ac:dyDescent="0.15">
      <c r="O7949">
        <v>7948</v>
      </c>
      <c r="P7949" t="str">
        <f>IFERROR(IF(COUNTIF(個人情報!$BI$5:$BI$401,"登録番号" &amp; リスト!O7949)&gt;=1,"",IF(VLOOKUP(O7949,登録者リスト!$A$1:$D$43729,4,FALSE)=基本情報!$D$6,O7949,"")),"")</f>
        <v/>
      </c>
    </row>
    <row r="7950" spans="15:16" x14ac:dyDescent="0.15">
      <c r="O7950">
        <v>7949</v>
      </c>
      <c r="P7950" t="str">
        <f>IFERROR(IF(COUNTIF(個人情報!$BI$5:$BI$401,"登録番号" &amp; リスト!O7950)&gt;=1,"",IF(VLOOKUP(O7950,登録者リスト!$A$1:$D$43729,4,FALSE)=基本情報!$D$6,O7950,"")),"")</f>
        <v/>
      </c>
    </row>
    <row r="7951" spans="15:16" x14ac:dyDescent="0.15">
      <c r="O7951">
        <v>7950</v>
      </c>
      <c r="P7951" t="str">
        <f>IFERROR(IF(COUNTIF(個人情報!$BI$5:$BI$401,"登録番号" &amp; リスト!O7951)&gt;=1,"",IF(VLOOKUP(O7951,登録者リスト!$A$1:$D$43729,4,FALSE)=基本情報!$D$6,O7951,"")),"")</f>
        <v/>
      </c>
    </row>
    <row r="7952" spans="15:16" x14ac:dyDescent="0.15">
      <c r="O7952">
        <v>7951</v>
      </c>
      <c r="P7952" t="str">
        <f>IFERROR(IF(COUNTIF(個人情報!$BI$5:$BI$401,"登録番号" &amp; リスト!O7952)&gt;=1,"",IF(VLOOKUP(O7952,登録者リスト!$A$1:$D$43729,4,FALSE)=基本情報!$D$6,O7952,"")),"")</f>
        <v/>
      </c>
    </row>
    <row r="7953" spans="15:16" x14ac:dyDescent="0.15">
      <c r="O7953">
        <v>7952</v>
      </c>
      <c r="P7953" t="str">
        <f>IFERROR(IF(COUNTIF(個人情報!$BI$5:$BI$401,"登録番号" &amp; リスト!O7953)&gt;=1,"",IF(VLOOKUP(O7953,登録者リスト!$A$1:$D$43729,4,FALSE)=基本情報!$D$6,O7953,"")),"")</f>
        <v/>
      </c>
    </row>
    <row r="7954" spans="15:16" x14ac:dyDescent="0.15">
      <c r="O7954">
        <v>7953</v>
      </c>
      <c r="P7954" t="str">
        <f>IFERROR(IF(COUNTIF(個人情報!$BI$5:$BI$401,"登録番号" &amp; リスト!O7954)&gt;=1,"",IF(VLOOKUP(O7954,登録者リスト!$A$1:$D$43729,4,FALSE)=基本情報!$D$6,O7954,"")),"")</f>
        <v/>
      </c>
    </row>
    <row r="7955" spans="15:16" x14ac:dyDescent="0.15">
      <c r="O7955">
        <v>7954</v>
      </c>
      <c r="P7955" t="str">
        <f>IFERROR(IF(COUNTIF(個人情報!$BI$5:$BI$401,"登録番号" &amp; リスト!O7955)&gt;=1,"",IF(VLOOKUP(O7955,登録者リスト!$A$1:$D$43729,4,FALSE)=基本情報!$D$6,O7955,"")),"")</f>
        <v/>
      </c>
    </row>
    <row r="7956" spans="15:16" x14ac:dyDescent="0.15">
      <c r="O7956">
        <v>7955</v>
      </c>
      <c r="P7956" t="str">
        <f>IFERROR(IF(COUNTIF(個人情報!$BI$5:$BI$401,"登録番号" &amp; リスト!O7956)&gt;=1,"",IF(VLOOKUP(O7956,登録者リスト!$A$1:$D$43729,4,FALSE)=基本情報!$D$6,O7956,"")),"")</f>
        <v/>
      </c>
    </row>
    <row r="7957" spans="15:16" x14ac:dyDescent="0.15">
      <c r="O7957">
        <v>7956</v>
      </c>
      <c r="P7957" t="str">
        <f>IFERROR(IF(COUNTIF(個人情報!$BI$5:$BI$401,"登録番号" &amp; リスト!O7957)&gt;=1,"",IF(VLOOKUP(O7957,登録者リスト!$A$1:$D$43729,4,FALSE)=基本情報!$D$6,O7957,"")),"")</f>
        <v/>
      </c>
    </row>
    <row r="7958" spans="15:16" x14ac:dyDescent="0.15">
      <c r="O7958">
        <v>7957</v>
      </c>
      <c r="P7958" t="str">
        <f>IFERROR(IF(COUNTIF(個人情報!$BI$5:$BI$401,"登録番号" &amp; リスト!O7958)&gt;=1,"",IF(VLOOKUP(O7958,登録者リスト!$A$1:$D$43729,4,FALSE)=基本情報!$D$6,O7958,"")),"")</f>
        <v/>
      </c>
    </row>
    <row r="7959" spans="15:16" x14ac:dyDescent="0.15">
      <c r="O7959">
        <v>7958</v>
      </c>
      <c r="P7959" t="str">
        <f>IFERROR(IF(COUNTIF(個人情報!$BI$5:$BI$401,"登録番号" &amp; リスト!O7959)&gt;=1,"",IF(VLOOKUP(O7959,登録者リスト!$A$1:$D$43729,4,FALSE)=基本情報!$D$6,O7959,"")),"")</f>
        <v/>
      </c>
    </row>
    <row r="7960" spans="15:16" x14ac:dyDescent="0.15">
      <c r="O7960">
        <v>7959</v>
      </c>
      <c r="P7960" t="str">
        <f>IFERROR(IF(COUNTIF(個人情報!$BI$5:$BI$401,"登録番号" &amp; リスト!O7960)&gt;=1,"",IF(VLOOKUP(O7960,登録者リスト!$A$1:$D$43729,4,FALSE)=基本情報!$D$6,O7960,"")),"")</f>
        <v/>
      </c>
    </row>
    <row r="7961" spans="15:16" x14ac:dyDescent="0.15">
      <c r="O7961">
        <v>7960</v>
      </c>
      <c r="P7961" t="str">
        <f>IFERROR(IF(COUNTIF(個人情報!$BI$5:$BI$401,"登録番号" &amp; リスト!O7961)&gt;=1,"",IF(VLOOKUP(O7961,登録者リスト!$A$1:$D$43729,4,FALSE)=基本情報!$D$6,O7961,"")),"")</f>
        <v/>
      </c>
    </row>
    <row r="7962" spans="15:16" x14ac:dyDescent="0.15">
      <c r="O7962">
        <v>7961</v>
      </c>
      <c r="P7962" t="str">
        <f>IFERROR(IF(COUNTIF(個人情報!$BI$5:$BI$401,"登録番号" &amp; リスト!O7962)&gt;=1,"",IF(VLOOKUP(O7962,登録者リスト!$A$1:$D$43729,4,FALSE)=基本情報!$D$6,O7962,"")),"")</f>
        <v/>
      </c>
    </row>
    <row r="7963" spans="15:16" x14ac:dyDescent="0.15">
      <c r="O7963">
        <v>7962</v>
      </c>
      <c r="P7963" t="str">
        <f>IFERROR(IF(COUNTIF(個人情報!$BI$5:$BI$401,"登録番号" &amp; リスト!O7963)&gt;=1,"",IF(VLOOKUP(O7963,登録者リスト!$A$1:$D$43729,4,FALSE)=基本情報!$D$6,O7963,"")),"")</f>
        <v/>
      </c>
    </row>
    <row r="7964" spans="15:16" x14ac:dyDescent="0.15">
      <c r="O7964">
        <v>7963</v>
      </c>
      <c r="P7964" t="str">
        <f>IFERROR(IF(COUNTIF(個人情報!$BI$5:$BI$401,"登録番号" &amp; リスト!O7964)&gt;=1,"",IF(VLOOKUP(O7964,登録者リスト!$A$1:$D$43729,4,FALSE)=基本情報!$D$6,O7964,"")),"")</f>
        <v/>
      </c>
    </row>
    <row r="7965" spans="15:16" x14ac:dyDescent="0.15">
      <c r="O7965">
        <v>7964</v>
      </c>
      <c r="P7965" t="str">
        <f>IFERROR(IF(COUNTIF(個人情報!$BI$5:$BI$401,"登録番号" &amp; リスト!O7965)&gt;=1,"",IF(VLOOKUP(O7965,登録者リスト!$A$1:$D$43729,4,FALSE)=基本情報!$D$6,O7965,"")),"")</f>
        <v/>
      </c>
    </row>
    <row r="7966" spans="15:16" x14ac:dyDescent="0.15">
      <c r="O7966">
        <v>7965</v>
      </c>
      <c r="P7966" t="str">
        <f>IFERROR(IF(COUNTIF(個人情報!$BI$5:$BI$401,"登録番号" &amp; リスト!O7966)&gt;=1,"",IF(VLOOKUP(O7966,登録者リスト!$A$1:$D$43729,4,FALSE)=基本情報!$D$6,O7966,"")),"")</f>
        <v/>
      </c>
    </row>
    <row r="7967" spans="15:16" x14ac:dyDescent="0.15">
      <c r="O7967">
        <v>7966</v>
      </c>
      <c r="P7967" t="str">
        <f>IFERROR(IF(COUNTIF(個人情報!$BI$5:$BI$401,"登録番号" &amp; リスト!O7967)&gt;=1,"",IF(VLOOKUP(O7967,登録者リスト!$A$1:$D$43729,4,FALSE)=基本情報!$D$6,O7967,"")),"")</f>
        <v/>
      </c>
    </row>
    <row r="7968" spans="15:16" x14ac:dyDescent="0.15">
      <c r="O7968">
        <v>7967</v>
      </c>
      <c r="P7968" t="str">
        <f>IFERROR(IF(COUNTIF(個人情報!$BI$5:$BI$401,"登録番号" &amp; リスト!O7968)&gt;=1,"",IF(VLOOKUP(O7968,登録者リスト!$A$1:$D$43729,4,FALSE)=基本情報!$D$6,O7968,"")),"")</f>
        <v/>
      </c>
    </row>
    <row r="7969" spans="15:16" x14ac:dyDescent="0.15">
      <c r="O7969">
        <v>7968</v>
      </c>
      <c r="P7969" t="str">
        <f>IFERROR(IF(COUNTIF(個人情報!$BI$5:$BI$401,"登録番号" &amp; リスト!O7969)&gt;=1,"",IF(VLOOKUP(O7969,登録者リスト!$A$1:$D$43729,4,FALSE)=基本情報!$D$6,O7969,"")),"")</f>
        <v/>
      </c>
    </row>
    <row r="7970" spans="15:16" x14ac:dyDescent="0.15">
      <c r="O7970">
        <v>7969</v>
      </c>
      <c r="P7970" t="str">
        <f>IFERROR(IF(COUNTIF(個人情報!$BI$5:$BI$401,"登録番号" &amp; リスト!O7970)&gt;=1,"",IF(VLOOKUP(O7970,登録者リスト!$A$1:$D$43729,4,FALSE)=基本情報!$D$6,O7970,"")),"")</f>
        <v/>
      </c>
    </row>
    <row r="7971" spans="15:16" x14ac:dyDescent="0.15">
      <c r="O7971">
        <v>7970</v>
      </c>
      <c r="P7971" t="str">
        <f>IFERROR(IF(COUNTIF(個人情報!$BI$5:$BI$401,"登録番号" &amp; リスト!O7971)&gt;=1,"",IF(VLOOKUP(O7971,登録者リスト!$A$1:$D$43729,4,FALSE)=基本情報!$D$6,O7971,"")),"")</f>
        <v/>
      </c>
    </row>
    <row r="7972" spans="15:16" x14ac:dyDescent="0.15">
      <c r="O7972">
        <v>7971</v>
      </c>
      <c r="P7972" t="str">
        <f>IFERROR(IF(COUNTIF(個人情報!$BI$5:$BI$401,"登録番号" &amp; リスト!O7972)&gt;=1,"",IF(VLOOKUP(O7972,登録者リスト!$A$1:$D$43729,4,FALSE)=基本情報!$D$6,O7972,"")),"")</f>
        <v/>
      </c>
    </row>
    <row r="7973" spans="15:16" x14ac:dyDescent="0.15">
      <c r="O7973">
        <v>7972</v>
      </c>
      <c r="P7973" t="str">
        <f>IFERROR(IF(COUNTIF(個人情報!$BI$5:$BI$401,"登録番号" &amp; リスト!O7973)&gt;=1,"",IF(VLOOKUP(O7973,登録者リスト!$A$1:$D$43729,4,FALSE)=基本情報!$D$6,O7973,"")),"")</f>
        <v/>
      </c>
    </row>
    <row r="7974" spans="15:16" x14ac:dyDescent="0.15">
      <c r="O7974">
        <v>7973</v>
      </c>
      <c r="P7974" t="str">
        <f>IFERROR(IF(COUNTIF(個人情報!$BI$5:$BI$401,"登録番号" &amp; リスト!O7974)&gt;=1,"",IF(VLOOKUP(O7974,登録者リスト!$A$1:$D$43729,4,FALSE)=基本情報!$D$6,O7974,"")),"")</f>
        <v/>
      </c>
    </row>
    <row r="7975" spans="15:16" x14ac:dyDescent="0.15">
      <c r="O7975">
        <v>7974</v>
      </c>
      <c r="P7975" t="str">
        <f>IFERROR(IF(COUNTIF(個人情報!$BI$5:$BI$401,"登録番号" &amp; リスト!O7975)&gt;=1,"",IF(VLOOKUP(O7975,登録者リスト!$A$1:$D$43729,4,FALSE)=基本情報!$D$6,O7975,"")),"")</f>
        <v/>
      </c>
    </row>
    <row r="7976" spans="15:16" x14ac:dyDescent="0.15">
      <c r="O7976">
        <v>7975</v>
      </c>
      <c r="P7976" t="str">
        <f>IFERROR(IF(COUNTIF(個人情報!$BI$5:$BI$401,"登録番号" &amp; リスト!O7976)&gt;=1,"",IF(VLOOKUP(O7976,登録者リスト!$A$1:$D$43729,4,FALSE)=基本情報!$D$6,O7976,"")),"")</f>
        <v/>
      </c>
    </row>
    <row r="7977" spans="15:16" x14ac:dyDescent="0.15">
      <c r="O7977">
        <v>7976</v>
      </c>
      <c r="P7977" t="str">
        <f>IFERROR(IF(COUNTIF(個人情報!$BI$5:$BI$401,"登録番号" &amp; リスト!O7977)&gt;=1,"",IF(VLOOKUP(O7977,登録者リスト!$A$1:$D$43729,4,FALSE)=基本情報!$D$6,O7977,"")),"")</f>
        <v/>
      </c>
    </row>
    <row r="7978" spans="15:16" x14ac:dyDescent="0.15">
      <c r="O7978">
        <v>7977</v>
      </c>
      <c r="P7978" t="str">
        <f>IFERROR(IF(COUNTIF(個人情報!$BI$5:$BI$401,"登録番号" &amp; リスト!O7978)&gt;=1,"",IF(VLOOKUP(O7978,登録者リスト!$A$1:$D$43729,4,FALSE)=基本情報!$D$6,O7978,"")),"")</f>
        <v/>
      </c>
    </row>
    <row r="7979" spans="15:16" x14ac:dyDescent="0.15">
      <c r="O7979">
        <v>7978</v>
      </c>
      <c r="P7979" t="str">
        <f>IFERROR(IF(COUNTIF(個人情報!$BI$5:$BI$401,"登録番号" &amp; リスト!O7979)&gt;=1,"",IF(VLOOKUP(O7979,登録者リスト!$A$1:$D$43729,4,FALSE)=基本情報!$D$6,O7979,"")),"")</f>
        <v/>
      </c>
    </row>
    <row r="7980" spans="15:16" x14ac:dyDescent="0.15">
      <c r="O7980">
        <v>7979</v>
      </c>
      <c r="P7980" t="str">
        <f>IFERROR(IF(COUNTIF(個人情報!$BI$5:$BI$401,"登録番号" &amp; リスト!O7980)&gt;=1,"",IF(VLOOKUP(O7980,登録者リスト!$A$1:$D$43729,4,FALSE)=基本情報!$D$6,O7980,"")),"")</f>
        <v/>
      </c>
    </row>
    <row r="7981" spans="15:16" x14ac:dyDescent="0.15">
      <c r="O7981">
        <v>7980</v>
      </c>
      <c r="P7981" t="str">
        <f>IFERROR(IF(COUNTIF(個人情報!$BI$5:$BI$401,"登録番号" &amp; リスト!O7981)&gt;=1,"",IF(VLOOKUP(O7981,登録者リスト!$A$1:$D$43729,4,FALSE)=基本情報!$D$6,O7981,"")),"")</f>
        <v/>
      </c>
    </row>
    <row r="7982" spans="15:16" x14ac:dyDescent="0.15">
      <c r="O7982">
        <v>7981</v>
      </c>
      <c r="P7982" t="str">
        <f>IFERROR(IF(COUNTIF(個人情報!$BI$5:$BI$401,"登録番号" &amp; リスト!O7982)&gt;=1,"",IF(VLOOKUP(O7982,登録者リスト!$A$1:$D$43729,4,FALSE)=基本情報!$D$6,O7982,"")),"")</f>
        <v/>
      </c>
    </row>
    <row r="7983" spans="15:16" x14ac:dyDescent="0.15">
      <c r="O7983">
        <v>7982</v>
      </c>
      <c r="P7983" t="str">
        <f>IFERROR(IF(COUNTIF(個人情報!$BI$5:$BI$401,"登録番号" &amp; リスト!O7983)&gt;=1,"",IF(VLOOKUP(O7983,登録者リスト!$A$1:$D$43729,4,FALSE)=基本情報!$D$6,O7983,"")),"")</f>
        <v/>
      </c>
    </row>
    <row r="7984" spans="15:16" x14ac:dyDescent="0.15">
      <c r="O7984">
        <v>7983</v>
      </c>
      <c r="P7984" t="str">
        <f>IFERROR(IF(COUNTIF(個人情報!$BI$5:$BI$401,"登録番号" &amp; リスト!O7984)&gt;=1,"",IF(VLOOKUP(O7984,登録者リスト!$A$1:$D$43729,4,FALSE)=基本情報!$D$6,O7984,"")),"")</f>
        <v/>
      </c>
    </row>
    <row r="7985" spans="15:16" x14ac:dyDescent="0.15">
      <c r="O7985">
        <v>7984</v>
      </c>
      <c r="P7985" t="str">
        <f>IFERROR(IF(COUNTIF(個人情報!$BI$5:$BI$401,"登録番号" &amp; リスト!O7985)&gt;=1,"",IF(VLOOKUP(O7985,登録者リスト!$A$1:$D$43729,4,FALSE)=基本情報!$D$6,O7985,"")),"")</f>
        <v/>
      </c>
    </row>
    <row r="7986" spans="15:16" x14ac:dyDescent="0.15">
      <c r="O7986">
        <v>7985</v>
      </c>
      <c r="P7986" t="str">
        <f>IFERROR(IF(COUNTIF(個人情報!$BI$5:$BI$401,"登録番号" &amp; リスト!O7986)&gt;=1,"",IF(VLOOKUP(O7986,登録者リスト!$A$1:$D$43729,4,FALSE)=基本情報!$D$6,O7986,"")),"")</f>
        <v/>
      </c>
    </row>
    <row r="7987" spans="15:16" x14ac:dyDescent="0.15">
      <c r="O7987">
        <v>7986</v>
      </c>
      <c r="P7987" t="str">
        <f>IFERROR(IF(COUNTIF(個人情報!$BI$5:$BI$401,"登録番号" &amp; リスト!O7987)&gt;=1,"",IF(VLOOKUP(O7987,登録者リスト!$A$1:$D$43729,4,FALSE)=基本情報!$D$6,O7987,"")),"")</f>
        <v/>
      </c>
    </row>
    <row r="7988" spans="15:16" x14ac:dyDescent="0.15">
      <c r="O7988">
        <v>7987</v>
      </c>
      <c r="P7988" t="str">
        <f>IFERROR(IF(COUNTIF(個人情報!$BI$5:$BI$401,"登録番号" &amp; リスト!O7988)&gt;=1,"",IF(VLOOKUP(O7988,登録者リスト!$A$1:$D$43729,4,FALSE)=基本情報!$D$6,O7988,"")),"")</f>
        <v/>
      </c>
    </row>
    <row r="7989" spans="15:16" x14ac:dyDescent="0.15">
      <c r="O7989">
        <v>7988</v>
      </c>
      <c r="P7989" t="str">
        <f>IFERROR(IF(COUNTIF(個人情報!$BI$5:$BI$401,"登録番号" &amp; リスト!O7989)&gt;=1,"",IF(VLOOKUP(O7989,登録者リスト!$A$1:$D$43729,4,FALSE)=基本情報!$D$6,O7989,"")),"")</f>
        <v/>
      </c>
    </row>
    <row r="7990" spans="15:16" x14ac:dyDescent="0.15">
      <c r="O7990">
        <v>7989</v>
      </c>
      <c r="P7990" t="str">
        <f>IFERROR(IF(COUNTIF(個人情報!$BI$5:$BI$401,"登録番号" &amp; リスト!O7990)&gt;=1,"",IF(VLOOKUP(O7990,登録者リスト!$A$1:$D$43729,4,FALSE)=基本情報!$D$6,O7990,"")),"")</f>
        <v/>
      </c>
    </row>
    <row r="7991" spans="15:16" x14ac:dyDescent="0.15">
      <c r="O7991">
        <v>7990</v>
      </c>
      <c r="P7991" t="str">
        <f>IFERROR(IF(COUNTIF(個人情報!$BI$5:$BI$401,"登録番号" &amp; リスト!O7991)&gt;=1,"",IF(VLOOKUP(O7991,登録者リスト!$A$1:$D$43729,4,FALSE)=基本情報!$D$6,O7991,"")),"")</f>
        <v/>
      </c>
    </row>
    <row r="7992" spans="15:16" x14ac:dyDescent="0.15">
      <c r="O7992">
        <v>7991</v>
      </c>
      <c r="P7992" t="str">
        <f>IFERROR(IF(COUNTIF(個人情報!$BI$5:$BI$401,"登録番号" &amp; リスト!O7992)&gt;=1,"",IF(VLOOKUP(O7992,登録者リスト!$A$1:$D$43729,4,FALSE)=基本情報!$D$6,O7992,"")),"")</f>
        <v/>
      </c>
    </row>
    <row r="7993" spans="15:16" x14ac:dyDescent="0.15">
      <c r="O7993">
        <v>7992</v>
      </c>
      <c r="P7993" t="str">
        <f>IFERROR(IF(COUNTIF(個人情報!$BI$5:$BI$401,"登録番号" &amp; リスト!O7993)&gt;=1,"",IF(VLOOKUP(O7993,登録者リスト!$A$1:$D$43729,4,FALSE)=基本情報!$D$6,O7993,"")),"")</f>
        <v/>
      </c>
    </row>
    <row r="7994" spans="15:16" x14ac:dyDescent="0.15">
      <c r="O7994">
        <v>7993</v>
      </c>
      <c r="P7994" t="str">
        <f>IFERROR(IF(COUNTIF(個人情報!$BI$5:$BI$401,"登録番号" &amp; リスト!O7994)&gt;=1,"",IF(VLOOKUP(O7994,登録者リスト!$A$1:$D$43729,4,FALSE)=基本情報!$D$6,O7994,"")),"")</f>
        <v/>
      </c>
    </row>
    <row r="7995" spans="15:16" x14ac:dyDescent="0.15">
      <c r="O7995">
        <v>7994</v>
      </c>
      <c r="P7995" t="str">
        <f>IFERROR(IF(COUNTIF(個人情報!$BI$5:$BI$401,"登録番号" &amp; リスト!O7995)&gt;=1,"",IF(VLOOKUP(O7995,登録者リスト!$A$1:$D$43729,4,FALSE)=基本情報!$D$6,O7995,"")),"")</f>
        <v/>
      </c>
    </row>
    <row r="7996" spans="15:16" x14ac:dyDescent="0.15">
      <c r="O7996">
        <v>7995</v>
      </c>
      <c r="P7996" t="str">
        <f>IFERROR(IF(COUNTIF(個人情報!$BI$5:$BI$401,"登録番号" &amp; リスト!O7996)&gt;=1,"",IF(VLOOKUP(O7996,登録者リスト!$A$1:$D$43729,4,FALSE)=基本情報!$D$6,O7996,"")),"")</f>
        <v/>
      </c>
    </row>
    <row r="7997" spans="15:16" x14ac:dyDescent="0.15">
      <c r="O7997">
        <v>7996</v>
      </c>
      <c r="P7997" t="str">
        <f>IFERROR(IF(COUNTIF(個人情報!$BI$5:$BI$401,"登録番号" &amp; リスト!O7997)&gt;=1,"",IF(VLOOKUP(O7997,登録者リスト!$A$1:$D$43729,4,FALSE)=基本情報!$D$6,O7997,"")),"")</f>
        <v/>
      </c>
    </row>
    <row r="7998" spans="15:16" x14ac:dyDescent="0.15">
      <c r="O7998">
        <v>7997</v>
      </c>
      <c r="P7998" t="str">
        <f>IFERROR(IF(COUNTIF(個人情報!$BI$5:$BI$401,"登録番号" &amp; リスト!O7998)&gt;=1,"",IF(VLOOKUP(O7998,登録者リスト!$A$1:$D$43729,4,FALSE)=基本情報!$D$6,O7998,"")),"")</f>
        <v/>
      </c>
    </row>
    <row r="7999" spans="15:16" x14ac:dyDescent="0.15">
      <c r="O7999">
        <v>7998</v>
      </c>
      <c r="P7999" t="str">
        <f>IFERROR(IF(COUNTIF(個人情報!$BI$5:$BI$401,"登録番号" &amp; リスト!O7999)&gt;=1,"",IF(VLOOKUP(O7999,登録者リスト!$A$1:$D$43729,4,FALSE)=基本情報!$D$6,O7999,"")),"")</f>
        <v/>
      </c>
    </row>
    <row r="8000" spans="15:16" x14ac:dyDescent="0.15">
      <c r="O8000">
        <v>7999</v>
      </c>
      <c r="P8000" t="str">
        <f>IFERROR(IF(COUNTIF(個人情報!$BI$5:$BI$401,"登録番号" &amp; リスト!O8000)&gt;=1,"",IF(VLOOKUP(O8000,登録者リスト!$A$1:$D$43729,4,FALSE)=基本情報!$D$6,O8000,"")),"")</f>
        <v/>
      </c>
    </row>
    <row r="8001" spans="15:16" x14ac:dyDescent="0.15">
      <c r="O8001">
        <v>8000</v>
      </c>
      <c r="P8001" t="str">
        <f>IFERROR(IF(COUNTIF(個人情報!$BI$5:$BI$401,"登録番号" &amp; リスト!O8001)&gt;=1,"",IF(VLOOKUP(O8001,登録者リスト!$A$1:$D$43729,4,FALSE)=基本情報!$D$6,O8001,"")),"")</f>
        <v/>
      </c>
    </row>
    <row r="8002" spans="15:16" x14ac:dyDescent="0.15">
      <c r="O8002">
        <v>8001</v>
      </c>
      <c r="P8002" t="str">
        <f>IFERROR(IF(COUNTIF(個人情報!$BI$5:$BI$401,"登録番号" &amp; リスト!O8002)&gt;=1,"",IF(VLOOKUP(O8002,登録者リスト!$A$1:$D$43729,4,FALSE)=基本情報!$D$6,O8002,"")),"")</f>
        <v/>
      </c>
    </row>
    <row r="8003" spans="15:16" x14ac:dyDescent="0.15">
      <c r="O8003">
        <v>8002</v>
      </c>
      <c r="P8003" t="str">
        <f>IFERROR(IF(COUNTIF(個人情報!$BI$5:$BI$401,"登録番号" &amp; リスト!O8003)&gt;=1,"",IF(VLOOKUP(O8003,登録者リスト!$A$1:$D$43729,4,FALSE)=基本情報!$D$6,O8003,"")),"")</f>
        <v/>
      </c>
    </row>
    <row r="8004" spans="15:16" x14ac:dyDescent="0.15">
      <c r="O8004">
        <v>8003</v>
      </c>
      <c r="P8004" t="str">
        <f>IFERROR(IF(COUNTIF(個人情報!$BI$5:$BI$401,"登録番号" &amp; リスト!O8004)&gt;=1,"",IF(VLOOKUP(O8004,登録者リスト!$A$1:$D$43729,4,FALSE)=基本情報!$D$6,O8004,"")),"")</f>
        <v/>
      </c>
    </row>
    <row r="8005" spans="15:16" x14ac:dyDescent="0.15">
      <c r="O8005">
        <v>8004</v>
      </c>
      <c r="P8005" t="str">
        <f>IFERROR(IF(COUNTIF(個人情報!$BI$5:$BI$401,"登録番号" &amp; リスト!O8005)&gt;=1,"",IF(VLOOKUP(O8005,登録者リスト!$A$1:$D$43729,4,FALSE)=基本情報!$D$6,O8005,"")),"")</f>
        <v/>
      </c>
    </row>
    <row r="8006" spans="15:16" x14ac:dyDescent="0.15">
      <c r="O8006">
        <v>8005</v>
      </c>
      <c r="P8006" t="str">
        <f>IFERROR(IF(COUNTIF(個人情報!$BI$5:$BI$401,"登録番号" &amp; リスト!O8006)&gt;=1,"",IF(VLOOKUP(O8006,登録者リスト!$A$1:$D$43729,4,FALSE)=基本情報!$D$6,O8006,"")),"")</f>
        <v/>
      </c>
    </row>
    <row r="8007" spans="15:16" x14ac:dyDescent="0.15">
      <c r="O8007">
        <v>8006</v>
      </c>
      <c r="P8007" t="str">
        <f>IFERROR(IF(COUNTIF(個人情報!$BI$5:$BI$401,"登録番号" &amp; リスト!O8007)&gt;=1,"",IF(VLOOKUP(O8007,登録者リスト!$A$1:$D$43729,4,FALSE)=基本情報!$D$6,O8007,"")),"")</f>
        <v/>
      </c>
    </row>
    <row r="8008" spans="15:16" x14ac:dyDescent="0.15">
      <c r="O8008">
        <v>8007</v>
      </c>
      <c r="P8008" t="str">
        <f>IFERROR(IF(COUNTIF(個人情報!$BI$5:$BI$401,"登録番号" &amp; リスト!O8008)&gt;=1,"",IF(VLOOKUP(O8008,登録者リスト!$A$1:$D$43729,4,FALSE)=基本情報!$D$6,O8008,"")),"")</f>
        <v/>
      </c>
    </row>
    <row r="8009" spans="15:16" x14ac:dyDescent="0.15">
      <c r="O8009">
        <v>8008</v>
      </c>
      <c r="P8009" t="str">
        <f>IFERROR(IF(COUNTIF(個人情報!$BI$5:$BI$401,"登録番号" &amp; リスト!O8009)&gt;=1,"",IF(VLOOKUP(O8009,登録者リスト!$A$1:$D$43729,4,FALSE)=基本情報!$D$6,O8009,"")),"")</f>
        <v/>
      </c>
    </row>
    <row r="8010" spans="15:16" x14ac:dyDescent="0.15">
      <c r="O8010">
        <v>8009</v>
      </c>
      <c r="P8010" t="str">
        <f>IFERROR(IF(COUNTIF(個人情報!$BI$5:$BI$401,"登録番号" &amp; リスト!O8010)&gt;=1,"",IF(VLOOKUP(O8010,登録者リスト!$A$1:$D$43729,4,FALSE)=基本情報!$D$6,O8010,"")),"")</f>
        <v/>
      </c>
    </row>
    <row r="8011" spans="15:16" x14ac:dyDescent="0.15">
      <c r="O8011">
        <v>8010</v>
      </c>
      <c r="P8011" t="str">
        <f>IFERROR(IF(COUNTIF(個人情報!$BI$5:$BI$401,"登録番号" &amp; リスト!O8011)&gt;=1,"",IF(VLOOKUP(O8011,登録者リスト!$A$1:$D$43729,4,FALSE)=基本情報!$D$6,O8011,"")),"")</f>
        <v/>
      </c>
    </row>
    <row r="8012" spans="15:16" x14ac:dyDescent="0.15">
      <c r="O8012">
        <v>8011</v>
      </c>
      <c r="P8012" t="str">
        <f>IFERROR(IF(COUNTIF(個人情報!$BI$5:$BI$401,"登録番号" &amp; リスト!O8012)&gt;=1,"",IF(VLOOKUP(O8012,登録者リスト!$A$1:$D$43729,4,FALSE)=基本情報!$D$6,O8012,"")),"")</f>
        <v/>
      </c>
    </row>
    <row r="8013" spans="15:16" x14ac:dyDescent="0.15">
      <c r="O8013">
        <v>8012</v>
      </c>
      <c r="P8013" t="str">
        <f>IFERROR(IF(COUNTIF(個人情報!$BI$5:$BI$401,"登録番号" &amp; リスト!O8013)&gt;=1,"",IF(VLOOKUP(O8013,登録者リスト!$A$1:$D$43729,4,FALSE)=基本情報!$D$6,O8013,"")),"")</f>
        <v/>
      </c>
    </row>
    <row r="8014" spans="15:16" x14ac:dyDescent="0.15">
      <c r="O8014">
        <v>8013</v>
      </c>
      <c r="P8014" t="str">
        <f>IFERROR(IF(COUNTIF(個人情報!$BI$5:$BI$401,"登録番号" &amp; リスト!O8014)&gt;=1,"",IF(VLOOKUP(O8014,登録者リスト!$A$1:$D$43729,4,FALSE)=基本情報!$D$6,O8014,"")),"")</f>
        <v/>
      </c>
    </row>
    <row r="8015" spans="15:16" x14ac:dyDescent="0.15">
      <c r="O8015">
        <v>8014</v>
      </c>
      <c r="P8015" t="str">
        <f>IFERROR(IF(COUNTIF(個人情報!$BI$5:$BI$401,"登録番号" &amp; リスト!O8015)&gt;=1,"",IF(VLOOKUP(O8015,登録者リスト!$A$1:$D$43729,4,FALSE)=基本情報!$D$6,O8015,"")),"")</f>
        <v/>
      </c>
    </row>
    <row r="8016" spans="15:16" x14ac:dyDescent="0.15">
      <c r="O8016">
        <v>8015</v>
      </c>
      <c r="P8016" t="str">
        <f>IFERROR(IF(COUNTIF(個人情報!$BI$5:$BI$401,"登録番号" &amp; リスト!O8016)&gt;=1,"",IF(VLOOKUP(O8016,登録者リスト!$A$1:$D$43729,4,FALSE)=基本情報!$D$6,O8016,"")),"")</f>
        <v/>
      </c>
    </row>
    <row r="8017" spans="15:16" x14ac:dyDescent="0.15">
      <c r="O8017">
        <v>8016</v>
      </c>
      <c r="P8017" t="str">
        <f>IFERROR(IF(COUNTIF(個人情報!$BI$5:$BI$401,"登録番号" &amp; リスト!O8017)&gt;=1,"",IF(VLOOKUP(O8017,登録者リスト!$A$1:$D$43729,4,FALSE)=基本情報!$D$6,O8017,"")),"")</f>
        <v/>
      </c>
    </row>
    <row r="8018" spans="15:16" x14ac:dyDescent="0.15">
      <c r="O8018">
        <v>8017</v>
      </c>
      <c r="P8018" t="str">
        <f>IFERROR(IF(COUNTIF(個人情報!$BI$5:$BI$401,"登録番号" &amp; リスト!O8018)&gt;=1,"",IF(VLOOKUP(O8018,登録者リスト!$A$1:$D$43729,4,FALSE)=基本情報!$D$6,O8018,"")),"")</f>
        <v/>
      </c>
    </row>
    <row r="8019" spans="15:16" x14ac:dyDescent="0.15">
      <c r="O8019">
        <v>8018</v>
      </c>
      <c r="P8019" t="str">
        <f>IFERROR(IF(COUNTIF(個人情報!$BI$5:$BI$401,"登録番号" &amp; リスト!O8019)&gt;=1,"",IF(VLOOKUP(O8019,登録者リスト!$A$1:$D$43729,4,FALSE)=基本情報!$D$6,O8019,"")),"")</f>
        <v/>
      </c>
    </row>
    <row r="8020" spans="15:16" x14ac:dyDescent="0.15">
      <c r="O8020">
        <v>8019</v>
      </c>
      <c r="P8020" t="str">
        <f>IFERROR(IF(COUNTIF(個人情報!$BI$5:$BI$401,"登録番号" &amp; リスト!O8020)&gt;=1,"",IF(VLOOKUP(O8020,登録者リスト!$A$1:$D$43729,4,FALSE)=基本情報!$D$6,O8020,"")),"")</f>
        <v/>
      </c>
    </row>
    <row r="8021" spans="15:16" x14ac:dyDescent="0.15">
      <c r="O8021">
        <v>8020</v>
      </c>
      <c r="P8021" t="str">
        <f>IFERROR(IF(COUNTIF(個人情報!$BI$5:$BI$401,"登録番号" &amp; リスト!O8021)&gt;=1,"",IF(VLOOKUP(O8021,登録者リスト!$A$1:$D$43729,4,FALSE)=基本情報!$D$6,O8021,"")),"")</f>
        <v/>
      </c>
    </row>
    <row r="8022" spans="15:16" x14ac:dyDescent="0.15">
      <c r="O8022">
        <v>8021</v>
      </c>
      <c r="P8022" t="str">
        <f>IFERROR(IF(COUNTIF(個人情報!$BI$5:$BI$401,"登録番号" &amp; リスト!O8022)&gt;=1,"",IF(VLOOKUP(O8022,登録者リスト!$A$1:$D$43729,4,FALSE)=基本情報!$D$6,O8022,"")),"")</f>
        <v/>
      </c>
    </row>
    <row r="8023" spans="15:16" x14ac:dyDescent="0.15">
      <c r="O8023">
        <v>8022</v>
      </c>
      <c r="P8023" t="str">
        <f>IFERROR(IF(COUNTIF(個人情報!$BI$5:$BI$401,"登録番号" &amp; リスト!O8023)&gt;=1,"",IF(VLOOKUP(O8023,登録者リスト!$A$1:$D$43729,4,FALSE)=基本情報!$D$6,O8023,"")),"")</f>
        <v/>
      </c>
    </row>
    <row r="8024" spans="15:16" x14ac:dyDescent="0.15">
      <c r="O8024">
        <v>8023</v>
      </c>
      <c r="P8024" t="str">
        <f>IFERROR(IF(COUNTIF(個人情報!$BI$5:$BI$401,"登録番号" &amp; リスト!O8024)&gt;=1,"",IF(VLOOKUP(O8024,登録者リスト!$A$1:$D$43729,4,FALSE)=基本情報!$D$6,O8024,"")),"")</f>
        <v/>
      </c>
    </row>
    <row r="8025" spans="15:16" x14ac:dyDescent="0.15">
      <c r="O8025">
        <v>8024</v>
      </c>
      <c r="P8025" t="str">
        <f>IFERROR(IF(COUNTIF(個人情報!$BI$5:$BI$401,"登録番号" &amp; リスト!O8025)&gt;=1,"",IF(VLOOKUP(O8025,登録者リスト!$A$1:$D$43729,4,FALSE)=基本情報!$D$6,O8025,"")),"")</f>
        <v/>
      </c>
    </row>
    <row r="8026" spans="15:16" x14ac:dyDescent="0.15">
      <c r="O8026">
        <v>8025</v>
      </c>
      <c r="P8026" t="str">
        <f>IFERROR(IF(COUNTIF(個人情報!$BI$5:$BI$401,"登録番号" &amp; リスト!O8026)&gt;=1,"",IF(VLOOKUP(O8026,登録者リスト!$A$1:$D$43729,4,FALSE)=基本情報!$D$6,O8026,"")),"")</f>
        <v/>
      </c>
    </row>
    <row r="8027" spans="15:16" x14ac:dyDescent="0.15">
      <c r="O8027">
        <v>8026</v>
      </c>
      <c r="P8027" t="str">
        <f>IFERROR(IF(COUNTIF(個人情報!$BI$5:$BI$401,"登録番号" &amp; リスト!O8027)&gt;=1,"",IF(VLOOKUP(O8027,登録者リスト!$A$1:$D$43729,4,FALSE)=基本情報!$D$6,O8027,"")),"")</f>
        <v/>
      </c>
    </row>
    <row r="8028" spans="15:16" x14ac:dyDescent="0.15">
      <c r="O8028">
        <v>8027</v>
      </c>
      <c r="P8028" t="str">
        <f>IFERROR(IF(COUNTIF(個人情報!$BI$5:$BI$401,"登録番号" &amp; リスト!O8028)&gt;=1,"",IF(VLOOKUP(O8028,登録者リスト!$A$1:$D$43729,4,FALSE)=基本情報!$D$6,O8028,"")),"")</f>
        <v/>
      </c>
    </row>
    <row r="8029" spans="15:16" x14ac:dyDescent="0.15">
      <c r="O8029">
        <v>8028</v>
      </c>
      <c r="P8029" t="str">
        <f>IFERROR(IF(COUNTIF(個人情報!$BI$5:$BI$401,"登録番号" &amp; リスト!O8029)&gt;=1,"",IF(VLOOKUP(O8029,登録者リスト!$A$1:$D$43729,4,FALSE)=基本情報!$D$6,O8029,"")),"")</f>
        <v/>
      </c>
    </row>
    <row r="8030" spans="15:16" x14ac:dyDescent="0.15">
      <c r="O8030">
        <v>8029</v>
      </c>
      <c r="P8030" t="str">
        <f>IFERROR(IF(COUNTIF(個人情報!$BI$5:$BI$401,"登録番号" &amp; リスト!O8030)&gt;=1,"",IF(VLOOKUP(O8030,登録者リスト!$A$1:$D$43729,4,FALSE)=基本情報!$D$6,O8030,"")),"")</f>
        <v/>
      </c>
    </row>
    <row r="8031" spans="15:16" x14ac:dyDescent="0.15">
      <c r="O8031">
        <v>8030</v>
      </c>
      <c r="P8031" t="str">
        <f>IFERROR(IF(COUNTIF(個人情報!$BI$5:$BI$401,"登録番号" &amp; リスト!O8031)&gt;=1,"",IF(VLOOKUP(O8031,登録者リスト!$A$1:$D$43729,4,FALSE)=基本情報!$D$6,O8031,"")),"")</f>
        <v/>
      </c>
    </row>
    <row r="8032" spans="15:16" x14ac:dyDescent="0.15">
      <c r="O8032">
        <v>8031</v>
      </c>
      <c r="P8032" t="str">
        <f>IFERROR(IF(COUNTIF(個人情報!$BI$5:$BI$401,"登録番号" &amp; リスト!O8032)&gt;=1,"",IF(VLOOKUP(O8032,登録者リスト!$A$1:$D$43729,4,FALSE)=基本情報!$D$6,O8032,"")),"")</f>
        <v/>
      </c>
    </row>
    <row r="8033" spans="15:16" x14ac:dyDescent="0.15">
      <c r="O8033">
        <v>8032</v>
      </c>
      <c r="P8033" t="str">
        <f>IFERROR(IF(COUNTIF(個人情報!$BI$5:$BI$401,"登録番号" &amp; リスト!O8033)&gt;=1,"",IF(VLOOKUP(O8033,登録者リスト!$A$1:$D$43729,4,FALSE)=基本情報!$D$6,O8033,"")),"")</f>
        <v/>
      </c>
    </row>
    <row r="8034" spans="15:16" x14ac:dyDescent="0.15">
      <c r="O8034">
        <v>8033</v>
      </c>
      <c r="P8034" t="str">
        <f>IFERROR(IF(COUNTIF(個人情報!$BI$5:$BI$401,"登録番号" &amp; リスト!O8034)&gt;=1,"",IF(VLOOKUP(O8034,登録者リスト!$A$1:$D$43729,4,FALSE)=基本情報!$D$6,O8034,"")),"")</f>
        <v/>
      </c>
    </row>
    <row r="8035" spans="15:16" x14ac:dyDescent="0.15">
      <c r="O8035">
        <v>8034</v>
      </c>
      <c r="P8035" t="str">
        <f>IFERROR(IF(COUNTIF(個人情報!$BI$5:$BI$401,"登録番号" &amp; リスト!O8035)&gt;=1,"",IF(VLOOKUP(O8035,登録者リスト!$A$1:$D$43729,4,FALSE)=基本情報!$D$6,O8035,"")),"")</f>
        <v/>
      </c>
    </row>
    <row r="8036" spans="15:16" x14ac:dyDescent="0.15">
      <c r="O8036">
        <v>8035</v>
      </c>
      <c r="P8036" t="str">
        <f>IFERROR(IF(COUNTIF(個人情報!$BI$5:$BI$401,"登録番号" &amp; リスト!O8036)&gt;=1,"",IF(VLOOKUP(O8036,登録者リスト!$A$1:$D$43729,4,FALSE)=基本情報!$D$6,O8036,"")),"")</f>
        <v/>
      </c>
    </row>
    <row r="8037" spans="15:16" x14ac:dyDescent="0.15">
      <c r="O8037">
        <v>8036</v>
      </c>
      <c r="P8037" t="str">
        <f>IFERROR(IF(COUNTIF(個人情報!$BI$5:$BI$401,"登録番号" &amp; リスト!O8037)&gt;=1,"",IF(VLOOKUP(O8037,登録者リスト!$A$1:$D$43729,4,FALSE)=基本情報!$D$6,O8037,"")),"")</f>
        <v/>
      </c>
    </row>
    <row r="8038" spans="15:16" x14ac:dyDescent="0.15">
      <c r="O8038">
        <v>8037</v>
      </c>
      <c r="P8038" t="str">
        <f>IFERROR(IF(COUNTIF(個人情報!$BI$5:$BI$401,"登録番号" &amp; リスト!O8038)&gt;=1,"",IF(VLOOKUP(O8038,登録者リスト!$A$1:$D$43729,4,FALSE)=基本情報!$D$6,O8038,"")),"")</f>
        <v/>
      </c>
    </row>
    <row r="8039" spans="15:16" x14ac:dyDescent="0.15">
      <c r="O8039">
        <v>8038</v>
      </c>
      <c r="P8039" t="str">
        <f>IFERROR(IF(COUNTIF(個人情報!$BI$5:$BI$401,"登録番号" &amp; リスト!O8039)&gt;=1,"",IF(VLOOKUP(O8039,登録者リスト!$A$1:$D$43729,4,FALSE)=基本情報!$D$6,O8039,"")),"")</f>
        <v/>
      </c>
    </row>
    <row r="8040" spans="15:16" x14ac:dyDescent="0.15">
      <c r="O8040">
        <v>8039</v>
      </c>
      <c r="P8040" t="str">
        <f>IFERROR(IF(COUNTIF(個人情報!$BI$5:$BI$401,"登録番号" &amp; リスト!O8040)&gt;=1,"",IF(VLOOKUP(O8040,登録者リスト!$A$1:$D$43729,4,FALSE)=基本情報!$D$6,O8040,"")),"")</f>
        <v/>
      </c>
    </row>
    <row r="8041" spans="15:16" x14ac:dyDescent="0.15">
      <c r="O8041">
        <v>8040</v>
      </c>
      <c r="P8041" t="str">
        <f>IFERROR(IF(COUNTIF(個人情報!$BI$5:$BI$401,"登録番号" &amp; リスト!O8041)&gt;=1,"",IF(VLOOKUP(O8041,登録者リスト!$A$1:$D$43729,4,FALSE)=基本情報!$D$6,O8041,"")),"")</f>
        <v/>
      </c>
    </row>
    <row r="8042" spans="15:16" x14ac:dyDescent="0.15">
      <c r="O8042">
        <v>8041</v>
      </c>
      <c r="P8042" t="str">
        <f>IFERROR(IF(COUNTIF(個人情報!$BI$5:$BI$401,"登録番号" &amp; リスト!O8042)&gt;=1,"",IF(VLOOKUP(O8042,登録者リスト!$A$1:$D$43729,4,FALSE)=基本情報!$D$6,O8042,"")),"")</f>
        <v/>
      </c>
    </row>
    <row r="8043" spans="15:16" x14ac:dyDescent="0.15">
      <c r="O8043">
        <v>8042</v>
      </c>
      <c r="P8043" t="str">
        <f>IFERROR(IF(COUNTIF(個人情報!$BI$5:$BI$401,"登録番号" &amp; リスト!O8043)&gt;=1,"",IF(VLOOKUP(O8043,登録者リスト!$A$1:$D$43729,4,FALSE)=基本情報!$D$6,O8043,"")),"")</f>
        <v/>
      </c>
    </row>
    <row r="8044" spans="15:16" x14ac:dyDescent="0.15">
      <c r="O8044">
        <v>8043</v>
      </c>
      <c r="P8044" t="str">
        <f>IFERROR(IF(COUNTIF(個人情報!$BI$5:$BI$401,"登録番号" &amp; リスト!O8044)&gt;=1,"",IF(VLOOKUP(O8044,登録者リスト!$A$1:$D$43729,4,FALSE)=基本情報!$D$6,O8044,"")),"")</f>
        <v/>
      </c>
    </row>
    <row r="8045" spans="15:16" x14ac:dyDescent="0.15">
      <c r="O8045">
        <v>8044</v>
      </c>
      <c r="P8045" t="str">
        <f>IFERROR(IF(COUNTIF(個人情報!$BI$5:$BI$401,"登録番号" &amp; リスト!O8045)&gt;=1,"",IF(VLOOKUP(O8045,登録者リスト!$A$1:$D$43729,4,FALSE)=基本情報!$D$6,O8045,"")),"")</f>
        <v/>
      </c>
    </row>
    <row r="8046" spans="15:16" x14ac:dyDescent="0.15">
      <c r="O8046">
        <v>8045</v>
      </c>
      <c r="P8046" t="str">
        <f>IFERROR(IF(COUNTIF(個人情報!$BI$5:$BI$401,"登録番号" &amp; リスト!O8046)&gt;=1,"",IF(VLOOKUP(O8046,登録者リスト!$A$1:$D$43729,4,FALSE)=基本情報!$D$6,O8046,"")),"")</f>
        <v/>
      </c>
    </row>
    <row r="8047" spans="15:16" x14ac:dyDescent="0.15">
      <c r="O8047">
        <v>8046</v>
      </c>
      <c r="P8047" t="str">
        <f>IFERROR(IF(COUNTIF(個人情報!$BI$5:$BI$401,"登録番号" &amp; リスト!O8047)&gt;=1,"",IF(VLOOKUP(O8047,登録者リスト!$A$1:$D$43729,4,FALSE)=基本情報!$D$6,O8047,"")),"")</f>
        <v/>
      </c>
    </row>
    <row r="8048" spans="15:16" x14ac:dyDescent="0.15">
      <c r="O8048">
        <v>8047</v>
      </c>
      <c r="P8048" t="str">
        <f>IFERROR(IF(COUNTIF(個人情報!$BI$5:$BI$401,"登録番号" &amp; リスト!O8048)&gt;=1,"",IF(VLOOKUP(O8048,登録者リスト!$A$1:$D$43729,4,FALSE)=基本情報!$D$6,O8048,"")),"")</f>
        <v/>
      </c>
    </row>
    <row r="8049" spans="15:16" x14ac:dyDescent="0.15">
      <c r="O8049">
        <v>8048</v>
      </c>
      <c r="P8049" t="str">
        <f>IFERROR(IF(COUNTIF(個人情報!$BI$5:$BI$401,"登録番号" &amp; リスト!O8049)&gt;=1,"",IF(VLOOKUP(O8049,登録者リスト!$A$1:$D$43729,4,FALSE)=基本情報!$D$6,O8049,"")),"")</f>
        <v/>
      </c>
    </row>
    <row r="8050" spans="15:16" x14ac:dyDescent="0.15">
      <c r="O8050">
        <v>8049</v>
      </c>
      <c r="P8050" t="str">
        <f>IFERROR(IF(COUNTIF(個人情報!$BI$5:$BI$401,"登録番号" &amp; リスト!O8050)&gt;=1,"",IF(VLOOKUP(O8050,登録者リスト!$A$1:$D$43729,4,FALSE)=基本情報!$D$6,O8050,"")),"")</f>
        <v/>
      </c>
    </row>
    <row r="8051" spans="15:16" x14ac:dyDescent="0.15">
      <c r="O8051">
        <v>8050</v>
      </c>
      <c r="P8051" t="str">
        <f>IFERROR(IF(COUNTIF(個人情報!$BI$5:$BI$401,"登録番号" &amp; リスト!O8051)&gt;=1,"",IF(VLOOKUP(O8051,登録者リスト!$A$1:$D$43729,4,FALSE)=基本情報!$D$6,O8051,"")),"")</f>
        <v/>
      </c>
    </row>
    <row r="8052" spans="15:16" x14ac:dyDescent="0.15">
      <c r="O8052">
        <v>8051</v>
      </c>
      <c r="P8052" t="str">
        <f>IFERROR(IF(COUNTIF(個人情報!$BI$5:$BI$401,"登録番号" &amp; リスト!O8052)&gt;=1,"",IF(VLOOKUP(O8052,登録者リスト!$A$1:$D$43729,4,FALSE)=基本情報!$D$6,O8052,"")),"")</f>
        <v/>
      </c>
    </row>
    <row r="8053" spans="15:16" x14ac:dyDescent="0.15">
      <c r="O8053">
        <v>8052</v>
      </c>
      <c r="P8053" t="str">
        <f>IFERROR(IF(COUNTIF(個人情報!$BI$5:$BI$401,"登録番号" &amp; リスト!O8053)&gt;=1,"",IF(VLOOKUP(O8053,登録者リスト!$A$1:$D$43729,4,FALSE)=基本情報!$D$6,O8053,"")),"")</f>
        <v/>
      </c>
    </row>
    <row r="8054" spans="15:16" x14ac:dyDescent="0.15">
      <c r="O8054">
        <v>8053</v>
      </c>
      <c r="P8054" t="str">
        <f>IFERROR(IF(COUNTIF(個人情報!$BI$5:$BI$401,"登録番号" &amp; リスト!O8054)&gt;=1,"",IF(VLOOKUP(O8054,登録者リスト!$A$1:$D$43729,4,FALSE)=基本情報!$D$6,O8054,"")),"")</f>
        <v/>
      </c>
    </row>
    <row r="8055" spans="15:16" x14ac:dyDescent="0.15">
      <c r="O8055">
        <v>8054</v>
      </c>
      <c r="P8055" t="str">
        <f>IFERROR(IF(COUNTIF(個人情報!$BI$5:$BI$401,"登録番号" &amp; リスト!O8055)&gt;=1,"",IF(VLOOKUP(O8055,登録者リスト!$A$1:$D$43729,4,FALSE)=基本情報!$D$6,O8055,"")),"")</f>
        <v/>
      </c>
    </row>
    <row r="8056" spans="15:16" x14ac:dyDescent="0.15">
      <c r="O8056">
        <v>8055</v>
      </c>
      <c r="P8056" t="str">
        <f>IFERROR(IF(COUNTIF(個人情報!$BI$5:$BI$401,"登録番号" &amp; リスト!O8056)&gt;=1,"",IF(VLOOKUP(O8056,登録者リスト!$A$1:$D$43729,4,FALSE)=基本情報!$D$6,O8056,"")),"")</f>
        <v/>
      </c>
    </row>
    <row r="8057" spans="15:16" x14ac:dyDescent="0.15">
      <c r="O8057">
        <v>8056</v>
      </c>
      <c r="P8057" t="str">
        <f>IFERROR(IF(COUNTIF(個人情報!$BI$5:$BI$401,"登録番号" &amp; リスト!O8057)&gt;=1,"",IF(VLOOKUP(O8057,登録者リスト!$A$1:$D$43729,4,FALSE)=基本情報!$D$6,O8057,"")),"")</f>
        <v/>
      </c>
    </row>
    <row r="8058" spans="15:16" x14ac:dyDescent="0.15">
      <c r="O8058">
        <v>8057</v>
      </c>
      <c r="P8058" t="str">
        <f>IFERROR(IF(COUNTIF(個人情報!$BI$5:$BI$401,"登録番号" &amp; リスト!O8058)&gt;=1,"",IF(VLOOKUP(O8058,登録者リスト!$A$1:$D$43729,4,FALSE)=基本情報!$D$6,O8058,"")),"")</f>
        <v/>
      </c>
    </row>
    <row r="8059" spans="15:16" x14ac:dyDescent="0.15">
      <c r="O8059">
        <v>8058</v>
      </c>
      <c r="P8059" t="str">
        <f>IFERROR(IF(COUNTIF(個人情報!$BI$5:$BI$401,"登録番号" &amp; リスト!O8059)&gt;=1,"",IF(VLOOKUP(O8059,登録者リスト!$A$1:$D$43729,4,FALSE)=基本情報!$D$6,O8059,"")),"")</f>
        <v/>
      </c>
    </row>
    <row r="8060" spans="15:16" x14ac:dyDescent="0.15">
      <c r="O8060">
        <v>8059</v>
      </c>
      <c r="P8060" t="str">
        <f>IFERROR(IF(COUNTIF(個人情報!$BI$5:$BI$401,"登録番号" &amp; リスト!O8060)&gt;=1,"",IF(VLOOKUP(O8060,登録者リスト!$A$1:$D$43729,4,FALSE)=基本情報!$D$6,O8060,"")),"")</f>
        <v/>
      </c>
    </row>
    <row r="8061" spans="15:16" x14ac:dyDescent="0.15">
      <c r="O8061">
        <v>8060</v>
      </c>
      <c r="P8061" t="str">
        <f>IFERROR(IF(COUNTIF(個人情報!$BI$5:$BI$401,"登録番号" &amp; リスト!O8061)&gt;=1,"",IF(VLOOKUP(O8061,登録者リスト!$A$1:$D$43729,4,FALSE)=基本情報!$D$6,O8061,"")),"")</f>
        <v/>
      </c>
    </row>
    <row r="8062" spans="15:16" x14ac:dyDescent="0.15">
      <c r="O8062">
        <v>8061</v>
      </c>
      <c r="P8062" t="str">
        <f>IFERROR(IF(COUNTIF(個人情報!$BI$5:$BI$401,"登録番号" &amp; リスト!O8062)&gt;=1,"",IF(VLOOKUP(O8062,登録者リスト!$A$1:$D$43729,4,FALSE)=基本情報!$D$6,O8062,"")),"")</f>
        <v/>
      </c>
    </row>
    <row r="8063" spans="15:16" x14ac:dyDescent="0.15">
      <c r="O8063">
        <v>8062</v>
      </c>
      <c r="P8063" t="str">
        <f>IFERROR(IF(COUNTIF(個人情報!$BI$5:$BI$401,"登録番号" &amp; リスト!O8063)&gt;=1,"",IF(VLOOKUP(O8063,登録者リスト!$A$1:$D$43729,4,FALSE)=基本情報!$D$6,O8063,"")),"")</f>
        <v/>
      </c>
    </row>
    <row r="8064" spans="15:16" x14ac:dyDescent="0.15">
      <c r="O8064">
        <v>8063</v>
      </c>
      <c r="P8064" t="str">
        <f>IFERROR(IF(COUNTIF(個人情報!$BI$5:$BI$401,"登録番号" &amp; リスト!O8064)&gt;=1,"",IF(VLOOKUP(O8064,登録者リスト!$A$1:$D$43729,4,FALSE)=基本情報!$D$6,O8064,"")),"")</f>
        <v/>
      </c>
    </row>
    <row r="8065" spans="15:16" x14ac:dyDescent="0.15">
      <c r="O8065">
        <v>8064</v>
      </c>
      <c r="P8065" t="str">
        <f>IFERROR(IF(COUNTIF(個人情報!$BI$5:$BI$401,"登録番号" &amp; リスト!O8065)&gt;=1,"",IF(VLOOKUP(O8065,登録者リスト!$A$1:$D$43729,4,FALSE)=基本情報!$D$6,O8065,"")),"")</f>
        <v/>
      </c>
    </row>
    <row r="8066" spans="15:16" x14ac:dyDescent="0.15">
      <c r="O8066">
        <v>8065</v>
      </c>
      <c r="P8066" t="str">
        <f>IFERROR(IF(COUNTIF(個人情報!$BI$5:$BI$401,"登録番号" &amp; リスト!O8066)&gt;=1,"",IF(VLOOKUP(O8066,登録者リスト!$A$1:$D$43729,4,FALSE)=基本情報!$D$6,O8066,"")),"")</f>
        <v/>
      </c>
    </row>
    <row r="8067" spans="15:16" x14ac:dyDescent="0.15">
      <c r="O8067">
        <v>8066</v>
      </c>
      <c r="P8067" t="str">
        <f>IFERROR(IF(COUNTIF(個人情報!$BI$5:$BI$401,"登録番号" &amp; リスト!O8067)&gt;=1,"",IF(VLOOKUP(O8067,登録者リスト!$A$1:$D$43729,4,FALSE)=基本情報!$D$6,O8067,"")),"")</f>
        <v/>
      </c>
    </row>
    <row r="8068" spans="15:16" x14ac:dyDescent="0.15">
      <c r="O8068">
        <v>8067</v>
      </c>
      <c r="P8068" t="str">
        <f>IFERROR(IF(COUNTIF(個人情報!$BI$5:$BI$401,"登録番号" &amp; リスト!O8068)&gt;=1,"",IF(VLOOKUP(O8068,登録者リスト!$A$1:$D$43729,4,FALSE)=基本情報!$D$6,O8068,"")),"")</f>
        <v/>
      </c>
    </row>
    <row r="8069" spans="15:16" x14ac:dyDescent="0.15">
      <c r="O8069">
        <v>8068</v>
      </c>
      <c r="P8069" t="str">
        <f>IFERROR(IF(COUNTIF(個人情報!$BI$5:$BI$401,"登録番号" &amp; リスト!O8069)&gt;=1,"",IF(VLOOKUP(O8069,登録者リスト!$A$1:$D$43729,4,FALSE)=基本情報!$D$6,O8069,"")),"")</f>
        <v/>
      </c>
    </row>
    <row r="8070" spans="15:16" x14ac:dyDescent="0.15">
      <c r="O8070">
        <v>8069</v>
      </c>
      <c r="P8070" t="str">
        <f>IFERROR(IF(COUNTIF(個人情報!$BI$5:$BI$401,"登録番号" &amp; リスト!O8070)&gt;=1,"",IF(VLOOKUP(O8070,登録者リスト!$A$1:$D$43729,4,FALSE)=基本情報!$D$6,O8070,"")),"")</f>
        <v/>
      </c>
    </row>
    <row r="8071" spans="15:16" x14ac:dyDescent="0.15">
      <c r="O8071">
        <v>8070</v>
      </c>
      <c r="P8071" t="str">
        <f>IFERROR(IF(COUNTIF(個人情報!$BI$5:$BI$401,"登録番号" &amp; リスト!O8071)&gt;=1,"",IF(VLOOKUP(O8071,登録者リスト!$A$1:$D$43729,4,FALSE)=基本情報!$D$6,O8071,"")),"")</f>
        <v/>
      </c>
    </row>
    <row r="8072" spans="15:16" x14ac:dyDescent="0.15">
      <c r="O8072">
        <v>8071</v>
      </c>
      <c r="P8072" t="str">
        <f>IFERROR(IF(COUNTIF(個人情報!$BI$5:$BI$401,"登録番号" &amp; リスト!O8072)&gt;=1,"",IF(VLOOKUP(O8072,登録者リスト!$A$1:$D$43729,4,FALSE)=基本情報!$D$6,O8072,"")),"")</f>
        <v/>
      </c>
    </row>
    <row r="8073" spans="15:16" x14ac:dyDescent="0.15">
      <c r="O8073">
        <v>8072</v>
      </c>
      <c r="P8073" t="str">
        <f>IFERROR(IF(COUNTIF(個人情報!$BI$5:$BI$401,"登録番号" &amp; リスト!O8073)&gt;=1,"",IF(VLOOKUP(O8073,登録者リスト!$A$1:$D$43729,4,FALSE)=基本情報!$D$6,O8073,"")),"")</f>
        <v/>
      </c>
    </row>
    <row r="8074" spans="15:16" x14ac:dyDescent="0.15">
      <c r="O8074">
        <v>8073</v>
      </c>
      <c r="P8074" t="str">
        <f>IFERROR(IF(COUNTIF(個人情報!$BI$5:$BI$401,"登録番号" &amp; リスト!O8074)&gt;=1,"",IF(VLOOKUP(O8074,登録者リスト!$A$1:$D$43729,4,FALSE)=基本情報!$D$6,O8074,"")),"")</f>
        <v/>
      </c>
    </row>
    <row r="8075" spans="15:16" x14ac:dyDescent="0.15">
      <c r="O8075">
        <v>8074</v>
      </c>
      <c r="P8075" t="str">
        <f>IFERROR(IF(COUNTIF(個人情報!$BI$5:$BI$401,"登録番号" &amp; リスト!O8075)&gt;=1,"",IF(VLOOKUP(O8075,登録者リスト!$A$1:$D$43729,4,FALSE)=基本情報!$D$6,O8075,"")),"")</f>
        <v/>
      </c>
    </row>
    <row r="8076" spans="15:16" x14ac:dyDescent="0.15">
      <c r="O8076">
        <v>8075</v>
      </c>
      <c r="P8076" t="str">
        <f>IFERROR(IF(COUNTIF(個人情報!$BI$5:$BI$401,"登録番号" &amp; リスト!O8076)&gt;=1,"",IF(VLOOKUP(O8076,登録者リスト!$A$1:$D$43729,4,FALSE)=基本情報!$D$6,O8076,"")),"")</f>
        <v/>
      </c>
    </row>
    <row r="8077" spans="15:16" x14ac:dyDescent="0.15">
      <c r="O8077">
        <v>8076</v>
      </c>
      <c r="P8077" t="str">
        <f>IFERROR(IF(COUNTIF(個人情報!$BI$5:$BI$401,"登録番号" &amp; リスト!O8077)&gt;=1,"",IF(VLOOKUP(O8077,登録者リスト!$A$1:$D$43729,4,FALSE)=基本情報!$D$6,O8077,"")),"")</f>
        <v/>
      </c>
    </row>
    <row r="8078" spans="15:16" x14ac:dyDescent="0.15">
      <c r="O8078">
        <v>8077</v>
      </c>
      <c r="P8078" t="str">
        <f>IFERROR(IF(COUNTIF(個人情報!$BI$5:$BI$401,"登録番号" &amp; リスト!O8078)&gt;=1,"",IF(VLOOKUP(O8078,登録者リスト!$A$1:$D$43729,4,FALSE)=基本情報!$D$6,O8078,"")),"")</f>
        <v/>
      </c>
    </row>
    <row r="8079" spans="15:16" x14ac:dyDescent="0.15">
      <c r="O8079">
        <v>8078</v>
      </c>
      <c r="P8079" t="str">
        <f>IFERROR(IF(COUNTIF(個人情報!$BI$5:$BI$401,"登録番号" &amp; リスト!O8079)&gt;=1,"",IF(VLOOKUP(O8079,登録者リスト!$A$1:$D$43729,4,FALSE)=基本情報!$D$6,O8079,"")),"")</f>
        <v/>
      </c>
    </row>
    <row r="8080" spans="15:16" x14ac:dyDescent="0.15">
      <c r="O8080">
        <v>8079</v>
      </c>
      <c r="P8080" t="str">
        <f>IFERROR(IF(COUNTIF(個人情報!$BI$5:$BI$401,"登録番号" &amp; リスト!O8080)&gt;=1,"",IF(VLOOKUP(O8080,登録者リスト!$A$1:$D$43729,4,FALSE)=基本情報!$D$6,O8080,"")),"")</f>
        <v/>
      </c>
    </row>
    <row r="8081" spans="15:16" x14ac:dyDescent="0.15">
      <c r="O8081">
        <v>8080</v>
      </c>
      <c r="P8081" t="str">
        <f>IFERROR(IF(COUNTIF(個人情報!$BI$5:$BI$401,"登録番号" &amp; リスト!O8081)&gt;=1,"",IF(VLOOKUP(O8081,登録者リスト!$A$1:$D$43729,4,FALSE)=基本情報!$D$6,O8081,"")),"")</f>
        <v/>
      </c>
    </row>
    <row r="8082" spans="15:16" x14ac:dyDescent="0.15">
      <c r="O8082">
        <v>8081</v>
      </c>
      <c r="P8082" t="str">
        <f>IFERROR(IF(COUNTIF(個人情報!$BI$5:$BI$401,"登録番号" &amp; リスト!O8082)&gt;=1,"",IF(VLOOKUP(O8082,登録者リスト!$A$1:$D$43729,4,FALSE)=基本情報!$D$6,O8082,"")),"")</f>
        <v/>
      </c>
    </row>
    <row r="8083" spans="15:16" x14ac:dyDescent="0.15">
      <c r="O8083">
        <v>8082</v>
      </c>
      <c r="P8083" t="str">
        <f>IFERROR(IF(COUNTIF(個人情報!$BI$5:$BI$401,"登録番号" &amp; リスト!O8083)&gt;=1,"",IF(VLOOKUP(O8083,登録者リスト!$A$1:$D$43729,4,FALSE)=基本情報!$D$6,O8083,"")),"")</f>
        <v/>
      </c>
    </row>
    <row r="8084" spans="15:16" x14ac:dyDescent="0.15">
      <c r="O8084">
        <v>8083</v>
      </c>
      <c r="P8084" t="str">
        <f>IFERROR(IF(COUNTIF(個人情報!$BI$5:$BI$401,"登録番号" &amp; リスト!O8084)&gt;=1,"",IF(VLOOKUP(O8084,登録者リスト!$A$1:$D$43729,4,FALSE)=基本情報!$D$6,O8084,"")),"")</f>
        <v/>
      </c>
    </row>
    <row r="8085" spans="15:16" x14ac:dyDescent="0.15">
      <c r="O8085">
        <v>8084</v>
      </c>
      <c r="P8085" t="str">
        <f>IFERROR(IF(COUNTIF(個人情報!$BI$5:$BI$401,"登録番号" &amp; リスト!O8085)&gt;=1,"",IF(VLOOKUP(O8085,登録者リスト!$A$1:$D$43729,4,FALSE)=基本情報!$D$6,O8085,"")),"")</f>
        <v/>
      </c>
    </row>
    <row r="8086" spans="15:16" x14ac:dyDescent="0.15">
      <c r="O8086">
        <v>8085</v>
      </c>
      <c r="P8086" t="str">
        <f>IFERROR(IF(COUNTIF(個人情報!$BI$5:$BI$401,"登録番号" &amp; リスト!O8086)&gt;=1,"",IF(VLOOKUP(O8086,登録者リスト!$A$1:$D$43729,4,FALSE)=基本情報!$D$6,O8086,"")),"")</f>
        <v/>
      </c>
    </row>
    <row r="8087" spans="15:16" x14ac:dyDescent="0.15">
      <c r="O8087">
        <v>8086</v>
      </c>
      <c r="P8087" t="str">
        <f>IFERROR(IF(COUNTIF(個人情報!$BI$5:$BI$401,"登録番号" &amp; リスト!O8087)&gt;=1,"",IF(VLOOKUP(O8087,登録者リスト!$A$1:$D$43729,4,FALSE)=基本情報!$D$6,O8087,"")),"")</f>
        <v/>
      </c>
    </row>
    <row r="8088" spans="15:16" x14ac:dyDescent="0.15">
      <c r="O8088">
        <v>8087</v>
      </c>
      <c r="P8088" t="str">
        <f>IFERROR(IF(COUNTIF(個人情報!$BI$5:$BI$401,"登録番号" &amp; リスト!O8088)&gt;=1,"",IF(VLOOKUP(O8088,登録者リスト!$A$1:$D$43729,4,FALSE)=基本情報!$D$6,O8088,"")),"")</f>
        <v/>
      </c>
    </row>
    <row r="8089" spans="15:16" x14ac:dyDescent="0.15">
      <c r="O8089">
        <v>8088</v>
      </c>
      <c r="P8089" t="str">
        <f>IFERROR(IF(COUNTIF(個人情報!$BI$5:$BI$401,"登録番号" &amp; リスト!O8089)&gt;=1,"",IF(VLOOKUP(O8089,登録者リスト!$A$1:$D$43729,4,FALSE)=基本情報!$D$6,O8089,"")),"")</f>
        <v/>
      </c>
    </row>
    <row r="8090" spans="15:16" x14ac:dyDescent="0.15">
      <c r="O8090">
        <v>8089</v>
      </c>
      <c r="P8090" t="str">
        <f>IFERROR(IF(COUNTIF(個人情報!$BI$5:$BI$401,"登録番号" &amp; リスト!O8090)&gt;=1,"",IF(VLOOKUP(O8090,登録者リスト!$A$1:$D$43729,4,FALSE)=基本情報!$D$6,O8090,"")),"")</f>
        <v/>
      </c>
    </row>
    <row r="8091" spans="15:16" x14ac:dyDescent="0.15">
      <c r="O8091">
        <v>8090</v>
      </c>
      <c r="P8091" t="str">
        <f>IFERROR(IF(COUNTIF(個人情報!$BI$5:$BI$401,"登録番号" &amp; リスト!O8091)&gt;=1,"",IF(VLOOKUP(O8091,登録者リスト!$A$1:$D$43729,4,FALSE)=基本情報!$D$6,O8091,"")),"")</f>
        <v/>
      </c>
    </row>
    <row r="8092" spans="15:16" x14ac:dyDescent="0.15">
      <c r="O8092">
        <v>8091</v>
      </c>
      <c r="P8092" t="str">
        <f>IFERROR(IF(COUNTIF(個人情報!$BI$5:$BI$401,"登録番号" &amp; リスト!O8092)&gt;=1,"",IF(VLOOKUP(O8092,登録者リスト!$A$1:$D$43729,4,FALSE)=基本情報!$D$6,O8092,"")),"")</f>
        <v/>
      </c>
    </row>
    <row r="8093" spans="15:16" x14ac:dyDescent="0.15">
      <c r="O8093">
        <v>8092</v>
      </c>
      <c r="P8093" t="str">
        <f>IFERROR(IF(COUNTIF(個人情報!$BI$5:$BI$401,"登録番号" &amp; リスト!O8093)&gt;=1,"",IF(VLOOKUP(O8093,登録者リスト!$A$1:$D$43729,4,FALSE)=基本情報!$D$6,O8093,"")),"")</f>
        <v/>
      </c>
    </row>
    <row r="8094" spans="15:16" x14ac:dyDescent="0.15">
      <c r="O8094">
        <v>8093</v>
      </c>
      <c r="P8094" t="str">
        <f>IFERROR(IF(COUNTIF(個人情報!$BI$5:$BI$401,"登録番号" &amp; リスト!O8094)&gt;=1,"",IF(VLOOKUP(O8094,登録者リスト!$A$1:$D$43729,4,FALSE)=基本情報!$D$6,O8094,"")),"")</f>
        <v/>
      </c>
    </row>
    <row r="8095" spans="15:16" x14ac:dyDescent="0.15">
      <c r="O8095">
        <v>8094</v>
      </c>
      <c r="P8095" t="str">
        <f>IFERROR(IF(COUNTIF(個人情報!$BI$5:$BI$401,"登録番号" &amp; リスト!O8095)&gt;=1,"",IF(VLOOKUP(O8095,登録者リスト!$A$1:$D$43729,4,FALSE)=基本情報!$D$6,O8095,"")),"")</f>
        <v/>
      </c>
    </row>
    <row r="8096" spans="15:16" x14ac:dyDescent="0.15">
      <c r="O8096">
        <v>8095</v>
      </c>
      <c r="P8096" t="str">
        <f>IFERROR(IF(COUNTIF(個人情報!$BI$5:$BI$401,"登録番号" &amp; リスト!O8096)&gt;=1,"",IF(VLOOKUP(O8096,登録者リスト!$A$1:$D$43729,4,FALSE)=基本情報!$D$6,O8096,"")),"")</f>
        <v/>
      </c>
    </row>
    <row r="8097" spans="15:16" x14ac:dyDescent="0.15">
      <c r="O8097">
        <v>8096</v>
      </c>
      <c r="P8097" t="str">
        <f>IFERROR(IF(COUNTIF(個人情報!$BI$5:$BI$401,"登録番号" &amp; リスト!O8097)&gt;=1,"",IF(VLOOKUP(O8097,登録者リスト!$A$1:$D$43729,4,FALSE)=基本情報!$D$6,O8097,"")),"")</f>
        <v/>
      </c>
    </row>
    <row r="8098" spans="15:16" x14ac:dyDescent="0.15">
      <c r="O8098">
        <v>8097</v>
      </c>
      <c r="P8098" t="str">
        <f>IFERROR(IF(COUNTIF(個人情報!$BI$5:$BI$401,"登録番号" &amp; リスト!O8098)&gt;=1,"",IF(VLOOKUP(O8098,登録者リスト!$A$1:$D$43729,4,FALSE)=基本情報!$D$6,O8098,"")),"")</f>
        <v/>
      </c>
    </row>
    <row r="8099" spans="15:16" x14ac:dyDescent="0.15">
      <c r="O8099">
        <v>8098</v>
      </c>
      <c r="P8099" t="str">
        <f>IFERROR(IF(COUNTIF(個人情報!$BI$5:$BI$401,"登録番号" &amp; リスト!O8099)&gt;=1,"",IF(VLOOKUP(O8099,登録者リスト!$A$1:$D$43729,4,FALSE)=基本情報!$D$6,O8099,"")),"")</f>
        <v/>
      </c>
    </row>
    <row r="8100" spans="15:16" x14ac:dyDescent="0.15">
      <c r="O8100">
        <v>8099</v>
      </c>
      <c r="P8100" t="str">
        <f>IFERROR(IF(COUNTIF(個人情報!$BI$5:$BI$401,"登録番号" &amp; リスト!O8100)&gt;=1,"",IF(VLOOKUP(O8100,登録者リスト!$A$1:$D$43729,4,FALSE)=基本情報!$D$6,O8100,"")),"")</f>
        <v/>
      </c>
    </row>
    <row r="8101" spans="15:16" x14ac:dyDescent="0.15">
      <c r="O8101">
        <v>8100</v>
      </c>
      <c r="P8101" t="str">
        <f>IFERROR(IF(COUNTIF(個人情報!$BI$5:$BI$401,"登録番号" &amp; リスト!O8101)&gt;=1,"",IF(VLOOKUP(O8101,登録者リスト!$A$1:$D$43729,4,FALSE)=基本情報!$D$6,O8101,"")),"")</f>
        <v/>
      </c>
    </row>
    <row r="8102" spans="15:16" x14ac:dyDescent="0.15">
      <c r="O8102">
        <v>8101</v>
      </c>
      <c r="P8102" t="str">
        <f>IFERROR(IF(COUNTIF(個人情報!$BI$5:$BI$401,"登録番号" &amp; リスト!O8102)&gt;=1,"",IF(VLOOKUP(O8102,登録者リスト!$A$1:$D$43729,4,FALSE)=基本情報!$D$6,O8102,"")),"")</f>
        <v/>
      </c>
    </row>
    <row r="8103" spans="15:16" x14ac:dyDescent="0.15">
      <c r="O8103">
        <v>8102</v>
      </c>
      <c r="P8103" t="str">
        <f>IFERROR(IF(COUNTIF(個人情報!$BI$5:$BI$401,"登録番号" &amp; リスト!O8103)&gt;=1,"",IF(VLOOKUP(O8103,登録者リスト!$A$1:$D$43729,4,FALSE)=基本情報!$D$6,O8103,"")),"")</f>
        <v/>
      </c>
    </row>
    <row r="8104" spans="15:16" x14ac:dyDescent="0.15">
      <c r="O8104">
        <v>8103</v>
      </c>
      <c r="P8104" t="str">
        <f>IFERROR(IF(COUNTIF(個人情報!$BI$5:$BI$401,"登録番号" &amp; リスト!O8104)&gt;=1,"",IF(VLOOKUP(O8104,登録者リスト!$A$1:$D$43729,4,FALSE)=基本情報!$D$6,O8104,"")),"")</f>
        <v/>
      </c>
    </row>
    <row r="8105" spans="15:16" x14ac:dyDescent="0.15">
      <c r="O8105">
        <v>8104</v>
      </c>
      <c r="P8105" t="str">
        <f>IFERROR(IF(COUNTIF(個人情報!$BI$5:$BI$401,"登録番号" &amp; リスト!O8105)&gt;=1,"",IF(VLOOKUP(O8105,登録者リスト!$A$1:$D$43729,4,FALSE)=基本情報!$D$6,O8105,"")),"")</f>
        <v/>
      </c>
    </row>
    <row r="8106" spans="15:16" x14ac:dyDescent="0.15">
      <c r="O8106">
        <v>8105</v>
      </c>
      <c r="P8106" t="str">
        <f>IFERROR(IF(COUNTIF(個人情報!$BI$5:$BI$401,"登録番号" &amp; リスト!O8106)&gt;=1,"",IF(VLOOKUP(O8106,登録者リスト!$A$1:$D$43729,4,FALSE)=基本情報!$D$6,O8106,"")),"")</f>
        <v/>
      </c>
    </row>
    <row r="8107" spans="15:16" x14ac:dyDescent="0.15">
      <c r="O8107">
        <v>8106</v>
      </c>
      <c r="P8107" t="str">
        <f>IFERROR(IF(COUNTIF(個人情報!$BI$5:$BI$401,"登録番号" &amp; リスト!O8107)&gt;=1,"",IF(VLOOKUP(O8107,登録者リスト!$A$1:$D$43729,4,FALSE)=基本情報!$D$6,O8107,"")),"")</f>
        <v/>
      </c>
    </row>
    <row r="8108" spans="15:16" x14ac:dyDescent="0.15">
      <c r="O8108">
        <v>8107</v>
      </c>
      <c r="P8108" t="str">
        <f>IFERROR(IF(COUNTIF(個人情報!$BI$5:$BI$401,"登録番号" &amp; リスト!O8108)&gt;=1,"",IF(VLOOKUP(O8108,登録者リスト!$A$1:$D$43729,4,FALSE)=基本情報!$D$6,O8108,"")),"")</f>
        <v/>
      </c>
    </row>
    <row r="8109" spans="15:16" x14ac:dyDescent="0.15">
      <c r="O8109">
        <v>8108</v>
      </c>
      <c r="P8109" t="str">
        <f>IFERROR(IF(COUNTIF(個人情報!$BI$5:$BI$401,"登録番号" &amp; リスト!O8109)&gt;=1,"",IF(VLOOKUP(O8109,登録者リスト!$A$1:$D$43729,4,FALSE)=基本情報!$D$6,O8109,"")),"")</f>
        <v/>
      </c>
    </row>
    <row r="8110" spans="15:16" x14ac:dyDescent="0.15">
      <c r="O8110">
        <v>8109</v>
      </c>
      <c r="P8110" t="str">
        <f>IFERROR(IF(COUNTIF(個人情報!$BI$5:$BI$401,"登録番号" &amp; リスト!O8110)&gt;=1,"",IF(VLOOKUP(O8110,登録者リスト!$A$1:$D$43729,4,FALSE)=基本情報!$D$6,O8110,"")),"")</f>
        <v/>
      </c>
    </row>
    <row r="8111" spans="15:16" x14ac:dyDescent="0.15">
      <c r="O8111">
        <v>8110</v>
      </c>
      <c r="P8111" t="str">
        <f>IFERROR(IF(COUNTIF(個人情報!$BI$5:$BI$401,"登録番号" &amp; リスト!O8111)&gt;=1,"",IF(VLOOKUP(O8111,登録者リスト!$A$1:$D$43729,4,FALSE)=基本情報!$D$6,O8111,"")),"")</f>
        <v/>
      </c>
    </row>
    <row r="8112" spans="15:16" x14ac:dyDescent="0.15">
      <c r="O8112">
        <v>8111</v>
      </c>
      <c r="P8112" t="str">
        <f>IFERROR(IF(COUNTIF(個人情報!$BI$5:$BI$401,"登録番号" &amp; リスト!O8112)&gt;=1,"",IF(VLOOKUP(O8112,登録者リスト!$A$1:$D$43729,4,FALSE)=基本情報!$D$6,O8112,"")),"")</f>
        <v/>
      </c>
    </row>
    <row r="8113" spans="15:16" x14ac:dyDescent="0.15">
      <c r="O8113">
        <v>8112</v>
      </c>
      <c r="P8113" t="str">
        <f>IFERROR(IF(COUNTIF(個人情報!$BI$5:$BI$401,"登録番号" &amp; リスト!O8113)&gt;=1,"",IF(VLOOKUP(O8113,登録者リスト!$A$1:$D$43729,4,FALSE)=基本情報!$D$6,O8113,"")),"")</f>
        <v/>
      </c>
    </row>
    <row r="8114" spans="15:16" x14ac:dyDescent="0.15">
      <c r="O8114">
        <v>8113</v>
      </c>
      <c r="P8114" t="str">
        <f>IFERROR(IF(COUNTIF(個人情報!$BI$5:$BI$401,"登録番号" &amp; リスト!O8114)&gt;=1,"",IF(VLOOKUP(O8114,登録者リスト!$A$1:$D$43729,4,FALSE)=基本情報!$D$6,O8114,"")),"")</f>
        <v/>
      </c>
    </row>
    <row r="8115" spans="15:16" x14ac:dyDescent="0.15">
      <c r="O8115">
        <v>8114</v>
      </c>
      <c r="P8115" t="str">
        <f>IFERROR(IF(COUNTIF(個人情報!$BI$5:$BI$401,"登録番号" &amp; リスト!O8115)&gt;=1,"",IF(VLOOKUP(O8115,登録者リスト!$A$1:$D$43729,4,FALSE)=基本情報!$D$6,O8115,"")),"")</f>
        <v/>
      </c>
    </row>
    <row r="8116" spans="15:16" x14ac:dyDescent="0.15">
      <c r="O8116">
        <v>8115</v>
      </c>
      <c r="P8116" t="str">
        <f>IFERROR(IF(COUNTIF(個人情報!$BI$5:$BI$401,"登録番号" &amp; リスト!O8116)&gt;=1,"",IF(VLOOKUP(O8116,登録者リスト!$A$1:$D$43729,4,FALSE)=基本情報!$D$6,O8116,"")),"")</f>
        <v/>
      </c>
    </row>
    <row r="8117" spans="15:16" x14ac:dyDescent="0.15">
      <c r="O8117">
        <v>8116</v>
      </c>
      <c r="P8117" t="str">
        <f>IFERROR(IF(COUNTIF(個人情報!$BI$5:$BI$401,"登録番号" &amp; リスト!O8117)&gt;=1,"",IF(VLOOKUP(O8117,登録者リスト!$A$1:$D$43729,4,FALSE)=基本情報!$D$6,O8117,"")),"")</f>
        <v/>
      </c>
    </row>
    <row r="8118" spans="15:16" x14ac:dyDescent="0.15">
      <c r="O8118">
        <v>8117</v>
      </c>
      <c r="P8118" t="str">
        <f>IFERROR(IF(COUNTIF(個人情報!$BI$5:$BI$401,"登録番号" &amp; リスト!O8118)&gt;=1,"",IF(VLOOKUP(O8118,登録者リスト!$A$1:$D$43729,4,FALSE)=基本情報!$D$6,O8118,"")),"")</f>
        <v/>
      </c>
    </row>
    <row r="8119" spans="15:16" x14ac:dyDescent="0.15">
      <c r="O8119">
        <v>8118</v>
      </c>
      <c r="P8119" t="str">
        <f>IFERROR(IF(COUNTIF(個人情報!$BI$5:$BI$401,"登録番号" &amp; リスト!O8119)&gt;=1,"",IF(VLOOKUP(O8119,登録者リスト!$A$1:$D$43729,4,FALSE)=基本情報!$D$6,O8119,"")),"")</f>
        <v/>
      </c>
    </row>
    <row r="8120" spans="15:16" x14ac:dyDescent="0.15">
      <c r="O8120">
        <v>8119</v>
      </c>
      <c r="P8120" t="str">
        <f>IFERROR(IF(COUNTIF(個人情報!$BI$5:$BI$401,"登録番号" &amp; リスト!O8120)&gt;=1,"",IF(VLOOKUP(O8120,登録者リスト!$A$1:$D$43729,4,FALSE)=基本情報!$D$6,O8120,"")),"")</f>
        <v/>
      </c>
    </row>
    <row r="8121" spans="15:16" x14ac:dyDescent="0.15">
      <c r="O8121">
        <v>8120</v>
      </c>
      <c r="P8121" t="str">
        <f>IFERROR(IF(COUNTIF(個人情報!$BI$5:$BI$401,"登録番号" &amp; リスト!O8121)&gt;=1,"",IF(VLOOKUP(O8121,登録者リスト!$A$1:$D$43729,4,FALSE)=基本情報!$D$6,O8121,"")),"")</f>
        <v/>
      </c>
    </row>
    <row r="8122" spans="15:16" x14ac:dyDescent="0.15">
      <c r="O8122">
        <v>8121</v>
      </c>
      <c r="P8122" t="str">
        <f>IFERROR(IF(COUNTIF(個人情報!$BI$5:$BI$401,"登録番号" &amp; リスト!O8122)&gt;=1,"",IF(VLOOKUP(O8122,登録者リスト!$A$1:$D$43729,4,FALSE)=基本情報!$D$6,O8122,"")),"")</f>
        <v/>
      </c>
    </row>
    <row r="8123" spans="15:16" x14ac:dyDescent="0.15">
      <c r="O8123">
        <v>8122</v>
      </c>
      <c r="P8123" t="str">
        <f>IFERROR(IF(COUNTIF(個人情報!$BI$5:$BI$401,"登録番号" &amp; リスト!O8123)&gt;=1,"",IF(VLOOKUP(O8123,登録者リスト!$A$1:$D$43729,4,FALSE)=基本情報!$D$6,O8123,"")),"")</f>
        <v/>
      </c>
    </row>
    <row r="8124" spans="15:16" x14ac:dyDescent="0.15">
      <c r="O8124">
        <v>8123</v>
      </c>
      <c r="P8124" t="str">
        <f>IFERROR(IF(COUNTIF(個人情報!$BI$5:$BI$401,"登録番号" &amp; リスト!O8124)&gt;=1,"",IF(VLOOKUP(O8124,登録者リスト!$A$1:$D$43729,4,FALSE)=基本情報!$D$6,O8124,"")),"")</f>
        <v/>
      </c>
    </row>
    <row r="8125" spans="15:16" x14ac:dyDescent="0.15">
      <c r="O8125">
        <v>8124</v>
      </c>
      <c r="P8125" t="str">
        <f>IFERROR(IF(COUNTIF(個人情報!$BI$5:$BI$401,"登録番号" &amp; リスト!O8125)&gt;=1,"",IF(VLOOKUP(O8125,登録者リスト!$A$1:$D$43729,4,FALSE)=基本情報!$D$6,O8125,"")),"")</f>
        <v/>
      </c>
    </row>
    <row r="8126" spans="15:16" x14ac:dyDescent="0.15">
      <c r="O8126">
        <v>8125</v>
      </c>
      <c r="P8126" t="str">
        <f>IFERROR(IF(COUNTIF(個人情報!$BI$5:$BI$401,"登録番号" &amp; リスト!O8126)&gt;=1,"",IF(VLOOKUP(O8126,登録者リスト!$A$1:$D$43729,4,FALSE)=基本情報!$D$6,O8126,"")),"")</f>
        <v/>
      </c>
    </row>
    <row r="8127" spans="15:16" x14ac:dyDescent="0.15">
      <c r="O8127">
        <v>8126</v>
      </c>
      <c r="P8127" t="str">
        <f>IFERROR(IF(COUNTIF(個人情報!$BI$5:$BI$401,"登録番号" &amp; リスト!O8127)&gt;=1,"",IF(VLOOKUP(O8127,登録者リスト!$A$1:$D$43729,4,FALSE)=基本情報!$D$6,O8127,"")),"")</f>
        <v/>
      </c>
    </row>
    <row r="8128" spans="15:16" x14ac:dyDescent="0.15">
      <c r="O8128">
        <v>8127</v>
      </c>
      <c r="P8128" t="str">
        <f>IFERROR(IF(COUNTIF(個人情報!$BI$5:$BI$401,"登録番号" &amp; リスト!O8128)&gt;=1,"",IF(VLOOKUP(O8128,登録者リスト!$A$1:$D$43729,4,FALSE)=基本情報!$D$6,O8128,"")),"")</f>
        <v/>
      </c>
    </row>
    <row r="8129" spans="15:16" x14ac:dyDescent="0.15">
      <c r="O8129">
        <v>8128</v>
      </c>
      <c r="P8129" t="str">
        <f>IFERROR(IF(COUNTIF(個人情報!$BI$5:$BI$401,"登録番号" &amp; リスト!O8129)&gt;=1,"",IF(VLOOKUP(O8129,登録者リスト!$A$1:$D$43729,4,FALSE)=基本情報!$D$6,O8129,"")),"")</f>
        <v/>
      </c>
    </row>
    <row r="8130" spans="15:16" x14ac:dyDescent="0.15">
      <c r="O8130">
        <v>8129</v>
      </c>
      <c r="P8130" t="str">
        <f>IFERROR(IF(COUNTIF(個人情報!$BI$5:$BI$401,"登録番号" &amp; リスト!O8130)&gt;=1,"",IF(VLOOKUP(O8130,登録者リスト!$A$1:$D$43729,4,FALSE)=基本情報!$D$6,O8130,"")),"")</f>
        <v/>
      </c>
    </row>
    <row r="8131" spans="15:16" x14ac:dyDescent="0.15">
      <c r="O8131">
        <v>8130</v>
      </c>
      <c r="P8131" t="str">
        <f>IFERROR(IF(COUNTIF(個人情報!$BI$5:$BI$401,"登録番号" &amp; リスト!O8131)&gt;=1,"",IF(VLOOKUP(O8131,登録者リスト!$A$1:$D$43729,4,FALSE)=基本情報!$D$6,O8131,"")),"")</f>
        <v/>
      </c>
    </row>
    <row r="8132" spans="15:16" x14ac:dyDescent="0.15">
      <c r="O8132">
        <v>8131</v>
      </c>
      <c r="P8132" t="str">
        <f>IFERROR(IF(COUNTIF(個人情報!$BI$5:$BI$401,"登録番号" &amp; リスト!O8132)&gt;=1,"",IF(VLOOKUP(O8132,登録者リスト!$A$1:$D$43729,4,FALSE)=基本情報!$D$6,O8132,"")),"")</f>
        <v/>
      </c>
    </row>
    <row r="8133" spans="15:16" x14ac:dyDescent="0.15">
      <c r="O8133">
        <v>8132</v>
      </c>
      <c r="P8133" t="str">
        <f>IFERROR(IF(COUNTIF(個人情報!$BI$5:$BI$401,"登録番号" &amp; リスト!O8133)&gt;=1,"",IF(VLOOKUP(O8133,登録者リスト!$A$1:$D$43729,4,FALSE)=基本情報!$D$6,O8133,"")),"")</f>
        <v/>
      </c>
    </row>
    <row r="8134" spans="15:16" x14ac:dyDescent="0.15">
      <c r="O8134">
        <v>8133</v>
      </c>
      <c r="P8134" t="str">
        <f>IFERROR(IF(COUNTIF(個人情報!$BI$5:$BI$401,"登録番号" &amp; リスト!O8134)&gt;=1,"",IF(VLOOKUP(O8134,登録者リスト!$A$1:$D$43729,4,FALSE)=基本情報!$D$6,O8134,"")),"")</f>
        <v/>
      </c>
    </row>
    <row r="8135" spans="15:16" x14ac:dyDescent="0.15">
      <c r="O8135">
        <v>8134</v>
      </c>
      <c r="P8135" t="str">
        <f>IFERROR(IF(COUNTIF(個人情報!$BI$5:$BI$401,"登録番号" &amp; リスト!O8135)&gt;=1,"",IF(VLOOKUP(O8135,登録者リスト!$A$1:$D$43729,4,FALSE)=基本情報!$D$6,O8135,"")),"")</f>
        <v/>
      </c>
    </row>
    <row r="8136" spans="15:16" x14ac:dyDescent="0.15">
      <c r="O8136">
        <v>8135</v>
      </c>
      <c r="P8136" t="str">
        <f>IFERROR(IF(COUNTIF(個人情報!$BI$5:$BI$401,"登録番号" &amp; リスト!O8136)&gt;=1,"",IF(VLOOKUP(O8136,登録者リスト!$A$1:$D$43729,4,FALSE)=基本情報!$D$6,O8136,"")),"")</f>
        <v/>
      </c>
    </row>
    <row r="8137" spans="15:16" x14ac:dyDescent="0.15">
      <c r="O8137">
        <v>8136</v>
      </c>
      <c r="P8137" t="str">
        <f>IFERROR(IF(COUNTIF(個人情報!$BI$5:$BI$401,"登録番号" &amp; リスト!O8137)&gt;=1,"",IF(VLOOKUP(O8137,登録者リスト!$A$1:$D$43729,4,FALSE)=基本情報!$D$6,O8137,"")),"")</f>
        <v/>
      </c>
    </row>
    <row r="8138" spans="15:16" x14ac:dyDescent="0.15">
      <c r="O8138">
        <v>8137</v>
      </c>
      <c r="P8138" t="str">
        <f>IFERROR(IF(COUNTIF(個人情報!$BI$5:$BI$401,"登録番号" &amp; リスト!O8138)&gt;=1,"",IF(VLOOKUP(O8138,登録者リスト!$A$1:$D$43729,4,FALSE)=基本情報!$D$6,O8138,"")),"")</f>
        <v/>
      </c>
    </row>
    <row r="8139" spans="15:16" x14ac:dyDescent="0.15">
      <c r="O8139">
        <v>8138</v>
      </c>
      <c r="P8139" t="str">
        <f>IFERROR(IF(COUNTIF(個人情報!$BI$5:$BI$401,"登録番号" &amp; リスト!O8139)&gt;=1,"",IF(VLOOKUP(O8139,登録者リスト!$A$1:$D$43729,4,FALSE)=基本情報!$D$6,O8139,"")),"")</f>
        <v/>
      </c>
    </row>
    <row r="8140" spans="15:16" x14ac:dyDescent="0.15">
      <c r="O8140">
        <v>8139</v>
      </c>
      <c r="P8140" t="str">
        <f>IFERROR(IF(COUNTIF(個人情報!$BI$5:$BI$401,"登録番号" &amp; リスト!O8140)&gt;=1,"",IF(VLOOKUP(O8140,登録者リスト!$A$1:$D$43729,4,FALSE)=基本情報!$D$6,O8140,"")),"")</f>
        <v/>
      </c>
    </row>
    <row r="8141" spans="15:16" x14ac:dyDescent="0.15">
      <c r="O8141">
        <v>8140</v>
      </c>
      <c r="P8141" t="str">
        <f>IFERROR(IF(COUNTIF(個人情報!$BI$5:$BI$401,"登録番号" &amp; リスト!O8141)&gt;=1,"",IF(VLOOKUP(O8141,登録者リスト!$A$1:$D$43729,4,FALSE)=基本情報!$D$6,O8141,"")),"")</f>
        <v/>
      </c>
    </row>
    <row r="8142" spans="15:16" x14ac:dyDescent="0.15">
      <c r="O8142">
        <v>8141</v>
      </c>
      <c r="P8142" t="str">
        <f>IFERROR(IF(COUNTIF(個人情報!$BI$5:$BI$401,"登録番号" &amp; リスト!O8142)&gt;=1,"",IF(VLOOKUP(O8142,登録者リスト!$A$1:$D$43729,4,FALSE)=基本情報!$D$6,O8142,"")),"")</f>
        <v/>
      </c>
    </row>
    <row r="8143" spans="15:16" x14ac:dyDescent="0.15">
      <c r="O8143">
        <v>8142</v>
      </c>
      <c r="P8143" t="str">
        <f>IFERROR(IF(COUNTIF(個人情報!$BI$5:$BI$401,"登録番号" &amp; リスト!O8143)&gt;=1,"",IF(VLOOKUP(O8143,登録者リスト!$A$1:$D$43729,4,FALSE)=基本情報!$D$6,O8143,"")),"")</f>
        <v/>
      </c>
    </row>
    <row r="8144" spans="15:16" x14ac:dyDescent="0.15">
      <c r="O8144">
        <v>8143</v>
      </c>
      <c r="P8144" t="str">
        <f>IFERROR(IF(COUNTIF(個人情報!$BI$5:$BI$401,"登録番号" &amp; リスト!O8144)&gt;=1,"",IF(VLOOKUP(O8144,登録者リスト!$A$1:$D$43729,4,FALSE)=基本情報!$D$6,O8144,"")),"")</f>
        <v/>
      </c>
    </row>
    <row r="8145" spans="15:16" x14ac:dyDescent="0.15">
      <c r="O8145">
        <v>8144</v>
      </c>
      <c r="P8145" t="str">
        <f>IFERROR(IF(COUNTIF(個人情報!$BI$5:$BI$401,"登録番号" &amp; リスト!O8145)&gt;=1,"",IF(VLOOKUP(O8145,登録者リスト!$A$1:$D$43729,4,FALSE)=基本情報!$D$6,O8145,"")),"")</f>
        <v/>
      </c>
    </row>
    <row r="8146" spans="15:16" x14ac:dyDescent="0.15">
      <c r="O8146">
        <v>8145</v>
      </c>
      <c r="P8146" t="str">
        <f>IFERROR(IF(COUNTIF(個人情報!$BI$5:$BI$401,"登録番号" &amp; リスト!O8146)&gt;=1,"",IF(VLOOKUP(O8146,登録者リスト!$A$1:$D$43729,4,FALSE)=基本情報!$D$6,O8146,"")),"")</f>
        <v/>
      </c>
    </row>
    <row r="8147" spans="15:16" x14ac:dyDescent="0.15">
      <c r="O8147">
        <v>8146</v>
      </c>
      <c r="P8147" t="str">
        <f>IFERROR(IF(COUNTIF(個人情報!$BI$5:$BI$401,"登録番号" &amp; リスト!O8147)&gt;=1,"",IF(VLOOKUP(O8147,登録者リスト!$A$1:$D$43729,4,FALSE)=基本情報!$D$6,O8147,"")),"")</f>
        <v/>
      </c>
    </row>
    <row r="8148" spans="15:16" x14ac:dyDescent="0.15">
      <c r="O8148">
        <v>8147</v>
      </c>
      <c r="P8148" t="str">
        <f>IFERROR(IF(COUNTIF(個人情報!$BI$5:$BI$401,"登録番号" &amp; リスト!O8148)&gt;=1,"",IF(VLOOKUP(O8148,登録者リスト!$A$1:$D$43729,4,FALSE)=基本情報!$D$6,O8148,"")),"")</f>
        <v/>
      </c>
    </row>
    <row r="8149" spans="15:16" x14ac:dyDescent="0.15">
      <c r="O8149">
        <v>8148</v>
      </c>
      <c r="P8149" t="str">
        <f>IFERROR(IF(COUNTIF(個人情報!$BI$5:$BI$401,"登録番号" &amp; リスト!O8149)&gt;=1,"",IF(VLOOKUP(O8149,登録者リスト!$A$1:$D$43729,4,FALSE)=基本情報!$D$6,O8149,"")),"")</f>
        <v/>
      </c>
    </row>
    <row r="8150" spans="15:16" x14ac:dyDescent="0.15">
      <c r="O8150">
        <v>8149</v>
      </c>
      <c r="P8150" t="str">
        <f>IFERROR(IF(COUNTIF(個人情報!$BI$5:$BI$401,"登録番号" &amp; リスト!O8150)&gt;=1,"",IF(VLOOKUP(O8150,登録者リスト!$A$1:$D$43729,4,FALSE)=基本情報!$D$6,O8150,"")),"")</f>
        <v/>
      </c>
    </row>
    <row r="8151" spans="15:16" x14ac:dyDescent="0.15">
      <c r="O8151">
        <v>8150</v>
      </c>
      <c r="P8151" t="str">
        <f>IFERROR(IF(COUNTIF(個人情報!$BI$5:$BI$401,"登録番号" &amp; リスト!O8151)&gt;=1,"",IF(VLOOKUP(O8151,登録者リスト!$A$1:$D$43729,4,FALSE)=基本情報!$D$6,O8151,"")),"")</f>
        <v/>
      </c>
    </row>
    <row r="8152" spans="15:16" x14ac:dyDescent="0.15">
      <c r="O8152">
        <v>8151</v>
      </c>
      <c r="P8152" t="str">
        <f>IFERROR(IF(COUNTIF(個人情報!$BI$5:$BI$401,"登録番号" &amp; リスト!O8152)&gt;=1,"",IF(VLOOKUP(O8152,登録者リスト!$A$1:$D$43729,4,FALSE)=基本情報!$D$6,O8152,"")),"")</f>
        <v/>
      </c>
    </row>
    <row r="8153" spans="15:16" x14ac:dyDescent="0.15">
      <c r="O8153">
        <v>8152</v>
      </c>
      <c r="P8153" t="str">
        <f>IFERROR(IF(COUNTIF(個人情報!$BI$5:$BI$401,"登録番号" &amp; リスト!O8153)&gt;=1,"",IF(VLOOKUP(O8153,登録者リスト!$A$1:$D$43729,4,FALSE)=基本情報!$D$6,O8153,"")),"")</f>
        <v/>
      </c>
    </row>
    <row r="8154" spans="15:16" x14ac:dyDescent="0.15">
      <c r="O8154">
        <v>8153</v>
      </c>
      <c r="P8154" t="str">
        <f>IFERROR(IF(COUNTIF(個人情報!$BI$5:$BI$401,"登録番号" &amp; リスト!O8154)&gt;=1,"",IF(VLOOKUP(O8154,登録者リスト!$A$1:$D$43729,4,FALSE)=基本情報!$D$6,O8154,"")),"")</f>
        <v/>
      </c>
    </row>
    <row r="8155" spans="15:16" x14ac:dyDescent="0.15">
      <c r="O8155">
        <v>8154</v>
      </c>
      <c r="P8155" t="str">
        <f>IFERROR(IF(COUNTIF(個人情報!$BI$5:$BI$401,"登録番号" &amp; リスト!O8155)&gt;=1,"",IF(VLOOKUP(O8155,登録者リスト!$A$1:$D$43729,4,FALSE)=基本情報!$D$6,O8155,"")),"")</f>
        <v/>
      </c>
    </row>
    <row r="8156" spans="15:16" x14ac:dyDescent="0.15">
      <c r="O8156">
        <v>8155</v>
      </c>
      <c r="P8156" t="str">
        <f>IFERROR(IF(COUNTIF(個人情報!$BI$5:$BI$401,"登録番号" &amp; リスト!O8156)&gt;=1,"",IF(VLOOKUP(O8156,登録者リスト!$A$1:$D$43729,4,FALSE)=基本情報!$D$6,O8156,"")),"")</f>
        <v/>
      </c>
    </row>
    <row r="8157" spans="15:16" x14ac:dyDescent="0.15">
      <c r="O8157">
        <v>8156</v>
      </c>
      <c r="P8157" t="str">
        <f>IFERROR(IF(COUNTIF(個人情報!$BI$5:$BI$401,"登録番号" &amp; リスト!O8157)&gt;=1,"",IF(VLOOKUP(O8157,登録者リスト!$A$1:$D$43729,4,FALSE)=基本情報!$D$6,O8157,"")),"")</f>
        <v/>
      </c>
    </row>
    <row r="8158" spans="15:16" x14ac:dyDescent="0.15">
      <c r="O8158">
        <v>8157</v>
      </c>
      <c r="P8158" t="str">
        <f>IFERROR(IF(COUNTIF(個人情報!$BI$5:$BI$401,"登録番号" &amp; リスト!O8158)&gt;=1,"",IF(VLOOKUP(O8158,登録者リスト!$A$1:$D$43729,4,FALSE)=基本情報!$D$6,O8158,"")),"")</f>
        <v/>
      </c>
    </row>
    <row r="8159" spans="15:16" x14ac:dyDescent="0.15">
      <c r="O8159">
        <v>8158</v>
      </c>
      <c r="P8159" t="str">
        <f>IFERROR(IF(COUNTIF(個人情報!$BI$5:$BI$401,"登録番号" &amp; リスト!O8159)&gt;=1,"",IF(VLOOKUP(O8159,登録者リスト!$A$1:$D$43729,4,FALSE)=基本情報!$D$6,O8159,"")),"")</f>
        <v/>
      </c>
    </row>
    <row r="8160" spans="15:16" x14ac:dyDescent="0.15">
      <c r="O8160">
        <v>8159</v>
      </c>
      <c r="P8160" t="str">
        <f>IFERROR(IF(COUNTIF(個人情報!$BI$5:$BI$401,"登録番号" &amp; リスト!O8160)&gt;=1,"",IF(VLOOKUP(O8160,登録者リスト!$A$1:$D$43729,4,FALSE)=基本情報!$D$6,O8160,"")),"")</f>
        <v/>
      </c>
    </row>
    <row r="8161" spans="15:16" x14ac:dyDescent="0.15">
      <c r="O8161">
        <v>8160</v>
      </c>
      <c r="P8161" t="str">
        <f>IFERROR(IF(COUNTIF(個人情報!$BI$5:$BI$401,"登録番号" &amp; リスト!O8161)&gt;=1,"",IF(VLOOKUP(O8161,登録者リスト!$A$1:$D$43729,4,FALSE)=基本情報!$D$6,O8161,"")),"")</f>
        <v/>
      </c>
    </row>
    <row r="8162" spans="15:16" x14ac:dyDescent="0.15">
      <c r="O8162">
        <v>8161</v>
      </c>
      <c r="P8162" t="str">
        <f>IFERROR(IF(COUNTIF(個人情報!$BI$5:$BI$401,"登録番号" &amp; リスト!O8162)&gt;=1,"",IF(VLOOKUP(O8162,登録者リスト!$A$1:$D$43729,4,FALSE)=基本情報!$D$6,O8162,"")),"")</f>
        <v/>
      </c>
    </row>
    <row r="8163" spans="15:16" x14ac:dyDescent="0.15">
      <c r="O8163">
        <v>8162</v>
      </c>
      <c r="P8163" t="str">
        <f>IFERROR(IF(COUNTIF(個人情報!$BI$5:$BI$401,"登録番号" &amp; リスト!O8163)&gt;=1,"",IF(VLOOKUP(O8163,登録者リスト!$A$1:$D$43729,4,FALSE)=基本情報!$D$6,O8163,"")),"")</f>
        <v/>
      </c>
    </row>
    <row r="8164" spans="15:16" x14ac:dyDescent="0.15">
      <c r="O8164">
        <v>8163</v>
      </c>
      <c r="P8164" t="str">
        <f>IFERROR(IF(COUNTIF(個人情報!$BI$5:$BI$401,"登録番号" &amp; リスト!O8164)&gt;=1,"",IF(VLOOKUP(O8164,登録者リスト!$A$1:$D$43729,4,FALSE)=基本情報!$D$6,O8164,"")),"")</f>
        <v/>
      </c>
    </row>
    <row r="8165" spans="15:16" x14ac:dyDescent="0.15">
      <c r="O8165">
        <v>8164</v>
      </c>
      <c r="P8165" t="str">
        <f>IFERROR(IF(COUNTIF(個人情報!$BI$5:$BI$401,"登録番号" &amp; リスト!O8165)&gt;=1,"",IF(VLOOKUP(O8165,登録者リスト!$A$1:$D$43729,4,FALSE)=基本情報!$D$6,O8165,"")),"")</f>
        <v/>
      </c>
    </row>
    <row r="8166" spans="15:16" x14ac:dyDescent="0.15">
      <c r="O8166">
        <v>8165</v>
      </c>
      <c r="P8166" t="str">
        <f>IFERROR(IF(COUNTIF(個人情報!$BI$5:$BI$401,"登録番号" &amp; リスト!O8166)&gt;=1,"",IF(VLOOKUP(O8166,登録者リスト!$A$1:$D$43729,4,FALSE)=基本情報!$D$6,O8166,"")),"")</f>
        <v/>
      </c>
    </row>
    <row r="8167" spans="15:16" x14ac:dyDescent="0.15">
      <c r="O8167">
        <v>8166</v>
      </c>
      <c r="P8167" t="str">
        <f>IFERROR(IF(COUNTIF(個人情報!$BI$5:$BI$401,"登録番号" &amp; リスト!O8167)&gt;=1,"",IF(VLOOKUP(O8167,登録者リスト!$A$1:$D$43729,4,FALSE)=基本情報!$D$6,O8167,"")),"")</f>
        <v/>
      </c>
    </row>
    <row r="8168" spans="15:16" x14ac:dyDescent="0.15">
      <c r="O8168">
        <v>8167</v>
      </c>
      <c r="P8168" t="str">
        <f>IFERROR(IF(COUNTIF(個人情報!$BI$5:$BI$401,"登録番号" &amp; リスト!O8168)&gt;=1,"",IF(VLOOKUP(O8168,登録者リスト!$A$1:$D$43729,4,FALSE)=基本情報!$D$6,O8168,"")),"")</f>
        <v/>
      </c>
    </row>
    <row r="8169" spans="15:16" x14ac:dyDescent="0.15">
      <c r="O8169">
        <v>8168</v>
      </c>
      <c r="P8169" t="str">
        <f>IFERROR(IF(COUNTIF(個人情報!$BI$5:$BI$401,"登録番号" &amp; リスト!O8169)&gt;=1,"",IF(VLOOKUP(O8169,登録者リスト!$A$1:$D$43729,4,FALSE)=基本情報!$D$6,O8169,"")),"")</f>
        <v/>
      </c>
    </row>
    <row r="8170" spans="15:16" x14ac:dyDescent="0.15">
      <c r="O8170">
        <v>8169</v>
      </c>
      <c r="P8170" t="str">
        <f>IFERROR(IF(COUNTIF(個人情報!$BI$5:$BI$401,"登録番号" &amp; リスト!O8170)&gt;=1,"",IF(VLOOKUP(O8170,登録者リスト!$A$1:$D$43729,4,FALSE)=基本情報!$D$6,O8170,"")),"")</f>
        <v/>
      </c>
    </row>
    <row r="8171" spans="15:16" x14ac:dyDescent="0.15">
      <c r="O8171">
        <v>8170</v>
      </c>
      <c r="P8171" t="str">
        <f>IFERROR(IF(COUNTIF(個人情報!$BI$5:$BI$401,"登録番号" &amp; リスト!O8171)&gt;=1,"",IF(VLOOKUP(O8171,登録者リスト!$A$1:$D$43729,4,FALSE)=基本情報!$D$6,O8171,"")),"")</f>
        <v/>
      </c>
    </row>
    <row r="8172" spans="15:16" x14ac:dyDescent="0.15">
      <c r="O8172">
        <v>8171</v>
      </c>
      <c r="P8172" t="str">
        <f>IFERROR(IF(COUNTIF(個人情報!$BI$5:$BI$401,"登録番号" &amp; リスト!O8172)&gt;=1,"",IF(VLOOKUP(O8172,登録者リスト!$A$1:$D$43729,4,FALSE)=基本情報!$D$6,O8172,"")),"")</f>
        <v/>
      </c>
    </row>
    <row r="8173" spans="15:16" x14ac:dyDescent="0.15">
      <c r="O8173">
        <v>8172</v>
      </c>
      <c r="P8173" t="str">
        <f>IFERROR(IF(COUNTIF(個人情報!$BI$5:$BI$401,"登録番号" &amp; リスト!O8173)&gt;=1,"",IF(VLOOKUP(O8173,登録者リスト!$A$1:$D$43729,4,FALSE)=基本情報!$D$6,O8173,"")),"")</f>
        <v/>
      </c>
    </row>
    <row r="8174" spans="15:16" x14ac:dyDescent="0.15">
      <c r="O8174">
        <v>8173</v>
      </c>
      <c r="P8174" t="str">
        <f>IFERROR(IF(COUNTIF(個人情報!$BI$5:$BI$401,"登録番号" &amp; リスト!O8174)&gt;=1,"",IF(VLOOKUP(O8174,登録者リスト!$A$1:$D$43729,4,FALSE)=基本情報!$D$6,O8174,"")),"")</f>
        <v/>
      </c>
    </row>
    <row r="8175" spans="15:16" x14ac:dyDescent="0.15">
      <c r="O8175">
        <v>8174</v>
      </c>
      <c r="P8175" t="str">
        <f>IFERROR(IF(COUNTIF(個人情報!$BI$5:$BI$401,"登録番号" &amp; リスト!O8175)&gt;=1,"",IF(VLOOKUP(O8175,登録者リスト!$A$1:$D$43729,4,FALSE)=基本情報!$D$6,O8175,"")),"")</f>
        <v/>
      </c>
    </row>
    <row r="8176" spans="15:16" x14ac:dyDescent="0.15">
      <c r="O8176">
        <v>8175</v>
      </c>
      <c r="P8176" t="str">
        <f>IFERROR(IF(COUNTIF(個人情報!$BI$5:$BI$401,"登録番号" &amp; リスト!O8176)&gt;=1,"",IF(VLOOKUP(O8176,登録者リスト!$A$1:$D$43729,4,FALSE)=基本情報!$D$6,O8176,"")),"")</f>
        <v/>
      </c>
    </row>
    <row r="8177" spans="15:16" x14ac:dyDescent="0.15">
      <c r="O8177">
        <v>8176</v>
      </c>
      <c r="P8177" t="str">
        <f>IFERROR(IF(COUNTIF(個人情報!$BI$5:$BI$401,"登録番号" &amp; リスト!O8177)&gt;=1,"",IF(VLOOKUP(O8177,登録者リスト!$A$1:$D$43729,4,FALSE)=基本情報!$D$6,O8177,"")),"")</f>
        <v/>
      </c>
    </row>
    <row r="8178" spans="15:16" x14ac:dyDescent="0.15">
      <c r="O8178">
        <v>8177</v>
      </c>
      <c r="P8178" t="str">
        <f>IFERROR(IF(COUNTIF(個人情報!$BI$5:$BI$401,"登録番号" &amp; リスト!O8178)&gt;=1,"",IF(VLOOKUP(O8178,登録者リスト!$A$1:$D$43729,4,FALSE)=基本情報!$D$6,O8178,"")),"")</f>
        <v/>
      </c>
    </row>
    <row r="8179" spans="15:16" x14ac:dyDescent="0.15">
      <c r="O8179">
        <v>8178</v>
      </c>
      <c r="P8179" t="str">
        <f>IFERROR(IF(COUNTIF(個人情報!$BI$5:$BI$401,"登録番号" &amp; リスト!O8179)&gt;=1,"",IF(VLOOKUP(O8179,登録者リスト!$A$1:$D$43729,4,FALSE)=基本情報!$D$6,O8179,"")),"")</f>
        <v/>
      </c>
    </row>
    <row r="8180" spans="15:16" x14ac:dyDescent="0.15">
      <c r="O8180">
        <v>8179</v>
      </c>
      <c r="P8180" t="str">
        <f>IFERROR(IF(COUNTIF(個人情報!$BI$5:$BI$401,"登録番号" &amp; リスト!O8180)&gt;=1,"",IF(VLOOKUP(O8180,登録者リスト!$A$1:$D$43729,4,FALSE)=基本情報!$D$6,O8180,"")),"")</f>
        <v/>
      </c>
    </row>
    <row r="8181" spans="15:16" x14ac:dyDescent="0.15">
      <c r="O8181">
        <v>8180</v>
      </c>
      <c r="P8181" t="str">
        <f>IFERROR(IF(COUNTIF(個人情報!$BI$5:$BI$401,"登録番号" &amp; リスト!O8181)&gt;=1,"",IF(VLOOKUP(O8181,登録者リスト!$A$1:$D$43729,4,FALSE)=基本情報!$D$6,O8181,"")),"")</f>
        <v/>
      </c>
    </row>
    <row r="8182" spans="15:16" x14ac:dyDescent="0.15">
      <c r="O8182">
        <v>8181</v>
      </c>
      <c r="P8182" t="str">
        <f>IFERROR(IF(COUNTIF(個人情報!$BI$5:$BI$401,"登録番号" &amp; リスト!O8182)&gt;=1,"",IF(VLOOKUP(O8182,登録者リスト!$A$1:$D$43729,4,FALSE)=基本情報!$D$6,O8182,"")),"")</f>
        <v/>
      </c>
    </row>
    <row r="8183" spans="15:16" x14ac:dyDescent="0.15">
      <c r="O8183">
        <v>8182</v>
      </c>
      <c r="P8183" t="str">
        <f>IFERROR(IF(COUNTIF(個人情報!$BI$5:$BI$401,"登録番号" &amp; リスト!O8183)&gt;=1,"",IF(VLOOKUP(O8183,登録者リスト!$A$1:$D$43729,4,FALSE)=基本情報!$D$6,O8183,"")),"")</f>
        <v/>
      </c>
    </row>
    <row r="8184" spans="15:16" x14ac:dyDescent="0.15">
      <c r="O8184">
        <v>8183</v>
      </c>
      <c r="P8184" t="str">
        <f>IFERROR(IF(COUNTIF(個人情報!$BI$5:$BI$401,"登録番号" &amp; リスト!O8184)&gt;=1,"",IF(VLOOKUP(O8184,登録者リスト!$A$1:$D$43729,4,FALSE)=基本情報!$D$6,O8184,"")),"")</f>
        <v/>
      </c>
    </row>
    <row r="8185" spans="15:16" x14ac:dyDescent="0.15">
      <c r="O8185">
        <v>8184</v>
      </c>
      <c r="P8185" t="str">
        <f>IFERROR(IF(COUNTIF(個人情報!$BI$5:$BI$401,"登録番号" &amp; リスト!O8185)&gt;=1,"",IF(VLOOKUP(O8185,登録者リスト!$A$1:$D$43729,4,FALSE)=基本情報!$D$6,O8185,"")),"")</f>
        <v/>
      </c>
    </row>
    <row r="8186" spans="15:16" x14ac:dyDescent="0.15">
      <c r="O8186">
        <v>8185</v>
      </c>
      <c r="P8186" t="str">
        <f>IFERROR(IF(COUNTIF(個人情報!$BI$5:$BI$401,"登録番号" &amp; リスト!O8186)&gt;=1,"",IF(VLOOKUP(O8186,登録者リスト!$A$1:$D$43729,4,FALSE)=基本情報!$D$6,O8186,"")),"")</f>
        <v/>
      </c>
    </row>
    <row r="8187" spans="15:16" x14ac:dyDescent="0.15">
      <c r="O8187">
        <v>8186</v>
      </c>
      <c r="P8187" t="str">
        <f>IFERROR(IF(COUNTIF(個人情報!$BI$5:$BI$401,"登録番号" &amp; リスト!O8187)&gt;=1,"",IF(VLOOKUP(O8187,登録者リスト!$A$1:$D$43729,4,FALSE)=基本情報!$D$6,O8187,"")),"")</f>
        <v/>
      </c>
    </row>
    <row r="8188" spans="15:16" x14ac:dyDescent="0.15">
      <c r="O8188">
        <v>8187</v>
      </c>
      <c r="P8188" t="str">
        <f>IFERROR(IF(COUNTIF(個人情報!$BI$5:$BI$401,"登録番号" &amp; リスト!O8188)&gt;=1,"",IF(VLOOKUP(O8188,登録者リスト!$A$1:$D$43729,4,FALSE)=基本情報!$D$6,O8188,"")),"")</f>
        <v/>
      </c>
    </row>
    <row r="8189" spans="15:16" x14ac:dyDescent="0.15">
      <c r="O8189">
        <v>8188</v>
      </c>
      <c r="P8189" t="str">
        <f>IFERROR(IF(COUNTIF(個人情報!$BI$5:$BI$401,"登録番号" &amp; リスト!O8189)&gt;=1,"",IF(VLOOKUP(O8189,登録者リスト!$A$1:$D$43729,4,FALSE)=基本情報!$D$6,O8189,"")),"")</f>
        <v/>
      </c>
    </row>
    <row r="8190" spans="15:16" x14ac:dyDescent="0.15">
      <c r="O8190">
        <v>8189</v>
      </c>
      <c r="P8190" t="str">
        <f>IFERROR(IF(COUNTIF(個人情報!$BI$5:$BI$401,"登録番号" &amp; リスト!O8190)&gt;=1,"",IF(VLOOKUP(O8190,登録者リスト!$A$1:$D$43729,4,FALSE)=基本情報!$D$6,O8190,"")),"")</f>
        <v/>
      </c>
    </row>
    <row r="8191" spans="15:16" x14ac:dyDescent="0.15">
      <c r="O8191">
        <v>8190</v>
      </c>
      <c r="P8191" t="str">
        <f>IFERROR(IF(COUNTIF(個人情報!$BI$5:$BI$401,"登録番号" &amp; リスト!O8191)&gt;=1,"",IF(VLOOKUP(O8191,登録者リスト!$A$1:$D$43729,4,FALSE)=基本情報!$D$6,O8191,"")),"")</f>
        <v/>
      </c>
    </row>
    <row r="8192" spans="15:16" x14ac:dyDescent="0.15">
      <c r="O8192">
        <v>8191</v>
      </c>
      <c r="P8192" t="str">
        <f>IFERROR(IF(COUNTIF(個人情報!$BI$5:$BI$401,"登録番号" &amp; リスト!O8192)&gt;=1,"",IF(VLOOKUP(O8192,登録者リスト!$A$1:$D$43729,4,FALSE)=基本情報!$D$6,O8192,"")),"")</f>
        <v/>
      </c>
    </row>
    <row r="8193" spans="15:16" x14ac:dyDescent="0.15">
      <c r="O8193">
        <v>8192</v>
      </c>
      <c r="P8193" t="str">
        <f>IFERROR(IF(COUNTIF(個人情報!$BI$5:$BI$401,"登録番号" &amp; リスト!O8193)&gt;=1,"",IF(VLOOKUP(O8193,登録者リスト!$A$1:$D$43729,4,FALSE)=基本情報!$D$6,O8193,"")),"")</f>
        <v/>
      </c>
    </row>
    <row r="8194" spans="15:16" x14ac:dyDescent="0.15">
      <c r="O8194">
        <v>8193</v>
      </c>
      <c r="P8194" t="str">
        <f>IFERROR(IF(COUNTIF(個人情報!$BI$5:$BI$401,"登録番号" &amp; リスト!O8194)&gt;=1,"",IF(VLOOKUP(O8194,登録者リスト!$A$1:$D$43729,4,FALSE)=基本情報!$D$6,O8194,"")),"")</f>
        <v/>
      </c>
    </row>
    <row r="8195" spans="15:16" x14ac:dyDescent="0.15">
      <c r="O8195">
        <v>8194</v>
      </c>
      <c r="P8195" t="str">
        <f>IFERROR(IF(COUNTIF(個人情報!$BI$5:$BI$401,"登録番号" &amp; リスト!O8195)&gt;=1,"",IF(VLOOKUP(O8195,登録者リスト!$A$1:$D$43729,4,FALSE)=基本情報!$D$6,O8195,"")),"")</f>
        <v/>
      </c>
    </row>
    <row r="8196" spans="15:16" x14ac:dyDescent="0.15">
      <c r="O8196">
        <v>8195</v>
      </c>
      <c r="P8196" t="str">
        <f>IFERROR(IF(COUNTIF(個人情報!$BI$5:$BI$401,"登録番号" &amp; リスト!O8196)&gt;=1,"",IF(VLOOKUP(O8196,登録者リスト!$A$1:$D$43729,4,FALSE)=基本情報!$D$6,O8196,"")),"")</f>
        <v/>
      </c>
    </row>
    <row r="8197" spans="15:16" x14ac:dyDescent="0.15">
      <c r="O8197">
        <v>8196</v>
      </c>
      <c r="P8197" t="str">
        <f>IFERROR(IF(COUNTIF(個人情報!$BI$5:$BI$401,"登録番号" &amp; リスト!O8197)&gt;=1,"",IF(VLOOKUP(O8197,登録者リスト!$A$1:$D$43729,4,FALSE)=基本情報!$D$6,O8197,"")),"")</f>
        <v/>
      </c>
    </row>
    <row r="8198" spans="15:16" x14ac:dyDescent="0.15">
      <c r="O8198">
        <v>8197</v>
      </c>
      <c r="P8198" t="str">
        <f>IFERROR(IF(COUNTIF(個人情報!$BI$5:$BI$401,"登録番号" &amp; リスト!O8198)&gt;=1,"",IF(VLOOKUP(O8198,登録者リスト!$A$1:$D$43729,4,FALSE)=基本情報!$D$6,O8198,"")),"")</f>
        <v/>
      </c>
    </row>
    <row r="8199" spans="15:16" x14ac:dyDescent="0.15">
      <c r="O8199">
        <v>8198</v>
      </c>
      <c r="P8199" t="str">
        <f>IFERROR(IF(COUNTIF(個人情報!$BI$5:$BI$401,"登録番号" &amp; リスト!O8199)&gt;=1,"",IF(VLOOKUP(O8199,登録者リスト!$A$1:$D$43729,4,FALSE)=基本情報!$D$6,O8199,"")),"")</f>
        <v/>
      </c>
    </row>
    <row r="8200" spans="15:16" x14ac:dyDescent="0.15">
      <c r="O8200">
        <v>8199</v>
      </c>
      <c r="P8200" t="str">
        <f>IFERROR(IF(COUNTIF(個人情報!$BI$5:$BI$401,"登録番号" &amp; リスト!O8200)&gt;=1,"",IF(VLOOKUP(O8200,登録者リスト!$A$1:$D$43729,4,FALSE)=基本情報!$D$6,O8200,"")),"")</f>
        <v/>
      </c>
    </row>
    <row r="8201" spans="15:16" x14ac:dyDescent="0.15">
      <c r="O8201">
        <v>8200</v>
      </c>
      <c r="P8201" t="str">
        <f>IFERROR(IF(COUNTIF(個人情報!$BI$5:$BI$401,"登録番号" &amp; リスト!O8201)&gt;=1,"",IF(VLOOKUP(O8201,登録者リスト!$A$1:$D$43729,4,FALSE)=基本情報!$D$6,O8201,"")),"")</f>
        <v/>
      </c>
    </row>
    <row r="8202" spans="15:16" x14ac:dyDescent="0.15">
      <c r="O8202">
        <v>8201</v>
      </c>
      <c r="P8202" t="str">
        <f>IFERROR(IF(COUNTIF(個人情報!$BI$5:$BI$401,"登録番号" &amp; リスト!O8202)&gt;=1,"",IF(VLOOKUP(O8202,登録者リスト!$A$1:$D$43729,4,FALSE)=基本情報!$D$6,O8202,"")),"")</f>
        <v/>
      </c>
    </row>
    <row r="8203" spans="15:16" x14ac:dyDescent="0.15">
      <c r="O8203">
        <v>8202</v>
      </c>
      <c r="P8203" t="str">
        <f>IFERROR(IF(COUNTIF(個人情報!$BI$5:$BI$401,"登録番号" &amp; リスト!O8203)&gt;=1,"",IF(VLOOKUP(O8203,登録者リスト!$A$1:$D$43729,4,FALSE)=基本情報!$D$6,O8203,"")),"")</f>
        <v/>
      </c>
    </row>
    <row r="8204" spans="15:16" x14ac:dyDescent="0.15">
      <c r="O8204">
        <v>8203</v>
      </c>
      <c r="P8204" t="str">
        <f>IFERROR(IF(COUNTIF(個人情報!$BI$5:$BI$401,"登録番号" &amp; リスト!O8204)&gt;=1,"",IF(VLOOKUP(O8204,登録者リスト!$A$1:$D$43729,4,FALSE)=基本情報!$D$6,O8204,"")),"")</f>
        <v/>
      </c>
    </row>
    <row r="8205" spans="15:16" x14ac:dyDescent="0.15">
      <c r="O8205">
        <v>8204</v>
      </c>
      <c r="P8205" t="str">
        <f>IFERROR(IF(COUNTIF(個人情報!$BI$5:$BI$401,"登録番号" &amp; リスト!O8205)&gt;=1,"",IF(VLOOKUP(O8205,登録者リスト!$A$1:$D$43729,4,FALSE)=基本情報!$D$6,O8205,"")),"")</f>
        <v/>
      </c>
    </row>
    <row r="8206" spans="15:16" x14ac:dyDescent="0.15">
      <c r="O8206">
        <v>8205</v>
      </c>
      <c r="P8206" t="str">
        <f>IFERROR(IF(COUNTIF(個人情報!$BI$5:$BI$401,"登録番号" &amp; リスト!O8206)&gt;=1,"",IF(VLOOKUP(O8206,登録者リスト!$A$1:$D$43729,4,FALSE)=基本情報!$D$6,O8206,"")),"")</f>
        <v/>
      </c>
    </row>
    <row r="8207" spans="15:16" x14ac:dyDescent="0.15">
      <c r="O8207">
        <v>8206</v>
      </c>
      <c r="P8207" t="str">
        <f>IFERROR(IF(COUNTIF(個人情報!$BI$5:$BI$401,"登録番号" &amp; リスト!O8207)&gt;=1,"",IF(VLOOKUP(O8207,登録者リスト!$A$1:$D$43729,4,FALSE)=基本情報!$D$6,O8207,"")),"")</f>
        <v/>
      </c>
    </row>
    <row r="8208" spans="15:16" x14ac:dyDescent="0.15">
      <c r="O8208">
        <v>8207</v>
      </c>
      <c r="P8208" t="str">
        <f>IFERROR(IF(COUNTIF(個人情報!$BI$5:$BI$401,"登録番号" &amp; リスト!O8208)&gt;=1,"",IF(VLOOKUP(O8208,登録者リスト!$A$1:$D$43729,4,FALSE)=基本情報!$D$6,O8208,"")),"")</f>
        <v/>
      </c>
    </row>
    <row r="8209" spans="15:16" x14ac:dyDescent="0.15">
      <c r="O8209">
        <v>8208</v>
      </c>
      <c r="P8209" t="str">
        <f>IFERROR(IF(COUNTIF(個人情報!$BI$5:$BI$401,"登録番号" &amp; リスト!O8209)&gt;=1,"",IF(VLOOKUP(O8209,登録者リスト!$A$1:$D$43729,4,FALSE)=基本情報!$D$6,O8209,"")),"")</f>
        <v/>
      </c>
    </row>
    <row r="8210" spans="15:16" x14ac:dyDescent="0.15">
      <c r="O8210">
        <v>8209</v>
      </c>
      <c r="P8210" t="str">
        <f>IFERROR(IF(COUNTIF(個人情報!$BI$5:$BI$401,"登録番号" &amp; リスト!O8210)&gt;=1,"",IF(VLOOKUP(O8210,登録者リスト!$A$1:$D$43729,4,FALSE)=基本情報!$D$6,O8210,"")),"")</f>
        <v/>
      </c>
    </row>
    <row r="8211" spans="15:16" x14ac:dyDescent="0.15">
      <c r="O8211">
        <v>8210</v>
      </c>
      <c r="P8211" t="str">
        <f>IFERROR(IF(COUNTIF(個人情報!$BI$5:$BI$401,"登録番号" &amp; リスト!O8211)&gt;=1,"",IF(VLOOKUP(O8211,登録者リスト!$A$1:$D$43729,4,FALSE)=基本情報!$D$6,O8211,"")),"")</f>
        <v/>
      </c>
    </row>
    <row r="8212" spans="15:16" x14ac:dyDescent="0.15">
      <c r="O8212">
        <v>8211</v>
      </c>
      <c r="P8212" t="str">
        <f>IFERROR(IF(COUNTIF(個人情報!$BI$5:$BI$401,"登録番号" &amp; リスト!O8212)&gt;=1,"",IF(VLOOKUP(O8212,登録者リスト!$A$1:$D$43729,4,FALSE)=基本情報!$D$6,O8212,"")),"")</f>
        <v/>
      </c>
    </row>
    <row r="8213" spans="15:16" x14ac:dyDescent="0.15">
      <c r="O8213">
        <v>8212</v>
      </c>
      <c r="P8213" t="str">
        <f>IFERROR(IF(COUNTIF(個人情報!$BI$5:$BI$401,"登録番号" &amp; リスト!O8213)&gt;=1,"",IF(VLOOKUP(O8213,登録者リスト!$A$1:$D$43729,4,FALSE)=基本情報!$D$6,O8213,"")),"")</f>
        <v/>
      </c>
    </row>
    <row r="8214" spans="15:16" x14ac:dyDescent="0.15">
      <c r="O8214">
        <v>8213</v>
      </c>
      <c r="P8214" t="str">
        <f>IFERROR(IF(COUNTIF(個人情報!$BI$5:$BI$401,"登録番号" &amp; リスト!O8214)&gt;=1,"",IF(VLOOKUP(O8214,登録者リスト!$A$1:$D$43729,4,FALSE)=基本情報!$D$6,O8214,"")),"")</f>
        <v/>
      </c>
    </row>
    <row r="8215" spans="15:16" x14ac:dyDescent="0.15">
      <c r="O8215">
        <v>8214</v>
      </c>
      <c r="P8215" t="str">
        <f>IFERROR(IF(COUNTIF(個人情報!$BI$5:$BI$401,"登録番号" &amp; リスト!O8215)&gt;=1,"",IF(VLOOKUP(O8215,登録者リスト!$A$1:$D$43729,4,FALSE)=基本情報!$D$6,O8215,"")),"")</f>
        <v/>
      </c>
    </row>
    <row r="8216" spans="15:16" x14ac:dyDescent="0.15">
      <c r="O8216">
        <v>8215</v>
      </c>
      <c r="P8216" t="str">
        <f>IFERROR(IF(COUNTIF(個人情報!$BI$5:$BI$401,"登録番号" &amp; リスト!O8216)&gt;=1,"",IF(VLOOKUP(O8216,登録者リスト!$A$1:$D$43729,4,FALSE)=基本情報!$D$6,O8216,"")),"")</f>
        <v/>
      </c>
    </row>
    <row r="8217" spans="15:16" x14ac:dyDescent="0.15">
      <c r="O8217">
        <v>8216</v>
      </c>
      <c r="P8217" t="str">
        <f>IFERROR(IF(COUNTIF(個人情報!$BI$5:$BI$401,"登録番号" &amp; リスト!O8217)&gt;=1,"",IF(VLOOKUP(O8217,登録者リスト!$A$1:$D$43729,4,FALSE)=基本情報!$D$6,O8217,"")),"")</f>
        <v/>
      </c>
    </row>
    <row r="8218" spans="15:16" x14ac:dyDescent="0.15">
      <c r="O8218">
        <v>8217</v>
      </c>
      <c r="P8218" t="str">
        <f>IFERROR(IF(COUNTIF(個人情報!$BI$5:$BI$401,"登録番号" &amp; リスト!O8218)&gt;=1,"",IF(VLOOKUP(O8218,登録者リスト!$A$1:$D$43729,4,FALSE)=基本情報!$D$6,O8218,"")),"")</f>
        <v/>
      </c>
    </row>
    <row r="8219" spans="15:16" x14ac:dyDescent="0.15">
      <c r="O8219">
        <v>8218</v>
      </c>
      <c r="P8219" t="str">
        <f>IFERROR(IF(COUNTIF(個人情報!$BI$5:$BI$401,"登録番号" &amp; リスト!O8219)&gt;=1,"",IF(VLOOKUP(O8219,登録者リスト!$A$1:$D$43729,4,FALSE)=基本情報!$D$6,O8219,"")),"")</f>
        <v/>
      </c>
    </row>
    <row r="8220" spans="15:16" x14ac:dyDescent="0.15">
      <c r="O8220">
        <v>8219</v>
      </c>
      <c r="P8220" t="str">
        <f>IFERROR(IF(COUNTIF(個人情報!$BI$5:$BI$401,"登録番号" &amp; リスト!O8220)&gt;=1,"",IF(VLOOKUP(O8220,登録者リスト!$A$1:$D$43729,4,FALSE)=基本情報!$D$6,O8220,"")),"")</f>
        <v/>
      </c>
    </row>
    <row r="8221" spans="15:16" x14ac:dyDescent="0.15">
      <c r="O8221">
        <v>8220</v>
      </c>
      <c r="P8221" t="str">
        <f>IFERROR(IF(COUNTIF(個人情報!$BI$5:$BI$401,"登録番号" &amp; リスト!O8221)&gt;=1,"",IF(VLOOKUP(O8221,登録者リスト!$A$1:$D$43729,4,FALSE)=基本情報!$D$6,O8221,"")),"")</f>
        <v/>
      </c>
    </row>
    <row r="8222" spans="15:16" x14ac:dyDescent="0.15">
      <c r="O8222">
        <v>8221</v>
      </c>
      <c r="P8222" t="str">
        <f>IFERROR(IF(COUNTIF(個人情報!$BI$5:$BI$401,"登録番号" &amp; リスト!O8222)&gt;=1,"",IF(VLOOKUP(O8222,登録者リスト!$A$1:$D$43729,4,FALSE)=基本情報!$D$6,O8222,"")),"")</f>
        <v/>
      </c>
    </row>
    <row r="8223" spans="15:16" x14ac:dyDescent="0.15">
      <c r="O8223">
        <v>8222</v>
      </c>
      <c r="P8223" t="str">
        <f>IFERROR(IF(COUNTIF(個人情報!$BI$5:$BI$401,"登録番号" &amp; リスト!O8223)&gt;=1,"",IF(VLOOKUP(O8223,登録者リスト!$A$1:$D$43729,4,FALSE)=基本情報!$D$6,O8223,"")),"")</f>
        <v/>
      </c>
    </row>
    <row r="8224" spans="15:16" x14ac:dyDescent="0.15">
      <c r="O8224">
        <v>8223</v>
      </c>
      <c r="P8224" t="str">
        <f>IFERROR(IF(COUNTIF(個人情報!$BI$5:$BI$401,"登録番号" &amp; リスト!O8224)&gt;=1,"",IF(VLOOKUP(O8224,登録者リスト!$A$1:$D$43729,4,FALSE)=基本情報!$D$6,O8224,"")),"")</f>
        <v/>
      </c>
    </row>
    <row r="8225" spans="15:16" x14ac:dyDescent="0.15">
      <c r="O8225">
        <v>8224</v>
      </c>
      <c r="P8225" t="str">
        <f>IFERROR(IF(COUNTIF(個人情報!$BI$5:$BI$401,"登録番号" &amp; リスト!O8225)&gt;=1,"",IF(VLOOKUP(O8225,登録者リスト!$A$1:$D$43729,4,FALSE)=基本情報!$D$6,O8225,"")),"")</f>
        <v/>
      </c>
    </row>
    <row r="8226" spans="15:16" x14ac:dyDescent="0.15">
      <c r="O8226">
        <v>8225</v>
      </c>
      <c r="P8226" t="str">
        <f>IFERROR(IF(COUNTIF(個人情報!$BI$5:$BI$401,"登録番号" &amp; リスト!O8226)&gt;=1,"",IF(VLOOKUP(O8226,登録者リスト!$A$1:$D$43729,4,FALSE)=基本情報!$D$6,O8226,"")),"")</f>
        <v/>
      </c>
    </row>
    <row r="8227" spans="15:16" x14ac:dyDescent="0.15">
      <c r="O8227">
        <v>8226</v>
      </c>
      <c r="P8227" t="str">
        <f>IFERROR(IF(COUNTIF(個人情報!$BI$5:$BI$401,"登録番号" &amp; リスト!O8227)&gt;=1,"",IF(VLOOKUP(O8227,登録者リスト!$A$1:$D$43729,4,FALSE)=基本情報!$D$6,O8227,"")),"")</f>
        <v/>
      </c>
    </row>
    <row r="8228" spans="15:16" x14ac:dyDescent="0.15">
      <c r="O8228">
        <v>8227</v>
      </c>
      <c r="P8228" t="str">
        <f>IFERROR(IF(COUNTIF(個人情報!$BI$5:$BI$401,"登録番号" &amp; リスト!O8228)&gt;=1,"",IF(VLOOKUP(O8228,登録者リスト!$A$1:$D$43729,4,FALSE)=基本情報!$D$6,O8228,"")),"")</f>
        <v/>
      </c>
    </row>
    <row r="8229" spans="15:16" x14ac:dyDescent="0.15">
      <c r="O8229">
        <v>8228</v>
      </c>
      <c r="P8229" t="str">
        <f>IFERROR(IF(COUNTIF(個人情報!$BI$5:$BI$401,"登録番号" &amp; リスト!O8229)&gt;=1,"",IF(VLOOKUP(O8229,登録者リスト!$A$1:$D$43729,4,FALSE)=基本情報!$D$6,O8229,"")),"")</f>
        <v/>
      </c>
    </row>
    <row r="8230" spans="15:16" x14ac:dyDescent="0.15">
      <c r="O8230">
        <v>8229</v>
      </c>
      <c r="P8230" t="str">
        <f>IFERROR(IF(COUNTIF(個人情報!$BI$5:$BI$401,"登録番号" &amp; リスト!O8230)&gt;=1,"",IF(VLOOKUP(O8230,登録者リスト!$A$1:$D$43729,4,FALSE)=基本情報!$D$6,O8230,"")),"")</f>
        <v/>
      </c>
    </row>
    <row r="8231" spans="15:16" x14ac:dyDescent="0.15">
      <c r="O8231">
        <v>8230</v>
      </c>
      <c r="P8231" t="str">
        <f>IFERROR(IF(COUNTIF(個人情報!$BI$5:$BI$401,"登録番号" &amp; リスト!O8231)&gt;=1,"",IF(VLOOKUP(O8231,登録者リスト!$A$1:$D$43729,4,FALSE)=基本情報!$D$6,O8231,"")),"")</f>
        <v/>
      </c>
    </row>
    <row r="8232" spans="15:16" x14ac:dyDescent="0.15">
      <c r="O8232">
        <v>8231</v>
      </c>
      <c r="P8232" t="str">
        <f>IFERROR(IF(COUNTIF(個人情報!$BI$5:$BI$401,"登録番号" &amp; リスト!O8232)&gt;=1,"",IF(VLOOKUP(O8232,登録者リスト!$A$1:$D$43729,4,FALSE)=基本情報!$D$6,O8232,"")),"")</f>
        <v/>
      </c>
    </row>
    <row r="8233" spans="15:16" x14ac:dyDescent="0.15">
      <c r="O8233">
        <v>8232</v>
      </c>
      <c r="P8233" t="str">
        <f>IFERROR(IF(COUNTIF(個人情報!$BI$5:$BI$401,"登録番号" &amp; リスト!O8233)&gt;=1,"",IF(VLOOKUP(O8233,登録者リスト!$A$1:$D$43729,4,FALSE)=基本情報!$D$6,O8233,"")),"")</f>
        <v/>
      </c>
    </row>
    <row r="8234" spans="15:16" x14ac:dyDescent="0.15">
      <c r="O8234">
        <v>8233</v>
      </c>
      <c r="P8234" t="str">
        <f>IFERROR(IF(COUNTIF(個人情報!$BI$5:$BI$401,"登録番号" &amp; リスト!O8234)&gt;=1,"",IF(VLOOKUP(O8234,登録者リスト!$A$1:$D$43729,4,FALSE)=基本情報!$D$6,O8234,"")),"")</f>
        <v/>
      </c>
    </row>
    <row r="8235" spans="15:16" x14ac:dyDescent="0.15">
      <c r="O8235">
        <v>8234</v>
      </c>
      <c r="P8235" t="str">
        <f>IFERROR(IF(COUNTIF(個人情報!$BI$5:$BI$401,"登録番号" &amp; リスト!O8235)&gt;=1,"",IF(VLOOKUP(O8235,登録者リスト!$A$1:$D$43729,4,FALSE)=基本情報!$D$6,O8235,"")),"")</f>
        <v/>
      </c>
    </row>
    <row r="8236" spans="15:16" x14ac:dyDescent="0.15">
      <c r="O8236">
        <v>8235</v>
      </c>
      <c r="P8236" t="str">
        <f>IFERROR(IF(COUNTIF(個人情報!$BI$5:$BI$401,"登録番号" &amp; リスト!O8236)&gt;=1,"",IF(VLOOKUP(O8236,登録者リスト!$A$1:$D$43729,4,FALSE)=基本情報!$D$6,O8236,"")),"")</f>
        <v/>
      </c>
    </row>
    <row r="8237" spans="15:16" x14ac:dyDescent="0.15">
      <c r="O8237">
        <v>8236</v>
      </c>
      <c r="P8237" t="str">
        <f>IFERROR(IF(COUNTIF(個人情報!$BI$5:$BI$401,"登録番号" &amp; リスト!O8237)&gt;=1,"",IF(VLOOKUP(O8237,登録者リスト!$A$1:$D$43729,4,FALSE)=基本情報!$D$6,O8237,"")),"")</f>
        <v/>
      </c>
    </row>
    <row r="8238" spans="15:16" x14ac:dyDescent="0.15">
      <c r="O8238">
        <v>8237</v>
      </c>
      <c r="P8238" t="str">
        <f>IFERROR(IF(COUNTIF(個人情報!$BI$5:$BI$401,"登録番号" &amp; リスト!O8238)&gt;=1,"",IF(VLOOKUP(O8238,登録者リスト!$A$1:$D$43729,4,FALSE)=基本情報!$D$6,O8238,"")),"")</f>
        <v/>
      </c>
    </row>
    <row r="8239" spans="15:16" x14ac:dyDescent="0.15">
      <c r="O8239">
        <v>8238</v>
      </c>
      <c r="P8239" t="str">
        <f>IFERROR(IF(COUNTIF(個人情報!$BI$5:$BI$401,"登録番号" &amp; リスト!O8239)&gt;=1,"",IF(VLOOKUP(O8239,登録者リスト!$A$1:$D$43729,4,FALSE)=基本情報!$D$6,O8239,"")),"")</f>
        <v/>
      </c>
    </row>
    <row r="8240" spans="15:16" x14ac:dyDescent="0.15">
      <c r="O8240">
        <v>8239</v>
      </c>
      <c r="P8240" t="str">
        <f>IFERROR(IF(COUNTIF(個人情報!$BI$5:$BI$401,"登録番号" &amp; リスト!O8240)&gt;=1,"",IF(VLOOKUP(O8240,登録者リスト!$A$1:$D$43729,4,FALSE)=基本情報!$D$6,O8240,"")),"")</f>
        <v/>
      </c>
    </row>
    <row r="8241" spans="15:16" x14ac:dyDescent="0.15">
      <c r="O8241">
        <v>8240</v>
      </c>
      <c r="P8241" t="str">
        <f>IFERROR(IF(COUNTIF(個人情報!$BI$5:$BI$401,"登録番号" &amp; リスト!O8241)&gt;=1,"",IF(VLOOKUP(O8241,登録者リスト!$A$1:$D$43729,4,FALSE)=基本情報!$D$6,O8241,"")),"")</f>
        <v/>
      </c>
    </row>
    <row r="8242" spans="15:16" x14ac:dyDescent="0.15">
      <c r="O8242">
        <v>8241</v>
      </c>
      <c r="P8242" t="str">
        <f>IFERROR(IF(COUNTIF(個人情報!$BI$5:$BI$401,"登録番号" &amp; リスト!O8242)&gt;=1,"",IF(VLOOKUP(O8242,登録者リスト!$A$1:$D$43729,4,FALSE)=基本情報!$D$6,O8242,"")),"")</f>
        <v/>
      </c>
    </row>
    <row r="8243" spans="15:16" x14ac:dyDescent="0.15">
      <c r="O8243">
        <v>8242</v>
      </c>
      <c r="P8243" t="str">
        <f>IFERROR(IF(COUNTIF(個人情報!$BI$5:$BI$401,"登録番号" &amp; リスト!O8243)&gt;=1,"",IF(VLOOKUP(O8243,登録者リスト!$A$1:$D$43729,4,FALSE)=基本情報!$D$6,O8243,"")),"")</f>
        <v/>
      </c>
    </row>
    <row r="8244" spans="15:16" x14ac:dyDescent="0.15">
      <c r="O8244">
        <v>8243</v>
      </c>
      <c r="P8244" t="str">
        <f>IFERROR(IF(COUNTIF(個人情報!$BI$5:$BI$401,"登録番号" &amp; リスト!O8244)&gt;=1,"",IF(VLOOKUP(O8244,登録者リスト!$A$1:$D$43729,4,FALSE)=基本情報!$D$6,O8244,"")),"")</f>
        <v/>
      </c>
    </row>
    <row r="8245" spans="15:16" x14ac:dyDescent="0.15">
      <c r="O8245">
        <v>8244</v>
      </c>
      <c r="P8245" t="str">
        <f>IFERROR(IF(COUNTIF(個人情報!$BI$5:$BI$401,"登録番号" &amp; リスト!O8245)&gt;=1,"",IF(VLOOKUP(O8245,登録者リスト!$A$1:$D$43729,4,FALSE)=基本情報!$D$6,O8245,"")),"")</f>
        <v/>
      </c>
    </row>
    <row r="8246" spans="15:16" x14ac:dyDescent="0.15">
      <c r="O8246">
        <v>8245</v>
      </c>
      <c r="P8246" t="str">
        <f>IFERROR(IF(COUNTIF(個人情報!$BI$5:$BI$401,"登録番号" &amp; リスト!O8246)&gt;=1,"",IF(VLOOKUP(O8246,登録者リスト!$A$1:$D$43729,4,FALSE)=基本情報!$D$6,O8246,"")),"")</f>
        <v/>
      </c>
    </row>
    <row r="8247" spans="15:16" x14ac:dyDescent="0.15">
      <c r="O8247">
        <v>8246</v>
      </c>
      <c r="P8247" t="str">
        <f>IFERROR(IF(COUNTIF(個人情報!$BI$5:$BI$401,"登録番号" &amp; リスト!O8247)&gt;=1,"",IF(VLOOKUP(O8247,登録者リスト!$A$1:$D$43729,4,FALSE)=基本情報!$D$6,O8247,"")),"")</f>
        <v/>
      </c>
    </row>
    <row r="8248" spans="15:16" x14ac:dyDescent="0.15">
      <c r="O8248">
        <v>8247</v>
      </c>
      <c r="P8248" t="str">
        <f>IFERROR(IF(COUNTIF(個人情報!$BI$5:$BI$401,"登録番号" &amp; リスト!O8248)&gt;=1,"",IF(VLOOKUP(O8248,登録者リスト!$A$1:$D$43729,4,FALSE)=基本情報!$D$6,O8248,"")),"")</f>
        <v/>
      </c>
    </row>
    <row r="8249" spans="15:16" x14ac:dyDescent="0.15">
      <c r="O8249">
        <v>8248</v>
      </c>
      <c r="P8249" t="str">
        <f>IFERROR(IF(COUNTIF(個人情報!$BI$5:$BI$401,"登録番号" &amp; リスト!O8249)&gt;=1,"",IF(VLOOKUP(O8249,登録者リスト!$A$1:$D$43729,4,FALSE)=基本情報!$D$6,O8249,"")),"")</f>
        <v/>
      </c>
    </row>
    <row r="8250" spans="15:16" x14ac:dyDescent="0.15">
      <c r="O8250">
        <v>8249</v>
      </c>
      <c r="P8250" t="str">
        <f>IFERROR(IF(COUNTIF(個人情報!$BI$5:$BI$401,"登録番号" &amp; リスト!O8250)&gt;=1,"",IF(VLOOKUP(O8250,登録者リスト!$A$1:$D$43729,4,FALSE)=基本情報!$D$6,O8250,"")),"")</f>
        <v/>
      </c>
    </row>
    <row r="8251" spans="15:16" x14ac:dyDescent="0.15">
      <c r="O8251">
        <v>8250</v>
      </c>
      <c r="P8251" t="str">
        <f>IFERROR(IF(COUNTIF(個人情報!$BI$5:$BI$401,"登録番号" &amp; リスト!O8251)&gt;=1,"",IF(VLOOKUP(O8251,登録者リスト!$A$1:$D$43729,4,FALSE)=基本情報!$D$6,O8251,"")),"")</f>
        <v/>
      </c>
    </row>
    <row r="8252" spans="15:16" x14ac:dyDescent="0.15">
      <c r="O8252">
        <v>8251</v>
      </c>
      <c r="P8252" t="str">
        <f>IFERROR(IF(COUNTIF(個人情報!$BI$5:$BI$401,"登録番号" &amp; リスト!O8252)&gt;=1,"",IF(VLOOKUP(O8252,登録者リスト!$A$1:$D$43729,4,FALSE)=基本情報!$D$6,O8252,"")),"")</f>
        <v/>
      </c>
    </row>
    <row r="8253" spans="15:16" x14ac:dyDescent="0.15">
      <c r="O8253">
        <v>8252</v>
      </c>
      <c r="P8253" t="str">
        <f>IFERROR(IF(COUNTIF(個人情報!$BI$5:$BI$401,"登録番号" &amp; リスト!O8253)&gt;=1,"",IF(VLOOKUP(O8253,登録者リスト!$A$1:$D$43729,4,FALSE)=基本情報!$D$6,O8253,"")),"")</f>
        <v/>
      </c>
    </row>
    <row r="8254" spans="15:16" x14ac:dyDescent="0.15">
      <c r="O8254">
        <v>8253</v>
      </c>
      <c r="P8254" t="str">
        <f>IFERROR(IF(COUNTIF(個人情報!$BI$5:$BI$401,"登録番号" &amp; リスト!O8254)&gt;=1,"",IF(VLOOKUP(O8254,登録者リスト!$A$1:$D$43729,4,FALSE)=基本情報!$D$6,O8254,"")),"")</f>
        <v/>
      </c>
    </row>
    <row r="8255" spans="15:16" x14ac:dyDescent="0.15">
      <c r="O8255">
        <v>8254</v>
      </c>
      <c r="P8255" t="str">
        <f>IFERROR(IF(COUNTIF(個人情報!$BI$5:$BI$401,"登録番号" &amp; リスト!O8255)&gt;=1,"",IF(VLOOKUP(O8255,登録者リスト!$A$1:$D$43729,4,FALSE)=基本情報!$D$6,O8255,"")),"")</f>
        <v/>
      </c>
    </row>
    <row r="8256" spans="15:16" x14ac:dyDescent="0.15">
      <c r="O8256">
        <v>8255</v>
      </c>
      <c r="P8256" t="str">
        <f>IFERROR(IF(COUNTIF(個人情報!$BI$5:$BI$401,"登録番号" &amp; リスト!O8256)&gt;=1,"",IF(VLOOKUP(O8256,登録者リスト!$A$1:$D$43729,4,FALSE)=基本情報!$D$6,O8256,"")),"")</f>
        <v/>
      </c>
    </row>
    <row r="8257" spans="15:16" x14ac:dyDescent="0.15">
      <c r="O8257">
        <v>8256</v>
      </c>
      <c r="P8257" t="str">
        <f>IFERROR(IF(COUNTIF(個人情報!$BI$5:$BI$401,"登録番号" &amp; リスト!O8257)&gt;=1,"",IF(VLOOKUP(O8257,登録者リスト!$A$1:$D$43729,4,FALSE)=基本情報!$D$6,O8257,"")),"")</f>
        <v/>
      </c>
    </row>
    <row r="8258" spans="15:16" x14ac:dyDescent="0.15">
      <c r="O8258">
        <v>8257</v>
      </c>
      <c r="P8258" t="str">
        <f>IFERROR(IF(COUNTIF(個人情報!$BI$5:$BI$401,"登録番号" &amp; リスト!O8258)&gt;=1,"",IF(VLOOKUP(O8258,登録者リスト!$A$1:$D$43729,4,FALSE)=基本情報!$D$6,O8258,"")),"")</f>
        <v/>
      </c>
    </row>
    <row r="8259" spans="15:16" x14ac:dyDescent="0.15">
      <c r="O8259">
        <v>8258</v>
      </c>
      <c r="P8259" t="str">
        <f>IFERROR(IF(COUNTIF(個人情報!$BI$5:$BI$401,"登録番号" &amp; リスト!O8259)&gt;=1,"",IF(VLOOKUP(O8259,登録者リスト!$A$1:$D$43729,4,FALSE)=基本情報!$D$6,O8259,"")),"")</f>
        <v/>
      </c>
    </row>
    <row r="8260" spans="15:16" x14ac:dyDescent="0.15">
      <c r="O8260">
        <v>8259</v>
      </c>
      <c r="P8260" t="str">
        <f>IFERROR(IF(COUNTIF(個人情報!$BI$5:$BI$401,"登録番号" &amp; リスト!O8260)&gt;=1,"",IF(VLOOKUP(O8260,登録者リスト!$A$1:$D$43729,4,FALSE)=基本情報!$D$6,O8260,"")),"")</f>
        <v/>
      </c>
    </row>
    <row r="8261" spans="15:16" x14ac:dyDescent="0.15">
      <c r="O8261">
        <v>8260</v>
      </c>
      <c r="P8261" t="str">
        <f>IFERROR(IF(COUNTIF(個人情報!$BI$5:$BI$401,"登録番号" &amp; リスト!O8261)&gt;=1,"",IF(VLOOKUP(O8261,登録者リスト!$A$1:$D$43729,4,FALSE)=基本情報!$D$6,O8261,"")),"")</f>
        <v/>
      </c>
    </row>
    <row r="8262" spans="15:16" x14ac:dyDescent="0.15">
      <c r="O8262">
        <v>8261</v>
      </c>
      <c r="P8262" t="str">
        <f>IFERROR(IF(COUNTIF(個人情報!$BI$5:$BI$401,"登録番号" &amp; リスト!O8262)&gt;=1,"",IF(VLOOKUP(O8262,登録者リスト!$A$1:$D$43729,4,FALSE)=基本情報!$D$6,O8262,"")),"")</f>
        <v/>
      </c>
    </row>
    <row r="8263" spans="15:16" x14ac:dyDescent="0.15">
      <c r="O8263">
        <v>8262</v>
      </c>
      <c r="P8263" t="str">
        <f>IFERROR(IF(COUNTIF(個人情報!$BI$5:$BI$401,"登録番号" &amp; リスト!O8263)&gt;=1,"",IF(VLOOKUP(O8263,登録者リスト!$A$1:$D$43729,4,FALSE)=基本情報!$D$6,O8263,"")),"")</f>
        <v/>
      </c>
    </row>
    <row r="8264" spans="15:16" x14ac:dyDescent="0.15">
      <c r="O8264">
        <v>8263</v>
      </c>
      <c r="P8264" t="str">
        <f>IFERROR(IF(COUNTIF(個人情報!$BI$5:$BI$401,"登録番号" &amp; リスト!O8264)&gt;=1,"",IF(VLOOKUP(O8264,登録者リスト!$A$1:$D$43729,4,FALSE)=基本情報!$D$6,O8264,"")),"")</f>
        <v/>
      </c>
    </row>
    <row r="8265" spans="15:16" x14ac:dyDescent="0.15">
      <c r="O8265">
        <v>8264</v>
      </c>
      <c r="P8265" t="str">
        <f>IFERROR(IF(COUNTIF(個人情報!$BI$5:$BI$401,"登録番号" &amp; リスト!O8265)&gt;=1,"",IF(VLOOKUP(O8265,登録者リスト!$A$1:$D$43729,4,FALSE)=基本情報!$D$6,O8265,"")),"")</f>
        <v/>
      </c>
    </row>
    <row r="8266" spans="15:16" x14ac:dyDescent="0.15">
      <c r="O8266">
        <v>8265</v>
      </c>
      <c r="P8266" t="str">
        <f>IFERROR(IF(COUNTIF(個人情報!$BI$5:$BI$401,"登録番号" &amp; リスト!O8266)&gt;=1,"",IF(VLOOKUP(O8266,登録者リスト!$A$1:$D$43729,4,FALSE)=基本情報!$D$6,O8266,"")),"")</f>
        <v/>
      </c>
    </row>
    <row r="8267" spans="15:16" x14ac:dyDescent="0.15">
      <c r="O8267">
        <v>8266</v>
      </c>
      <c r="P8267" t="str">
        <f>IFERROR(IF(COUNTIF(個人情報!$BI$5:$BI$401,"登録番号" &amp; リスト!O8267)&gt;=1,"",IF(VLOOKUP(O8267,登録者リスト!$A$1:$D$43729,4,FALSE)=基本情報!$D$6,O8267,"")),"")</f>
        <v/>
      </c>
    </row>
    <row r="8268" spans="15:16" x14ac:dyDescent="0.15">
      <c r="O8268">
        <v>8267</v>
      </c>
      <c r="P8268" t="str">
        <f>IFERROR(IF(COUNTIF(個人情報!$BI$5:$BI$401,"登録番号" &amp; リスト!O8268)&gt;=1,"",IF(VLOOKUP(O8268,登録者リスト!$A$1:$D$43729,4,FALSE)=基本情報!$D$6,O8268,"")),"")</f>
        <v/>
      </c>
    </row>
    <row r="8269" spans="15:16" x14ac:dyDescent="0.15">
      <c r="O8269">
        <v>8268</v>
      </c>
      <c r="P8269" t="str">
        <f>IFERROR(IF(COUNTIF(個人情報!$BI$5:$BI$401,"登録番号" &amp; リスト!O8269)&gt;=1,"",IF(VLOOKUP(O8269,登録者リスト!$A$1:$D$43729,4,FALSE)=基本情報!$D$6,O8269,"")),"")</f>
        <v/>
      </c>
    </row>
    <row r="8270" spans="15:16" x14ac:dyDescent="0.15">
      <c r="O8270">
        <v>8269</v>
      </c>
      <c r="P8270" t="str">
        <f>IFERROR(IF(COUNTIF(個人情報!$BI$5:$BI$401,"登録番号" &amp; リスト!O8270)&gt;=1,"",IF(VLOOKUP(O8270,登録者リスト!$A$1:$D$43729,4,FALSE)=基本情報!$D$6,O8270,"")),"")</f>
        <v/>
      </c>
    </row>
    <row r="8271" spans="15:16" x14ac:dyDescent="0.15">
      <c r="O8271">
        <v>8270</v>
      </c>
      <c r="P8271" t="str">
        <f>IFERROR(IF(COUNTIF(個人情報!$BI$5:$BI$401,"登録番号" &amp; リスト!O8271)&gt;=1,"",IF(VLOOKUP(O8271,登録者リスト!$A$1:$D$43729,4,FALSE)=基本情報!$D$6,O8271,"")),"")</f>
        <v/>
      </c>
    </row>
    <row r="8272" spans="15:16" x14ac:dyDescent="0.15">
      <c r="O8272">
        <v>8271</v>
      </c>
      <c r="P8272" t="str">
        <f>IFERROR(IF(COUNTIF(個人情報!$BI$5:$BI$401,"登録番号" &amp; リスト!O8272)&gt;=1,"",IF(VLOOKUP(O8272,登録者リスト!$A$1:$D$43729,4,FALSE)=基本情報!$D$6,O8272,"")),"")</f>
        <v/>
      </c>
    </row>
    <row r="8273" spans="15:16" x14ac:dyDescent="0.15">
      <c r="O8273">
        <v>8272</v>
      </c>
      <c r="P8273" t="str">
        <f>IFERROR(IF(COUNTIF(個人情報!$BI$5:$BI$401,"登録番号" &amp; リスト!O8273)&gt;=1,"",IF(VLOOKUP(O8273,登録者リスト!$A$1:$D$43729,4,FALSE)=基本情報!$D$6,O8273,"")),"")</f>
        <v/>
      </c>
    </row>
    <row r="8274" spans="15:16" x14ac:dyDescent="0.15">
      <c r="O8274">
        <v>8273</v>
      </c>
      <c r="P8274" t="str">
        <f>IFERROR(IF(COUNTIF(個人情報!$BI$5:$BI$401,"登録番号" &amp; リスト!O8274)&gt;=1,"",IF(VLOOKUP(O8274,登録者リスト!$A$1:$D$43729,4,FALSE)=基本情報!$D$6,O8274,"")),"")</f>
        <v/>
      </c>
    </row>
    <row r="8275" spans="15:16" x14ac:dyDescent="0.15">
      <c r="O8275">
        <v>8274</v>
      </c>
      <c r="P8275" t="str">
        <f>IFERROR(IF(COUNTIF(個人情報!$BI$5:$BI$401,"登録番号" &amp; リスト!O8275)&gt;=1,"",IF(VLOOKUP(O8275,登録者リスト!$A$1:$D$43729,4,FALSE)=基本情報!$D$6,O8275,"")),"")</f>
        <v/>
      </c>
    </row>
    <row r="8276" spans="15:16" x14ac:dyDescent="0.15">
      <c r="O8276">
        <v>8275</v>
      </c>
      <c r="P8276" t="str">
        <f>IFERROR(IF(COUNTIF(個人情報!$BI$5:$BI$401,"登録番号" &amp; リスト!O8276)&gt;=1,"",IF(VLOOKUP(O8276,登録者リスト!$A$1:$D$43729,4,FALSE)=基本情報!$D$6,O8276,"")),"")</f>
        <v/>
      </c>
    </row>
    <row r="8277" spans="15:16" x14ac:dyDescent="0.15">
      <c r="O8277">
        <v>8276</v>
      </c>
      <c r="P8277" t="str">
        <f>IFERROR(IF(COUNTIF(個人情報!$BI$5:$BI$401,"登録番号" &amp; リスト!O8277)&gt;=1,"",IF(VLOOKUP(O8277,登録者リスト!$A$1:$D$43729,4,FALSE)=基本情報!$D$6,O8277,"")),"")</f>
        <v/>
      </c>
    </row>
    <row r="8278" spans="15:16" x14ac:dyDescent="0.15">
      <c r="O8278">
        <v>8277</v>
      </c>
      <c r="P8278" t="str">
        <f>IFERROR(IF(COUNTIF(個人情報!$BI$5:$BI$401,"登録番号" &amp; リスト!O8278)&gt;=1,"",IF(VLOOKUP(O8278,登録者リスト!$A$1:$D$43729,4,FALSE)=基本情報!$D$6,O8278,"")),"")</f>
        <v/>
      </c>
    </row>
    <row r="8279" spans="15:16" x14ac:dyDescent="0.15">
      <c r="O8279">
        <v>8278</v>
      </c>
      <c r="P8279" t="str">
        <f>IFERROR(IF(COUNTIF(個人情報!$BI$5:$BI$401,"登録番号" &amp; リスト!O8279)&gt;=1,"",IF(VLOOKUP(O8279,登録者リスト!$A$1:$D$43729,4,FALSE)=基本情報!$D$6,O8279,"")),"")</f>
        <v/>
      </c>
    </row>
    <row r="8280" spans="15:16" x14ac:dyDescent="0.15">
      <c r="O8280">
        <v>8279</v>
      </c>
      <c r="P8280" t="str">
        <f>IFERROR(IF(COUNTIF(個人情報!$BI$5:$BI$401,"登録番号" &amp; リスト!O8280)&gt;=1,"",IF(VLOOKUP(O8280,登録者リスト!$A$1:$D$43729,4,FALSE)=基本情報!$D$6,O8280,"")),"")</f>
        <v/>
      </c>
    </row>
    <row r="8281" spans="15:16" x14ac:dyDescent="0.15">
      <c r="O8281">
        <v>8280</v>
      </c>
      <c r="P8281" t="str">
        <f>IFERROR(IF(COUNTIF(個人情報!$BI$5:$BI$401,"登録番号" &amp; リスト!O8281)&gt;=1,"",IF(VLOOKUP(O8281,登録者リスト!$A$1:$D$43729,4,FALSE)=基本情報!$D$6,O8281,"")),"")</f>
        <v/>
      </c>
    </row>
    <row r="8282" spans="15:16" x14ac:dyDescent="0.15">
      <c r="O8282">
        <v>8281</v>
      </c>
      <c r="P8282" t="str">
        <f>IFERROR(IF(COUNTIF(個人情報!$BI$5:$BI$401,"登録番号" &amp; リスト!O8282)&gt;=1,"",IF(VLOOKUP(O8282,登録者リスト!$A$1:$D$43729,4,FALSE)=基本情報!$D$6,O8282,"")),"")</f>
        <v/>
      </c>
    </row>
    <row r="8283" spans="15:16" x14ac:dyDescent="0.15">
      <c r="O8283">
        <v>8282</v>
      </c>
      <c r="P8283" t="str">
        <f>IFERROR(IF(COUNTIF(個人情報!$BI$5:$BI$401,"登録番号" &amp; リスト!O8283)&gt;=1,"",IF(VLOOKUP(O8283,登録者リスト!$A$1:$D$43729,4,FALSE)=基本情報!$D$6,O8283,"")),"")</f>
        <v/>
      </c>
    </row>
    <row r="8284" spans="15:16" x14ac:dyDescent="0.15">
      <c r="O8284">
        <v>8283</v>
      </c>
      <c r="P8284" t="str">
        <f>IFERROR(IF(COUNTIF(個人情報!$BI$5:$BI$401,"登録番号" &amp; リスト!O8284)&gt;=1,"",IF(VLOOKUP(O8284,登録者リスト!$A$1:$D$43729,4,FALSE)=基本情報!$D$6,O8284,"")),"")</f>
        <v/>
      </c>
    </row>
    <row r="8285" spans="15:16" x14ac:dyDescent="0.15">
      <c r="O8285">
        <v>8284</v>
      </c>
      <c r="P8285" t="str">
        <f>IFERROR(IF(COUNTIF(個人情報!$BI$5:$BI$401,"登録番号" &amp; リスト!O8285)&gt;=1,"",IF(VLOOKUP(O8285,登録者リスト!$A$1:$D$43729,4,FALSE)=基本情報!$D$6,O8285,"")),"")</f>
        <v/>
      </c>
    </row>
    <row r="8286" spans="15:16" x14ac:dyDescent="0.15">
      <c r="O8286">
        <v>8285</v>
      </c>
      <c r="P8286" t="str">
        <f>IFERROR(IF(COUNTIF(個人情報!$BI$5:$BI$401,"登録番号" &amp; リスト!O8286)&gt;=1,"",IF(VLOOKUP(O8286,登録者リスト!$A$1:$D$43729,4,FALSE)=基本情報!$D$6,O8286,"")),"")</f>
        <v/>
      </c>
    </row>
    <row r="8287" spans="15:16" x14ac:dyDescent="0.15">
      <c r="O8287">
        <v>8286</v>
      </c>
      <c r="P8287" t="str">
        <f>IFERROR(IF(COUNTIF(個人情報!$BI$5:$BI$401,"登録番号" &amp; リスト!O8287)&gt;=1,"",IF(VLOOKUP(O8287,登録者リスト!$A$1:$D$43729,4,FALSE)=基本情報!$D$6,O8287,"")),"")</f>
        <v/>
      </c>
    </row>
    <row r="8288" spans="15:16" x14ac:dyDescent="0.15">
      <c r="O8288">
        <v>8287</v>
      </c>
      <c r="P8288" t="str">
        <f>IFERROR(IF(COUNTIF(個人情報!$BI$5:$BI$401,"登録番号" &amp; リスト!O8288)&gt;=1,"",IF(VLOOKUP(O8288,登録者リスト!$A$1:$D$43729,4,FALSE)=基本情報!$D$6,O8288,"")),"")</f>
        <v/>
      </c>
    </row>
    <row r="8289" spans="15:16" x14ac:dyDescent="0.15">
      <c r="O8289">
        <v>8288</v>
      </c>
      <c r="P8289" t="str">
        <f>IFERROR(IF(COUNTIF(個人情報!$BI$5:$BI$401,"登録番号" &amp; リスト!O8289)&gt;=1,"",IF(VLOOKUP(O8289,登録者リスト!$A$1:$D$43729,4,FALSE)=基本情報!$D$6,O8289,"")),"")</f>
        <v/>
      </c>
    </row>
    <row r="8290" spans="15:16" x14ac:dyDescent="0.15">
      <c r="O8290">
        <v>8289</v>
      </c>
      <c r="P8290" t="str">
        <f>IFERROR(IF(COUNTIF(個人情報!$BI$5:$BI$401,"登録番号" &amp; リスト!O8290)&gt;=1,"",IF(VLOOKUP(O8290,登録者リスト!$A$1:$D$43729,4,FALSE)=基本情報!$D$6,O8290,"")),"")</f>
        <v/>
      </c>
    </row>
    <row r="8291" spans="15:16" x14ac:dyDescent="0.15">
      <c r="O8291">
        <v>8290</v>
      </c>
      <c r="P8291" t="str">
        <f>IFERROR(IF(COUNTIF(個人情報!$BI$5:$BI$401,"登録番号" &amp; リスト!O8291)&gt;=1,"",IF(VLOOKUP(O8291,登録者リスト!$A$1:$D$43729,4,FALSE)=基本情報!$D$6,O8291,"")),"")</f>
        <v/>
      </c>
    </row>
    <row r="8292" spans="15:16" x14ac:dyDescent="0.15">
      <c r="O8292">
        <v>8291</v>
      </c>
      <c r="P8292" t="str">
        <f>IFERROR(IF(COUNTIF(個人情報!$BI$5:$BI$401,"登録番号" &amp; リスト!O8292)&gt;=1,"",IF(VLOOKUP(O8292,登録者リスト!$A$1:$D$43729,4,FALSE)=基本情報!$D$6,O8292,"")),"")</f>
        <v/>
      </c>
    </row>
    <row r="8293" spans="15:16" x14ac:dyDescent="0.15">
      <c r="O8293">
        <v>8292</v>
      </c>
      <c r="P8293" t="str">
        <f>IFERROR(IF(COUNTIF(個人情報!$BI$5:$BI$401,"登録番号" &amp; リスト!O8293)&gt;=1,"",IF(VLOOKUP(O8293,登録者リスト!$A$1:$D$43729,4,FALSE)=基本情報!$D$6,O8293,"")),"")</f>
        <v/>
      </c>
    </row>
    <row r="8294" spans="15:16" x14ac:dyDescent="0.15">
      <c r="O8294">
        <v>8293</v>
      </c>
      <c r="P8294" t="str">
        <f>IFERROR(IF(COUNTIF(個人情報!$BI$5:$BI$401,"登録番号" &amp; リスト!O8294)&gt;=1,"",IF(VLOOKUP(O8294,登録者リスト!$A$1:$D$43729,4,FALSE)=基本情報!$D$6,O8294,"")),"")</f>
        <v/>
      </c>
    </row>
    <row r="8295" spans="15:16" x14ac:dyDescent="0.15">
      <c r="O8295">
        <v>8294</v>
      </c>
      <c r="P8295" t="str">
        <f>IFERROR(IF(COUNTIF(個人情報!$BI$5:$BI$401,"登録番号" &amp; リスト!O8295)&gt;=1,"",IF(VLOOKUP(O8295,登録者リスト!$A$1:$D$43729,4,FALSE)=基本情報!$D$6,O8295,"")),"")</f>
        <v/>
      </c>
    </row>
    <row r="8296" spans="15:16" x14ac:dyDescent="0.15">
      <c r="O8296">
        <v>8295</v>
      </c>
      <c r="P8296" t="str">
        <f>IFERROR(IF(COUNTIF(個人情報!$BI$5:$BI$401,"登録番号" &amp; リスト!O8296)&gt;=1,"",IF(VLOOKUP(O8296,登録者リスト!$A$1:$D$43729,4,FALSE)=基本情報!$D$6,O8296,"")),"")</f>
        <v/>
      </c>
    </row>
    <row r="8297" spans="15:16" x14ac:dyDescent="0.15">
      <c r="O8297">
        <v>8296</v>
      </c>
      <c r="P8297" t="str">
        <f>IFERROR(IF(COUNTIF(個人情報!$BI$5:$BI$401,"登録番号" &amp; リスト!O8297)&gt;=1,"",IF(VLOOKUP(O8297,登録者リスト!$A$1:$D$43729,4,FALSE)=基本情報!$D$6,O8297,"")),"")</f>
        <v/>
      </c>
    </row>
    <row r="8298" spans="15:16" x14ac:dyDescent="0.15">
      <c r="O8298">
        <v>8297</v>
      </c>
      <c r="P8298" t="str">
        <f>IFERROR(IF(COUNTIF(個人情報!$BI$5:$BI$401,"登録番号" &amp; リスト!O8298)&gt;=1,"",IF(VLOOKUP(O8298,登録者リスト!$A$1:$D$43729,4,FALSE)=基本情報!$D$6,O8298,"")),"")</f>
        <v/>
      </c>
    </row>
    <row r="8299" spans="15:16" x14ac:dyDescent="0.15">
      <c r="O8299">
        <v>8298</v>
      </c>
      <c r="P8299" t="str">
        <f>IFERROR(IF(COUNTIF(個人情報!$BI$5:$BI$401,"登録番号" &amp; リスト!O8299)&gt;=1,"",IF(VLOOKUP(O8299,登録者リスト!$A$1:$D$43729,4,FALSE)=基本情報!$D$6,O8299,"")),"")</f>
        <v/>
      </c>
    </row>
    <row r="8300" spans="15:16" x14ac:dyDescent="0.15">
      <c r="O8300">
        <v>8299</v>
      </c>
      <c r="P8300" t="str">
        <f>IFERROR(IF(COUNTIF(個人情報!$BI$5:$BI$401,"登録番号" &amp; リスト!O8300)&gt;=1,"",IF(VLOOKUP(O8300,登録者リスト!$A$1:$D$43729,4,FALSE)=基本情報!$D$6,O8300,"")),"")</f>
        <v/>
      </c>
    </row>
    <row r="8301" spans="15:16" x14ac:dyDescent="0.15">
      <c r="O8301">
        <v>8300</v>
      </c>
      <c r="P8301" t="str">
        <f>IFERROR(IF(COUNTIF(個人情報!$BI$5:$BI$401,"登録番号" &amp; リスト!O8301)&gt;=1,"",IF(VLOOKUP(O8301,登録者リスト!$A$1:$D$43729,4,FALSE)=基本情報!$D$6,O8301,"")),"")</f>
        <v/>
      </c>
    </row>
    <row r="8302" spans="15:16" x14ac:dyDescent="0.15">
      <c r="O8302">
        <v>8301</v>
      </c>
      <c r="P8302" t="str">
        <f>IFERROR(IF(COUNTIF(個人情報!$BI$5:$BI$401,"登録番号" &amp; リスト!O8302)&gt;=1,"",IF(VLOOKUP(O8302,登録者リスト!$A$1:$D$43729,4,FALSE)=基本情報!$D$6,O8302,"")),"")</f>
        <v/>
      </c>
    </row>
    <row r="8303" spans="15:16" x14ac:dyDescent="0.15">
      <c r="O8303">
        <v>8302</v>
      </c>
      <c r="P8303" t="str">
        <f>IFERROR(IF(COUNTIF(個人情報!$BI$5:$BI$401,"登録番号" &amp; リスト!O8303)&gt;=1,"",IF(VLOOKUP(O8303,登録者リスト!$A$1:$D$43729,4,FALSE)=基本情報!$D$6,O8303,"")),"")</f>
        <v/>
      </c>
    </row>
    <row r="8304" spans="15:16" x14ac:dyDescent="0.15">
      <c r="O8304">
        <v>8303</v>
      </c>
      <c r="P8304" t="str">
        <f>IFERROR(IF(COUNTIF(個人情報!$BI$5:$BI$401,"登録番号" &amp; リスト!O8304)&gt;=1,"",IF(VLOOKUP(O8304,登録者リスト!$A$1:$D$43729,4,FALSE)=基本情報!$D$6,O8304,"")),"")</f>
        <v/>
      </c>
    </row>
    <row r="8305" spans="15:16" x14ac:dyDescent="0.15">
      <c r="O8305">
        <v>8304</v>
      </c>
      <c r="P8305" t="str">
        <f>IFERROR(IF(COUNTIF(個人情報!$BI$5:$BI$401,"登録番号" &amp; リスト!O8305)&gt;=1,"",IF(VLOOKUP(O8305,登録者リスト!$A$1:$D$43729,4,FALSE)=基本情報!$D$6,O8305,"")),"")</f>
        <v/>
      </c>
    </row>
    <row r="8306" spans="15:16" x14ac:dyDescent="0.15">
      <c r="O8306">
        <v>8305</v>
      </c>
      <c r="P8306" t="str">
        <f>IFERROR(IF(COUNTIF(個人情報!$BI$5:$BI$401,"登録番号" &amp; リスト!O8306)&gt;=1,"",IF(VLOOKUP(O8306,登録者リスト!$A$1:$D$43729,4,FALSE)=基本情報!$D$6,O8306,"")),"")</f>
        <v/>
      </c>
    </row>
    <row r="8307" spans="15:16" x14ac:dyDescent="0.15">
      <c r="O8307">
        <v>8306</v>
      </c>
      <c r="P8307" t="str">
        <f>IFERROR(IF(COUNTIF(個人情報!$BI$5:$BI$401,"登録番号" &amp; リスト!O8307)&gt;=1,"",IF(VLOOKUP(O8307,登録者リスト!$A$1:$D$43729,4,FALSE)=基本情報!$D$6,O8307,"")),"")</f>
        <v/>
      </c>
    </row>
    <row r="8308" spans="15:16" x14ac:dyDescent="0.15">
      <c r="O8308">
        <v>8307</v>
      </c>
      <c r="P8308" t="str">
        <f>IFERROR(IF(COUNTIF(個人情報!$BI$5:$BI$401,"登録番号" &amp; リスト!O8308)&gt;=1,"",IF(VLOOKUP(O8308,登録者リスト!$A$1:$D$43729,4,FALSE)=基本情報!$D$6,O8308,"")),"")</f>
        <v/>
      </c>
    </row>
    <row r="8309" spans="15:16" x14ac:dyDescent="0.15">
      <c r="O8309">
        <v>8308</v>
      </c>
      <c r="P8309" t="str">
        <f>IFERROR(IF(COUNTIF(個人情報!$BI$5:$BI$401,"登録番号" &amp; リスト!O8309)&gt;=1,"",IF(VLOOKUP(O8309,登録者リスト!$A$1:$D$43729,4,FALSE)=基本情報!$D$6,O8309,"")),"")</f>
        <v/>
      </c>
    </row>
    <row r="8310" spans="15:16" x14ac:dyDescent="0.15">
      <c r="O8310">
        <v>8309</v>
      </c>
      <c r="P8310" t="str">
        <f>IFERROR(IF(COUNTIF(個人情報!$BI$5:$BI$401,"登録番号" &amp; リスト!O8310)&gt;=1,"",IF(VLOOKUP(O8310,登録者リスト!$A$1:$D$43729,4,FALSE)=基本情報!$D$6,O8310,"")),"")</f>
        <v/>
      </c>
    </row>
    <row r="8311" spans="15:16" x14ac:dyDescent="0.15">
      <c r="O8311">
        <v>8310</v>
      </c>
      <c r="P8311" t="str">
        <f>IFERROR(IF(COUNTIF(個人情報!$BI$5:$BI$401,"登録番号" &amp; リスト!O8311)&gt;=1,"",IF(VLOOKUP(O8311,登録者リスト!$A$1:$D$43729,4,FALSE)=基本情報!$D$6,O8311,"")),"")</f>
        <v/>
      </c>
    </row>
    <row r="8312" spans="15:16" x14ac:dyDescent="0.15">
      <c r="O8312">
        <v>8311</v>
      </c>
      <c r="P8312" t="str">
        <f>IFERROR(IF(COUNTIF(個人情報!$BI$5:$BI$401,"登録番号" &amp; リスト!O8312)&gt;=1,"",IF(VLOOKUP(O8312,登録者リスト!$A$1:$D$43729,4,FALSE)=基本情報!$D$6,O8312,"")),"")</f>
        <v/>
      </c>
    </row>
    <row r="8313" spans="15:16" x14ac:dyDescent="0.15">
      <c r="O8313">
        <v>8312</v>
      </c>
      <c r="P8313" t="str">
        <f>IFERROR(IF(COUNTIF(個人情報!$BI$5:$BI$401,"登録番号" &amp; リスト!O8313)&gt;=1,"",IF(VLOOKUP(O8313,登録者リスト!$A$1:$D$43729,4,FALSE)=基本情報!$D$6,O8313,"")),"")</f>
        <v/>
      </c>
    </row>
    <row r="8314" spans="15:16" x14ac:dyDescent="0.15">
      <c r="O8314">
        <v>8313</v>
      </c>
      <c r="P8314" t="str">
        <f>IFERROR(IF(COUNTIF(個人情報!$BI$5:$BI$401,"登録番号" &amp; リスト!O8314)&gt;=1,"",IF(VLOOKUP(O8314,登録者リスト!$A$1:$D$43729,4,FALSE)=基本情報!$D$6,O8314,"")),"")</f>
        <v/>
      </c>
    </row>
    <row r="8315" spans="15:16" x14ac:dyDescent="0.15">
      <c r="O8315">
        <v>8314</v>
      </c>
      <c r="P8315" t="str">
        <f>IFERROR(IF(COUNTIF(個人情報!$BI$5:$BI$401,"登録番号" &amp; リスト!O8315)&gt;=1,"",IF(VLOOKUP(O8315,登録者リスト!$A$1:$D$43729,4,FALSE)=基本情報!$D$6,O8315,"")),"")</f>
        <v/>
      </c>
    </row>
    <row r="8316" spans="15:16" x14ac:dyDescent="0.15">
      <c r="O8316">
        <v>8315</v>
      </c>
      <c r="P8316" t="str">
        <f>IFERROR(IF(COUNTIF(個人情報!$BI$5:$BI$401,"登録番号" &amp; リスト!O8316)&gt;=1,"",IF(VLOOKUP(O8316,登録者リスト!$A$1:$D$43729,4,FALSE)=基本情報!$D$6,O8316,"")),"")</f>
        <v/>
      </c>
    </row>
    <row r="8317" spans="15:16" x14ac:dyDescent="0.15">
      <c r="O8317">
        <v>8316</v>
      </c>
      <c r="P8317" t="str">
        <f>IFERROR(IF(COUNTIF(個人情報!$BI$5:$BI$401,"登録番号" &amp; リスト!O8317)&gt;=1,"",IF(VLOOKUP(O8317,登録者リスト!$A$1:$D$43729,4,FALSE)=基本情報!$D$6,O8317,"")),"")</f>
        <v/>
      </c>
    </row>
    <row r="8318" spans="15:16" x14ac:dyDescent="0.15">
      <c r="O8318">
        <v>8317</v>
      </c>
      <c r="P8318" t="str">
        <f>IFERROR(IF(COUNTIF(個人情報!$BI$5:$BI$401,"登録番号" &amp; リスト!O8318)&gt;=1,"",IF(VLOOKUP(O8318,登録者リスト!$A$1:$D$43729,4,FALSE)=基本情報!$D$6,O8318,"")),"")</f>
        <v/>
      </c>
    </row>
    <row r="8319" spans="15:16" x14ac:dyDescent="0.15">
      <c r="O8319">
        <v>8318</v>
      </c>
      <c r="P8319" t="str">
        <f>IFERROR(IF(COUNTIF(個人情報!$BI$5:$BI$401,"登録番号" &amp; リスト!O8319)&gt;=1,"",IF(VLOOKUP(O8319,登録者リスト!$A$1:$D$43729,4,FALSE)=基本情報!$D$6,O8319,"")),"")</f>
        <v/>
      </c>
    </row>
    <row r="8320" spans="15:16" x14ac:dyDescent="0.15">
      <c r="O8320">
        <v>8319</v>
      </c>
      <c r="P8320" t="str">
        <f>IFERROR(IF(COUNTIF(個人情報!$BI$5:$BI$401,"登録番号" &amp; リスト!O8320)&gt;=1,"",IF(VLOOKUP(O8320,登録者リスト!$A$1:$D$43729,4,FALSE)=基本情報!$D$6,O8320,"")),"")</f>
        <v/>
      </c>
    </row>
    <row r="8321" spans="15:16" x14ac:dyDescent="0.15">
      <c r="O8321">
        <v>8320</v>
      </c>
      <c r="P8321" t="str">
        <f>IFERROR(IF(COUNTIF(個人情報!$BI$5:$BI$401,"登録番号" &amp; リスト!O8321)&gt;=1,"",IF(VLOOKUP(O8321,登録者リスト!$A$1:$D$43729,4,FALSE)=基本情報!$D$6,O8321,"")),"")</f>
        <v/>
      </c>
    </row>
    <row r="8322" spans="15:16" x14ac:dyDescent="0.15">
      <c r="O8322">
        <v>8321</v>
      </c>
      <c r="P8322" t="str">
        <f>IFERROR(IF(COUNTIF(個人情報!$BI$5:$BI$401,"登録番号" &amp; リスト!O8322)&gt;=1,"",IF(VLOOKUP(O8322,登録者リスト!$A$1:$D$43729,4,FALSE)=基本情報!$D$6,O8322,"")),"")</f>
        <v/>
      </c>
    </row>
    <row r="8323" spans="15:16" x14ac:dyDescent="0.15">
      <c r="O8323">
        <v>8322</v>
      </c>
      <c r="P8323" t="str">
        <f>IFERROR(IF(COUNTIF(個人情報!$BI$5:$BI$401,"登録番号" &amp; リスト!O8323)&gt;=1,"",IF(VLOOKUP(O8323,登録者リスト!$A$1:$D$43729,4,FALSE)=基本情報!$D$6,O8323,"")),"")</f>
        <v/>
      </c>
    </row>
    <row r="8324" spans="15:16" x14ac:dyDescent="0.15">
      <c r="O8324">
        <v>8323</v>
      </c>
      <c r="P8324" t="str">
        <f>IFERROR(IF(COUNTIF(個人情報!$BI$5:$BI$401,"登録番号" &amp; リスト!O8324)&gt;=1,"",IF(VLOOKUP(O8324,登録者リスト!$A$1:$D$43729,4,FALSE)=基本情報!$D$6,O8324,"")),"")</f>
        <v/>
      </c>
    </row>
    <row r="8325" spans="15:16" x14ac:dyDescent="0.15">
      <c r="O8325">
        <v>8324</v>
      </c>
      <c r="P8325" t="str">
        <f>IFERROR(IF(COUNTIF(個人情報!$BI$5:$BI$401,"登録番号" &amp; リスト!O8325)&gt;=1,"",IF(VLOOKUP(O8325,登録者リスト!$A$1:$D$43729,4,FALSE)=基本情報!$D$6,O8325,"")),"")</f>
        <v/>
      </c>
    </row>
    <row r="8326" spans="15:16" x14ac:dyDescent="0.15">
      <c r="O8326">
        <v>8325</v>
      </c>
      <c r="P8326" t="str">
        <f>IFERROR(IF(COUNTIF(個人情報!$BI$5:$BI$401,"登録番号" &amp; リスト!O8326)&gt;=1,"",IF(VLOOKUP(O8326,登録者リスト!$A$1:$D$43729,4,FALSE)=基本情報!$D$6,O8326,"")),"")</f>
        <v/>
      </c>
    </row>
    <row r="8327" spans="15:16" x14ac:dyDescent="0.15">
      <c r="O8327">
        <v>8326</v>
      </c>
      <c r="P8327" t="str">
        <f>IFERROR(IF(COUNTIF(個人情報!$BI$5:$BI$401,"登録番号" &amp; リスト!O8327)&gt;=1,"",IF(VLOOKUP(O8327,登録者リスト!$A$1:$D$43729,4,FALSE)=基本情報!$D$6,O8327,"")),"")</f>
        <v/>
      </c>
    </row>
    <row r="8328" spans="15:16" x14ac:dyDescent="0.15">
      <c r="O8328">
        <v>8327</v>
      </c>
      <c r="P8328" t="str">
        <f>IFERROR(IF(COUNTIF(個人情報!$BI$5:$BI$401,"登録番号" &amp; リスト!O8328)&gt;=1,"",IF(VLOOKUP(O8328,登録者リスト!$A$1:$D$43729,4,FALSE)=基本情報!$D$6,O8328,"")),"")</f>
        <v/>
      </c>
    </row>
    <row r="8329" spans="15:16" x14ac:dyDescent="0.15">
      <c r="O8329">
        <v>8328</v>
      </c>
      <c r="P8329" t="str">
        <f>IFERROR(IF(COUNTIF(個人情報!$BI$5:$BI$401,"登録番号" &amp; リスト!O8329)&gt;=1,"",IF(VLOOKUP(O8329,登録者リスト!$A$1:$D$43729,4,FALSE)=基本情報!$D$6,O8329,"")),"")</f>
        <v/>
      </c>
    </row>
    <row r="8330" spans="15:16" x14ac:dyDescent="0.15">
      <c r="O8330">
        <v>8329</v>
      </c>
      <c r="P8330" t="str">
        <f>IFERROR(IF(COUNTIF(個人情報!$BI$5:$BI$401,"登録番号" &amp; リスト!O8330)&gt;=1,"",IF(VLOOKUP(O8330,登録者リスト!$A$1:$D$43729,4,FALSE)=基本情報!$D$6,O8330,"")),"")</f>
        <v/>
      </c>
    </row>
    <row r="8331" spans="15:16" x14ac:dyDescent="0.15">
      <c r="O8331">
        <v>8330</v>
      </c>
      <c r="P8331" t="str">
        <f>IFERROR(IF(COUNTIF(個人情報!$BI$5:$BI$401,"登録番号" &amp; リスト!O8331)&gt;=1,"",IF(VLOOKUP(O8331,登録者リスト!$A$1:$D$43729,4,FALSE)=基本情報!$D$6,O8331,"")),"")</f>
        <v/>
      </c>
    </row>
    <row r="8332" spans="15:16" x14ac:dyDescent="0.15">
      <c r="O8332">
        <v>8331</v>
      </c>
      <c r="P8332" t="str">
        <f>IFERROR(IF(COUNTIF(個人情報!$BI$5:$BI$401,"登録番号" &amp; リスト!O8332)&gt;=1,"",IF(VLOOKUP(O8332,登録者リスト!$A$1:$D$43729,4,FALSE)=基本情報!$D$6,O8332,"")),"")</f>
        <v/>
      </c>
    </row>
    <row r="8333" spans="15:16" x14ac:dyDescent="0.15">
      <c r="O8333">
        <v>8332</v>
      </c>
      <c r="P8333" t="str">
        <f>IFERROR(IF(COUNTIF(個人情報!$BI$5:$BI$401,"登録番号" &amp; リスト!O8333)&gt;=1,"",IF(VLOOKUP(O8333,登録者リスト!$A$1:$D$43729,4,FALSE)=基本情報!$D$6,O8333,"")),"")</f>
        <v/>
      </c>
    </row>
    <row r="8334" spans="15:16" x14ac:dyDescent="0.15">
      <c r="O8334">
        <v>8333</v>
      </c>
      <c r="P8334" t="str">
        <f>IFERROR(IF(COUNTIF(個人情報!$BI$5:$BI$401,"登録番号" &amp; リスト!O8334)&gt;=1,"",IF(VLOOKUP(O8334,登録者リスト!$A$1:$D$43729,4,FALSE)=基本情報!$D$6,O8334,"")),"")</f>
        <v/>
      </c>
    </row>
    <row r="8335" spans="15:16" x14ac:dyDescent="0.15">
      <c r="O8335">
        <v>8334</v>
      </c>
      <c r="P8335" t="str">
        <f>IFERROR(IF(COUNTIF(個人情報!$BI$5:$BI$401,"登録番号" &amp; リスト!O8335)&gt;=1,"",IF(VLOOKUP(O8335,登録者リスト!$A$1:$D$43729,4,FALSE)=基本情報!$D$6,O8335,"")),"")</f>
        <v/>
      </c>
    </row>
    <row r="8336" spans="15:16" x14ac:dyDescent="0.15">
      <c r="O8336">
        <v>8335</v>
      </c>
      <c r="P8336" t="str">
        <f>IFERROR(IF(COUNTIF(個人情報!$BI$5:$BI$401,"登録番号" &amp; リスト!O8336)&gt;=1,"",IF(VLOOKUP(O8336,登録者リスト!$A$1:$D$43729,4,FALSE)=基本情報!$D$6,O8336,"")),"")</f>
        <v/>
      </c>
    </row>
    <row r="8337" spans="15:16" x14ac:dyDescent="0.15">
      <c r="O8337">
        <v>8336</v>
      </c>
      <c r="P8337" t="str">
        <f>IFERROR(IF(COUNTIF(個人情報!$BI$5:$BI$401,"登録番号" &amp; リスト!O8337)&gt;=1,"",IF(VLOOKUP(O8337,登録者リスト!$A$1:$D$43729,4,FALSE)=基本情報!$D$6,O8337,"")),"")</f>
        <v/>
      </c>
    </row>
    <row r="8338" spans="15:16" x14ac:dyDescent="0.15">
      <c r="O8338">
        <v>8337</v>
      </c>
      <c r="P8338" t="str">
        <f>IFERROR(IF(COUNTIF(個人情報!$BI$5:$BI$401,"登録番号" &amp; リスト!O8338)&gt;=1,"",IF(VLOOKUP(O8338,登録者リスト!$A$1:$D$43729,4,FALSE)=基本情報!$D$6,O8338,"")),"")</f>
        <v/>
      </c>
    </row>
    <row r="8339" spans="15:16" x14ac:dyDescent="0.15">
      <c r="O8339">
        <v>8338</v>
      </c>
      <c r="P8339" t="str">
        <f>IFERROR(IF(COUNTIF(個人情報!$BI$5:$BI$401,"登録番号" &amp; リスト!O8339)&gt;=1,"",IF(VLOOKUP(O8339,登録者リスト!$A$1:$D$43729,4,FALSE)=基本情報!$D$6,O8339,"")),"")</f>
        <v/>
      </c>
    </row>
    <row r="8340" spans="15:16" x14ac:dyDescent="0.15">
      <c r="O8340">
        <v>8339</v>
      </c>
      <c r="P8340" t="str">
        <f>IFERROR(IF(COUNTIF(個人情報!$BI$5:$BI$401,"登録番号" &amp; リスト!O8340)&gt;=1,"",IF(VLOOKUP(O8340,登録者リスト!$A$1:$D$43729,4,FALSE)=基本情報!$D$6,O8340,"")),"")</f>
        <v/>
      </c>
    </row>
    <row r="8341" spans="15:16" x14ac:dyDescent="0.15">
      <c r="O8341">
        <v>8340</v>
      </c>
      <c r="P8341" t="str">
        <f>IFERROR(IF(COUNTIF(個人情報!$BI$5:$BI$401,"登録番号" &amp; リスト!O8341)&gt;=1,"",IF(VLOOKUP(O8341,登録者リスト!$A$1:$D$43729,4,FALSE)=基本情報!$D$6,O8341,"")),"")</f>
        <v/>
      </c>
    </row>
    <row r="8342" spans="15:16" x14ac:dyDescent="0.15">
      <c r="O8342">
        <v>8341</v>
      </c>
      <c r="P8342" t="str">
        <f>IFERROR(IF(COUNTIF(個人情報!$BI$5:$BI$401,"登録番号" &amp; リスト!O8342)&gt;=1,"",IF(VLOOKUP(O8342,登録者リスト!$A$1:$D$43729,4,FALSE)=基本情報!$D$6,O8342,"")),"")</f>
        <v/>
      </c>
    </row>
    <row r="8343" spans="15:16" x14ac:dyDescent="0.15">
      <c r="O8343">
        <v>8342</v>
      </c>
      <c r="P8343" t="str">
        <f>IFERROR(IF(COUNTIF(個人情報!$BI$5:$BI$401,"登録番号" &amp; リスト!O8343)&gt;=1,"",IF(VLOOKUP(O8343,登録者リスト!$A$1:$D$43729,4,FALSE)=基本情報!$D$6,O8343,"")),"")</f>
        <v/>
      </c>
    </row>
    <row r="8344" spans="15:16" x14ac:dyDescent="0.15">
      <c r="O8344">
        <v>8343</v>
      </c>
      <c r="P8344" t="str">
        <f>IFERROR(IF(COUNTIF(個人情報!$BI$5:$BI$401,"登録番号" &amp; リスト!O8344)&gt;=1,"",IF(VLOOKUP(O8344,登録者リスト!$A$1:$D$43729,4,FALSE)=基本情報!$D$6,O8344,"")),"")</f>
        <v/>
      </c>
    </row>
    <row r="8345" spans="15:16" x14ac:dyDescent="0.15">
      <c r="O8345">
        <v>8344</v>
      </c>
      <c r="P8345" t="str">
        <f>IFERROR(IF(COUNTIF(個人情報!$BI$5:$BI$401,"登録番号" &amp; リスト!O8345)&gt;=1,"",IF(VLOOKUP(O8345,登録者リスト!$A$1:$D$43729,4,FALSE)=基本情報!$D$6,O8345,"")),"")</f>
        <v/>
      </c>
    </row>
    <row r="8346" spans="15:16" x14ac:dyDescent="0.15">
      <c r="O8346">
        <v>8345</v>
      </c>
      <c r="P8346" t="str">
        <f>IFERROR(IF(COUNTIF(個人情報!$BI$5:$BI$401,"登録番号" &amp; リスト!O8346)&gt;=1,"",IF(VLOOKUP(O8346,登録者リスト!$A$1:$D$43729,4,FALSE)=基本情報!$D$6,O8346,"")),"")</f>
        <v/>
      </c>
    </row>
    <row r="8347" spans="15:16" x14ac:dyDescent="0.15">
      <c r="O8347">
        <v>8346</v>
      </c>
      <c r="P8347" t="str">
        <f>IFERROR(IF(COUNTIF(個人情報!$BI$5:$BI$401,"登録番号" &amp; リスト!O8347)&gt;=1,"",IF(VLOOKUP(O8347,登録者リスト!$A$1:$D$43729,4,FALSE)=基本情報!$D$6,O8347,"")),"")</f>
        <v/>
      </c>
    </row>
    <row r="8348" spans="15:16" x14ac:dyDescent="0.15">
      <c r="O8348">
        <v>8347</v>
      </c>
      <c r="P8348" t="str">
        <f>IFERROR(IF(COUNTIF(個人情報!$BI$5:$BI$401,"登録番号" &amp; リスト!O8348)&gt;=1,"",IF(VLOOKUP(O8348,登録者リスト!$A$1:$D$43729,4,FALSE)=基本情報!$D$6,O8348,"")),"")</f>
        <v/>
      </c>
    </row>
    <row r="8349" spans="15:16" x14ac:dyDescent="0.15">
      <c r="O8349">
        <v>8348</v>
      </c>
      <c r="P8349" t="str">
        <f>IFERROR(IF(COUNTIF(個人情報!$BI$5:$BI$401,"登録番号" &amp; リスト!O8349)&gt;=1,"",IF(VLOOKUP(O8349,登録者リスト!$A$1:$D$43729,4,FALSE)=基本情報!$D$6,O8349,"")),"")</f>
        <v/>
      </c>
    </row>
    <row r="8350" spans="15:16" x14ac:dyDescent="0.15">
      <c r="O8350">
        <v>8349</v>
      </c>
      <c r="P8350" t="str">
        <f>IFERROR(IF(COUNTIF(個人情報!$BI$5:$BI$401,"登録番号" &amp; リスト!O8350)&gt;=1,"",IF(VLOOKUP(O8350,登録者リスト!$A$1:$D$43729,4,FALSE)=基本情報!$D$6,O8350,"")),"")</f>
        <v/>
      </c>
    </row>
    <row r="8351" spans="15:16" x14ac:dyDescent="0.15">
      <c r="O8351">
        <v>8350</v>
      </c>
      <c r="P8351" t="str">
        <f>IFERROR(IF(COUNTIF(個人情報!$BI$5:$BI$401,"登録番号" &amp; リスト!O8351)&gt;=1,"",IF(VLOOKUP(O8351,登録者リスト!$A$1:$D$43729,4,FALSE)=基本情報!$D$6,O8351,"")),"")</f>
        <v/>
      </c>
    </row>
    <row r="8352" spans="15:16" x14ac:dyDescent="0.15">
      <c r="O8352">
        <v>8351</v>
      </c>
      <c r="P8352" t="str">
        <f>IFERROR(IF(COUNTIF(個人情報!$BI$5:$BI$401,"登録番号" &amp; リスト!O8352)&gt;=1,"",IF(VLOOKUP(O8352,登録者リスト!$A$1:$D$43729,4,FALSE)=基本情報!$D$6,O8352,"")),"")</f>
        <v/>
      </c>
    </row>
    <row r="8353" spans="15:16" x14ac:dyDescent="0.15">
      <c r="O8353">
        <v>8352</v>
      </c>
      <c r="P8353" t="str">
        <f>IFERROR(IF(COUNTIF(個人情報!$BI$5:$BI$401,"登録番号" &amp; リスト!O8353)&gt;=1,"",IF(VLOOKUP(O8353,登録者リスト!$A$1:$D$43729,4,FALSE)=基本情報!$D$6,O8353,"")),"")</f>
        <v/>
      </c>
    </row>
    <row r="8354" spans="15:16" x14ac:dyDescent="0.15">
      <c r="O8354">
        <v>8353</v>
      </c>
      <c r="P8354" t="str">
        <f>IFERROR(IF(COUNTIF(個人情報!$BI$5:$BI$401,"登録番号" &amp; リスト!O8354)&gt;=1,"",IF(VLOOKUP(O8354,登録者リスト!$A$1:$D$43729,4,FALSE)=基本情報!$D$6,O8354,"")),"")</f>
        <v/>
      </c>
    </row>
    <row r="8355" spans="15:16" x14ac:dyDescent="0.15">
      <c r="O8355">
        <v>8354</v>
      </c>
      <c r="P8355" t="str">
        <f>IFERROR(IF(COUNTIF(個人情報!$BI$5:$BI$401,"登録番号" &amp; リスト!O8355)&gt;=1,"",IF(VLOOKUP(O8355,登録者リスト!$A$1:$D$43729,4,FALSE)=基本情報!$D$6,O8355,"")),"")</f>
        <v/>
      </c>
    </row>
    <row r="8356" spans="15:16" x14ac:dyDescent="0.15">
      <c r="O8356">
        <v>8355</v>
      </c>
      <c r="P8356" t="str">
        <f>IFERROR(IF(COUNTIF(個人情報!$BI$5:$BI$401,"登録番号" &amp; リスト!O8356)&gt;=1,"",IF(VLOOKUP(O8356,登録者リスト!$A$1:$D$43729,4,FALSE)=基本情報!$D$6,O8356,"")),"")</f>
        <v/>
      </c>
    </row>
    <row r="8357" spans="15:16" x14ac:dyDescent="0.15">
      <c r="O8357">
        <v>8356</v>
      </c>
      <c r="P8357" t="str">
        <f>IFERROR(IF(COUNTIF(個人情報!$BI$5:$BI$401,"登録番号" &amp; リスト!O8357)&gt;=1,"",IF(VLOOKUP(O8357,登録者リスト!$A$1:$D$43729,4,FALSE)=基本情報!$D$6,O8357,"")),"")</f>
        <v/>
      </c>
    </row>
    <row r="8358" spans="15:16" x14ac:dyDescent="0.15">
      <c r="O8358">
        <v>8357</v>
      </c>
      <c r="P8358" t="str">
        <f>IFERROR(IF(COUNTIF(個人情報!$BI$5:$BI$401,"登録番号" &amp; リスト!O8358)&gt;=1,"",IF(VLOOKUP(O8358,登録者リスト!$A$1:$D$43729,4,FALSE)=基本情報!$D$6,O8358,"")),"")</f>
        <v/>
      </c>
    </row>
    <row r="8359" spans="15:16" x14ac:dyDescent="0.15">
      <c r="O8359">
        <v>8358</v>
      </c>
      <c r="P8359" t="str">
        <f>IFERROR(IF(COUNTIF(個人情報!$BI$5:$BI$401,"登録番号" &amp; リスト!O8359)&gt;=1,"",IF(VLOOKUP(O8359,登録者リスト!$A$1:$D$43729,4,FALSE)=基本情報!$D$6,O8359,"")),"")</f>
        <v/>
      </c>
    </row>
    <row r="8360" spans="15:16" x14ac:dyDescent="0.15">
      <c r="O8360">
        <v>8359</v>
      </c>
      <c r="P8360" t="str">
        <f>IFERROR(IF(COUNTIF(個人情報!$BI$5:$BI$401,"登録番号" &amp; リスト!O8360)&gt;=1,"",IF(VLOOKUP(O8360,登録者リスト!$A$1:$D$43729,4,FALSE)=基本情報!$D$6,O8360,"")),"")</f>
        <v/>
      </c>
    </row>
    <row r="8361" spans="15:16" x14ac:dyDescent="0.15">
      <c r="O8361">
        <v>8360</v>
      </c>
      <c r="P8361" t="str">
        <f>IFERROR(IF(COUNTIF(個人情報!$BI$5:$BI$401,"登録番号" &amp; リスト!O8361)&gt;=1,"",IF(VLOOKUP(O8361,登録者リスト!$A$1:$D$43729,4,FALSE)=基本情報!$D$6,O8361,"")),"")</f>
        <v/>
      </c>
    </row>
    <row r="8362" spans="15:16" x14ac:dyDescent="0.15">
      <c r="O8362">
        <v>8361</v>
      </c>
      <c r="P8362" t="str">
        <f>IFERROR(IF(COUNTIF(個人情報!$BI$5:$BI$401,"登録番号" &amp; リスト!O8362)&gt;=1,"",IF(VLOOKUP(O8362,登録者リスト!$A$1:$D$43729,4,FALSE)=基本情報!$D$6,O8362,"")),"")</f>
        <v/>
      </c>
    </row>
    <row r="8363" spans="15:16" x14ac:dyDescent="0.15">
      <c r="O8363">
        <v>8362</v>
      </c>
      <c r="P8363" t="str">
        <f>IFERROR(IF(COUNTIF(個人情報!$BI$5:$BI$401,"登録番号" &amp; リスト!O8363)&gt;=1,"",IF(VLOOKUP(O8363,登録者リスト!$A$1:$D$43729,4,FALSE)=基本情報!$D$6,O8363,"")),"")</f>
        <v/>
      </c>
    </row>
    <row r="8364" spans="15:16" x14ac:dyDescent="0.15">
      <c r="O8364">
        <v>8363</v>
      </c>
      <c r="P8364" t="str">
        <f>IFERROR(IF(COUNTIF(個人情報!$BI$5:$BI$401,"登録番号" &amp; リスト!O8364)&gt;=1,"",IF(VLOOKUP(O8364,登録者リスト!$A$1:$D$43729,4,FALSE)=基本情報!$D$6,O8364,"")),"")</f>
        <v/>
      </c>
    </row>
    <row r="8365" spans="15:16" x14ac:dyDescent="0.15">
      <c r="O8365">
        <v>8364</v>
      </c>
      <c r="P8365" t="str">
        <f>IFERROR(IF(COUNTIF(個人情報!$BI$5:$BI$401,"登録番号" &amp; リスト!O8365)&gt;=1,"",IF(VLOOKUP(O8365,登録者リスト!$A$1:$D$43729,4,FALSE)=基本情報!$D$6,O8365,"")),"")</f>
        <v/>
      </c>
    </row>
    <row r="8366" spans="15:16" x14ac:dyDescent="0.15">
      <c r="O8366">
        <v>8365</v>
      </c>
      <c r="P8366" t="str">
        <f>IFERROR(IF(COUNTIF(個人情報!$BI$5:$BI$401,"登録番号" &amp; リスト!O8366)&gt;=1,"",IF(VLOOKUP(O8366,登録者リスト!$A$1:$D$43729,4,FALSE)=基本情報!$D$6,O8366,"")),"")</f>
        <v/>
      </c>
    </row>
    <row r="8367" spans="15:16" x14ac:dyDescent="0.15">
      <c r="O8367">
        <v>8366</v>
      </c>
      <c r="P8367" t="str">
        <f>IFERROR(IF(COUNTIF(個人情報!$BI$5:$BI$401,"登録番号" &amp; リスト!O8367)&gt;=1,"",IF(VLOOKUP(O8367,登録者リスト!$A$1:$D$43729,4,FALSE)=基本情報!$D$6,O8367,"")),"")</f>
        <v/>
      </c>
    </row>
    <row r="8368" spans="15:16" x14ac:dyDescent="0.15">
      <c r="O8368">
        <v>8367</v>
      </c>
      <c r="P8368" t="str">
        <f>IFERROR(IF(COUNTIF(個人情報!$BI$5:$BI$401,"登録番号" &amp; リスト!O8368)&gt;=1,"",IF(VLOOKUP(O8368,登録者リスト!$A$1:$D$43729,4,FALSE)=基本情報!$D$6,O8368,"")),"")</f>
        <v/>
      </c>
    </row>
    <row r="8369" spans="15:16" x14ac:dyDescent="0.15">
      <c r="O8369">
        <v>8368</v>
      </c>
      <c r="P8369" t="str">
        <f>IFERROR(IF(COUNTIF(個人情報!$BI$5:$BI$401,"登録番号" &amp; リスト!O8369)&gt;=1,"",IF(VLOOKUP(O8369,登録者リスト!$A$1:$D$43729,4,FALSE)=基本情報!$D$6,O8369,"")),"")</f>
        <v/>
      </c>
    </row>
    <row r="8370" spans="15:16" x14ac:dyDescent="0.15">
      <c r="O8370">
        <v>8369</v>
      </c>
      <c r="P8370" t="str">
        <f>IFERROR(IF(COUNTIF(個人情報!$BI$5:$BI$401,"登録番号" &amp; リスト!O8370)&gt;=1,"",IF(VLOOKUP(O8370,登録者リスト!$A$1:$D$43729,4,FALSE)=基本情報!$D$6,O8370,"")),"")</f>
        <v/>
      </c>
    </row>
    <row r="8371" spans="15:16" x14ac:dyDescent="0.15">
      <c r="O8371">
        <v>8370</v>
      </c>
      <c r="P8371" t="str">
        <f>IFERROR(IF(COUNTIF(個人情報!$BI$5:$BI$401,"登録番号" &amp; リスト!O8371)&gt;=1,"",IF(VLOOKUP(O8371,登録者リスト!$A$1:$D$43729,4,FALSE)=基本情報!$D$6,O8371,"")),"")</f>
        <v/>
      </c>
    </row>
    <row r="8372" spans="15:16" x14ac:dyDescent="0.15">
      <c r="O8372">
        <v>8371</v>
      </c>
      <c r="P8372" t="str">
        <f>IFERROR(IF(COUNTIF(個人情報!$BI$5:$BI$401,"登録番号" &amp; リスト!O8372)&gt;=1,"",IF(VLOOKUP(O8372,登録者リスト!$A$1:$D$43729,4,FALSE)=基本情報!$D$6,O8372,"")),"")</f>
        <v/>
      </c>
    </row>
    <row r="8373" spans="15:16" x14ac:dyDescent="0.15">
      <c r="O8373">
        <v>8372</v>
      </c>
      <c r="P8373" t="str">
        <f>IFERROR(IF(COUNTIF(個人情報!$BI$5:$BI$401,"登録番号" &amp; リスト!O8373)&gt;=1,"",IF(VLOOKUP(O8373,登録者リスト!$A$1:$D$43729,4,FALSE)=基本情報!$D$6,O8373,"")),"")</f>
        <v/>
      </c>
    </row>
    <row r="8374" spans="15:16" x14ac:dyDescent="0.15">
      <c r="O8374">
        <v>8373</v>
      </c>
      <c r="P8374" t="str">
        <f>IFERROR(IF(COUNTIF(個人情報!$BI$5:$BI$401,"登録番号" &amp; リスト!O8374)&gt;=1,"",IF(VLOOKUP(O8374,登録者リスト!$A$1:$D$43729,4,FALSE)=基本情報!$D$6,O8374,"")),"")</f>
        <v/>
      </c>
    </row>
    <row r="8375" spans="15:16" x14ac:dyDescent="0.15">
      <c r="O8375">
        <v>8374</v>
      </c>
      <c r="P8375" t="str">
        <f>IFERROR(IF(COUNTIF(個人情報!$BI$5:$BI$401,"登録番号" &amp; リスト!O8375)&gt;=1,"",IF(VLOOKUP(O8375,登録者リスト!$A$1:$D$43729,4,FALSE)=基本情報!$D$6,O8375,"")),"")</f>
        <v/>
      </c>
    </row>
    <row r="8376" spans="15:16" x14ac:dyDescent="0.15">
      <c r="O8376">
        <v>8375</v>
      </c>
      <c r="P8376" t="str">
        <f>IFERROR(IF(COUNTIF(個人情報!$BI$5:$BI$401,"登録番号" &amp; リスト!O8376)&gt;=1,"",IF(VLOOKUP(O8376,登録者リスト!$A$1:$D$43729,4,FALSE)=基本情報!$D$6,O8376,"")),"")</f>
        <v/>
      </c>
    </row>
    <row r="8377" spans="15:16" x14ac:dyDescent="0.15">
      <c r="O8377">
        <v>8376</v>
      </c>
      <c r="P8377" t="str">
        <f>IFERROR(IF(COUNTIF(個人情報!$BI$5:$BI$401,"登録番号" &amp; リスト!O8377)&gt;=1,"",IF(VLOOKUP(O8377,登録者リスト!$A$1:$D$43729,4,FALSE)=基本情報!$D$6,O8377,"")),"")</f>
        <v/>
      </c>
    </row>
    <row r="8378" spans="15:16" x14ac:dyDescent="0.15">
      <c r="O8378">
        <v>8377</v>
      </c>
      <c r="P8378" t="str">
        <f>IFERROR(IF(COUNTIF(個人情報!$BI$5:$BI$401,"登録番号" &amp; リスト!O8378)&gt;=1,"",IF(VLOOKUP(O8378,登録者リスト!$A$1:$D$43729,4,FALSE)=基本情報!$D$6,O8378,"")),"")</f>
        <v/>
      </c>
    </row>
    <row r="8379" spans="15:16" x14ac:dyDescent="0.15">
      <c r="O8379">
        <v>8378</v>
      </c>
      <c r="P8379" t="str">
        <f>IFERROR(IF(COUNTIF(個人情報!$BI$5:$BI$401,"登録番号" &amp; リスト!O8379)&gt;=1,"",IF(VLOOKUP(O8379,登録者リスト!$A$1:$D$43729,4,FALSE)=基本情報!$D$6,O8379,"")),"")</f>
        <v/>
      </c>
    </row>
    <row r="8380" spans="15:16" x14ac:dyDescent="0.15">
      <c r="O8380">
        <v>8379</v>
      </c>
      <c r="P8380" t="str">
        <f>IFERROR(IF(COUNTIF(個人情報!$BI$5:$BI$401,"登録番号" &amp; リスト!O8380)&gt;=1,"",IF(VLOOKUP(O8380,登録者リスト!$A$1:$D$43729,4,FALSE)=基本情報!$D$6,O8380,"")),"")</f>
        <v/>
      </c>
    </row>
    <row r="8381" spans="15:16" x14ac:dyDescent="0.15">
      <c r="O8381">
        <v>8380</v>
      </c>
      <c r="P8381" t="str">
        <f>IFERROR(IF(COUNTIF(個人情報!$BI$5:$BI$401,"登録番号" &amp; リスト!O8381)&gt;=1,"",IF(VLOOKUP(O8381,登録者リスト!$A$1:$D$43729,4,FALSE)=基本情報!$D$6,O8381,"")),"")</f>
        <v/>
      </c>
    </row>
    <row r="8382" spans="15:16" x14ac:dyDescent="0.15">
      <c r="O8382">
        <v>8381</v>
      </c>
      <c r="P8382" t="str">
        <f>IFERROR(IF(COUNTIF(個人情報!$BI$5:$BI$401,"登録番号" &amp; リスト!O8382)&gt;=1,"",IF(VLOOKUP(O8382,登録者リスト!$A$1:$D$43729,4,FALSE)=基本情報!$D$6,O8382,"")),"")</f>
        <v/>
      </c>
    </row>
    <row r="8383" spans="15:16" x14ac:dyDescent="0.15">
      <c r="O8383">
        <v>8382</v>
      </c>
      <c r="P8383" t="str">
        <f>IFERROR(IF(COUNTIF(個人情報!$BI$5:$BI$401,"登録番号" &amp; リスト!O8383)&gt;=1,"",IF(VLOOKUP(O8383,登録者リスト!$A$1:$D$43729,4,FALSE)=基本情報!$D$6,O8383,"")),"")</f>
        <v/>
      </c>
    </row>
    <row r="8384" spans="15:16" x14ac:dyDescent="0.15">
      <c r="O8384">
        <v>8383</v>
      </c>
      <c r="P8384" t="str">
        <f>IFERROR(IF(COUNTIF(個人情報!$BI$5:$BI$401,"登録番号" &amp; リスト!O8384)&gt;=1,"",IF(VLOOKUP(O8384,登録者リスト!$A$1:$D$43729,4,FALSE)=基本情報!$D$6,O8384,"")),"")</f>
        <v/>
      </c>
    </row>
    <row r="8385" spans="15:16" x14ac:dyDescent="0.15">
      <c r="O8385">
        <v>8384</v>
      </c>
      <c r="P8385" t="str">
        <f>IFERROR(IF(COUNTIF(個人情報!$BI$5:$BI$401,"登録番号" &amp; リスト!O8385)&gt;=1,"",IF(VLOOKUP(O8385,登録者リスト!$A$1:$D$43729,4,FALSE)=基本情報!$D$6,O8385,"")),"")</f>
        <v/>
      </c>
    </row>
    <row r="8386" spans="15:16" x14ac:dyDescent="0.15">
      <c r="O8386">
        <v>8385</v>
      </c>
      <c r="P8386" t="str">
        <f>IFERROR(IF(COUNTIF(個人情報!$BI$5:$BI$401,"登録番号" &amp; リスト!O8386)&gt;=1,"",IF(VLOOKUP(O8386,登録者リスト!$A$1:$D$43729,4,FALSE)=基本情報!$D$6,O8386,"")),"")</f>
        <v/>
      </c>
    </row>
    <row r="8387" spans="15:16" x14ac:dyDescent="0.15">
      <c r="O8387">
        <v>8386</v>
      </c>
      <c r="P8387" t="str">
        <f>IFERROR(IF(COUNTIF(個人情報!$BI$5:$BI$401,"登録番号" &amp; リスト!O8387)&gt;=1,"",IF(VLOOKUP(O8387,登録者リスト!$A$1:$D$43729,4,FALSE)=基本情報!$D$6,O8387,"")),"")</f>
        <v/>
      </c>
    </row>
    <row r="8388" spans="15:16" x14ac:dyDescent="0.15">
      <c r="O8388">
        <v>8387</v>
      </c>
      <c r="P8388" t="str">
        <f>IFERROR(IF(COUNTIF(個人情報!$BI$5:$BI$401,"登録番号" &amp; リスト!O8388)&gt;=1,"",IF(VLOOKUP(O8388,登録者リスト!$A$1:$D$43729,4,FALSE)=基本情報!$D$6,O8388,"")),"")</f>
        <v/>
      </c>
    </row>
    <row r="8389" spans="15:16" x14ac:dyDescent="0.15">
      <c r="O8389">
        <v>8388</v>
      </c>
      <c r="P8389" t="str">
        <f>IFERROR(IF(COUNTIF(個人情報!$BI$5:$BI$401,"登録番号" &amp; リスト!O8389)&gt;=1,"",IF(VLOOKUP(O8389,登録者リスト!$A$1:$D$43729,4,FALSE)=基本情報!$D$6,O8389,"")),"")</f>
        <v/>
      </c>
    </row>
    <row r="8390" spans="15:16" x14ac:dyDescent="0.15">
      <c r="O8390">
        <v>8389</v>
      </c>
      <c r="P8390" t="str">
        <f>IFERROR(IF(COUNTIF(個人情報!$BI$5:$BI$401,"登録番号" &amp; リスト!O8390)&gt;=1,"",IF(VLOOKUP(O8390,登録者リスト!$A$1:$D$43729,4,FALSE)=基本情報!$D$6,O8390,"")),"")</f>
        <v/>
      </c>
    </row>
    <row r="8391" spans="15:16" x14ac:dyDescent="0.15">
      <c r="O8391">
        <v>8390</v>
      </c>
      <c r="P8391" t="str">
        <f>IFERROR(IF(COUNTIF(個人情報!$BI$5:$BI$401,"登録番号" &amp; リスト!O8391)&gt;=1,"",IF(VLOOKUP(O8391,登録者リスト!$A$1:$D$43729,4,FALSE)=基本情報!$D$6,O8391,"")),"")</f>
        <v/>
      </c>
    </row>
    <row r="8392" spans="15:16" x14ac:dyDescent="0.15">
      <c r="O8392">
        <v>8391</v>
      </c>
      <c r="P8392" t="str">
        <f>IFERROR(IF(COUNTIF(個人情報!$BI$5:$BI$401,"登録番号" &amp; リスト!O8392)&gt;=1,"",IF(VLOOKUP(O8392,登録者リスト!$A$1:$D$43729,4,FALSE)=基本情報!$D$6,O8392,"")),"")</f>
        <v/>
      </c>
    </row>
    <row r="8393" spans="15:16" x14ac:dyDescent="0.15">
      <c r="O8393">
        <v>8392</v>
      </c>
      <c r="P8393" t="str">
        <f>IFERROR(IF(COUNTIF(個人情報!$BI$5:$BI$401,"登録番号" &amp; リスト!O8393)&gt;=1,"",IF(VLOOKUP(O8393,登録者リスト!$A$1:$D$43729,4,FALSE)=基本情報!$D$6,O8393,"")),"")</f>
        <v/>
      </c>
    </row>
    <row r="8394" spans="15:16" x14ac:dyDescent="0.15">
      <c r="O8394">
        <v>8393</v>
      </c>
      <c r="P8394" t="str">
        <f>IFERROR(IF(COUNTIF(個人情報!$BI$5:$BI$401,"登録番号" &amp; リスト!O8394)&gt;=1,"",IF(VLOOKUP(O8394,登録者リスト!$A$1:$D$43729,4,FALSE)=基本情報!$D$6,O8394,"")),"")</f>
        <v/>
      </c>
    </row>
    <row r="8395" spans="15:16" x14ac:dyDescent="0.15">
      <c r="O8395">
        <v>8394</v>
      </c>
      <c r="P8395" t="str">
        <f>IFERROR(IF(COUNTIF(個人情報!$BI$5:$BI$401,"登録番号" &amp; リスト!O8395)&gt;=1,"",IF(VLOOKUP(O8395,登録者リスト!$A$1:$D$43729,4,FALSE)=基本情報!$D$6,O8395,"")),"")</f>
        <v/>
      </c>
    </row>
    <row r="8396" spans="15:16" x14ac:dyDescent="0.15">
      <c r="O8396">
        <v>8395</v>
      </c>
      <c r="P8396" t="str">
        <f>IFERROR(IF(COUNTIF(個人情報!$BI$5:$BI$401,"登録番号" &amp; リスト!O8396)&gt;=1,"",IF(VLOOKUP(O8396,登録者リスト!$A$1:$D$43729,4,FALSE)=基本情報!$D$6,O8396,"")),"")</f>
        <v/>
      </c>
    </row>
    <row r="8397" spans="15:16" x14ac:dyDescent="0.15">
      <c r="O8397">
        <v>8396</v>
      </c>
      <c r="P8397" t="str">
        <f>IFERROR(IF(COUNTIF(個人情報!$BI$5:$BI$401,"登録番号" &amp; リスト!O8397)&gt;=1,"",IF(VLOOKUP(O8397,登録者リスト!$A$1:$D$43729,4,FALSE)=基本情報!$D$6,O8397,"")),"")</f>
        <v/>
      </c>
    </row>
    <row r="8398" spans="15:16" x14ac:dyDescent="0.15">
      <c r="O8398">
        <v>8397</v>
      </c>
      <c r="P8398" t="str">
        <f>IFERROR(IF(COUNTIF(個人情報!$BI$5:$BI$401,"登録番号" &amp; リスト!O8398)&gt;=1,"",IF(VLOOKUP(O8398,登録者リスト!$A$1:$D$43729,4,FALSE)=基本情報!$D$6,O8398,"")),"")</f>
        <v/>
      </c>
    </row>
    <row r="8399" spans="15:16" x14ac:dyDescent="0.15">
      <c r="O8399">
        <v>8398</v>
      </c>
      <c r="P8399" t="str">
        <f>IFERROR(IF(COUNTIF(個人情報!$BI$5:$BI$401,"登録番号" &amp; リスト!O8399)&gt;=1,"",IF(VLOOKUP(O8399,登録者リスト!$A$1:$D$43729,4,FALSE)=基本情報!$D$6,O8399,"")),"")</f>
        <v/>
      </c>
    </row>
    <row r="8400" spans="15:16" x14ac:dyDescent="0.15">
      <c r="O8400">
        <v>8399</v>
      </c>
      <c r="P8400" t="str">
        <f>IFERROR(IF(COUNTIF(個人情報!$BI$5:$BI$401,"登録番号" &amp; リスト!O8400)&gt;=1,"",IF(VLOOKUP(O8400,登録者リスト!$A$1:$D$43729,4,FALSE)=基本情報!$D$6,O8400,"")),"")</f>
        <v/>
      </c>
    </row>
    <row r="8401" spans="15:16" x14ac:dyDescent="0.15">
      <c r="O8401">
        <v>8400</v>
      </c>
      <c r="P8401" t="str">
        <f>IFERROR(IF(COUNTIF(個人情報!$BI$5:$BI$401,"登録番号" &amp; リスト!O8401)&gt;=1,"",IF(VLOOKUP(O8401,登録者リスト!$A$1:$D$43729,4,FALSE)=基本情報!$D$6,O8401,"")),"")</f>
        <v/>
      </c>
    </row>
    <row r="8402" spans="15:16" x14ac:dyDescent="0.15">
      <c r="O8402">
        <v>8401</v>
      </c>
      <c r="P8402" t="str">
        <f>IFERROR(IF(COUNTIF(個人情報!$BI$5:$BI$401,"登録番号" &amp; リスト!O8402)&gt;=1,"",IF(VLOOKUP(O8402,登録者リスト!$A$1:$D$43729,4,FALSE)=基本情報!$D$6,O8402,"")),"")</f>
        <v/>
      </c>
    </row>
    <row r="8403" spans="15:16" x14ac:dyDescent="0.15">
      <c r="O8403">
        <v>8402</v>
      </c>
      <c r="P8403" t="str">
        <f>IFERROR(IF(COUNTIF(個人情報!$BI$5:$BI$401,"登録番号" &amp; リスト!O8403)&gt;=1,"",IF(VLOOKUP(O8403,登録者リスト!$A$1:$D$43729,4,FALSE)=基本情報!$D$6,O8403,"")),"")</f>
        <v/>
      </c>
    </row>
    <row r="8404" spans="15:16" x14ac:dyDescent="0.15">
      <c r="O8404">
        <v>8403</v>
      </c>
      <c r="P8404" t="str">
        <f>IFERROR(IF(COUNTIF(個人情報!$BI$5:$BI$401,"登録番号" &amp; リスト!O8404)&gt;=1,"",IF(VLOOKUP(O8404,登録者リスト!$A$1:$D$43729,4,FALSE)=基本情報!$D$6,O8404,"")),"")</f>
        <v/>
      </c>
    </row>
    <row r="8405" spans="15:16" x14ac:dyDescent="0.15">
      <c r="O8405">
        <v>8404</v>
      </c>
      <c r="P8405" t="str">
        <f>IFERROR(IF(COUNTIF(個人情報!$BI$5:$BI$401,"登録番号" &amp; リスト!O8405)&gt;=1,"",IF(VLOOKUP(O8405,登録者リスト!$A$1:$D$43729,4,FALSE)=基本情報!$D$6,O8405,"")),"")</f>
        <v/>
      </c>
    </row>
    <row r="8406" spans="15:16" x14ac:dyDescent="0.15">
      <c r="O8406">
        <v>8405</v>
      </c>
      <c r="P8406" t="str">
        <f>IFERROR(IF(COUNTIF(個人情報!$BI$5:$BI$401,"登録番号" &amp; リスト!O8406)&gt;=1,"",IF(VLOOKUP(O8406,登録者リスト!$A$1:$D$43729,4,FALSE)=基本情報!$D$6,O8406,"")),"")</f>
        <v/>
      </c>
    </row>
    <row r="8407" spans="15:16" x14ac:dyDescent="0.15">
      <c r="O8407">
        <v>8406</v>
      </c>
      <c r="P8407" t="str">
        <f>IFERROR(IF(COUNTIF(個人情報!$BI$5:$BI$401,"登録番号" &amp; リスト!O8407)&gt;=1,"",IF(VLOOKUP(O8407,登録者リスト!$A$1:$D$43729,4,FALSE)=基本情報!$D$6,O8407,"")),"")</f>
        <v/>
      </c>
    </row>
    <row r="8408" spans="15:16" x14ac:dyDescent="0.15">
      <c r="O8408">
        <v>8407</v>
      </c>
      <c r="P8408" t="str">
        <f>IFERROR(IF(COUNTIF(個人情報!$BI$5:$BI$401,"登録番号" &amp; リスト!O8408)&gt;=1,"",IF(VLOOKUP(O8408,登録者リスト!$A$1:$D$43729,4,FALSE)=基本情報!$D$6,O8408,"")),"")</f>
        <v/>
      </c>
    </row>
    <row r="8409" spans="15:16" x14ac:dyDescent="0.15">
      <c r="O8409">
        <v>8408</v>
      </c>
      <c r="P8409" t="str">
        <f>IFERROR(IF(COUNTIF(個人情報!$BI$5:$BI$401,"登録番号" &amp; リスト!O8409)&gt;=1,"",IF(VLOOKUP(O8409,登録者リスト!$A$1:$D$43729,4,FALSE)=基本情報!$D$6,O8409,"")),"")</f>
        <v/>
      </c>
    </row>
    <row r="8410" spans="15:16" x14ac:dyDescent="0.15">
      <c r="O8410">
        <v>8409</v>
      </c>
      <c r="P8410" t="str">
        <f>IFERROR(IF(COUNTIF(個人情報!$BI$5:$BI$401,"登録番号" &amp; リスト!O8410)&gt;=1,"",IF(VLOOKUP(O8410,登録者リスト!$A$1:$D$43729,4,FALSE)=基本情報!$D$6,O8410,"")),"")</f>
        <v/>
      </c>
    </row>
    <row r="8411" spans="15:16" x14ac:dyDescent="0.15">
      <c r="O8411">
        <v>8410</v>
      </c>
      <c r="P8411" t="str">
        <f>IFERROR(IF(COUNTIF(個人情報!$BI$5:$BI$401,"登録番号" &amp; リスト!O8411)&gt;=1,"",IF(VLOOKUP(O8411,登録者リスト!$A$1:$D$43729,4,FALSE)=基本情報!$D$6,O8411,"")),"")</f>
        <v/>
      </c>
    </row>
    <row r="8412" spans="15:16" x14ac:dyDescent="0.15">
      <c r="O8412">
        <v>8411</v>
      </c>
      <c r="P8412" t="str">
        <f>IFERROR(IF(COUNTIF(個人情報!$BI$5:$BI$401,"登録番号" &amp; リスト!O8412)&gt;=1,"",IF(VLOOKUP(O8412,登録者リスト!$A$1:$D$43729,4,FALSE)=基本情報!$D$6,O8412,"")),"")</f>
        <v/>
      </c>
    </row>
    <row r="8413" spans="15:16" x14ac:dyDescent="0.15">
      <c r="O8413">
        <v>8412</v>
      </c>
      <c r="P8413" t="str">
        <f>IFERROR(IF(COUNTIF(個人情報!$BI$5:$BI$401,"登録番号" &amp; リスト!O8413)&gt;=1,"",IF(VLOOKUP(O8413,登録者リスト!$A$1:$D$43729,4,FALSE)=基本情報!$D$6,O8413,"")),"")</f>
        <v/>
      </c>
    </row>
    <row r="8414" spans="15:16" x14ac:dyDescent="0.15">
      <c r="O8414">
        <v>8413</v>
      </c>
      <c r="P8414" t="str">
        <f>IFERROR(IF(COUNTIF(個人情報!$BI$5:$BI$401,"登録番号" &amp; リスト!O8414)&gt;=1,"",IF(VLOOKUP(O8414,登録者リスト!$A$1:$D$43729,4,FALSE)=基本情報!$D$6,O8414,"")),"")</f>
        <v/>
      </c>
    </row>
    <row r="8415" spans="15:16" x14ac:dyDescent="0.15">
      <c r="O8415">
        <v>8414</v>
      </c>
      <c r="P8415" t="str">
        <f>IFERROR(IF(COUNTIF(個人情報!$BI$5:$BI$401,"登録番号" &amp; リスト!O8415)&gt;=1,"",IF(VLOOKUP(O8415,登録者リスト!$A$1:$D$43729,4,FALSE)=基本情報!$D$6,O8415,"")),"")</f>
        <v/>
      </c>
    </row>
    <row r="8416" spans="15:16" x14ac:dyDescent="0.15">
      <c r="O8416">
        <v>8415</v>
      </c>
      <c r="P8416" t="str">
        <f>IFERROR(IF(COUNTIF(個人情報!$BI$5:$BI$401,"登録番号" &amp; リスト!O8416)&gt;=1,"",IF(VLOOKUP(O8416,登録者リスト!$A$1:$D$43729,4,FALSE)=基本情報!$D$6,O8416,"")),"")</f>
        <v/>
      </c>
    </row>
    <row r="8417" spans="15:16" x14ac:dyDescent="0.15">
      <c r="O8417">
        <v>8416</v>
      </c>
      <c r="P8417" t="str">
        <f>IFERROR(IF(COUNTIF(個人情報!$BI$5:$BI$401,"登録番号" &amp; リスト!O8417)&gt;=1,"",IF(VLOOKUP(O8417,登録者リスト!$A$1:$D$43729,4,FALSE)=基本情報!$D$6,O8417,"")),"")</f>
        <v/>
      </c>
    </row>
    <row r="8418" spans="15:16" x14ac:dyDescent="0.15">
      <c r="O8418">
        <v>8417</v>
      </c>
      <c r="P8418" t="str">
        <f>IFERROR(IF(COUNTIF(個人情報!$BI$5:$BI$401,"登録番号" &amp; リスト!O8418)&gt;=1,"",IF(VLOOKUP(O8418,登録者リスト!$A$1:$D$43729,4,FALSE)=基本情報!$D$6,O8418,"")),"")</f>
        <v/>
      </c>
    </row>
    <row r="8419" spans="15:16" x14ac:dyDescent="0.15">
      <c r="O8419">
        <v>8418</v>
      </c>
      <c r="P8419" t="str">
        <f>IFERROR(IF(COUNTIF(個人情報!$BI$5:$BI$401,"登録番号" &amp; リスト!O8419)&gt;=1,"",IF(VLOOKUP(O8419,登録者リスト!$A$1:$D$43729,4,FALSE)=基本情報!$D$6,O8419,"")),"")</f>
        <v/>
      </c>
    </row>
    <row r="8420" spans="15:16" x14ac:dyDescent="0.15">
      <c r="O8420">
        <v>8419</v>
      </c>
      <c r="P8420" t="str">
        <f>IFERROR(IF(COUNTIF(個人情報!$BI$5:$BI$401,"登録番号" &amp; リスト!O8420)&gt;=1,"",IF(VLOOKUP(O8420,登録者リスト!$A$1:$D$43729,4,FALSE)=基本情報!$D$6,O8420,"")),"")</f>
        <v/>
      </c>
    </row>
    <row r="8421" spans="15:16" x14ac:dyDescent="0.15">
      <c r="O8421">
        <v>8420</v>
      </c>
      <c r="P8421" t="str">
        <f>IFERROR(IF(COUNTIF(個人情報!$BI$5:$BI$401,"登録番号" &amp; リスト!O8421)&gt;=1,"",IF(VLOOKUP(O8421,登録者リスト!$A$1:$D$43729,4,FALSE)=基本情報!$D$6,O8421,"")),"")</f>
        <v/>
      </c>
    </row>
    <row r="8422" spans="15:16" x14ac:dyDescent="0.15">
      <c r="O8422">
        <v>8421</v>
      </c>
      <c r="P8422" t="str">
        <f>IFERROR(IF(COUNTIF(個人情報!$BI$5:$BI$401,"登録番号" &amp; リスト!O8422)&gt;=1,"",IF(VLOOKUP(O8422,登録者リスト!$A$1:$D$43729,4,FALSE)=基本情報!$D$6,O8422,"")),"")</f>
        <v/>
      </c>
    </row>
    <row r="8423" spans="15:16" x14ac:dyDescent="0.15">
      <c r="O8423">
        <v>8422</v>
      </c>
      <c r="P8423" t="str">
        <f>IFERROR(IF(COUNTIF(個人情報!$BI$5:$BI$401,"登録番号" &amp; リスト!O8423)&gt;=1,"",IF(VLOOKUP(O8423,登録者リスト!$A$1:$D$43729,4,FALSE)=基本情報!$D$6,O8423,"")),"")</f>
        <v/>
      </c>
    </row>
    <row r="8424" spans="15:16" x14ac:dyDescent="0.15">
      <c r="O8424">
        <v>8423</v>
      </c>
      <c r="P8424" t="str">
        <f>IFERROR(IF(COUNTIF(個人情報!$BI$5:$BI$401,"登録番号" &amp; リスト!O8424)&gt;=1,"",IF(VLOOKUP(O8424,登録者リスト!$A$1:$D$43729,4,FALSE)=基本情報!$D$6,O8424,"")),"")</f>
        <v/>
      </c>
    </row>
    <row r="8425" spans="15:16" x14ac:dyDescent="0.15">
      <c r="O8425">
        <v>8424</v>
      </c>
      <c r="P8425" t="str">
        <f>IFERROR(IF(COUNTIF(個人情報!$BI$5:$BI$401,"登録番号" &amp; リスト!O8425)&gt;=1,"",IF(VLOOKUP(O8425,登録者リスト!$A$1:$D$43729,4,FALSE)=基本情報!$D$6,O8425,"")),"")</f>
        <v/>
      </c>
    </row>
    <row r="8426" spans="15:16" x14ac:dyDescent="0.15">
      <c r="O8426">
        <v>8425</v>
      </c>
      <c r="P8426" t="str">
        <f>IFERROR(IF(COUNTIF(個人情報!$BI$5:$BI$401,"登録番号" &amp; リスト!O8426)&gt;=1,"",IF(VLOOKUP(O8426,登録者リスト!$A$1:$D$43729,4,FALSE)=基本情報!$D$6,O8426,"")),"")</f>
        <v/>
      </c>
    </row>
    <row r="8427" spans="15:16" x14ac:dyDescent="0.15">
      <c r="O8427">
        <v>8426</v>
      </c>
      <c r="P8427" t="str">
        <f>IFERROR(IF(COUNTIF(個人情報!$BI$5:$BI$401,"登録番号" &amp; リスト!O8427)&gt;=1,"",IF(VLOOKUP(O8427,登録者リスト!$A$1:$D$43729,4,FALSE)=基本情報!$D$6,O8427,"")),"")</f>
        <v/>
      </c>
    </row>
    <row r="8428" spans="15:16" x14ac:dyDescent="0.15">
      <c r="O8428">
        <v>8427</v>
      </c>
      <c r="P8428" t="str">
        <f>IFERROR(IF(COUNTIF(個人情報!$BI$5:$BI$401,"登録番号" &amp; リスト!O8428)&gt;=1,"",IF(VLOOKUP(O8428,登録者リスト!$A$1:$D$43729,4,FALSE)=基本情報!$D$6,O8428,"")),"")</f>
        <v/>
      </c>
    </row>
    <row r="8429" spans="15:16" x14ac:dyDescent="0.15">
      <c r="O8429">
        <v>8428</v>
      </c>
      <c r="P8429" t="str">
        <f>IFERROR(IF(COUNTIF(個人情報!$BI$5:$BI$401,"登録番号" &amp; リスト!O8429)&gt;=1,"",IF(VLOOKUP(O8429,登録者リスト!$A$1:$D$43729,4,FALSE)=基本情報!$D$6,O8429,"")),"")</f>
        <v/>
      </c>
    </row>
    <row r="8430" spans="15:16" x14ac:dyDescent="0.15">
      <c r="O8430">
        <v>8429</v>
      </c>
      <c r="P8430" t="str">
        <f>IFERROR(IF(COUNTIF(個人情報!$BI$5:$BI$401,"登録番号" &amp; リスト!O8430)&gt;=1,"",IF(VLOOKUP(O8430,登録者リスト!$A$1:$D$43729,4,FALSE)=基本情報!$D$6,O8430,"")),"")</f>
        <v/>
      </c>
    </row>
    <row r="8431" spans="15:16" x14ac:dyDescent="0.15">
      <c r="O8431">
        <v>8430</v>
      </c>
      <c r="P8431" t="str">
        <f>IFERROR(IF(COUNTIF(個人情報!$BI$5:$BI$401,"登録番号" &amp; リスト!O8431)&gt;=1,"",IF(VLOOKUP(O8431,登録者リスト!$A$1:$D$43729,4,FALSE)=基本情報!$D$6,O8431,"")),"")</f>
        <v/>
      </c>
    </row>
    <row r="8432" spans="15:16" x14ac:dyDescent="0.15">
      <c r="O8432">
        <v>8431</v>
      </c>
      <c r="P8432" t="str">
        <f>IFERROR(IF(COUNTIF(個人情報!$BI$5:$BI$401,"登録番号" &amp; リスト!O8432)&gt;=1,"",IF(VLOOKUP(O8432,登録者リスト!$A$1:$D$43729,4,FALSE)=基本情報!$D$6,O8432,"")),"")</f>
        <v/>
      </c>
    </row>
    <row r="8433" spans="15:16" x14ac:dyDescent="0.15">
      <c r="O8433">
        <v>8432</v>
      </c>
      <c r="P8433" t="str">
        <f>IFERROR(IF(COUNTIF(個人情報!$BI$5:$BI$401,"登録番号" &amp; リスト!O8433)&gt;=1,"",IF(VLOOKUP(O8433,登録者リスト!$A$1:$D$43729,4,FALSE)=基本情報!$D$6,O8433,"")),"")</f>
        <v/>
      </c>
    </row>
    <row r="8434" spans="15:16" x14ac:dyDescent="0.15">
      <c r="O8434">
        <v>8433</v>
      </c>
      <c r="P8434" t="str">
        <f>IFERROR(IF(COUNTIF(個人情報!$BI$5:$BI$401,"登録番号" &amp; リスト!O8434)&gt;=1,"",IF(VLOOKUP(O8434,登録者リスト!$A$1:$D$43729,4,FALSE)=基本情報!$D$6,O8434,"")),"")</f>
        <v/>
      </c>
    </row>
    <row r="8435" spans="15:16" x14ac:dyDescent="0.15">
      <c r="O8435">
        <v>8434</v>
      </c>
      <c r="P8435" t="str">
        <f>IFERROR(IF(COUNTIF(個人情報!$BI$5:$BI$401,"登録番号" &amp; リスト!O8435)&gt;=1,"",IF(VLOOKUP(O8435,登録者リスト!$A$1:$D$43729,4,FALSE)=基本情報!$D$6,O8435,"")),"")</f>
        <v/>
      </c>
    </row>
    <row r="8436" spans="15:16" x14ac:dyDescent="0.15">
      <c r="O8436">
        <v>8435</v>
      </c>
      <c r="P8436" t="str">
        <f>IFERROR(IF(COUNTIF(個人情報!$BI$5:$BI$401,"登録番号" &amp; リスト!O8436)&gt;=1,"",IF(VLOOKUP(O8436,登録者リスト!$A$1:$D$43729,4,FALSE)=基本情報!$D$6,O8436,"")),"")</f>
        <v/>
      </c>
    </row>
    <row r="8437" spans="15:16" x14ac:dyDescent="0.15">
      <c r="O8437">
        <v>8436</v>
      </c>
      <c r="P8437" t="str">
        <f>IFERROR(IF(COUNTIF(個人情報!$BI$5:$BI$401,"登録番号" &amp; リスト!O8437)&gt;=1,"",IF(VLOOKUP(O8437,登録者リスト!$A$1:$D$43729,4,FALSE)=基本情報!$D$6,O8437,"")),"")</f>
        <v/>
      </c>
    </row>
    <row r="8438" spans="15:16" x14ac:dyDescent="0.15">
      <c r="O8438">
        <v>8437</v>
      </c>
      <c r="P8438" t="str">
        <f>IFERROR(IF(COUNTIF(個人情報!$BI$5:$BI$401,"登録番号" &amp; リスト!O8438)&gt;=1,"",IF(VLOOKUP(O8438,登録者リスト!$A$1:$D$43729,4,FALSE)=基本情報!$D$6,O8438,"")),"")</f>
        <v/>
      </c>
    </row>
    <row r="8439" spans="15:16" x14ac:dyDescent="0.15">
      <c r="O8439">
        <v>8438</v>
      </c>
      <c r="P8439" t="str">
        <f>IFERROR(IF(COUNTIF(個人情報!$BI$5:$BI$401,"登録番号" &amp; リスト!O8439)&gt;=1,"",IF(VLOOKUP(O8439,登録者リスト!$A$1:$D$43729,4,FALSE)=基本情報!$D$6,O8439,"")),"")</f>
        <v/>
      </c>
    </row>
    <row r="8440" spans="15:16" x14ac:dyDescent="0.15">
      <c r="O8440">
        <v>8439</v>
      </c>
      <c r="P8440" t="str">
        <f>IFERROR(IF(COUNTIF(個人情報!$BI$5:$BI$401,"登録番号" &amp; リスト!O8440)&gt;=1,"",IF(VLOOKUP(O8440,登録者リスト!$A$1:$D$43729,4,FALSE)=基本情報!$D$6,O8440,"")),"")</f>
        <v/>
      </c>
    </row>
    <row r="8441" spans="15:16" x14ac:dyDescent="0.15">
      <c r="O8441">
        <v>8440</v>
      </c>
      <c r="P8441" t="str">
        <f>IFERROR(IF(COUNTIF(個人情報!$BI$5:$BI$401,"登録番号" &amp; リスト!O8441)&gt;=1,"",IF(VLOOKUP(O8441,登録者リスト!$A$1:$D$43729,4,FALSE)=基本情報!$D$6,O8441,"")),"")</f>
        <v/>
      </c>
    </row>
    <row r="8442" spans="15:16" x14ac:dyDescent="0.15">
      <c r="O8442">
        <v>8441</v>
      </c>
      <c r="P8442" t="str">
        <f>IFERROR(IF(COUNTIF(個人情報!$BI$5:$BI$401,"登録番号" &amp; リスト!O8442)&gt;=1,"",IF(VLOOKUP(O8442,登録者リスト!$A$1:$D$43729,4,FALSE)=基本情報!$D$6,O8442,"")),"")</f>
        <v/>
      </c>
    </row>
    <row r="8443" spans="15:16" x14ac:dyDescent="0.15">
      <c r="O8443">
        <v>8442</v>
      </c>
      <c r="P8443" t="str">
        <f>IFERROR(IF(COUNTIF(個人情報!$BI$5:$BI$401,"登録番号" &amp; リスト!O8443)&gt;=1,"",IF(VLOOKUP(O8443,登録者リスト!$A$1:$D$43729,4,FALSE)=基本情報!$D$6,O8443,"")),"")</f>
        <v/>
      </c>
    </row>
    <row r="8444" spans="15:16" x14ac:dyDescent="0.15">
      <c r="O8444">
        <v>8443</v>
      </c>
      <c r="P8444" t="str">
        <f>IFERROR(IF(COUNTIF(個人情報!$BI$5:$BI$401,"登録番号" &amp; リスト!O8444)&gt;=1,"",IF(VLOOKUP(O8444,登録者リスト!$A$1:$D$43729,4,FALSE)=基本情報!$D$6,O8444,"")),"")</f>
        <v/>
      </c>
    </row>
    <row r="8445" spans="15:16" x14ac:dyDescent="0.15">
      <c r="O8445">
        <v>8444</v>
      </c>
      <c r="P8445" t="str">
        <f>IFERROR(IF(COUNTIF(個人情報!$BI$5:$BI$401,"登録番号" &amp; リスト!O8445)&gt;=1,"",IF(VLOOKUP(O8445,登録者リスト!$A$1:$D$43729,4,FALSE)=基本情報!$D$6,O8445,"")),"")</f>
        <v/>
      </c>
    </row>
    <row r="8446" spans="15:16" x14ac:dyDescent="0.15">
      <c r="O8446">
        <v>8445</v>
      </c>
      <c r="P8446" t="str">
        <f>IFERROR(IF(COUNTIF(個人情報!$BI$5:$BI$401,"登録番号" &amp; リスト!O8446)&gt;=1,"",IF(VLOOKUP(O8446,登録者リスト!$A$1:$D$43729,4,FALSE)=基本情報!$D$6,O8446,"")),"")</f>
        <v/>
      </c>
    </row>
    <row r="8447" spans="15:16" x14ac:dyDescent="0.15">
      <c r="O8447">
        <v>8446</v>
      </c>
      <c r="P8447" t="str">
        <f>IFERROR(IF(COUNTIF(個人情報!$BI$5:$BI$401,"登録番号" &amp; リスト!O8447)&gt;=1,"",IF(VLOOKUP(O8447,登録者リスト!$A$1:$D$43729,4,FALSE)=基本情報!$D$6,O8447,"")),"")</f>
        <v/>
      </c>
    </row>
    <row r="8448" spans="15:16" x14ac:dyDescent="0.15">
      <c r="O8448">
        <v>8447</v>
      </c>
      <c r="P8448" t="str">
        <f>IFERROR(IF(COUNTIF(個人情報!$BI$5:$BI$401,"登録番号" &amp; リスト!O8448)&gt;=1,"",IF(VLOOKUP(O8448,登録者リスト!$A$1:$D$43729,4,FALSE)=基本情報!$D$6,O8448,"")),"")</f>
        <v/>
      </c>
    </row>
    <row r="8449" spans="15:16" x14ac:dyDescent="0.15">
      <c r="O8449">
        <v>8448</v>
      </c>
      <c r="P8449" t="str">
        <f>IFERROR(IF(COUNTIF(個人情報!$BI$5:$BI$401,"登録番号" &amp; リスト!O8449)&gt;=1,"",IF(VLOOKUP(O8449,登録者リスト!$A$1:$D$43729,4,FALSE)=基本情報!$D$6,O8449,"")),"")</f>
        <v/>
      </c>
    </row>
    <row r="8450" spans="15:16" x14ac:dyDescent="0.15">
      <c r="O8450">
        <v>8449</v>
      </c>
      <c r="P8450" t="str">
        <f>IFERROR(IF(COUNTIF(個人情報!$BI$5:$BI$401,"登録番号" &amp; リスト!O8450)&gt;=1,"",IF(VLOOKUP(O8450,登録者リスト!$A$1:$D$43729,4,FALSE)=基本情報!$D$6,O8450,"")),"")</f>
        <v/>
      </c>
    </row>
    <row r="8451" spans="15:16" x14ac:dyDescent="0.15">
      <c r="O8451">
        <v>8450</v>
      </c>
      <c r="P8451" t="str">
        <f>IFERROR(IF(COUNTIF(個人情報!$BI$5:$BI$401,"登録番号" &amp; リスト!O8451)&gt;=1,"",IF(VLOOKUP(O8451,登録者リスト!$A$1:$D$43729,4,FALSE)=基本情報!$D$6,O8451,"")),"")</f>
        <v/>
      </c>
    </row>
    <row r="8452" spans="15:16" x14ac:dyDescent="0.15">
      <c r="O8452">
        <v>8451</v>
      </c>
      <c r="P8452" t="str">
        <f>IFERROR(IF(COUNTIF(個人情報!$BI$5:$BI$401,"登録番号" &amp; リスト!O8452)&gt;=1,"",IF(VLOOKUP(O8452,登録者リスト!$A$1:$D$43729,4,FALSE)=基本情報!$D$6,O8452,"")),"")</f>
        <v/>
      </c>
    </row>
    <row r="8453" spans="15:16" x14ac:dyDescent="0.15">
      <c r="O8453">
        <v>8452</v>
      </c>
      <c r="P8453" t="str">
        <f>IFERROR(IF(COUNTIF(個人情報!$BI$5:$BI$401,"登録番号" &amp; リスト!O8453)&gt;=1,"",IF(VLOOKUP(O8453,登録者リスト!$A$1:$D$43729,4,FALSE)=基本情報!$D$6,O8453,"")),"")</f>
        <v/>
      </c>
    </row>
    <row r="8454" spans="15:16" x14ac:dyDescent="0.15">
      <c r="O8454">
        <v>8453</v>
      </c>
      <c r="P8454" t="str">
        <f>IFERROR(IF(COUNTIF(個人情報!$BI$5:$BI$401,"登録番号" &amp; リスト!O8454)&gt;=1,"",IF(VLOOKUP(O8454,登録者リスト!$A$1:$D$43729,4,FALSE)=基本情報!$D$6,O8454,"")),"")</f>
        <v/>
      </c>
    </row>
    <row r="8455" spans="15:16" x14ac:dyDescent="0.15">
      <c r="O8455">
        <v>8454</v>
      </c>
      <c r="P8455" t="str">
        <f>IFERROR(IF(COUNTIF(個人情報!$BI$5:$BI$401,"登録番号" &amp; リスト!O8455)&gt;=1,"",IF(VLOOKUP(O8455,登録者リスト!$A$1:$D$43729,4,FALSE)=基本情報!$D$6,O8455,"")),"")</f>
        <v/>
      </c>
    </row>
    <row r="8456" spans="15:16" x14ac:dyDescent="0.15">
      <c r="O8456">
        <v>8455</v>
      </c>
      <c r="P8456" t="str">
        <f>IFERROR(IF(COUNTIF(個人情報!$BI$5:$BI$401,"登録番号" &amp; リスト!O8456)&gt;=1,"",IF(VLOOKUP(O8456,登録者リスト!$A$1:$D$43729,4,FALSE)=基本情報!$D$6,O8456,"")),"")</f>
        <v/>
      </c>
    </row>
    <row r="8457" spans="15:16" x14ac:dyDescent="0.15">
      <c r="O8457">
        <v>8456</v>
      </c>
      <c r="P8457" t="str">
        <f>IFERROR(IF(COUNTIF(個人情報!$BI$5:$BI$401,"登録番号" &amp; リスト!O8457)&gt;=1,"",IF(VLOOKUP(O8457,登録者リスト!$A$1:$D$43729,4,FALSE)=基本情報!$D$6,O8457,"")),"")</f>
        <v/>
      </c>
    </row>
    <row r="8458" spans="15:16" x14ac:dyDescent="0.15">
      <c r="O8458">
        <v>8457</v>
      </c>
      <c r="P8458" t="str">
        <f>IFERROR(IF(COUNTIF(個人情報!$BI$5:$BI$401,"登録番号" &amp; リスト!O8458)&gt;=1,"",IF(VLOOKUP(O8458,登録者リスト!$A$1:$D$43729,4,FALSE)=基本情報!$D$6,O8458,"")),"")</f>
        <v/>
      </c>
    </row>
    <row r="8459" spans="15:16" x14ac:dyDescent="0.15">
      <c r="O8459">
        <v>8458</v>
      </c>
      <c r="P8459" t="str">
        <f>IFERROR(IF(COUNTIF(個人情報!$BI$5:$BI$401,"登録番号" &amp; リスト!O8459)&gt;=1,"",IF(VLOOKUP(O8459,登録者リスト!$A$1:$D$43729,4,FALSE)=基本情報!$D$6,O8459,"")),"")</f>
        <v/>
      </c>
    </row>
    <row r="8460" spans="15:16" x14ac:dyDescent="0.15">
      <c r="O8460">
        <v>8459</v>
      </c>
      <c r="P8460" t="str">
        <f>IFERROR(IF(COUNTIF(個人情報!$BI$5:$BI$401,"登録番号" &amp; リスト!O8460)&gt;=1,"",IF(VLOOKUP(O8460,登録者リスト!$A$1:$D$43729,4,FALSE)=基本情報!$D$6,O8460,"")),"")</f>
        <v/>
      </c>
    </row>
    <row r="8461" spans="15:16" x14ac:dyDescent="0.15">
      <c r="O8461">
        <v>8460</v>
      </c>
      <c r="P8461" t="str">
        <f>IFERROR(IF(COUNTIF(個人情報!$BI$5:$BI$401,"登録番号" &amp; リスト!O8461)&gt;=1,"",IF(VLOOKUP(O8461,登録者リスト!$A$1:$D$43729,4,FALSE)=基本情報!$D$6,O8461,"")),"")</f>
        <v/>
      </c>
    </row>
    <row r="8462" spans="15:16" x14ac:dyDescent="0.15">
      <c r="O8462">
        <v>8461</v>
      </c>
      <c r="P8462" t="str">
        <f>IFERROR(IF(COUNTIF(個人情報!$BI$5:$BI$401,"登録番号" &amp; リスト!O8462)&gt;=1,"",IF(VLOOKUP(O8462,登録者リスト!$A$1:$D$43729,4,FALSE)=基本情報!$D$6,O8462,"")),"")</f>
        <v/>
      </c>
    </row>
    <row r="8463" spans="15:16" x14ac:dyDescent="0.15">
      <c r="O8463">
        <v>8462</v>
      </c>
      <c r="P8463" t="str">
        <f>IFERROR(IF(COUNTIF(個人情報!$BI$5:$BI$401,"登録番号" &amp; リスト!O8463)&gt;=1,"",IF(VLOOKUP(O8463,登録者リスト!$A$1:$D$43729,4,FALSE)=基本情報!$D$6,O8463,"")),"")</f>
        <v/>
      </c>
    </row>
    <row r="8464" spans="15:16" x14ac:dyDescent="0.15">
      <c r="O8464">
        <v>8463</v>
      </c>
      <c r="P8464" t="str">
        <f>IFERROR(IF(COUNTIF(個人情報!$BI$5:$BI$401,"登録番号" &amp; リスト!O8464)&gt;=1,"",IF(VLOOKUP(O8464,登録者リスト!$A$1:$D$43729,4,FALSE)=基本情報!$D$6,O8464,"")),"")</f>
        <v/>
      </c>
    </row>
    <row r="8465" spans="15:16" x14ac:dyDescent="0.15">
      <c r="O8465">
        <v>8464</v>
      </c>
      <c r="P8465" t="str">
        <f>IFERROR(IF(COUNTIF(個人情報!$BI$5:$BI$401,"登録番号" &amp; リスト!O8465)&gt;=1,"",IF(VLOOKUP(O8465,登録者リスト!$A$1:$D$43729,4,FALSE)=基本情報!$D$6,O8465,"")),"")</f>
        <v/>
      </c>
    </row>
    <row r="8466" spans="15:16" x14ac:dyDescent="0.15">
      <c r="O8466">
        <v>8465</v>
      </c>
      <c r="P8466" t="str">
        <f>IFERROR(IF(COUNTIF(個人情報!$BI$5:$BI$401,"登録番号" &amp; リスト!O8466)&gt;=1,"",IF(VLOOKUP(O8466,登録者リスト!$A$1:$D$43729,4,FALSE)=基本情報!$D$6,O8466,"")),"")</f>
        <v/>
      </c>
    </row>
    <row r="8467" spans="15:16" x14ac:dyDescent="0.15">
      <c r="O8467">
        <v>8466</v>
      </c>
      <c r="P8467" t="str">
        <f>IFERROR(IF(COUNTIF(個人情報!$BI$5:$BI$401,"登録番号" &amp; リスト!O8467)&gt;=1,"",IF(VLOOKUP(O8467,登録者リスト!$A$1:$D$43729,4,FALSE)=基本情報!$D$6,O8467,"")),"")</f>
        <v/>
      </c>
    </row>
    <row r="8468" spans="15:16" x14ac:dyDescent="0.15">
      <c r="O8468">
        <v>8467</v>
      </c>
      <c r="P8468" t="str">
        <f>IFERROR(IF(COUNTIF(個人情報!$BI$5:$BI$401,"登録番号" &amp; リスト!O8468)&gt;=1,"",IF(VLOOKUP(O8468,登録者リスト!$A$1:$D$43729,4,FALSE)=基本情報!$D$6,O8468,"")),"")</f>
        <v/>
      </c>
    </row>
    <row r="8469" spans="15:16" x14ac:dyDescent="0.15">
      <c r="O8469">
        <v>8468</v>
      </c>
      <c r="P8469" t="str">
        <f>IFERROR(IF(COUNTIF(個人情報!$BI$5:$BI$401,"登録番号" &amp; リスト!O8469)&gt;=1,"",IF(VLOOKUP(O8469,登録者リスト!$A$1:$D$43729,4,FALSE)=基本情報!$D$6,O8469,"")),"")</f>
        <v/>
      </c>
    </row>
    <row r="8470" spans="15:16" x14ac:dyDescent="0.15">
      <c r="O8470">
        <v>8469</v>
      </c>
      <c r="P8470" t="str">
        <f>IFERROR(IF(COUNTIF(個人情報!$BI$5:$BI$401,"登録番号" &amp; リスト!O8470)&gt;=1,"",IF(VLOOKUP(O8470,登録者リスト!$A$1:$D$43729,4,FALSE)=基本情報!$D$6,O8470,"")),"")</f>
        <v/>
      </c>
    </row>
    <row r="8471" spans="15:16" x14ac:dyDescent="0.15">
      <c r="O8471">
        <v>8470</v>
      </c>
      <c r="P8471" t="str">
        <f>IFERROR(IF(COUNTIF(個人情報!$BI$5:$BI$401,"登録番号" &amp; リスト!O8471)&gt;=1,"",IF(VLOOKUP(O8471,登録者リスト!$A$1:$D$43729,4,FALSE)=基本情報!$D$6,O8471,"")),"")</f>
        <v/>
      </c>
    </row>
    <row r="8472" spans="15:16" x14ac:dyDescent="0.15">
      <c r="O8472">
        <v>8471</v>
      </c>
      <c r="P8472" t="str">
        <f>IFERROR(IF(COUNTIF(個人情報!$BI$5:$BI$401,"登録番号" &amp; リスト!O8472)&gt;=1,"",IF(VLOOKUP(O8472,登録者リスト!$A$1:$D$43729,4,FALSE)=基本情報!$D$6,O8472,"")),"")</f>
        <v/>
      </c>
    </row>
    <row r="8473" spans="15:16" x14ac:dyDescent="0.15">
      <c r="O8473">
        <v>8472</v>
      </c>
      <c r="P8473" t="str">
        <f>IFERROR(IF(COUNTIF(個人情報!$BI$5:$BI$401,"登録番号" &amp; リスト!O8473)&gt;=1,"",IF(VLOOKUP(O8473,登録者リスト!$A$1:$D$43729,4,FALSE)=基本情報!$D$6,O8473,"")),"")</f>
        <v/>
      </c>
    </row>
    <row r="8474" spans="15:16" x14ac:dyDescent="0.15">
      <c r="O8474">
        <v>8473</v>
      </c>
      <c r="P8474" t="str">
        <f>IFERROR(IF(COUNTIF(個人情報!$BI$5:$BI$401,"登録番号" &amp; リスト!O8474)&gt;=1,"",IF(VLOOKUP(O8474,登録者リスト!$A$1:$D$43729,4,FALSE)=基本情報!$D$6,O8474,"")),"")</f>
        <v/>
      </c>
    </row>
    <row r="8475" spans="15:16" x14ac:dyDescent="0.15">
      <c r="O8475">
        <v>8474</v>
      </c>
      <c r="P8475" t="str">
        <f>IFERROR(IF(COUNTIF(個人情報!$BI$5:$BI$401,"登録番号" &amp; リスト!O8475)&gt;=1,"",IF(VLOOKUP(O8475,登録者リスト!$A$1:$D$43729,4,FALSE)=基本情報!$D$6,O8475,"")),"")</f>
        <v/>
      </c>
    </row>
    <row r="8476" spans="15:16" x14ac:dyDescent="0.15">
      <c r="O8476">
        <v>8475</v>
      </c>
      <c r="P8476" t="str">
        <f>IFERROR(IF(COUNTIF(個人情報!$BI$5:$BI$401,"登録番号" &amp; リスト!O8476)&gt;=1,"",IF(VLOOKUP(O8476,登録者リスト!$A$1:$D$43729,4,FALSE)=基本情報!$D$6,O8476,"")),"")</f>
        <v/>
      </c>
    </row>
    <row r="8477" spans="15:16" x14ac:dyDescent="0.15">
      <c r="O8477">
        <v>8476</v>
      </c>
      <c r="P8477" t="str">
        <f>IFERROR(IF(COUNTIF(個人情報!$BI$5:$BI$401,"登録番号" &amp; リスト!O8477)&gt;=1,"",IF(VLOOKUP(O8477,登録者リスト!$A$1:$D$43729,4,FALSE)=基本情報!$D$6,O8477,"")),"")</f>
        <v/>
      </c>
    </row>
    <row r="8478" spans="15:16" x14ac:dyDescent="0.15">
      <c r="O8478">
        <v>8477</v>
      </c>
      <c r="P8478" t="str">
        <f>IFERROR(IF(COUNTIF(個人情報!$BI$5:$BI$401,"登録番号" &amp; リスト!O8478)&gt;=1,"",IF(VLOOKUP(O8478,登録者リスト!$A$1:$D$43729,4,FALSE)=基本情報!$D$6,O8478,"")),"")</f>
        <v/>
      </c>
    </row>
    <row r="8479" spans="15:16" x14ac:dyDescent="0.15">
      <c r="O8479">
        <v>8478</v>
      </c>
      <c r="P8479" t="str">
        <f>IFERROR(IF(COUNTIF(個人情報!$BI$5:$BI$401,"登録番号" &amp; リスト!O8479)&gt;=1,"",IF(VLOOKUP(O8479,登録者リスト!$A$1:$D$43729,4,FALSE)=基本情報!$D$6,O8479,"")),"")</f>
        <v/>
      </c>
    </row>
    <row r="8480" spans="15:16" x14ac:dyDescent="0.15">
      <c r="O8480">
        <v>8479</v>
      </c>
      <c r="P8480" t="str">
        <f>IFERROR(IF(COUNTIF(個人情報!$BI$5:$BI$401,"登録番号" &amp; リスト!O8480)&gt;=1,"",IF(VLOOKUP(O8480,登録者リスト!$A$1:$D$43729,4,FALSE)=基本情報!$D$6,O8480,"")),"")</f>
        <v/>
      </c>
    </row>
    <row r="8481" spans="15:16" x14ac:dyDescent="0.15">
      <c r="O8481">
        <v>8480</v>
      </c>
      <c r="P8481" t="str">
        <f>IFERROR(IF(COUNTIF(個人情報!$BI$5:$BI$401,"登録番号" &amp; リスト!O8481)&gt;=1,"",IF(VLOOKUP(O8481,登録者リスト!$A$1:$D$43729,4,FALSE)=基本情報!$D$6,O8481,"")),"")</f>
        <v/>
      </c>
    </row>
    <row r="8482" spans="15:16" x14ac:dyDescent="0.15">
      <c r="O8482">
        <v>8481</v>
      </c>
      <c r="P8482" t="str">
        <f>IFERROR(IF(COUNTIF(個人情報!$BI$5:$BI$401,"登録番号" &amp; リスト!O8482)&gt;=1,"",IF(VLOOKUP(O8482,登録者リスト!$A$1:$D$43729,4,FALSE)=基本情報!$D$6,O8482,"")),"")</f>
        <v/>
      </c>
    </row>
    <row r="8483" spans="15:16" x14ac:dyDescent="0.15">
      <c r="O8483">
        <v>8482</v>
      </c>
      <c r="P8483" t="str">
        <f>IFERROR(IF(COUNTIF(個人情報!$BI$5:$BI$401,"登録番号" &amp; リスト!O8483)&gt;=1,"",IF(VLOOKUP(O8483,登録者リスト!$A$1:$D$43729,4,FALSE)=基本情報!$D$6,O8483,"")),"")</f>
        <v/>
      </c>
    </row>
    <row r="8484" spans="15:16" x14ac:dyDescent="0.15">
      <c r="O8484">
        <v>8483</v>
      </c>
      <c r="P8484" t="str">
        <f>IFERROR(IF(COUNTIF(個人情報!$BI$5:$BI$401,"登録番号" &amp; リスト!O8484)&gt;=1,"",IF(VLOOKUP(O8484,登録者リスト!$A$1:$D$43729,4,FALSE)=基本情報!$D$6,O8484,"")),"")</f>
        <v/>
      </c>
    </row>
    <row r="8485" spans="15:16" x14ac:dyDescent="0.15">
      <c r="O8485">
        <v>8484</v>
      </c>
      <c r="P8485" t="str">
        <f>IFERROR(IF(COUNTIF(個人情報!$BI$5:$BI$401,"登録番号" &amp; リスト!O8485)&gt;=1,"",IF(VLOOKUP(O8485,登録者リスト!$A$1:$D$43729,4,FALSE)=基本情報!$D$6,O8485,"")),"")</f>
        <v/>
      </c>
    </row>
    <row r="8486" spans="15:16" x14ac:dyDescent="0.15">
      <c r="O8486">
        <v>8485</v>
      </c>
      <c r="P8486" t="str">
        <f>IFERROR(IF(COUNTIF(個人情報!$BI$5:$BI$401,"登録番号" &amp; リスト!O8486)&gt;=1,"",IF(VLOOKUP(O8486,登録者リスト!$A$1:$D$43729,4,FALSE)=基本情報!$D$6,O8486,"")),"")</f>
        <v/>
      </c>
    </row>
    <row r="8487" spans="15:16" x14ac:dyDescent="0.15">
      <c r="O8487">
        <v>8486</v>
      </c>
      <c r="P8487" t="str">
        <f>IFERROR(IF(COUNTIF(個人情報!$BI$5:$BI$401,"登録番号" &amp; リスト!O8487)&gt;=1,"",IF(VLOOKUP(O8487,登録者リスト!$A$1:$D$43729,4,FALSE)=基本情報!$D$6,O8487,"")),"")</f>
        <v/>
      </c>
    </row>
    <row r="8488" spans="15:16" x14ac:dyDescent="0.15">
      <c r="O8488">
        <v>8487</v>
      </c>
      <c r="P8488" t="str">
        <f>IFERROR(IF(COUNTIF(個人情報!$BI$5:$BI$401,"登録番号" &amp; リスト!O8488)&gt;=1,"",IF(VLOOKUP(O8488,登録者リスト!$A$1:$D$43729,4,FALSE)=基本情報!$D$6,O8488,"")),"")</f>
        <v/>
      </c>
    </row>
    <row r="8489" spans="15:16" x14ac:dyDescent="0.15">
      <c r="O8489">
        <v>8488</v>
      </c>
      <c r="P8489" t="str">
        <f>IFERROR(IF(COUNTIF(個人情報!$BI$5:$BI$401,"登録番号" &amp; リスト!O8489)&gt;=1,"",IF(VLOOKUP(O8489,登録者リスト!$A$1:$D$43729,4,FALSE)=基本情報!$D$6,O8489,"")),"")</f>
        <v/>
      </c>
    </row>
    <row r="8490" spans="15:16" x14ac:dyDescent="0.15">
      <c r="O8490">
        <v>8489</v>
      </c>
      <c r="P8490" t="str">
        <f>IFERROR(IF(COUNTIF(個人情報!$BI$5:$BI$401,"登録番号" &amp; リスト!O8490)&gt;=1,"",IF(VLOOKUP(O8490,登録者リスト!$A$1:$D$43729,4,FALSE)=基本情報!$D$6,O8490,"")),"")</f>
        <v/>
      </c>
    </row>
    <row r="8491" spans="15:16" x14ac:dyDescent="0.15">
      <c r="O8491">
        <v>8490</v>
      </c>
      <c r="P8491" t="str">
        <f>IFERROR(IF(COUNTIF(個人情報!$BI$5:$BI$401,"登録番号" &amp; リスト!O8491)&gt;=1,"",IF(VLOOKUP(O8491,登録者リスト!$A$1:$D$43729,4,FALSE)=基本情報!$D$6,O8491,"")),"")</f>
        <v/>
      </c>
    </row>
    <row r="8492" spans="15:16" x14ac:dyDescent="0.15">
      <c r="O8492">
        <v>8491</v>
      </c>
      <c r="P8492" t="str">
        <f>IFERROR(IF(COUNTIF(個人情報!$BI$5:$BI$401,"登録番号" &amp; リスト!O8492)&gt;=1,"",IF(VLOOKUP(O8492,登録者リスト!$A$1:$D$43729,4,FALSE)=基本情報!$D$6,O8492,"")),"")</f>
        <v/>
      </c>
    </row>
    <row r="8493" spans="15:16" x14ac:dyDescent="0.15">
      <c r="O8493">
        <v>8492</v>
      </c>
      <c r="P8493" t="str">
        <f>IFERROR(IF(COUNTIF(個人情報!$BI$5:$BI$401,"登録番号" &amp; リスト!O8493)&gt;=1,"",IF(VLOOKUP(O8493,登録者リスト!$A$1:$D$43729,4,FALSE)=基本情報!$D$6,O8493,"")),"")</f>
        <v/>
      </c>
    </row>
    <row r="8494" spans="15:16" x14ac:dyDescent="0.15">
      <c r="O8494">
        <v>8493</v>
      </c>
      <c r="P8494" t="str">
        <f>IFERROR(IF(COUNTIF(個人情報!$BI$5:$BI$401,"登録番号" &amp; リスト!O8494)&gt;=1,"",IF(VLOOKUP(O8494,登録者リスト!$A$1:$D$43729,4,FALSE)=基本情報!$D$6,O8494,"")),"")</f>
        <v/>
      </c>
    </row>
    <row r="8495" spans="15:16" x14ac:dyDescent="0.15">
      <c r="O8495">
        <v>8494</v>
      </c>
      <c r="P8495" t="str">
        <f>IFERROR(IF(COUNTIF(個人情報!$BI$5:$BI$401,"登録番号" &amp; リスト!O8495)&gt;=1,"",IF(VLOOKUP(O8495,登録者リスト!$A$1:$D$43729,4,FALSE)=基本情報!$D$6,O8495,"")),"")</f>
        <v/>
      </c>
    </row>
    <row r="8496" spans="15:16" x14ac:dyDescent="0.15">
      <c r="O8496">
        <v>8495</v>
      </c>
      <c r="P8496" t="str">
        <f>IFERROR(IF(COUNTIF(個人情報!$BI$5:$BI$401,"登録番号" &amp; リスト!O8496)&gt;=1,"",IF(VLOOKUP(O8496,登録者リスト!$A$1:$D$43729,4,FALSE)=基本情報!$D$6,O8496,"")),"")</f>
        <v/>
      </c>
    </row>
    <row r="8497" spans="15:16" x14ac:dyDescent="0.15">
      <c r="O8497">
        <v>8496</v>
      </c>
      <c r="P8497" t="str">
        <f>IFERROR(IF(COUNTIF(個人情報!$BI$5:$BI$401,"登録番号" &amp; リスト!O8497)&gt;=1,"",IF(VLOOKUP(O8497,登録者リスト!$A$1:$D$43729,4,FALSE)=基本情報!$D$6,O8497,"")),"")</f>
        <v/>
      </c>
    </row>
    <row r="8498" spans="15:16" x14ac:dyDescent="0.15">
      <c r="O8498">
        <v>8497</v>
      </c>
      <c r="P8498" t="str">
        <f>IFERROR(IF(COUNTIF(個人情報!$BI$5:$BI$401,"登録番号" &amp; リスト!O8498)&gt;=1,"",IF(VLOOKUP(O8498,登録者リスト!$A$1:$D$43729,4,FALSE)=基本情報!$D$6,O8498,"")),"")</f>
        <v/>
      </c>
    </row>
    <row r="8499" spans="15:16" x14ac:dyDescent="0.15">
      <c r="O8499">
        <v>8498</v>
      </c>
      <c r="P8499" t="str">
        <f>IFERROR(IF(COUNTIF(個人情報!$BI$5:$BI$401,"登録番号" &amp; リスト!O8499)&gt;=1,"",IF(VLOOKUP(O8499,登録者リスト!$A$1:$D$43729,4,FALSE)=基本情報!$D$6,O8499,"")),"")</f>
        <v/>
      </c>
    </row>
    <row r="8500" spans="15:16" x14ac:dyDescent="0.15">
      <c r="O8500">
        <v>8499</v>
      </c>
      <c r="P8500" t="str">
        <f>IFERROR(IF(COUNTIF(個人情報!$BI$5:$BI$401,"登録番号" &amp; リスト!O8500)&gt;=1,"",IF(VLOOKUP(O8500,登録者リスト!$A$1:$D$43729,4,FALSE)=基本情報!$D$6,O8500,"")),"")</f>
        <v/>
      </c>
    </row>
    <row r="8501" spans="15:16" x14ac:dyDescent="0.15">
      <c r="O8501">
        <v>8500</v>
      </c>
      <c r="P8501" t="str">
        <f>IFERROR(IF(COUNTIF(個人情報!$BI$5:$BI$401,"登録番号" &amp; リスト!O8501)&gt;=1,"",IF(VLOOKUP(O8501,登録者リスト!$A$1:$D$43729,4,FALSE)=基本情報!$D$6,O8501,"")),"")</f>
        <v/>
      </c>
    </row>
    <row r="8502" spans="15:16" x14ac:dyDescent="0.15">
      <c r="O8502">
        <v>8501</v>
      </c>
      <c r="P8502" t="str">
        <f>IFERROR(IF(COUNTIF(個人情報!$BI$5:$BI$401,"登録番号" &amp; リスト!O8502)&gt;=1,"",IF(VLOOKUP(O8502,登録者リスト!$A$1:$D$43729,4,FALSE)=基本情報!$D$6,O8502,"")),"")</f>
        <v/>
      </c>
    </row>
    <row r="8503" spans="15:16" x14ac:dyDescent="0.15">
      <c r="O8503">
        <v>8502</v>
      </c>
      <c r="P8503" t="str">
        <f>IFERROR(IF(COUNTIF(個人情報!$BI$5:$BI$401,"登録番号" &amp; リスト!O8503)&gt;=1,"",IF(VLOOKUP(O8503,登録者リスト!$A$1:$D$43729,4,FALSE)=基本情報!$D$6,O8503,"")),"")</f>
        <v/>
      </c>
    </row>
    <row r="8504" spans="15:16" x14ac:dyDescent="0.15">
      <c r="O8504">
        <v>8503</v>
      </c>
      <c r="P8504" t="str">
        <f>IFERROR(IF(COUNTIF(個人情報!$BI$5:$BI$401,"登録番号" &amp; リスト!O8504)&gt;=1,"",IF(VLOOKUP(O8504,登録者リスト!$A$1:$D$43729,4,FALSE)=基本情報!$D$6,O8504,"")),"")</f>
        <v/>
      </c>
    </row>
    <row r="8505" spans="15:16" x14ac:dyDescent="0.15">
      <c r="O8505">
        <v>8504</v>
      </c>
      <c r="P8505" t="str">
        <f>IFERROR(IF(COUNTIF(個人情報!$BI$5:$BI$401,"登録番号" &amp; リスト!O8505)&gt;=1,"",IF(VLOOKUP(O8505,登録者リスト!$A$1:$D$43729,4,FALSE)=基本情報!$D$6,O8505,"")),"")</f>
        <v/>
      </c>
    </row>
    <row r="8506" spans="15:16" x14ac:dyDescent="0.15">
      <c r="O8506">
        <v>8505</v>
      </c>
      <c r="P8506" t="str">
        <f>IFERROR(IF(COUNTIF(個人情報!$BI$5:$BI$401,"登録番号" &amp; リスト!O8506)&gt;=1,"",IF(VLOOKUP(O8506,登録者リスト!$A$1:$D$43729,4,FALSE)=基本情報!$D$6,O8506,"")),"")</f>
        <v/>
      </c>
    </row>
    <row r="8507" spans="15:16" x14ac:dyDescent="0.15">
      <c r="O8507">
        <v>8506</v>
      </c>
      <c r="P8507" t="str">
        <f>IFERROR(IF(COUNTIF(個人情報!$BI$5:$BI$401,"登録番号" &amp; リスト!O8507)&gt;=1,"",IF(VLOOKUP(O8507,登録者リスト!$A$1:$D$43729,4,FALSE)=基本情報!$D$6,O8507,"")),"")</f>
        <v/>
      </c>
    </row>
    <row r="8508" spans="15:16" x14ac:dyDescent="0.15">
      <c r="O8508">
        <v>8507</v>
      </c>
      <c r="P8508" t="str">
        <f>IFERROR(IF(COUNTIF(個人情報!$BI$5:$BI$401,"登録番号" &amp; リスト!O8508)&gt;=1,"",IF(VLOOKUP(O8508,登録者リスト!$A$1:$D$43729,4,FALSE)=基本情報!$D$6,O8508,"")),"")</f>
        <v/>
      </c>
    </row>
    <row r="8509" spans="15:16" x14ac:dyDescent="0.15">
      <c r="O8509">
        <v>8508</v>
      </c>
      <c r="P8509" t="str">
        <f>IFERROR(IF(COUNTIF(個人情報!$BI$5:$BI$401,"登録番号" &amp; リスト!O8509)&gt;=1,"",IF(VLOOKUP(O8509,登録者リスト!$A$1:$D$43729,4,FALSE)=基本情報!$D$6,O8509,"")),"")</f>
        <v/>
      </c>
    </row>
    <row r="8510" spans="15:16" x14ac:dyDescent="0.15">
      <c r="O8510">
        <v>8509</v>
      </c>
      <c r="P8510" t="str">
        <f>IFERROR(IF(COUNTIF(個人情報!$BI$5:$BI$401,"登録番号" &amp; リスト!O8510)&gt;=1,"",IF(VLOOKUP(O8510,登録者リスト!$A$1:$D$43729,4,FALSE)=基本情報!$D$6,O8510,"")),"")</f>
        <v/>
      </c>
    </row>
    <row r="8511" spans="15:16" x14ac:dyDescent="0.15">
      <c r="O8511">
        <v>8510</v>
      </c>
      <c r="P8511" t="str">
        <f>IFERROR(IF(COUNTIF(個人情報!$BI$5:$BI$401,"登録番号" &amp; リスト!O8511)&gt;=1,"",IF(VLOOKUP(O8511,登録者リスト!$A$1:$D$43729,4,FALSE)=基本情報!$D$6,O8511,"")),"")</f>
        <v/>
      </c>
    </row>
    <row r="8512" spans="15:16" x14ac:dyDescent="0.15">
      <c r="O8512">
        <v>8511</v>
      </c>
      <c r="P8512" t="str">
        <f>IFERROR(IF(COUNTIF(個人情報!$BI$5:$BI$401,"登録番号" &amp; リスト!O8512)&gt;=1,"",IF(VLOOKUP(O8512,登録者リスト!$A$1:$D$43729,4,FALSE)=基本情報!$D$6,O8512,"")),"")</f>
        <v/>
      </c>
    </row>
    <row r="8513" spans="15:16" x14ac:dyDescent="0.15">
      <c r="O8513">
        <v>8512</v>
      </c>
      <c r="P8513" t="str">
        <f>IFERROR(IF(COUNTIF(個人情報!$BI$5:$BI$401,"登録番号" &amp; リスト!O8513)&gt;=1,"",IF(VLOOKUP(O8513,登録者リスト!$A$1:$D$43729,4,FALSE)=基本情報!$D$6,O8513,"")),"")</f>
        <v/>
      </c>
    </row>
    <row r="8514" spans="15:16" x14ac:dyDescent="0.15">
      <c r="O8514">
        <v>8513</v>
      </c>
      <c r="P8514" t="str">
        <f>IFERROR(IF(COUNTIF(個人情報!$BI$5:$BI$401,"登録番号" &amp; リスト!O8514)&gt;=1,"",IF(VLOOKUP(O8514,登録者リスト!$A$1:$D$43729,4,FALSE)=基本情報!$D$6,O8514,"")),"")</f>
        <v/>
      </c>
    </row>
    <row r="8515" spans="15:16" x14ac:dyDescent="0.15">
      <c r="O8515">
        <v>8514</v>
      </c>
      <c r="P8515" t="str">
        <f>IFERROR(IF(COUNTIF(個人情報!$BI$5:$BI$401,"登録番号" &amp; リスト!O8515)&gt;=1,"",IF(VLOOKUP(O8515,登録者リスト!$A$1:$D$43729,4,FALSE)=基本情報!$D$6,O8515,"")),"")</f>
        <v/>
      </c>
    </row>
    <row r="8516" spans="15:16" x14ac:dyDescent="0.15">
      <c r="O8516">
        <v>8515</v>
      </c>
      <c r="P8516" t="str">
        <f>IFERROR(IF(COUNTIF(個人情報!$BI$5:$BI$401,"登録番号" &amp; リスト!O8516)&gt;=1,"",IF(VLOOKUP(O8516,登録者リスト!$A$1:$D$43729,4,FALSE)=基本情報!$D$6,O8516,"")),"")</f>
        <v/>
      </c>
    </row>
    <row r="8517" spans="15:16" x14ac:dyDescent="0.15">
      <c r="O8517">
        <v>8516</v>
      </c>
      <c r="P8517" t="str">
        <f>IFERROR(IF(COUNTIF(個人情報!$BI$5:$BI$401,"登録番号" &amp; リスト!O8517)&gt;=1,"",IF(VLOOKUP(O8517,登録者リスト!$A$1:$D$43729,4,FALSE)=基本情報!$D$6,O8517,"")),"")</f>
        <v/>
      </c>
    </row>
    <row r="8518" spans="15:16" x14ac:dyDescent="0.15">
      <c r="O8518">
        <v>8517</v>
      </c>
      <c r="P8518" t="str">
        <f>IFERROR(IF(COUNTIF(個人情報!$BI$5:$BI$401,"登録番号" &amp; リスト!O8518)&gt;=1,"",IF(VLOOKUP(O8518,登録者リスト!$A$1:$D$43729,4,FALSE)=基本情報!$D$6,O8518,"")),"")</f>
        <v/>
      </c>
    </row>
    <row r="8519" spans="15:16" x14ac:dyDescent="0.15">
      <c r="O8519">
        <v>8518</v>
      </c>
      <c r="P8519" t="str">
        <f>IFERROR(IF(COUNTIF(個人情報!$BI$5:$BI$401,"登録番号" &amp; リスト!O8519)&gt;=1,"",IF(VLOOKUP(O8519,登録者リスト!$A$1:$D$43729,4,FALSE)=基本情報!$D$6,O8519,"")),"")</f>
        <v/>
      </c>
    </row>
    <row r="8520" spans="15:16" x14ac:dyDescent="0.15">
      <c r="O8520">
        <v>8519</v>
      </c>
      <c r="P8520" t="str">
        <f>IFERROR(IF(COUNTIF(個人情報!$BI$5:$BI$401,"登録番号" &amp; リスト!O8520)&gt;=1,"",IF(VLOOKUP(O8520,登録者リスト!$A$1:$D$43729,4,FALSE)=基本情報!$D$6,O8520,"")),"")</f>
        <v/>
      </c>
    </row>
    <row r="8521" spans="15:16" x14ac:dyDescent="0.15">
      <c r="O8521">
        <v>8520</v>
      </c>
      <c r="P8521" t="str">
        <f>IFERROR(IF(COUNTIF(個人情報!$BI$5:$BI$401,"登録番号" &amp; リスト!O8521)&gt;=1,"",IF(VLOOKUP(O8521,登録者リスト!$A$1:$D$43729,4,FALSE)=基本情報!$D$6,O8521,"")),"")</f>
        <v/>
      </c>
    </row>
    <row r="8522" spans="15:16" x14ac:dyDescent="0.15">
      <c r="O8522">
        <v>8521</v>
      </c>
      <c r="P8522" t="str">
        <f>IFERROR(IF(COUNTIF(個人情報!$BI$5:$BI$401,"登録番号" &amp; リスト!O8522)&gt;=1,"",IF(VLOOKUP(O8522,登録者リスト!$A$1:$D$43729,4,FALSE)=基本情報!$D$6,O8522,"")),"")</f>
        <v/>
      </c>
    </row>
    <row r="8523" spans="15:16" x14ac:dyDescent="0.15">
      <c r="O8523">
        <v>8522</v>
      </c>
      <c r="P8523" t="str">
        <f>IFERROR(IF(COUNTIF(個人情報!$BI$5:$BI$401,"登録番号" &amp; リスト!O8523)&gt;=1,"",IF(VLOOKUP(O8523,登録者リスト!$A$1:$D$43729,4,FALSE)=基本情報!$D$6,O8523,"")),"")</f>
        <v/>
      </c>
    </row>
    <row r="8524" spans="15:16" x14ac:dyDescent="0.15">
      <c r="O8524">
        <v>8523</v>
      </c>
      <c r="P8524" t="str">
        <f>IFERROR(IF(COUNTIF(個人情報!$BI$5:$BI$401,"登録番号" &amp; リスト!O8524)&gt;=1,"",IF(VLOOKUP(O8524,登録者リスト!$A$1:$D$43729,4,FALSE)=基本情報!$D$6,O8524,"")),"")</f>
        <v/>
      </c>
    </row>
    <row r="8525" spans="15:16" x14ac:dyDescent="0.15">
      <c r="O8525">
        <v>8524</v>
      </c>
      <c r="P8525" t="str">
        <f>IFERROR(IF(COUNTIF(個人情報!$BI$5:$BI$401,"登録番号" &amp; リスト!O8525)&gt;=1,"",IF(VLOOKUP(O8525,登録者リスト!$A$1:$D$43729,4,FALSE)=基本情報!$D$6,O8525,"")),"")</f>
        <v/>
      </c>
    </row>
    <row r="8526" spans="15:16" x14ac:dyDescent="0.15">
      <c r="O8526">
        <v>8525</v>
      </c>
      <c r="P8526" t="str">
        <f>IFERROR(IF(COUNTIF(個人情報!$BI$5:$BI$401,"登録番号" &amp; リスト!O8526)&gt;=1,"",IF(VLOOKUP(O8526,登録者リスト!$A$1:$D$43729,4,FALSE)=基本情報!$D$6,O8526,"")),"")</f>
        <v/>
      </c>
    </row>
    <row r="8527" spans="15:16" x14ac:dyDescent="0.15">
      <c r="O8527">
        <v>8526</v>
      </c>
      <c r="P8527" t="str">
        <f>IFERROR(IF(COUNTIF(個人情報!$BI$5:$BI$401,"登録番号" &amp; リスト!O8527)&gt;=1,"",IF(VLOOKUP(O8527,登録者リスト!$A$1:$D$43729,4,FALSE)=基本情報!$D$6,O8527,"")),"")</f>
        <v/>
      </c>
    </row>
    <row r="8528" spans="15:16" x14ac:dyDescent="0.15">
      <c r="O8528">
        <v>8527</v>
      </c>
      <c r="P8528" t="str">
        <f>IFERROR(IF(COUNTIF(個人情報!$BI$5:$BI$401,"登録番号" &amp; リスト!O8528)&gt;=1,"",IF(VLOOKUP(O8528,登録者リスト!$A$1:$D$43729,4,FALSE)=基本情報!$D$6,O8528,"")),"")</f>
        <v/>
      </c>
    </row>
    <row r="8529" spans="15:16" x14ac:dyDescent="0.15">
      <c r="O8529">
        <v>8528</v>
      </c>
      <c r="P8529" t="str">
        <f>IFERROR(IF(COUNTIF(個人情報!$BI$5:$BI$401,"登録番号" &amp; リスト!O8529)&gt;=1,"",IF(VLOOKUP(O8529,登録者リスト!$A$1:$D$43729,4,FALSE)=基本情報!$D$6,O8529,"")),"")</f>
        <v/>
      </c>
    </row>
    <row r="8530" spans="15:16" x14ac:dyDescent="0.15">
      <c r="O8530">
        <v>8529</v>
      </c>
      <c r="P8530" t="str">
        <f>IFERROR(IF(COUNTIF(個人情報!$BI$5:$BI$401,"登録番号" &amp; リスト!O8530)&gt;=1,"",IF(VLOOKUP(O8530,登録者リスト!$A$1:$D$43729,4,FALSE)=基本情報!$D$6,O8530,"")),"")</f>
        <v/>
      </c>
    </row>
    <row r="8531" spans="15:16" x14ac:dyDescent="0.15">
      <c r="O8531">
        <v>8530</v>
      </c>
      <c r="P8531" t="str">
        <f>IFERROR(IF(COUNTIF(個人情報!$BI$5:$BI$401,"登録番号" &amp; リスト!O8531)&gt;=1,"",IF(VLOOKUP(O8531,登録者リスト!$A$1:$D$43729,4,FALSE)=基本情報!$D$6,O8531,"")),"")</f>
        <v/>
      </c>
    </row>
    <row r="8532" spans="15:16" x14ac:dyDescent="0.15">
      <c r="O8532">
        <v>8531</v>
      </c>
      <c r="P8532" t="str">
        <f>IFERROR(IF(COUNTIF(個人情報!$BI$5:$BI$401,"登録番号" &amp; リスト!O8532)&gt;=1,"",IF(VLOOKUP(O8532,登録者リスト!$A$1:$D$43729,4,FALSE)=基本情報!$D$6,O8532,"")),"")</f>
        <v/>
      </c>
    </row>
    <row r="8533" spans="15:16" x14ac:dyDescent="0.15">
      <c r="O8533">
        <v>8532</v>
      </c>
      <c r="P8533" t="str">
        <f>IFERROR(IF(COUNTIF(個人情報!$BI$5:$BI$401,"登録番号" &amp; リスト!O8533)&gt;=1,"",IF(VLOOKUP(O8533,登録者リスト!$A$1:$D$43729,4,FALSE)=基本情報!$D$6,O8533,"")),"")</f>
        <v/>
      </c>
    </row>
    <row r="8534" spans="15:16" x14ac:dyDescent="0.15">
      <c r="O8534">
        <v>8533</v>
      </c>
      <c r="P8534" t="str">
        <f>IFERROR(IF(COUNTIF(個人情報!$BI$5:$BI$401,"登録番号" &amp; リスト!O8534)&gt;=1,"",IF(VLOOKUP(O8534,登録者リスト!$A$1:$D$43729,4,FALSE)=基本情報!$D$6,O8534,"")),"")</f>
        <v/>
      </c>
    </row>
    <row r="8535" spans="15:16" x14ac:dyDescent="0.15">
      <c r="O8535">
        <v>8534</v>
      </c>
      <c r="P8535" t="str">
        <f>IFERROR(IF(COUNTIF(個人情報!$BI$5:$BI$401,"登録番号" &amp; リスト!O8535)&gt;=1,"",IF(VLOOKUP(O8535,登録者リスト!$A$1:$D$43729,4,FALSE)=基本情報!$D$6,O8535,"")),"")</f>
        <v/>
      </c>
    </row>
    <row r="8536" spans="15:16" x14ac:dyDescent="0.15">
      <c r="O8536">
        <v>8535</v>
      </c>
      <c r="P8536" t="str">
        <f>IFERROR(IF(COUNTIF(個人情報!$BI$5:$BI$401,"登録番号" &amp; リスト!O8536)&gt;=1,"",IF(VLOOKUP(O8536,登録者リスト!$A$1:$D$43729,4,FALSE)=基本情報!$D$6,O8536,"")),"")</f>
        <v/>
      </c>
    </row>
    <row r="8537" spans="15:16" x14ac:dyDescent="0.15">
      <c r="O8537">
        <v>8536</v>
      </c>
      <c r="P8537" t="str">
        <f>IFERROR(IF(COUNTIF(個人情報!$BI$5:$BI$401,"登録番号" &amp; リスト!O8537)&gt;=1,"",IF(VLOOKUP(O8537,登録者リスト!$A$1:$D$43729,4,FALSE)=基本情報!$D$6,O8537,"")),"")</f>
        <v/>
      </c>
    </row>
    <row r="8538" spans="15:16" x14ac:dyDescent="0.15">
      <c r="O8538">
        <v>8537</v>
      </c>
      <c r="P8538" t="str">
        <f>IFERROR(IF(COUNTIF(個人情報!$BI$5:$BI$401,"登録番号" &amp; リスト!O8538)&gt;=1,"",IF(VLOOKUP(O8538,登録者リスト!$A$1:$D$43729,4,FALSE)=基本情報!$D$6,O8538,"")),"")</f>
        <v/>
      </c>
    </row>
    <row r="8539" spans="15:16" x14ac:dyDescent="0.15">
      <c r="O8539">
        <v>8538</v>
      </c>
      <c r="P8539" t="str">
        <f>IFERROR(IF(COUNTIF(個人情報!$BI$5:$BI$401,"登録番号" &amp; リスト!O8539)&gt;=1,"",IF(VLOOKUP(O8539,登録者リスト!$A$1:$D$43729,4,FALSE)=基本情報!$D$6,O8539,"")),"")</f>
        <v/>
      </c>
    </row>
    <row r="8540" spans="15:16" x14ac:dyDescent="0.15">
      <c r="O8540">
        <v>8539</v>
      </c>
      <c r="P8540" t="str">
        <f>IFERROR(IF(COUNTIF(個人情報!$BI$5:$BI$401,"登録番号" &amp; リスト!O8540)&gt;=1,"",IF(VLOOKUP(O8540,登録者リスト!$A$1:$D$43729,4,FALSE)=基本情報!$D$6,O8540,"")),"")</f>
        <v/>
      </c>
    </row>
    <row r="8541" spans="15:16" x14ac:dyDescent="0.15">
      <c r="O8541">
        <v>8540</v>
      </c>
      <c r="P8541" t="str">
        <f>IFERROR(IF(COUNTIF(個人情報!$BI$5:$BI$401,"登録番号" &amp; リスト!O8541)&gt;=1,"",IF(VLOOKUP(O8541,登録者リスト!$A$1:$D$43729,4,FALSE)=基本情報!$D$6,O8541,"")),"")</f>
        <v/>
      </c>
    </row>
    <row r="8542" spans="15:16" x14ac:dyDescent="0.15">
      <c r="O8542">
        <v>8541</v>
      </c>
      <c r="P8542" t="str">
        <f>IFERROR(IF(COUNTIF(個人情報!$BI$5:$BI$401,"登録番号" &amp; リスト!O8542)&gt;=1,"",IF(VLOOKUP(O8542,登録者リスト!$A$1:$D$43729,4,FALSE)=基本情報!$D$6,O8542,"")),"")</f>
        <v/>
      </c>
    </row>
    <row r="8543" spans="15:16" x14ac:dyDescent="0.15">
      <c r="O8543">
        <v>8542</v>
      </c>
      <c r="P8543" t="str">
        <f>IFERROR(IF(COUNTIF(個人情報!$BI$5:$BI$401,"登録番号" &amp; リスト!O8543)&gt;=1,"",IF(VLOOKUP(O8543,登録者リスト!$A$1:$D$43729,4,FALSE)=基本情報!$D$6,O8543,"")),"")</f>
        <v/>
      </c>
    </row>
    <row r="8544" spans="15:16" x14ac:dyDescent="0.15">
      <c r="O8544">
        <v>8543</v>
      </c>
      <c r="P8544" t="str">
        <f>IFERROR(IF(COUNTIF(個人情報!$BI$5:$BI$401,"登録番号" &amp; リスト!O8544)&gt;=1,"",IF(VLOOKUP(O8544,登録者リスト!$A$1:$D$43729,4,FALSE)=基本情報!$D$6,O8544,"")),"")</f>
        <v/>
      </c>
    </row>
    <row r="8545" spans="15:16" x14ac:dyDescent="0.15">
      <c r="O8545">
        <v>8544</v>
      </c>
      <c r="P8545" t="str">
        <f>IFERROR(IF(COUNTIF(個人情報!$BI$5:$BI$401,"登録番号" &amp; リスト!O8545)&gt;=1,"",IF(VLOOKUP(O8545,登録者リスト!$A$1:$D$43729,4,FALSE)=基本情報!$D$6,O8545,"")),"")</f>
        <v/>
      </c>
    </row>
    <row r="8546" spans="15:16" x14ac:dyDescent="0.15">
      <c r="O8546">
        <v>8545</v>
      </c>
      <c r="P8546" t="str">
        <f>IFERROR(IF(COUNTIF(個人情報!$BI$5:$BI$401,"登録番号" &amp; リスト!O8546)&gt;=1,"",IF(VLOOKUP(O8546,登録者リスト!$A$1:$D$43729,4,FALSE)=基本情報!$D$6,O8546,"")),"")</f>
        <v/>
      </c>
    </row>
    <row r="8547" spans="15:16" x14ac:dyDescent="0.15">
      <c r="O8547">
        <v>8546</v>
      </c>
      <c r="P8547" t="str">
        <f>IFERROR(IF(COUNTIF(個人情報!$BI$5:$BI$401,"登録番号" &amp; リスト!O8547)&gt;=1,"",IF(VLOOKUP(O8547,登録者リスト!$A$1:$D$43729,4,FALSE)=基本情報!$D$6,O8547,"")),"")</f>
        <v/>
      </c>
    </row>
    <row r="8548" spans="15:16" x14ac:dyDescent="0.15">
      <c r="O8548">
        <v>8547</v>
      </c>
      <c r="P8548" t="str">
        <f>IFERROR(IF(COUNTIF(個人情報!$BI$5:$BI$401,"登録番号" &amp; リスト!O8548)&gt;=1,"",IF(VLOOKUP(O8548,登録者リスト!$A$1:$D$43729,4,FALSE)=基本情報!$D$6,O8548,"")),"")</f>
        <v/>
      </c>
    </row>
    <row r="8549" spans="15:16" x14ac:dyDescent="0.15">
      <c r="O8549">
        <v>8548</v>
      </c>
      <c r="P8549" t="str">
        <f>IFERROR(IF(COUNTIF(個人情報!$BI$5:$BI$401,"登録番号" &amp; リスト!O8549)&gt;=1,"",IF(VLOOKUP(O8549,登録者リスト!$A$1:$D$43729,4,FALSE)=基本情報!$D$6,O8549,"")),"")</f>
        <v/>
      </c>
    </row>
    <row r="8550" spans="15:16" x14ac:dyDescent="0.15">
      <c r="O8550">
        <v>8549</v>
      </c>
      <c r="P8550" t="str">
        <f>IFERROR(IF(COUNTIF(個人情報!$BI$5:$BI$401,"登録番号" &amp; リスト!O8550)&gt;=1,"",IF(VLOOKUP(O8550,登録者リスト!$A$1:$D$43729,4,FALSE)=基本情報!$D$6,O8550,"")),"")</f>
        <v/>
      </c>
    </row>
    <row r="8551" spans="15:16" x14ac:dyDescent="0.15">
      <c r="O8551">
        <v>8550</v>
      </c>
      <c r="P8551" t="str">
        <f>IFERROR(IF(COUNTIF(個人情報!$BI$5:$BI$401,"登録番号" &amp; リスト!O8551)&gt;=1,"",IF(VLOOKUP(O8551,登録者リスト!$A$1:$D$43729,4,FALSE)=基本情報!$D$6,O8551,"")),"")</f>
        <v/>
      </c>
    </row>
    <row r="8552" spans="15:16" x14ac:dyDescent="0.15">
      <c r="O8552">
        <v>8551</v>
      </c>
      <c r="P8552" t="str">
        <f>IFERROR(IF(COUNTIF(個人情報!$BI$5:$BI$401,"登録番号" &amp; リスト!O8552)&gt;=1,"",IF(VLOOKUP(O8552,登録者リスト!$A$1:$D$43729,4,FALSE)=基本情報!$D$6,O8552,"")),"")</f>
        <v/>
      </c>
    </row>
    <row r="8553" spans="15:16" x14ac:dyDescent="0.15">
      <c r="O8553">
        <v>8552</v>
      </c>
      <c r="P8553" t="str">
        <f>IFERROR(IF(COUNTIF(個人情報!$BI$5:$BI$401,"登録番号" &amp; リスト!O8553)&gt;=1,"",IF(VLOOKUP(O8553,登録者リスト!$A$1:$D$43729,4,FALSE)=基本情報!$D$6,O8553,"")),"")</f>
        <v/>
      </c>
    </row>
    <row r="8554" spans="15:16" x14ac:dyDescent="0.15">
      <c r="O8554">
        <v>8553</v>
      </c>
      <c r="P8554" t="str">
        <f>IFERROR(IF(COUNTIF(個人情報!$BI$5:$BI$401,"登録番号" &amp; リスト!O8554)&gt;=1,"",IF(VLOOKUP(O8554,登録者リスト!$A$1:$D$43729,4,FALSE)=基本情報!$D$6,O8554,"")),"")</f>
        <v/>
      </c>
    </row>
    <row r="8555" spans="15:16" x14ac:dyDescent="0.15">
      <c r="O8555">
        <v>8554</v>
      </c>
      <c r="P8555" t="str">
        <f>IFERROR(IF(COUNTIF(個人情報!$BI$5:$BI$401,"登録番号" &amp; リスト!O8555)&gt;=1,"",IF(VLOOKUP(O8555,登録者リスト!$A$1:$D$43729,4,FALSE)=基本情報!$D$6,O8555,"")),"")</f>
        <v/>
      </c>
    </row>
    <row r="8556" spans="15:16" x14ac:dyDescent="0.15">
      <c r="O8556">
        <v>8555</v>
      </c>
      <c r="P8556" t="str">
        <f>IFERROR(IF(COUNTIF(個人情報!$BI$5:$BI$401,"登録番号" &amp; リスト!O8556)&gt;=1,"",IF(VLOOKUP(O8556,登録者リスト!$A$1:$D$43729,4,FALSE)=基本情報!$D$6,O8556,"")),"")</f>
        <v/>
      </c>
    </row>
    <row r="8557" spans="15:16" x14ac:dyDescent="0.15">
      <c r="O8557">
        <v>8556</v>
      </c>
      <c r="P8557" t="str">
        <f>IFERROR(IF(COUNTIF(個人情報!$BI$5:$BI$401,"登録番号" &amp; リスト!O8557)&gt;=1,"",IF(VLOOKUP(O8557,登録者リスト!$A$1:$D$43729,4,FALSE)=基本情報!$D$6,O8557,"")),"")</f>
        <v/>
      </c>
    </row>
    <row r="8558" spans="15:16" x14ac:dyDescent="0.15">
      <c r="O8558">
        <v>8557</v>
      </c>
      <c r="P8558" t="str">
        <f>IFERROR(IF(COUNTIF(個人情報!$BI$5:$BI$401,"登録番号" &amp; リスト!O8558)&gt;=1,"",IF(VLOOKUP(O8558,登録者リスト!$A$1:$D$43729,4,FALSE)=基本情報!$D$6,O8558,"")),"")</f>
        <v/>
      </c>
    </row>
    <row r="8559" spans="15:16" x14ac:dyDescent="0.15">
      <c r="O8559">
        <v>8558</v>
      </c>
      <c r="P8559" t="str">
        <f>IFERROR(IF(COUNTIF(個人情報!$BI$5:$BI$401,"登録番号" &amp; リスト!O8559)&gt;=1,"",IF(VLOOKUP(O8559,登録者リスト!$A$1:$D$43729,4,FALSE)=基本情報!$D$6,O8559,"")),"")</f>
        <v/>
      </c>
    </row>
    <row r="8560" spans="15:16" x14ac:dyDescent="0.15">
      <c r="O8560">
        <v>8559</v>
      </c>
      <c r="P8560" t="str">
        <f>IFERROR(IF(COUNTIF(個人情報!$BI$5:$BI$401,"登録番号" &amp; リスト!O8560)&gt;=1,"",IF(VLOOKUP(O8560,登録者リスト!$A$1:$D$43729,4,FALSE)=基本情報!$D$6,O8560,"")),"")</f>
        <v/>
      </c>
    </row>
    <row r="8561" spans="15:16" x14ac:dyDescent="0.15">
      <c r="O8561">
        <v>8560</v>
      </c>
      <c r="P8561" t="str">
        <f>IFERROR(IF(COUNTIF(個人情報!$BI$5:$BI$401,"登録番号" &amp; リスト!O8561)&gt;=1,"",IF(VLOOKUP(O8561,登録者リスト!$A$1:$D$43729,4,FALSE)=基本情報!$D$6,O8561,"")),"")</f>
        <v/>
      </c>
    </row>
    <row r="8562" spans="15:16" x14ac:dyDescent="0.15">
      <c r="O8562">
        <v>8561</v>
      </c>
      <c r="P8562" t="str">
        <f>IFERROR(IF(COUNTIF(個人情報!$BI$5:$BI$401,"登録番号" &amp; リスト!O8562)&gt;=1,"",IF(VLOOKUP(O8562,登録者リスト!$A$1:$D$43729,4,FALSE)=基本情報!$D$6,O8562,"")),"")</f>
        <v/>
      </c>
    </row>
    <row r="8563" spans="15:16" x14ac:dyDescent="0.15">
      <c r="O8563">
        <v>8562</v>
      </c>
      <c r="P8563" t="str">
        <f>IFERROR(IF(COUNTIF(個人情報!$BI$5:$BI$401,"登録番号" &amp; リスト!O8563)&gt;=1,"",IF(VLOOKUP(O8563,登録者リスト!$A$1:$D$43729,4,FALSE)=基本情報!$D$6,O8563,"")),"")</f>
        <v/>
      </c>
    </row>
    <row r="8564" spans="15:16" x14ac:dyDescent="0.15">
      <c r="O8564">
        <v>8563</v>
      </c>
      <c r="P8564" t="str">
        <f>IFERROR(IF(COUNTIF(個人情報!$BI$5:$BI$401,"登録番号" &amp; リスト!O8564)&gt;=1,"",IF(VLOOKUP(O8564,登録者リスト!$A$1:$D$43729,4,FALSE)=基本情報!$D$6,O8564,"")),"")</f>
        <v/>
      </c>
    </row>
    <row r="8565" spans="15:16" x14ac:dyDescent="0.15">
      <c r="O8565">
        <v>8564</v>
      </c>
      <c r="P8565" t="str">
        <f>IFERROR(IF(COUNTIF(個人情報!$BI$5:$BI$401,"登録番号" &amp; リスト!O8565)&gt;=1,"",IF(VLOOKUP(O8565,登録者リスト!$A$1:$D$43729,4,FALSE)=基本情報!$D$6,O8565,"")),"")</f>
        <v/>
      </c>
    </row>
    <row r="8566" spans="15:16" x14ac:dyDescent="0.15">
      <c r="O8566">
        <v>8565</v>
      </c>
      <c r="P8566" t="str">
        <f>IFERROR(IF(COUNTIF(個人情報!$BI$5:$BI$401,"登録番号" &amp; リスト!O8566)&gt;=1,"",IF(VLOOKUP(O8566,登録者リスト!$A$1:$D$43729,4,FALSE)=基本情報!$D$6,O8566,"")),"")</f>
        <v/>
      </c>
    </row>
    <row r="8567" spans="15:16" x14ac:dyDescent="0.15">
      <c r="O8567">
        <v>8566</v>
      </c>
      <c r="P8567" t="str">
        <f>IFERROR(IF(COUNTIF(個人情報!$BI$5:$BI$401,"登録番号" &amp; リスト!O8567)&gt;=1,"",IF(VLOOKUP(O8567,登録者リスト!$A$1:$D$43729,4,FALSE)=基本情報!$D$6,O8567,"")),"")</f>
        <v/>
      </c>
    </row>
    <row r="8568" spans="15:16" x14ac:dyDescent="0.15">
      <c r="O8568">
        <v>8567</v>
      </c>
      <c r="P8568" t="str">
        <f>IFERROR(IF(COUNTIF(個人情報!$BI$5:$BI$401,"登録番号" &amp; リスト!O8568)&gt;=1,"",IF(VLOOKUP(O8568,登録者リスト!$A$1:$D$43729,4,FALSE)=基本情報!$D$6,O8568,"")),"")</f>
        <v/>
      </c>
    </row>
    <row r="8569" spans="15:16" x14ac:dyDescent="0.15">
      <c r="O8569">
        <v>8568</v>
      </c>
      <c r="P8569" t="str">
        <f>IFERROR(IF(COUNTIF(個人情報!$BI$5:$BI$401,"登録番号" &amp; リスト!O8569)&gt;=1,"",IF(VLOOKUP(O8569,登録者リスト!$A$1:$D$43729,4,FALSE)=基本情報!$D$6,O8569,"")),"")</f>
        <v/>
      </c>
    </row>
    <row r="8570" spans="15:16" x14ac:dyDescent="0.15">
      <c r="O8570">
        <v>8569</v>
      </c>
      <c r="P8570" t="str">
        <f>IFERROR(IF(COUNTIF(個人情報!$BI$5:$BI$401,"登録番号" &amp; リスト!O8570)&gt;=1,"",IF(VLOOKUP(O8570,登録者リスト!$A$1:$D$43729,4,FALSE)=基本情報!$D$6,O8570,"")),"")</f>
        <v/>
      </c>
    </row>
    <row r="8571" spans="15:16" x14ac:dyDescent="0.15">
      <c r="O8571">
        <v>8570</v>
      </c>
      <c r="P8571" t="str">
        <f>IFERROR(IF(COUNTIF(個人情報!$BI$5:$BI$401,"登録番号" &amp; リスト!O8571)&gt;=1,"",IF(VLOOKUP(O8571,登録者リスト!$A$1:$D$43729,4,FALSE)=基本情報!$D$6,O8571,"")),"")</f>
        <v/>
      </c>
    </row>
    <row r="8572" spans="15:16" x14ac:dyDescent="0.15">
      <c r="O8572">
        <v>8571</v>
      </c>
      <c r="P8572" t="str">
        <f>IFERROR(IF(COUNTIF(個人情報!$BI$5:$BI$401,"登録番号" &amp; リスト!O8572)&gt;=1,"",IF(VLOOKUP(O8572,登録者リスト!$A$1:$D$43729,4,FALSE)=基本情報!$D$6,O8572,"")),"")</f>
        <v/>
      </c>
    </row>
    <row r="8573" spans="15:16" x14ac:dyDescent="0.15">
      <c r="O8573">
        <v>8572</v>
      </c>
      <c r="P8573" t="str">
        <f>IFERROR(IF(COUNTIF(個人情報!$BI$5:$BI$401,"登録番号" &amp; リスト!O8573)&gt;=1,"",IF(VLOOKUP(O8573,登録者リスト!$A$1:$D$43729,4,FALSE)=基本情報!$D$6,O8573,"")),"")</f>
        <v/>
      </c>
    </row>
    <row r="8574" spans="15:16" x14ac:dyDescent="0.15">
      <c r="O8574">
        <v>8573</v>
      </c>
      <c r="P8574" t="str">
        <f>IFERROR(IF(COUNTIF(個人情報!$BI$5:$BI$401,"登録番号" &amp; リスト!O8574)&gt;=1,"",IF(VLOOKUP(O8574,登録者リスト!$A$1:$D$43729,4,FALSE)=基本情報!$D$6,O8574,"")),"")</f>
        <v/>
      </c>
    </row>
    <row r="8575" spans="15:16" x14ac:dyDescent="0.15">
      <c r="O8575">
        <v>8574</v>
      </c>
      <c r="P8575" t="str">
        <f>IFERROR(IF(COUNTIF(個人情報!$BI$5:$BI$401,"登録番号" &amp; リスト!O8575)&gt;=1,"",IF(VLOOKUP(O8575,登録者リスト!$A$1:$D$43729,4,FALSE)=基本情報!$D$6,O8575,"")),"")</f>
        <v/>
      </c>
    </row>
    <row r="8576" spans="15:16" x14ac:dyDescent="0.15">
      <c r="O8576">
        <v>8575</v>
      </c>
      <c r="P8576" t="str">
        <f>IFERROR(IF(COUNTIF(個人情報!$BI$5:$BI$401,"登録番号" &amp; リスト!O8576)&gt;=1,"",IF(VLOOKUP(O8576,登録者リスト!$A$1:$D$43729,4,FALSE)=基本情報!$D$6,O8576,"")),"")</f>
        <v/>
      </c>
    </row>
    <row r="8577" spans="15:16" x14ac:dyDescent="0.15">
      <c r="O8577">
        <v>8576</v>
      </c>
      <c r="P8577" t="str">
        <f>IFERROR(IF(COUNTIF(個人情報!$BI$5:$BI$401,"登録番号" &amp; リスト!O8577)&gt;=1,"",IF(VLOOKUP(O8577,登録者リスト!$A$1:$D$43729,4,FALSE)=基本情報!$D$6,O8577,"")),"")</f>
        <v/>
      </c>
    </row>
    <row r="8578" spans="15:16" x14ac:dyDescent="0.15">
      <c r="O8578">
        <v>8577</v>
      </c>
      <c r="P8578" t="str">
        <f>IFERROR(IF(COUNTIF(個人情報!$BI$5:$BI$401,"登録番号" &amp; リスト!O8578)&gt;=1,"",IF(VLOOKUP(O8578,登録者リスト!$A$1:$D$43729,4,FALSE)=基本情報!$D$6,O8578,"")),"")</f>
        <v/>
      </c>
    </row>
    <row r="8579" spans="15:16" x14ac:dyDescent="0.15">
      <c r="O8579">
        <v>8578</v>
      </c>
      <c r="P8579" t="str">
        <f>IFERROR(IF(COUNTIF(個人情報!$BI$5:$BI$401,"登録番号" &amp; リスト!O8579)&gt;=1,"",IF(VLOOKUP(O8579,登録者リスト!$A$1:$D$43729,4,FALSE)=基本情報!$D$6,O8579,"")),"")</f>
        <v/>
      </c>
    </row>
    <row r="8580" spans="15:16" x14ac:dyDescent="0.15">
      <c r="O8580">
        <v>8579</v>
      </c>
      <c r="P8580" t="str">
        <f>IFERROR(IF(COUNTIF(個人情報!$BI$5:$BI$401,"登録番号" &amp; リスト!O8580)&gt;=1,"",IF(VLOOKUP(O8580,登録者リスト!$A$1:$D$43729,4,FALSE)=基本情報!$D$6,O8580,"")),"")</f>
        <v/>
      </c>
    </row>
    <row r="8581" spans="15:16" x14ac:dyDescent="0.15">
      <c r="O8581">
        <v>8580</v>
      </c>
      <c r="P8581" t="str">
        <f>IFERROR(IF(COUNTIF(個人情報!$BI$5:$BI$401,"登録番号" &amp; リスト!O8581)&gt;=1,"",IF(VLOOKUP(O8581,登録者リスト!$A$1:$D$43729,4,FALSE)=基本情報!$D$6,O8581,"")),"")</f>
        <v/>
      </c>
    </row>
    <row r="8582" spans="15:16" x14ac:dyDescent="0.15">
      <c r="O8582">
        <v>8581</v>
      </c>
      <c r="P8582" t="str">
        <f>IFERROR(IF(COUNTIF(個人情報!$BI$5:$BI$401,"登録番号" &amp; リスト!O8582)&gt;=1,"",IF(VLOOKUP(O8582,登録者リスト!$A$1:$D$43729,4,FALSE)=基本情報!$D$6,O8582,"")),"")</f>
        <v/>
      </c>
    </row>
    <row r="8583" spans="15:16" x14ac:dyDescent="0.15">
      <c r="O8583">
        <v>8582</v>
      </c>
      <c r="P8583" t="str">
        <f>IFERROR(IF(COUNTIF(個人情報!$BI$5:$BI$401,"登録番号" &amp; リスト!O8583)&gt;=1,"",IF(VLOOKUP(O8583,登録者リスト!$A$1:$D$43729,4,FALSE)=基本情報!$D$6,O8583,"")),"")</f>
        <v/>
      </c>
    </row>
    <row r="8584" spans="15:16" x14ac:dyDescent="0.15">
      <c r="O8584">
        <v>8583</v>
      </c>
      <c r="P8584" t="str">
        <f>IFERROR(IF(COUNTIF(個人情報!$BI$5:$BI$401,"登録番号" &amp; リスト!O8584)&gt;=1,"",IF(VLOOKUP(O8584,登録者リスト!$A$1:$D$43729,4,FALSE)=基本情報!$D$6,O8584,"")),"")</f>
        <v/>
      </c>
    </row>
    <row r="8585" spans="15:16" x14ac:dyDescent="0.15">
      <c r="O8585">
        <v>8584</v>
      </c>
      <c r="P8585" t="str">
        <f>IFERROR(IF(COUNTIF(個人情報!$BI$5:$BI$401,"登録番号" &amp; リスト!O8585)&gt;=1,"",IF(VLOOKUP(O8585,登録者リスト!$A$1:$D$43729,4,FALSE)=基本情報!$D$6,O8585,"")),"")</f>
        <v/>
      </c>
    </row>
    <row r="8586" spans="15:16" x14ac:dyDescent="0.15">
      <c r="O8586">
        <v>8585</v>
      </c>
      <c r="P8586" t="str">
        <f>IFERROR(IF(COUNTIF(個人情報!$BI$5:$BI$401,"登録番号" &amp; リスト!O8586)&gt;=1,"",IF(VLOOKUP(O8586,登録者リスト!$A$1:$D$43729,4,FALSE)=基本情報!$D$6,O8586,"")),"")</f>
        <v/>
      </c>
    </row>
    <row r="8587" spans="15:16" x14ac:dyDescent="0.15">
      <c r="O8587">
        <v>8586</v>
      </c>
      <c r="P8587" t="str">
        <f>IFERROR(IF(COUNTIF(個人情報!$BI$5:$BI$401,"登録番号" &amp; リスト!O8587)&gt;=1,"",IF(VLOOKUP(O8587,登録者リスト!$A$1:$D$43729,4,FALSE)=基本情報!$D$6,O8587,"")),"")</f>
        <v/>
      </c>
    </row>
    <row r="8588" spans="15:16" x14ac:dyDescent="0.15">
      <c r="O8588">
        <v>8587</v>
      </c>
      <c r="P8588" t="str">
        <f>IFERROR(IF(COUNTIF(個人情報!$BI$5:$BI$401,"登録番号" &amp; リスト!O8588)&gt;=1,"",IF(VLOOKUP(O8588,登録者リスト!$A$1:$D$43729,4,FALSE)=基本情報!$D$6,O8588,"")),"")</f>
        <v/>
      </c>
    </row>
    <row r="8589" spans="15:16" x14ac:dyDescent="0.15">
      <c r="O8589">
        <v>8588</v>
      </c>
      <c r="P8589" t="str">
        <f>IFERROR(IF(COUNTIF(個人情報!$BI$5:$BI$401,"登録番号" &amp; リスト!O8589)&gt;=1,"",IF(VLOOKUP(O8589,登録者リスト!$A$1:$D$43729,4,FALSE)=基本情報!$D$6,O8589,"")),"")</f>
        <v/>
      </c>
    </row>
    <row r="8590" spans="15:16" x14ac:dyDescent="0.15">
      <c r="O8590">
        <v>8589</v>
      </c>
      <c r="P8590" t="str">
        <f>IFERROR(IF(COUNTIF(個人情報!$BI$5:$BI$401,"登録番号" &amp; リスト!O8590)&gt;=1,"",IF(VLOOKUP(O8590,登録者リスト!$A$1:$D$43729,4,FALSE)=基本情報!$D$6,O8590,"")),"")</f>
        <v/>
      </c>
    </row>
    <row r="8591" spans="15:16" x14ac:dyDescent="0.15">
      <c r="O8591">
        <v>8590</v>
      </c>
      <c r="P8591" t="str">
        <f>IFERROR(IF(COUNTIF(個人情報!$BI$5:$BI$401,"登録番号" &amp; リスト!O8591)&gt;=1,"",IF(VLOOKUP(O8591,登録者リスト!$A$1:$D$43729,4,FALSE)=基本情報!$D$6,O8591,"")),"")</f>
        <v/>
      </c>
    </row>
    <row r="8592" spans="15:16" x14ac:dyDescent="0.15">
      <c r="O8592">
        <v>8591</v>
      </c>
      <c r="P8592" t="str">
        <f>IFERROR(IF(COUNTIF(個人情報!$BI$5:$BI$401,"登録番号" &amp; リスト!O8592)&gt;=1,"",IF(VLOOKUP(O8592,登録者リスト!$A$1:$D$43729,4,FALSE)=基本情報!$D$6,O8592,"")),"")</f>
        <v/>
      </c>
    </row>
    <row r="8593" spans="15:16" x14ac:dyDescent="0.15">
      <c r="O8593">
        <v>8592</v>
      </c>
      <c r="P8593" t="str">
        <f>IFERROR(IF(COUNTIF(個人情報!$BI$5:$BI$401,"登録番号" &amp; リスト!O8593)&gt;=1,"",IF(VLOOKUP(O8593,登録者リスト!$A$1:$D$43729,4,FALSE)=基本情報!$D$6,O8593,"")),"")</f>
        <v/>
      </c>
    </row>
    <row r="8594" spans="15:16" x14ac:dyDescent="0.15">
      <c r="O8594">
        <v>8593</v>
      </c>
      <c r="P8594" t="str">
        <f>IFERROR(IF(COUNTIF(個人情報!$BI$5:$BI$401,"登録番号" &amp; リスト!O8594)&gt;=1,"",IF(VLOOKUP(O8594,登録者リスト!$A$1:$D$43729,4,FALSE)=基本情報!$D$6,O8594,"")),"")</f>
        <v/>
      </c>
    </row>
    <row r="8595" spans="15:16" x14ac:dyDescent="0.15">
      <c r="O8595">
        <v>8594</v>
      </c>
      <c r="P8595" t="str">
        <f>IFERROR(IF(COUNTIF(個人情報!$BI$5:$BI$401,"登録番号" &amp; リスト!O8595)&gt;=1,"",IF(VLOOKUP(O8595,登録者リスト!$A$1:$D$43729,4,FALSE)=基本情報!$D$6,O8595,"")),"")</f>
        <v/>
      </c>
    </row>
    <row r="8596" spans="15:16" x14ac:dyDescent="0.15">
      <c r="O8596">
        <v>8595</v>
      </c>
      <c r="P8596" t="str">
        <f>IFERROR(IF(COUNTIF(個人情報!$BI$5:$BI$401,"登録番号" &amp; リスト!O8596)&gt;=1,"",IF(VLOOKUP(O8596,登録者リスト!$A$1:$D$43729,4,FALSE)=基本情報!$D$6,O8596,"")),"")</f>
        <v/>
      </c>
    </row>
    <row r="8597" spans="15:16" x14ac:dyDescent="0.15">
      <c r="O8597">
        <v>8596</v>
      </c>
      <c r="P8597" t="str">
        <f>IFERROR(IF(COUNTIF(個人情報!$BI$5:$BI$401,"登録番号" &amp; リスト!O8597)&gt;=1,"",IF(VLOOKUP(O8597,登録者リスト!$A$1:$D$43729,4,FALSE)=基本情報!$D$6,O8597,"")),"")</f>
        <v/>
      </c>
    </row>
    <row r="8598" spans="15:16" x14ac:dyDescent="0.15">
      <c r="O8598">
        <v>8597</v>
      </c>
      <c r="P8598" t="str">
        <f>IFERROR(IF(COUNTIF(個人情報!$BI$5:$BI$401,"登録番号" &amp; リスト!O8598)&gt;=1,"",IF(VLOOKUP(O8598,登録者リスト!$A$1:$D$43729,4,FALSE)=基本情報!$D$6,O8598,"")),"")</f>
        <v/>
      </c>
    </row>
    <row r="8599" spans="15:16" x14ac:dyDescent="0.15">
      <c r="O8599">
        <v>8598</v>
      </c>
      <c r="P8599" t="str">
        <f>IFERROR(IF(COUNTIF(個人情報!$BI$5:$BI$401,"登録番号" &amp; リスト!O8599)&gt;=1,"",IF(VLOOKUP(O8599,登録者リスト!$A$1:$D$43729,4,FALSE)=基本情報!$D$6,O8599,"")),"")</f>
        <v/>
      </c>
    </row>
    <row r="8600" spans="15:16" x14ac:dyDescent="0.15">
      <c r="O8600">
        <v>8599</v>
      </c>
      <c r="P8600" t="str">
        <f>IFERROR(IF(COUNTIF(個人情報!$BI$5:$BI$401,"登録番号" &amp; リスト!O8600)&gt;=1,"",IF(VLOOKUP(O8600,登録者リスト!$A$1:$D$43729,4,FALSE)=基本情報!$D$6,O8600,"")),"")</f>
        <v/>
      </c>
    </row>
    <row r="8601" spans="15:16" x14ac:dyDescent="0.15">
      <c r="O8601">
        <v>8600</v>
      </c>
      <c r="P8601" t="str">
        <f>IFERROR(IF(COUNTIF(個人情報!$BI$5:$BI$401,"登録番号" &amp; リスト!O8601)&gt;=1,"",IF(VLOOKUP(O8601,登録者リスト!$A$1:$D$43729,4,FALSE)=基本情報!$D$6,O8601,"")),"")</f>
        <v/>
      </c>
    </row>
    <row r="8602" spans="15:16" x14ac:dyDescent="0.15">
      <c r="O8602">
        <v>8601</v>
      </c>
      <c r="P8602" t="str">
        <f>IFERROR(IF(COUNTIF(個人情報!$BI$5:$BI$401,"登録番号" &amp; リスト!O8602)&gt;=1,"",IF(VLOOKUP(O8602,登録者リスト!$A$1:$D$43729,4,FALSE)=基本情報!$D$6,O8602,"")),"")</f>
        <v/>
      </c>
    </row>
    <row r="8603" spans="15:16" x14ac:dyDescent="0.15">
      <c r="O8603">
        <v>8602</v>
      </c>
      <c r="P8603" t="str">
        <f>IFERROR(IF(COUNTIF(個人情報!$BI$5:$BI$401,"登録番号" &amp; リスト!O8603)&gt;=1,"",IF(VLOOKUP(O8603,登録者リスト!$A$1:$D$43729,4,FALSE)=基本情報!$D$6,O8603,"")),"")</f>
        <v/>
      </c>
    </row>
    <row r="8604" spans="15:16" x14ac:dyDescent="0.15">
      <c r="O8604">
        <v>8603</v>
      </c>
      <c r="P8604" t="str">
        <f>IFERROR(IF(COUNTIF(個人情報!$BI$5:$BI$401,"登録番号" &amp; リスト!O8604)&gt;=1,"",IF(VLOOKUP(O8604,登録者リスト!$A$1:$D$43729,4,FALSE)=基本情報!$D$6,O8604,"")),"")</f>
        <v/>
      </c>
    </row>
    <row r="8605" spans="15:16" x14ac:dyDescent="0.15">
      <c r="O8605">
        <v>8604</v>
      </c>
      <c r="P8605" t="str">
        <f>IFERROR(IF(COUNTIF(個人情報!$BI$5:$BI$401,"登録番号" &amp; リスト!O8605)&gt;=1,"",IF(VLOOKUP(O8605,登録者リスト!$A$1:$D$43729,4,FALSE)=基本情報!$D$6,O8605,"")),"")</f>
        <v/>
      </c>
    </row>
    <row r="8606" spans="15:16" x14ac:dyDescent="0.15">
      <c r="O8606">
        <v>8605</v>
      </c>
      <c r="P8606" t="str">
        <f>IFERROR(IF(COUNTIF(個人情報!$BI$5:$BI$401,"登録番号" &amp; リスト!O8606)&gt;=1,"",IF(VLOOKUP(O8606,登録者リスト!$A$1:$D$43729,4,FALSE)=基本情報!$D$6,O8606,"")),"")</f>
        <v/>
      </c>
    </row>
    <row r="8607" spans="15:16" x14ac:dyDescent="0.15">
      <c r="O8607">
        <v>8606</v>
      </c>
      <c r="P8607" t="str">
        <f>IFERROR(IF(COUNTIF(個人情報!$BI$5:$BI$401,"登録番号" &amp; リスト!O8607)&gt;=1,"",IF(VLOOKUP(O8607,登録者リスト!$A$1:$D$43729,4,FALSE)=基本情報!$D$6,O8607,"")),"")</f>
        <v/>
      </c>
    </row>
    <row r="8608" spans="15:16" x14ac:dyDescent="0.15">
      <c r="O8608">
        <v>8607</v>
      </c>
      <c r="P8608" t="str">
        <f>IFERROR(IF(COUNTIF(個人情報!$BI$5:$BI$401,"登録番号" &amp; リスト!O8608)&gt;=1,"",IF(VLOOKUP(O8608,登録者リスト!$A$1:$D$43729,4,FALSE)=基本情報!$D$6,O8608,"")),"")</f>
        <v/>
      </c>
    </row>
    <row r="8609" spans="15:16" x14ac:dyDescent="0.15">
      <c r="O8609">
        <v>8608</v>
      </c>
      <c r="P8609" t="str">
        <f>IFERROR(IF(COUNTIF(個人情報!$BI$5:$BI$401,"登録番号" &amp; リスト!O8609)&gt;=1,"",IF(VLOOKUP(O8609,登録者リスト!$A$1:$D$43729,4,FALSE)=基本情報!$D$6,O8609,"")),"")</f>
        <v/>
      </c>
    </row>
    <row r="8610" spans="15:16" x14ac:dyDescent="0.15">
      <c r="O8610">
        <v>8609</v>
      </c>
      <c r="P8610" t="str">
        <f>IFERROR(IF(COUNTIF(個人情報!$BI$5:$BI$401,"登録番号" &amp; リスト!O8610)&gt;=1,"",IF(VLOOKUP(O8610,登録者リスト!$A$1:$D$43729,4,FALSE)=基本情報!$D$6,O8610,"")),"")</f>
        <v/>
      </c>
    </row>
    <row r="8611" spans="15:16" x14ac:dyDescent="0.15">
      <c r="O8611">
        <v>8610</v>
      </c>
      <c r="P8611" t="str">
        <f>IFERROR(IF(COUNTIF(個人情報!$BI$5:$BI$401,"登録番号" &amp; リスト!O8611)&gt;=1,"",IF(VLOOKUP(O8611,登録者リスト!$A$1:$D$43729,4,FALSE)=基本情報!$D$6,O8611,"")),"")</f>
        <v/>
      </c>
    </row>
    <row r="8612" spans="15:16" x14ac:dyDescent="0.15">
      <c r="O8612">
        <v>8611</v>
      </c>
      <c r="P8612" t="str">
        <f>IFERROR(IF(COUNTIF(個人情報!$BI$5:$BI$401,"登録番号" &amp; リスト!O8612)&gt;=1,"",IF(VLOOKUP(O8612,登録者リスト!$A$1:$D$43729,4,FALSE)=基本情報!$D$6,O8612,"")),"")</f>
        <v/>
      </c>
    </row>
    <row r="8613" spans="15:16" x14ac:dyDescent="0.15">
      <c r="O8613">
        <v>8612</v>
      </c>
      <c r="P8613" t="str">
        <f>IFERROR(IF(COUNTIF(個人情報!$BI$5:$BI$401,"登録番号" &amp; リスト!O8613)&gt;=1,"",IF(VLOOKUP(O8613,登録者リスト!$A$1:$D$43729,4,FALSE)=基本情報!$D$6,O8613,"")),"")</f>
        <v/>
      </c>
    </row>
    <row r="8614" spans="15:16" x14ac:dyDescent="0.15">
      <c r="O8614">
        <v>8613</v>
      </c>
      <c r="P8614" t="str">
        <f>IFERROR(IF(COUNTIF(個人情報!$BI$5:$BI$401,"登録番号" &amp; リスト!O8614)&gt;=1,"",IF(VLOOKUP(O8614,登録者リスト!$A$1:$D$43729,4,FALSE)=基本情報!$D$6,O8614,"")),"")</f>
        <v/>
      </c>
    </row>
    <row r="8615" spans="15:16" x14ac:dyDescent="0.15">
      <c r="O8615">
        <v>8614</v>
      </c>
      <c r="P8615" t="str">
        <f>IFERROR(IF(COUNTIF(個人情報!$BI$5:$BI$401,"登録番号" &amp; リスト!O8615)&gt;=1,"",IF(VLOOKUP(O8615,登録者リスト!$A$1:$D$43729,4,FALSE)=基本情報!$D$6,O8615,"")),"")</f>
        <v/>
      </c>
    </row>
    <row r="8616" spans="15:16" x14ac:dyDescent="0.15">
      <c r="O8616">
        <v>8615</v>
      </c>
      <c r="P8616" t="str">
        <f>IFERROR(IF(COUNTIF(個人情報!$BI$5:$BI$401,"登録番号" &amp; リスト!O8616)&gt;=1,"",IF(VLOOKUP(O8616,登録者リスト!$A$1:$D$43729,4,FALSE)=基本情報!$D$6,O8616,"")),"")</f>
        <v/>
      </c>
    </row>
    <row r="8617" spans="15:16" x14ac:dyDescent="0.15">
      <c r="O8617">
        <v>8616</v>
      </c>
      <c r="P8617" t="str">
        <f>IFERROR(IF(COUNTIF(個人情報!$BI$5:$BI$401,"登録番号" &amp; リスト!O8617)&gt;=1,"",IF(VLOOKUP(O8617,登録者リスト!$A$1:$D$43729,4,FALSE)=基本情報!$D$6,O8617,"")),"")</f>
        <v/>
      </c>
    </row>
    <row r="8618" spans="15:16" x14ac:dyDescent="0.15">
      <c r="O8618">
        <v>8617</v>
      </c>
      <c r="P8618" t="str">
        <f>IFERROR(IF(COUNTIF(個人情報!$BI$5:$BI$401,"登録番号" &amp; リスト!O8618)&gt;=1,"",IF(VLOOKUP(O8618,登録者リスト!$A$1:$D$43729,4,FALSE)=基本情報!$D$6,O8618,"")),"")</f>
        <v/>
      </c>
    </row>
    <row r="8619" spans="15:16" x14ac:dyDescent="0.15">
      <c r="O8619">
        <v>8618</v>
      </c>
      <c r="P8619" t="str">
        <f>IFERROR(IF(COUNTIF(個人情報!$BI$5:$BI$401,"登録番号" &amp; リスト!O8619)&gt;=1,"",IF(VLOOKUP(O8619,登録者リスト!$A$1:$D$43729,4,FALSE)=基本情報!$D$6,O8619,"")),"")</f>
        <v/>
      </c>
    </row>
    <row r="8620" spans="15:16" x14ac:dyDescent="0.15">
      <c r="O8620">
        <v>8619</v>
      </c>
      <c r="P8620" t="str">
        <f>IFERROR(IF(COUNTIF(個人情報!$BI$5:$BI$401,"登録番号" &amp; リスト!O8620)&gt;=1,"",IF(VLOOKUP(O8620,登録者リスト!$A$1:$D$43729,4,FALSE)=基本情報!$D$6,O8620,"")),"")</f>
        <v/>
      </c>
    </row>
    <row r="8621" spans="15:16" x14ac:dyDescent="0.15">
      <c r="O8621">
        <v>8620</v>
      </c>
      <c r="P8621" t="str">
        <f>IFERROR(IF(COUNTIF(個人情報!$BI$5:$BI$401,"登録番号" &amp; リスト!O8621)&gt;=1,"",IF(VLOOKUP(O8621,登録者リスト!$A$1:$D$43729,4,FALSE)=基本情報!$D$6,O8621,"")),"")</f>
        <v/>
      </c>
    </row>
    <row r="8622" spans="15:16" x14ac:dyDescent="0.15">
      <c r="O8622">
        <v>8621</v>
      </c>
      <c r="P8622" t="str">
        <f>IFERROR(IF(COUNTIF(個人情報!$BI$5:$BI$401,"登録番号" &amp; リスト!O8622)&gt;=1,"",IF(VLOOKUP(O8622,登録者リスト!$A$1:$D$43729,4,FALSE)=基本情報!$D$6,O8622,"")),"")</f>
        <v/>
      </c>
    </row>
    <row r="8623" spans="15:16" x14ac:dyDescent="0.15">
      <c r="O8623">
        <v>8622</v>
      </c>
      <c r="P8623" t="str">
        <f>IFERROR(IF(COUNTIF(個人情報!$BI$5:$BI$401,"登録番号" &amp; リスト!O8623)&gt;=1,"",IF(VLOOKUP(O8623,登録者リスト!$A$1:$D$43729,4,FALSE)=基本情報!$D$6,O8623,"")),"")</f>
        <v/>
      </c>
    </row>
    <row r="8624" spans="15:16" x14ac:dyDescent="0.15">
      <c r="O8624">
        <v>8623</v>
      </c>
      <c r="P8624" t="str">
        <f>IFERROR(IF(COUNTIF(個人情報!$BI$5:$BI$401,"登録番号" &amp; リスト!O8624)&gt;=1,"",IF(VLOOKUP(O8624,登録者リスト!$A$1:$D$43729,4,FALSE)=基本情報!$D$6,O8624,"")),"")</f>
        <v/>
      </c>
    </row>
    <row r="8625" spans="15:16" x14ac:dyDescent="0.15">
      <c r="O8625">
        <v>8624</v>
      </c>
      <c r="P8625" t="str">
        <f>IFERROR(IF(COUNTIF(個人情報!$BI$5:$BI$401,"登録番号" &amp; リスト!O8625)&gt;=1,"",IF(VLOOKUP(O8625,登録者リスト!$A$1:$D$43729,4,FALSE)=基本情報!$D$6,O8625,"")),"")</f>
        <v/>
      </c>
    </row>
    <row r="8626" spans="15:16" x14ac:dyDescent="0.15">
      <c r="O8626">
        <v>8625</v>
      </c>
      <c r="P8626" t="str">
        <f>IFERROR(IF(COUNTIF(個人情報!$BI$5:$BI$401,"登録番号" &amp; リスト!O8626)&gt;=1,"",IF(VLOOKUP(O8626,登録者リスト!$A$1:$D$43729,4,FALSE)=基本情報!$D$6,O8626,"")),"")</f>
        <v/>
      </c>
    </row>
    <row r="8627" spans="15:16" x14ac:dyDescent="0.15">
      <c r="O8627">
        <v>8626</v>
      </c>
      <c r="P8627" t="str">
        <f>IFERROR(IF(COUNTIF(個人情報!$BI$5:$BI$401,"登録番号" &amp; リスト!O8627)&gt;=1,"",IF(VLOOKUP(O8627,登録者リスト!$A$1:$D$43729,4,FALSE)=基本情報!$D$6,O8627,"")),"")</f>
        <v/>
      </c>
    </row>
    <row r="8628" spans="15:16" x14ac:dyDescent="0.15">
      <c r="O8628">
        <v>8627</v>
      </c>
      <c r="P8628" t="str">
        <f>IFERROR(IF(COUNTIF(個人情報!$BI$5:$BI$401,"登録番号" &amp; リスト!O8628)&gt;=1,"",IF(VLOOKUP(O8628,登録者リスト!$A$1:$D$43729,4,FALSE)=基本情報!$D$6,O8628,"")),"")</f>
        <v/>
      </c>
    </row>
    <row r="8629" spans="15:16" x14ac:dyDescent="0.15">
      <c r="O8629">
        <v>8628</v>
      </c>
      <c r="P8629" t="str">
        <f>IFERROR(IF(COUNTIF(個人情報!$BI$5:$BI$401,"登録番号" &amp; リスト!O8629)&gt;=1,"",IF(VLOOKUP(O8629,登録者リスト!$A$1:$D$43729,4,FALSE)=基本情報!$D$6,O8629,"")),"")</f>
        <v/>
      </c>
    </row>
    <row r="8630" spans="15:16" x14ac:dyDescent="0.15">
      <c r="O8630">
        <v>8629</v>
      </c>
      <c r="P8630" t="str">
        <f>IFERROR(IF(COUNTIF(個人情報!$BI$5:$BI$401,"登録番号" &amp; リスト!O8630)&gt;=1,"",IF(VLOOKUP(O8630,登録者リスト!$A$1:$D$43729,4,FALSE)=基本情報!$D$6,O8630,"")),"")</f>
        <v/>
      </c>
    </row>
    <row r="8631" spans="15:16" x14ac:dyDescent="0.15">
      <c r="O8631">
        <v>8630</v>
      </c>
      <c r="P8631" t="str">
        <f>IFERROR(IF(COUNTIF(個人情報!$BI$5:$BI$401,"登録番号" &amp; リスト!O8631)&gt;=1,"",IF(VLOOKUP(O8631,登録者リスト!$A$1:$D$43729,4,FALSE)=基本情報!$D$6,O8631,"")),"")</f>
        <v/>
      </c>
    </row>
    <row r="8632" spans="15:16" x14ac:dyDescent="0.15">
      <c r="O8632">
        <v>8631</v>
      </c>
      <c r="P8632" t="str">
        <f>IFERROR(IF(COUNTIF(個人情報!$BI$5:$BI$401,"登録番号" &amp; リスト!O8632)&gt;=1,"",IF(VLOOKUP(O8632,登録者リスト!$A$1:$D$43729,4,FALSE)=基本情報!$D$6,O8632,"")),"")</f>
        <v/>
      </c>
    </row>
    <row r="8633" spans="15:16" x14ac:dyDescent="0.15">
      <c r="O8633">
        <v>8632</v>
      </c>
      <c r="P8633" t="str">
        <f>IFERROR(IF(COUNTIF(個人情報!$BI$5:$BI$401,"登録番号" &amp; リスト!O8633)&gt;=1,"",IF(VLOOKUP(O8633,登録者リスト!$A$1:$D$43729,4,FALSE)=基本情報!$D$6,O8633,"")),"")</f>
        <v/>
      </c>
    </row>
    <row r="8634" spans="15:16" x14ac:dyDescent="0.15">
      <c r="O8634">
        <v>8633</v>
      </c>
      <c r="P8634" t="str">
        <f>IFERROR(IF(COUNTIF(個人情報!$BI$5:$BI$401,"登録番号" &amp; リスト!O8634)&gt;=1,"",IF(VLOOKUP(O8634,登録者リスト!$A$1:$D$43729,4,FALSE)=基本情報!$D$6,O8634,"")),"")</f>
        <v/>
      </c>
    </row>
    <row r="8635" spans="15:16" x14ac:dyDescent="0.15">
      <c r="O8635">
        <v>8634</v>
      </c>
      <c r="P8635" t="str">
        <f>IFERROR(IF(COUNTIF(個人情報!$BI$5:$BI$401,"登録番号" &amp; リスト!O8635)&gt;=1,"",IF(VLOOKUP(O8635,登録者リスト!$A$1:$D$43729,4,FALSE)=基本情報!$D$6,O8635,"")),"")</f>
        <v/>
      </c>
    </row>
    <row r="8636" spans="15:16" x14ac:dyDescent="0.15">
      <c r="O8636">
        <v>8635</v>
      </c>
      <c r="P8636" t="str">
        <f>IFERROR(IF(COUNTIF(個人情報!$BI$5:$BI$401,"登録番号" &amp; リスト!O8636)&gt;=1,"",IF(VLOOKUP(O8636,登録者リスト!$A$1:$D$43729,4,FALSE)=基本情報!$D$6,O8636,"")),"")</f>
        <v/>
      </c>
    </row>
    <row r="8637" spans="15:16" x14ac:dyDescent="0.15">
      <c r="O8637">
        <v>8636</v>
      </c>
      <c r="P8637" t="str">
        <f>IFERROR(IF(COUNTIF(個人情報!$BI$5:$BI$401,"登録番号" &amp; リスト!O8637)&gt;=1,"",IF(VLOOKUP(O8637,登録者リスト!$A$1:$D$43729,4,FALSE)=基本情報!$D$6,O8637,"")),"")</f>
        <v/>
      </c>
    </row>
    <row r="8638" spans="15:16" x14ac:dyDescent="0.15">
      <c r="O8638">
        <v>8637</v>
      </c>
      <c r="P8638" t="str">
        <f>IFERROR(IF(COUNTIF(個人情報!$BI$5:$BI$401,"登録番号" &amp; リスト!O8638)&gt;=1,"",IF(VLOOKUP(O8638,登録者リスト!$A$1:$D$43729,4,FALSE)=基本情報!$D$6,O8638,"")),"")</f>
        <v/>
      </c>
    </row>
    <row r="8639" spans="15:16" x14ac:dyDescent="0.15">
      <c r="O8639">
        <v>8638</v>
      </c>
      <c r="P8639" t="str">
        <f>IFERROR(IF(COUNTIF(個人情報!$BI$5:$BI$401,"登録番号" &amp; リスト!O8639)&gt;=1,"",IF(VLOOKUP(O8639,登録者リスト!$A$1:$D$43729,4,FALSE)=基本情報!$D$6,O8639,"")),"")</f>
        <v/>
      </c>
    </row>
    <row r="8640" spans="15:16" x14ac:dyDescent="0.15">
      <c r="O8640">
        <v>8639</v>
      </c>
      <c r="P8640" t="str">
        <f>IFERROR(IF(COUNTIF(個人情報!$BI$5:$BI$401,"登録番号" &amp; リスト!O8640)&gt;=1,"",IF(VLOOKUP(O8640,登録者リスト!$A$1:$D$43729,4,FALSE)=基本情報!$D$6,O8640,"")),"")</f>
        <v/>
      </c>
    </row>
    <row r="8641" spans="15:16" x14ac:dyDescent="0.15">
      <c r="O8641">
        <v>8640</v>
      </c>
      <c r="P8641" t="str">
        <f>IFERROR(IF(COUNTIF(個人情報!$BI$5:$BI$401,"登録番号" &amp; リスト!O8641)&gt;=1,"",IF(VLOOKUP(O8641,登録者リスト!$A$1:$D$43729,4,FALSE)=基本情報!$D$6,O8641,"")),"")</f>
        <v/>
      </c>
    </row>
    <row r="8642" spans="15:16" x14ac:dyDescent="0.15">
      <c r="O8642">
        <v>8641</v>
      </c>
      <c r="P8642" t="str">
        <f>IFERROR(IF(COUNTIF(個人情報!$BI$5:$BI$401,"登録番号" &amp; リスト!O8642)&gt;=1,"",IF(VLOOKUP(O8642,登録者リスト!$A$1:$D$43729,4,FALSE)=基本情報!$D$6,O8642,"")),"")</f>
        <v/>
      </c>
    </row>
    <row r="8643" spans="15:16" x14ac:dyDescent="0.15">
      <c r="O8643">
        <v>8642</v>
      </c>
      <c r="P8643" t="str">
        <f>IFERROR(IF(COUNTIF(個人情報!$BI$5:$BI$401,"登録番号" &amp; リスト!O8643)&gt;=1,"",IF(VLOOKUP(O8643,登録者リスト!$A$1:$D$43729,4,FALSE)=基本情報!$D$6,O8643,"")),"")</f>
        <v/>
      </c>
    </row>
    <row r="8644" spans="15:16" x14ac:dyDescent="0.15">
      <c r="O8644">
        <v>8643</v>
      </c>
      <c r="P8644" t="str">
        <f>IFERROR(IF(COUNTIF(個人情報!$BI$5:$BI$401,"登録番号" &amp; リスト!O8644)&gt;=1,"",IF(VLOOKUP(O8644,登録者リスト!$A$1:$D$43729,4,FALSE)=基本情報!$D$6,O8644,"")),"")</f>
        <v/>
      </c>
    </row>
    <row r="8645" spans="15:16" x14ac:dyDescent="0.15">
      <c r="O8645">
        <v>8644</v>
      </c>
      <c r="P8645" t="str">
        <f>IFERROR(IF(COUNTIF(個人情報!$BI$5:$BI$401,"登録番号" &amp; リスト!O8645)&gt;=1,"",IF(VLOOKUP(O8645,登録者リスト!$A$1:$D$43729,4,FALSE)=基本情報!$D$6,O8645,"")),"")</f>
        <v/>
      </c>
    </row>
    <row r="8646" spans="15:16" x14ac:dyDescent="0.15">
      <c r="O8646">
        <v>8645</v>
      </c>
      <c r="P8646" t="str">
        <f>IFERROR(IF(COUNTIF(個人情報!$BI$5:$BI$401,"登録番号" &amp; リスト!O8646)&gt;=1,"",IF(VLOOKUP(O8646,登録者リスト!$A$1:$D$43729,4,FALSE)=基本情報!$D$6,O8646,"")),"")</f>
        <v/>
      </c>
    </row>
    <row r="8647" spans="15:16" x14ac:dyDescent="0.15">
      <c r="O8647">
        <v>8646</v>
      </c>
      <c r="P8647" t="str">
        <f>IFERROR(IF(COUNTIF(個人情報!$BI$5:$BI$401,"登録番号" &amp; リスト!O8647)&gt;=1,"",IF(VLOOKUP(O8647,登録者リスト!$A$1:$D$43729,4,FALSE)=基本情報!$D$6,O8647,"")),"")</f>
        <v/>
      </c>
    </row>
    <row r="8648" spans="15:16" x14ac:dyDescent="0.15">
      <c r="O8648">
        <v>8647</v>
      </c>
      <c r="P8648" t="str">
        <f>IFERROR(IF(COUNTIF(個人情報!$BI$5:$BI$401,"登録番号" &amp; リスト!O8648)&gt;=1,"",IF(VLOOKUP(O8648,登録者リスト!$A$1:$D$43729,4,FALSE)=基本情報!$D$6,O8648,"")),"")</f>
        <v/>
      </c>
    </row>
    <row r="8649" spans="15:16" x14ac:dyDescent="0.15">
      <c r="O8649">
        <v>8648</v>
      </c>
      <c r="P8649" t="str">
        <f>IFERROR(IF(COUNTIF(個人情報!$BI$5:$BI$401,"登録番号" &amp; リスト!O8649)&gt;=1,"",IF(VLOOKUP(O8649,登録者リスト!$A$1:$D$43729,4,FALSE)=基本情報!$D$6,O8649,"")),"")</f>
        <v/>
      </c>
    </row>
    <row r="8650" spans="15:16" x14ac:dyDescent="0.15">
      <c r="O8650">
        <v>8649</v>
      </c>
      <c r="P8650" t="str">
        <f>IFERROR(IF(COUNTIF(個人情報!$BI$5:$BI$401,"登録番号" &amp; リスト!O8650)&gt;=1,"",IF(VLOOKUP(O8650,登録者リスト!$A$1:$D$43729,4,FALSE)=基本情報!$D$6,O8650,"")),"")</f>
        <v/>
      </c>
    </row>
    <row r="8651" spans="15:16" x14ac:dyDescent="0.15">
      <c r="O8651">
        <v>8650</v>
      </c>
      <c r="P8651" t="str">
        <f>IFERROR(IF(COUNTIF(個人情報!$BI$5:$BI$401,"登録番号" &amp; リスト!O8651)&gt;=1,"",IF(VLOOKUP(O8651,登録者リスト!$A$1:$D$43729,4,FALSE)=基本情報!$D$6,O8651,"")),"")</f>
        <v/>
      </c>
    </row>
    <row r="8652" spans="15:16" x14ac:dyDescent="0.15">
      <c r="O8652">
        <v>8651</v>
      </c>
      <c r="P8652" t="str">
        <f>IFERROR(IF(COUNTIF(個人情報!$BI$5:$BI$401,"登録番号" &amp; リスト!O8652)&gt;=1,"",IF(VLOOKUP(O8652,登録者リスト!$A$1:$D$43729,4,FALSE)=基本情報!$D$6,O8652,"")),"")</f>
        <v/>
      </c>
    </row>
    <row r="8653" spans="15:16" x14ac:dyDescent="0.15">
      <c r="O8653">
        <v>8652</v>
      </c>
      <c r="P8653" t="str">
        <f>IFERROR(IF(COUNTIF(個人情報!$BI$5:$BI$401,"登録番号" &amp; リスト!O8653)&gt;=1,"",IF(VLOOKUP(O8653,登録者リスト!$A$1:$D$43729,4,FALSE)=基本情報!$D$6,O8653,"")),"")</f>
        <v/>
      </c>
    </row>
    <row r="8654" spans="15:16" x14ac:dyDescent="0.15">
      <c r="O8654">
        <v>8653</v>
      </c>
      <c r="P8654" t="str">
        <f>IFERROR(IF(COUNTIF(個人情報!$BI$5:$BI$401,"登録番号" &amp; リスト!O8654)&gt;=1,"",IF(VLOOKUP(O8654,登録者リスト!$A$1:$D$43729,4,FALSE)=基本情報!$D$6,O8654,"")),"")</f>
        <v/>
      </c>
    </row>
    <row r="8655" spans="15:16" x14ac:dyDescent="0.15">
      <c r="O8655">
        <v>8654</v>
      </c>
      <c r="P8655" t="str">
        <f>IFERROR(IF(COUNTIF(個人情報!$BI$5:$BI$401,"登録番号" &amp; リスト!O8655)&gt;=1,"",IF(VLOOKUP(O8655,登録者リスト!$A$1:$D$43729,4,FALSE)=基本情報!$D$6,O8655,"")),"")</f>
        <v/>
      </c>
    </row>
    <row r="8656" spans="15:16" x14ac:dyDescent="0.15">
      <c r="O8656">
        <v>8655</v>
      </c>
      <c r="P8656" t="str">
        <f>IFERROR(IF(COUNTIF(個人情報!$BI$5:$BI$401,"登録番号" &amp; リスト!O8656)&gt;=1,"",IF(VLOOKUP(O8656,登録者リスト!$A$1:$D$43729,4,FALSE)=基本情報!$D$6,O8656,"")),"")</f>
        <v/>
      </c>
    </row>
    <row r="8657" spans="15:16" x14ac:dyDescent="0.15">
      <c r="O8657">
        <v>8656</v>
      </c>
      <c r="P8657" t="str">
        <f>IFERROR(IF(COUNTIF(個人情報!$BI$5:$BI$401,"登録番号" &amp; リスト!O8657)&gt;=1,"",IF(VLOOKUP(O8657,登録者リスト!$A$1:$D$43729,4,FALSE)=基本情報!$D$6,O8657,"")),"")</f>
        <v/>
      </c>
    </row>
    <row r="8658" spans="15:16" x14ac:dyDescent="0.15">
      <c r="O8658">
        <v>8657</v>
      </c>
      <c r="P8658" t="str">
        <f>IFERROR(IF(COUNTIF(個人情報!$BI$5:$BI$401,"登録番号" &amp; リスト!O8658)&gt;=1,"",IF(VLOOKUP(O8658,登録者リスト!$A$1:$D$43729,4,FALSE)=基本情報!$D$6,O8658,"")),"")</f>
        <v/>
      </c>
    </row>
    <row r="8659" spans="15:16" x14ac:dyDescent="0.15">
      <c r="O8659">
        <v>8658</v>
      </c>
      <c r="P8659" t="str">
        <f>IFERROR(IF(COUNTIF(個人情報!$BI$5:$BI$401,"登録番号" &amp; リスト!O8659)&gt;=1,"",IF(VLOOKUP(O8659,登録者リスト!$A$1:$D$43729,4,FALSE)=基本情報!$D$6,O8659,"")),"")</f>
        <v/>
      </c>
    </row>
    <row r="8660" spans="15:16" x14ac:dyDescent="0.15">
      <c r="O8660">
        <v>8659</v>
      </c>
      <c r="P8660" t="str">
        <f>IFERROR(IF(COUNTIF(個人情報!$BI$5:$BI$401,"登録番号" &amp; リスト!O8660)&gt;=1,"",IF(VLOOKUP(O8660,登録者リスト!$A$1:$D$43729,4,FALSE)=基本情報!$D$6,O8660,"")),"")</f>
        <v/>
      </c>
    </row>
    <row r="8661" spans="15:16" x14ac:dyDescent="0.15">
      <c r="O8661">
        <v>8660</v>
      </c>
      <c r="P8661" t="str">
        <f>IFERROR(IF(COUNTIF(個人情報!$BI$5:$BI$401,"登録番号" &amp; リスト!O8661)&gt;=1,"",IF(VLOOKUP(O8661,登録者リスト!$A$1:$D$43729,4,FALSE)=基本情報!$D$6,O8661,"")),"")</f>
        <v/>
      </c>
    </row>
    <row r="8662" spans="15:16" x14ac:dyDescent="0.15">
      <c r="O8662">
        <v>8661</v>
      </c>
      <c r="P8662" t="str">
        <f>IFERROR(IF(COUNTIF(個人情報!$BI$5:$BI$401,"登録番号" &amp; リスト!O8662)&gt;=1,"",IF(VLOOKUP(O8662,登録者リスト!$A$1:$D$43729,4,FALSE)=基本情報!$D$6,O8662,"")),"")</f>
        <v/>
      </c>
    </row>
    <row r="8663" spans="15:16" x14ac:dyDescent="0.15">
      <c r="O8663">
        <v>8662</v>
      </c>
      <c r="P8663" t="str">
        <f>IFERROR(IF(COUNTIF(個人情報!$BI$5:$BI$401,"登録番号" &amp; リスト!O8663)&gt;=1,"",IF(VLOOKUP(O8663,登録者リスト!$A$1:$D$43729,4,FALSE)=基本情報!$D$6,O8663,"")),"")</f>
        <v/>
      </c>
    </row>
    <row r="8664" spans="15:16" x14ac:dyDescent="0.15">
      <c r="O8664">
        <v>8663</v>
      </c>
      <c r="P8664" t="str">
        <f>IFERROR(IF(COUNTIF(個人情報!$BI$5:$BI$401,"登録番号" &amp; リスト!O8664)&gt;=1,"",IF(VLOOKUP(O8664,登録者リスト!$A$1:$D$43729,4,FALSE)=基本情報!$D$6,O8664,"")),"")</f>
        <v/>
      </c>
    </row>
    <row r="8665" spans="15:16" x14ac:dyDescent="0.15">
      <c r="O8665">
        <v>8664</v>
      </c>
      <c r="P8665" t="str">
        <f>IFERROR(IF(COUNTIF(個人情報!$BI$5:$BI$401,"登録番号" &amp; リスト!O8665)&gt;=1,"",IF(VLOOKUP(O8665,登録者リスト!$A$1:$D$43729,4,FALSE)=基本情報!$D$6,O8665,"")),"")</f>
        <v/>
      </c>
    </row>
    <row r="8666" spans="15:16" x14ac:dyDescent="0.15">
      <c r="O8666">
        <v>8665</v>
      </c>
      <c r="P8666" t="str">
        <f>IFERROR(IF(COUNTIF(個人情報!$BI$5:$BI$401,"登録番号" &amp; リスト!O8666)&gt;=1,"",IF(VLOOKUP(O8666,登録者リスト!$A$1:$D$43729,4,FALSE)=基本情報!$D$6,O8666,"")),"")</f>
        <v/>
      </c>
    </row>
    <row r="8667" spans="15:16" x14ac:dyDescent="0.15">
      <c r="O8667">
        <v>8666</v>
      </c>
      <c r="P8667" t="str">
        <f>IFERROR(IF(COUNTIF(個人情報!$BI$5:$BI$401,"登録番号" &amp; リスト!O8667)&gt;=1,"",IF(VLOOKUP(O8667,登録者リスト!$A$1:$D$43729,4,FALSE)=基本情報!$D$6,O8667,"")),"")</f>
        <v/>
      </c>
    </row>
    <row r="8668" spans="15:16" x14ac:dyDescent="0.15">
      <c r="O8668">
        <v>8667</v>
      </c>
      <c r="P8668" t="str">
        <f>IFERROR(IF(COUNTIF(個人情報!$BI$5:$BI$401,"登録番号" &amp; リスト!O8668)&gt;=1,"",IF(VLOOKUP(O8668,登録者リスト!$A$1:$D$43729,4,FALSE)=基本情報!$D$6,O8668,"")),"")</f>
        <v/>
      </c>
    </row>
    <row r="8669" spans="15:16" x14ac:dyDescent="0.15">
      <c r="O8669">
        <v>8668</v>
      </c>
      <c r="P8669" t="str">
        <f>IFERROR(IF(COUNTIF(個人情報!$BI$5:$BI$401,"登録番号" &amp; リスト!O8669)&gt;=1,"",IF(VLOOKUP(O8669,登録者リスト!$A$1:$D$43729,4,FALSE)=基本情報!$D$6,O8669,"")),"")</f>
        <v/>
      </c>
    </row>
    <row r="8670" spans="15:16" x14ac:dyDescent="0.15">
      <c r="O8670">
        <v>8669</v>
      </c>
      <c r="P8670" t="str">
        <f>IFERROR(IF(COUNTIF(個人情報!$BI$5:$BI$401,"登録番号" &amp; リスト!O8670)&gt;=1,"",IF(VLOOKUP(O8670,登録者リスト!$A$1:$D$43729,4,FALSE)=基本情報!$D$6,O8670,"")),"")</f>
        <v/>
      </c>
    </row>
    <row r="8671" spans="15:16" x14ac:dyDescent="0.15">
      <c r="O8671">
        <v>8670</v>
      </c>
      <c r="P8671" t="str">
        <f>IFERROR(IF(COUNTIF(個人情報!$BI$5:$BI$401,"登録番号" &amp; リスト!O8671)&gt;=1,"",IF(VLOOKUP(O8671,登録者リスト!$A$1:$D$43729,4,FALSE)=基本情報!$D$6,O8671,"")),"")</f>
        <v/>
      </c>
    </row>
    <row r="8672" spans="15:16" x14ac:dyDescent="0.15">
      <c r="O8672">
        <v>8671</v>
      </c>
      <c r="P8672" t="str">
        <f>IFERROR(IF(COUNTIF(個人情報!$BI$5:$BI$401,"登録番号" &amp; リスト!O8672)&gt;=1,"",IF(VLOOKUP(O8672,登録者リスト!$A$1:$D$43729,4,FALSE)=基本情報!$D$6,O8672,"")),"")</f>
        <v/>
      </c>
    </row>
    <row r="8673" spans="15:16" x14ac:dyDescent="0.15">
      <c r="O8673">
        <v>8672</v>
      </c>
      <c r="P8673" t="str">
        <f>IFERROR(IF(COUNTIF(個人情報!$BI$5:$BI$401,"登録番号" &amp; リスト!O8673)&gt;=1,"",IF(VLOOKUP(O8673,登録者リスト!$A$1:$D$43729,4,FALSE)=基本情報!$D$6,O8673,"")),"")</f>
        <v/>
      </c>
    </row>
    <row r="8674" spans="15:16" x14ac:dyDescent="0.15">
      <c r="O8674">
        <v>8673</v>
      </c>
      <c r="P8674" t="str">
        <f>IFERROR(IF(COUNTIF(個人情報!$BI$5:$BI$401,"登録番号" &amp; リスト!O8674)&gt;=1,"",IF(VLOOKUP(O8674,登録者リスト!$A$1:$D$43729,4,FALSE)=基本情報!$D$6,O8674,"")),"")</f>
        <v/>
      </c>
    </row>
    <row r="8675" spans="15:16" x14ac:dyDescent="0.15">
      <c r="O8675">
        <v>8674</v>
      </c>
      <c r="P8675" t="str">
        <f>IFERROR(IF(COUNTIF(個人情報!$BI$5:$BI$401,"登録番号" &amp; リスト!O8675)&gt;=1,"",IF(VLOOKUP(O8675,登録者リスト!$A$1:$D$43729,4,FALSE)=基本情報!$D$6,O8675,"")),"")</f>
        <v/>
      </c>
    </row>
    <row r="8676" spans="15:16" x14ac:dyDescent="0.15">
      <c r="O8676">
        <v>8675</v>
      </c>
      <c r="P8676" t="str">
        <f>IFERROR(IF(COUNTIF(個人情報!$BI$5:$BI$401,"登録番号" &amp; リスト!O8676)&gt;=1,"",IF(VLOOKUP(O8676,登録者リスト!$A$1:$D$43729,4,FALSE)=基本情報!$D$6,O8676,"")),"")</f>
        <v/>
      </c>
    </row>
    <row r="8677" spans="15:16" x14ac:dyDescent="0.15">
      <c r="O8677">
        <v>8676</v>
      </c>
      <c r="P8677" t="str">
        <f>IFERROR(IF(COUNTIF(個人情報!$BI$5:$BI$401,"登録番号" &amp; リスト!O8677)&gt;=1,"",IF(VLOOKUP(O8677,登録者リスト!$A$1:$D$43729,4,FALSE)=基本情報!$D$6,O8677,"")),"")</f>
        <v/>
      </c>
    </row>
    <row r="8678" spans="15:16" x14ac:dyDescent="0.15">
      <c r="O8678">
        <v>8677</v>
      </c>
      <c r="P8678" t="str">
        <f>IFERROR(IF(COUNTIF(個人情報!$BI$5:$BI$401,"登録番号" &amp; リスト!O8678)&gt;=1,"",IF(VLOOKUP(O8678,登録者リスト!$A$1:$D$43729,4,FALSE)=基本情報!$D$6,O8678,"")),"")</f>
        <v/>
      </c>
    </row>
    <row r="8679" spans="15:16" x14ac:dyDescent="0.15">
      <c r="O8679">
        <v>8678</v>
      </c>
      <c r="P8679" t="str">
        <f>IFERROR(IF(COUNTIF(個人情報!$BI$5:$BI$401,"登録番号" &amp; リスト!O8679)&gt;=1,"",IF(VLOOKUP(O8679,登録者リスト!$A$1:$D$43729,4,FALSE)=基本情報!$D$6,O8679,"")),"")</f>
        <v/>
      </c>
    </row>
    <row r="8680" spans="15:16" x14ac:dyDescent="0.15">
      <c r="O8680">
        <v>8679</v>
      </c>
      <c r="P8680" t="str">
        <f>IFERROR(IF(COUNTIF(個人情報!$BI$5:$BI$401,"登録番号" &amp; リスト!O8680)&gt;=1,"",IF(VLOOKUP(O8680,登録者リスト!$A$1:$D$43729,4,FALSE)=基本情報!$D$6,O8680,"")),"")</f>
        <v/>
      </c>
    </row>
    <row r="8681" spans="15:16" x14ac:dyDescent="0.15">
      <c r="O8681">
        <v>8680</v>
      </c>
      <c r="P8681" t="str">
        <f>IFERROR(IF(COUNTIF(個人情報!$BI$5:$BI$401,"登録番号" &amp; リスト!O8681)&gt;=1,"",IF(VLOOKUP(O8681,登録者リスト!$A$1:$D$43729,4,FALSE)=基本情報!$D$6,O8681,"")),"")</f>
        <v/>
      </c>
    </row>
    <row r="8682" spans="15:16" x14ac:dyDescent="0.15">
      <c r="O8682">
        <v>8681</v>
      </c>
      <c r="P8682" t="str">
        <f>IFERROR(IF(COUNTIF(個人情報!$BI$5:$BI$401,"登録番号" &amp; リスト!O8682)&gt;=1,"",IF(VLOOKUP(O8682,登録者リスト!$A$1:$D$43729,4,FALSE)=基本情報!$D$6,O8682,"")),"")</f>
        <v/>
      </c>
    </row>
    <row r="8683" spans="15:16" x14ac:dyDescent="0.15">
      <c r="O8683">
        <v>8682</v>
      </c>
      <c r="P8683" t="str">
        <f>IFERROR(IF(COUNTIF(個人情報!$BI$5:$BI$401,"登録番号" &amp; リスト!O8683)&gt;=1,"",IF(VLOOKUP(O8683,登録者リスト!$A$1:$D$43729,4,FALSE)=基本情報!$D$6,O8683,"")),"")</f>
        <v/>
      </c>
    </row>
    <row r="8684" spans="15:16" x14ac:dyDescent="0.15">
      <c r="O8684">
        <v>8683</v>
      </c>
      <c r="P8684" t="str">
        <f>IFERROR(IF(COUNTIF(個人情報!$BI$5:$BI$401,"登録番号" &amp; リスト!O8684)&gt;=1,"",IF(VLOOKUP(O8684,登録者リスト!$A$1:$D$43729,4,FALSE)=基本情報!$D$6,O8684,"")),"")</f>
        <v/>
      </c>
    </row>
    <row r="8685" spans="15:16" x14ac:dyDescent="0.15">
      <c r="O8685">
        <v>8684</v>
      </c>
      <c r="P8685" t="str">
        <f>IFERROR(IF(COUNTIF(個人情報!$BI$5:$BI$401,"登録番号" &amp; リスト!O8685)&gt;=1,"",IF(VLOOKUP(O8685,登録者リスト!$A$1:$D$43729,4,FALSE)=基本情報!$D$6,O8685,"")),"")</f>
        <v/>
      </c>
    </row>
    <row r="8686" spans="15:16" x14ac:dyDescent="0.15">
      <c r="O8686">
        <v>8685</v>
      </c>
      <c r="P8686" t="str">
        <f>IFERROR(IF(COUNTIF(個人情報!$BI$5:$BI$401,"登録番号" &amp; リスト!O8686)&gt;=1,"",IF(VLOOKUP(O8686,登録者リスト!$A$1:$D$43729,4,FALSE)=基本情報!$D$6,O8686,"")),"")</f>
        <v/>
      </c>
    </row>
    <row r="8687" spans="15:16" x14ac:dyDescent="0.15">
      <c r="O8687">
        <v>8686</v>
      </c>
      <c r="P8687" t="str">
        <f>IFERROR(IF(COUNTIF(個人情報!$BI$5:$BI$401,"登録番号" &amp; リスト!O8687)&gt;=1,"",IF(VLOOKUP(O8687,登録者リスト!$A$1:$D$43729,4,FALSE)=基本情報!$D$6,O8687,"")),"")</f>
        <v/>
      </c>
    </row>
    <row r="8688" spans="15:16" x14ac:dyDescent="0.15">
      <c r="O8688">
        <v>8687</v>
      </c>
      <c r="P8688" t="str">
        <f>IFERROR(IF(COUNTIF(個人情報!$BI$5:$BI$401,"登録番号" &amp; リスト!O8688)&gt;=1,"",IF(VLOOKUP(O8688,登録者リスト!$A$1:$D$43729,4,FALSE)=基本情報!$D$6,O8688,"")),"")</f>
        <v/>
      </c>
    </row>
    <row r="8689" spans="15:16" x14ac:dyDescent="0.15">
      <c r="O8689">
        <v>8688</v>
      </c>
      <c r="P8689" t="str">
        <f>IFERROR(IF(COUNTIF(個人情報!$BI$5:$BI$401,"登録番号" &amp; リスト!O8689)&gt;=1,"",IF(VLOOKUP(O8689,登録者リスト!$A$1:$D$43729,4,FALSE)=基本情報!$D$6,O8689,"")),"")</f>
        <v/>
      </c>
    </row>
    <row r="8690" spans="15:16" x14ac:dyDescent="0.15">
      <c r="O8690">
        <v>8689</v>
      </c>
      <c r="P8690" t="str">
        <f>IFERROR(IF(COUNTIF(個人情報!$BI$5:$BI$401,"登録番号" &amp; リスト!O8690)&gt;=1,"",IF(VLOOKUP(O8690,登録者リスト!$A$1:$D$43729,4,FALSE)=基本情報!$D$6,O8690,"")),"")</f>
        <v/>
      </c>
    </row>
    <row r="8691" spans="15:16" x14ac:dyDescent="0.15">
      <c r="O8691">
        <v>8690</v>
      </c>
      <c r="P8691" t="str">
        <f>IFERROR(IF(COUNTIF(個人情報!$BI$5:$BI$401,"登録番号" &amp; リスト!O8691)&gt;=1,"",IF(VLOOKUP(O8691,登録者リスト!$A$1:$D$43729,4,FALSE)=基本情報!$D$6,O8691,"")),"")</f>
        <v/>
      </c>
    </row>
    <row r="8692" spans="15:16" x14ac:dyDescent="0.15">
      <c r="O8692">
        <v>8691</v>
      </c>
      <c r="P8692" t="str">
        <f>IFERROR(IF(COUNTIF(個人情報!$BI$5:$BI$401,"登録番号" &amp; リスト!O8692)&gt;=1,"",IF(VLOOKUP(O8692,登録者リスト!$A$1:$D$43729,4,FALSE)=基本情報!$D$6,O8692,"")),"")</f>
        <v/>
      </c>
    </row>
    <row r="8693" spans="15:16" x14ac:dyDescent="0.15">
      <c r="O8693">
        <v>8692</v>
      </c>
      <c r="P8693" t="str">
        <f>IFERROR(IF(COUNTIF(個人情報!$BI$5:$BI$401,"登録番号" &amp; リスト!O8693)&gt;=1,"",IF(VLOOKUP(O8693,登録者リスト!$A$1:$D$43729,4,FALSE)=基本情報!$D$6,O8693,"")),"")</f>
        <v/>
      </c>
    </row>
    <row r="8694" spans="15:16" x14ac:dyDescent="0.15">
      <c r="O8694">
        <v>8693</v>
      </c>
      <c r="P8694" t="str">
        <f>IFERROR(IF(COUNTIF(個人情報!$BI$5:$BI$401,"登録番号" &amp; リスト!O8694)&gt;=1,"",IF(VLOOKUP(O8694,登録者リスト!$A$1:$D$43729,4,FALSE)=基本情報!$D$6,O8694,"")),"")</f>
        <v/>
      </c>
    </row>
    <row r="8695" spans="15:16" x14ac:dyDescent="0.15">
      <c r="O8695">
        <v>8694</v>
      </c>
      <c r="P8695" t="str">
        <f>IFERROR(IF(COUNTIF(個人情報!$BI$5:$BI$401,"登録番号" &amp; リスト!O8695)&gt;=1,"",IF(VLOOKUP(O8695,登録者リスト!$A$1:$D$43729,4,FALSE)=基本情報!$D$6,O8695,"")),"")</f>
        <v/>
      </c>
    </row>
    <row r="8696" spans="15:16" x14ac:dyDescent="0.15">
      <c r="O8696">
        <v>8695</v>
      </c>
      <c r="P8696" t="str">
        <f>IFERROR(IF(COUNTIF(個人情報!$BI$5:$BI$401,"登録番号" &amp; リスト!O8696)&gt;=1,"",IF(VLOOKUP(O8696,登録者リスト!$A$1:$D$43729,4,FALSE)=基本情報!$D$6,O8696,"")),"")</f>
        <v/>
      </c>
    </row>
    <row r="8697" spans="15:16" x14ac:dyDescent="0.15">
      <c r="O8697">
        <v>8696</v>
      </c>
      <c r="P8697" t="str">
        <f>IFERROR(IF(COUNTIF(個人情報!$BI$5:$BI$401,"登録番号" &amp; リスト!O8697)&gt;=1,"",IF(VLOOKUP(O8697,登録者リスト!$A$1:$D$43729,4,FALSE)=基本情報!$D$6,O8697,"")),"")</f>
        <v/>
      </c>
    </row>
    <row r="8698" spans="15:16" x14ac:dyDescent="0.15">
      <c r="O8698">
        <v>8697</v>
      </c>
      <c r="P8698" t="str">
        <f>IFERROR(IF(COUNTIF(個人情報!$BI$5:$BI$401,"登録番号" &amp; リスト!O8698)&gt;=1,"",IF(VLOOKUP(O8698,登録者リスト!$A$1:$D$43729,4,FALSE)=基本情報!$D$6,O8698,"")),"")</f>
        <v/>
      </c>
    </row>
    <row r="8699" spans="15:16" x14ac:dyDescent="0.15">
      <c r="O8699">
        <v>8698</v>
      </c>
      <c r="P8699" t="str">
        <f>IFERROR(IF(COUNTIF(個人情報!$BI$5:$BI$401,"登録番号" &amp; リスト!O8699)&gt;=1,"",IF(VLOOKUP(O8699,登録者リスト!$A$1:$D$43729,4,FALSE)=基本情報!$D$6,O8699,"")),"")</f>
        <v/>
      </c>
    </row>
    <row r="8700" spans="15:16" x14ac:dyDescent="0.15">
      <c r="O8700">
        <v>8699</v>
      </c>
      <c r="P8700" t="str">
        <f>IFERROR(IF(COUNTIF(個人情報!$BI$5:$BI$401,"登録番号" &amp; リスト!O8700)&gt;=1,"",IF(VLOOKUP(O8700,登録者リスト!$A$1:$D$43729,4,FALSE)=基本情報!$D$6,O8700,"")),"")</f>
        <v/>
      </c>
    </row>
    <row r="8701" spans="15:16" x14ac:dyDescent="0.15">
      <c r="O8701">
        <v>8700</v>
      </c>
      <c r="P8701" t="str">
        <f>IFERROR(IF(COUNTIF(個人情報!$BI$5:$BI$401,"登録番号" &amp; リスト!O8701)&gt;=1,"",IF(VLOOKUP(O8701,登録者リスト!$A$1:$D$43729,4,FALSE)=基本情報!$D$6,O8701,"")),"")</f>
        <v/>
      </c>
    </row>
    <row r="8702" spans="15:16" x14ac:dyDescent="0.15">
      <c r="O8702">
        <v>8701</v>
      </c>
      <c r="P8702" t="str">
        <f>IFERROR(IF(COUNTIF(個人情報!$BI$5:$BI$401,"登録番号" &amp; リスト!O8702)&gt;=1,"",IF(VLOOKUP(O8702,登録者リスト!$A$1:$D$43729,4,FALSE)=基本情報!$D$6,O8702,"")),"")</f>
        <v/>
      </c>
    </row>
    <row r="8703" spans="15:16" x14ac:dyDescent="0.15">
      <c r="O8703">
        <v>8702</v>
      </c>
      <c r="P8703" t="str">
        <f>IFERROR(IF(COUNTIF(個人情報!$BI$5:$BI$401,"登録番号" &amp; リスト!O8703)&gt;=1,"",IF(VLOOKUP(O8703,登録者リスト!$A$1:$D$43729,4,FALSE)=基本情報!$D$6,O8703,"")),"")</f>
        <v/>
      </c>
    </row>
    <row r="8704" spans="15:16" x14ac:dyDescent="0.15">
      <c r="O8704">
        <v>8703</v>
      </c>
      <c r="P8704" t="str">
        <f>IFERROR(IF(COUNTIF(個人情報!$BI$5:$BI$401,"登録番号" &amp; リスト!O8704)&gt;=1,"",IF(VLOOKUP(O8704,登録者リスト!$A$1:$D$43729,4,FALSE)=基本情報!$D$6,O8704,"")),"")</f>
        <v/>
      </c>
    </row>
    <row r="8705" spans="15:16" x14ac:dyDescent="0.15">
      <c r="O8705">
        <v>8704</v>
      </c>
      <c r="P8705" t="str">
        <f>IFERROR(IF(COUNTIF(個人情報!$BI$5:$BI$401,"登録番号" &amp; リスト!O8705)&gt;=1,"",IF(VLOOKUP(O8705,登録者リスト!$A$1:$D$43729,4,FALSE)=基本情報!$D$6,O8705,"")),"")</f>
        <v/>
      </c>
    </row>
    <row r="8706" spans="15:16" x14ac:dyDescent="0.15">
      <c r="O8706">
        <v>8705</v>
      </c>
      <c r="P8706" t="str">
        <f>IFERROR(IF(COUNTIF(個人情報!$BI$5:$BI$401,"登録番号" &amp; リスト!O8706)&gt;=1,"",IF(VLOOKUP(O8706,登録者リスト!$A$1:$D$43729,4,FALSE)=基本情報!$D$6,O8706,"")),"")</f>
        <v/>
      </c>
    </row>
    <row r="8707" spans="15:16" x14ac:dyDescent="0.15">
      <c r="O8707">
        <v>8706</v>
      </c>
      <c r="P8707" t="str">
        <f>IFERROR(IF(COUNTIF(個人情報!$BI$5:$BI$401,"登録番号" &amp; リスト!O8707)&gt;=1,"",IF(VLOOKUP(O8707,登録者リスト!$A$1:$D$43729,4,FALSE)=基本情報!$D$6,O8707,"")),"")</f>
        <v/>
      </c>
    </row>
    <row r="8708" spans="15:16" x14ac:dyDescent="0.15">
      <c r="O8708">
        <v>8707</v>
      </c>
      <c r="P8708" t="str">
        <f>IFERROR(IF(COUNTIF(個人情報!$BI$5:$BI$401,"登録番号" &amp; リスト!O8708)&gt;=1,"",IF(VLOOKUP(O8708,登録者リスト!$A$1:$D$43729,4,FALSE)=基本情報!$D$6,O8708,"")),"")</f>
        <v/>
      </c>
    </row>
    <row r="8709" spans="15:16" x14ac:dyDescent="0.15">
      <c r="O8709">
        <v>8708</v>
      </c>
      <c r="P8709" t="str">
        <f>IFERROR(IF(COUNTIF(個人情報!$BI$5:$BI$401,"登録番号" &amp; リスト!O8709)&gt;=1,"",IF(VLOOKUP(O8709,登録者リスト!$A$1:$D$43729,4,FALSE)=基本情報!$D$6,O8709,"")),"")</f>
        <v/>
      </c>
    </row>
    <row r="8710" spans="15:16" x14ac:dyDescent="0.15">
      <c r="O8710">
        <v>8709</v>
      </c>
      <c r="P8710" t="str">
        <f>IFERROR(IF(COUNTIF(個人情報!$BI$5:$BI$401,"登録番号" &amp; リスト!O8710)&gt;=1,"",IF(VLOOKUP(O8710,登録者リスト!$A$1:$D$43729,4,FALSE)=基本情報!$D$6,O8710,"")),"")</f>
        <v/>
      </c>
    </row>
    <row r="8711" spans="15:16" x14ac:dyDescent="0.15">
      <c r="O8711">
        <v>8710</v>
      </c>
      <c r="P8711" t="str">
        <f>IFERROR(IF(COUNTIF(個人情報!$BI$5:$BI$401,"登録番号" &amp; リスト!O8711)&gt;=1,"",IF(VLOOKUP(O8711,登録者リスト!$A$1:$D$43729,4,FALSE)=基本情報!$D$6,O8711,"")),"")</f>
        <v/>
      </c>
    </row>
    <row r="8712" spans="15:16" x14ac:dyDescent="0.15">
      <c r="O8712">
        <v>8711</v>
      </c>
      <c r="P8712" t="str">
        <f>IFERROR(IF(COUNTIF(個人情報!$BI$5:$BI$401,"登録番号" &amp; リスト!O8712)&gt;=1,"",IF(VLOOKUP(O8712,登録者リスト!$A$1:$D$43729,4,FALSE)=基本情報!$D$6,O8712,"")),"")</f>
        <v/>
      </c>
    </row>
    <row r="8713" spans="15:16" x14ac:dyDescent="0.15">
      <c r="O8713">
        <v>8712</v>
      </c>
      <c r="P8713" t="str">
        <f>IFERROR(IF(COUNTIF(個人情報!$BI$5:$BI$401,"登録番号" &amp; リスト!O8713)&gt;=1,"",IF(VLOOKUP(O8713,登録者リスト!$A$1:$D$43729,4,FALSE)=基本情報!$D$6,O8713,"")),"")</f>
        <v/>
      </c>
    </row>
    <row r="8714" spans="15:16" x14ac:dyDescent="0.15">
      <c r="O8714">
        <v>8713</v>
      </c>
      <c r="P8714" t="str">
        <f>IFERROR(IF(COUNTIF(個人情報!$BI$5:$BI$401,"登録番号" &amp; リスト!O8714)&gt;=1,"",IF(VLOOKUP(O8714,登録者リスト!$A$1:$D$43729,4,FALSE)=基本情報!$D$6,O8714,"")),"")</f>
        <v/>
      </c>
    </row>
    <row r="8715" spans="15:16" x14ac:dyDescent="0.15">
      <c r="O8715">
        <v>8714</v>
      </c>
      <c r="P8715" t="str">
        <f>IFERROR(IF(COUNTIF(個人情報!$BI$5:$BI$401,"登録番号" &amp; リスト!O8715)&gt;=1,"",IF(VLOOKUP(O8715,登録者リスト!$A$1:$D$43729,4,FALSE)=基本情報!$D$6,O8715,"")),"")</f>
        <v/>
      </c>
    </row>
    <row r="8716" spans="15:16" x14ac:dyDescent="0.15">
      <c r="O8716">
        <v>8715</v>
      </c>
      <c r="P8716" t="str">
        <f>IFERROR(IF(COUNTIF(個人情報!$BI$5:$BI$401,"登録番号" &amp; リスト!O8716)&gt;=1,"",IF(VLOOKUP(O8716,登録者リスト!$A$1:$D$43729,4,FALSE)=基本情報!$D$6,O8716,"")),"")</f>
        <v/>
      </c>
    </row>
    <row r="8717" spans="15:16" x14ac:dyDescent="0.15">
      <c r="O8717">
        <v>8716</v>
      </c>
      <c r="P8717" t="str">
        <f>IFERROR(IF(COUNTIF(個人情報!$BI$5:$BI$401,"登録番号" &amp; リスト!O8717)&gt;=1,"",IF(VLOOKUP(O8717,登録者リスト!$A$1:$D$43729,4,FALSE)=基本情報!$D$6,O8717,"")),"")</f>
        <v/>
      </c>
    </row>
    <row r="8718" spans="15:16" x14ac:dyDescent="0.15">
      <c r="O8718">
        <v>8717</v>
      </c>
      <c r="P8718" t="str">
        <f>IFERROR(IF(COUNTIF(個人情報!$BI$5:$BI$401,"登録番号" &amp; リスト!O8718)&gt;=1,"",IF(VLOOKUP(O8718,登録者リスト!$A$1:$D$43729,4,FALSE)=基本情報!$D$6,O8718,"")),"")</f>
        <v/>
      </c>
    </row>
    <row r="8719" spans="15:16" x14ac:dyDescent="0.15">
      <c r="O8719">
        <v>8718</v>
      </c>
      <c r="P8719" t="str">
        <f>IFERROR(IF(COUNTIF(個人情報!$BI$5:$BI$401,"登録番号" &amp; リスト!O8719)&gt;=1,"",IF(VLOOKUP(O8719,登録者リスト!$A$1:$D$43729,4,FALSE)=基本情報!$D$6,O8719,"")),"")</f>
        <v/>
      </c>
    </row>
    <row r="8720" spans="15:16" x14ac:dyDescent="0.15">
      <c r="O8720">
        <v>8719</v>
      </c>
      <c r="P8720" t="str">
        <f>IFERROR(IF(COUNTIF(個人情報!$BI$5:$BI$401,"登録番号" &amp; リスト!O8720)&gt;=1,"",IF(VLOOKUP(O8720,登録者リスト!$A$1:$D$43729,4,FALSE)=基本情報!$D$6,O8720,"")),"")</f>
        <v/>
      </c>
    </row>
    <row r="8721" spans="15:16" x14ac:dyDescent="0.15">
      <c r="O8721">
        <v>8720</v>
      </c>
      <c r="P8721" t="str">
        <f>IFERROR(IF(COUNTIF(個人情報!$BI$5:$BI$401,"登録番号" &amp; リスト!O8721)&gt;=1,"",IF(VLOOKUP(O8721,登録者リスト!$A$1:$D$43729,4,FALSE)=基本情報!$D$6,O8721,"")),"")</f>
        <v/>
      </c>
    </row>
    <row r="8722" spans="15:16" x14ac:dyDescent="0.15">
      <c r="O8722">
        <v>8721</v>
      </c>
      <c r="P8722" t="str">
        <f>IFERROR(IF(COUNTIF(個人情報!$BI$5:$BI$401,"登録番号" &amp; リスト!O8722)&gt;=1,"",IF(VLOOKUP(O8722,登録者リスト!$A$1:$D$43729,4,FALSE)=基本情報!$D$6,O8722,"")),"")</f>
        <v/>
      </c>
    </row>
    <row r="8723" spans="15:16" x14ac:dyDescent="0.15">
      <c r="O8723">
        <v>8722</v>
      </c>
      <c r="P8723" t="str">
        <f>IFERROR(IF(COUNTIF(個人情報!$BI$5:$BI$401,"登録番号" &amp; リスト!O8723)&gt;=1,"",IF(VLOOKUP(O8723,登録者リスト!$A$1:$D$43729,4,FALSE)=基本情報!$D$6,O8723,"")),"")</f>
        <v/>
      </c>
    </row>
    <row r="8724" spans="15:16" x14ac:dyDescent="0.15">
      <c r="O8724">
        <v>8723</v>
      </c>
      <c r="P8724" t="str">
        <f>IFERROR(IF(COUNTIF(個人情報!$BI$5:$BI$401,"登録番号" &amp; リスト!O8724)&gt;=1,"",IF(VLOOKUP(O8724,登録者リスト!$A$1:$D$43729,4,FALSE)=基本情報!$D$6,O8724,"")),"")</f>
        <v/>
      </c>
    </row>
    <row r="8725" spans="15:16" x14ac:dyDescent="0.15">
      <c r="O8725">
        <v>8724</v>
      </c>
      <c r="P8725" t="str">
        <f>IFERROR(IF(COUNTIF(個人情報!$BI$5:$BI$401,"登録番号" &amp; リスト!O8725)&gt;=1,"",IF(VLOOKUP(O8725,登録者リスト!$A$1:$D$43729,4,FALSE)=基本情報!$D$6,O8725,"")),"")</f>
        <v/>
      </c>
    </row>
    <row r="8726" spans="15:16" x14ac:dyDescent="0.15">
      <c r="O8726">
        <v>8725</v>
      </c>
      <c r="P8726" t="str">
        <f>IFERROR(IF(COUNTIF(個人情報!$BI$5:$BI$401,"登録番号" &amp; リスト!O8726)&gt;=1,"",IF(VLOOKUP(O8726,登録者リスト!$A$1:$D$43729,4,FALSE)=基本情報!$D$6,O8726,"")),"")</f>
        <v/>
      </c>
    </row>
    <row r="8727" spans="15:16" x14ac:dyDescent="0.15">
      <c r="O8727">
        <v>8726</v>
      </c>
      <c r="P8727" t="str">
        <f>IFERROR(IF(COUNTIF(個人情報!$BI$5:$BI$401,"登録番号" &amp; リスト!O8727)&gt;=1,"",IF(VLOOKUP(O8727,登録者リスト!$A$1:$D$43729,4,FALSE)=基本情報!$D$6,O8727,"")),"")</f>
        <v/>
      </c>
    </row>
    <row r="8728" spans="15:16" x14ac:dyDescent="0.15">
      <c r="O8728">
        <v>8727</v>
      </c>
      <c r="P8728" t="str">
        <f>IFERROR(IF(COUNTIF(個人情報!$BI$5:$BI$401,"登録番号" &amp; リスト!O8728)&gt;=1,"",IF(VLOOKUP(O8728,登録者リスト!$A$1:$D$43729,4,FALSE)=基本情報!$D$6,O8728,"")),"")</f>
        <v/>
      </c>
    </row>
    <row r="8729" spans="15:16" x14ac:dyDescent="0.15">
      <c r="O8729">
        <v>8728</v>
      </c>
      <c r="P8729" t="str">
        <f>IFERROR(IF(COUNTIF(個人情報!$BI$5:$BI$401,"登録番号" &amp; リスト!O8729)&gt;=1,"",IF(VLOOKUP(O8729,登録者リスト!$A$1:$D$43729,4,FALSE)=基本情報!$D$6,O8729,"")),"")</f>
        <v/>
      </c>
    </row>
    <row r="8730" spans="15:16" x14ac:dyDescent="0.15">
      <c r="O8730">
        <v>8729</v>
      </c>
      <c r="P8730" t="str">
        <f>IFERROR(IF(COUNTIF(個人情報!$BI$5:$BI$401,"登録番号" &amp; リスト!O8730)&gt;=1,"",IF(VLOOKUP(O8730,登録者リスト!$A$1:$D$43729,4,FALSE)=基本情報!$D$6,O8730,"")),"")</f>
        <v/>
      </c>
    </row>
    <row r="8731" spans="15:16" x14ac:dyDescent="0.15">
      <c r="O8731">
        <v>8730</v>
      </c>
      <c r="P8731" t="str">
        <f>IFERROR(IF(COUNTIF(個人情報!$BI$5:$BI$401,"登録番号" &amp; リスト!O8731)&gt;=1,"",IF(VLOOKUP(O8731,登録者リスト!$A$1:$D$43729,4,FALSE)=基本情報!$D$6,O8731,"")),"")</f>
        <v/>
      </c>
    </row>
    <row r="8732" spans="15:16" x14ac:dyDescent="0.15">
      <c r="O8732">
        <v>8731</v>
      </c>
      <c r="P8732" t="str">
        <f>IFERROR(IF(COUNTIF(個人情報!$BI$5:$BI$401,"登録番号" &amp; リスト!O8732)&gt;=1,"",IF(VLOOKUP(O8732,登録者リスト!$A$1:$D$43729,4,FALSE)=基本情報!$D$6,O8732,"")),"")</f>
        <v/>
      </c>
    </row>
    <row r="8733" spans="15:16" x14ac:dyDescent="0.15">
      <c r="O8733">
        <v>8732</v>
      </c>
      <c r="P8733" t="str">
        <f>IFERROR(IF(COUNTIF(個人情報!$BI$5:$BI$401,"登録番号" &amp; リスト!O8733)&gt;=1,"",IF(VLOOKUP(O8733,登録者リスト!$A$1:$D$43729,4,FALSE)=基本情報!$D$6,O8733,"")),"")</f>
        <v/>
      </c>
    </row>
    <row r="8734" spans="15:16" x14ac:dyDescent="0.15">
      <c r="O8734">
        <v>8733</v>
      </c>
      <c r="P8734" t="str">
        <f>IFERROR(IF(COUNTIF(個人情報!$BI$5:$BI$401,"登録番号" &amp; リスト!O8734)&gt;=1,"",IF(VLOOKUP(O8734,登録者リスト!$A$1:$D$43729,4,FALSE)=基本情報!$D$6,O8734,"")),"")</f>
        <v/>
      </c>
    </row>
    <row r="8735" spans="15:16" x14ac:dyDescent="0.15">
      <c r="O8735">
        <v>8734</v>
      </c>
      <c r="P8735" t="str">
        <f>IFERROR(IF(COUNTIF(個人情報!$BI$5:$BI$401,"登録番号" &amp; リスト!O8735)&gt;=1,"",IF(VLOOKUP(O8735,登録者リスト!$A$1:$D$43729,4,FALSE)=基本情報!$D$6,O8735,"")),"")</f>
        <v/>
      </c>
    </row>
    <row r="8736" spans="15:16" x14ac:dyDescent="0.15">
      <c r="O8736">
        <v>8735</v>
      </c>
      <c r="P8736" t="str">
        <f>IFERROR(IF(COUNTIF(個人情報!$BI$5:$BI$401,"登録番号" &amp; リスト!O8736)&gt;=1,"",IF(VLOOKUP(O8736,登録者リスト!$A$1:$D$43729,4,FALSE)=基本情報!$D$6,O8736,"")),"")</f>
        <v/>
      </c>
    </row>
    <row r="8737" spans="15:16" x14ac:dyDescent="0.15">
      <c r="O8737">
        <v>8736</v>
      </c>
      <c r="P8737" t="str">
        <f>IFERROR(IF(COUNTIF(個人情報!$BI$5:$BI$401,"登録番号" &amp; リスト!O8737)&gt;=1,"",IF(VLOOKUP(O8737,登録者リスト!$A$1:$D$43729,4,FALSE)=基本情報!$D$6,O8737,"")),"")</f>
        <v/>
      </c>
    </row>
    <row r="8738" spans="15:16" x14ac:dyDescent="0.15">
      <c r="O8738">
        <v>8737</v>
      </c>
      <c r="P8738" t="str">
        <f>IFERROR(IF(COUNTIF(個人情報!$BI$5:$BI$401,"登録番号" &amp; リスト!O8738)&gt;=1,"",IF(VLOOKUP(O8738,登録者リスト!$A$1:$D$43729,4,FALSE)=基本情報!$D$6,O8738,"")),"")</f>
        <v/>
      </c>
    </row>
    <row r="8739" spans="15:16" x14ac:dyDescent="0.15">
      <c r="O8739">
        <v>8738</v>
      </c>
      <c r="P8739" t="str">
        <f>IFERROR(IF(COUNTIF(個人情報!$BI$5:$BI$401,"登録番号" &amp; リスト!O8739)&gt;=1,"",IF(VLOOKUP(O8739,登録者リスト!$A$1:$D$43729,4,FALSE)=基本情報!$D$6,O8739,"")),"")</f>
        <v/>
      </c>
    </row>
    <row r="8740" spans="15:16" x14ac:dyDescent="0.15">
      <c r="O8740">
        <v>8739</v>
      </c>
      <c r="P8740" t="str">
        <f>IFERROR(IF(COUNTIF(個人情報!$BI$5:$BI$401,"登録番号" &amp; リスト!O8740)&gt;=1,"",IF(VLOOKUP(O8740,登録者リスト!$A$1:$D$43729,4,FALSE)=基本情報!$D$6,O8740,"")),"")</f>
        <v/>
      </c>
    </row>
    <row r="8741" spans="15:16" x14ac:dyDescent="0.15">
      <c r="O8741">
        <v>8740</v>
      </c>
      <c r="P8741" t="str">
        <f>IFERROR(IF(COUNTIF(個人情報!$BI$5:$BI$401,"登録番号" &amp; リスト!O8741)&gt;=1,"",IF(VLOOKUP(O8741,登録者リスト!$A$1:$D$43729,4,FALSE)=基本情報!$D$6,O8741,"")),"")</f>
        <v/>
      </c>
    </row>
    <row r="8742" spans="15:16" x14ac:dyDescent="0.15">
      <c r="O8742">
        <v>8741</v>
      </c>
      <c r="P8742" t="str">
        <f>IFERROR(IF(COUNTIF(個人情報!$BI$5:$BI$401,"登録番号" &amp; リスト!O8742)&gt;=1,"",IF(VLOOKUP(O8742,登録者リスト!$A$1:$D$43729,4,FALSE)=基本情報!$D$6,O8742,"")),"")</f>
        <v/>
      </c>
    </row>
    <row r="8743" spans="15:16" x14ac:dyDescent="0.15">
      <c r="O8743">
        <v>8742</v>
      </c>
      <c r="P8743" t="str">
        <f>IFERROR(IF(COUNTIF(個人情報!$BI$5:$BI$401,"登録番号" &amp; リスト!O8743)&gt;=1,"",IF(VLOOKUP(O8743,登録者リスト!$A$1:$D$43729,4,FALSE)=基本情報!$D$6,O8743,"")),"")</f>
        <v/>
      </c>
    </row>
    <row r="8744" spans="15:16" x14ac:dyDescent="0.15">
      <c r="O8744">
        <v>8743</v>
      </c>
      <c r="P8744" t="str">
        <f>IFERROR(IF(COUNTIF(個人情報!$BI$5:$BI$401,"登録番号" &amp; リスト!O8744)&gt;=1,"",IF(VLOOKUP(O8744,登録者リスト!$A$1:$D$43729,4,FALSE)=基本情報!$D$6,O8744,"")),"")</f>
        <v/>
      </c>
    </row>
    <row r="8745" spans="15:16" x14ac:dyDescent="0.15">
      <c r="O8745">
        <v>8744</v>
      </c>
      <c r="P8745" t="str">
        <f>IFERROR(IF(COUNTIF(個人情報!$BI$5:$BI$401,"登録番号" &amp; リスト!O8745)&gt;=1,"",IF(VLOOKUP(O8745,登録者リスト!$A$1:$D$43729,4,FALSE)=基本情報!$D$6,O8745,"")),"")</f>
        <v/>
      </c>
    </row>
    <row r="8746" spans="15:16" x14ac:dyDescent="0.15">
      <c r="O8746">
        <v>8745</v>
      </c>
      <c r="P8746" t="str">
        <f>IFERROR(IF(COUNTIF(個人情報!$BI$5:$BI$401,"登録番号" &amp; リスト!O8746)&gt;=1,"",IF(VLOOKUP(O8746,登録者リスト!$A$1:$D$43729,4,FALSE)=基本情報!$D$6,O8746,"")),"")</f>
        <v/>
      </c>
    </row>
    <row r="8747" spans="15:16" x14ac:dyDescent="0.15">
      <c r="O8747">
        <v>8746</v>
      </c>
      <c r="P8747" t="str">
        <f>IFERROR(IF(COUNTIF(個人情報!$BI$5:$BI$401,"登録番号" &amp; リスト!O8747)&gt;=1,"",IF(VLOOKUP(O8747,登録者リスト!$A$1:$D$43729,4,FALSE)=基本情報!$D$6,O8747,"")),"")</f>
        <v/>
      </c>
    </row>
    <row r="8748" spans="15:16" x14ac:dyDescent="0.15">
      <c r="O8748">
        <v>8747</v>
      </c>
      <c r="P8748" t="str">
        <f>IFERROR(IF(COUNTIF(個人情報!$BI$5:$BI$401,"登録番号" &amp; リスト!O8748)&gt;=1,"",IF(VLOOKUP(O8748,登録者リスト!$A$1:$D$43729,4,FALSE)=基本情報!$D$6,O8748,"")),"")</f>
        <v/>
      </c>
    </row>
    <row r="8749" spans="15:16" x14ac:dyDescent="0.15">
      <c r="O8749">
        <v>8748</v>
      </c>
      <c r="P8749" t="str">
        <f>IFERROR(IF(COUNTIF(個人情報!$BI$5:$BI$401,"登録番号" &amp; リスト!O8749)&gt;=1,"",IF(VLOOKUP(O8749,登録者リスト!$A$1:$D$43729,4,FALSE)=基本情報!$D$6,O8749,"")),"")</f>
        <v/>
      </c>
    </row>
    <row r="8750" spans="15:16" x14ac:dyDescent="0.15">
      <c r="O8750">
        <v>8749</v>
      </c>
      <c r="P8750" t="str">
        <f>IFERROR(IF(COUNTIF(個人情報!$BI$5:$BI$401,"登録番号" &amp; リスト!O8750)&gt;=1,"",IF(VLOOKUP(O8750,登録者リスト!$A$1:$D$43729,4,FALSE)=基本情報!$D$6,O8750,"")),"")</f>
        <v/>
      </c>
    </row>
    <row r="8751" spans="15:16" x14ac:dyDescent="0.15">
      <c r="O8751">
        <v>8750</v>
      </c>
      <c r="P8751" t="str">
        <f>IFERROR(IF(COUNTIF(個人情報!$BI$5:$BI$401,"登録番号" &amp; リスト!O8751)&gt;=1,"",IF(VLOOKUP(O8751,登録者リスト!$A$1:$D$43729,4,FALSE)=基本情報!$D$6,O8751,"")),"")</f>
        <v/>
      </c>
    </row>
    <row r="8752" spans="15:16" x14ac:dyDescent="0.15">
      <c r="O8752">
        <v>8751</v>
      </c>
      <c r="P8752" t="str">
        <f>IFERROR(IF(COUNTIF(個人情報!$BI$5:$BI$401,"登録番号" &amp; リスト!O8752)&gt;=1,"",IF(VLOOKUP(O8752,登録者リスト!$A$1:$D$43729,4,FALSE)=基本情報!$D$6,O8752,"")),"")</f>
        <v/>
      </c>
    </row>
    <row r="8753" spans="15:16" x14ac:dyDescent="0.15">
      <c r="O8753">
        <v>8752</v>
      </c>
      <c r="P8753" t="str">
        <f>IFERROR(IF(COUNTIF(個人情報!$BI$5:$BI$401,"登録番号" &amp; リスト!O8753)&gt;=1,"",IF(VLOOKUP(O8753,登録者リスト!$A$1:$D$43729,4,FALSE)=基本情報!$D$6,O8753,"")),"")</f>
        <v/>
      </c>
    </row>
    <row r="8754" spans="15:16" x14ac:dyDescent="0.15">
      <c r="O8754">
        <v>8753</v>
      </c>
      <c r="P8754" t="str">
        <f>IFERROR(IF(COUNTIF(個人情報!$BI$5:$BI$401,"登録番号" &amp; リスト!O8754)&gt;=1,"",IF(VLOOKUP(O8754,登録者リスト!$A$1:$D$43729,4,FALSE)=基本情報!$D$6,O8754,"")),"")</f>
        <v/>
      </c>
    </row>
    <row r="8755" spans="15:16" x14ac:dyDescent="0.15">
      <c r="O8755">
        <v>8754</v>
      </c>
      <c r="P8755" t="str">
        <f>IFERROR(IF(COUNTIF(個人情報!$BI$5:$BI$401,"登録番号" &amp; リスト!O8755)&gt;=1,"",IF(VLOOKUP(O8755,登録者リスト!$A$1:$D$43729,4,FALSE)=基本情報!$D$6,O8755,"")),"")</f>
        <v/>
      </c>
    </row>
    <row r="8756" spans="15:16" x14ac:dyDescent="0.15">
      <c r="O8756">
        <v>8755</v>
      </c>
      <c r="P8756" t="str">
        <f>IFERROR(IF(COUNTIF(個人情報!$BI$5:$BI$401,"登録番号" &amp; リスト!O8756)&gt;=1,"",IF(VLOOKUP(O8756,登録者リスト!$A$1:$D$43729,4,FALSE)=基本情報!$D$6,O8756,"")),"")</f>
        <v/>
      </c>
    </row>
    <row r="8757" spans="15:16" x14ac:dyDescent="0.15">
      <c r="O8757">
        <v>8756</v>
      </c>
      <c r="P8757" t="str">
        <f>IFERROR(IF(COUNTIF(個人情報!$BI$5:$BI$401,"登録番号" &amp; リスト!O8757)&gt;=1,"",IF(VLOOKUP(O8757,登録者リスト!$A$1:$D$43729,4,FALSE)=基本情報!$D$6,O8757,"")),"")</f>
        <v/>
      </c>
    </row>
    <row r="8758" spans="15:16" x14ac:dyDescent="0.15">
      <c r="O8758">
        <v>8757</v>
      </c>
      <c r="P8758" t="str">
        <f>IFERROR(IF(COUNTIF(個人情報!$BI$5:$BI$401,"登録番号" &amp; リスト!O8758)&gt;=1,"",IF(VLOOKUP(O8758,登録者リスト!$A$1:$D$43729,4,FALSE)=基本情報!$D$6,O8758,"")),"")</f>
        <v/>
      </c>
    </row>
    <row r="8759" spans="15:16" x14ac:dyDescent="0.15">
      <c r="O8759">
        <v>8758</v>
      </c>
      <c r="P8759" t="str">
        <f>IFERROR(IF(COUNTIF(個人情報!$BI$5:$BI$401,"登録番号" &amp; リスト!O8759)&gt;=1,"",IF(VLOOKUP(O8759,登録者リスト!$A$1:$D$43729,4,FALSE)=基本情報!$D$6,O8759,"")),"")</f>
        <v/>
      </c>
    </row>
    <row r="8760" spans="15:16" x14ac:dyDescent="0.15">
      <c r="O8760">
        <v>8759</v>
      </c>
      <c r="P8760" t="str">
        <f>IFERROR(IF(COUNTIF(個人情報!$BI$5:$BI$401,"登録番号" &amp; リスト!O8760)&gt;=1,"",IF(VLOOKUP(O8760,登録者リスト!$A$1:$D$43729,4,FALSE)=基本情報!$D$6,O8760,"")),"")</f>
        <v/>
      </c>
    </row>
    <row r="8761" spans="15:16" x14ac:dyDescent="0.15">
      <c r="O8761">
        <v>8760</v>
      </c>
      <c r="P8761" t="str">
        <f>IFERROR(IF(COUNTIF(個人情報!$BI$5:$BI$401,"登録番号" &amp; リスト!O8761)&gt;=1,"",IF(VLOOKUP(O8761,登録者リスト!$A$1:$D$43729,4,FALSE)=基本情報!$D$6,O8761,"")),"")</f>
        <v/>
      </c>
    </row>
    <row r="8762" spans="15:16" x14ac:dyDescent="0.15">
      <c r="O8762">
        <v>8761</v>
      </c>
      <c r="P8762" t="str">
        <f>IFERROR(IF(COUNTIF(個人情報!$BI$5:$BI$401,"登録番号" &amp; リスト!O8762)&gt;=1,"",IF(VLOOKUP(O8762,登録者リスト!$A$1:$D$43729,4,FALSE)=基本情報!$D$6,O8762,"")),"")</f>
        <v/>
      </c>
    </row>
    <row r="8763" spans="15:16" x14ac:dyDescent="0.15">
      <c r="O8763">
        <v>8762</v>
      </c>
      <c r="P8763" t="str">
        <f>IFERROR(IF(COUNTIF(個人情報!$BI$5:$BI$401,"登録番号" &amp; リスト!O8763)&gt;=1,"",IF(VLOOKUP(O8763,登録者リスト!$A$1:$D$43729,4,FALSE)=基本情報!$D$6,O8763,"")),"")</f>
        <v/>
      </c>
    </row>
    <row r="8764" spans="15:16" x14ac:dyDescent="0.15">
      <c r="O8764">
        <v>8763</v>
      </c>
      <c r="P8764" t="str">
        <f>IFERROR(IF(COUNTIF(個人情報!$BI$5:$BI$401,"登録番号" &amp; リスト!O8764)&gt;=1,"",IF(VLOOKUP(O8764,登録者リスト!$A$1:$D$43729,4,FALSE)=基本情報!$D$6,O8764,"")),"")</f>
        <v/>
      </c>
    </row>
    <row r="8765" spans="15:16" x14ac:dyDescent="0.15">
      <c r="O8765">
        <v>8764</v>
      </c>
      <c r="P8765" t="str">
        <f>IFERROR(IF(COUNTIF(個人情報!$BI$5:$BI$401,"登録番号" &amp; リスト!O8765)&gt;=1,"",IF(VLOOKUP(O8765,登録者リスト!$A$1:$D$43729,4,FALSE)=基本情報!$D$6,O8765,"")),"")</f>
        <v/>
      </c>
    </row>
    <row r="8766" spans="15:16" x14ac:dyDescent="0.15">
      <c r="O8766">
        <v>8765</v>
      </c>
      <c r="P8766" t="str">
        <f>IFERROR(IF(COUNTIF(個人情報!$BI$5:$BI$401,"登録番号" &amp; リスト!O8766)&gt;=1,"",IF(VLOOKUP(O8766,登録者リスト!$A$1:$D$43729,4,FALSE)=基本情報!$D$6,O8766,"")),"")</f>
        <v/>
      </c>
    </row>
    <row r="8767" spans="15:16" x14ac:dyDescent="0.15">
      <c r="O8767">
        <v>8766</v>
      </c>
      <c r="P8767" t="str">
        <f>IFERROR(IF(COUNTIF(個人情報!$BI$5:$BI$401,"登録番号" &amp; リスト!O8767)&gt;=1,"",IF(VLOOKUP(O8767,登録者リスト!$A$1:$D$43729,4,FALSE)=基本情報!$D$6,O8767,"")),"")</f>
        <v/>
      </c>
    </row>
    <row r="8768" spans="15:16" x14ac:dyDescent="0.15">
      <c r="O8768">
        <v>8767</v>
      </c>
      <c r="P8768" t="str">
        <f>IFERROR(IF(COUNTIF(個人情報!$BI$5:$BI$401,"登録番号" &amp; リスト!O8768)&gt;=1,"",IF(VLOOKUP(O8768,登録者リスト!$A$1:$D$43729,4,FALSE)=基本情報!$D$6,O8768,"")),"")</f>
        <v/>
      </c>
    </row>
    <row r="8769" spans="15:16" x14ac:dyDescent="0.15">
      <c r="O8769">
        <v>8768</v>
      </c>
      <c r="P8769" t="str">
        <f>IFERROR(IF(COUNTIF(個人情報!$BI$5:$BI$401,"登録番号" &amp; リスト!O8769)&gt;=1,"",IF(VLOOKUP(O8769,登録者リスト!$A$1:$D$43729,4,FALSE)=基本情報!$D$6,O8769,"")),"")</f>
        <v/>
      </c>
    </row>
    <row r="8770" spans="15:16" x14ac:dyDescent="0.15">
      <c r="O8770">
        <v>8769</v>
      </c>
      <c r="P8770" t="str">
        <f>IFERROR(IF(COUNTIF(個人情報!$BI$5:$BI$401,"登録番号" &amp; リスト!O8770)&gt;=1,"",IF(VLOOKUP(O8770,登録者リスト!$A$1:$D$43729,4,FALSE)=基本情報!$D$6,O8770,"")),"")</f>
        <v/>
      </c>
    </row>
    <row r="8771" spans="15:16" x14ac:dyDescent="0.15">
      <c r="O8771">
        <v>8770</v>
      </c>
      <c r="P8771" t="str">
        <f>IFERROR(IF(COUNTIF(個人情報!$BI$5:$BI$401,"登録番号" &amp; リスト!O8771)&gt;=1,"",IF(VLOOKUP(O8771,登録者リスト!$A$1:$D$43729,4,FALSE)=基本情報!$D$6,O8771,"")),"")</f>
        <v/>
      </c>
    </row>
    <row r="8772" spans="15:16" x14ac:dyDescent="0.15">
      <c r="O8772">
        <v>8771</v>
      </c>
      <c r="P8772" t="str">
        <f>IFERROR(IF(COUNTIF(個人情報!$BI$5:$BI$401,"登録番号" &amp; リスト!O8772)&gt;=1,"",IF(VLOOKUP(O8772,登録者リスト!$A$1:$D$43729,4,FALSE)=基本情報!$D$6,O8772,"")),"")</f>
        <v/>
      </c>
    </row>
    <row r="8773" spans="15:16" x14ac:dyDescent="0.15">
      <c r="O8773">
        <v>8772</v>
      </c>
      <c r="P8773" t="str">
        <f>IFERROR(IF(COUNTIF(個人情報!$BI$5:$BI$401,"登録番号" &amp; リスト!O8773)&gt;=1,"",IF(VLOOKUP(O8773,登録者リスト!$A$1:$D$43729,4,FALSE)=基本情報!$D$6,O8773,"")),"")</f>
        <v/>
      </c>
    </row>
    <row r="8774" spans="15:16" x14ac:dyDescent="0.15">
      <c r="O8774">
        <v>8773</v>
      </c>
      <c r="P8774" t="str">
        <f>IFERROR(IF(COUNTIF(個人情報!$BI$5:$BI$401,"登録番号" &amp; リスト!O8774)&gt;=1,"",IF(VLOOKUP(O8774,登録者リスト!$A$1:$D$43729,4,FALSE)=基本情報!$D$6,O8774,"")),"")</f>
        <v/>
      </c>
    </row>
    <row r="8775" spans="15:16" x14ac:dyDescent="0.15">
      <c r="O8775">
        <v>8774</v>
      </c>
      <c r="P8775" t="str">
        <f>IFERROR(IF(COUNTIF(個人情報!$BI$5:$BI$401,"登録番号" &amp; リスト!O8775)&gt;=1,"",IF(VLOOKUP(O8775,登録者リスト!$A$1:$D$43729,4,FALSE)=基本情報!$D$6,O8775,"")),"")</f>
        <v/>
      </c>
    </row>
    <row r="8776" spans="15:16" x14ac:dyDescent="0.15">
      <c r="O8776">
        <v>8775</v>
      </c>
      <c r="P8776" t="str">
        <f>IFERROR(IF(COUNTIF(個人情報!$BI$5:$BI$401,"登録番号" &amp; リスト!O8776)&gt;=1,"",IF(VLOOKUP(O8776,登録者リスト!$A$1:$D$43729,4,FALSE)=基本情報!$D$6,O8776,"")),"")</f>
        <v/>
      </c>
    </row>
    <row r="8777" spans="15:16" x14ac:dyDescent="0.15">
      <c r="O8777">
        <v>8776</v>
      </c>
      <c r="P8777" t="str">
        <f>IFERROR(IF(COUNTIF(個人情報!$BI$5:$BI$401,"登録番号" &amp; リスト!O8777)&gt;=1,"",IF(VLOOKUP(O8777,登録者リスト!$A$1:$D$43729,4,FALSE)=基本情報!$D$6,O8777,"")),"")</f>
        <v/>
      </c>
    </row>
    <row r="8778" spans="15:16" x14ac:dyDescent="0.15">
      <c r="O8778">
        <v>8777</v>
      </c>
      <c r="P8778" t="str">
        <f>IFERROR(IF(COUNTIF(個人情報!$BI$5:$BI$401,"登録番号" &amp; リスト!O8778)&gt;=1,"",IF(VLOOKUP(O8778,登録者リスト!$A$1:$D$43729,4,FALSE)=基本情報!$D$6,O8778,"")),"")</f>
        <v/>
      </c>
    </row>
    <row r="8779" spans="15:16" x14ac:dyDescent="0.15">
      <c r="O8779">
        <v>8778</v>
      </c>
      <c r="P8779" t="str">
        <f>IFERROR(IF(COUNTIF(個人情報!$BI$5:$BI$401,"登録番号" &amp; リスト!O8779)&gt;=1,"",IF(VLOOKUP(O8779,登録者リスト!$A$1:$D$43729,4,FALSE)=基本情報!$D$6,O8779,"")),"")</f>
        <v/>
      </c>
    </row>
    <row r="8780" spans="15:16" x14ac:dyDescent="0.15">
      <c r="O8780">
        <v>8779</v>
      </c>
      <c r="P8780" t="str">
        <f>IFERROR(IF(COUNTIF(個人情報!$BI$5:$BI$401,"登録番号" &amp; リスト!O8780)&gt;=1,"",IF(VLOOKUP(O8780,登録者リスト!$A$1:$D$43729,4,FALSE)=基本情報!$D$6,O8780,"")),"")</f>
        <v/>
      </c>
    </row>
    <row r="8781" spans="15:16" x14ac:dyDescent="0.15">
      <c r="O8781">
        <v>8780</v>
      </c>
      <c r="P8781" t="str">
        <f>IFERROR(IF(COUNTIF(個人情報!$BI$5:$BI$401,"登録番号" &amp; リスト!O8781)&gt;=1,"",IF(VLOOKUP(O8781,登録者リスト!$A$1:$D$43729,4,FALSE)=基本情報!$D$6,O8781,"")),"")</f>
        <v/>
      </c>
    </row>
    <row r="8782" spans="15:16" x14ac:dyDescent="0.15">
      <c r="O8782">
        <v>8781</v>
      </c>
      <c r="P8782" t="str">
        <f>IFERROR(IF(COUNTIF(個人情報!$BI$5:$BI$401,"登録番号" &amp; リスト!O8782)&gt;=1,"",IF(VLOOKUP(O8782,登録者リスト!$A$1:$D$43729,4,FALSE)=基本情報!$D$6,O8782,"")),"")</f>
        <v/>
      </c>
    </row>
    <row r="8783" spans="15:16" x14ac:dyDescent="0.15">
      <c r="O8783">
        <v>8782</v>
      </c>
      <c r="P8783" t="str">
        <f>IFERROR(IF(COUNTIF(個人情報!$BI$5:$BI$401,"登録番号" &amp; リスト!O8783)&gt;=1,"",IF(VLOOKUP(O8783,登録者リスト!$A$1:$D$43729,4,FALSE)=基本情報!$D$6,O8783,"")),"")</f>
        <v/>
      </c>
    </row>
    <row r="8784" spans="15:16" x14ac:dyDescent="0.15">
      <c r="O8784">
        <v>8783</v>
      </c>
      <c r="P8784" t="str">
        <f>IFERROR(IF(COUNTIF(個人情報!$BI$5:$BI$401,"登録番号" &amp; リスト!O8784)&gt;=1,"",IF(VLOOKUP(O8784,登録者リスト!$A$1:$D$43729,4,FALSE)=基本情報!$D$6,O8784,"")),"")</f>
        <v/>
      </c>
    </row>
    <row r="8785" spans="15:16" x14ac:dyDescent="0.15">
      <c r="O8785">
        <v>8784</v>
      </c>
      <c r="P8785" t="str">
        <f>IFERROR(IF(COUNTIF(個人情報!$BI$5:$BI$401,"登録番号" &amp; リスト!O8785)&gt;=1,"",IF(VLOOKUP(O8785,登録者リスト!$A$1:$D$43729,4,FALSE)=基本情報!$D$6,O8785,"")),"")</f>
        <v/>
      </c>
    </row>
    <row r="8786" spans="15:16" x14ac:dyDescent="0.15">
      <c r="O8786">
        <v>8785</v>
      </c>
      <c r="P8786" t="str">
        <f>IFERROR(IF(COUNTIF(個人情報!$BI$5:$BI$401,"登録番号" &amp; リスト!O8786)&gt;=1,"",IF(VLOOKUP(O8786,登録者リスト!$A$1:$D$43729,4,FALSE)=基本情報!$D$6,O8786,"")),"")</f>
        <v/>
      </c>
    </row>
    <row r="8787" spans="15:16" x14ac:dyDescent="0.15">
      <c r="O8787">
        <v>8786</v>
      </c>
      <c r="P8787" t="str">
        <f>IFERROR(IF(COUNTIF(個人情報!$BI$5:$BI$401,"登録番号" &amp; リスト!O8787)&gt;=1,"",IF(VLOOKUP(O8787,登録者リスト!$A$1:$D$43729,4,FALSE)=基本情報!$D$6,O8787,"")),"")</f>
        <v/>
      </c>
    </row>
    <row r="8788" spans="15:16" x14ac:dyDescent="0.15">
      <c r="O8788">
        <v>8787</v>
      </c>
      <c r="P8788" t="str">
        <f>IFERROR(IF(COUNTIF(個人情報!$BI$5:$BI$401,"登録番号" &amp; リスト!O8788)&gt;=1,"",IF(VLOOKUP(O8788,登録者リスト!$A$1:$D$43729,4,FALSE)=基本情報!$D$6,O8788,"")),"")</f>
        <v/>
      </c>
    </row>
    <row r="8789" spans="15:16" x14ac:dyDescent="0.15">
      <c r="O8789">
        <v>8788</v>
      </c>
      <c r="P8789" t="str">
        <f>IFERROR(IF(COUNTIF(個人情報!$BI$5:$BI$401,"登録番号" &amp; リスト!O8789)&gt;=1,"",IF(VLOOKUP(O8789,登録者リスト!$A$1:$D$43729,4,FALSE)=基本情報!$D$6,O8789,"")),"")</f>
        <v/>
      </c>
    </row>
    <row r="8790" spans="15:16" x14ac:dyDescent="0.15">
      <c r="O8790">
        <v>8789</v>
      </c>
      <c r="P8790" t="str">
        <f>IFERROR(IF(COUNTIF(個人情報!$BI$5:$BI$401,"登録番号" &amp; リスト!O8790)&gt;=1,"",IF(VLOOKUP(O8790,登録者リスト!$A$1:$D$43729,4,FALSE)=基本情報!$D$6,O8790,"")),"")</f>
        <v/>
      </c>
    </row>
    <row r="8791" spans="15:16" x14ac:dyDescent="0.15">
      <c r="O8791">
        <v>8790</v>
      </c>
      <c r="P8791" t="str">
        <f>IFERROR(IF(COUNTIF(個人情報!$BI$5:$BI$401,"登録番号" &amp; リスト!O8791)&gt;=1,"",IF(VLOOKUP(O8791,登録者リスト!$A$1:$D$43729,4,FALSE)=基本情報!$D$6,O8791,"")),"")</f>
        <v/>
      </c>
    </row>
    <row r="8792" spans="15:16" x14ac:dyDescent="0.15">
      <c r="O8792">
        <v>8791</v>
      </c>
      <c r="P8792" t="str">
        <f>IFERROR(IF(COUNTIF(個人情報!$BI$5:$BI$401,"登録番号" &amp; リスト!O8792)&gt;=1,"",IF(VLOOKUP(O8792,登録者リスト!$A$1:$D$43729,4,FALSE)=基本情報!$D$6,O8792,"")),"")</f>
        <v/>
      </c>
    </row>
    <row r="8793" spans="15:16" x14ac:dyDescent="0.15">
      <c r="O8793">
        <v>8792</v>
      </c>
      <c r="P8793" t="str">
        <f>IFERROR(IF(COUNTIF(個人情報!$BI$5:$BI$401,"登録番号" &amp; リスト!O8793)&gt;=1,"",IF(VLOOKUP(O8793,登録者リスト!$A$1:$D$43729,4,FALSE)=基本情報!$D$6,O8793,"")),"")</f>
        <v/>
      </c>
    </row>
    <row r="8794" spans="15:16" x14ac:dyDescent="0.15">
      <c r="O8794">
        <v>8793</v>
      </c>
      <c r="P8794" t="str">
        <f>IFERROR(IF(COUNTIF(個人情報!$BI$5:$BI$401,"登録番号" &amp; リスト!O8794)&gt;=1,"",IF(VLOOKUP(O8794,登録者リスト!$A$1:$D$43729,4,FALSE)=基本情報!$D$6,O8794,"")),"")</f>
        <v/>
      </c>
    </row>
    <row r="8795" spans="15:16" x14ac:dyDescent="0.15">
      <c r="O8795">
        <v>8794</v>
      </c>
      <c r="P8795" t="str">
        <f>IFERROR(IF(COUNTIF(個人情報!$BI$5:$BI$401,"登録番号" &amp; リスト!O8795)&gt;=1,"",IF(VLOOKUP(O8795,登録者リスト!$A$1:$D$43729,4,FALSE)=基本情報!$D$6,O8795,"")),"")</f>
        <v/>
      </c>
    </row>
    <row r="8796" spans="15:16" x14ac:dyDescent="0.15">
      <c r="O8796">
        <v>8795</v>
      </c>
      <c r="P8796" t="str">
        <f>IFERROR(IF(COUNTIF(個人情報!$BI$5:$BI$401,"登録番号" &amp; リスト!O8796)&gt;=1,"",IF(VLOOKUP(O8796,登録者リスト!$A$1:$D$43729,4,FALSE)=基本情報!$D$6,O8796,"")),"")</f>
        <v/>
      </c>
    </row>
    <row r="8797" spans="15:16" x14ac:dyDescent="0.15">
      <c r="O8797">
        <v>8796</v>
      </c>
      <c r="P8797" t="str">
        <f>IFERROR(IF(COUNTIF(個人情報!$BI$5:$BI$401,"登録番号" &amp; リスト!O8797)&gt;=1,"",IF(VLOOKUP(O8797,登録者リスト!$A$1:$D$43729,4,FALSE)=基本情報!$D$6,O8797,"")),"")</f>
        <v/>
      </c>
    </row>
    <row r="8798" spans="15:16" x14ac:dyDescent="0.15">
      <c r="O8798">
        <v>8797</v>
      </c>
      <c r="P8798" t="str">
        <f>IFERROR(IF(COUNTIF(個人情報!$BI$5:$BI$401,"登録番号" &amp; リスト!O8798)&gt;=1,"",IF(VLOOKUP(O8798,登録者リスト!$A$1:$D$43729,4,FALSE)=基本情報!$D$6,O8798,"")),"")</f>
        <v/>
      </c>
    </row>
    <row r="8799" spans="15:16" x14ac:dyDescent="0.15">
      <c r="O8799">
        <v>8798</v>
      </c>
      <c r="P8799" t="str">
        <f>IFERROR(IF(COUNTIF(個人情報!$BI$5:$BI$401,"登録番号" &amp; リスト!O8799)&gt;=1,"",IF(VLOOKUP(O8799,登録者リスト!$A$1:$D$43729,4,FALSE)=基本情報!$D$6,O8799,"")),"")</f>
        <v/>
      </c>
    </row>
    <row r="8800" spans="15:16" x14ac:dyDescent="0.15">
      <c r="O8800">
        <v>8799</v>
      </c>
      <c r="P8800" t="str">
        <f>IFERROR(IF(COUNTIF(個人情報!$BI$5:$BI$401,"登録番号" &amp; リスト!O8800)&gt;=1,"",IF(VLOOKUP(O8800,登録者リスト!$A$1:$D$43729,4,FALSE)=基本情報!$D$6,O8800,"")),"")</f>
        <v/>
      </c>
    </row>
    <row r="8801" spans="15:16" x14ac:dyDescent="0.15">
      <c r="O8801">
        <v>8800</v>
      </c>
      <c r="P8801" t="str">
        <f>IFERROR(IF(COUNTIF(個人情報!$BI$5:$BI$401,"登録番号" &amp; リスト!O8801)&gt;=1,"",IF(VLOOKUP(O8801,登録者リスト!$A$1:$D$43729,4,FALSE)=基本情報!$D$6,O8801,"")),"")</f>
        <v/>
      </c>
    </row>
    <row r="8802" spans="15:16" x14ac:dyDescent="0.15">
      <c r="O8802">
        <v>8801</v>
      </c>
      <c r="P8802" t="str">
        <f>IFERROR(IF(COUNTIF(個人情報!$BI$5:$BI$401,"登録番号" &amp; リスト!O8802)&gt;=1,"",IF(VLOOKUP(O8802,登録者リスト!$A$1:$D$43729,4,FALSE)=基本情報!$D$6,O8802,"")),"")</f>
        <v/>
      </c>
    </row>
    <row r="8803" spans="15:16" x14ac:dyDescent="0.15">
      <c r="O8803">
        <v>8802</v>
      </c>
      <c r="P8803" t="str">
        <f>IFERROR(IF(COUNTIF(個人情報!$BI$5:$BI$401,"登録番号" &amp; リスト!O8803)&gt;=1,"",IF(VLOOKUP(O8803,登録者リスト!$A$1:$D$43729,4,FALSE)=基本情報!$D$6,O8803,"")),"")</f>
        <v/>
      </c>
    </row>
    <row r="8804" spans="15:16" x14ac:dyDescent="0.15">
      <c r="O8804">
        <v>8803</v>
      </c>
      <c r="P8804" t="str">
        <f>IFERROR(IF(COUNTIF(個人情報!$BI$5:$BI$401,"登録番号" &amp; リスト!O8804)&gt;=1,"",IF(VLOOKUP(O8804,登録者リスト!$A$1:$D$43729,4,FALSE)=基本情報!$D$6,O8804,"")),"")</f>
        <v/>
      </c>
    </row>
    <row r="8805" spans="15:16" x14ac:dyDescent="0.15">
      <c r="O8805">
        <v>8804</v>
      </c>
      <c r="P8805" t="str">
        <f>IFERROR(IF(COUNTIF(個人情報!$BI$5:$BI$401,"登録番号" &amp; リスト!O8805)&gt;=1,"",IF(VLOOKUP(O8805,登録者リスト!$A$1:$D$43729,4,FALSE)=基本情報!$D$6,O8805,"")),"")</f>
        <v/>
      </c>
    </row>
    <row r="8806" spans="15:16" x14ac:dyDescent="0.15">
      <c r="O8806">
        <v>8805</v>
      </c>
      <c r="P8806" t="str">
        <f>IFERROR(IF(COUNTIF(個人情報!$BI$5:$BI$401,"登録番号" &amp; リスト!O8806)&gt;=1,"",IF(VLOOKUP(O8806,登録者リスト!$A$1:$D$43729,4,FALSE)=基本情報!$D$6,O8806,"")),"")</f>
        <v/>
      </c>
    </row>
    <row r="8807" spans="15:16" x14ac:dyDescent="0.15">
      <c r="O8807">
        <v>8806</v>
      </c>
      <c r="P8807" t="str">
        <f>IFERROR(IF(COUNTIF(個人情報!$BI$5:$BI$401,"登録番号" &amp; リスト!O8807)&gt;=1,"",IF(VLOOKUP(O8807,登録者リスト!$A$1:$D$43729,4,FALSE)=基本情報!$D$6,O8807,"")),"")</f>
        <v/>
      </c>
    </row>
    <row r="8808" spans="15:16" x14ac:dyDescent="0.15">
      <c r="O8808">
        <v>8807</v>
      </c>
      <c r="P8808" t="str">
        <f>IFERROR(IF(COUNTIF(個人情報!$BI$5:$BI$401,"登録番号" &amp; リスト!O8808)&gt;=1,"",IF(VLOOKUP(O8808,登録者リスト!$A$1:$D$43729,4,FALSE)=基本情報!$D$6,O8808,"")),"")</f>
        <v/>
      </c>
    </row>
    <row r="8809" spans="15:16" x14ac:dyDescent="0.15">
      <c r="O8809">
        <v>8808</v>
      </c>
      <c r="P8809" t="str">
        <f>IFERROR(IF(COUNTIF(個人情報!$BI$5:$BI$401,"登録番号" &amp; リスト!O8809)&gt;=1,"",IF(VLOOKUP(O8809,登録者リスト!$A$1:$D$43729,4,FALSE)=基本情報!$D$6,O8809,"")),"")</f>
        <v/>
      </c>
    </row>
    <row r="8810" spans="15:16" x14ac:dyDescent="0.15">
      <c r="O8810">
        <v>8809</v>
      </c>
      <c r="P8810" t="str">
        <f>IFERROR(IF(COUNTIF(個人情報!$BI$5:$BI$401,"登録番号" &amp; リスト!O8810)&gt;=1,"",IF(VLOOKUP(O8810,登録者リスト!$A$1:$D$43729,4,FALSE)=基本情報!$D$6,O8810,"")),"")</f>
        <v/>
      </c>
    </row>
    <row r="8811" spans="15:16" x14ac:dyDescent="0.15">
      <c r="O8811">
        <v>8810</v>
      </c>
      <c r="P8811" t="str">
        <f>IFERROR(IF(COUNTIF(個人情報!$BI$5:$BI$401,"登録番号" &amp; リスト!O8811)&gt;=1,"",IF(VLOOKUP(O8811,登録者リスト!$A$1:$D$43729,4,FALSE)=基本情報!$D$6,O8811,"")),"")</f>
        <v/>
      </c>
    </row>
    <row r="8812" spans="15:16" x14ac:dyDescent="0.15">
      <c r="O8812">
        <v>8811</v>
      </c>
      <c r="P8812" t="str">
        <f>IFERROR(IF(COUNTIF(個人情報!$BI$5:$BI$401,"登録番号" &amp; リスト!O8812)&gt;=1,"",IF(VLOOKUP(O8812,登録者リスト!$A$1:$D$43729,4,FALSE)=基本情報!$D$6,O8812,"")),"")</f>
        <v/>
      </c>
    </row>
    <row r="8813" spans="15:16" x14ac:dyDescent="0.15">
      <c r="O8813">
        <v>8812</v>
      </c>
      <c r="P8813" t="str">
        <f>IFERROR(IF(COUNTIF(個人情報!$BI$5:$BI$401,"登録番号" &amp; リスト!O8813)&gt;=1,"",IF(VLOOKUP(O8813,登録者リスト!$A$1:$D$43729,4,FALSE)=基本情報!$D$6,O8813,"")),"")</f>
        <v/>
      </c>
    </row>
    <row r="8814" spans="15:16" x14ac:dyDescent="0.15">
      <c r="O8814">
        <v>8813</v>
      </c>
      <c r="P8814" t="str">
        <f>IFERROR(IF(COUNTIF(個人情報!$BI$5:$BI$401,"登録番号" &amp; リスト!O8814)&gt;=1,"",IF(VLOOKUP(O8814,登録者リスト!$A$1:$D$43729,4,FALSE)=基本情報!$D$6,O8814,"")),"")</f>
        <v/>
      </c>
    </row>
    <row r="8815" spans="15:16" x14ac:dyDescent="0.15">
      <c r="O8815">
        <v>8814</v>
      </c>
      <c r="P8815" t="str">
        <f>IFERROR(IF(COUNTIF(個人情報!$BI$5:$BI$401,"登録番号" &amp; リスト!O8815)&gt;=1,"",IF(VLOOKUP(O8815,登録者リスト!$A$1:$D$43729,4,FALSE)=基本情報!$D$6,O8815,"")),"")</f>
        <v/>
      </c>
    </row>
    <row r="8816" spans="15:16" x14ac:dyDescent="0.15">
      <c r="O8816">
        <v>8815</v>
      </c>
      <c r="P8816" t="str">
        <f>IFERROR(IF(COUNTIF(個人情報!$BI$5:$BI$401,"登録番号" &amp; リスト!O8816)&gt;=1,"",IF(VLOOKUP(O8816,登録者リスト!$A$1:$D$43729,4,FALSE)=基本情報!$D$6,O8816,"")),"")</f>
        <v/>
      </c>
    </row>
    <row r="8817" spans="15:16" x14ac:dyDescent="0.15">
      <c r="O8817">
        <v>8816</v>
      </c>
      <c r="P8817" t="str">
        <f>IFERROR(IF(COUNTIF(個人情報!$BI$5:$BI$401,"登録番号" &amp; リスト!O8817)&gt;=1,"",IF(VLOOKUP(O8817,登録者リスト!$A$1:$D$43729,4,FALSE)=基本情報!$D$6,O8817,"")),"")</f>
        <v/>
      </c>
    </row>
    <row r="8818" spans="15:16" x14ac:dyDescent="0.15">
      <c r="O8818">
        <v>8817</v>
      </c>
      <c r="P8818" t="str">
        <f>IFERROR(IF(COUNTIF(個人情報!$BI$5:$BI$401,"登録番号" &amp; リスト!O8818)&gt;=1,"",IF(VLOOKUP(O8818,登録者リスト!$A$1:$D$43729,4,FALSE)=基本情報!$D$6,O8818,"")),"")</f>
        <v/>
      </c>
    </row>
    <row r="8819" spans="15:16" x14ac:dyDescent="0.15">
      <c r="O8819">
        <v>8818</v>
      </c>
      <c r="P8819" t="str">
        <f>IFERROR(IF(COUNTIF(個人情報!$BI$5:$BI$401,"登録番号" &amp; リスト!O8819)&gt;=1,"",IF(VLOOKUP(O8819,登録者リスト!$A$1:$D$43729,4,FALSE)=基本情報!$D$6,O8819,"")),"")</f>
        <v/>
      </c>
    </row>
    <row r="8820" spans="15:16" x14ac:dyDescent="0.15">
      <c r="O8820">
        <v>8819</v>
      </c>
      <c r="P8820" t="str">
        <f>IFERROR(IF(COUNTIF(個人情報!$BI$5:$BI$401,"登録番号" &amp; リスト!O8820)&gt;=1,"",IF(VLOOKUP(O8820,登録者リスト!$A$1:$D$43729,4,FALSE)=基本情報!$D$6,O8820,"")),"")</f>
        <v/>
      </c>
    </row>
    <row r="8821" spans="15:16" x14ac:dyDescent="0.15">
      <c r="O8821">
        <v>8820</v>
      </c>
      <c r="P8821" t="str">
        <f>IFERROR(IF(COUNTIF(個人情報!$BI$5:$BI$401,"登録番号" &amp; リスト!O8821)&gt;=1,"",IF(VLOOKUP(O8821,登録者リスト!$A$1:$D$43729,4,FALSE)=基本情報!$D$6,O8821,"")),"")</f>
        <v/>
      </c>
    </row>
    <row r="8822" spans="15:16" x14ac:dyDescent="0.15">
      <c r="O8822">
        <v>8821</v>
      </c>
      <c r="P8822" t="str">
        <f>IFERROR(IF(COUNTIF(個人情報!$BI$5:$BI$401,"登録番号" &amp; リスト!O8822)&gt;=1,"",IF(VLOOKUP(O8822,登録者リスト!$A$1:$D$43729,4,FALSE)=基本情報!$D$6,O8822,"")),"")</f>
        <v/>
      </c>
    </row>
    <row r="8823" spans="15:16" x14ac:dyDescent="0.15">
      <c r="O8823">
        <v>8822</v>
      </c>
      <c r="P8823" t="str">
        <f>IFERROR(IF(COUNTIF(個人情報!$BI$5:$BI$401,"登録番号" &amp; リスト!O8823)&gt;=1,"",IF(VLOOKUP(O8823,登録者リスト!$A$1:$D$43729,4,FALSE)=基本情報!$D$6,O8823,"")),"")</f>
        <v/>
      </c>
    </row>
    <row r="8824" spans="15:16" x14ac:dyDescent="0.15">
      <c r="O8824">
        <v>8823</v>
      </c>
      <c r="P8824" t="str">
        <f>IFERROR(IF(COUNTIF(個人情報!$BI$5:$BI$401,"登録番号" &amp; リスト!O8824)&gt;=1,"",IF(VLOOKUP(O8824,登録者リスト!$A$1:$D$43729,4,FALSE)=基本情報!$D$6,O8824,"")),"")</f>
        <v/>
      </c>
    </row>
    <row r="8825" spans="15:16" x14ac:dyDescent="0.15">
      <c r="O8825">
        <v>8824</v>
      </c>
      <c r="P8825" t="str">
        <f>IFERROR(IF(COUNTIF(個人情報!$BI$5:$BI$401,"登録番号" &amp; リスト!O8825)&gt;=1,"",IF(VLOOKUP(O8825,登録者リスト!$A$1:$D$43729,4,FALSE)=基本情報!$D$6,O8825,"")),"")</f>
        <v/>
      </c>
    </row>
    <row r="8826" spans="15:16" x14ac:dyDescent="0.15">
      <c r="O8826">
        <v>8825</v>
      </c>
      <c r="P8826" t="str">
        <f>IFERROR(IF(COUNTIF(個人情報!$BI$5:$BI$401,"登録番号" &amp; リスト!O8826)&gt;=1,"",IF(VLOOKUP(O8826,登録者リスト!$A$1:$D$43729,4,FALSE)=基本情報!$D$6,O8826,"")),"")</f>
        <v/>
      </c>
    </row>
    <row r="8827" spans="15:16" x14ac:dyDescent="0.15">
      <c r="O8827">
        <v>8826</v>
      </c>
      <c r="P8827" t="str">
        <f>IFERROR(IF(COUNTIF(個人情報!$BI$5:$BI$401,"登録番号" &amp; リスト!O8827)&gt;=1,"",IF(VLOOKUP(O8827,登録者リスト!$A$1:$D$43729,4,FALSE)=基本情報!$D$6,O8827,"")),"")</f>
        <v/>
      </c>
    </row>
    <row r="8828" spans="15:16" x14ac:dyDescent="0.15">
      <c r="O8828">
        <v>8827</v>
      </c>
      <c r="P8828" t="str">
        <f>IFERROR(IF(COUNTIF(個人情報!$BI$5:$BI$401,"登録番号" &amp; リスト!O8828)&gt;=1,"",IF(VLOOKUP(O8828,登録者リスト!$A$1:$D$43729,4,FALSE)=基本情報!$D$6,O8828,"")),"")</f>
        <v/>
      </c>
    </row>
    <row r="8829" spans="15:16" x14ac:dyDescent="0.15">
      <c r="O8829">
        <v>8828</v>
      </c>
      <c r="P8829" t="str">
        <f>IFERROR(IF(COUNTIF(個人情報!$BI$5:$BI$401,"登録番号" &amp; リスト!O8829)&gt;=1,"",IF(VLOOKUP(O8829,登録者リスト!$A$1:$D$43729,4,FALSE)=基本情報!$D$6,O8829,"")),"")</f>
        <v/>
      </c>
    </row>
    <row r="8830" spans="15:16" x14ac:dyDescent="0.15">
      <c r="O8830">
        <v>8829</v>
      </c>
      <c r="P8830" t="str">
        <f>IFERROR(IF(COUNTIF(個人情報!$BI$5:$BI$401,"登録番号" &amp; リスト!O8830)&gt;=1,"",IF(VLOOKUP(O8830,登録者リスト!$A$1:$D$43729,4,FALSE)=基本情報!$D$6,O8830,"")),"")</f>
        <v/>
      </c>
    </row>
    <row r="8831" spans="15:16" x14ac:dyDescent="0.15">
      <c r="O8831">
        <v>8830</v>
      </c>
      <c r="P8831" t="str">
        <f>IFERROR(IF(COUNTIF(個人情報!$BI$5:$BI$401,"登録番号" &amp; リスト!O8831)&gt;=1,"",IF(VLOOKUP(O8831,登録者リスト!$A$1:$D$43729,4,FALSE)=基本情報!$D$6,O8831,"")),"")</f>
        <v/>
      </c>
    </row>
    <row r="8832" spans="15:16" x14ac:dyDescent="0.15">
      <c r="O8832">
        <v>8831</v>
      </c>
      <c r="P8832" t="str">
        <f>IFERROR(IF(COUNTIF(個人情報!$BI$5:$BI$401,"登録番号" &amp; リスト!O8832)&gt;=1,"",IF(VLOOKUP(O8832,登録者リスト!$A$1:$D$43729,4,FALSE)=基本情報!$D$6,O8832,"")),"")</f>
        <v/>
      </c>
    </row>
    <row r="8833" spans="15:16" x14ac:dyDescent="0.15">
      <c r="O8833">
        <v>8832</v>
      </c>
      <c r="P8833" t="str">
        <f>IFERROR(IF(COUNTIF(個人情報!$BI$5:$BI$401,"登録番号" &amp; リスト!O8833)&gt;=1,"",IF(VLOOKUP(O8833,登録者リスト!$A$1:$D$43729,4,FALSE)=基本情報!$D$6,O8833,"")),"")</f>
        <v/>
      </c>
    </row>
    <row r="8834" spans="15:16" x14ac:dyDescent="0.15">
      <c r="O8834">
        <v>8833</v>
      </c>
      <c r="P8834" t="str">
        <f>IFERROR(IF(COUNTIF(個人情報!$BI$5:$BI$401,"登録番号" &amp; リスト!O8834)&gt;=1,"",IF(VLOOKUP(O8834,登録者リスト!$A$1:$D$43729,4,FALSE)=基本情報!$D$6,O8834,"")),"")</f>
        <v/>
      </c>
    </row>
    <row r="8835" spans="15:16" x14ac:dyDescent="0.15">
      <c r="O8835">
        <v>8834</v>
      </c>
      <c r="P8835" t="str">
        <f>IFERROR(IF(COUNTIF(個人情報!$BI$5:$BI$401,"登録番号" &amp; リスト!O8835)&gt;=1,"",IF(VLOOKUP(O8835,登録者リスト!$A$1:$D$43729,4,FALSE)=基本情報!$D$6,O8835,"")),"")</f>
        <v/>
      </c>
    </row>
    <row r="8836" spans="15:16" x14ac:dyDescent="0.15">
      <c r="O8836">
        <v>8835</v>
      </c>
      <c r="P8836" t="str">
        <f>IFERROR(IF(COUNTIF(個人情報!$BI$5:$BI$401,"登録番号" &amp; リスト!O8836)&gt;=1,"",IF(VLOOKUP(O8836,登録者リスト!$A$1:$D$43729,4,FALSE)=基本情報!$D$6,O8836,"")),"")</f>
        <v/>
      </c>
    </row>
    <row r="8837" spans="15:16" x14ac:dyDescent="0.15">
      <c r="O8837">
        <v>8836</v>
      </c>
      <c r="P8837" t="str">
        <f>IFERROR(IF(COUNTIF(個人情報!$BI$5:$BI$401,"登録番号" &amp; リスト!O8837)&gt;=1,"",IF(VLOOKUP(O8837,登録者リスト!$A$1:$D$43729,4,FALSE)=基本情報!$D$6,O8837,"")),"")</f>
        <v/>
      </c>
    </row>
    <row r="8838" spans="15:16" x14ac:dyDescent="0.15">
      <c r="O8838">
        <v>8837</v>
      </c>
      <c r="P8838" t="str">
        <f>IFERROR(IF(COUNTIF(個人情報!$BI$5:$BI$401,"登録番号" &amp; リスト!O8838)&gt;=1,"",IF(VLOOKUP(O8838,登録者リスト!$A$1:$D$43729,4,FALSE)=基本情報!$D$6,O8838,"")),"")</f>
        <v/>
      </c>
    </row>
    <row r="8839" spans="15:16" x14ac:dyDescent="0.15">
      <c r="O8839">
        <v>8838</v>
      </c>
      <c r="P8839" t="str">
        <f>IFERROR(IF(COUNTIF(個人情報!$BI$5:$BI$401,"登録番号" &amp; リスト!O8839)&gt;=1,"",IF(VLOOKUP(O8839,登録者リスト!$A$1:$D$43729,4,FALSE)=基本情報!$D$6,O8839,"")),"")</f>
        <v/>
      </c>
    </row>
    <row r="8840" spans="15:16" x14ac:dyDescent="0.15">
      <c r="O8840">
        <v>8839</v>
      </c>
      <c r="P8840" t="str">
        <f>IFERROR(IF(COUNTIF(個人情報!$BI$5:$BI$401,"登録番号" &amp; リスト!O8840)&gt;=1,"",IF(VLOOKUP(O8840,登録者リスト!$A$1:$D$43729,4,FALSE)=基本情報!$D$6,O8840,"")),"")</f>
        <v/>
      </c>
    </row>
    <row r="8841" spans="15:16" x14ac:dyDescent="0.15">
      <c r="O8841">
        <v>8840</v>
      </c>
      <c r="P8841" t="str">
        <f>IFERROR(IF(COUNTIF(個人情報!$BI$5:$BI$401,"登録番号" &amp; リスト!O8841)&gt;=1,"",IF(VLOOKUP(O8841,登録者リスト!$A$1:$D$43729,4,FALSE)=基本情報!$D$6,O8841,"")),"")</f>
        <v/>
      </c>
    </row>
    <row r="8842" spans="15:16" x14ac:dyDescent="0.15">
      <c r="O8842">
        <v>8841</v>
      </c>
      <c r="P8842" t="str">
        <f>IFERROR(IF(COUNTIF(個人情報!$BI$5:$BI$401,"登録番号" &amp; リスト!O8842)&gt;=1,"",IF(VLOOKUP(O8842,登録者リスト!$A$1:$D$43729,4,FALSE)=基本情報!$D$6,O8842,"")),"")</f>
        <v/>
      </c>
    </row>
    <row r="8843" spans="15:16" x14ac:dyDescent="0.15">
      <c r="O8843">
        <v>8842</v>
      </c>
      <c r="P8843" t="str">
        <f>IFERROR(IF(COUNTIF(個人情報!$BI$5:$BI$401,"登録番号" &amp; リスト!O8843)&gt;=1,"",IF(VLOOKUP(O8843,登録者リスト!$A$1:$D$43729,4,FALSE)=基本情報!$D$6,O8843,"")),"")</f>
        <v/>
      </c>
    </row>
    <row r="8844" spans="15:16" x14ac:dyDescent="0.15">
      <c r="O8844">
        <v>8843</v>
      </c>
      <c r="P8844" t="str">
        <f>IFERROR(IF(COUNTIF(個人情報!$BI$5:$BI$401,"登録番号" &amp; リスト!O8844)&gt;=1,"",IF(VLOOKUP(O8844,登録者リスト!$A$1:$D$43729,4,FALSE)=基本情報!$D$6,O8844,"")),"")</f>
        <v/>
      </c>
    </row>
    <row r="8845" spans="15:16" x14ac:dyDescent="0.15">
      <c r="O8845">
        <v>8844</v>
      </c>
      <c r="P8845" t="str">
        <f>IFERROR(IF(COUNTIF(個人情報!$BI$5:$BI$401,"登録番号" &amp; リスト!O8845)&gt;=1,"",IF(VLOOKUP(O8845,登録者リスト!$A$1:$D$43729,4,FALSE)=基本情報!$D$6,O8845,"")),"")</f>
        <v/>
      </c>
    </row>
    <row r="8846" spans="15:16" x14ac:dyDescent="0.15">
      <c r="O8846">
        <v>8845</v>
      </c>
      <c r="P8846" t="str">
        <f>IFERROR(IF(COUNTIF(個人情報!$BI$5:$BI$401,"登録番号" &amp; リスト!O8846)&gt;=1,"",IF(VLOOKUP(O8846,登録者リスト!$A$1:$D$43729,4,FALSE)=基本情報!$D$6,O8846,"")),"")</f>
        <v/>
      </c>
    </row>
    <row r="8847" spans="15:16" x14ac:dyDescent="0.15">
      <c r="O8847">
        <v>8846</v>
      </c>
      <c r="P8847" t="str">
        <f>IFERROR(IF(COUNTIF(個人情報!$BI$5:$BI$401,"登録番号" &amp; リスト!O8847)&gt;=1,"",IF(VLOOKUP(O8847,登録者リスト!$A$1:$D$43729,4,FALSE)=基本情報!$D$6,O8847,"")),"")</f>
        <v/>
      </c>
    </row>
    <row r="8848" spans="15:16" x14ac:dyDescent="0.15">
      <c r="O8848">
        <v>8847</v>
      </c>
      <c r="P8848" t="str">
        <f>IFERROR(IF(COUNTIF(個人情報!$BI$5:$BI$401,"登録番号" &amp; リスト!O8848)&gt;=1,"",IF(VLOOKUP(O8848,登録者リスト!$A$1:$D$43729,4,FALSE)=基本情報!$D$6,O8848,"")),"")</f>
        <v/>
      </c>
    </row>
    <row r="8849" spans="15:16" x14ac:dyDescent="0.15">
      <c r="O8849">
        <v>8848</v>
      </c>
      <c r="P8849" t="str">
        <f>IFERROR(IF(COUNTIF(個人情報!$BI$5:$BI$401,"登録番号" &amp; リスト!O8849)&gt;=1,"",IF(VLOOKUP(O8849,登録者リスト!$A$1:$D$43729,4,FALSE)=基本情報!$D$6,O8849,"")),"")</f>
        <v/>
      </c>
    </row>
    <row r="8850" spans="15:16" x14ac:dyDescent="0.15">
      <c r="O8850">
        <v>8849</v>
      </c>
      <c r="P8850" t="str">
        <f>IFERROR(IF(COUNTIF(個人情報!$BI$5:$BI$401,"登録番号" &amp; リスト!O8850)&gt;=1,"",IF(VLOOKUP(O8850,登録者リスト!$A$1:$D$43729,4,FALSE)=基本情報!$D$6,O8850,"")),"")</f>
        <v/>
      </c>
    </row>
    <row r="8851" spans="15:16" x14ac:dyDescent="0.15">
      <c r="O8851">
        <v>8850</v>
      </c>
      <c r="P8851" t="str">
        <f>IFERROR(IF(COUNTIF(個人情報!$BI$5:$BI$401,"登録番号" &amp; リスト!O8851)&gt;=1,"",IF(VLOOKUP(O8851,登録者リスト!$A$1:$D$43729,4,FALSE)=基本情報!$D$6,O8851,"")),"")</f>
        <v/>
      </c>
    </row>
    <row r="8852" spans="15:16" x14ac:dyDescent="0.15">
      <c r="O8852">
        <v>8851</v>
      </c>
      <c r="P8852" t="str">
        <f>IFERROR(IF(COUNTIF(個人情報!$BI$5:$BI$401,"登録番号" &amp; リスト!O8852)&gt;=1,"",IF(VLOOKUP(O8852,登録者リスト!$A$1:$D$43729,4,FALSE)=基本情報!$D$6,O8852,"")),"")</f>
        <v/>
      </c>
    </row>
    <row r="8853" spans="15:16" x14ac:dyDescent="0.15">
      <c r="O8853">
        <v>8852</v>
      </c>
      <c r="P8853" t="str">
        <f>IFERROR(IF(COUNTIF(個人情報!$BI$5:$BI$401,"登録番号" &amp; リスト!O8853)&gt;=1,"",IF(VLOOKUP(O8853,登録者リスト!$A$1:$D$43729,4,FALSE)=基本情報!$D$6,O8853,"")),"")</f>
        <v/>
      </c>
    </row>
    <row r="8854" spans="15:16" x14ac:dyDescent="0.15">
      <c r="O8854">
        <v>8853</v>
      </c>
      <c r="P8854" t="str">
        <f>IFERROR(IF(COUNTIF(個人情報!$BI$5:$BI$401,"登録番号" &amp; リスト!O8854)&gt;=1,"",IF(VLOOKUP(O8854,登録者リスト!$A$1:$D$43729,4,FALSE)=基本情報!$D$6,O8854,"")),"")</f>
        <v/>
      </c>
    </row>
    <row r="8855" spans="15:16" x14ac:dyDescent="0.15">
      <c r="O8855">
        <v>8854</v>
      </c>
      <c r="P8855" t="str">
        <f>IFERROR(IF(COUNTIF(個人情報!$BI$5:$BI$401,"登録番号" &amp; リスト!O8855)&gt;=1,"",IF(VLOOKUP(O8855,登録者リスト!$A$1:$D$43729,4,FALSE)=基本情報!$D$6,O8855,"")),"")</f>
        <v/>
      </c>
    </row>
    <row r="8856" spans="15:16" x14ac:dyDescent="0.15">
      <c r="O8856">
        <v>8855</v>
      </c>
      <c r="P8856" t="str">
        <f>IFERROR(IF(COUNTIF(個人情報!$BI$5:$BI$401,"登録番号" &amp; リスト!O8856)&gt;=1,"",IF(VLOOKUP(O8856,登録者リスト!$A$1:$D$43729,4,FALSE)=基本情報!$D$6,O8856,"")),"")</f>
        <v/>
      </c>
    </row>
    <row r="8857" spans="15:16" x14ac:dyDescent="0.15">
      <c r="O8857">
        <v>8856</v>
      </c>
      <c r="P8857" t="str">
        <f>IFERROR(IF(COUNTIF(個人情報!$BI$5:$BI$401,"登録番号" &amp; リスト!O8857)&gt;=1,"",IF(VLOOKUP(O8857,登録者リスト!$A$1:$D$43729,4,FALSE)=基本情報!$D$6,O8857,"")),"")</f>
        <v/>
      </c>
    </row>
    <row r="8858" spans="15:16" x14ac:dyDescent="0.15">
      <c r="O8858">
        <v>8857</v>
      </c>
      <c r="P8858" t="str">
        <f>IFERROR(IF(COUNTIF(個人情報!$BI$5:$BI$401,"登録番号" &amp; リスト!O8858)&gt;=1,"",IF(VLOOKUP(O8858,登録者リスト!$A$1:$D$43729,4,FALSE)=基本情報!$D$6,O8858,"")),"")</f>
        <v/>
      </c>
    </row>
    <row r="8859" spans="15:16" x14ac:dyDescent="0.15">
      <c r="O8859">
        <v>8858</v>
      </c>
      <c r="P8859" t="str">
        <f>IFERROR(IF(COUNTIF(個人情報!$BI$5:$BI$401,"登録番号" &amp; リスト!O8859)&gt;=1,"",IF(VLOOKUP(O8859,登録者リスト!$A$1:$D$43729,4,FALSE)=基本情報!$D$6,O8859,"")),"")</f>
        <v/>
      </c>
    </row>
    <row r="8860" spans="15:16" x14ac:dyDescent="0.15">
      <c r="O8860">
        <v>8859</v>
      </c>
      <c r="P8860" t="str">
        <f>IFERROR(IF(COUNTIF(個人情報!$BI$5:$BI$401,"登録番号" &amp; リスト!O8860)&gt;=1,"",IF(VLOOKUP(O8860,登録者リスト!$A$1:$D$43729,4,FALSE)=基本情報!$D$6,O8860,"")),"")</f>
        <v/>
      </c>
    </row>
    <row r="8861" spans="15:16" x14ac:dyDescent="0.15">
      <c r="O8861">
        <v>8860</v>
      </c>
      <c r="P8861" t="str">
        <f>IFERROR(IF(COUNTIF(個人情報!$BI$5:$BI$401,"登録番号" &amp; リスト!O8861)&gt;=1,"",IF(VLOOKUP(O8861,登録者リスト!$A$1:$D$43729,4,FALSE)=基本情報!$D$6,O8861,"")),"")</f>
        <v/>
      </c>
    </row>
    <row r="8862" spans="15:16" x14ac:dyDescent="0.15">
      <c r="O8862">
        <v>8861</v>
      </c>
      <c r="P8862" t="str">
        <f>IFERROR(IF(COUNTIF(個人情報!$BI$5:$BI$401,"登録番号" &amp; リスト!O8862)&gt;=1,"",IF(VLOOKUP(O8862,登録者リスト!$A$1:$D$43729,4,FALSE)=基本情報!$D$6,O8862,"")),"")</f>
        <v/>
      </c>
    </row>
    <row r="8863" spans="15:16" x14ac:dyDescent="0.15">
      <c r="O8863">
        <v>8862</v>
      </c>
      <c r="P8863" t="str">
        <f>IFERROR(IF(COUNTIF(個人情報!$BI$5:$BI$401,"登録番号" &amp; リスト!O8863)&gt;=1,"",IF(VLOOKUP(O8863,登録者リスト!$A$1:$D$43729,4,FALSE)=基本情報!$D$6,O8863,"")),"")</f>
        <v/>
      </c>
    </row>
    <row r="8864" spans="15:16" x14ac:dyDescent="0.15">
      <c r="O8864">
        <v>8863</v>
      </c>
      <c r="P8864" t="str">
        <f>IFERROR(IF(COUNTIF(個人情報!$BI$5:$BI$401,"登録番号" &amp; リスト!O8864)&gt;=1,"",IF(VLOOKUP(O8864,登録者リスト!$A$1:$D$43729,4,FALSE)=基本情報!$D$6,O8864,"")),"")</f>
        <v/>
      </c>
    </row>
    <row r="8865" spans="15:16" x14ac:dyDescent="0.15">
      <c r="O8865">
        <v>8864</v>
      </c>
      <c r="P8865" t="str">
        <f>IFERROR(IF(COUNTIF(個人情報!$BI$5:$BI$401,"登録番号" &amp; リスト!O8865)&gt;=1,"",IF(VLOOKUP(O8865,登録者リスト!$A$1:$D$43729,4,FALSE)=基本情報!$D$6,O8865,"")),"")</f>
        <v/>
      </c>
    </row>
    <row r="8866" spans="15:16" x14ac:dyDescent="0.15">
      <c r="O8866">
        <v>8865</v>
      </c>
      <c r="P8866" t="str">
        <f>IFERROR(IF(COUNTIF(個人情報!$BI$5:$BI$401,"登録番号" &amp; リスト!O8866)&gt;=1,"",IF(VLOOKUP(O8866,登録者リスト!$A$1:$D$43729,4,FALSE)=基本情報!$D$6,O8866,"")),"")</f>
        <v/>
      </c>
    </row>
    <row r="8867" spans="15:16" x14ac:dyDescent="0.15">
      <c r="O8867">
        <v>8866</v>
      </c>
      <c r="P8867" t="str">
        <f>IFERROR(IF(COUNTIF(個人情報!$BI$5:$BI$401,"登録番号" &amp; リスト!O8867)&gt;=1,"",IF(VLOOKUP(O8867,登録者リスト!$A$1:$D$43729,4,FALSE)=基本情報!$D$6,O8867,"")),"")</f>
        <v/>
      </c>
    </row>
    <row r="8868" spans="15:16" x14ac:dyDescent="0.15">
      <c r="O8868">
        <v>8867</v>
      </c>
      <c r="P8868" t="str">
        <f>IFERROR(IF(COUNTIF(個人情報!$BI$5:$BI$401,"登録番号" &amp; リスト!O8868)&gt;=1,"",IF(VLOOKUP(O8868,登録者リスト!$A$1:$D$43729,4,FALSE)=基本情報!$D$6,O8868,"")),"")</f>
        <v/>
      </c>
    </row>
    <row r="8869" spans="15:16" x14ac:dyDescent="0.15">
      <c r="O8869">
        <v>8868</v>
      </c>
      <c r="P8869" t="str">
        <f>IFERROR(IF(COUNTIF(個人情報!$BI$5:$BI$401,"登録番号" &amp; リスト!O8869)&gt;=1,"",IF(VLOOKUP(O8869,登録者リスト!$A$1:$D$43729,4,FALSE)=基本情報!$D$6,O8869,"")),"")</f>
        <v/>
      </c>
    </row>
    <row r="8870" spans="15:16" x14ac:dyDescent="0.15">
      <c r="O8870">
        <v>8869</v>
      </c>
      <c r="P8870" t="str">
        <f>IFERROR(IF(COUNTIF(個人情報!$BI$5:$BI$401,"登録番号" &amp; リスト!O8870)&gt;=1,"",IF(VLOOKUP(O8870,登録者リスト!$A$1:$D$43729,4,FALSE)=基本情報!$D$6,O8870,"")),"")</f>
        <v/>
      </c>
    </row>
    <row r="8871" spans="15:16" x14ac:dyDescent="0.15">
      <c r="O8871">
        <v>8870</v>
      </c>
      <c r="P8871" t="str">
        <f>IFERROR(IF(COUNTIF(個人情報!$BI$5:$BI$401,"登録番号" &amp; リスト!O8871)&gt;=1,"",IF(VLOOKUP(O8871,登録者リスト!$A$1:$D$43729,4,FALSE)=基本情報!$D$6,O8871,"")),"")</f>
        <v/>
      </c>
    </row>
    <row r="8872" spans="15:16" x14ac:dyDescent="0.15">
      <c r="O8872">
        <v>8871</v>
      </c>
      <c r="P8872" t="str">
        <f>IFERROR(IF(COUNTIF(個人情報!$BI$5:$BI$401,"登録番号" &amp; リスト!O8872)&gt;=1,"",IF(VLOOKUP(O8872,登録者リスト!$A$1:$D$43729,4,FALSE)=基本情報!$D$6,O8872,"")),"")</f>
        <v/>
      </c>
    </row>
    <row r="8873" spans="15:16" x14ac:dyDescent="0.15">
      <c r="O8873">
        <v>8872</v>
      </c>
      <c r="P8873" t="str">
        <f>IFERROR(IF(COUNTIF(個人情報!$BI$5:$BI$401,"登録番号" &amp; リスト!O8873)&gt;=1,"",IF(VLOOKUP(O8873,登録者リスト!$A$1:$D$43729,4,FALSE)=基本情報!$D$6,O8873,"")),"")</f>
        <v/>
      </c>
    </row>
    <row r="8874" spans="15:16" x14ac:dyDescent="0.15">
      <c r="O8874">
        <v>8873</v>
      </c>
      <c r="P8874" t="str">
        <f>IFERROR(IF(COUNTIF(個人情報!$BI$5:$BI$401,"登録番号" &amp; リスト!O8874)&gt;=1,"",IF(VLOOKUP(O8874,登録者リスト!$A$1:$D$43729,4,FALSE)=基本情報!$D$6,O8874,"")),"")</f>
        <v/>
      </c>
    </row>
    <row r="8875" spans="15:16" x14ac:dyDescent="0.15">
      <c r="O8875">
        <v>8874</v>
      </c>
      <c r="P8875" t="str">
        <f>IFERROR(IF(COUNTIF(個人情報!$BI$5:$BI$401,"登録番号" &amp; リスト!O8875)&gt;=1,"",IF(VLOOKUP(O8875,登録者リスト!$A$1:$D$43729,4,FALSE)=基本情報!$D$6,O8875,"")),"")</f>
        <v/>
      </c>
    </row>
    <row r="8876" spans="15:16" x14ac:dyDescent="0.15">
      <c r="O8876">
        <v>8875</v>
      </c>
      <c r="P8876" t="str">
        <f>IFERROR(IF(COUNTIF(個人情報!$BI$5:$BI$401,"登録番号" &amp; リスト!O8876)&gt;=1,"",IF(VLOOKUP(O8876,登録者リスト!$A$1:$D$43729,4,FALSE)=基本情報!$D$6,O8876,"")),"")</f>
        <v/>
      </c>
    </row>
    <row r="8877" spans="15:16" x14ac:dyDescent="0.15">
      <c r="O8877">
        <v>8876</v>
      </c>
      <c r="P8877" t="str">
        <f>IFERROR(IF(COUNTIF(個人情報!$BI$5:$BI$401,"登録番号" &amp; リスト!O8877)&gt;=1,"",IF(VLOOKUP(O8877,登録者リスト!$A$1:$D$43729,4,FALSE)=基本情報!$D$6,O8877,"")),"")</f>
        <v/>
      </c>
    </row>
    <row r="8878" spans="15:16" x14ac:dyDescent="0.15">
      <c r="O8878">
        <v>8877</v>
      </c>
      <c r="P8878" t="str">
        <f>IFERROR(IF(COUNTIF(個人情報!$BI$5:$BI$401,"登録番号" &amp; リスト!O8878)&gt;=1,"",IF(VLOOKUP(O8878,登録者リスト!$A$1:$D$43729,4,FALSE)=基本情報!$D$6,O8878,"")),"")</f>
        <v/>
      </c>
    </row>
    <row r="8879" spans="15:16" x14ac:dyDescent="0.15">
      <c r="O8879">
        <v>8878</v>
      </c>
      <c r="P8879" t="str">
        <f>IFERROR(IF(COUNTIF(個人情報!$BI$5:$BI$401,"登録番号" &amp; リスト!O8879)&gt;=1,"",IF(VLOOKUP(O8879,登録者リスト!$A$1:$D$43729,4,FALSE)=基本情報!$D$6,O8879,"")),"")</f>
        <v/>
      </c>
    </row>
    <row r="8880" spans="15:16" x14ac:dyDescent="0.15">
      <c r="O8880">
        <v>8879</v>
      </c>
      <c r="P8880" t="str">
        <f>IFERROR(IF(COUNTIF(個人情報!$BI$5:$BI$401,"登録番号" &amp; リスト!O8880)&gt;=1,"",IF(VLOOKUP(O8880,登録者リスト!$A$1:$D$43729,4,FALSE)=基本情報!$D$6,O8880,"")),"")</f>
        <v/>
      </c>
    </row>
    <row r="8881" spans="15:16" x14ac:dyDescent="0.15">
      <c r="O8881">
        <v>8880</v>
      </c>
      <c r="P8881" t="str">
        <f>IFERROR(IF(COUNTIF(個人情報!$BI$5:$BI$401,"登録番号" &amp; リスト!O8881)&gt;=1,"",IF(VLOOKUP(O8881,登録者リスト!$A$1:$D$43729,4,FALSE)=基本情報!$D$6,O8881,"")),"")</f>
        <v/>
      </c>
    </row>
    <row r="8882" spans="15:16" x14ac:dyDescent="0.15">
      <c r="O8882">
        <v>8881</v>
      </c>
      <c r="P8882" t="str">
        <f>IFERROR(IF(COUNTIF(個人情報!$BI$5:$BI$401,"登録番号" &amp; リスト!O8882)&gt;=1,"",IF(VLOOKUP(O8882,登録者リスト!$A$1:$D$43729,4,FALSE)=基本情報!$D$6,O8882,"")),"")</f>
        <v/>
      </c>
    </row>
    <row r="8883" spans="15:16" x14ac:dyDescent="0.15">
      <c r="O8883">
        <v>8882</v>
      </c>
      <c r="P8883" t="str">
        <f>IFERROR(IF(COUNTIF(個人情報!$BI$5:$BI$401,"登録番号" &amp; リスト!O8883)&gt;=1,"",IF(VLOOKUP(O8883,登録者リスト!$A$1:$D$43729,4,FALSE)=基本情報!$D$6,O8883,"")),"")</f>
        <v/>
      </c>
    </row>
    <row r="8884" spans="15:16" x14ac:dyDescent="0.15">
      <c r="O8884">
        <v>8883</v>
      </c>
      <c r="P8884" t="str">
        <f>IFERROR(IF(COUNTIF(個人情報!$BI$5:$BI$401,"登録番号" &amp; リスト!O8884)&gt;=1,"",IF(VLOOKUP(O8884,登録者リスト!$A$1:$D$43729,4,FALSE)=基本情報!$D$6,O8884,"")),"")</f>
        <v/>
      </c>
    </row>
    <row r="8885" spans="15:16" x14ac:dyDescent="0.15">
      <c r="O8885">
        <v>8884</v>
      </c>
      <c r="P8885" t="str">
        <f>IFERROR(IF(COUNTIF(個人情報!$BI$5:$BI$401,"登録番号" &amp; リスト!O8885)&gt;=1,"",IF(VLOOKUP(O8885,登録者リスト!$A$1:$D$43729,4,FALSE)=基本情報!$D$6,O8885,"")),"")</f>
        <v/>
      </c>
    </row>
    <row r="8886" spans="15:16" x14ac:dyDescent="0.15">
      <c r="O8886">
        <v>8885</v>
      </c>
      <c r="P8886" t="str">
        <f>IFERROR(IF(COUNTIF(個人情報!$BI$5:$BI$401,"登録番号" &amp; リスト!O8886)&gt;=1,"",IF(VLOOKUP(O8886,登録者リスト!$A$1:$D$43729,4,FALSE)=基本情報!$D$6,O8886,"")),"")</f>
        <v/>
      </c>
    </row>
    <row r="8887" spans="15:16" x14ac:dyDescent="0.15">
      <c r="O8887">
        <v>8886</v>
      </c>
      <c r="P8887" t="str">
        <f>IFERROR(IF(COUNTIF(個人情報!$BI$5:$BI$401,"登録番号" &amp; リスト!O8887)&gt;=1,"",IF(VLOOKUP(O8887,登録者リスト!$A$1:$D$43729,4,FALSE)=基本情報!$D$6,O8887,"")),"")</f>
        <v/>
      </c>
    </row>
    <row r="8888" spans="15:16" x14ac:dyDescent="0.15">
      <c r="O8888">
        <v>8887</v>
      </c>
      <c r="P8888" t="str">
        <f>IFERROR(IF(COUNTIF(個人情報!$BI$5:$BI$401,"登録番号" &amp; リスト!O8888)&gt;=1,"",IF(VLOOKUP(O8888,登録者リスト!$A$1:$D$43729,4,FALSE)=基本情報!$D$6,O8888,"")),"")</f>
        <v/>
      </c>
    </row>
    <row r="8889" spans="15:16" x14ac:dyDescent="0.15">
      <c r="O8889">
        <v>8888</v>
      </c>
      <c r="P8889" t="str">
        <f>IFERROR(IF(COUNTIF(個人情報!$BI$5:$BI$401,"登録番号" &amp; リスト!O8889)&gt;=1,"",IF(VLOOKUP(O8889,登録者リスト!$A$1:$D$43729,4,FALSE)=基本情報!$D$6,O8889,"")),"")</f>
        <v/>
      </c>
    </row>
    <row r="8890" spans="15:16" x14ac:dyDescent="0.15">
      <c r="O8890">
        <v>8889</v>
      </c>
      <c r="P8890" t="str">
        <f>IFERROR(IF(COUNTIF(個人情報!$BI$5:$BI$401,"登録番号" &amp; リスト!O8890)&gt;=1,"",IF(VLOOKUP(O8890,登録者リスト!$A$1:$D$43729,4,FALSE)=基本情報!$D$6,O8890,"")),"")</f>
        <v/>
      </c>
    </row>
    <row r="8891" spans="15:16" x14ac:dyDescent="0.15">
      <c r="O8891">
        <v>8890</v>
      </c>
      <c r="P8891" t="str">
        <f>IFERROR(IF(COUNTIF(個人情報!$BI$5:$BI$401,"登録番号" &amp; リスト!O8891)&gt;=1,"",IF(VLOOKUP(O8891,登録者リスト!$A$1:$D$43729,4,FALSE)=基本情報!$D$6,O8891,"")),"")</f>
        <v/>
      </c>
    </row>
    <row r="8892" spans="15:16" x14ac:dyDescent="0.15">
      <c r="O8892">
        <v>8891</v>
      </c>
      <c r="P8892" t="str">
        <f>IFERROR(IF(COUNTIF(個人情報!$BI$5:$BI$401,"登録番号" &amp; リスト!O8892)&gt;=1,"",IF(VLOOKUP(O8892,登録者リスト!$A$1:$D$43729,4,FALSE)=基本情報!$D$6,O8892,"")),"")</f>
        <v/>
      </c>
    </row>
    <row r="8893" spans="15:16" x14ac:dyDescent="0.15">
      <c r="O8893">
        <v>8892</v>
      </c>
      <c r="P8893" t="str">
        <f>IFERROR(IF(COUNTIF(個人情報!$BI$5:$BI$401,"登録番号" &amp; リスト!O8893)&gt;=1,"",IF(VLOOKUP(O8893,登録者リスト!$A$1:$D$43729,4,FALSE)=基本情報!$D$6,O8893,"")),"")</f>
        <v/>
      </c>
    </row>
    <row r="8894" spans="15:16" x14ac:dyDescent="0.15">
      <c r="O8894">
        <v>8893</v>
      </c>
      <c r="P8894" t="str">
        <f>IFERROR(IF(COUNTIF(個人情報!$BI$5:$BI$401,"登録番号" &amp; リスト!O8894)&gt;=1,"",IF(VLOOKUP(O8894,登録者リスト!$A$1:$D$43729,4,FALSE)=基本情報!$D$6,O8894,"")),"")</f>
        <v/>
      </c>
    </row>
    <row r="8895" spans="15:16" x14ac:dyDescent="0.15">
      <c r="O8895">
        <v>8894</v>
      </c>
      <c r="P8895" t="str">
        <f>IFERROR(IF(COUNTIF(個人情報!$BI$5:$BI$401,"登録番号" &amp; リスト!O8895)&gt;=1,"",IF(VLOOKUP(O8895,登録者リスト!$A$1:$D$43729,4,FALSE)=基本情報!$D$6,O8895,"")),"")</f>
        <v/>
      </c>
    </row>
    <row r="8896" spans="15:16" x14ac:dyDescent="0.15">
      <c r="O8896">
        <v>8895</v>
      </c>
      <c r="P8896" t="str">
        <f>IFERROR(IF(COUNTIF(個人情報!$BI$5:$BI$401,"登録番号" &amp; リスト!O8896)&gt;=1,"",IF(VLOOKUP(O8896,登録者リスト!$A$1:$D$43729,4,FALSE)=基本情報!$D$6,O8896,"")),"")</f>
        <v/>
      </c>
    </row>
    <row r="8897" spans="15:16" x14ac:dyDescent="0.15">
      <c r="O8897">
        <v>8896</v>
      </c>
      <c r="P8897" t="str">
        <f>IFERROR(IF(COUNTIF(個人情報!$BI$5:$BI$401,"登録番号" &amp; リスト!O8897)&gt;=1,"",IF(VLOOKUP(O8897,登録者リスト!$A$1:$D$43729,4,FALSE)=基本情報!$D$6,O8897,"")),"")</f>
        <v/>
      </c>
    </row>
    <row r="8898" spans="15:16" x14ac:dyDescent="0.15">
      <c r="O8898">
        <v>8897</v>
      </c>
      <c r="P8898" t="str">
        <f>IFERROR(IF(COUNTIF(個人情報!$BI$5:$BI$401,"登録番号" &amp; リスト!O8898)&gt;=1,"",IF(VLOOKUP(O8898,登録者リスト!$A$1:$D$43729,4,FALSE)=基本情報!$D$6,O8898,"")),"")</f>
        <v/>
      </c>
    </row>
    <row r="8899" spans="15:16" x14ac:dyDescent="0.15">
      <c r="O8899">
        <v>8898</v>
      </c>
      <c r="P8899" t="str">
        <f>IFERROR(IF(COUNTIF(個人情報!$BI$5:$BI$401,"登録番号" &amp; リスト!O8899)&gt;=1,"",IF(VLOOKUP(O8899,登録者リスト!$A$1:$D$43729,4,FALSE)=基本情報!$D$6,O8899,"")),"")</f>
        <v/>
      </c>
    </row>
    <row r="8900" spans="15:16" x14ac:dyDescent="0.15">
      <c r="O8900">
        <v>8899</v>
      </c>
      <c r="P8900" t="str">
        <f>IFERROR(IF(COUNTIF(個人情報!$BI$5:$BI$401,"登録番号" &amp; リスト!O8900)&gt;=1,"",IF(VLOOKUP(O8900,登録者リスト!$A$1:$D$43729,4,FALSE)=基本情報!$D$6,O8900,"")),"")</f>
        <v/>
      </c>
    </row>
    <row r="8901" spans="15:16" x14ac:dyDescent="0.15">
      <c r="O8901">
        <v>8900</v>
      </c>
      <c r="P8901" t="str">
        <f>IFERROR(IF(COUNTIF(個人情報!$BI$5:$BI$401,"登録番号" &amp; リスト!O8901)&gt;=1,"",IF(VLOOKUP(O8901,登録者リスト!$A$1:$D$43729,4,FALSE)=基本情報!$D$6,O8901,"")),"")</f>
        <v/>
      </c>
    </row>
    <row r="8902" spans="15:16" x14ac:dyDescent="0.15">
      <c r="O8902">
        <v>8901</v>
      </c>
      <c r="P8902" t="str">
        <f>IFERROR(IF(COUNTIF(個人情報!$BI$5:$BI$401,"登録番号" &amp; リスト!O8902)&gt;=1,"",IF(VLOOKUP(O8902,登録者リスト!$A$1:$D$43729,4,FALSE)=基本情報!$D$6,O8902,"")),"")</f>
        <v/>
      </c>
    </row>
    <row r="8903" spans="15:16" x14ac:dyDescent="0.15">
      <c r="O8903">
        <v>8902</v>
      </c>
      <c r="P8903" t="str">
        <f>IFERROR(IF(COUNTIF(個人情報!$BI$5:$BI$401,"登録番号" &amp; リスト!O8903)&gt;=1,"",IF(VLOOKUP(O8903,登録者リスト!$A$1:$D$43729,4,FALSE)=基本情報!$D$6,O8903,"")),"")</f>
        <v/>
      </c>
    </row>
    <row r="8904" spans="15:16" x14ac:dyDescent="0.15">
      <c r="O8904">
        <v>8903</v>
      </c>
      <c r="P8904" t="str">
        <f>IFERROR(IF(COUNTIF(個人情報!$BI$5:$BI$401,"登録番号" &amp; リスト!O8904)&gt;=1,"",IF(VLOOKUP(O8904,登録者リスト!$A$1:$D$43729,4,FALSE)=基本情報!$D$6,O8904,"")),"")</f>
        <v/>
      </c>
    </row>
    <row r="8905" spans="15:16" x14ac:dyDescent="0.15">
      <c r="O8905">
        <v>8904</v>
      </c>
      <c r="P8905" t="str">
        <f>IFERROR(IF(COUNTIF(個人情報!$BI$5:$BI$401,"登録番号" &amp; リスト!O8905)&gt;=1,"",IF(VLOOKUP(O8905,登録者リスト!$A$1:$D$43729,4,FALSE)=基本情報!$D$6,O8905,"")),"")</f>
        <v/>
      </c>
    </row>
    <row r="8906" spans="15:16" x14ac:dyDescent="0.15">
      <c r="O8906">
        <v>8905</v>
      </c>
      <c r="P8906" t="str">
        <f>IFERROR(IF(COUNTIF(個人情報!$BI$5:$BI$401,"登録番号" &amp; リスト!O8906)&gt;=1,"",IF(VLOOKUP(O8906,登録者リスト!$A$1:$D$43729,4,FALSE)=基本情報!$D$6,O8906,"")),"")</f>
        <v/>
      </c>
    </row>
    <row r="8907" spans="15:16" x14ac:dyDescent="0.15">
      <c r="O8907">
        <v>8906</v>
      </c>
      <c r="P8907" t="str">
        <f>IFERROR(IF(COUNTIF(個人情報!$BI$5:$BI$401,"登録番号" &amp; リスト!O8907)&gt;=1,"",IF(VLOOKUP(O8907,登録者リスト!$A$1:$D$43729,4,FALSE)=基本情報!$D$6,O8907,"")),"")</f>
        <v/>
      </c>
    </row>
    <row r="8908" spans="15:16" x14ac:dyDescent="0.15">
      <c r="O8908">
        <v>8907</v>
      </c>
      <c r="P8908" t="str">
        <f>IFERROR(IF(COUNTIF(個人情報!$BI$5:$BI$401,"登録番号" &amp; リスト!O8908)&gt;=1,"",IF(VLOOKUP(O8908,登録者リスト!$A$1:$D$43729,4,FALSE)=基本情報!$D$6,O8908,"")),"")</f>
        <v/>
      </c>
    </row>
    <row r="8909" spans="15:16" x14ac:dyDescent="0.15">
      <c r="O8909">
        <v>8908</v>
      </c>
      <c r="P8909" t="str">
        <f>IFERROR(IF(COUNTIF(個人情報!$BI$5:$BI$401,"登録番号" &amp; リスト!O8909)&gt;=1,"",IF(VLOOKUP(O8909,登録者リスト!$A$1:$D$43729,4,FALSE)=基本情報!$D$6,O8909,"")),"")</f>
        <v/>
      </c>
    </row>
    <row r="8910" spans="15:16" x14ac:dyDescent="0.15">
      <c r="O8910">
        <v>8909</v>
      </c>
      <c r="P8910" t="str">
        <f>IFERROR(IF(COUNTIF(個人情報!$BI$5:$BI$401,"登録番号" &amp; リスト!O8910)&gt;=1,"",IF(VLOOKUP(O8910,登録者リスト!$A$1:$D$43729,4,FALSE)=基本情報!$D$6,O8910,"")),"")</f>
        <v/>
      </c>
    </row>
    <row r="8911" spans="15:16" x14ac:dyDescent="0.15">
      <c r="O8911">
        <v>8910</v>
      </c>
      <c r="P8911" t="str">
        <f>IFERROR(IF(COUNTIF(個人情報!$BI$5:$BI$401,"登録番号" &amp; リスト!O8911)&gt;=1,"",IF(VLOOKUP(O8911,登録者リスト!$A$1:$D$43729,4,FALSE)=基本情報!$D$6,O8911,"")),"")</f>
        <v/>
      </c>
    </row>
    <row r="8912" spans="15:16" x14ac:dyDescent="0.15">
      <c r="O8912">
        <v>8911</v>
      </c>
      <c r="P8912" t="str">
        <f>IFERROR(IF(COUNTIF(個人情報!$BI$5:$BI$401,"登録番号" &amp; リスト!O8912)&gt;=1,"",IF(VLOOKUP(O8912,登録者リスト!$A$1:$D$43729,4,FALSE)=基本情報!$D$6,O8912,"")),"")</f>
        <v/>
      </c>
    </row>
    <row r="8913" spans="15:16" x14ac:dyDescent="0.15">
      <c r="O8913">
        <v>8912</v>
      </c>
      <c r="P8913" t="str">
        <f>IFERROR(IF(COUNTIF(個人情報!$BI$5:$BI$401,"登録番号" &amp; リスト!O8913)&gt;=1,"",IF(VLOOKUP(O8913,登録者リスト!$A$1:$D$43729,4,FALSE)=基本情報!$D$6,O8913,"")),"")</f>
        <v/>
      </c>
    </row>
    <row r="8914" spans="15:16" x14ac:dyDescent="0.15">
      <c r="O8914">
        <v>8913</v>
      </c>
      <c r="P8914" t="str">
        <f>IFERROR(IF(COUNTIF(個人情報!$BI$5:$BI$401,"登録番号" &amp; リスト!O8914)&gt;=1,"",IF(VLOOKUP(O8914,登録者リスト!$A$1:$D$43729,4,FALSE)=基本情報!$D$6,O8914,"")),"")</f>
        <v/>
      </c>
    </row>
    <row r="8915" spans="15:16" x14ac:dyDescent="0.15">
      <c r="O8915">
        <v>8914</v>
      </c>
      <c r="P8915" t="str">
        <f>IFERROR(IF(COUNTIF(個人情報!$BI$5:$BI$401,"登録番号" &amp; リスト!O8915)&gt;=1,"",IF(VLOOKUP(O8915,登録者リスト!$A$1:$D$43729,4,FALSE)=基本情報!$D$6,O8915,"")),"")</f>
        <v/>
      </c>
    </row>
    <row r="8916" spans="15:16" x14ac:dyDescent="0.15">
      <c r="O8916">
        <v>8915</v>
      </c>
      <c r="P8916" t="str">
        <f>IFERROR(IF(COUNTIF(個人情報!$BI$5:$BI$401,"登録番号" &amp; リスト!O8916)&gt;=1,"",IF(VLOOKUP(O8916,登録者リスト!$A$1:$D$43729,4,FALSE)=基本情報!$D$6,O8916,"")),"")</f>
        <v/>
      </c>
    </row>
    <row r="8917" spans="15:16" x14ac:dyDescent="0.15">
      <c r="O8917">
        <v>8916</v>
      </c>
      <c r="P8917" t="str">
        <f>IFERROR(IF(COUNTIF(個人情報!$BI$5:$BI$401,"登録番号" &amp; リスト!O8917)&gt;=1,"",IF(VLOOKUP(O8917,登録者リスト!$A$1:$D$43729,4,FALSE)=基本情報!$D$6,O8917,"")),"")</f>
        <v/>
      </c>
    </row>
    <row r="8918" spans="15:16" x14ac:dyDescent="0.15">
      <c r="O8918">
        <v>8917</v>
      </c>
      <c r="P8918" t="str">
        <f>IFERROR(IF(COUNTIF(個人情報!$BI$5:$BI$401,"登録番号" &amp; リスト!O8918)&gt;=1,"",IF(VLOOKUP(O8918,登録者リスト!$A$1:$D$43729,4,FALSE)=基本情報!$D$6,O8918,"")),"")</f>
        <v/>
      </c>
    </row>
    <row r="8919" spans="15:16" x14ac:dyDescent="0.15">
      <c r="O8919">
        <v>8918</v>
      </c>
      <c r="P8919" t="str">
        <f>IFERROR(IF(COUNTIF(個人情報!$BI$5:$BI$401,"登録番号" &amp; リスト!O8919)&gt;=1,"",IF(VLOOKUP(O8919,登録者リスト!$A$1:$D$43729,4,FALSE)=基本情報!$D$6,O8919,"")),"")</f>
        <v/>
      </c>
    </row>
    <row r="8920" spans="15:16" x14ac:dyDescent="0.15">
      <c r="O8920">
        <v>8919</v>
      </c>
      <c r="P8920" t="str">
        <f>IFERROR(IF(COUNTIF(個人情報!$BI$5:$BI$401,"登録番号" &amp; リスト!O8920)&gt;=1,"",IF(VLOOKUP(O8920,登録者リスト!$A$1:$D$43729,4,FALSE)=基本情報!$D$6,O8920,"")),"")</f>
        <v/>
      </c>
    </row>
    <row r="8921" spans="15:16" x14ac:dyDescent="0.15">
      <c r="O8921">
        <v>8920</v>
      </c>
      <c r="P8921" t="str">
        <f>IFERROR(IF(COUNTIF(個人情報!$BI$5:$BI$401,"登録番号" &amp; リスト!O8921)&gt;=1,"",IF(VLOOKUP(O8921,登録者リスト!$A$1:$D$43729,4,FALSE)=基本情報!$D$6,O8921,"")),"")</f>
        <v/>
      </c>
    </row>
    <row r="8922" spans="15:16" x14ac:dyDescent="0.15">
      <c r="O8922">
        <v>8921</v>
      </c>
      <c r="P8922" t="str">
        <f>IFERROR(IF(COUNTIF(個人情報!$BI$5:$BI$401,"登録番号" &amp; リスト!O8922)&gt;=1,"",IF(VLOOKUP(O8922,登録者リスト!$A$1:$D$43729,4,FALSE)=基本情報!$D$6,O8922,"")),"")</f>
        <v/>
      </c>
    </row>
    <row r="8923" spans="15:16" x14ac:dyDescent="0.15">
      <c r="O8923">
        <v>8922</v>
      </c>
      <c r="P8923" t="str">
        <f>IFERROR(IF(COUNTIF(個人情報!$BI$5:$BI$401,"登録番号" &amp; リスト!O8923)&gt;=1,"",IF(VLOOKUP(O8923,登録者リスト!$A$1:$D$43729,4,FALSE)=基本情報!$D$6,O8923,"")),"")</f>
        <v/>
      </c>
    </row>
    <row r="8924" spans="15:16" x14ac:dyDescent="0.15">
      <c r="O8924">
        <v>8923</v>
      </c>
      <c r="P8924" t="str">
        <f>IFERROR(IF(COUNTIF(個人情報!$BI$5:$BI$401,"登録番号" &amp; リスト!O8924)&gt;=1,"",IF(VLOOKUP(O8924,登録者リスト!$A$1:$D$43729,4,FALSE)=基本情報!$D$6,O8924,"")),"")</f>
        <v/>
      </c>
    </row>
    <row r="8925" spans="15:16" x14ac:dyDescent="0.15">
      <c r="O8925">
        <v>8924</v>
      </c>
      <c r="P8925" t="str">
        <f>IFERROR(IF(COUNTIF(個人情報!$BI$5:$BI$401,"登録番号" &amp; リスト!O8925)&gt;=1,"",IF(VLOOKUP(O8925,登録者リスト!$A$1:$D$43729,4,FALSE)=基本情報!$D$6,O8925,"")),"")</f>
        <v/>
      </c>
    </row>
    <row r="8926" spans="15:16" x14ac:dyDescent="0.15">
      <c r="O8926">
        <v>8925</v>
      </c>
      <c r="P8926" t="str">
        <f>IFERROR(IF(COUNTIF(個人情報!$BI$5:$BI$401,"登録番号" &amp; リスト!O8926)&gt;=1,"",IF(VLOOKUP(O8926,登録者リスト!$A$1:$D$43729,4,FALSE)=基本情報!$D$6,O8926,"")),"")</f>
        <v/>
      </c>
    </row>
    <row r="8927" spans="15:16" x14ac:dyDescent="0.15">
      <c r="O8927">
        <v>8926</v>
      </c>
      <c r="P8927" t="str">
        <f>IFERROR(IF(COUNTIF(個人情報!$BI$5:$BI$401,"登録番号" &amp; リスト!O8927)&gt;=1,"",IF(VLOOKUP(O8927,登録者リスト!$A$1:$D$43729,4,FALSE)=基本情報!$D$6,O8927,"")),"")</f>
        <v/>
      </c>
    </row>
    <row r="8928" spans="15:16" x14ac:dyDescent="0.15">
      <c r="O8928">
        <v>8927</v>
      </c>
      <c r="P8928" t="str">
        <f>IFERROR(IF(COUNTIF(個人情報!$BI$5:$BI$401,"登録番号" &amp; リスト!O8928)&gt;=1,"",IF(VLOOKUP(O8928,登録者リスト!$A$1:$D$43729,4,FALSE)=基本情報!$D$6,O8928,"")),"")</f>
        <v/>
      </c>
    </row>
    <row r="8929" spans="15:16" x14ac:dyDescent="0.15">
      <c r="O8929">
        <v>8928</v>
      </c>
      <c r="P8929" t="str">
        <f>IFERROR(IF(COUNTIF(個人情報!$BI$5:$BI$401,"登録番号" &amp; リスト!O8929)&gt;=1,"",IF(VLOOKUP(O8929,登録者リスト!$A$1:$D$43729,4,FALSE)=基本情報!$D$6,O8929,"")),"")</f>
        <v/>
      </c>
    </row>
    <row r="8930" spans="15:16" x14ac:dyDescent="0.15">
      <c r="O8930">
        <v>8929</v>
      </c>
      <c r="P8930" t="str">
        <f>IFERROR(IF(COUNTIF(個人情報!$BI$5:$BI$401,"登録番号" &amp; リスト!O8930)&gt;=1,"",IF(VLOOKUP(O8930,登録者リスト!$A$1:$D$43729,4,FALSE)=基本情報!$D$6,O8930,"")),"")</f>
        <v/>
      </c>
    </row>
    <row r="8931" spans="15:16" x14ac:dyDescent="0.15">
      <c r="O8931">
        <v>8930</v>
      </c>
      <c r="P8931" t="str">
        <f>IFERROR(IF(COUNTIF(個人情報!$BI$5:$BI$401,"登録番号" &amp; リスト!O8931)&gt;=1,"",IF(VLOOKUP(O8931,登録者リスト!$A$1:$D$43729,4,FALSE)=基本情報!$D$6,O8931,"")),"")</f>
        <v/>
      </c>
    </row>
    <row r="8932" spans="15:16" x14ac:dyDescent="0.15">
      <c r="O8932">
        <v>8931</v>
      </c>
      <c r="P8932" t="str">
        <f>IFERROR(IF(COUNTIF(個人情報!$BI$5:$BI$401,"登録番号" &amp; リスト!O8932)&gt;=1,"",IF(VLOOKUP(O8932,登録者リスト!$A$1:$D$43729,4,FALSE)=基本情報!$D$6,O8932,"")),"")</f>
        <v/>
      </c>
    </row>
    <row r="8933" spans="15:16" x14ac:dyDescent="0.15">
      <c r="O8933">
        <v>8932</v>
      </c>
      <c r="P8933" t="str">
        <f>IFERROR(IF(COUNTIF(個人情報!$BI$5:$BI$401,"登録番号" &amp; リスト!O8933)&gt;=1,"",IF(VLOOKUP(O8933,登録者リスト!$A$1:$D$43729,4,FALSE)=基本情報!$D$6,O8933,"")),"")</f>
        <v/>
      </c>
    </row>
    <row r="8934" spans="15:16" x14ac:dyDescent="0.15">
      <c r="O8934">
        <v>8933</v>
      </c>
      <c r="P8934" t="str">
        <f>IFERROR(IF(COUNTIF(個人情報!$BI$5:$BI$401,"登録番号" &amp; リスト!O8934)&gt;=1,"",IF(VLOOKUP(O8934,登録者リスト!$A$1:$D$43729,4,FALSE)=基本情報!$D$6,O8934,"")),"")</f>
        <v/>
      </c>
    </row>
    <row r="8935" spans="15:16" x14ac:dyDescent="0.15">
      <c r="O8935">
        <v>8934</v>
      </c>
      <c r="P8935" t="str">
        <f>IFERROR(IF(COUNTIF(個人情報!$BI$5:$BI$401,"登録番号" &amp; リスト!O8935)&gt;=1,"",IF(VLOOKUP(O8935,登録者リスト!$A$1:$D$43729,4,FALSE)=基本情報!$D$6,O8935,"")),"")</f>
        <v/>
      </c>
    </row>
    <row r="8936" spans="15:16" x14ac:dyDescent="0.15">
      <c r="O8936">
        <v>8935</v>
      </c>
      <c r="P8936" t="str">
        <f>IFERROR(IF(COUNTIF(個人情報!$BI$5:$BI$401,"登録番号" &amp; リスト!O8936)&gt;=1,"",IF(VLOOKUP(O8936,登録者リスト!$A$1:$D$43729,4,FALSE)=基本情報!$D$6,O8936,"")),"")</f>
        <v/>
      </c>
    </row>
    <row r="8937" spans="15:16" x14ac:dyDescent="0.15">
      <c r="O8937">
        <v>8936</v>
      </c>
      <c r="P8937" t="str">
        <f>IFERROR(IF(COUNTIF(個人情報!$BI$5:$BI$401,"登録番号" &amp; リスト!O8937)&gt;=1,"",IF(VLOOKUP(O8937,登録者リスト!$A$1:$D$43729,4,FALSE)=基本情報!$D$6,O8937,"")),"")</f>
        <v/>
      </c>
    </row>
    <row r="8938" spans="15:16" x14ac:dyDescent="0.15">
      <c r="O8938">
        <v>8937</v>
      </c>
      <c r="P8938" t="str">
        <f>IFERROR(IF(COUNTIF(個人情報!$BI$5:$BI$401,"登録番号" &amp; リスト!O8938)&gt;=1,"",IF(VLOOKUP(O8938,登録者リスト!$A$1:$D$43729,4,FALSE)=基本情報!$D$6,O8938,"")),"")</f>
        <v/>
      </c>
    </row>
    <row r="8939" spans="15:16" x14ac:dyDescent="0.15">
      <c r="O8939">
        <v>8938</v>
      </c>
      <c r="P8939" t="str">
        <f>IFERROR(IF(COUNTIF(個人情報!$BI$5:$BI$401,"登録番号" &amp; リスト!O8939)&gt;=1,"",IF(VLOOKUP(O8939,登録者リスト!$A$1:$D$43729,4,FALSE)=基本情報!$D$6,O8939,"")),"")</f>
        <v/>
      </c>
    </row>
    <row r="8940" spans="15:16" x14ac:dyDescent="0.15">
      <c r="O8940">
        <v>8939</v>
      </c>
      <c r="P8940" t="str">
        <f>IFERROR(IF(COUNTIF(個人情報!$BI$5:$BI$401,"登録番号" &amp; リスト!O8940)&gt;=1,"",IF(VLOOKUP(O8940,登録者リスト!$A$1:$D$43729,4,FALSE)=基本情報!$D$6,O8940,"")),"")</f>
        <v/>
      </c>
    </row>
    <row r="8941" spans="15:16" x14ac:dyDescent="0.15">
      <c r="O8941">
        <v>8940</v>
      </c>
      <c r="P8941" t="str">
        <f>IFERROR(IF(COUNTIF(個人情報!$BI$5:$BI$401,"登録番号" &amp; リスト!O8941)&gt;=1,"",IF(VLOOKUP(O8941,登録者リスト!$A$1:$D$43729,4,FALSE)=基本情報!$D$6,O8941,"")),"")</f>
        <v/>
      </c>
    </row>
    <row r="8942" spans="15:16" x14ac:dyDescent="0.15">
      <c r="O8942">
        <v>8941</v>
      </c>
      <c r="P8942" t="str">
        <f>IFERROR(IF(COUNTIF(個人情報!$BI$5:$BI$401,"登録番号" &amp; リスト!O8942)&gt;=1,"",IF(VLOOKUP(O8942,登録者リスト!$A$1:$D$43729,4,FALSE)=基本情報!$D$6,O8942,"")),"")</f>
        <v/>
      </c>
    </row>
    <row r="8943" spans="15:16" x14ac:dyDescent="0.15">
      <c r="O8943">
        <v>8942</v>
      </c>
      <c r="P8943" t="str">
        <f>IFERROR(IF(COUNTIF(個人情報!$BI$5:$BI$401,"登録番号" &amp; リスト!O8943)&gt;=1,"",IF(VLOOKUP(O8943,登録者リスト!$A$1:$D$43729,4,FALSE)=基本情報!$D$6,O8943,"")),"")</f>
        <v/>
      </c>
    </row>
    <row r="8944" spans="15:16" x14ac:dyDescent="0.15">
      <c r="O8944">
        <v>8943</v>
      </c>
      <c r="P8944" t="str">
        <f>IFERROR(IF(COUNTIF(個人情報!$BI$5:$BI$401,"登録番号" &amp; リスト!O8944)&gt;=1,"",IF(VLOOKUP(O8944,登録者リスト!$A$1:$D$43729,4,FALSE)=基本情報!$D$6,O8944,"")),"")</f>
        <v/>
      </c>
    </row>
    <row r="8945" spans="15:16" x14ac:dyDescent="0.15">
      <c r="O8945">
        <v>8944</v>
      </c>
      <c r="P8945" t="str">
        <f>IFERROR(IF(COUNTIF(個人情報!$BI$5:$BI$401,"登録番号" &amp; リスト!O8945)&gt;=1,"",IF(VLOOKUP(O8945,登録者リスト!$A$1:$D$43729,4,FALSE)=基本情報!$D$6,O8945,"")),"")</f>
        <v/>
      </c>
    </row>
    <row r="8946" spans="15:16" x14ac:dyDescent="0.15">
      <c r="O8946">
        <v>8945</v>
      </c>
      <c r="P8946" t="str">
        <f>IFERROR(IF(COUNTIF(個人情報!$BI$5:$BI$401,"登録番号" &amp; リスト!O8946)&gt;=1,"",IF(VLOOKUP(O8946,登録者リスト!$A$1:$D$43729,4,FALSE)=基本情報!$D$6,O8946,"")),"")</f>
        <v/>
      </c>
    </row>
    <row r="8947" spans="15:16" x14ac:dyDescent="0.15">
      <c r="O8947">
        <v>8946</v>
      </c>
      <c r="P8947" t="str">
        <f>IFERROR(IF(COUNTIF(個人情報!$BI$5:$BI$401,"登録番号" &amp; リスト!O8947)&gt;=1,"",IF(VLOOKUP(O8947,登録者リスト!$A$1:$D$43729,4,FALSE)=基本情報!$D$6,O8947,"")),"")</f>
        <v/>
      </c>
    </row>
    <row r="8948" spans="15:16" x14ac:dyDescent="0.15">
      <c r="O8948">
        <v>8947</v>
      </c>
      <c r="P8948" t="str">
        <f>IFERROR(IF(COUNTIF(個人情報!$BI$5:$BI$401,"登録番号" &amp; リスト!O8948)&gt;=1,"",IF(VLOOKUP(O8948,登録者リスト!$A$1:$D$43729,4,FALSE)=基本情報!$D$6,O8948,"")),"")</f>
        <v/>
      </c>
    </row>
    <row r="8949" spans="15:16" x14ac:dyDescent="0.15">
      <c r="O8949">
        <v>8948</v>
      </c>
      <c r="P8949" t="str">
        <f>IFERROR(IF(COUNTIF(個人情報!$BI$5:$BI$401,"登録番号" &amp; リスト!O8949)&gt;=1,"",IF(VLOOKUP(O8949,登録者リスト!$A$1:$D$43729,4,FALSE)=基本情報!$D$6,O8949,"")),"")</f>
        <v/>
      </c>
    </row>
    <row r="8950" spans="15:16" x14ac:dyDescent="0.15">
      <c r="O8950">
        <v>8949</v>
      </c>
      <c r="P8950" t="str">
        <f>IFERROR(IF(COUNTIF(個人情報!$BI$5:$BI$401,"登録番号" &amp; リスト!O8950)&gt;=1,"",IF(VLOOKUP(O8950,登録者リスト!$A$1:$D$43729,4,FALSE)=基本情報!$D$6,O8950,"")),"")</f>
        <v/>
      </c>
    </row>
    <row r="8951" spans="15:16" x14ac:dyDescent="0.15">
      <c r="O8951">
        <v>8950</v>
      </c>
      <c r="P8951" t="str">
        <f>IFERROR(IF(COUNTIF(個人情報!$BI$5:$BI$401,"登録番号" &amp; リスト!O8951)&gt;=1,"",IF(VLOOKUP(O8951,登録者リスト!$A$1:$D$43729,4,FALSE)=基本情報!$D$6,O8951,"")),"")</f>
        <v/>
      </c>
    </row>
    <row r="8952" spans="15:16" x14ac:dyDescent="0.15">
      <c r="O8952">
        <v>8951</v>
      </c>
      <c r="P8952" t="str">
        <f>IFERROR(IF(COUNTIF(個人情報!$BI$5:$BI$401,"登録番号" &amp; リスト!O8952)&gt;=1,"",IF(VLOOKUP(O8952,登録者リスト!$A$1:$D$43729,4,FALSE)=基本情報!$D$6,O8952,"")),"")</f>
        <v/>
      </c>
    </row>
    <row r="8953" spans="15:16" x14ac:dyDescent="0.15">
      <c r="O8953">
        <v>8952</v>
      </c>
      <c r="P8953" t="str">
        <f>IFERROR(IF(COUNTIF(個人情報!$BI$5:$BI$401,"登録番号" &amp; リスト!O8953)&gt;=1,"",IF(VLOOKUP(O8953,登録者リスト!$A$1:$D$43729,4,FALSE)=基本情報!$D$6,O8953,"")),"")</f>
        <v/>
      </c>
    </row>
    <row r="8954" spans="15:16" x14ac:dyDescent="0.15">
      <c r="O8954">
        <v>8953</v>
      </c>
      <c r="P8954" t="str">
        <f>IFERROR(IF(COUNTIF(個人情報!$BI$5:$BI$401,"登録番号" &amp; リスト!O8954)&gt;=1,"",IF(VLOOKUP(O8954,登録者リスト!$A$1:$D$43729,4,FALSE)=基本情報!$D$6,O8954,"")),"")</f>
        <v/>
      </c>
    </row>
    <row r="8955" spans="15:16" x14ac:dyDescent="0.15">
      <c r="O8955">
        <v>8954</v>
      </c>
      <c r="P8955" t="str">
        <f>IFERROR(IF(COUNTIF(個人情報!$BI$5:$BI$401,"登録番号" &amp; リスト!O8955)&gt;=1,"",IF(VLOOKUP(O8955,登録者リスト!$A$1:$D$43729,4,FALSE)=基本情報!$D$6,O8955,"")),"")</f>
        <v/>
      </c>
    </row>
    <row r="8956" spans="15:16" x14ac:dyDescent="0.15">
      <c r="O8956">
        <v>8955</v>
      </c>
      <c r="P8956" t="str">
        <f>IFERROR(IF(COUNTIF(個人情報!$BI$5:$BI$401,"登録番号" &amp; リスト!O8956)&gt;=1,"",IF(VLOOKUP(O8956,登録者リスト!$A$1:$D$43729,4,FALSE)=基本情報!$D$6,O8956,"")),"")</f>
        <v/>
      </c>
    </row>
    <row r="8957" spans="15:16" x14ac:dyDescent="0.15">
      <c r="O8957">
        <v>8956</v>
      </c>
      <c r="P8957" t="str">
        <f>IFERROR(IF(COUNTIF(個人情報!$BI$5:$BI$401,"登録番号" &amp; リスト!O8957)&gt;=1,"",IF(VLOOKUP(O8957,登録者リスト!$A$1:$D$43729,4,FALSE)=基本情報!$D$6,O8957,"")),"")</f>
        <v/>
      </c>
    </row>
    <row r="8958" spans="15:16" x14ac:dyDescent="0.15">
      <c r="O8958">
        <v>8957</v>
      </c>
      <c r="P8958" t="str">
        <f>IFERROR(IF(COUNTIF(個人情報!$BI$5:$BI$401,"登録番号" &amp; リスト!O8958)&gt;=1,"",IF(VLOOKUP(O8958,登録者リスト!$A$1:$D$43729,4,FALSE)=基本情報!$D$6,O8958,"")),"")</f>
        <v/>
      </c>
    </row>
    <row r="8959" spans="15:16" x14ac:dyDescent="0.15">
      <c r="O8959">
        <v>8958</v>
      </c>
      <c r="P8959" t="str">
        <f>IFERROR(IF(COUNTIF(個人情報!$BI$5:$BI$401,"登録番号" &amp; リスト!O8959)&gt;=1,"",IF(VLOOKUP(O8959,登録者リスト!$A$1:$D$43729,4,FALSE)=基本情報!$D$6,O8959,"")),"")</f>
        <v/>
      </c>
    </row>
    <row r="8960" spans="15:16" x14ac:dyDescent="0.15">
      <c r="O8960">
        <v>8959</v>
      </c>
      <c r="P8960" t="str">
        <f>IFERROR(IF(COUNTIF(個人情報!$BI$5:$BI$401,"登録番号" &amp; リスト!O8960)&gt;=1,"",IF(VLOOKUP(O8960,登録者リスト!$A$1:$D$43729,4,FALSE)=基本情報!$D$6,O8960,"")),"")</f>
        <v/>
      </c>
    </row>
    <row r="8961" spans="15:16" x14ac:dyDescent="0.15">
      <c r="O8961">
        <v>8960</v>
      </c>
      <c r="P8961" t="str">
        <f>IFERROR(IF(COUNTIF(個人情報!$BI$5:$BI$401,"登録番号" &amp; リスト!O8961)&gt;=1,"",IF(VLOOKUP(O8961,登録者リスト!$A$1:$D$43729,4,FALSE)=基本情報!$D$6,O8961,"")),"")</f>
        <v/>
      </c>
    </row>
    <row r="8962" spans="15:16" x14ac:dyDescent="0.15">
      <c r="O8962">
        <v>8961</v>
      </c>
      <c r="P8962" t="str">
        <f>IFERROR(IF(COUNTIF(個人情報!$BI$5:$BI$401,"登録番号" &amp; リスト!O8962)&gt;=1,"",IF(VLOOKUP(O8962,登録者リスト!$A$1:$D$43729,4,FALSE)=基本情報!$D$6,O8962,"")),"")</f>
        <v/>
      </c>
    </row>
    <row r="8963" spans="15:16" x14ac:dyDescent="0.15">
      <c r="O8963">
        <v>8962</v>
      </c>
      <c r="P8963" t="str">
        <f>IFERROR(IF(COUNTIF(個人情報!$BI$5:$BI$401,"登録番号" &amp; リスト!O8963)&gt;=1,"",IF(VLOOKUP(O8963,登録者リスト!$A$1:$D$43729,4,FALSE)=基本情報!$D$6,O8963,"")),"")</f>
        <v/>
      </c>
    </row>
    <row r="8964" spans="15:16" x14ac:dyDescent="0.15">
      <c r="O8964">
        <v>8963</v>
      </c>
      <c r="P8964" t="str">
        <f>IFERROR(IF(COUNTIF(個人情報!$BI$5:$BI$401,"登録番号" &amp; リスト!O8964)&gt;=1,"",IF(VLOOKUP(O8964,登録者リスト!$A$1:$D$43729,4,FALSE)=基本情報!$D$6,O8964,"")),"")</f>
        <v/>
      </c>
    </row>
    <row r="8965" spans="15:16" x14ac:dyDescent="0.15">
      <c r="O8965">
        <v>8964</v>
      </c>
      <c r="P8965" t="str">
        <f>IFERROR(IF(COUNTIF(個人情報!$BI$5:$BI$401,"登録番号" &amp; リスト!O8965)&gt;=1,"",IF(VLOOKUP(O8965,登録者リスト!$A$1:$D$43729,4,FALSE)=基本情報!$D$6,O8965,"")),"")</f>
        <v/>
      </c>
    </row>
    <row r="8966" spans="15:16" x14ac:dyDescent="0.15">
      <c r="O8966">
        <v>8965</v>
      </c>
      <c r="P8966" t="str">
        <f>IFERROR(IF(COUNTIF(個人情報!$BI$5:$BI$401,"登録番号" &amp; リスト!O8966)&gt;=1,"",IF(VLOOKUP(O8966,登録者リスト!$A$1:$D$43729,4,FALSE)=基本情報!$D$6,O8966,"")),"")</f>
        <v/>
      </c>
    </row>
    <row r="8967" spans="15:16" x14ac:dyDescent="0.15">
      <c r="O8967">
        <v>8966</v>
      </c>
      <c r="P8967" t="str">
        <f>IFERROR(IF(COUNTIF(個人情報!$BI$5:$BI$401,"登録番号" &amp; リスト!O8967)&gt;=1,"",IF(VLOOKUP(O8967,登録者リスト!$A$1:$D$43729,4,FALSE)=基本情報!$D$6,O8967,"")),"")</f>
        <v/>
      </c>
    </row>
    <row r="8968" spans="15:16" x14ac:dyDescent="0.15">
      <c r="O8968">
        <v>8967</v>
      </c>
      <c r="P8968" t="str">
        <f>IFERROR(IF(COUNTIF(個人情報!$BI$5:$BI$401,"登録番号" &amp; リスト!O8968)&gt;=1,"",IF(VLOOKUP(O8968,登録者リスト!$A$1:$D$43729,4,FALSE)=基本情報!$D$6,O8968,"")),"")</f>
        <v/>
      </c>
    </row>
    <row r="8969" spans="15:16" x14ac:dyDescent="0.15">
      <c r="O8969">
        <v>8968</v>
      </c>
      <c r="P8969" t="str">
        <f>IFERROR(IF(COUNTIF(個人情報!$BI$5:$BI$401,"登録番号" &amp; リスト!O8969)&gt;=1,"",IF(VLOOKUP(O8969,登録者リスト!$A$1:$D$43729,4,FALSE)=基本情報!$D$6,O8969,"")),"")</f>
        <v/>
      </c>
    </row>
    <row r="8970" spans="15:16" x14ac:dyDescent="0.15">
      <c r="O8970">
        <v>8969</v>
      </c>
      <c r="P8970" t="str">
        <f>IFERROR(IF(COUNTIF(個人情報!$BI$5:$BI$401,"登録番号" &amp; リスト!O8970)&gt;=1,"",IF(VLOOKUP(O8970,登録者リスト!$A$1:$D$43729,4,FALSE)=基本情報!$D$6,O8970,"")),"")</f>
        <v/>
      </c>
    </row>
    <row r="8971" spans="15:16" x14ac:dyDescent="0.15">
      <c r="O8971">
        <v>8970</v>
      </c>
      <c r="P8971" t="str">
        <f>IFERROR(IF(COUNTIF(個人情報!$BI$5:$BI$401,"登録番号" &amp; リスト!O8971)&gt;=1,"",IF(VLOOKUP(O8971,登録者リスト!$A$1:$D$43729,4,FALSE)=基本情報!$D$6,O8971,"")),"")</f>
        <v/>
      </c>
    </row>
    <row r="8972" spans="15:16" x14ac:dyDescent="0.15">
      <c r="O8972">
        <v>8971</v>
      </c>
      <c r="P8972" t="str">
        <f>IFERROR(IF(COUNTIF(個人情報!$BI$5:$BI$401,"登録番号" &amp; リスト!O8972)&gt;=1,"",IF(VLOOKUP(O8972,登録者リスト!$A$1:$D$43729,4,FALSE)=基本情報!$D$6,O8972,"")),"")</f>
        <v/>
      </c>
    </row>
    <row r="8973" spans="15:16" x14ac:dyDescent="0.15">
      <c r="O8973">
        <v>8972</v>
      </c>
      <c r="P8973" t="str">
        <f>IFERROR(IF(COUNTIF(個人情報!$BI$5:$BI$401,"登録番号" &amp; リスト!O8973)&gt;=1,"",IF(VLOOKUP(O8973,登録者リスト!$A$1:$D$43729,4,FALSE)=基本情報!$D$6,O8973,"")),"")</f>
        <v/>
      </c>
    </row>
    <row r="8974" spans="15:16" x14ac:dyDescent="0.15">
      <c r="O8974">
        <v>8973</v>
      </c>
      <c r="P8974" t="str">
        <f>IFERROR(IF(COUNTIF(個人情報!$BI$5:$BI$401,"登録番号" &amp; リスト!O8974)&gt;=1,"",IF(VLOOKUP(O8974,登録者リスト!$A$1:$D$43729,4,FALSE)=基本情報!$D$6,O8974,"")),"")</f>
        <v/>
      </c>
    </row>
    <row r="8975" spans="15:16" x14ac:dyDescent="0.15">
      <c r="O8975">
        <v>8974</v>
      </c>
      <c r="P8975" t="str">
        <f>IFERROR(IF(COUNTIF(個人情報!$BI$5:$BI$401,"登録番号" &amp; リスト!O8975)&gt;=1,"",IF(VLOOKUP(O8975,登録者リスト!$A$1:$D$43729,4,FALSE)=基本情報!$D$6,O8975,"")),"")</f>
        <v/>
      </c>
    </row>
    <row r="8976" spans="15:16" x14ac:dyDescent="0.15">
      <c r="O8976">
        <v>8975</v>
      </c>
      <c r="P8976" t="str">
        <f>IFERROR(IF(COUNTIF(個人情報!$BI$5:$BI$401,"登録番号" &amp; リスト!O8976)&gt;=1,"",IF(VLOOKUP(O8976,登録者リスト!$A$1:$D$43729,4,FALSE)=基本情報!$D$6,O8976,"")),"")</f>
        <v/>
      </c>
    </row>
    <row r="8977" spans="15:16" x14ac:dyDescent="0.15">
      <c r="O8977">
        <v>8976</v>
      </c>
      <c r="P8977" t="str">
        <f>IFERROR(IF(COUNTIF(個人情報!$BI$5:$BI$401,"登録番号" &amp; リスト!O8977)&gt;=1,"",IF(VLOOKUP(O8977,登録者リスト!$A$1:$D$43729,4,FALSE)=基本情報!$D$6,O8977,"")),"")</f>
        <v/>
      </c>
    </row>
    <row r="8978" spans="15:16" x14ac:dyDescent="0.15">
      <c r="O8978">
        <v>8977</v>
      </c>
      <c r="P8978" t="str">
        <f>IFERROR(IF(COUNTIF(個人情報!$BI$5:$BI$401,"登録番号" &amp; リスト!O8978)&gt;=1,"",IF(VLOOKUP(O8978,登録者リスト!$A$1:$D$43729,4,FALSE)=基本情報!$D$6,O8978,"")),"")</f>
        <v/>
      </c>
    </row>
    <row r="8979" spans="15:16" x14ac:dyDescent="0.15">
      <c r="O8979">
        <v>8978</v>
      </c>
      <c r="P8979" t="str">
        <f>IFERROR(IF(COUNTIF(個人情報!$BI$5:$BI$401,"登録番号" &amp; リスト!O8979)&gt;=1,"",IF(VLOOKUP(O8979,登録者リスト!$A$1:$D$43729,4,FALSE)=基本情報!$D$6,O8979,"")),"")</f>
        <v/>
      </c>
    </row>
    <row r="8980" spans="15:16" x14ac:dyDescent="0.15">
      <c r="O8980">
        <v>8979</v>
      </c>
      <c r="P8980" t="str">
        <f>IFERROR(IF(COUNTIF(個人情報!$BI$5:$BI$401,"登録番号" &amp; リスト!O8980)&gt;=1,"",IF(VLOOKUP(O8980,登録者リスト!$A$1:$D$43729,4,FALSE)=基本情報!$D$6,O8980,"")),"")</f>
        <v/>
      </c>
    </row>
    <row r="8981" spans="15:16" x14ac:dyDescent="0.15">
      <c r="O8981">
        <v>8980</v>
      </c>
      <c r="P8981" t="str">
        <f>IFERROR(IF(COUNTIF(個人情報!$BI$5:$BI$401,"登録番号" &amp; リスト!O8981)&gt;=1,"",IF(VLOOKUP(O8981,登録者リスト!$A$1:$D$43729,4,FALSE)=基本情報!$D$6,O8981,"")),"")</f>
        <v/>
      </c>
    </row>
    <row r="8982" spans="15:16" x14ac:dyDescent="0.15">
      <c r="O8982">
        <v>8981</v>
      </c>
      <c r="P8982" t="str">
        <f>IFERROR(IF(COUNTIF(個人情報!$BI$5:$BI$401,"登録番号" &amp; リスト!O8982)&gt;=1,"",IF(VLOOKUP(O8982,登録者リスト!$A$1:$D$43729,4,FALSE)=基本情報!$D$6,O8982,"")),"")</f>
        <v/>
      </c>
    </row>
    <row r="8983" spans="15:16" x14ac:dyDescent="0.15">
      <c r="O8983">
        <v>8982</v>
      </c>
      <c r="P8983" t="str">
        <f>IFERROR(IF(COUNTIF(個人情報!$BI$5:$BI$401,"登録番号" &amp; リスト!O8983)&gt;=1,"",IF(VLOOKUP(O8983,登録者リスト!$A$1:$D$43729,4,FALSE)=基本情報!$D$6,O8983,"")),"")</f>
        <v/>
      </c>
    </row>
    <row r="8984" spans="15:16" x14ac:dyDescent="0.15">
      <c r="O8984">
        <v>8983</v>
      </c>
      <c r="P8984" t="str">
        <f>IFERROR(IF(COUNTIF(個人情報!$BI$5:$BI$401,"登録番号" &amp; リスト!O8984)&gt;=1,"",IF(VLOOKUP(O8984,登録者リスト!$A$1:$D$43729,4,FALSE)=基本情報!$D$6,O8984,"")),"")</f>
        <v/>
      </c>
    </row>
    <row r="8985" spans="15:16" x14ac:dyDescent="0.15">
      <c r="O8985">
        <v>8984</v>
      </c>
      <c r="P8985" t="str">
        <f>IFERROR(IF(COUNTIF(個人情報!$BI$5:$BI$401,"登録番号" &amp; リスト!O8985)&gt;=1,"",IF(VLOOKUP(O8985,登録者リスト!$A$1:$D$43729,4,FALSE)=基本情報!$D$6,O8985,"")),"")</f>
        <v/>
      </c>
    </row>
    <row r="8986" spans="15:16" x14ac:dyDescent="0.15">
      <c r="O8986">
        <v>8985</v>
      </c>
      <c r="P8986" t="str">
        <f>IFERROR(IF(COUNTIF(個人情報!$BI$5:$BI$401,"登録番号" &amp; リスト!O8986)&gt;=1,"",IF(VLOOKUP(O8986,登録者リスト!$A$1:$D$43729,4,FALSE)=基本情報!$D$6,O8986,"")),"")</f>
        <v/>
      </c>
    </row>
    <row r="8987" spans="15:16" x14ac:dyDescent="0.15">
      <c r="O8987">
        <v>8986</v>
      </c>
      <c r="P8987" t="str">
        <f>IFERROR(IF(COUNTIF(個人情報!$BI$5:$BI$401,"登録番号" &amp; リスト!O8987)&gt;=1,"",IF(VLOOKUP(O8987,登録者リスト!$A$1:$D$43729,4,FALSE)=基本情報!$D$6,O8987,"")),"")</f>
        <v/>
      </c>
    </row>
    <row r="8988" spans="15:16" x14ac:dyDescent="0.15">
      <c r="O8988">
        <v>8987</v>
      </c>
      <c r="P8988" t="str">
        <f>IFERROR(IF(COUNTIF(個人情報!$BI$5:$BI$401,"登録番号" &amp; リスト!O8988)&gt;=1,"",IF(VLOOKUP(O8988,登録者リスト!$A$1:$D$43729,4,FALSE)=基本情報!$D$6,O8988,"")),"")</f>
        <v/>
      </c>
    </row>
    <row r="8989" spans="15:16" x14ac:dyDescent="0.15">
      <c r="O8989">
        <v>8988</v>
      </c>
      <c r="P8989" t="str">
        <f>IFERROR(IF(COUNTIF(個人情報!$BI$5:$BI$401,"登録番号" &amp; リスト!O8989)&gt;=1,"",IF(VLOOKUP(O8989,登録者リスト!$A$1:$D$43729,4,FALSE)=基本情報!$D$6,O8989,"")),"")</f>
        <v/>
      </c>
    </row>
    <row r="8990" spans="15:16" x14ac:dyDescent="0.15">
      <c r="O8990">
        <v>8989</v>
      </c>
      <c r="P8990" t="str">
        <f>IFERROR(IF(COUNTIF(個人情報!$BI$5:$BI$401,"登録番号" &amp; リスト!O8990)&gt;=1,"",IF(VLOOKUP(O8990,登録者リスト!$A$1:$D$43729,4,FALSE)=基本情報!$D$6,O8990,"")),"")</f>
        <v/>
      </c>
    </row>
    <row r="8991" spans="15:16" x14ac:dyDescent="0.15">
      <c r="O8991">
        <v>8990</v>
      </c>
      <c r="P8991" t="str">
        <f>IFERROR(IF(COUNTIF(個人情報!$BI$5:$BI$401,"登録番号" &amp; リスト!O8991)&gt;=1,"",IF(VLOOKUP(O8991,登録者リスト!$A$1:$D$43729,4,FALSE)=基本情報!$D$6,O8991,"")),"")</f>
        <v/>
      </c>
    </row>
    <row r="8992" spans="15:16" x14ac:dyDescent="0.15">
      <c r="O8992">
        <v>8991</v>
      </c>
      <c r="P8992" t="str">
        <f>IFERROR(IF(COUNTIF(個人情報!$BI$5:$BI$401,"登録番号" &amp; リスト!O8992)&gt;=1,"",IF(VLOOKUP(O8992,登録者リスト!$A$1:$D$43729,4,FALSE)=基本情報!$D$6,O8992,"")),"")</f>
        <v/>
      </c>
    </row>
    <row r="8993" spans="15:16" x14ac:dyDescent="0.15">
      <c r="O8993">
        <v>8992</v>
      </c>
      <c r="P8993" t="str">
        <f>IFERROR(IF(COUNTIF(個人情報!$BI$5:$BI$401,"登録番号" &amp; リスト!O8993)&gt;=1,"",IF(VLOOKUP(O8993,登録者リスト!$A$1:$D$43729,4,FALSE)=基本情報!$D$6,O8993,"")),"")</f>
        <v/>
      </c>
    </row>
    <row r="8994" spans="15:16" x14ac:dyDescent="0.15">
      <c r="O8994">
        <v>8993</v>
      </c>
      <c r="P8994" t="str">
        <f>IFERROR(IF(COUNTIF(個人情報!$BI$5:$BI$401,"登録番号" &amp; リスト!O8994)&gt;=1,"",IF(VLOOKUP(O8994,登録者リスト!$A$1:$D$43729,4,FALSE)=基本情報!$D$6,O8994,"")),"")</f>
        <v/>
      </c>
    </row>
    <row r="8995" spans="15:16" x14ac:dyDescent="0.15">
      <c r="O8995">
        <v>8994</v>
      </c>
      <c r="P8995" t="str">
        <f>IFERROR(IF(COUNTIF(個人情報!$BI$5:$BI$401,"登録番号" &amp; リスト!O8995)&gt;=1,"",IF(VLOOKUP(O8995,登録者リスト!$A$1:$D$43729,4,FALSE)=基本情報!$D$6,O8995,"")),"")</f>
        <v/>
      </c>
    </row>
    <row r="8996" spans="15:16" x14ac:dyDescent="0.15">
      <c r="O8996">
        <v>8995</v>
      </c>
      <c r="P8996" t="str">
        <f>IFERROR(IF(COUNTIF(個人情報!$BI$5:$BI$401,"登録番号" &amp; リスト!O8996)&gt;=1,"",IF(VLOOKUP(O8996,登録者リスト!$A$1:$D$43729,4,FALSE)=基本情報!$D$6,O8996,"")),"")</f>
        <v/>
      </c>
    </row>
    <row r="8997" spans="15:16" x14ac:dyDescent="0.15">
      <c r="O8997">
        <v>8996</v>
      </c>
      <c r="P8997" t="str">
        <f>IFERROR(IF(COUNTIF(個人情報!$BI$5:$BI$401,"登録番号" &amp; リスト!O8997)&gt;=1,"",IF(VLOOKUP(O8997,登録者リスト!$A$1:$D$43729,4,FALSE)=基本情報!$D$6,O8997,"")),"")</f>
        <v/>
      </c>
    </row>
    <row r="8998" spans="15:16" x14ac:dyDescent="0.15">
      <c r="O8998">
        <v>8997</v>
      </c>
      <c r="P8998" t="str">
        <f>IFERROR(IF(COUNTIF(個人情報!$BI$5:$BI$401,"登録番号" &amp; リスト!O8998)&gt;=1,"",IF(VLOOKUP(O8998,登録者リスト!$A$1:$D$43729,4,FALSE)=基本情報!$D$6,O8998,"")),"")</f>
        <v/>
      </c>
    </row>
    <row r="8999" spans="15:16" x14ac:dyDescent="0.15">
      <c r="O8999">
        <v>8998</v>
      </c>
      <c r="P8999" t="str">
        <f>IFERROR(IF(COUNTIF(個人情報!$BI$5:$BI$401,"登録番号" &amp; リスト!O8999)&gt;=1,"",IF(VLOOKUP(O8999,登録者リスト!$A$1:$D$43729,4,FALSE)=基本情報!$D$6,O8999,"")),"")</f>
        <v/>
      </c>
    </row>
    <row r="9000" spans="15:16" x14ac:dyDescent="0.15">
      <c r="O9000">
        <v>8999</v>
      </c>
      <c r="P9000" t="str">
        <f>IFERROR(IF(COUNTIF(個人情報!$BI$5:$BI$401,"登録番号" &amp; リスト!O9000)&gt;=1,"",IF(VLOOKUP(O9000,登録者リスト!$A$1:$D$43729,4,FALSE)=基本情報!$D$6,O9000,"")),"")</f>
        <v/>
      </c>
    </row>
    <row r="9001" spans="15:16" x14ac:dyDescent="0.15">
      <c r="O9001">
        <v>9000</v>
      </c>
      <c r="P9001" t="str">
        <f>IFERROR(IF(COUNTIF(個人情報!$BI$5:$BI$401,"登録番号" &amp; リスト!O9001)&gt;=1,"",IF(VLOOKUP(O9001,登録者リスト!$A$1:$D$43729,4,FALSE)=基本情報!$D$6,O9001,"")),"")</f>
        <v/>
      </c>
    </row>
    <row r="9002" spans="15:16" x14ac:dyDescent="0.15">
      <c r="O9002">
        <v>9001</v>
      </c>
      <c r="P9002" t="str">
        <f>IFERROR(IF(COUNTIF(個人情報!$BI$5:$BI$401,"登録番号" &amp; リスト!O9002)&gt;=1,"",IF(VLOOKUP(O9002,登録者リスト!$A$1:$D$43729,4,FALSE)=基本情報!$D$6,O9002,"")),"")</f>
        <v/>
      </c>
    </row>
    <row r="9003" spans="15:16" x14ac:dyDescent="0.15">
      <c r="O9003">
        <v>9002</v>
      </c>
      <c r="P9003" t="str">
        <f>IFERROR(IF(COUNTIF(個人情報!$BI$5:$BI$401,"登録番号" &amp; リスト!O9003)&gt;=1,"",IF(VLOOKUP(O9003,登録者リスト!$A$1:$D$43729,4,FALSE)=基本情報!$D$6,O9003,"")),"")</f>
        <v/>
      </c>
    </row>
    <row r="9004" spans="15:16" x14ac:dyDescent="0.15">
      <c r="O9004">
        <v>9003</v>
      </c>
      <c r="P9004" t="str">
        <f>IFERROR(IF(COUNTIF(個人情報!$BI$5:$BI$401,"登録番号" &amp; リスト!O9004)&gt;=1,"",IF(VLOOKUP(O9004,登録者リスト!$A$1:$D$43729,4,FALSE)=基本情報!$D$6,O9004,"")),"")</f>
        <v/>
      </c>
    </row>
    <row r="9005" spans="15:16" x14ac:dyDescent="0.15">
      <c r="O9005">
        <v>9004</v>
      </c>
      <c r="P9005" t="str">
        <f>IFERROR(IF(COUNTIF(個人情報!$BI$5:$BI$401,"登録番号" &amp; リスト!O9005)&gt;=1,"",IF(VLOOKUP(O9005,登録者リスト!$A$1:$D$43729,4,FALSE)=基本情報!$D$6,O9005,"")),"")</f>
        <v/>
      </c>
    </row>
    <row r="9006" spans="15:16" x14ac:dyDescent="0.15">
      <c r="O9006">
        <v>9005</v>
      </c>
      <c r="P9006" t="str">
        <f>IFERROR(IF(COUNTIF(個人情報!$BI$5:$BI$401,"登録番号" &amp; リスト!O9006)&gt;=1,"",IF(VLOOKUP(O9006,登録者リスト!$A$1:$D$43729,4,FALSE)=基本情報!$D$6,O9006,"")),"")</f>
        <v/>
      </c>
    </row>
    <row r="9007" spans="15:16" x14ac:dyDescent="0.15">
      <c r="O9007">
        <v>9006</v>
      </c>
      <c r="P9007" t="str">
        <f>IFERROR(IF(COUNTIF(個人情報!$BI$5:$BI$401,"登録番号" &amp; リスト!O9007)&gt;=1,"",IF(VLOOKUP(O9007,登録者リスト!$A$1:$D$43729,4,FALSE)=基本情報!$D$6,O9007,"")),"")</f>
        <v/>
      </c>
    </row>
    <row r="9008" spans="15:16" x14ac:dyDescent="0.15">
      <c r="O9008">
        <v>9007</v>
      </c>
      <c r="P9008" t="str">
        <f>IFERROR(IF(COUNTIF(個人情報!$BI$5:$BI$401,"登録番号" &amp; リスト!O9008)&gt;=1,"",IF(VLOOKUP(O9008,登録者リスト!$A$1:$D$43729,4,FALSE)=基本情報!$D$6,O9008,"")),"")</f>
        <v/>
      </c>
    </row>
    <row r="9009" spans="15:16" x14ac:dyDescent="0.15">
      <c r="O9009">
        <v>9008</v>
      </c>
      <c r="P9009" t="str">
        <f>IFERROR(IF(COUNTIF(個人情報!$BI$5:$BI$401,"登録番号" &amp; リスト!O9009)&gt;=1,"",IF(VLOOKUP(O9009,登録者リスト!$A$1:$D$43729,4,FALSE)=基本情報!$D$6,O9009,"")),"")</f>
        <v/>
      </c>
    </row>
    <row r="9010" spans="15:16" x14ac:dyDescent="0.15">
      <c r="O9010">
        <v>9009</v>
      </c>
      <c r="P9010" t="str">
        <f>IFERROR(IF(COUNTIF(個人情報!$BI$5:$BI$401,"登録番号" &amp; リスト!O9010)&gt;=1,"",IF(VLOOKUP(O9010,登録者リスト!$A$1:$D$43729,4,FALSE)=基本情報!$D$6,O9010,"")),"")</f>
        <v/>
      </c>
    </row>
    <row r="9011" spans="15:16" x14ac:dyDescent="0.15">
      <c r="O9011">
        <v>9010</v>
      </c>
      <c r="P9011" t="str">
        <f>IFERROR(IF(COUNTIF(個人情報!$BI$5:$BI$401,"登録番号" &amp; リスト!O9011)&gt;=1,"",IF(VLOOKUP(O9011,登録者リスト!$A$1:$D$43729,4,FALSE)=基本情報!$D$6,O9011,"")),"")</f>
        <v/>
      </c>
    </row>
    <row r="9012" spans="15:16" x14ac:dyDescent="0.15">
      <c r="O9012">
        <v>9011</v>
      </c>
      <c r="P9012" t="str">
        <f>IFERROR(IF(COUNTIF(個人情報!$BI$5:$BI$401,"登録番号" &amp; リスト!O9012)&gt;=1,"",IF(VLOOKUP(O9012,登録者リスト!$A$1:$D$43729,4,FALSE)=基本情報!$D$6,O9012,"")),"")</f>
        <v/>
      </c>
    </row>
    <row r="9013" spans="15:16" x14ac:dyDescent="0.15">
      <c r="O9013">
        <v>9012</v>
      </c>
      <c r="P9013" t="str">
        <f>IFERROR(IF(COUNTIF(個人情報!$BI$5:$BI$401,"登録番号" &amp; リスト!O9013)&gt;=1,"",IF(VLOOKUP(O9013,登録者リスト!$A$1:$D$43729,4,FALSE)=基本情報!$D$6,O9013,"")),"")</f>
        <v/>
      </c>
    </row>
    <row r="9014" spans="15:16" x14ac:dyDescent="0.15">
      <c r="O9014">
        <v>9013</v>
      </c>
      <c r="P9014" t="str">
        <f>IFERROR(IF(COUNTIF(個人情報!$BI$5:$BI$401,"登録番号" &amp; リスト!O9014)&gt;=1,"",IF(VLOOKUP(O9014,登録者リスト!$A$1:$D$43729,4,FALSE)=基本情報!$D$6,O9014,"")),"")</f>
        <v/>
      </c>
    </row>
    <row r="9015" spans="15:16" x14ac:dyDescent="0.15">
      <c r="O9015">
        <v>9014</v>
      </c>
      <c r="P9015" t="str">
        <f>IFERROR(IF(COUNTIF(個人情報!$BI$5:$BI$401,"登録番号" &amp; リスト!O9015)&gt;=1,"",IF(VLOOKUP(O9015,登録者リスト!$A$1:$D$43729,4,FALSE)=基本情報!$D$6,O9015,"")),"")</f>
        <v/>
      </c>
    </row>
    <row r="9016" spans="15:16" x14ac:dyDescent="0.15">
      <c r="O9016">
        <v>9015</v>
      </c>
      <c r="P9016" t="str">
        <f>IFERROR(IF(COUNTIF(個人情報!$BI$5:$BI$401,"登録番号" &amp; リスト!O9016)&gt;=1,"",IF(VLOOKUP(O9016,登録者リスト!$A$1:$D$43729,4,FALSE)=基本情報!$D$6,O9016,"")),"")</f>
        <v/>
      </c>
    </row>
    <row r="9017" spans="15:16" x14ac:dyDescent="0.15">
      <c r="O9017">
        <v>9016</v>
      </c>
      <c r="P9017" t="str">
        <f>IFERROR(IF(COUNTIF(個人情報!$BI$5:$BI$401,"登録番号" &amp; リスト!O9017)&gt;=1,"",IF(VLOOKUP(O9017,登録者リスト!$A$1:$D$43729,4,FALSE)=基本情報!$D$6,O9017,"")),"")</f>
        <v/>
      </c>
    </row>
    <row r="9018" spans="15:16" x14ac:dyDescent="0.15">
      <c r="O9018">
        <v>9017</v>
      </c>
      <c r="P9018" t="str">
        <f>IFERROR(IF(COUNTIF(個人情報!$BI$5:$BI$401,"登録番号" &amp; リスト!O9018)&gt;=1,"",IF(VLOOKUP(O9018,登録者リスト!$A$1:$D$43729,4,FALSE)=基本情報!$D$6,O9018,"")),"")</f>
        <v/>
      </c>
    </row>
    <row r="9019" spans="15:16" x14ac:dyDescent="0.15">
      <c r="O9019">
        <v>9018</v>
      </c>
      <c r="P9019" t="str">
        <f>IFERROR(IF(COUNTIF(個人情報!$BI$5:$BI$401,"登録番号" &amp; リスト!O9019)&gt;=1,"",IF(VLOOKUP(O9019,登録者リスト!$A$1:$D$43729,4,FALSE)=基本情報!$D$6,O9019,"")),"")</f>
        <v/>
      </c>
    </row>
    <row r="9020" spans="15:16" x14ac:dyDescent="0.15">
      <c r="O9020">
        <v>9019</v>
      </c>
      <c r="P9020" t="str">
        <f>IFERROR(IF(COUNTIF(個人情報!$BI$5:$BI$401,"登録番号" &amp; リスト!O9020)&gt;=1,"",IF(VLOOKUP(O9020,登録者リスト!$A$1:$D$43729,4,FALSE)=基本情報!$D$6,O9020,"")),"")</f>
        <v/>
      </c>
    </row>
    <row r="9021" spans="15:16" x14ac:dyDescent="0.15">
      <c r="O9021">
        <v>9020</v>
      </c>
      <c r="P9021" t="str">
        <f>IFERROR(IF(COUNTIF(個人情報!$BI$5:$BI$401,"登録番号" &amp; リスト!O9021)&gt;=1,"",IF(VLOOKUP(O9021,登録者リスト!$A$1:$D$43729,4,FALSE)=基本情報!$D$6,O9021,"")),"")</f>
        <v/>
      </c>
    </row>
    <row r="9022" spans="15:16" x14ac:dyDescent="0.15">
      <c r="O9022">
        <v>9021</v>
      </c>
      <c r="P9022" t="str">
        <f>IFERROR(IF(COUNTIF(個人情報!$BI$5:$BI$401,"登録番号" &amp; リスト!O9022)&gt;=1,"",IF(VLOOKUP(O9022,登録者リスト!$A$1:$D$43729,4,FALSE)=基本情報!$D$6,O9022,"")),"")</f>
        <v/>
      </c>
    </row>
    <row r="9023" spans="15:16" x14ac:dyDescent="0.15">
      <c r="O9023">
        <v>9022</v>
      </c>
      <c r="P9023" t="str">
        <f>IFERROR(IF(COUNTIF(個人情報!$BI$5:$BI$401,"登録番号" &amp; リスト!O9023)&gt;=1,"",IF(VLOOKUP(O9023,登録者リスト!$A$1:$D$43729,4,FALSE)=基本情報!$D$6,O9023,"")),"")</f>
        <v/>
      </c>
    </row>
    <row r="9024" spans="15:16" x14ac:dyDescent="0.15">
      <c r="O9024">
        <v>9023</v>
      </c>
      <c r="P9024" t="str">
        <f>IFERROR(IF(COUNTIF(個人情報!$BI$5:$BI$401,"登録番号" &amp; リスト!O9024)&gt;=1,"",IF(VLOOKUP(O9024,登録者リスト!$A$1:$D$43729,4,FALSE)=基本情報!$D$6,O9024,"")),"")</f>
        <v/>
      </c>
    </row>
    <row r="9025" spans="15:16" x14ac:dyDescent="0.15">
      <c r="O9025">
        <v>9024</v>
      </c>
      <c r="P9025" t="str">
        <f>IFERROR(IF(COUNTIF(個人情報!$BI$5:$BI$401,"登録番号" &amp; リスト!O9025)&gt;=1,"",IF(VLOOKUP(O9025,登録者リスト!$A$1:$D$43729,4,FALSE)=基本情報!$D$6,O9025,"")),"")</f>
        <v/>
      </c>
    </row>
    <row r="9026" spans="15:16" x14ac:dyDescent="0.15">
      <c r="O9026">
        <v>9025</v>
      </c>
      <c r="P9026" t="str">
        <f>IFERROR(IF(COUNTIF(個人情報!$BI$5:$BI$401,"登録番号" &amp; リスト!O9026)&gt;=1,"",IF(VLOOKUP(O9026,登録者リスト!$A$1:$D$43729,4,FALSE)=基本情報!$D$6,O9026,"")),"")</f>
        <v/>
      </c>
    </row>
    <row r="9027" spans="15:16" x14ac:dyDescent="0.15">
      <c r="O9027">
        <v>9026</v>
      </c>
      <c r="P9027" t="str">
        <f>IFERROR(IF(COUNTIF(個人情報!$BI$5:$BI$401,"登録番号" &amp; リスト!O9027)&gt;=1,"",IF(VLOOKUP(O9027,登録者リスト!$A$1:$D$43729,4,FALSE)=基本情報!$D$6,O9027,"")),"")</f>
        <v/>
      </c>
    </row>
    <row r="9028" spans="15:16" x14ac:dyDescent="0.15">
      <c r="O9028">
        <v>9027</v>
      </c>
      <c r="P9028" t="str">
        <f>IFERROR(IF(COUNTIF(個人情報!$BI$5:$BI$401,"登録番号" &amp; リスト!O9028)&gt;=1,"",IF(VLOOKUP(O9028,登録者リスト!$A$1:$D$43729,4,FALSE)=基本情報!$D$6,O9028,"")),"")</f>
        <v/>
      </c>
    </row>
    <row r="9029" spans="15:16" x14ac:dyDescent="0.15">
      <c r="O9029">
        <v>9028</v>
      </c>
      <c r="P9029" t="str">
        <f>IFERROR(IF(COUNTIF(個人情報!$BI$5:$BI$401,"登録番号" &amp; リスト!O9029)&gt;=1,"",IF(VLOOKUP(O9029,登録者リスト!$A$1:$D$43729,4,FALSE)=基本情報!$D$6,O9029,"")),"")</f>
        <v/>
      </c>
    </row>
    <row r="9030" spans="15:16" x14ac:dyDescent="0.15">
      <c r="O9030">
        <v>9029</v>
      </c>
      <c r="P9030" t="str">
        <f>IFERROR(IF(COUNTIF(個人情報!$BI$5:$BI$401,"登録番号" &amp; リスト!O9030)&gt;=1,"",IF(VLOOKUP(O9030,登録者リスト!$A$1:$D$43729,4,FALSE)=基本情報!$D$6,O9030,"")),"")</f>
        <v/>
      </c>
    </row>
    <row r="9031" spans="15:16" x14ac:dyDescent="0.15">
      <c r="O9031">
        <v>9030</v>
      </c>
      <c r="P9031" t="str">
        <f>IFERROR(IF(COUNTIF(個人情報!$BI$5:$BI$401,"登録番号" &amp; リスト!O9031)&gt;=1,"",IF(VLOOKUP(O9031,登録者リスト!$A$1:$D$43729,4,FALSE)=基本情報!$D$6,O9031,"")),"")</f>
        <v/>
      </c>
    </row>
    <row r="9032" spans="15:16" x14ac:dyDescent="0.15">
      <c r="O9032">
        <v>9031</v>
      </c>
      <c r="P9032" t="str">
        <f>IFERROR(IF(COUNTIF(個人情報!$BI$5:$BI$401,"登録番号" &amp; リスト!O9032)&gt;=1,"",IF(VLOOKUP(O9032,登録者リスト!$A$1:$D$43729,4,FALSE)=基本情報!$D$6,O9032,"")),"")</f>
        <v/>
      </c>
    </row>
    <row r="9033" spans="15:16" x14ac:dyDescent="0.15">
      <c r="O9033">
        <v>9032</v>
      </c>
      <c r="P9033" t="str">
        <f>IFERROR(IF(COUNTIF(個人情報!$BI$5:$BI$401,"登録番号" &amp; リスト!O9033)&gt;=1,"",IF(VLOOKUP(O9033,登録者リスト!$A$1:$D$43729,4,FALSE)=基本情報!$D$6,O9033,"")),"")</f>
        <v/>
      </c>
    </row>
    <row r="9034" spans="15:16" x14ac:dyDescent="0.15">
      <c r="O9034">
        <v>9033</v>
      </c>
      <c r="P9034" t="str">
        <f>IFERROR(IF(COUNTIF(個人情報!$BI$5:$BI$401,"登録番号" &amp; リスト!O9034)&gt;=1,"",IF(VLOOKUP(O9034,登録者リスト!$A$1:$D$43729,4,FALSE)=基本情報!$D$6,O9034,"")),"")</f>
        <v/>
      </c>
    </row>
    <row r="9035" spans="15:16" x14ac:dyDescent="0.15">
      <c r="O9035">
        <v>9034</v>
      </c>
      <c r="P9035" t="str">
        <f>IFERROR(IF(COUNTIF(個人情報!$BI$5:$BI$401,"登録番号" &amp; リスト!O9035)&gt;=1,"",IF(VLOOKUP(O9035,登録者リスト!$A$1:$D$43729,4,FALSE)=基本情報!$D$6,O9035,"")),"")</f>
        <v/>
      </c>
    </row>
    <row r="9036" spans="15:16" x14ac:dyDescent="0.15">
      <c r="O9036">
        <v>9035</v>
      </c>
      <c r="P9036" t="str">
        <f>IFERROR(IF(COUNTIF(個人情報!$BI$5:$BI$401,"登録番号" &amp; リスト!O9036)&gt;=1,"",IF(VLOOKUP(O9036,登録者リスト!$A$1:$D$43729,4,FALSE)=基本情報!$D$6,O9036,"")),"")</f>
        <v/>
      </c>
    </row>
    <row r="9037" spans="15:16" x14ac:dyDescent="0.15">
      <c r="O9037">
        <v>9036</v>
      </c>
      <c r="P9037" t="str">
        <f>IFERROR(IF(COUNTIF(個人情報!$BI$5:$BI$401,"登録番号" &amp; リスト!O9037)&gt;=1,"",IF(VLOOKUP(O9037,登録者リスト!$A$1:$D$43729,4,FALSE)=基本情報!$D$6,O9037,"")),"")</f>
        <v/>
      </c>
    </row>
    <row r="9038" spans="15:16" x14ac:dyDescent="0.15">
      <c r="O9038">
        <v>9037</v>
      </c>
      <c r="P9038" t="str">
        <f>IFERROR(IF(COUNTIF(個人情報!$BI$5:$BI$401,"登録番号" &amp; リスト!O9038)&gt;=1,"",IF(VLOOKUP(O9038,登録者リスト!$A$1:$D$43729,4,FALSE)=基本情報!$D$6,O9038,"")),"")</f>
        <v/>
      </c>
    </row>
    <row r="9039" spans="15:16" x14ac:dyDescent="0.15">
      <c r="O9039">
        <v>9038</v>
      </c>
      <c r="P9039" t="str">
        <f>IFERROR(IF(COUNTIF(個人情報!$BI$5:$BI$401,"登録番号" &amp; リスト!O9039)&gt;=1,"",IF(VLOOKUP(O9039,登録者リスト!$A$1:$D$43729,4,FALSE)=基本情報!$D$6,O9039,"")),"")</f>
        <v/>
      </c>
    </row>
    <row r="9040" spans="15:16" x14ac:dyDescent="0.15">
      <c r="O9040">
        <v>9039</v>
      </c>
      <c r="P9040" t="str">
        <f>IFERROR(IF(COUNTIF(個人情報!$BI$5:$BI$401,"登録番号" &amp; リスト!O9040)&gt;=1,"",IF(VLOOKUP(O9040,登録者リスト!$A$1:$D$43729,4,FALSE)=基本情報!$D$6,O9040,"")),"")</f>
        <v/>
      </c>
    </row>
    <row r="9041" spans="15:16" x14ac:dyDescent="0.15">
      <c r="O9041">
        <v>9040</v>
      </c>
      <c r="P9041" t="str">
        <f>IFERROR(IF(COUNTIF(個人情報!$BI$5:$BI$401,"登録番号" &amp; リスト!O9041)&gt;=1,"",IF(VLOOKUP(O9041,登録者リスト!$A$1:$D$43729,4,FALSE)=基本情報!$D$6,O9041,"")),"")</f>
        <v/>
      </c>
    </row>
    <row r="9042" spans="15:16" x14ac:dyDescent="0.15">
      <c r="O9042">
        <v>9041</v>
      </c>
      <c r="P9042" t="str">
        <f>IFERROR(IF(COUNTIF(個人情報!$BI$5:$BI$401,"登録番号" &amp; リスト!O9042)&gt;=1,"",IF(VLOOKUP(O9042,登録者リスト!$A$1:$D$43729,4,FALSE)=基本情報!$D$6,O9042,"")),"")</f>
        <v/>
      </c>
    </row>
    <row r="9043" spans="15:16" x14ac:dyDescent="0.15">
      <c r="O9043">
        <v>9042</v>
      </c>
      <c r="P9043" t="str">
        <f>IFERROR(IF(COUNTIF(個人情報!$BI$5:$BI$401,"登録番号" &amp; リスト!O9043)&gt;=1,"",IF(VLOOKUP(O9043,登録者リスト!$A$1:$D$43729,4,FALSE)=基本情報!$D$6,O9043,"")),"")</f>
        <v/>
      </c>
    </row>
    <row r="9044" spans="15:16" x14ac:dyDescent="0.15">
      <c r="O9044">
        <v>9043</v>
      </c>
      <c r="P9044" t="str">
        <f>IFERROR(IF(COUNTIF(個人情報!$BI$5:$BI$401,"登録番号" &amp; リスト!O9044)&gt;=1,"",IF(VLOOKUP(O9044,登録者リスト!$A$1:$D$43729,4,FALSE)=基本情報!$D$6,O9044,"")),"")</f>
        <v/>
      </c>
    </row>
    <row r="9045" spans="15:16" x14ac:dyDescent="0.15">
      <c r="O9045">
        <v>9044</v>
      </c>
      <c r="P9045" t="str">
        <f>IFERROR(IF(COUNTIF(個人情報!$BI$5:$BI$401,"登録番号" &amp; リスト!O9045)&gt;=1,"",IF(VLOOKUP(O9045,登録者リスト!$A$1:$D$43729,4,FALSE)=基本情報!$D$6,O9045,"")),"")</f>
        <v/>
      </c>
    </row>
    <row r="9046" spans="15:16" x14ac:dyDescent="0.15">
      <c r="O9046">
        <v>9045</v>
      </c>
      <c r="P9046" t="str">
        <f>IFERROR(IF(COUNTIF(個人情報!$BI$5:$BI$401,"登録番号" &amp; リスト!O9046)&gt;=1,"",IF(VLOOKUP(O9046,登録者リスト!$A$1:$D$43729,4,FALSE)=基本情報!$D$6,O9046,"")),"")</f>
        <v/>
      </c>
    </row>
    <row r="9047" spans="15:16" x14ac:dyDescent="0.15">
      <c r="O9047">
        <v>9046</v>
      </c>
      <c r="P9047" t="str">
        <f>IFERROR(IF(COUNTIF(個人情報!$BI$5:$BI$401,"登録番号" &amp; リスト!O9047)&gt;=1,"",IF(VLOOKUP(O9047,登録者リスト!$A$1:$D$43729,4,FALSE)=基本情報!$D$6,O9047,"")),"")</f>
        <v/>
      </c>
    </row>
    <row r="9048" spans="15:16" x14ac:dyDescent="0.15">
      <c r="O9048">
        <v>9047</v>
      </c>
      <c r="P9048" t="str">
        <f>IFERROR(IF(COUNTIF(個人情報!$BI$5:$BI$401,"登録番号" &amp; リスト!O9048)&gt;=1,"",IF(VLOOKUP(O9048,登録者リスト!$A$1:$D$43729,4,FALSE)=基本情報!$D$6,O9048,"")),"")</f>
        <v/>
      </c>
    </row>
    <row r="9049" spans="15:16" x14ac:dyDescent="0.15">
      <c r="O9049">
        <v>9048</v>
      </c>
      <c r="P9049" t="str">
        <f>IFERROR(IF(COUNTIF(個人情報!$BI$5:$BI$401,"登録番号" &amp; リスト!O9049)&gt;=1,"",IF(VLOOKUP(O9049,登録者リスト!$A$1:$D$43729,4,FALSE)=基本情報!$D$6,O9049,"")),"")</f>
        <v/>
      </c>
    </row>
    <row r="9050" spans="15:16" x14ac:dyDescent="0.15">
      <c r="O9050">
        <v>9049</v>
      </c>
      <c r="P9050" t="str">
        <f>IFERROR(IF(COUNTIF(個人情報!$BI$5:$BI$401,"登録番号" &amp; リスト!O9050)&gt;=1,"",IF(VLOOKUP(O9050,登録者リスト!$A$1:$D$43729,4,FALSE)=基本情報!$D$6,O9050,"")),"")</f>
        <v/>
      </c>
    </row>
    <row r="9051" spans="15:16" x14ac:dyDescent="0.15">
      <c r="O9051">
        <v>9050</v>
      </c>
      <c r="P9051" t="str">
        <f>IFERROR(IF(COUNTIF(個人情報!$BI$5:$BI$401,"登録番号" &amp; リスト!O9051)&gt;=1,"",IF(VLOOKUP(O9051,登録者リスト!$A$1:$D$43729,4,FALSE)=基本情報!$D$6,O9051,"")),"")</f>
        <v/>
      </c>
    </row>
    <row r="9052" spans="15:16" x14ac:dyDescent="0.15">
      <c r="O9052">
        <v>9051</v>
      </c>
      <c r="P9052" t="str">
        <f>IFERROR(IF(COUNTIF(個人情報!$BI$5:$BI$401,"登録番号" &amp; リスト!O9052)&gt;=1,"",IF(VLOOKUP(O9052,登録者リスト!$A$1:$D$43729,4,FALSE)=基本情報!$D$6,O9052,"")),"")</f>
        <v/>
      </c>
    </row>
    <row r="9053" spans="15:16" x14ac:dyDescent="0.15">
      <c r="O9053">
        <v>9052</v>
      </c>
      <c r="P9053" t="str">
        <f>IFERROR(IF(COUNTIF(個人情報!$BI$5:$BI$401,"登録番号" &amp; リスト!O9053)&gt;=1,"",IF(VLOOKUP(O9053,登録者リスト!$A$1:$D$43729,4,FALSE)=基本情報!$D$6,O9053,"")),"")</f>
        <v/>
      </c>
    </row>
    <row r="9054" spans="15:16" x14ac:dyDescent="0.15">
      <c r="O9054">
        <v>9053</v>
      </c>
      <c r="P9054" t="str">
        <f>IFERROR(IF(COUNTIF(個人情報!$BI$5:$BI$401,"登録番号" &amp; リスト!O9054)&gt;=1,"",IF(VLOOKUP(O9054,登録者リスト!$A$1:$D$43729,4,FALSE)=基本情報!$D$6,O9054,"")),"")</f>
        <v/>
      </c>
    </row>
    <row r="9055" spans="15:16" x14ac:dyDescent="0.15">
      <c r="O9055">
        <v>9054</v>
      </c>
      <c r="P9055" t="str">
        <f>IFERROR(IF(COUNTIF(個人情報!$BI$5:$BI$401,"登録番号" &amp; リスト!O9055)&gt;=1,"",IF(VLOOKUP(O9055,登録者リスト!$A$1:$D$43729,4,FALSE)=基本情報!$D$6,O9055,"")),"")</f>
        <v/>
      </c>
    </row>
    <row r="9056" spans="15:16" x14ac:dyDescent="0.15">
      <c r="O9056">
        <v>9055</v>
      </c>
      <c r="P9056" t="str">
        <f>IFERROR(IF(COUNTIF(個人情報!$BI$5:$BI$401,"登録番号" &amp; リスト!O9056)&gt;=1,"",IF(VLOOKUP(O9056,登録者リスト!$A$1:$D$43729,4,FALSE)=基本情報!$D$6,O9056,"")),"")</f>
        <v/>
      </c>
    </row>
    <row r="9057" spans="15:16" x14ac:dyDescent="0.15">
      <c r="O9057">
        <v>9056</v>
      </c>
      <c r="P9057" t="str">
        <f>IFERROR(IF(COUNTIF(個人情報!$BI$5:$BI$401,"登録番号" &amp; リスト!O9057)&gt;=1,"",IF(VLOOKUP(O9057,登録者リスト!$A$1:$D$43729,4,FALSE)=基本情報!$D$6,O9057,"")),"")</f>
        <v/>
      </c>
    </row>
    <row r="9058" spans="15:16" x14ac:dyDescent="0.15">
      <c r="O9058">
        <v>9057</v>
      </c>
      <c r="P9058" t="str">
        <f>IFERROR(IF(COUNTIF(個人情報!$BI$5:$BI$401,"登録番号" &amp; リスト!O9058)&gt;=1,"",IF(VLOOKUP(O9058,登録者リスト!$A$1:$D$43729,4,FALSE)=基本情報!$D$6,O9058,"")),"")</f>
        <v/>
      </c>
    </row>
    <row r="9059" spans="15:16" x14ac:dyDescent="0.15">
      <c r="O9059">
        <v>9058</v>
      </c>
      <c r="P9059" t="str">
        <f>IFERROR(IF(COUNTIF(個人情報!$BI$5:$BI$401,"登録番号" &amp; リスト!O9059)&gt;=1,"",IF(VLOOKUP(O9059,登録者リスト!$A$1:$D$43729,4,FALSE)=基本情報!$D$6,O9059,"")),"")</f>
        <v/>
      </c>
    </row>
    <row r="9060" spans="15:16" x14ac:dyDescent="0.15">
      <c r="O9060">
        <v>9059</v>
      </c>
      <c r="P9060" t="str">
        <f>IFERROR(IF(COUNTIF(個人情報!$BI$5:$BI$401,"登録番号" &amp; リスト!O9060)&gt;=1,"",IF(VLOOKUP(O9060,登録者リスト!$A$1:$D$43729,4,FALSE)=基本情報!$D$6,O9060,"")),"")</f>
        <v/>
      </c>
    </row>
    <row r="9061" spans="15:16" x14ac:dyDescent="0.15">
      <c r="O9061">
        <v>9060</v>
      </c>
      <c r="P9061" t="str">
        <f>IFERROR(IF(COUNTIF(個人情報!$BI$5:$BI$401,"登録番号" &amp; リスト!O9061)&gt;=1,"",IF(VLOOKUP(O9061,登録者リスト!$A$1:$D$43729,4,FALSE)=基本情報!$D$6,O9061,"")),"")</f>
        <v/>
      </c>
    </row>
    <row r="9062" spans="15:16" x14ac:dyDescent="0.15">
      <c r="O9062">
        <v>9061</v>
      </c>
      <c r="P9062" t="str">
        <f>IFERROR(IF(COUNTIF(個人情報!$BI$5:$BI$401,"登録番号" &amp; リスト!O9062)&gt;=1,"",IF(VLOOKUP(O9062,登録者リスト!$A$1:$D$43729,4,FALSE)=基本情報!$D$6,O9062,"")),"")</f>
        <v/>
      </c>
    </row>
    <row r="9063" spans="15:16" x14ac:dyDescent="0.15">
      <c r="O9063">
        <v>9062</v>
      </c>
      <c r="P9063" t="str">
        <f>IFERROR(IF(COUNTIF(個人情報!$BI$5:$BI$401,"登録番号" &amp; リスト!O9063)&gt;=1,"",IF(VLOOKUP(O9063,登録者リスト!$A$1:$D$43729,4,FALSE)=基本情報!$D$6,O9063,"")),"")</f>
        <v/>
      </c>
    </row>
    <row r="9064" spans="15:16" x14ac:dyDescent="0.15">
      <c r="O9064">
        <v>9063</v>
      </c>
      <c r="P9064" t="str">
        <f>IFERROR(IF(COUNTIF(個人情報!$BI$5:$BI$401,"登録番号" &amp; リスト!O9064)&gt;=1,"",IF(VLOOKUP(O9064,登録者リスト!$A$1:$D$43729,4,FALSE)=基本情報!$D$6,O9064,"")),"")</f>
        <v/>
      </c>
    </row>
    <row r="9065" spans="15:16" x14ac:dyDescent="0.15">
      <c r="O9065">
        <v>9064</v>
      </c>
      <c r="P9065" t="str">
        <f>IFERROR(IF(COUNTIF(個人情報!$BI$5:$BI$401,"登録番号" &amp; リスト!O9065)&gt;=1,"",IF(VLOOKUP(O9065,登録者リスト!$A$1:$D$43729,4,FALSE)=基本情報!$D$6,O9065,"")),"")</f>
        <v/>
      </c>
    </row>
    <row r="9066" spans="15:16" x14ac:dyDescent="0.15">
      <c r="O9066">
        <v>9065</v>
      </c>
      <c r="P9066" t="str">
        <f>IFERROR(IF(COUNTIF(個人情報!$BI$5:$BI$401,"登録番号" &amp; リスト!O9066)&gt;=1,"",IF(VLOOKUP(O9066,登録者リスト!$A$1:$D$43729,4,FALSE)=基本情報!$D$6,O9066,"")),"")</f>
        <v/>
      </c>
    </row>
    <row r="9067" spans="15:16" x14ac:dyDescent="0.15">
      <c r="O9067">
        <v>9066</v>
      </c>
      <c r="P9067" t="str">
        <f>IFERROR(IF(COUNTIF(個人情報!$BI$5:$BI$401,"登録番号" &amp; リスト!O9067)&gt;=1,"",IF(VLOOKUP(O9067,登録者リスト!$A$1:$D$43729,4,FALSE)=基本情報!$D$6,O9067,"")),"")</f>
        <v/>
      </c>
    </row>
    <row r="9068" spans="15:16" x14ac:dyDescent="0.15">
      <c r="O9068">
        <v>9067</v>
      </c>
      <c r="P9068" t="str">
        <f>IFERROR(IF(COUNTIF(個人情報!$BI$5:$BI$401,"登録番号" &amp; リスト!O9068)&gt;=1,"",IF(VLOOKUP(O9068,登録者リスト!$A$1:$D$43729,4,FALSE)=基本情報!$D$6,O9068,"")),"")</f>
        <v/>
      </c>
    </row>
    <row r="9069" spans="15:16" x14ac:dyDescent="0.15">
      <c r="O9069">
        <v>9068</v>
      </c>
      <c r="P9069" t="str">
        <f>IFERROR(IF(COUNTIF(個人情報!$BI$5:$BI$401,"登録番号" &amp; リスト!O9069)&gt;=1,"",IF(VLOOKUP(O9069,登録者リスト!$A$1:$D$43729,4,FALSE)=基本情報!$D$6,O9069,"")),"")</f>
        <v/>
      </c>
    </row>
    <row r="9070" spans="15:16" x14ac:dyDescent="0.15">
      <c r="O9070">
        <v>9069</v>
      </c>
      <c r="P9070" t="str">
        <f>IFERROR(IF(COUNTIF(個人情報!$BI$5:$BI$401,"登録番号" &amp; リスト!O9070)&gt;=1,"",IF(VLOOKUP(O9070,登録者リスト!$A$1:$D$43729,4,FALSE)=基本情報!$D$6,O9070,"")),"")</f>
        <v/>
      </c>
    </row>
    <row r="9071" spans="15:16" x14ac:dyDescent="0.15">
      <c r="O9071">
        <v>9070</v>
      </c>
      <c r="P9071" t="str">
        <f>IFERROR(IF(COUNTIF(個人情報!$BI$5:$BI$401,"登録番号" &amp; リスト!O9071)&gt;=1,"",IF(VLOOKUP(O9071,登録者リスト!$A$1:$D$43729,4,FALSE)=基本情報!$D$6,O9071,"")),"")</f>
        <v/>
      </c>
    </row>
    <row r="9072" spans="15:16" x14ac:dyDescent="0.15">
      <c r="O9072">
        <v>9071</v>
      </c>
      <c r="P9072" t="str">
        <f>IFERROR(IF(COUNTIF(個人情報!$BI$5:$BI$401,"登録番号" &amp; リスト!O9072)&gt;=1,"",IF(VLOOKUP(O9072,登録者リスト!$A$1:$D$43729,4,FALSE)=基本情報!$D$6,O9072,"")),"")</f>
        <v/>
      </c>
    </row>
    <row r="9073" spans="15:16" x14ac:dyDescent="0.15">
      <c r="O9073">
        <v>9072</v>
      </c>
      <c r="P9073" t="str">
        <f>IFERROR(IF(COUNTIF(個人情報!$BI$5:$BI$401,"登録番号" &amp; リスト!O9073)&gt;=1,"",IF(VLOOKUP(O9073,登録者リスト!$A$1:$D$43729,4,FALSE)=基本情報!$D$6,O9073,"")),"")</f>
        <v/>
      </c>
    </row>
    <row r="9074" spans="15:16" x14ac:dyDescent="0.15">
      <c r="O9074">
        <v>9073</v>
      </c>
      <c r="P9074" t="str">
        <f>IFERROR(IF(COUNTIF(個人情報!$BI$5:$BI$401,"登録番号" &amp; リスト!O9074)&gt;=1,"",IF(VLOOKUP(O9074,登録者リスト!$A$1:$D$43729,4,FALSE)=基本情報!$D$6,O9074,"")),"")</f>
        <v/>
      </c>
    </row>
    <row r="9075" spans="15:16" x14ac:dyDescent="0.15">
      <c r="O9075">
        <v>9074</v>
      </c>
      <c r="P9075" t="str">
        <f>IFERROR(IF(COUNTIF(個人情報!$BI$5:$BI$401,"登録番号" &amp; リスト!O9075)&gt;=1,"",IF(VLOOKUP(O9075,登録者リスト!$A$1:$D$43729,4,FALSE)=基本情報!$D$6,O9075,"")),"")</f>
        <v/>
      </c>
    </row>
    <row r="9076" spans="15:16" x14ac:dyDescent="0.15">
      <c r="O9076">
        <v>9075</v>
      </c>
      <c r="P9076" t="str">
        <f>IFERROR(IF(COUNTIF(個人情報!$BI$5:$BI$401,"登録番号" &amp; リスト!O9076)&gt;=1,"",IF(VLOOKUP(O9076,登録者リスト!$A$1:$D$43729,4,FALSE)=基本情報!$D$6,O9076,"")),"")</f>
        <v/>
      </c>
    </row>
    <row r="9077" spans="15:16" x14ac:dyDescent="0.15">
      <c r="O9077">
        <v>9076</v>
      </c>
      <c r="P9077" t="str">
        <f>IFERROR(IF(COUNTIF(個人情報!$BI$5:$BI$401,"登録番号" &amp; リスト!O9077)&gt;=1,"",IF(VLOOKUP(O9077,登録者リスト!$A$1:$D$43729,4,FALSE)=基本情報!$D$6,O9077,"")),"")</f>
        <v/>
      </c>
    </row>
    <row r="9078" spans="15:16" x14ac:dyDescent="0.15">
      <c r="O9078">
        <v>9077</v>
      </c>
      <c r="P9078" t="str">
        <f>IFERROR(IF(COUNTIF(個人情報!$BI$5:$BI$401,"登録番号" &amp; リスト!O9078)&gt;=1,"",IF(VLOOKUP(O9078,登録者リスト!$A$1:$D$43729,4,FALSE)=基本情報!$D$6,O9078,"")),"")</f>
        <v/>
      </c>
    </row>
    <row r="9079" spans="15:16" x14ac:dyDescent="0.15">
      <c r="O9079">
        <v>9078</v>
      </c>
      <c r="P9079" t="str">
        <f>IFERROR(IF(COUNTIF(個人情報!$BI$5:$BI$401,"登録番号" &amp; リスト!O9079)&gt;=1,"",IF(VLOOKUP(O9079,登録者リスト!$A$1:$D$43729,4,FALSE)=基本情報!$D$6,O9079,"")),"")</f>
        <v/>
      </c>
    </row>
    <row r="9080" spans="15:16" x14ac:dyDescent="0.15">
      <c r="O9080">
        <v>9079</v>
      </c>
      <c r="P9080" t="str">
        <f>IFERROR(IF(COUNTIF(個人情報!$BI$5:$BI$401,"登録番号" &amp; リスト!O9080)&gt;=1,"",IF(VLOOKUP(O9080,登録者リスト!$A$1:$D$43729,4,FALSE)=基本情報!$D$6,O9080,"")),"")</f>
        <v/>
      </c>
    </row>
    <row r="9081" spans="15:16" x14ac:dyDescent="0.15">
      <c r="O9081">
        <v>9080</v>
      </c>
      <c r="P9081" t="str">
        <f>IFERROR(IF(COUNTIF(個人情報!$BI$5:$BI$401,"登録番号" &amp; リスト!O9081)&gt;=1,"",IF(VLOOKUP(O9081,登録者リスト!$A$1:$D$43729,4,FALSE)=基本情報!$D$6,O9081,"")),"")</f>
        <v/>
      </c>
    </row>
    <row r="9082" spans="15:16" x14ac:dyDescent="0.15">
      <c r="O9082">
        <v>9081</v>
      </c>
      <c r="P9082" t="str">
        <f>IFERROR(IF(COUNTIF(個人情報!$BI$5:$BI$401,"登録番号" &amp; リスト!O9082)&gt;=1,"",IF(VLOOKUP(O9082,登録者リスト!$A$1:$D$43729,4,FALSE)=基本情報!$D$6,O9082,"")),"")</f>
        <v/>
      </c>
    </row>
    <row r="9083" spans="15:16" x14ac:dyDescent="0.15">
      <c r="O9083">
        <v>9082</v>
      </c>
      <c r="P9083" t="str">
        <f>IFERROR(IF(COUNTIF(個人情報!$BI$5:$BI$401,"登録番号" &amp; リスト!O9083)&gt;=1,"",IF(VLOOKUP(O9083,登録者リスト!$A$1:$D$43729,4,FALSE)=基本情報!$D$6,O9083,"")),"")</f>
        <v/>
      </c>
    </row>
    <row r="9084" spans="15:16" x14ac:dyDescent="0.15">
      <c r="O9084">
        <v>9083</v>
      </c>
      <c r="P9084" t="str">
        <f>IFERROR(IF(COUNTIF(個人情報!$BI$5:$BI$401,"登録番号" &amp; リスト!O9084)&gt;=1,"",IF(VLOOKUP(O9084,登録者リスト!$A$1:$D$43729,4,FALSE)=基本情報!$D$6,O9084,"")),"")</f>
        <v/>
      </c>
    </row>
    <row r="9085" spans="15:16" x14ac:dyDescent="0.15">
      <c r="O9085">
        <v>9084</v>
      </c>
      <c r="P9085" t="str">
        <f>IFERROR(IF(COUNTIF(個人情報!$BI$5:$BI$401,"登録番号" &amp; リスト!O9085)&gt;=1,"",IF(VLOOKUP(O9085,登録者リスト!$A$1:$D$43729,4,FALSE)=基本情報!$D$6,O9085,"")),"")</f>
        <v/>
      </c>
    </row>
    <row r="9086" spans="15:16" x14ac:dyDescent="0.15">
      <c r="O9086">
        <v>9085</v>
      </c>
      <c r="P9086" t="str">
        <f>IFERROR(IF(COUNTIF(個人情報!$BI$5:$BI$401,"登録番号" &amp; リスト!O9086)&gt;=1,"",IF(VLOOKUP(O9086,登録者リスト!$A$1:$D$43729,4,FALSE)=基本情報!$D$6,O9086,"")),"")</f>
        <v/>
      </c>
    </row>
    <row r="9087" spans="15:16" x14ac:dyDescent="0.15">
      <c r="O9087">
        <v>9086</v>
      </c>
      <c r="P9087" t="str">
        <f>IFERROR(IF(COUNTIF(個人情報!$BI$5:$BI$401,"登録番号" &amp; リスト!O9087)&gt;=1,"",IF(VLOOKUP(O9087,登録者リスト!$A$1:$D$43729,4,FALSE)=基本情報!$D$6,O9087,"")),"")</f>
        <v/>
      </c>
    </row>
    <row r="9088" spans="15:16" x14ac:dyDescent="0.15">
      <c r="O9088">
        <v>9087</v>
      </c>
      <c r="P9088" t="str">
        <f>IFERROR(IF(COUNTIF(個人情報!$BI$5:$BI$401,"登録番号" &amp; リスト!O9088)&gt;=1,"",IF(VLOOKUP(O9088,登録者リスト!$A$1:$D$43729,4,FALSE)=基本情報!$D$6,O9088,"")),"")</f>
        <v/>
      </c>
    </row>
    <row r="9089" spans="15:16" x14ac:dyDescent="0.15">
      <c r="O9089">
        <v>9088</v>
      </c>
      <c r="P9089" t="str">
        <f>IFERROR(IF(COUNTIF(個人情報!$BI$5:$BI$401,"登録番号" &amp; リスト!O9089)&gt;=1,"",IF(VLOOKUP(O9089,登録者リスト!$A$1:$D$43729,4,FALSE)=基本情報!$D$6,O9089,"")),"")</f>
        <v/>
      </c>
    </row>
    <row r="9090" spans="15:16" x14ac:dyDescent="0.15">
      <c r="O9090">
        <v>9089</v>
      </c>
      <c r="P9090" t="str">
        <f>IFERROR(IF(COUNTIF(個人情報!$BI$5:$BI$401,"登録番号" &amp; リスト!O9090)&gt;=1,"",IF(VLOOKUP(O9090,登録者リスト!$A$1:$D$43729,4,FALSE)=基本情報!$D$6,O9090,"")),"")</f>
        <v/>
      </c>
    </row>
    <row r="9091" spans="15:16" x14ac:dyDescent="0.15">
      <c r="O9091">
        <v>9090</v>
      </c>
      <c r="P9091" t="str">
        <f>IFERROR(IF(COUNTIF(個人情報!$BI$5:$BI$401,"登録番号" &amp; リスト!O9091)&gt;=1,"",IF(VLOOKUP(O9091,登録者リスト!$A$1:$D$43729,4,FALSE)=基本情報!$D$6,O9091,"")),"")</f>
        <v/>
      </c>
    </row>
    <row r="9092" spans="15:16" x14ac:dyDescent="0.15">
      <c r="O9092">
        <v>9091</v>
      </c>
      <c r="P9092" t="str">
        <f>IFERROR(IF(COUNTIF(個人情報!$BI$5:$BI$401,"登録番号" &amp; リスト!O9092)&gt;=1,"",IF(VLOOKUP(O9092,登録者リスト!$A$1:$D$43729,4,FALSE)=基本情報!$D$6,O9092,"")),"")</f>
        <v/>
      </c>
    </row>
    <row r="9093" spans="15:16" x14ac:dyDescent="0.15">
      <c r="O9093">
        <v>9092</v>
      </c>
      <c r="P9093" t="str">
        <f>IFERROR(IF(COUNTIF(個人情報!$BI$5:$BI$401,"登録番号" &amp; リスト!O9093)&gt;=1,"",IF(VLOOKUP(O9093,登録者リスト!$A$1:$D$43729,4,FALSE)=基本情報!$D$6,O9093,"")),"")</f>
        <v/>
      </c>
    </row>
    <row r="9094" spans="15:16" x14ac:dyDescent="0.15">
      <c r="O9094">
        <v>9093</v>
      </c>
      <c r="P9094" t="str">
        <f>IFERROR(IF(COUNTIF(個人情報!$BI$5:$BI$401,"登録番号" &amp; リスト!O9094)&gt;=1,"",IF(VLOOKUP(O9094,登録者リスト!$A$1:$D$43729,4,FALSE)=基本情報!$D$6,O9094,"")),"")</f>
        <v/>
      </c>
    </row>
    <row r="9095" spans="15:16" x14ac:dyDescent="0.15">
      <c r="O9095">
        <v>9094</v>
      </c>
      <c r="P9095" t="str">
        <f>IFERROR(IF(COUNTIF(個人情報!$BI$5:$BI$401,"登録番号" &amp; リスト!O9095)&gt;=1,"",IF(VLOOKUP(O9095,登録者リスト!$A$1:$D$43729,4,FALSE)=基本情報!$D$6,O9095,"")),"")</f>
        <v/>
      </c>
    </row>
    <row r="9096" spans="15:16" x14ac:dyDescent="0.15">
      <c r="O9096">
        <v>9095</v>
      </c>
      <c r="P9096" t="str">
        <f>IFERROR(IF(COUNTIF(個人情報!$BI$5:$BI$401,"登録番号" &amp; リスト!O9096)&gt;=1,"",IF(VLOOKUP(O9096,登録者リスト!$A$1:$D$43729,4,FALSE)=基本情報!$D$6,O9096,"")),"")</f>
        <v/>
      </c>
    </row>
    <row r="9097" spans="15:16" x14ac:dyDescent="0.15">
      <c r="O9097">
        <v>9096</v>
      </c>
      <c r="P9097" t="str">
        <f>IFERROR(IF(COUNTIF(個人情報!$BI$5:$BI$401,"登録番号" &amp; リスト!O9097)&gt;=1,"",IF(VLOOKUP(O9097,登録者リスト!$A$1:$D$43729,4,FALSE)=基本情報!$D$6,O9097,"")),"")</f>
        <v/>
      </c>
    </row>
    <row r="9098" spans="15:16" x14ac:dyDescent="0.15">
      <c r="O9098">
        <v>9097</v>
      </c>
      <c r="P9098" t="str">
        <f>IFERROR(IF(COUNTIF(個人情報!$BI$5:$BI$401,"登録番号" &amp; リスト!O9098)&gt;=1,"",IF(VLOOKUP(O9098,登録者リスト!$A$1:$D$43729,4,FALSE)=基本情報!$D$6,O9098,"")),"")</f>
        <v/>
      </c>
    </row>
    <row r="9099" spans="15:16" x14ac:dyDescent="0.15">
      <c r="O9099">
        <v>9098</v>
      </c>
      <c r="P9099" t="str">
        <f>IFERROR(IF(COUNTIF(個人情報!$BI$5:$BI$401,"登録番号" &amp; リスト!O9099)&gt;=1,"",IF(VLOOKUP(O9099,登録者リスト!$A$1:$D$43729,4,FALSE)=基本情報!$D$6,O9099,"")),"")</f>
        <v/>
      </c>
    </row>
    <row r="9100" spans="15:16" x14ac:dyDescent="0.15">
      <c r="O9100">
        <v>9099</v>
      </c>
      <c r="P9100" t="str">
        <f>IFERROR(IF(COUNTIF(個人情報!$BI$5:$BI$401,"登録番号" &amp; リスト!O9100)&gt;=1,"",IF(VLOOKUP(O9100,登録者リスト!$A$1:$D$43729,4,FALSE)=基本情報!$D$6,O9100,"")),"")</f>
        <v/>
      </c>
    </row>
    <row r="9101" spans="15:16" x14ac:dyDescent="0.15">
      <c r="O9101">
        <v>9100</v>
      </c>
      <c r="P9101" t="str">
        <f>IFERROR(IF(COUNTIF(個人情報!$BI$5:$BI$401,"登録番号" &amp; リスト!O9101)&gt;=1,"",IF(VLOOKUP(O9101,登録者リスト!$A$1:$D$43729,4,FALSE)=基本情報!$D$6,O9101,"")),"")</f>
        <v/>
      </c>
    </row>
    <row r="9102" spans="15:16" x14ac:dyDescent="0.15">
      <c r="O9102">
        <v>9101</v>
      </c>
      <c r="P9102" t="str">
        <f>IFERROR(IF(COUNTIF(個人情報!$BI$5:$BI$401,"登録番号" &amp; リスト!O9102)&gt;=1,"",IF(VLOOKUP(O9102,登録者リスト!$A$1:$D$43729,4,FALSE)=基本情報!$D$6,O9102,"")),"")</f>
        <v/>
      </c>
    </row>
    <row r="9103" spans="15:16" x14ac:dyDescent="0.15">
      <c r="O9103">
        <v>9102</v>
      </c>
      <c r="P9103" t="str">
        <f>IFERROR(IF(COUNTIF(個人情報!$BI$5:$BI$401,"登録番号" &amp; リスト!O9103)&gt;=1,"",IF(VLOOKUP(O9103,登録者リスト!$A$1:$D$43729,4,FALSE)=基本情報!$D$6,O9103,"")),"")</f>
        <v/>
      </c>
    </row>
    <row r="9104" spans="15:16" x14ac:dyDescent="0.15">
      <c r="O9104">
        <v>9103</v>
      </c>
      <c r="P9104" t="str">
        <f>IFERROR(IF(COUNTIF(個人情報!$BI$5:$BI$401,"登録番号" &amp; リスト!O9104)&gt;=1,"",IF(VLOOKUP(O9104,登録者リスト!$A$1:$D$43729,4,FALSE)=基本情報!$D$6,O9104,"")),"")</f>
        <v/>
      </c>
    </row>
    <row r="9105" spans="15:16" x14ac:dyDescent="0.15">
      <c r="O9105">
        <v>9104</v>
      </c>
      <c r="P9105" t="str">
        <f>IFERROR(IF(COUNTIF(個人情報!$BI$5:$BI$401,"登録番号" &amp; リスト!O9105)&gt;=1,"",IF(VLOOKUP(O9105,登録者リスト!$A$1:$D$43729,4,FALSE)=基本情報!$D$6,O9105,"")),"")</f>
        <v/>
      </c>
    </row>
    <row r="9106" spans="15:16" x14ac:dyDescent="0.15">
      <c r="O9106">
        <v>9105</v>
      </c>
      <c r="P9106" t="str">
        <f>IFERROR(IF(COUNTIF(個人情報!$BI$5:$BI$401,"登録番号" &amp; リスト!O9106)&gt;=1,"",IF(VLOOKUP(O9106,登録者リスト!$A$1:$D$43729,4,FALSE)=基本情報!$D$6,O9106,"")),"")</f>
        <v/>
      </c>
    </row>
    <row r="9107" spans="15:16" x14ac:dyDescent="0.15">
      <c r="O9107">
        <v>9106</v>
      </c>
      <c r="P9107" t="str">
        <f>IFERROR(IF(COUNTIF(個人情報!$BI$5:$BI$401,"登録番号" &amp; リスト!O9107)&gt;=1,"",IF(VLOOKUP(O9107,登録者リスト!$A$1:$D$43729,4,FALSE)=基本情報!$D$6,O9107,"")),"")</f>
        <v/>
      </c>
    </row>
    <row r="9108" spans="15:16" x14ac:dyDescent="0.15">
      <c r="O9108">
        <v>9107</v>
      </c>
      <c r="P9108" t="str">
        <f>IFERROR(IF(COUNTIF(個人情報!$BI$5:$BI$401,"登録番号" &amp; リスト!O9108)&gt;=1,"",IF(VLOOKUP(O9108,登録者リスト!$A$1:$D$43729,4,FALSE)=基本情報!$D$6,O9108,"")),"")</f>
        <v/>
      </c>
    </row>
    <row r="9109" spans="15:16" x14ac:dyDescent="0.15">
      <c r="O9109">
        <v>9108</v>
      </c>
      <c r="P9109" t="str">
        <f>IFERROR(IF(COUNTIF(個人情報!$BI$5:$BI$401,"登録番号" &amp; リスト!O9109)&gt;=1,"",IF(VLOOKUP(O9109,登録者リスト!$A$1:$D$43729,4,FALSE)=基本情報!$D$6,O9109,"")),"")</f>
        <v/>
      </c>
    </row>
    <row r="9110" spans="15:16" x14ac:dyDescent="0.15">
      <c r="O9110">
        <v>9109</v>
      </c>
      <c r="P9110" t="str">
        <f>IFERROR(IF(COUNTIF(個人情報!$BI$5:$BI$401,"登録番号" &amp; リスト!O9110)&gt;=1,"",IF(VLOOKUP(O9110,登録者リスト!$A$1:$D$43729,4,FALSE)=基本情報!$D$6,O9110,"")),"")</f>
        <v/>
      </c>
    </row>
    <row r="9111" spans="15:16" x14ac:dyDescent="0.15">
      <c r="O9111">
        <v>9110</v>
      </c>
      <c r="P9111" t="str">
        <f>IFERROR(IF(COUNTIF(個人情報!$BI$5:$BI$401,"登録番号" &amp; リスト!O9111)&gt;=1,"",IF(VLOOKUP(O9111,登録者リスト!$A$1:$D$43729,4,FALSE)=基本情報!$D$6,O9111,"")),"")</f>
        <v/>
      </c>
    </row>
    <row r="9112" spans="15:16" x14ac:dyDescent="0.15">
      <c r="O9112">
        <v>9111</v>
      </c>
      <c r="P9112" t="str">
        <f>IFERROR(IF(COUNTIF(個人情報!$BI$5:$BI$401,"登録番号" &amp; リスト!O9112)&gt;=1,"",IF(VLOOKUP(O9112,登録者リスト!$A$1:$D$43729,4,FALSE)=基本情報!$D$6,O9112,"")),"")</f>
        <v/>
      </c>
    </row>
    <row r="9113" spans="15:16" x14ac:dyDescent="0.15">
      <c r="O9113">
        <v>9112</v>
      </c>
      <c r="P9113" t="str">
        <f>IFERROR(IF(COUNTIF(個人情報!$BI$5:$BI$401,"登録番号" &amp; リスト!O9113)&gt;=1,"",IF(VLOOKUP(O9113,登録者リスト!$A$1:$D$43729,4,FALSE)=基本情報!$D$6,O9113,"")),"")</f>
        <v/>
      </c>
    </row>
    <row r="9114" spans="15:16" x14ac:dyDescent="0.15">
      <c r="O9114">
        <v>9113</v>
      </c>
      <c r="P9114" t="str">
        <f>IFERROR(IF(COUNTIF(個人情報!$BI$5:$BI$401,"登録番号" &amp; リスト!O9114)&gt;=1,"",IF(VLOOKUP(O9114,登録者リスト!$A$1:$D$43729,4,FALSE)=基本情報!$D$6,O9114,"")),"")</f>
        <v/>
      </c>
    </row>
    <row r="9115" spans="15:16" x14ac:dyDescent="0.15">
      <c r="O9115">
        <v>9114</v>
      </c>
      <c r="P9115" t="str">
        <f>IFERROR(IF(COUNTIF(個人情報!$BI$5:$BI$401,"登録番号" &amp; リスト!O9115)&gt;=1,"",IF(VLOOKUP(O9115,登録者リスト!$A$1:$D$43729,4,FALSE)=基本情報!$D$6,O9115,"")),"")</f>
        <v/>
      </c>
    </row>
    <row r="9116" spans="15:16" x14ac:dyDescent="0.15">
      <c r="O9116">
        <v>9115</v>
      </c>
      <c r="P9116" t="str">
        <f>IFERROR(IF(COUNTIF(個人情報!$BI$5:$BI$401,"登録番号" &amp; リスト!O9116)&gt;=1,"",IF(VLOOKUP(O9116,登録者リスト!$A$1:$D$43729,4,FALSE)=基本情報!$D$6,O9116,"")),"")</f>
        <v/>
      </c>
    </row>
    <row r="9117" spans="15:16" x14ac:dyDescent="0.15">
      <c r="O9117">
        <v>9116</v>
      </c>
      <c r="P9117" t="str">
        <f>IFERROR(IF(COUNTIF(個人情報!$BI$5:$BI$401,"登録番号" &amp; リスト!O9117)&gt;=1,"",IF(VLOOKUP(O9117,登録者リスト!$A$1:$D$43729,4,FALSE)=基本情報!$D$6,O9117,"")),"")</f>
        <v/>
      </c>
    </row>
    <row r="9118" spans="15:16" x14ac:dyDescent="0.15">
      <c r="O9118">
        <v>9117</v>
      </c>
      <c r="P9118" t="str">
        <f>IFERROR(IF(COUNTIF(個人情報!$BI$5:$BI$401,"登録番号" &amp; リスト!O9118)&gt;=1,"",IF(VLOOKUP(O9118,登録者リスト!$A$1:$D$43729,4,FALSE)=基本情報!$D$6,O9118,"")),"")</f>
        <v/>
      </c>
    </row>
    <row r="9119" spans="15:16" x14ac:dyDescent="0.15">
      <c r="O9119">
        <v>9118</v>
      </c>
      <c r="P9119" t="str">
        <f>IFERROR(IF(COUNTIF(個人情報!$BI$5:$BI$401,"登録番号" &amp; リスト!O9119)&gt;=1,"",IF(VLOOKUP(O9119,登録者リスト!$A$1:$D$43729,4,FALSE)=基本情報!$D$6,O9119,"")),"")</f>
        <v/>
      </c>
    </row>
    <row r="9120" spans="15:16" x14ac:dyDescent="0.15">
      <c r="O9120">
        <v>9119</v>
      </c>
      <c r="P9120" t="str">
        <f>IFERROR(IF(COUNTIF(個人情報!$BI$5:$BI$401,"登録番号" &amp; リスト!O9120)&gt;=1,"",IF(VLOOKUP(O9120,登録者リスト!$A$1:$D$43729,4,FALSE)=基本情報!$D$6,O9120,"")),"")</f>
        <v/>
      </c>
    </row>
    <row r="9121" spans="15:16" x14ac:dyDescent="0.15">
      <c r="O9121">
        <v>9120</v>
      </c>
      <c r="P9121" t="str">
        <f>IFERROR(IF(COUNTIF(個人情報!$BI$5:$BI$401,"登録番号" &amp; リスト!O9121)&gt;=1,"",IF(VLOOKUP(O9121,登録者リスト!$A$1:$D$43729,4,FALSE)=基本情報!$D$6,O9121,"")),"")</f>
        <v/>
      </c>
    </row>
    <row r="9122" spans="15:16" x14ac:dyDescent="0.15">
      <c r="O9122">
        <v>9121</v>
      </c>
      <c r="P9122" t="str">
        <f>IFERROR(IF(COUNTIF(個人情報!$BI$5:$BI$401,"登録番号" &amp; リスト!O9122)&gt;=1,"",IF(VLOOKUP(O9122,登録者リスト!$A$1:$D$43729,4,FALSE)=基本情報!$D$6,O9122,"")),"")</f>
        <v/>
      </c>
    </row>
    <row r="9123" spans="15:16" x14ac:dyDescent="0.15">
      <c r="O9123">
        <v>9122</v>
      </c>
      <c r="P9123" t="str">
        <f>IFERROR(IF(COUNTIF(個人情報!$BI$5:$BI$401,"登録番号" &amp; リスト!O9123)&gt;=1,"",IF(VLOOKUP(O9123,登録者リスト!$A$1:$D$43729,4,FALSE)=基本情報!$D$6,O9123,"")),"")</f>
        <v/>
      </c>
    </row>
    <row r="9124" spans="15:16" x14ac:dyDescent="0.15">
      <c r="O9124">
        <v>9123</v>
      </c>
      <c r="P9124" t="str">
        <f>IFERROR(IF(COUNTIF(個人情報!$BI$5:$BI$401,"登録番号" &amp; リスト!O9124)&gt;=1,"",IF(VLOOKUP(O9124,登録者リスト!$A$1:$D$43729,4,FALSE)=基本情報!$D$6,O9124,"")),"")</f>
        <v/>
      </c>
    </row>
    <row r="9125" spans="15:16" x14ac:dyDescent="0.15">
      <c r="O9125">
        <v>9124</v>
      </c>
      <c r="P9125" t="str">
        <f>IFERROR(IF(COUNTIF(個人情報!$BI$5:$BI$401,"登録番号" &amp; リスト!O9125)&gt;=1,"",IF(VLOOKUP(O9125,登録者リスト!$A$1:$D$43729,4,FALSE)=基本情報!$D$6,O9125,"")),"")</f>
        <v/>
      </c>
    </row>
    <row r="9126" spans="15:16" x14ac:dyDescent="0.15">
      <c r="O9126">
        <v>9125</v>
      </c>
      <c r="P9126" t="str">
        <f>IFERROR(IF(COUNTIF(個人情報!$BI$5:$BI$401,"登録番号" &amp; リスト!O9126)&gt;=1,"",IF(VLOOKUP(O9126,登録者リスト!$A$1:$D$43729,4,FALSE)=基本情報!$D$6,O9126,"")),"")</f>
        <v/>
      </c>
    </row>
    <row r="9127" spans="15:16" x14ac:dyDescent="0.15">
      <c r="O9127">
        <v>9126</v>
      </c>
      <c r="P9127" t="str">
        <f>IFERROR(IF(COUNTIF(個人情報!$BI$5:$BI$401,"登録番号" &amp; リスト!O9127)&gt;=1,"",IF(VLOOKUP(O9127,登録者リスト!$A$1:$D$43729,4,FALSE)=基本情報!$D$6,O9127,"")),"")</f>
        <v/>
      </c>
    </row>
    <row r="9128" spans="15:16" x14ac:dyDescent="0.15">
      <c r="O9128">
        <v>9127</v>
      </c>
      <c r="P9128" t="str">
        <f>IFERROR(IF(COUNTIF(個人情報!$BI$5:$BI$401,"登録番号" &amp; リスト!O9128)&gt;=1,"",IF(VLOOKUP(O9128,登録者リスト!$A$1:$D$43729,4,FALSE)=基本情報!$D$6,O9128,"")),"")</f>
        <v/>
      </c>
    </row>
    <row r="9129" spans="15:16" x14ac:dyDescent="0.15">
      <c r="O9129">
        <v>9128</v>
      </c>
      <c r="P9129" t="str">
        <f>IFERROR(IF(COUNTIF(個人情報!$BI$5:$BI$401,"登録番号" &amp; リスト!O9129)&gt;=1,"",IF(VLOOKUP(O9129,登録者リスト!$A$1:$D$43729,4,FALSE)=基本情報!$D$6,O9129,"")),"")</f>
        <v/>
      </c>
    </row>
    <row r="9130" spans="15:16" x14ac:dyDescent="0.15">
      <c r="O9130">
        <v>9129</v>
      </c>
      <c r="P9130" t="str">
        <f>IFERROR(IF(COUNTIF(個人情報!$BI$5:$BI$401,"登録番号" &amp; リスト!O9130)&gt;=1,"",IF(VLOOKUP(O9130,登録者リスト!$A$1:$D$43729,4,FALSE)=基本情報!$D$6,O9130,"")),"")</f>
        <v/>
      </c>
    </row>
    <row r="9131" spans="15:16" x14ac:dyDescent="0.15">
      <c r="O9131">
        <v>9130</v>
      </c>
      <c r="P9131" t="str">
        <f>IFERROR(IF(COUNTIF(個人情報!$BI$5:$BI$401,"登録番号" &amp; リスト!O9131)&gt;=1,"",IF(VLOOKUP(O9131,登録者リスト!$A$1:$D$43729,4,FALSE)=基本情報!$D$6,O9131,"")),"")</f>
        <v/>
      </c>
    </row>
    <row r="9132" spans="15:16" x14ac:dyDescent="0.15">
      <c r="O9132">
        <v>9131</v>
      </c>
      <c r="P9132" t="str">
        <f>IFERROR(IF(COUNTIF(個人情報!$BI$5:$BI$401,"登録番号" &amp; リスト!O9132)&gt;=1,"",IF(VLOOKUP(O9132,登録者リスト!$A$1:$D$43729,4,FALSE)=基本情報!$D$6,O9132,"")),"")</f>
        <v/>
      </c>
    </row>
    <row r="9133" spans="15:16" x14ac:dyDescent="0.15">
      <c r="O9133">
        <v>9132</v>
      </c>
      <c r="P9133" t="str">
        <f>IFERROR(IF(COUNTIF(個人情報!$BI$5:$BI$401,"登録番号" &amp; リスト!O9133)&gt;=1,"",IF(VLOOKUP(O9133,登録者リスト!$A$1:$D$43729,4,FALSE)=基本情報!$D$6,O9133,"")),"")</f>
        <v/>
      </c>
    </row>
    <row r="9134" spans="15:16" x14ac:dyDescent="0.15">
      <c r="O9134">
        <v>9133</v>
      </c>
      <c r="P9134" t="str">
        <f>IFERROR(IF(COUNTIF(個人情報!$BI$5:$BI$401,"登録番号" &amp; リスト!O9134)&gt;=1,"",IF(VLOOKUP(O9134,登録者リスト!$A$1:$D$43729,4,FALSE)=基本情報!$D$6,O9134,"")),"")</f>
        <v/>
      </c>
    </row>
    <row r="9135" spans="15:16" x14ac:dyDescent="0.15">
      <c r="O9135">
        <v>9134</v>
      </c>
      <c r="P9135" t="str">
        <f>IFERROR(IF(COUNTIF(個人情報!$BI$5:$BI$401,"登録番号" &amp; リスト!O9135)&gt;=1,"",IF(VLOOKUP(O9135,登録者リスト!$A$1:$D$43729,4,FALSE)=基本情報!$D$6,O9135,"")),"")</f>
        <v/>
      </c>
    </row>
    <row r="9136" spans="15:16" x14ac:dyDescent="0.15">
      <c r="O9136">
        <v>9135</v>
      </c>
      <c r="P9136" t="str">
        <f>IFERROR(IF(COUNTIF(個人情報!$BI$5:$BI$401,"登録番号" &amp; リスト!O9136)&gt;=1,"",IF(VLOOKUP(O9136,登録者リスト!$A$1:$D$43729,4,FALSE)=基本情報!$D$6,O9136,"")),"")</f>
        <v/>
      </c>
    </row>
    <row r="9137" spans="15:16" x14ac:dyDescent="0.15">
      <c r="O9137">
        <v>9136</v>
      </c>
      <c r="P9137" t="str">
        <f>IFERROR(IF(COUNTIF(個人情報!$BI$5:$BI$401,"登録番号" &amp; リスト!O9137)&gt;=1,"",IF(VLOOKUP(O9137,登録者リスト!$A$1:$D$43729,4,FALSE)=基本情報!$D$6,O9137,"")),"")</f>
        <v/>
      </c>
    </row>
    <row r="9138" spans="15:16" x14ac:dyDescent="0.15">
      <c r="O9138">
        <v>9137</v>
      </c>
      <c r="P9138" t="str">
        <f>IFERROR(IF(COUNTIF(個人情報!$BI$5:$BI$401,"登録番号" &amp; リスト!O9138)&gt;=1,"",IF(VLOOKUP(O9138,登録者リスト!$A$1:$D$43729,4,FALSE)=基本情報!$D$6,O9138,"")),"")</f>
        <v/>
      </c>
    </row>
    <row r="9139" spans="15:16" x14ac:dyDescent="0.15">
      <c r="O9139">
        <v>9138</v>
      </c>
      <c r="P9139" t="str">
        <f>IFERROR(IF(COUNTIF(個人情報!$BI$5:$BI$401,"登録番号" &amp; リスト!O9139)&gt;=1,"",IF(VLOOKUP(O9139,登録者リスト!$A$1:$D$43729,4,FALSE)=基本情報!$D$6,O9139,"")),"")</f>
        <v/>
      </c>
    </row>
    <row r="9140" spans="15:16" x14ac:dyDescent="0.15">
      <c r="O9140">
        <v>9139</v>
      </c>
      <c r="P9140" t="str">
        <f>IFERROR(IF(COUNTIF(個人情報!$BI$5:$BI$401,"登録番号" &amp; リスト!O9140)&gt;=1,"",IF(VLOOKUP(O9140,登録者リスト!$A$1:$D$43729,4,FALSE)=基本情報!$D$6,O9140,"")),"")</f>
        <v/>
      </c>
    </row>
    <row r="9141" spans="15:16" x14ac:dyDescent="0.15">
      <c r="O9141">
        <v>9140</v>
      </c>
      <c r="P9141" t="str">
        <f>IFERROR(IF(COUNTIF(個人情報!$BI$5:$BI$401,"登録番号" &amp; リスト!O9141)&gt;=1,"",IF(VLOOKUP(O9141,登録者リスト!$A$1:$D$43729,4,FALSE)=基本情報!$D$6,O9141,"")),"")</f>
        <v/>
      </c>
    </row>
    <row r="9142" spans="15:16" x14ac:dyDescent="0.15">
      <c r="O9142">
        <v>9141</v>
      </c>
      <c r="P9142" t="str">
        <f>IFERROR(IF(COUNTIF(個人情報!$BI$5:$BI$401,"登録番号" &amp; リスト!O9142)&gt;=1,"",IF(VLOOKUP(O9142,登録者リスト!$A$1:$D$43729,4,FALSE)=基本情報!$D$6,O9142,"")),"")</f>
        <v/>
      </c>
    </row>
    <row r="9143" spans="15:16" x14ac:dyDescent="0.15">
      <c r="O9143">
        <v>9142</v>
      </c>
      <c r="P9143" t="str">
        <f>IFERROR(IF(COUNTIF(個人情報!$BI$5:$BI$401,"登録番号" &amp; リスト!O9143)&gt;=1,"",IF(VLOOKUP(O9143,登録者リスト!$A$1:$D$43729,4,FALSE)=基本情報!$D$6,O9143,"")),"")</f>
        <v/>
      </c>
    </row>
    <row r="9144" spans="15:16" x14ac:dyDescent="0.15">
      <c r="O9144">
        <v>9143</v>
      </c>
      <c r="P9144" t="str">
        <f>IFERROR(IF(COUNTIF(個人情報!$BI$5:$BI$401,"登録番号" &amp; リスト!O9144)&gt;=1,"",IF(VLOOKUP(O9144,登録者リスト!$A$1:$D$43729,4,FALSE)=基本情報!$D$6,O9144,"")),"")</f>
        <v/>
      </c>
    </row>
    <row r="9145" spans="15:16" x14ac:dyDescent="0.15">
      <c r="O9145">
        <v>9144</v>
      </c>
      <c r="P9145" t="str">
        <f>IFERROR(IF(COUNTIF(個人情報!$BI$5:$BI$401,"登録番号" &amp; リスト!O9145)&gt;=1,"",IF(VLOOKUP(O9145,登録者リスト!$A$1:$D$43729,4,FALSE)=基本情報!$D$6,O9145,"")),"")</f>
        <v/>
      </c>
    </row>
    <row r="9146" spans="15:16" x14ac:dyDescent="0.15">
      <c r="O9146">
        <v>9145</v>
      </c>
      <c r="P9146" t="str">
        <f>IFERROR(IF(COUNTIF(個人情報!$BI$5:$BI$401,"登録番号" &amp; リスト!O9146)&gt;=1,"",IF(VLOOKUP(O9146,登録者リスト!$A$1:$D$43729,4,FALSE)=基本情報!$D$6,O9146,"")),"")</f>
        <v/>
      </c>
    </row>
    <row r="9147" spans="15:16" x14ac:dyDescent="0.15">
      <c r="O9147">
        <v>9146</v>
      </c>
      <c r="P9147" t="str">
        <f>IFERROR(IF(COUNTIF(個人情報!$BI$5:$BI$401,"登録番号" &amp; リスト!O9147)&gt;=1,"",IF(VLOOKUP(O9147,登録者リスト!$A$1:$D$43729,4,FALSE)=基本情報!$D$6,O9147,"")),"")</f>
        <v/>
      </c>
    </row>
    <row r="9148" spans="15:16" x14ac:dyDescent="0.15">
      <c r="O9148">
        <v>9147</v>
      </c>
      <c r="P9148" t="str">
        <f>IFERROR(IF(COUNTIF(個人情報!$BI$5:$BI$401,"登録番号" &amp; リスト!O9148)&gt;=1,"",IF(VLOOKUP(O9148,登録者リスト!$A$1:$D$43729,4,FALSE)=基本情報!$D$6,O9148,"")),"")</f>
        <v/>
      </c>
    </row>
    <row r="9149" spans="15:16" x14ac:dyDescent="0.15">
      <c r="O9149">
        <v>9148</v>
      </c>
      <c r="P9149" t="str">
        <f>IFERROR(IF(COUNTIF(個人情報!$BI$5:$BI$401,"登録番号" &amp; リスト!O9149)&gt;=1,"",IF(VLOOKUP(O9149,登録者リスト!$A$1:$D$43729,4,FALSE)=基本情報!$D$6,O9149,"")),"")</f>
        <v/>
      </c>
    </row>
    <row r="9150" spans="15:16" x14ac:dyDescent="0.15">
      <c r="O9150">
        <v>9149</v>
      </c>
      <c r="P9150" t="str">
        <f>IFERROR(IF(COUNTIF(個人情報!$BI$5:$BI$401,"登録番号" &amp; リスト!O9150)&gt;=1,"",IF(VLOOKUP(O9150,登録者リスト!$A$1:$D$43729,4,FALSE)=基本情報!$D$6,O9150,"")),"")</f>
        <v/>
      </c>
    </row>
    <row r="9151" spans="15:16" x14ac:dyDescent="0.15">
      <c r="O9151">
        <v>9150</v>
      </c>
      <c r="P9151" t="str">
        <f>IFERROR(IF(COUNTIF(個人情報!$BI$5:$BI$401,"登録番号" &amp; リスト!O9151)&gt;=1,"",IF(VLOOKUP(O9151,登録者リスト!$A$1:$D$43729,4,FALSE)=基本情報!$D$6,O9151,"")),"")</f>
        <v/>
      </c>
    </row>
    <row r="9152" spans="15:16" x14ac:dyDescent="0.15">
      <c r="O9152">
        <v>9151</v>
      </c>
      <c r="P9152" t="str">
        <f>IFERROR(IF(COUNTIF(個人情報!$BI$5:$BI$401,"登録番号" &amp; リスト!O9152)&gt;=1,"",IF(VLOOKUP(O9152,登録者リスト!$A$1:$D$43729,4,FALSE)=基本情報!$D$6,O9152,"")),"")</f>
        <v/>
      </c>
    </row>
    <row r="9153" spans="15:16" x14ac:dyDescent="0.15">
      <c r="O9153">
        <v>9152</v>
      </c>
      <c r="P9153" t="str">
        <f>IFERROR(IF(COUNTIF(個人情報!$BI$5:$BI$401,"登録番号" &amp; リスト!O9153)&gt;=1,"",IF(VLOOKUP(O9153,登録者リスト!$A$1:$D$43729,4,FALSE)=基本情報!$D$6,O9153,"")),"")</f>
        <v/>
      </c>
    </row>
    <row r="9154" spans="15:16" x14ac:dyDescent="0.15">
      <c r="O9154">
        <v>9153</v>
      </c>
      <c r="P9154" t="str">
        <f>IFERROR(IF(COUNTIF(個人情報!$BI$5:$BI$401,"登録番号" &amp; リスト!O9154)&gt;=1,"",IF(VLOOKUP(O9154,登録者リスト!$A$1:$D$43729,4,FALSE)=基本情報!$D$6,O9154,"")),"")</f>
        <v/>
      </c>
    </row>
    <row r="9155" spans="15:16" x14ac:dyDescent="0.15">
      <c r="O9155">
        <v>9154</v>
      </c>
      <c r="P9155" t="str">
        <f>IFERROR(IF(COUNTIF(個人情報!$BI$5:$BI$401,"登録番号" &amp; リスト!O9155)&gt;=1,"",IF(VLOOKUP(O9155,登録者リスト!$A$1:$D$43729,4,FALSE)=基本情報!$D$6,O9155,"")),"")</f>
        <v/>
      </c>
    </row>
    <row r="9156" spans="15:16" x14ac:dyDescent="0.15">
      <c r="O9156">
        <v>9155</v>
      </c>
      <c r="P9156" t="str">
        <f>IFERROR(IF(COUNTIF(個人情報!$BI$5:$BI$401,"登録番号" &amp; リスト!O9156)&gt;=1,"",IF(VLOOKUP(O9156,登録者リスト!$A$1:$D$43729,4,FALSE)=基本情報!$D$6,O9156,"")),"")</f>
        <v/>
      </c>
    </row>
    <row r="9157" spans="15:16" x14ac:dyDescent="0.15">
      <c r="O9157">
        <v>9156</v>
      </c>
      <c r="P9157" t="str">
        <f>IFERROR(IF(COUNTIF(個人情報!$BI$5:$BI$401,"登録番号" &amp; リスト!O9157)&gt;=1,"",IF(VLOOKUP(O9157,登録者リスト!$A$1:$D$43729,4,FALSE)=基本情報!$D$6,O9157,"")),"")</f>
        <v/>
      </c>
    </row>
    <row r="9158" spans="15:16" x14ac:dyDescent="0.15">
      <c r="O9158">
        <v>9157</v>
      </c>
      <c r="P9158" t="str">
        <f>IFERROR(IF(COUNTIF(個人情報!$BI$5:$BI$401,"登録番号" &amp; リスト!O9158)&gt;=1,"",IF(VLOOKUP(O9158,登録者リスト!$A$1:$D$43729,4,FALSE)=基本情報!$D$6,O9158,"")),"")</f>
        <v/>
      </c>
    </row>
    <row r="9159" spans="15:16" x14ac:dyDescent="0.15">
      <c r="O9159">
        <v>9158</v>
      </c>
      <c r="P9159" t="str">
        <f>IFERROR(IF(COUNTIF(個人情報!$BI$5:$BI$401,"登録番号" &amp; リスト!O9159)&gt;=1,"",IF(VLOOKUP(O9159,登録者リスト!$A$1:$D$43729,4,FALSE)=基本情報!$D$6,O9159,"")),"")</f>
        <v/>
      </c>
    </row>
    <row r="9160" spans="15:16" x14ac:dyDescent="0.15">
      <c r="O9160">
        <v>9159</v>
      </c>
      <c r="P9160" t="str">
        <f>IFERROR(IF(COUNTIF(個人情報!$BI$5:$BI$401,"登録番号" &amp; リスト!O9160)&gt;=1,"",IF(VLOOKUP(O9160,登録者リスト!$A$1:$D$43729,4,FALSE)=基本情報!$D$6,O9160,"")),"")</f>
        <v/>
      </c>
    </row>
    <row r="9161" spans="15:16" x14ac:dyDescent="0.15">
      <c r="O9161">
        <v>9160</v>
      </c>
      <c r="P9161" t="str">
        <f>IFERROR(IF(COUNTIF(個人情報!$BI$5:$BI$401,"登録番号" &amp; リスト!O9161)&gt;=1,"",IF(VLOOKUP(O9161,登録者リスト!$A$1:$D$43729,4,FALSE)=基本情報!$D$6,O9161,"")),"")</f>
        <v/>
      </c>
    </row>
    <row r="9162" spans="15:16" x14ac:dyDescent="0.15">
      <c r="O9162">
        <v>9161</v>
      </c>
      <c r="P9162" t="str">
        <f>IFERROR(IF(COUNTIF(個人情報!$BI$5:$BI$401,"登録番号" &amp; リスト!O9162)&gt;=1,"",IF(VLOOKUP(O9162,登録者リスト!$A$1:$D$43729,4,FALSE)=基本情報!$D$6,O9162,"")),"")</f>
        <v/>
      </c>
    </row>
    <row r="9163" spans="15:16" x14ac:dyDescent="0.15">
      <c r="O9163">
        <v>9162</v>
      </c>
      <c r="P9163" t="str">
        <f>IFERROR(IF(COUNTIF(個人情報!$BI$5:$BI$401,"登録番号" &amp; リスト!O9163)&gt;=1,"",IF(VLOOKUP(O9163,登録者リスト!$A$1:$D$43729,4,FALSE)=基本情報!$D$6,O9163,"")),"")</f>
        <v/>
      </c>
    </row>
    <row r="9164" spans="15:16" x14ac:dyDescent="0.15">
      <c r="O9164">
        <v>9163</v>
      </c>
      <c r="P9164" t="str">
        <f>IFERROR(IF(COUNTIF(個人情報!$BI$5:$BI$401,"登録番号" &amp; リスト!O9164)&gt;=1,"",IF(VLOOKUP(O9164,登録者リスト!$A$1:$D$43729,4,FALSE)=基本情報!$D$6,O9164,"")),"")</f>
        <v/>
      </c>
    </row>
    <row r="9165" spans="15:16" x14ac:dyDescent="0.15">
      <c r="O9165">
        <v>9164</v>
      </c>
      <c r="P9165" t="str">
        <f>IFERROR(IF(COUNTIF(個人情報!$BI$5:$BI$401,"登録番号" &amp; リスト!O9165)&gt;=1,"",IF(VLOOKUP(O9165,登録者リスト!$A$1:$D$43729,4,FALSE)=基本情報!$D$6,O9165,"")),"")</f>
        <v/>
      </c>
    </row>
    <row r="9166" spans="15:16" x14ac:dyDescent="0.15">
      <c r="O9166">
        <v>9165</v>
      </c>
      <c r="P9166" t="str">
        <f>IFERROR(IF(COUNTIF(個人情報!$BI$5:$BI$401,"登録番号" &amp; リスト!O9166)&gt;=1,"",IF(VLOOKUP(O9166,登録者リスト!$A$1:$D$43729,4,FALSE)=基本情報!$D$6,O9166,"")),"")</f>
        <v/>
      </c>
    </row>
    <row r="9167" spans="15:16" x14ac:dyDescent="0.15">
      <c r="O9167">
        <v>9166</v>
      </c>
      <c r="P9167" t="str">
        <f>IFERROR(IF(COUNTIF(個人情報!$BI$5:$BI$401,"登録番号" &amp; リスト!O9167)&gt;=1,"",IF(VLOOKUP(O9167,登録者リスト!$A$1:$D$43729,4,FALSE)=基本情報!$D$6,O9167,"")),"")</f>
        <v/>
      </c>
    </row>
    <row r="9168" spans="15:16" x14ac:dyDescent="0.15">
      <c r="O9168">
        <v>9167</v>
      </c>
      <c r="P9168" t="str">
        <f>IFERROR(IF(COUNTIF(個人情報!$BI$5:$BI$401,"登録番号" &amp; リスト!O9168)&gt;=1,"",IF(VLOOKUP(O9168,登録者リスト!$A$1:$D$43729,4,FALSE)=基本情報!$D$6,O9168,"")),"")</f>
        <v/>
      </c>
    </row>
    <row r="9169" spans="15:16" x14ac:dyDescent="0.15">
      <c r="O9169">
        <v>9168</v>
      </c>
      <c r="P9169" t="str">
        <f>IFERROR(IF(COUNTIF(個人情報!$BI$5:$BI$401,"登録番号" &amp; リスト!O9169)&gt;=1,"",IF(VLOOKUP(O9169,登録者リスト!$A$1:$D$43729,4,FALSE)=基本情報!$D$6,O9169,"")),"")</f>
        <v/>
      </c>
    </row>
    <row r="9170" spans="15:16" x14ac:dyDescent="0.15">
      <c r="O9170">
        <v>9169</v>
      </c>
      <c r="P9170" t="str">
        <f>IFERROR(IF(COUNTIF(個人情報!$BI$5:$BI$401,"登録番号" &amp; リスト!O9170)&gt;=1,"",IF(VLOOKUP(O9170,登録者リスト!$A$1:$D$43729,4,FALSE)=基本情報!$D$6,O9170,"")),"")</f>
        <v/>
      </c>
    </row>
    <row r="9171" spans="15:16" x14ac:dyDescent="0.15">
      <c r="O9171">
        <v>9170</v>
      </c>
      <c r="P9171" t="str">
        <f>IFERROR(IF(COUNTIF(個人情報!$BI$5:$BI$401,"登録番号" &amp; リスト!O9171)&gt;=1,"",IF(VLOOKUP(O9171,登録者リスト!$A$1:$D$43729,4,FALSE)=基本情報!$D$6,O9171,"")),"")</f>
        <v/>
      </c>
    </row>
    <row r="9172" spans="15:16" x14ac:dyDescent="0.15">
      <c r="O9172">
        <v>9171</v>
      </c>
      <c r="P9172" t="str">
        <f>IFERROR(IF(COUNTIF(個人情報!$BI$5:$BI$401,"登録番号" &amp; リスト!O9172)&gt;=1,"",IF(VLOOKUP(O9172,登録者リスト!$A$1:$D$43729,4,FALSE)=基本情報!$D$6,O9172,"")),"")</f>
        <v/>
      </c>
    </row>
    <row r="9173" spans="15:16" x14ac:dyDescent="0.15">
      <c r="O9173">
        <v>9172</v>
      </c>
      <c r="P9173" t="str">
        <f>IFERROR(IF(COUNTIF(個人情報!$BI$5:$BI$401,"登録番号" &amp; リスト!O9173)&gt;=1,"",IF(VLOOKUP(O9173,登録者リスト!$A$1:$D$43729,4,FALSE)=基本情報!$D$6,O9173,"")),"")</f>
        <v/>
      </c>
    </row>
    <row r="9174" spans="15:16" x14ac:dyDescent="0.15">
      <c r="O9174">
        <v>9173</v>
      </c>
      <c r="P9174" t="str">
        <f>IFERROR(IF(COUNTIF(個人情報!$BI$5:$BI$401,"登録番号" &amp; リスト!O9174)&gt;=1,"",IF(VLOOKUP(O9174,登録者リスト!$A$1:$D$43729,4,FALSE)=基本情報!$D$6,O9174,"")),"")</f>
        <v/>
      </c>
    </row>
    <row r="9175" spans="15:16" x14ac:dyDescent="0.15">
      <c r="O9175">
        <v>9174</v>
      </c>
      <c r="P9175" t="str">
        <f>IFERROR(IF(COUNTIF(個人情報!$BI$5:$BI$401,"登録番号" &amp; リスト!O9175)&gt;=1,"",IF(VLOOKUP(O9175,登録者リスト!$A$1:$D$43729,4,FALSE)=基本情報!$D$6,O9175,"")),"")</f>
        <v/>
      </c>
    </row>
    <row r="9176" spans="15:16" x14ac:dyDescent="0.15">
      <c r="O9176">
        <v>9175</v>
      </c>
      <c r="P9176" t="str">
        <f>IFERROR(IF(COUNTIF(個人情報!$BI$5:$BI$401,"登録番号" &amp; リスト!O9176)&gt;=1,"",IF(VLOOKUP(O9176,登録者リスト!$A$1:$D$43729,4,FALSE)=基本情報!$D$6,O9176,"")),"")</f>
        <v/>
      </c>
    </row>
    <row r="9177" spans="15:16" x14ac:dyDescent="0.15">
      <c r="O9177">
        <v>9176</v>
      </c>
      <c r="P9177" t="str">
        <f>IFERROR(IF(COUNTIF(個人情報!$BI$5:$BI$401,"登録番号" &amp; リスト!O9177)&gt;=1,"",IF(VLOOKUP(O9177,登録者リスト!$A$1:$D$43729,4,FALSE)=基本情報!$D$6,O9177,"")),"")</f>
        <v/>
      </c>
    </row>
    <row r="9178" spans="15:16" x14ac:dyDescent="0.15">
      <c r="O9178">
        <v>9177</v>
      </c>
      <c r="P9178" t="str">
        <f>IFERROR(IF(COUNTIF(個人情報!$BI$5:$BI$401,"登録番号" &amp; リスト!O9178)&gt;=1,"",IF(VLOOKUP(O9178,登録者リスト!$A$1:$D$43729,4,FALSE)=基本情報!$D$6,O9178,"")),"")</f>
        <v/>
      </c>
    </row>
    <row r="9179" spans="15:16" x14ac:dyDescent="0.15">
      <c r="O9179">
        <v>9178</v>
      </c>
      <c r="P9179" t="str">
        <f>IFERROR(IF(COUNTIF(個人情報!$BI$5:$BI$401,"登録番号" &amp; リスト!O9179)&gt;=1,"",IF(VLOOKUP(O9179,登録者リスト!$A$1:$D$43729,4,FALSE)=基本情報!$D$6,O9179,"")),"")</f>
        <v/>
      </c>
    </row>
    <row r="9180" spans="15:16" x14ac:dyDescent="0.15">
      <c r="O9180">
        <v>9179</v>
      </c>
      <c r="P9180" t="str">
        <f>IFERROR(IF(COUNTIF(個人情報!$BI$5:$BI$401,"登録番号" &amp; リスト!O9180)&gt;=1,"",IF(VLOOKUP(O9180,登録者リスト!$A$1:$D$43729,4,FALSE)=基本情報!$D$6,O9180,"")),"")</f>
        <v/>
      </c>
    </row>
    <row r="9181" spans="15:16" x14ac:dyDescent="0.15">
      <c r="O9181">
        <v>9180</v>
      </c>
      <c r="P9181" t="str">
        <f>IFERROR(IF(COUNTIF(個人情報!$BI$5:$BI$401,"登録番号" &amp; リスト!O9181)&gt;=1,"",IF(VLOOKUP(O9181,登録者リスト!$A$1:$D$43729,4,FALSE)=基本情報!$D$6,O9181,"")),"")</f>
        <v/>
      </c>
    </row>
    <row r="9182" spans="15:16" x14ac:dyDescent="0.15">
      <c r="O9182">
        <v>9181</v>
      </c>
      <c r="P9182" t="str">
        <f>IFERROR(IF(COUNTIF(個人情報!$BI$5:$BI$401,"登録番号" &amp; リスト!O9182)&gt;=1,"",IF(VLOOKUP(O9182,登録者リスト!$A$1:$D$43729,4,FALSE)=基本情報!$D$6,O9182,"")),"")</f>
        <v/>
      </c>
    </row>
    <row r="9183" spans="15:16" x14ac:dyDescent="0.15">
      <c r="O9183">
        <v>9182</v>
      </c>
      <c r="P9183" t="str">
        <f>IFERROR(IF(COUNTIF(個人情報!$BI$5:$BI$401,"登録番号" &amp; リスト!O9183)&gt;=1,"",IF(VLOOKUP(O9183,登録者リスト!$A$1:$D$43729,4,FALSE)=基本情報!$D$6,O9183,"")),"")</f>
        <v/>
      </c>
    </row>
    <row r="9184" spans="15:16" x14ac:dyDescent="0.15">
      <c r="O9184">
        <v>9183</v>
      </c>
      <c r="P9184" t="str">
        <f>IFERROR(IF(COUNTIF(個人情報!$BI$5:$BI$401,"登録番号" &amp; リスト!O9184)&gt;=1,"",IF(VLOOKUP(O9184,登録者リスト!$A$1:$D$43729,4,FALSE)=基本情報!$D$6,O9184,"")),"")</f>
        <v/>
      </c>
    </row>
    <row r="9185" spans="15:16" x14ac:dyDescent="0.15">
      <c r="O9185">
        <v>9184</v>
      </c>
      <c r="P9185" t="str">
        <f>IFERROR(IF(COUNTIF(個人情報!$BI$5:$BI$401,"登録番号" &amp; リスト!O9185)&gt;=1,"",IF(VLOOKUP(O9185,登録者リスト!$A$1:$D$43729,4,FALSE)=基本情報!$D$6,O9185,"")),"")</f>
        <v/>
      </c>
    </row>
    <row r="9186" spans="15:16" x14ac:dyDescent="0.15">
      <c r="O9186">
        <v>9185</v>
      </c>
      <c r="P9186" t="str">
        <f>IFERROR(IF(COUNTIF(個人情報!$BI$5:$BI$401,"登録番号" &amp; リスト!O9186)&gt;=1,"",IF(VLOOKUP(O9186,登録者リスト!$A$1:$D$43729,4,FALSE)=基本情報!$D$6,O9186,"")),"")</f>
        <v/>
      </c>
    </row>
    <row r="9187" spans="15:16" x14ac:dyDescent="0.15">
      <c r="O9187">
        <v>9186</v>
      </c>
      <c r="P9187" t="str">
        <f>IFERROR(IF(COUNTIF(個人情報!$BI$5:$BI$401,"登録番号" &amp; リスト!O9187)&gt;=1,"",IF(VLOOKUP(O9187,登録者リスト!$A$1:$D$43729,4,FALSE)=基本情報!$D$6,O9187,"")),"")</f>
        <v/>
      </c>
    </row>
    <row r="9188" spans="15:16" x14ac:dyDescent="0.15">
      <c r="O9188">
        <v>9187</v>
      </c>
      <c r="P9188" t="str">
        <f>IFERROR(IF(COUNTIF(個人情報!$BI$5:$BI$401,"登録番号" &amp; リスト!O9188)&gt;=1,"",IF(VLOOKUP(O9188,登録者リスト!$A$1:$D$43729,4,FALSE)=基本情報!$D$6,O9188,"")),"")</f>
        <v/>
      </c>
    </row>
    <row r="9189" spans="15:16" x14ac:dyDescent="0.15">
      <c r="O9189">
        <v>9188</v>
      </c>
      <c r="P9189" t="str">
        <f>IFERROR(IF(COUNTIF(個人情報!$BI$5:$BI$401,"登録番号" &amp; リスト!O9189)&gt;=1,"",IF(VLOOKUP(O9189,登録者リスト!$A$1:$D$43729,4,FALSE)=基本情報!$D$6,O9189,"")),"")</f>
        <v/>
      </c>
    </row>
    <row r="9190" spans="15:16" x14ac:dyDescent="0.15">
      <c r="O9190">
        <v>9189</v>
      </c>
      <c r="P9190" t="str">
        <f>IFERROR(IF(COUNTIF(個人情報!$BI$5:$BI$401,"登録番号" &amp; リスト!O9190)&gt;=1,"",IF(VLOOKUP(O9190,登録者リスト!$A$1:$D$43729,4,FALSE)=基本情報!$D$6,O9190,"")),"")</f>
        <v/>
      </c>
    </row>
    <row r="9191" spans="15:16" x14ac:dyDescent="0.15">
      <c r="O9191">
        <v>9190</v>
      </c>
      <c r="P9191" t="str">
        <f>IFERROR(IF(COUNTIF(個人情報!$BI$5:$BI$401,"登録番号" &amp; リスト!O9191)&gt;=1,"",IF(VLOOKUP(O9191,登録者リスト!$A$1:$D$43729,4,FALSE)=基本情報!$D$6,O9191,"")),"")</f>
        <v/>
      </c>
    </row>
    <row r="9192" spans="15:16" x14ac:dyDescent="0.15">
      <c r="O9192">
        <v>9191</v>
      </c>
      <c r="P9192" t="str">
        <f>IFERROR(IF(COUNTIF(個人情報!$BI$5:$BI$401,"登録番号" &amp; リスト!O9192)&gt;=1,"",IF(VLOOKUP(O9192,登録者リスト!$A$1:$D$43729,4,FALSE)=基本情報!$D$6,O9192,"")),"")</f>
        <v/>
      </c>
    </row>
    <row r="9193" spans="15:16" x14ac:dyDescent="0.15">
      <c r="O9193">
        <v>9192</v>
      </c>
      <c r="P9193" t="str">
        <f>IFERROR(IF(COUNTIF(個人情報!$BI$5:$BI$401,"登録番号" &amp; リスト!O9193)&gt;=1,"",IF(VLOOKUP(O9193,登録者リスト!$A$1:$D$43729,4,FALSE)=基本情報!$D$6,O9193,"")),"")</f>
        <v/>
      </c>
    </row>
    <row r="9194" spans="15:16" x14ac:dyDescent="0.15">
      <c r="O9194">
        <v>9193</v>
      </c>
      <c r="P9194" t="str">
        <f>IFERROR(IF(COUNTIF(個人情報!$BI$5:$BI$401,"登録番号" &amp; リスト!O9194)&gt;=1,"",IF(VLOOKUP(O9194,登録者リスト!$A$1:$D$43729,4,FALSE)=基本情報!$D$6,O9194,"")),"")</f>
        <v/>
      </c>
    </row>
    <row r="9195" spans="15:16" x14ac:dyDescent="0.15">
      <c r="O9195">
        <v>9194</v>
      </c>
      <c r="P9195" t="str">
        <f>IFERROR(IF(COUNTIF(個人情報!$BI$5:$BI$401,"登録番号" &amp; リスト!O9195)&gt;=1,"",IF(VLOOKUP(O9195,登録者リスト!$A$1:$D$43729,4,FALSE)=基本情報!$D$6,O9195,"")),"")</f>
        <v/>
      </c>
    </row>
    <row r="9196" spans="15:16" x14ac:dyDescent="0.15">
      <c r="O9196">
        <v>9195</v>
      </c>
      <c r="P9196" t="str">
        <f>IFERROR(IF(COUNTIF(個人情報!$BI$5:$BI$401,"登録番号" &amp; リスト!O9196)&gt;=1,"",IF(VLOOKUP(O9196,登録者リスト!$A$1:$D$43729,4,FALSE)=基本情報!$D$6,O9196,"")),"")</f>
        <v/>
      </c>
    </row>
    <row r="9197" spans="15:16" x14ac:dyDescent="0.15">
      <c r="O9197">
        <v>9196</v>
      </c>
      <c r="P9197" t="str">
        <f>IFERROR(IF(COUNTIF(個人情報!$BI$5:$BI$401,"登録番号" &amp; リスト!O9197)&gt;=1,"",IF(VLOOKUP(O9197,登録者リスト!$A$1:$D$43729,4,FALSE)=基本情報!$D$6,O9197,"")),"")</f>
        <v/>
      </c>
    </row>
    <row r="9198" spans="15:16" x14ac:dyDescent="0.15">
      <c r="O9198">
        <v>9197</v>
      </c>
      <c r="P9198" t="str">
        <f>IFERROR(IF(COUNTIF(個人情報!$BI$5:$BI$401,"登録番号" &amp; リスト!O9198)&gt;=1,"",IF(VLOOKUP(O9198,登録者リスト!$A$1:$D$43729,4,FALSE)=基本情報!$D$6,O9198,"")),"")</f>
        <v/>
      </c>
    </row>
    <row r="9199" spans="15:16" x14ac:dyDescent="0.15">
      <c r="O9199">
        <v>9198</v>
      </c>
      <c r="P9199" t="str">
        <f>IFERROR(IF(COUNTIF(個人情報!$BI$5:$BI$401,"登録番号" &amp; リスト!O9199)&gt;=1,"",IF(VLOOKUP(O9199,登録者リスト!$A$1:$D$43729,4,FALSE)=基本情報!$D$6,O9199,"")),"")</f>
        <v/>
      </c>
    </row>
    <row r="9200" spans="15:16" x14ac:dyDescent="0.15">
      <c r="O9200">
        <v>9199</v>
      </c>
      <c r="P9200" t="str">
        <f>IFERROR(IF(COUNTIF(個人情報!$BI$5:$BI$401,"登録番号" &amp; リスト!O9200)&gt;=1,"",IF(VLOOKUP(O9200,登録者リスト!$A$1:$D$43729,4,FALSE)=基本情報!$D$6,O9200,"")),"")</f>
        <v/>
      </c>
    </row>
    <row r="9201" spans="15:16" x14ac:dyDescent="0.15">
      <c r="O9201">
        <v>9200</v>
      </c>
      <c r="P9201" t="str">
        <f>IFERROR(IF(COUNTIF(個人情報!$BI$5:$BI$401,"登録番号" &amp; リスト!O9201)&gt;=1,"",IF(VLOOKUP(O9201,登録者リスト!$A$1:$D$43729,4,FALSE)=基本情報!$D$6,O9201,"")),"")</f>
        <v/>
      </c>
    </row>
    <row r="9202" spans="15:16" x14ac:dyDescent="0.15">
      <c r="O9202">
        <v>9201</v>
      </c>
      <c r="P9202" t="str">
        <f>IFERROR(IF(COUNTIF(個人情報!$BI$5:$BI$401,"登録番号" &amp; リスト!O9202)&gt;=1,"",IF(VLOOKUP(O9202,登録者リスト!$A$1:$D$43729,4,FALSE)=基本情報!$D$6,O9202,"")),"")</f>
        <v/>
      </c>
    </row>
    <row r="9203" spans="15:16" x14ac:dyDescent="0.15">
      <c r="O9203">
        <v>9202</v>
      </c>
      <c r="P9203" t="str">
        <f>IFERROR(IF(COUNTIF(個人情報!$BI$5:$BI$401,"登録番号" &amp; リスト!O9203)&gt;=1,"",IF(VLOOKUP(O9203,登録者リスト!$A$1:$D$43729,4,FALSE)=基本情報!$D$6,O9203,"")),"")</f>
        <v/>
      </c>
    </row>
    <row r="9204" spans="15:16" x14ac:dyDescent="0.15">
      <c r="O9204">
        <v>9203</v>
      </c>
      <c r="P9204" t="str">
        <f>IFERROR(IF(COUNTIF(個人情報!$BI$5:$BI$401,"登録番号" &amp; リスト!O9204)&gt;=1,"",IF(VLOOKUP(O9204,登録者リスト!$A$1:$D$43729,4,FALSE)=基本情報!$D$6,O9204,"")),"")</f>
        <v/>
      </c>
    </row>
    <row r="9205" spans="15:16" x14ac:dyDescent="0.15">
      <c r="O9205">
        <v>9204</v>
      </c>
      <c r="P9205" t="str">
        <f>IFERROR(IF(COUNTIF(個人情報!$BI$5:$BI$401,"登録番号" &amp; リスト!O9205)&gt;=1,"",IF(VLOOKUP(O9205,登録者リスト!$A$1:$D$43729,4,FALSE)=基本情報!$D$6,O9205,"")),"")</f>
        <v/>
      </c>
    </row>
    <row r="9206" spans="15:16" x14ac:dyDescent="0.15">
      <c r="O9206">
        <v>9205</v>
      </c>
      <c r="P9206" t="str">
        <f>IFERROR(IF(COUNTIF(個人情報!$BI$5:$BI$401,"登録番号" &amp; リスト!O9206)&gt;=1,"",IF(VLOOKUP(O9206,登録者リスト!$A$1:$D$43729,4,FALSE)=基本情報!$D$6,O9206,"")),"")</f>
        <v/>
      </c>
    </row>
    <row r="9207" spans="15:16" x14ac:dyDescent="0.15">
      <c r="O9207">
        <v>9206</v>
      </c>
      <c r="P9207" t="str">
        <f>IFERROR(IF(COUNTIF(個人情報!$BI$5:$BI$401,"登録番号" &amp; リスト!O9207)&gt;=1,"",IF(VLOOKUP(O9207,登録者リスト!$A$1:$D$43729,4,FALSE)=基本情報!$D$6,O9207,"")),"")</f>
        <v/>
      </c>
    </row>
    <row r="9208" spans="15:16" x14ac:dyDescent="0.15">
      <c r="O9208">
        <v>9207</v>
      </c>
      <c r="P9208" t="str">
        <f>IFERROR(IF(COUNTIF(個人情報!$BI$5:$BI$401,"登録番号" &amp; リスト!O9208)&gt;=1,"",IF(VLOOKUP(O9208,登録者リスト!$A$1:$D$43729,4,FALSE)=基本情報!$D$6,O9208,"")),"")</f>
        <v/>
      </c>
    </row>
    <row r="9209" spans="15:16" x14ac:dyDescent="0.15">
      <c r="O9209">
        <v>9208</v>
      </c>
      <c r="P9209" t="str">
        <f>IFERROR(IF(COUNTIF(個人情報!$BI$5:$BI$401,"登録番号" &amp; リスト!O9209)&gt;=1,"",IF(VLOOKUP(O9209,登録者リスト!$A$1:$D$43729,4,FALSE)=基本情報!$D$6,O9209,"")),"")</f>
        <v/>
      </c>
    </row>
    <row r="9210" spans="15:16" x14ac:dyDescent="0.15">
      <c r="O9210">
        <v>9209</v>
      </c>
      <c r="P9210" t="str">
        <f>IFERROR(IF(COUNTIF(個人情報!$BI$5:$BI$401,"登録番号" &amp; リスト!O9210)&gt;=1,"",IF(VLOOKUP(O9210,登録者リスト!$A$1:$D$43729,4,FALSE)=基本情報!$D$6,O9210,"")),"")</f>
        <v/>
      </c>
    </row>
    <row r="9211" spans="15:16" x14ac:dyDescent="0.15">
      <c r="O9211">
        <v>9210</v>
      </c>
      <c r="P9211" t="str">
        <f>IFERROR(IF(COUNTIF(個人情報!$BI$5:$BI$401,"登録番号" &amp; リスト!O9211)&gt;=1,"",IF(VLOOKUP(O9211,登録者リスト!$A$1:$D$43729,4,FALSE)=基本情報!$D$6,O9211,"")),"")</f>
        <v/>
      </c>
    </row>
    <row r="9212" spans="15:16" x14ac:dyDescent="0.15">
      <c r="O9212">
        <v>9211</v>
      </c>
      <c r="P9212" t="str">
        <f>IFERROR(IF(COUNTIF(個人情報!$BI$5:$BI$401,"登録番号" &amp; リスト!O9212)&gt;=1,"",IF(VLOOKUP(O9212,登録者リスト!$A$1:$D$43729,4,FALSE)=基本情報!$D$6,O9212,"")),"")</f>
        <v/>
      </c>
    </row>
    <row r="9213" spans="15:16" x14ac:dyDescent="0.15">
      <c r="O9213">
        <v>9212</v>
      </c>
      <c r="P9213" t="str">
        <f>IFERROR(IF(COUNTIF(個人情報!$BI$5:$BI$401,"登録番号" &amp; リスト!O9213)&gt;=1,"",IF(VLOOKUP(O9213,登録者リスト!$A$1:$D$43729,4,FALSE)=基本情報!$D$6,O9213,"")),"")</f>
        <v/>
      </c>
    </row>
    <row r="9214" spans="15:16" x14ac:dyDescent="0.15">
      <c r="O9214">
        <v>9213</v>
      </c>
      <c r="P9214" t="str">
        <f>IFERROR(IF(COUNTIF(個人情報!$BI$5:$BI$401,"登録番号" &amp; リスト!O9214)&gt;=1,"",IF(VLOOKUP(O9214,登録者リスト!$A$1:$D$43729,4,FALSE)=基本情報!$D$6,O9214,"")),"")</f>
        <v/>
      </c>
    </row>
    <row r="9215" spans="15:16" x14ac:dyDescent="0.15">
      <c r="O9215">
        <v>9214</v>
      </c>
      <c r="P9215" t="str">
        <f>IFERROR(IF(COUNTIF(個人情報!$BI$5:$BI$401,"登録番号" &amp; リスト!O9215)&gt;=1,"",IF(VLOOKUP(O9215,登録者リスト!$A$1:$D$43729,4,FALSE)=基本情報!$D$6,O9215,"")),"")</f>
        <v/>
      </c>
    </row>
    <row r="9216" spans="15:16" x14ac:dyDescent="0.15">
      <c r="O9216">
        <v>9215</v>
      </c>
      <c r="P9216" t="str">
        <f>IFERROR(IF(COUNTIF(個人情報!$BI$5:$BI$401,"登録番号" &amp; リスト!O9216)&gt;=1,"",IF(VLOOKUP(O9216,登録者リスト!$A$1:$D$43729,4,FALSE)=基本情報!$D$6,O9216,"")),"")</f>
        <v/>
      </c>
    </row>
    <row r="9217" spans="15:16" x14ac:dyDescent="0.15">
      <c r="O9217">
        <v>9216</v>
      </c>
      <c r="P9217" t="str">
        <f>IFERROR(IF(COUNTIF(個人情報!$BI$5:$BI$401,"登録番号" &amp; リスト!O9217)&gt;=1,"",IF(VLOOKUP(O9217,登録者リスト!$A$1:$D$43729,4,FALSE)=基本情報!$D$6,O9217,"")),"")</f>
        <v/>
      </c>
    </row>
    <row r="9218" spans="15:16" x14ac:dyDescent="0.15">
      <c r="O9218">
        <v>9217</v>
      </c>
      <c r="P9218" t="str">
        <f>IFERROR(IF(COUNTIF(個人情報!$BI$5:$BI$401,"登録番号" &amp; リスト!O9218)&gt;=1,"",IF(VLOOKUP(O9218,登録者リスト!$A$1:$D$43729,4,FALSE)=基本情報!$D$6,O9218,"")),"")</f>
        <v/>
      </c>
    </row>
    <row r="9219" spans="15:16" x14ac:dyDescent="0.15">
      <c r="O9219">
        <v>9218</v>
      </c>
      <c r="P9219" t="str">
        <f>IFERROR(IF(COUNTIF(個人情報!$BI$5:$BI$401,"登録番号" &amp; リスト!O9219)&gt;=1,"",IF(VLOOKUP(O9219,登録者リスト!$A$1:$D$43729,4,FALSE)=基本情報!$D$6,O9219,"")),"")</f>
        <v/>
      </c>
    </row>
    <row r="9220" spans="15:16" x14ac:dyDescent="0.15">
      <c r="O9220">
        <v>9219</v>
      </c>
      <c r="P9220" t="str">
        <f>IFERROR(IF(COUNTIF(個人情報!$BI$5:$BI$401,"登録番号" &amp; リスト!O9220)&gt;=1,"",IF(VLOOKUP(O9220,登録者リスト!$A$1:$D$43729,4,FALSE)=基本情報!$D$6,O9220,"")),"")</f>
        <v/>
      </c>
    </row>
    <row r="9221" spans="15:16" x14ac:dyDescent="0.15">
      <c r="O9221">
        <v>9220</v>
      </c>
      <c r="P9221" t="str">
        <f>IFERROR(IF(COUNTIF(個人情報!$BI$5:$BI$401,"登録番号" &amp; リスト!O9221)&gt;=1,"",IF(VLOOKUP(O9221,登録者リスト!$A$1:$D$43729,4,FALSE)=基本情報!$D$6,O9221,"")),"")</f>
        <v/>
      </c>
    </row>
    <row r="9222" spans="15:16" x14ac:dyDescent="0.15">
      <c r="O9222">
        <v>9221</v>
      </c>
      <c r="P9222" t="str">
        <f>IFERROR(IF(COUNTIF(個人情報!$BI$5:$BI$401,"登録番号" &amp; リスト!O9222)&gt;=1,"",IF(VLOOKUP(O9222,登録者リスト!$A$1:$D$43729,4,FALSE)=基本情報!$D$6,O9222,"")),"")</f>
        <v/>
      </c>
    </row>
    <row r="9223" spans="15:16" x14ac:dyDescent="0.15">
      <c r="O9223">
        <v>9222</v>
      </c>
      <c r="P9223" t="str">
        <f>IFERROR(IF(COUNTIF(個人情報!$BI$5:$BI$401,"登録番号" &amp; リスト!O9223)&gt;=1,"",IF(VLOOKUP(O9223,登録者リスト!$A$1:$D$43729,4,FALSE)=基本情報!$D$6,O9223,"")),"")</f>
        <v/>
      </c>
    </row>
    <row r="9224" spans="15:16" x14ac:dyDescent="0.15">
      <c r="O9224">
        <v>9223</v>
      </c>
      <c r="P9224" t="str">
        <f>IFERROR(IF(COUNTIF(個人情報!$BI$5:$BI$401,"登録番号" &amp; リスト!O9224)&gt;=1,"",IF(VLOOKUP(O9224,登録者リスト!$A$1:$D$43729,4,FALSE)=基本情報!$D$6,O9224,"")),"")</f>
        <v/>
      </c>
    </row>
    <row r="9225" spans="15:16" x14ac:dyDescent="0.15">
      <c r="O9225">
        <v>9224</v>
      </c>
      <c r="P9225" t="str">
        <f>IFERROR(IF(COUNTIF(個人情報!$BI$5:$BI$401,"登録番号" &amp; リスト!O9225)&gt;=1,"",IF(VLOOKUP(O9225,登録者リスト!$A$1:$D$43729,4,FALSE)=基本情報!$D$6,O9225,"")),"")</f>
        <v/>
      </c>
    </row>
    <row r="9226" spans="15:16" x14ac:dyDescent="0.15">
      <c r="O9226">
        <v>9225</v>
      </c>
      <c r="P9226" t="str">
        <f>IFERROR(IF(COUNTIF(個人情報!$BI$5:$BI$401,"登録番号" &amp; リスト!O9226)&gt;=1,"",IF(VLOOKUP(O9226,登録者リスト!$A$1:$D$43729,4,FALSE)=基本情報!$D$6,O9226,"")),"")</f>
        <v/>
      </c>
    </row>
    <row r="9227" spans="15:16" x14ac:dyDescent="0.15">
      <c r="O9227">
        <v>9226</v>
      </c>
      <c r="P9227" t="str">
        <f>IFERROR(IF(COUNTIF(個人情報!$BI$5:$BI$401,"登録番号" &amp; リスト!O9227)&gt;=1,"",IF(VLOOKUP(O9227,登録者リスト!$A$1:$D$43729,4,FALSE)=基本情報!$D$6,O9227,"")),"")</f>
        <v/>
      </c>
    </row>
    <row r="9228" spans="15:16" x14ac:dyDescent="0.15">
      <c r="O9228">
        <v>9227</v>
      </c>
      <c r="P9228" t="str">
        <f>IFERROR(IF(COUNTIF(個人情報!$BI$5:$BI$401,"登録番号" &amp; リスト!O9228)&gt;=1,"",IF(VLOOKUP(O9228,登録者リスト!$A$1:$D$43729,4,FALSE)=基本情報!$D$6,O9228,"")),"")</f>
        <v/>
      </c>
    </row>
    <row r="9229" spans="15:16" x14ac:dyDescent="0.15">
      <c r="O9229">
        <v>9228</v>
      </c>
      <c r="P9229" t="str">
        <f>IFERROR(IF(COUNTIF(個人情報!$BI$5:$BI$401,"登録番号" &amp; リスト!O9229)&gt;=1,"",IF(VLOOKUP(O9229,登録者リスト!$A$1:$D$43729,4,FALSE)=基本情報!$D$6,O9229,"")),"")</f>
        <v/>
      </c>
    </row>
    <row r="9230" spans="15:16" x14ac:dyDescent="0.15">
      <c r="O9230">
        <v>9229</v>
      </c>
      <c r="P9230" t="str">
        <f>IFERROR(IF(COUNTIF(個人情報!$BI$5:$BI$401,"登録番号" &amp; リスト!O9230)&gt;=1,"",IF(VLOOKUP(O9230,登録者リスト!$A$1:$D$43729,4,FALSE)=基本情報!$D$6,O9230,"")),"")</f>
        <v/>
      </c>
    </row>
    <row r="9231" spans="15:16" x14ac:dyDescent="0.15">
      <c r="O9231">
        <v>9230</v>
      </c>
      <c r="P9231" t="str">
        <f>IFERROR(IF(COUNTIF(個人情報!$BI$5:$BI$401,"登録番号" &amp; リスト!O9231)&gt;=1,"",IF(VLOOKUP(O9231,登録者リスト!$A$1:$D$43729,4,FALSE)=基本情報!$D$6,O9231,"")),"")</f>
        <v/>
      </c>
    </row>
    <row r="9232" spans="15:16" x14ac:dyDescent="0.15">
      <c r="O9232">
        <v>9231</v>
      </c>
      <c r="P9232" t="str">
        <f>IFERROR(IF(COUNTIF(個人情報!$BI$5:$BI$401,"登録番号" &amp; リスト!O9232)&gt;=1,"",IF(VLOOKUP(O9232,登録者リスト!$A$1:$D$43729,4,FALSE)=基本情報!$D$6,O9232,"")),"")</f>
        <v/>
      </c>
    </row>
    <row r="9233" spans="15:16" x14ac:dyDescent="0.15">
      <c r="O9233">
        <v>9232</v>
      </c>
      <c r="P9233" t="str">
        <f>IFERROR(IF(COUNTIF(個人情報!$BI$5:$BI$401,"登録番号" &amp; リスト!O9233)&gt;=1,"",IF(VLOOKUP(O9233,登録者リスト!$A$1:$D$43729,4,FALSE)=基本情報!$D$6,O9233,"")),"")</f>
        <v/>
      </c>
    </row>
    <row r="9234" spans="15:16" x14ac:dyDescent="0.15">
      <c r="O9234">
        <v>9233</v>
      </c>
      <c r="P9234" t="str">
        <f>IFERROR(IF(COUNTIF(個人情報!$BI$5:$BI$401,"登録番号" &amp; リスト!O9234)&gt;=1,"",IF(VLOOKUP(O9234,登録者リスト!$A$1:$D$43729,4,FALSE)=基本情報!$D$6,O9234,"")),"")</f>
        <v/>
      </c>
    </row>
    <row r="9235" spans="15:16" x14ac:dyDescent="0.15">
      <c r="O9235">
        <v>9234</v>
      </c>
      <c r="P9235" t="str">
        <f>IFERROR(IF(COUNTIF(個人情報!$BI$5:$BI$401,"登録番号" &amp; リスト!O9235)&gt;=1,"",IF(VLOOKUP(O9235,登録者リスト!$A$1:$D$43729,4,FALSE)=基本情報!$D$6,O9235,"")),"")</f>
        <v/>
      </c>
    </row>
    <row r="9236" spans="15:16" x14ac:dyDescent="0.15">
      <c r="O9236">
        <v>9235</v>
      </c>
      <c r="P9236" t="str">
        <f>IFERROR(IF(COUNTIF(個人情報!$BI$5:$BI$401,"登録番号" &amp; リスト!O9236)&gt;=1,"",IF(VLOOKUP(O9236,登録者リスト!$A$1:$D$43729,4,FALSE)=基本情報!$D$6,O9236,"")),"")</f>
        <v/>
      </c>
    </row>
    <row r="9237" spans="15:16" x14ac:dyDescent="0.15">
      <c r="O9237">
        <v>9236</v>
      </c>
      <c r="P9237" t="str">
        <f>IFERROR(IF(COUNTIF(個人情報!$BI$5:$BI$401,"登録番号" &amp; リスト!O9237)&gt;=1,"",IF(VLOOKUP(O9237,登録者リスト!$A$1:$D$43729,4,FALSE)=基本情報!$D$6,O9237,"")),"")</f>
        <v/>
      </c>
    </row>
    <row r="9238" spans="15:16" x14ac:dyDescent="0.15">
      <c r="O9238">
        <v>9237</v>
      </c>
      <c r="P9238" t="str">
        <f>IFERROR(IF(COUNTIF(個人情報!$BI$5:$BI$401,"登録番号" &amp; リスト!O9238)&gt;=1,"",IF(VLOOKUP(O9238,登録者リスト!$A$1:$D$43729,4,FALSE)=基本情報!$D$6,O9238,"")),"")</f>
        <v/>
      </c>
    </row>
    <row r="9239" spans="15:16" x14ac:dyDescent="0.15">
      <c r="O9239">
        <v>9238</v>
      </c>
      <c r="P9239" t="str">
        <f>IFERROR(IF(COUNTIF(個人情報!$BI$5:$BI$401,"登録番号" &amp; リスト!O9239)&gt;=1,"",IF(VLOOKUP(O9239,登録者リスト!$A$1:$D$43729,4,FALSE)=基本情報!$D$6,O9239,"")),"")</f>
        <v/>
      </c>
    </row>
    <row r="9240" spans="15:16" x14ac:dyDescent="0.15">
      <c r="O9240">
        <v>9239</v>
      </c>
      <c r="P9240" t="str">
        <f>IFERROR(IF(COUNTIF(個人情報!$BI$5:$BI$401,"登録番号" &amp; リスト!O9240)&gt;=1,"",IF(VLOOKUP(O9240,登録者リスト!$A$1:$D$43729,4,FALSE)=基本情報!$D$6,O9240,"")),"")</f>
        <v/>
      </c>
    </row>
    <row r="9241" spans="15:16" x14ac:dyDescent="0.15">
      <c r="O9241">
        <v>9240</v>
      </c>
      <c r="P9241" t="str">
        <f>IFERROR(IF(COUNTIF(個人情報!$BI$5:$BI$401,"登録番号" &amp; リスト!O9241)&gt;=1,"",IF(VLOOKUP(O9241,登録者リスト!$A$1:$D$43729,4,FALSE)=基本情報!$D$6,O9241,"")),"")</f>
        <v/>
      </c>
    </row>
    <row r="9242" spans="15:16" x14ac:dyDescent="0.15">
      <c r="O9242">
        <v>9241</v>
      </c>
      <c r="P9242" t="str">
        <f>IFERROR(IF(COUNTIF(個人情報!$BI$5:$BI$401,"登録番号" &amp; リスト!O9242)&gt;=1,"",IF(VLOOKUP(O9242,登録者リスト!$A$1:$D$43729,4,FALSE)=基本情報!$D$6,O9242,"")),"")</f>
        <v/>
      </c>
    </row>
    <row r="9243" spans="15:16" x14ac:dyDescent="0.15">
      <c r="O9243">
        <v>9242</v>
      </c>
      <c r="P9243" t="str">
        <f>IFERROR(IF(COUNTIF(個人情報!$BI$5:$BI$401,"登録番号" &amp; リスト!O9243)&gt;=1,"",IF(VLOOKUP(O9243,登録者リスト!$A$1:$D$43729,4,FALSE)=基本情報!$D$6,O9243,"")),"")</f>
        <v/>
      </c>
    </row>
    <row r="9244" spans="15:16" x14ac:dyDescent="0.15">
      <c r="O9244">
        <v>9243</v>
      </c>
      <c r="P9244" t="str">
        <f>IFERROR(IF(COUNTIF(個人情報!$BI$5:$BI$401,"登録番号" &amp; リスト!O9244)&gt;=1,"",IF(VLOOKUP(O9244,登録者リスト!$A$1:$D$43729,4,FALSE)=基本情報!$D$6,O9244,"")),"")</f>
        <v/>
      </c>
    </row>
    <row r="9245" spans="15:16" x14ac:dyDescent="0.15">
      <c r="O9245">
        <v>9244</v>
      </c>
      <c r="P9245" t="str">
        <f>IFERROR(IF(COUNTIF(個人情報!$BI$5:$BI$401,"登録番号" &amp; リスト!O9245)&gt;=1,"",IF(VLOOKUP(O9245,登録者リスト!$A$1:$D$43729,4,FALSE)=基本情報!$D$6,O9245,"")),"")</f>
        <v/>
      </c>
    </row>
    <row r="9246" spans="15:16" x14ac:dyDescent="0.15">
      <c r="O9246">
        <v>9245</v>
      </c>
      <c r="P9246" t="str">
        <f>IFERROR(IF(COUNTIF(個人情報!$BI$5:$BI$401,"登録番号" &amp; リスト!O9246)&gt;=1,"",IF(VLOOKUP(O9246,登録者リスト!$A$1:$D$43729,4,FALSE)=基本情報!$D$6,O9246,"")),"")</f>
        <v/>
      </c>
    </row>
    <row r="9247" spans="15:16" x14ac:dyDescent="0.15">
      <c r="O9247">
        <v>9246</v>
      </c>
      <c r="P9247" t="str">
        <f>IFERROR(IF(COUNTIF(個人情報!$BI$5:$BI$401,"登録番号" &amp; リスト!O9247)&gt;=1,"",IF(VLOOKUP(O9247,登録者リスト!$A$1:$D$43729,4,FALSE)=基本情報!$D$6,O9247,"")),"")</f>
        <v/>
      </c>
    </row>
    <row r="9248" spans="15:16" x14ac:dyDescent="0.15">
      <c r="O9248">
        <v>9247</v>
      </c>
      <c r="P9248" t="str">
        <f>IFERROR(IF(COUNTIF(個人情報!$BI$5:$BI$401,"登録番号" &amp; リスト!O9248)&gt;=1,"",IF(VLOOKUP(O9248,登録者リスト!$A$1:$D$43729,4,FALSE)=基本情報!$D$6,O9248,"")),"")</f>
        <v/>
      </c>
    </row>
    <row r="9249" spans="15:16" x14ac:dyDescent="0.15">
      <c r="O9249">
        <v>9248</v>
      </c>
      <c r="P9249" t="str">
        <f>IFERROR(IF(COUNTIF(個人情報!$BI$5:$BI$401,"登録番号" &amp; リスト!O9249)&gt;=1,"",IF(VLOOKUP(O9249,登録者リスト!$A$1:$D$43729,4,FALSE)=基本情報!$D$6,O9249,"")),"")</f>
        <v/>
      </c>
    </row>
    <row r="9250" spans="15:16" x14ac:dyDescent="0.15">
      <c r="O9250">
        <v>9249</v>
      </c>
      <c r="P9250" t="str">
        <f>IFERROR(IF(COUNTIF(個人情報!$BI$5:$BI$401,"登録番号" &amp; リスト!O9250)&gt;=1,"",IF(VLOOKUP(O9250,登録者リスト!$A$1:$D$43729,4,FALSE)=基本情報!$D$6,O9250,"")),"")</f>
        <v/>
      </c>
    </row>
    <row r="9251" spans="15:16" x14ac:dyDescent="0.15">
      <c r="O9251">
        <v>9250</v>
      </c>
      <c r="P9251" t="str">
        <f>IFERROR(IF(COUNTIF(個人情報!$BI$5:$BI$401,"登録番号" &amp; リスト!O9251)&gt;=1,"",IF(VLOOKUP(O9251,登録者リスト!$A$1:$D$43729,4,FALSE)=基本情報!$D$6,O9251,"")),"")</f>
        <v/>
      </c>
    </row>
    <row r="9252" spans="15:16" x14ac:dyDescent="0.15">
      <c r="O9252">
        <v>9251</v>
      </c>
      <c r="P9252" t="str">
        <f>IFERROR(IF(COUNTIF(個人情報!$BI$5:$BI$401,"登録番号" &amp; リスト!O9252)&gt;=1,"",IF(VLOOKUP(O9252,登録者リスト!$A$1:$D$43729,4,FALSE)=基本情報!$D$6,O9252,"")),"")</f>
        <v/>
      </c>
    </row>
    <row r="9253" spans="15:16" x14ac:dyDescent="0.15">
      <c r="O9253">
        <v>9252</v>
      </c>
      <c r="P9253" t="str">
        <f>IFERROR(IF(COUNTIF(個人情報!$BI$5:$BI$401,"登録番号" &amp; リスト!O9253)&gt;=1,"",IF(VLOOKUP(O9253,登録者リスト!$A$1:$D$43729,4,FALSE)=基本情報!$D$6,O9253,"")),"")</f>
        <v/>
      </c>
    </row>
    <row r="9254" spans="15:16" x14ac:dyDescent="0.15">
      <c r="O9254">
        <v>9253</v>
      </c>
      <c r="P9254" t="str">
        <f>IFERROR(IF(COUNTIF(個人情報!$BI$5:$BI$401,"登録番号" &amp; リスト!O9254)&gt;=1,"",IF(VLOOKUP(O9254,登録者リスト!$A$1:$D$43729,4,FALSE)=基本情報!$D$6,O9254,"")),"")</f>
        <v/>
      </c>
    </row>
    <row r="9255" spans="15:16" x14ac:dyDescent="0.15">
      <c r="O9255">
        <v>9254</v>
      </c>
      <c r="P9255" t="str">
        <f>IFERROR(IF(COUNTIF(個人情報!$BI$5:$BI$401,"登録番号" &amp; リスト!O9255)&gt;=1,"",IF(VLOOKUP(O9255,登録者リスト!$A$1:$D$43729,4,FALSE)=基本情報!$D$6,O9255,"")),"")</f>
        <v/>
      </c>
    </row>
    <row r="9256" spans="15:16" x14ac:dyDescent="0.15">
      <c r="O9256">
        <v>9255</v>
      </c>
      <c r="P9256" t="str">
        <f>IFERROR(IF(COUNTIF(個人情報!$BI$5:$BI$401,"登録番号" &amp; リスト!O9256)&gt;=1,"",IF(VLOOKUP(O9256,登録者リスト!$A$1:$D$43729,4,FALSE)=基本情報!$D$6,O9256,"")),"")</f>
        <v/>
      </c>
    </row>
    <row r="9257" spans="15:16" x14ac:dyDescent="0.15">
      <c r="O9257">
        <v>9256</v>
      </c>
      <c r="P9257" t="str">
        <f>IFERROR(IF(COUNTIF(個人情報!$BI$5:$BI$401,"登録番号" &amp; リスト!O9257)&gt;=1,"",IF(VLOOKUP(O9257,登録者リスト!$A$1:$D$43729,4,FALSE)=基本情報!$D$6,O9257,"")),"")</f>
        <v/>
      </c>
    </row>
    <row r="9258" spans="15:16" x14ac:dyDescent="0.15">
      <c r="O9258">
        <v>9257</v>
      </c>
      <c r="P9258" t="str">
        <f>IFERROR(IF(COUNTIF(個人情報!$BI$5:$BI$401,"登録番号" &amp; リスト!O9258)&gt;=1,"",IF(VLOOKUP(O9258,登録者リスト!$A$1:$D$43729,4,FALSE)=基本情報!$D$6,O9258,"")),"")</f>
        <v/>
      </c>
    </row>
    <row r="9259" spans="15:16" x14ac:dyDescent="0.15">
      <c r="O9259">
        <v>9258</v>
      </c>
      <c r="P9259" t="str">
        <f>IFERROR(IF(COUNTIF(個人情報!$BI$5:$BI$401,"登録番号" &amp; リスト!O9259)&gt;=1,"",IF(VLOOKUP(O9259,登録者リスト!$A$1:$D$43729,4,FALSE)=基本情報!$D$6,O9259,"")),"")</f>
        <v/>
      </c>
    </row>
    <row r="9260" spans="15:16" x14ac:dyDescent="0.15">
      <c r="O9260">
        <v>9259</v>
      </c>
      <c r="P9260" t="str">
        <f>IFERROR(IF(COUNTIF(個人情報!$BI$5:$BI$401,"登録番号" &amp; リスト!O9260)&gt;=1,"",IF(VLOOKUP(O9260,登録者リスト!$A$1:$D$43729,4,FALSE)=基本情報!$D$6,O9260,"")),"")</f>
        <v/>
      </c>
    </row>
    <row r="9261" spans="15:16" x14ac:dyDescent="0.15">
      <c r="O9261">
        <v>9260</v>
      </c>
      <c r="P9261" t="str">
        <f>IFERROR(IF(COUNTIF(個人情報!$BI$5:$BI$401,"登録番号" &amp; リスト!O9261)&gt;=1,"",IF(VLOOKUP(O9261,登録者リスト!$A$1:$D$43729,4,FALSE)=基本情報!$D$6,O9261,"")),"")</f>
        <v/>
      </c>
    </row>
    <row r="9262" spans="15:16" x14ac:dyDescent="0.15">
      <c r="O9262">
        <v>9261</v>
      </c>
      <c r="P9262" t="str">
        <f>IFERROR(IF(COUNTIF(個人情報!$BI$5:$BI$401,"登録番号" &amp; リスト!O9262)&gt;=1,"",IF(VLOOKUP(O9262,登録者リスト!$A$1:$D$43729,4,FALSE)=基本情報!$D$6,O9262,"")),"")</f>
        <v/>
      </c>
    </row>
    <row r="9263" spans="15:16" x14ac:dyDescent="0.15">
      <c r="O9263">
        <v>9262</v>
      </c>
      <c r="P9263" t="str">
        <f>IFERROR(IF(COUNTIF(個人情報!$BI$5:$BI$401,"登録番号" &amp; リスト!O9263)&gt;=1,"",IF(VLOOKUP(O9263,登録者リスト!$A$1:$D$43729,4,FALSE)=基本情報!$D$6,O9263,"")),"")</f>
        <v/>
      </c>
    </row>
    <row r="9264" spans="15:16" x14ac:dyDescent="0.15">
      <c r="O9264">
        <v>9263</v>
      </c>
      <c r="P9264" t="str">
        <f>IFERROR(IF(COUNTIF(個人情報!$BI$5:$BI$401,"登録番号" &amp; リスト!O9264)&gt;=1,"",IF(VLOOKUP(O9264,登録者リスト!$A$1:$D$43729,4,FALSE)=基本情報!$D$6,O9264,"")),"")</f>
        <v/>
      </c>
    </row>
    <row r="9265" spans="15:16" x14ac:dyDescent="0.15">
      <c r="O9265">
        <v>9264</v>
      </c>
      <c r="P9265" t="str">
        <f>IFERROR(IF(COUNTIF(個人情報!$BI$5:$BI$401,"登録番号" &amp; リスト!O9265)&gt;=1,"",IF(VLOOKUP(O9265,登録者リスト!$A$1:$D$43729,4,FALSE)=基本情報!$D$6,O9265,"")),"")</f>
        <v/>
      </c>
    </row>
    <row r="9266" spans="15:16" x14ac:dyDescent="0.15">
      <c r="O9266">
        <v>9265</v>
      </c>
      <c r="P9266" t="str">
        <f>IFERROR(IF(COUNTIF(個人情報!$BI$5:$BI$401,"登録番号" &amp; リスト!O9266)&gt;=1,"",IF(VLOOKUP(O9266,登録者リスト!$A$1:$D$43729,4,FALSE)=基本情報!$D$6,O9266,"")),"")</f>
        <v/>
      </c>
    </row>
    <row r="9267" spans="15:16" x14ac:dyDescent="0.15">
      <c r="O9267">
        <v>9266</v>
      </c>
      <c r="P9267" t="str">
        <f>IFERROR(IF(COUNTIF(個人情報!$BI$5:$BI$401,"登録番号" &amp; リスト!O9267)&gt;=1,"",IF(VLOOKUP(O9267,登録者リスト!$A$1:$D$43729,4,FALSE)=基本情報!$D$6,O9267,"")),"")</f>
        <v/>
      </c>
    </row>
    <row r="9268" spans="15:16" x14ac:dyDescent="0.15">
      <c r="O9268">
        <v>9267</v>
      </c>
      <c r="P9268" t="str">
        <f>IFERROR(IF(COUNTIF(個人情報!$BI$5:$BI$401,"登録番号" &amp; リスト!O9268)&gt;=1,"",IF(VLOOKUP(O9268,登録者リスト!$A$1:$D$43729,4,FALSE)=基本情報!$D$6,O9268,"")),"")</f>
        <v/>
      </c>
    </row>
    <row r="9269" spans="15:16" x14ac:dyDescent="0.15">
      <c r="O9269">
        <v>9268</v>
      </c>
      <c r="P9269" t="str">
        <f>IFERROR(IF(COUNTIF(個人情報!$BI$5:$BI$401,"登録番号" &amp; リスト!O9269)&gt;=1,"",IF(VLOOKUP(O9269,登録者リスト!$A$1:$D$43729,4,FALSE)=基本情報!$D$6,O9269,"")),"")</f>
        <v/>
      </c>
    </row>
    <row r="9270" spans="15:16" x14ac:dyDescent="0.15">
      <c r="O9270">
        <v>9269</v>
      </c>
      <c r="P9270" t="str">
        <f>IFERROR(IF(COUNTIF(個人情報!$BI$5:$BI$401,"登録番号" &amp; リスト!O9270)&gt;=1,"",IF(VLOOKUP(O9270,登録者リスト!$A$1:$D$43729,4,FALSE)=基本情報!$D$6,O9270,"")),"")</f>
        <v/>
      </c>
    </row>
    <row r="9271" spans="15:16" x14ac:dyDescent="0.15">
      <c r="O9271">
        <v>9270</v>
      </c>
      <c r="P9271" t="str">
        <f>IFERROR(IF(COUNTIF(個人情報!$BI$5:$BI$401,"登録番号" &amp; リスト!O9271)&gt;=1,"",IF(VLOOKUP(O9271,登録者リスト!$A$1:$D$43729,4,FALSE)=基本情報!$D$6,O9271,"")),"")</f>
        <v/>
      </c>
    </row>
    <row r="9272" spans="15:16" x14ac:dyDescent="0.15">
      <c r="O9272">
        <v>9271</v>
      </c>
      <c r="P9272" t="str">
        <f>IFERROR(IF(COUNTIF(個人情報!$BI$5:$BI$401,"登録番号" &amp; リスト!O9272)&gt;=1,"",IF(VLOOKUP(O9272,登録者リスト!$A$1:$D$43729,4,FALSE)=基本情報!$D$6,O9272,"")),"")</f>
        <v/>
      </c>
    </row>
    <row r="9273" spans="15:16" x14ac:dyDescent="0.15">
      <c r="O9273">
        <v>9272</v>
      </c>
      <c r="P9273" t="str">
        <f>IFERROR(IF(COUNTIF(個人情報!$BI$5:$BI$401,"登録番号" &amp; リスト!O9273)&gt;=1,"",IF(VLOOKUP(O9273,登録者リスト!$A$1:$D$43729,4,FALSE)=基本情報!$D$6,O9273,"")),"")</f>
        <v/>
      </c>
    </row>
    <row r="9274" spans="15:16" x14ac:dyDescent="0.15">
      <c r="O9274">
        <v>9273</v>
      </c>
      <c r="P9274" t="str">
        <f>IFERROR(IF(COUNTIF(個人情報!$BI$5:$BI$401,"登録番号" &amp; リスト!O9274)&gt;=1,"",IF(VLOOKUP(O9274,登録者リスト!$A$1:$D$43729,4,FALSE)=基本情報!$D$6,O9274,"")),"")</f>
        <v/>
      </c>
    </row>
    <row r="9275" spans="15:16" x14ac:dyDescent="0.15">
      <c r="O9275">
        <v>9274</v>
      </c>
      <c r="P9275" t="str">
        <f>IFERROR(IF(COUNTIF(個人情報!$BI$5:$BI$401,"登録番号" &amp; リスト!O9275)&gt;=1,"",IF(VLOOKUP(O9275,登録者リスト!$A$1:$D$43729,4,FALSE)=基本情報!$D$6,O9275,"")),"")</f>
        <v/>
      </c>
    </row>
    <row r="9276" spans="15:16" x14ac:dyDescent="0.15">
      <c r="O9276">
        <v>9275</v>
      </c>
      <c r="P9276" t="str">
        <f>IFERROR(IF(COUNTIF(個人情報!$BI$5:$BI$401,"登録番号" &amp; リスト!O9276)&gt;=1,"",IF(VLOOKUP(O9276,登録者リスト!$A$1:$D$43729,4,FALSE)=基本情報!$D$6,O9276,"")),"")</f>
        <v/>
      </c>
    </row>
    <row r="9277" spans="15:16" x14ac:dyDescent="0.15">
      <c r="O9277">
        <v>9276</v>
      </c>
      <c r="P9277" t="str">
        <f>IFERROR(IF(COUNTIF(個人情報!$BI$5:$BI$401,"登録番号" &amp; リスト!O9277)&gt;=1,"",IF(VLOOKUP(O9277,登録者リスト!$A$1:$D$43729,4,FALSE)=基本情報!$D$6,O9277,"")),"")</f>
        <v/>
      </c>
    </row>
    <row r="9278" spans="15:16" x14ac:dyDescent="0.15">
      <c r="O9278">
        <v>9277</v>
      </c>
      <c r="P9278" t="str">
        <f>IFERROR(IF(COUNTIF(個人情報!$BI$5:$BI$401,"登録番号" &amp; リスト!O9278)&gt;=1,"",IF(VLOOKUP(O9278,登録者リスト!$A$1:$D$43729,4,FALSE)=基本情報!$D$6,O9278,"")),"")</f>
        <v/>
      </c>
    </row>
    <row r="9279" spans="15:16" x14ac:dyDescent="0.15">
      <c r="O9279">
        <v>9278</v>
      </c>
      <c r="P9279" t="str">
        <f>IFERROR(IF(COUNTIF(個人情報!$BI$5:$BI$401,"登録番号" &amp; リスト!O9279)&gt;=1,"",IF(VLOOKUP(O9279,登録者リスト!$A$1:$D$43729,4,FALSE)=基本情報!$D$6,O9279,"")),"")</f>
        <v/>
      </c>
    </row>
    <row r="9280" spans="15:16" x14ac:dyDescent="0.15">
      <c r="O9280">
        <v>9279</v>
      </c>
      <c r="P9280" t="str">
        <f>IFERROR(IF(COUNTIF(個人情報!$BI$5:$BI$401,"登録番号" &amp; リスト!O9280)&gt;=1,"",IF(VLOOKUP(O9280,登録者リスト!$A$1:$D$43729,4,FALSE)=基本情報!$D$6,O9280,"")),"")</f>
        <v/>
      </c>
    </row>
    <row r="9281" spans="15:16" x14ac:dyDescent="0.15">
      <c r="O9281">
        <v>9280</v>
      </c>
      <c r="P9281" t="str">
        <f>IFERROR(IF(COUNTIF(個人情報!$BI$5:$BI$401,"登録番号" &amp; リスト!O9281)&gt;=1,"",IF(VLOOKUP(O9281,登録者リスト!$A$1:$D$43729,4,FALSE)=基本情報!$D$6,O9281,"")),"")</f>
        <v/>
      </c>
    </row>
    <row r="9282" spans="15:16" x14ac:dyDescent="0.15">
      <c r="O9282">
        <v>9281</v>
      </c>
      <c r="P9282" t="str">
        <f>IFERROR(IF(COUNTIF(個人情報!$BI$5:$BI$401,"登録番号" &amp; リスト!O9282)&gt;=1,"",IF(VLOOKUP(O9282,登録者リスト!$A$1:$D$43729,4,FALSE)=基本情報!$D$6,O9282,"")),"")</f>
        <v/>
      </c>
    </row>
    <row r="9283" spans="15:16" x14ac:dyDescent="0.15">
      <c r="O9283">
        <v>9282</v>
      </c>
      <c r="P9283" t="str">
        <f>IFERROR(IF(COUNTIF(個人情報!$BI$5:$BI$401,"登録番号" &amp; リスト!O9283)&gt;=1,"",IF(VLOOKUP(O9283,登録者リスト!$A$1:$D$43729,4,FALSE)=基本情報!$D$6,O9283,"")),"")</f>
        <v/>
      </c>
    </row>
    <row r="9284" spans="15:16" x14ac:dyDescent="0.15">
      <c r="O9284">
        <v>9283</v>
      </c>
      <c r="P9284" t="str">
        <f>IFERROR(IF(COUNTIF(個人情報!$BI$5:$BI$401,"登録番号" &amp; リスト!O9284)&gt;=1,"",IF(VLOOKUP(O9284,登録者リスト!$A$1:$D$43729,4,FALSE)=基本情報!$D$6,O9284,"")),"")</f>
        <v/>
      </c>
    </row>
    <row r="9285" spans="15:16" x14ac:dyDescent="0.15">
      <c r="O9285">
        <v>9284</v>
      </c>
      <c r="P9285" t="str">
        <f>IFERROR(IF(COUNTIF(個人情報!$BI$5:$BI$401,"登録番号" &amp; リスト!O9285)&gt;=1,"",IF(VLOOKUP(O9285,登録者リスト!$A$1:$D$43729,4,FALSE)=基本情報!$D$6,O9285,"")),"")</f>
        <v/>
      </c>
    </row>
    <row r="9286" spans="15:16" x14ac:dyDescent="0.15">
      <c r="O9286">
        <v>9285</v>
      </c>
      <c r="P9286" t="str">
        <f>IFERROR(IF(COUNTIF(個人情報!$BI$5:$BI$401,"登録番号" &amp; リスト!O9286)&gt;=1,"",IF(VLOOKUP(O9286,登録者リスト!$A$1:$D$43729,4,FALSE)=基本情報!$D$6,O9286,"")),"")</f>
        <v/>
      </c>
    </row>
    <row r="9287" spans="15:16" x14ac:dyDescent="0.15">
      <c r="O9287">
        <v>9286</v>
      </c>
      <c r="P9287" t="str">
        <f>IFERROR(IF(COUNTIF(個人情報!$BI$5:$BI$401,"登録番号" &amp; リスト!O9287)&gt;=1,"",IF(VLOOKUP(O9287,登録者リスト!$A$1:$D$43729,4,FALSE)=基本情報!$D$6,O9287,"")),"")</f>
        <v/>
      </c>
    </row>
    <row r="9288" spans="15:16" x14ac:dyDescent="0.15">
      <c r="O9288">
        <v>9287</v>
      </c>
      <c r="P9288" t="str">
        <f>IFERROR(IF(COUNTIF(個人情報!$BI$5:$BI$401,"登録番号" &amp; リスト!O9288)&gt;=1,"",IF(VLOOKUP(O9288,登録者リスト!$A$1:$D$43729,4,FALSE)=基本情報!$D$6,O9288,"")),"")</f>
        <v/>
      </c>
    </row>
    <row r="9289" spans="15:16" x14ac:dyDescent="0.15">
      <c r="O9289">
        <v>9288</v>
      </c>
      <c r="P9289" t="str">
        <f>IFERROR(IF(COUNTIF(個人情報!$BI$5:$BI$401,"登録番号" &amp; リスト!O9289)&gt;=1,"",IF(VLOOKUP(O9289,登録者リスト!$A$1:$D$43729,4,FALSE)=基本情報!$D$6,O9289,"")),"")</f>
        <v/>
      </c>
    </row>
    <row r="9290" spans="15:16" x14ac:dyDescent="0.15">
      <c r="O9290">
        <v>9289</v>
      </c>
      <c r="P9290" t="str">
        <f>IFERROR(IF(COUNTIF(個人情報!$BI$5:$BI$401,"登録番号" &amp; リスト!O9290)&gt;=1,"",IF(VLOOKUP(O9290,登録者リスト!$A$1:$D$43729,4,FALSE)=基本情報!$D$6,O9290,"")),"")</f>
        <v/>
      </c>
    </row>
    <row r="9291" spans="15:16" x14ac:dyDescent="0.15">
      <c r="O9291">
        <v>9290</v>
      </c>
      <c r="P9291" t="str">
        <f>IFERROR(IF(COUNTIF(個人情報!$BI$5:$BI$401,"登録番号" &amp; リスト!O9291)&gt;=1,"",IF(VLOOKUP(O9291,登録者リスト!$A$1:$D$43729,4,FALSE)=基本情報!$D$6,O9291,"")),"")</f>
        <v/>
      </c>
    </row>
    <row r="9292" spans="15:16" x14ac:dyDescent="0.15">
      <c r="O9292">
        <v>9291</v>
      </c>
      <c r="P9292" t="str">
        <f>IFERROR(IF(COUNTIF(個人情報!$BI$5:$BI$401,"登録番号" &amp; リスト!O9292)&gt;=1,"",IF(VLOOKUP(O9292,登録者リスト!$A$1:$D$43729,4,FALSE)=基本情報!$D$6,O9292,"")),"")</f>
        <v/>
      </c>
    </row>
    <row r="9293" spans="15:16" x14ac:dyDescent="0.15">
      <c r="O9293">
        <v>9292</v>
      </c>
      <c r="P9293" t="str">
        <f>IFERROR(IF(COUNTIF(個人情報!$BI$5:$BI$401,"登録番号" &amp; リスト!O9293)&gt;=1,"",IF(VLOOKUP(O9293,登録者リスト!$A$1:$D$43729,4,FALSE)=基本情報!$D$6,O9293,"")),"")</f>
        <v/>
      </c>
    </row>
    <row r="9294" spans="15:16" x14ac:dyDescent="0.15">
      <c r="O9294">
        <v>9293</v>
      </c>
      <c r="P9294" t="str">
        <f>IFERROR(IF(COUNTIF(個人情報!$BI$5:$BI$401,"登録番号" &amp; リスト!O9294)&gt;=1,"",IF(VLOOKUP(O9294,登録者リスト!$A$1:$D$43729,4,FALSE)=基本情報!$D$6,O9294,"")),"")</f>
        <v/>
      </c>
    </row>
    <row r="9295" spans="15:16" x14ac:dyDescent="0.15">
      <c r="O9295">
        <v>9294</v>
      </c>
      <c r="P9295" t="str">
        <f>IFERROR(IF(COUNTIF(個人情報!$BI$5:$BI$401,"登録番号" &amp; リスト!O9295)&gt;=1,"",IF(VLOOKUP(O9295,登録者リスト!$A$1:$D$43729,4,FALSE)=基本情報!$D$6,O9295,"")),"")</f>
        <v/>
      </c>
    </row>
    <row r="9296" spans="15:16" x14ac:dyDescent="0.15">
      <c r="O9296">
        <v>9295</v>
      </c>
      <c r="P9296" t="str">
        <f>IFERROR(IF(COUNTIF(個人情報!$BI$5:$BI$401,"登録番号" &amp; リスト!O9296)&gt;=1,"",IF(VLOOKUP(O9296,登録者リスト!$A$1:$D$43729,4,FALSE)=基本情報!$D$6,O9296,"")),"")</f>
        <v/>
      </c>
    </row>
    <row r="9297" spans="15:16" x14ac:dyDescent="0.15">
      <c r="O9297">
        <v>9296</v>
      </c>
      <c r="P9297" t="str">
        <f>IFERROR(IF(COUNTIF(個人情報!$BI$5:$BI$401,"登録番号" &amp; リスト!O9297)&gt;=1,"",IF(VLOOKUP(O9297,登録者リスト!$A$1:$D$43729,4,FALSE)=基本情報!$D$6,O9297,"")),"")</f>
        <v/>
      </c>
    </row>
    <row r="9298" spans="15:16" x14ac:dyDescent="0.15">
      <c r="O9298">
        <v>9297</v>
      </c>
      <c r="P9298" t="str">
        <f>IFERROR(IF(COUNTIF(個人情報!$BI$5:$BI$401,"登録番号" &amp; リスト!O9298)&gt;=1,"",IF(VLOOKUP(O9298,登録者リスト!$A$1:$D$43729,4,FALSE)=基本情報!$D$6,O9298,"")),"")</f>
        <v/>
      </c>
    </row>
    <row r="9299" spans="15:16" x14ac:dyDescent="0.15">
      <c r="O9299">
        <v>9298</v>
      </c>
      <c r="P9299" t="str">
        <f>IFERROR(IF(COUNTIF(個人情報!$BI$5:$BI$401,"登録番号" &amp; リスト!O9299)&gt;=1,"",IF(VLOOKUP(O9299,登録者リスト!$A$1:$D$43729,4,FALSE)=基本情報!$D$6,O9299,"")),"")</f>
        <v/>
      </c>
    </row>
    <row r="9300" spans="15:16" x14ac:dyDescent="0.15">
      <c r="O9300">
        <v>9299</v>
      </c>
      <c r="P9300" t="str">
        <f>IFERROR(IF(COUNTIF(個人情報!$BI$5:$BI$401,"登録番号" &amp; リスト!O9300)&gt;=1,"",IF(VLOOKUP(O9300,登録者リスト!$A$1:$D$43729,4,FALSE)=基本情報!$D$6,O9300,"")),"")</f>
        <v/>
      </c>
    </row>
    <row r="9301" spans="15:16" x14ac:dyDescent="0.15">
      <c r="O9301">
        <v>9300</v>
      </c>
      <c r="P9301" t="str">
        <f>IFERROR(IF(COUNTIF(個人情報!$BI$5:$BI$401,"登録番号" &amp; リスト!O9301)&gt;=1,"",IF(VLOOKUP(O9301,登録者リスト!$A$1:$D$43729,4,FALSE)=基本情報!$D$6,O9301,"")),"")</f>
        <v/>
      </c>
    </row>
    <row r="9302" spans="15:16" x14ac:dyDescent="0.15">
      <c r="O9302">
        <v>9301</v>
      </c>
      <c r="P9302" t="str">
        <f>IFERROR(IF(COUNTIF(個人情報!$BI$5:$BI$401,"登録番号" &amp; リスト!O9302)&gt;=1,"",IF(VLOOKUP(O9302,登録者リスト!$A$1:$D$43729,4,FALSE)=基本情報!$D$6,O9302,"")),"")</f>
        <v/>
      </c>
    </row>
    <row r="9303" spans="15:16" x14ac:dyDescent="0.15">
      <c r="O9303">
        <v>9302</v>
      </c>
      <c r="P9303" t="str">
        <f>IFERROR(IF(COUNTIF(個人情報!$BI$5:$BI$401,"登録番号" &amp; リスト!O9303)&gt;=1,"",IF(VLOOKUP(O9303,登録者リスト!$A$1:$D$43729,4,FALSE)=基本情報!$D$6,O9303,"")),"")</f>
        <v/>
      </c>
    </row>
    <row r="9304" spans="15:16" x14ac:dyDescent="0.15">
      <c r="O9304">
        <v>9303</v>
      </c>
      <c r="P9304" t="str">
        <f>IFERROR(IF(COUNTIF(個人情報!$BI$5:$BI$401,"登録番号" &amp; リスト!O9304)&gt;=1,"",IF(VLOOKUP(O9304,登録者リスト!$A$1:$D$43729,4,FALSE)=基本情報!$D$6,O9304,"")),"")</f>
        <v/>
      </c>
    </row>
    <row r="9305" spans="15:16" x14ac:dyDescent="0.15">
      <c r="O9305">
        <v>9304</v>
      </c>
      <c r="P9305" t="str">
        <f>IFERROR(IF(COUNTIF(個人情報!$BI$5:$BI$401,"登録番号" &amp; リスト!O9305)&gt;=1,"",IF(VLOOKUP(O9305,登録者リスト!$A$1:$D$43729,4,FALSE)=基本情報!$D$6,O9305,"")),"")</f>
        <v/>
      </c>
    </row>
    <row r="9306" spans="15:16" x14ac:dyDescent="0.15">
      <c r="O9306">
        <v>9305</v>
      </c>
      <c r="P9306" t="str">
        <f>IFERROR(IF(COUNTIF(個人情報!$BI$5:$BI$401,"登録番号" &amp; リスト!O9306)&gt;=1,"",IF(VLOOKUP(O9306,登録者リスト!$A$1:$D$43729,4,FALSE)=基本情報!$D$6,O9306,"")),"")</f>
        <v/>
      </c>
    </row>
    <row r="9307" spans="15:16" x14ac:dyDescent="0.15">
      <c r="O9307">
        <v>9306</v>
      </c>
      <c r="P9307" t="str">
        <f>IFERROR(IF(COUNTIF(個人情報!$BI$5:$BI$401,"登録番号" &amp; リスト!O9307)&gt;=1,"",IF(VLOOKUP(O9307,登録者リスト!$A$1:$D$43729,4,FALSE)=基本情報!$D$6,O9307,"")),"")</f>
        <v/>
      </c>
    </row>
    <row r="9308" spans="15:16" x14ac:dyDescent="0.15">
      <c r="O9308">
        <v>9307</v>
      </c>
      <c r="P9308" t="str">
        <f>IFERROR(IF(COUNTIF(個人情報!$BI$5:$BI$401,"登録番号" &amp; リスト!O9308)&gt;=1,"",IF(VLOOKUP(O9308,登録者リスト!$A$1:$D$43729,4,FALSE)=基本情報!$D$6,O9308,"")),"")</f>
        <v/>
      </c>
    </row>
    <row r="9309" spans="15:16" x14ac:dyDescent="0.15">
      <c r="O9309">
        <v>9308</v>
      </c>
      <c r="P9309" t="str">
        <f>IFERROR(IF(COUNTIF(個人情報!$BI$5:$BI$401,"登録番号" &amp; リスト!O9309)&gt;=1,"",IF(VLOOKUP(O9309,登録者リスト!$A$1:$D$43729,4,FALSE)=基本情報!$D$6,O9309,"")),"")</f>
        <v/>
      </c>
    </row>
    <row r="9310" spans="15:16" x14ac:dyDescent="0.15">
      <c r="O9310">
        <v>9309</v>
      </c>
      <c r="P9310" t="str">
        <f>IFERROR(IF(COUNTIF(個人情報!$BI$5:$BI$401,"登録番号" &amp; リスト!O9310)&gt;=1,"",IF(VLOOKUP(O9310,登録者リスト!$A$1:$D$43729,4,FALSE)=基本情報!$D$6,O9310,"")),"")</f>
        <v/>
      </c>
    </row>
    <row r="9311" spans="15:16" x14ac:dyDescent="0.15">
      <c r="O9311">
        <v>9310</v>
      </c>
      <c r="P9311" t="str">
        <f>IFERROR(IF(COUNTIF(個人情報!$BI$5:$BI$401,"登録番号" &amp; リスト!O9311)&gt;=1,"",IF(VLOOKUP(O9311,登録者リスト!$A$1:$D$43729,4,FALSE)=基本情報!$D$6,O9311,"")),"")</f>
        <v/>
      </c>
    </row>
    <row r="9312" spans="15:16" x14ac:dyDescent="0.15">
      <c r="O9312">
        <v>9311</v>
      </c>
      <c r="P9312" t="str">
        <f>IFERROR(IF(COUNTIF(個人情報!$BI$5:$BI$401,"登録番号" &amp; リスト!O9312)&gt;=1,"",IF(VLOOKUP(O9312,登録者リスト!$A$1:$D$43729,4,FALSE)=基本情報!$D$6,O9312,"")),"")</f>
        <v/>
      </c>
    </row>
    <row r="9313" spans="15:16" x14ac:dyDescent="0.15">
      <c r="O9313">
        <v>9312</v>
      </c>
      <c r="P9313" t="str">
        <f>IFERROR(IF(COUNTIF(個人情報!$BI$5:$BI$401,"登録番号" &amp; リスト!O9313)&gt;=1,"",IF(VLOOKUP(O9313,登録者リスト!$A$1:$D$43729,4,FALSE)=基本情報!$D$6,O9313,"")),"")</f>
        <v/>
      </c>
    </row>
    <row r="9314" spans="15:16" x14ac:dyDescent="0.15">
      <c r="O9314">
        <v>9313</v>
      </c>
      <c r="P9314" t="str">
        <f>IFERROR(IF(COUNTIF(個人情報!$BI$5:$BI$401,"登録番号" &amp; リスト!O9314)&gt;=1,"",IF(VLOOKUP(O9314,登録者リスト!$A$1:$D$43729,4,FALSE)=基本情報!$D$6,O9314,"")),"")</f>
        <v/>
      </c>
    </row>
    <row r="9315" spans="15:16" x14ac:dyDescent="0.15">
      <c r="O9315">
        <v>9314</v>
      </c>
      <c r="P9315" t="str">
        <f>IFERROR(IF(COUNTIF(個人情報!$BI$5:$BI$401,"登録番号" &amp; リスト!O9315)&gt;=1,"",IF(VLOOKUP(O9315,登録者リスト!$A$1:$D$43729,4,FALSE)=基本情報!$D$6,O9315,"")),"")</f>
        <v/>
      </c>
    </row>
    <row r="9316" spans="15:16" x14ac:dyDescent="0.15">
      <c r="O9316">
        <v>9315</v>
      </c>
      <c r="P9316" t="str">
        <f>IFERROR(IF(COUNTIF(個人情報!$BI$5:$BI$401,"登録番号" &amp; リスト!O9316)&gt;=1,"",IF(VLOOKUP(O9316,登録者リスト!$A$1:$D$43729,4,FALSE)=基本情報!$D$6,O9316,"")),"")</f>
        <v/>
      </c>
    </row>
    <row r="9317" spans="15:16" x14ac:dyDescent="0.15">
      <c r="O9317">
        <v>9316</v>
      </c>
      <c r="P9317" t="str">
        <f>IFERROR(IF(COUNTIF(個人情報!$BI$5:$BI$401,"登録番号" &amp; リスト!O9317)&gt;=1,"",IF(VLOOKUP(O9317,登録者リスト!$A$1:$D$43729,4,FALSE)=基本情報!$D$6,O9317,"")),"")</f>
        <v/>
      </c>
    </row>
    <row r="9318" spans="15:16" x14ac:dyDescent="0.15">
      <c r="O9318">
        <v>9317</v>
      </c>
      <c r="P9318" t="str">
        <f>IFERROR(IF(COUNTIF(個人情報!$BI$5:$BI$401,"登録番号" &amp; リスト!O9318)&gt;=1,"",IF(VLOOKUP(O9318,登録者リスト!$A$1:$D$43729,4,FALSE)=基本情報!$D$6,O9318,"")),"")</f>
        <v/>
      </c>
    </row>
    <row r="9319" spans="15:16" x14ac:dyDescent="0.15">
      <c r="O9319">
        <v>9318</v>
      </c>
      <c r="P9319" t="str">
        <f>IFERROR(IF(COUNTIF(個人情報!$BI$5:$BI$401,"登録番号" &amp; リスト!O9319)&gt;=1,"",IF(VLOOKUP(O9319,登録者リスト!$A$1:$D$43729,4,FALSE)=基本情報!$D$6,O9319,"")),"")</f>
        <v/>
      </c>
    </row>
    <row r="9320" spans="15:16" x14ac:dyDescent="0.15">
      <c r="O9320">
        <v>9319</v>
      </c>
      <c r="P9320" t="str">
        <f>IFERROR(IF(COUNTIF(個人情報!$BI$5:$BI$401,"登録番号" &amp; リスト!O9320)&gt;=1,"",IF(VLOOKUP(O9320,登録者リスト!$A$1:$D$43729,4,FALSE)=基本情報!$D$6,O9320,"")),"")</f>
        <v/>
      </c>
    </row>
    <row r="9321" spans="15:16" x14ac:dyDescent="0.15">
      <c r="O9321">
        <v>9320</v>
      </c>
      <c r="P9321" t="str">
        <f>IFERROR(IF(COUNTIF(個人情報!$BI$5:$BI$401,"登録番号" &amp; リスト!O9321)&gt;=1,"",IF(VLOOKUP(O9321,登録者リスト!$A$1:$D$43729,4,FALSE)=基本情報!$D$6,O9321,"")),"")</f>
        <v/>
      </c>
    </row>
    <row r="9322" spans="15:16" x14ac:dyDescent="0.15">
      <c r="O9322">
        <v>9321</v>
      </c>
      <c r="P9322" t="str">
        <f>IFERROR(IF(COUNTIF(個人情報!$BI$5:$BI$401,"登録番号" &amp; リスト!O9322)&gt;=1,"",IF(VLOOKUP(O9322,登録者リスト!$A$1:$D$43729,4,FALSE)=基本情報!$D$6,O9322,"")),"")</f>
        <v/>
      </c>
    </row>
    <row r="9323" spans="15:16" x14ac:dyDescent="0.15">
      <c r="O9323">
        <v>9322</v>
      </c>
      <c r="P9323" t="str">
        <f>IFERROR(IF(COUNTIF(個人情報!$BI$5:$BI$401,"登録番号" &amp; リスト!O9323)&gt;=1,"",IF(VLOOKUP(O9323,登録者リスト!$A$1:$D$43729,4,FALSE)=基本情報!$D$6,O9323,"")),"")</f>
        <v/>
      </c>
    </row>
    <row r="9324" spans="15:16" x14ac:dyDescent="0.15">
      <c r="O9324">
        <v>9323</v>
      </c>
      <c r="P9324" t="str">
        <f>IFERROR(IF(COUNTIF(個人情報!$BI$5:$BI$401,"登録番号" &amp; リスト!O9324)&gt;=1,"",IF(VLOOKUP(O9324,登録者リスト!$A$1:$D$43729,4,FALSE)=基本情報!$D$6,O9324,"")),"")</f>
        <v/>
      </c>
    </row>
    <row r="9325" spans="15:16" x14ac:dyDescent="0.15">
      <c r="O9325">
        <v>9324</v>
      </c>
      <c r="P9325" t="str">
        <f>IFERROR(IF(COUNTIF(個人情報!$BI$5:$BI$401,"登録番号" &amp; リスト!O9325)&gt;=1,"",IF(VLOOKUP(O9325,登録者リスト!$A$1:$D$43729,4,FALSE)=基本情報!$D$6,O9325,"")),"")</f>
        <v/>
      </c>
    </row>
    <row r="9326" spans="15:16" x14ac:dyDescent="0.15">
      <c r="O9326">
        <v>9325</v>
      </c>
      <c r="P9326" t="str">
        <f>IFERROR(IF(COUNTIF(個人情報!$BI$5:$BI$401,"登録番号" &amp; リスト!O9326)&gt;=1,"",IF(VLOOKUP(O9326,登録者リスト!$A$1:$D$43729,4,FALSE)=基本情報!$D$6,O9326,"")),"")</f>
        <v/>
      </c>
    </row>
    <row r="9327" spans="15:16" x14ac:dyDescent="0.15">
      <c r="O9327">
        <v>9326</v>
      </c>
      <c r="P9327" t="str">
        <f>IFERROR(IF(COUNTIF(個人情報!$BI$5:$BI$401,"登録番号" &amp; リスト!O9327)&gt;=1,"",IF(VLOOKUP(O9327,登録者リスト!$A$1:$D$43729,4,FALSE)=基本情報!$D$6,O9327,"")),"")</f>
        <v/>
      </c>
    </row>
    <row r="9328" spans="15:16" x14ac:dyDescent="0.15">
      <c r="O9328">
        <v>9327</v>
      </c>
      <c r="P9328" t="str">
        <f>IFERROR(IF(COUNTIF(個人情報!$BI$5:$BI$401,"登録番号" &amp; リスト!O9328)&gt;=1,"",IF(VLOOKUP(O9328,登録者リスト!$A$1:$D$43729,4,FALSE)=基本情報!$D$6,O9328,"")),"")</f>
        <v/>
      </c>
    </row>
    <row r="9329" spans="15:16" x14ac:dyDescent="0.15">
      <c r="O9329">
        <v>9328</v>
      </c>
      <c r="P9329" t="str">
        <f>IFERROR(IF(COUNTIF(個人情報!$BI$5:$BI$401,"登録番号" &amp; リスト!O9329)&gt;=1,"",IF(VLOOKUP(O9329,登録者リスト!$A$1:$D$43729,4,FALSE)=基本情報!$D$6,O9329,"")),"")</f>
        <v/>
      </c>
    </row>
    <row r="9330" spans="15:16" x14ac:dyDescent="0.15">
      <c r="O9330">
        <v>9329</v>
      </c>
      <c r="P9330" t="str">
        <f>IFERROR(IF(COUNTIF(個人情報!$BI$5:$BI$401,"登録番号" &amp; リスト!O9330)&gt;=1,"",IF(VLOOKUP(O9330,登録者リスト!$A$1:$D$43729,4,FALSE)=基本情報!$D$6,O9330,"")),"")</f>
        <v/>
      </c>
    </row>
    <row r="9331" spans="15:16" x14ac:dyDescent="0.15">
      <c r="O9331">
        <v>9330</v>
      </c>
      <c r="P9331" t="str">
        <f>IFERROR(IF(COUNTIF(個人情報!$BI$5:$BI$401,"登録番号" &amp; リスト!O9331)&gt;=1,"",IF(VLOOKUP(O9331,登録者リスト!$A$1:$D$43729,4,FALSE)=基本情報!$D$6,O9331,"")),"")</f>
        <v/>
      </c>
    </row>
    <row r="9332" spans="15:16" x14ac:dyDescent="0.15">
      <c r="O9332">
        <v>9331</v>
      </c>
      <c r="P9332" t="str">
        <f>IFERROR(IF(COUNTIF(個人情報!$BI$5:$BI$401,"登録番号" &amp; リスト!O9332)&gt;=1,"",IF(VLOOKUP(O9332,登録者リスト!$A$1:$D$43729,4,FALSE)=基本情報!$D$6,O9332,"")),"")</f>
        <v/>
      </c>
    </row>
    <row r="9333" spans="15:16" x14ac:dyDescent="0.15">
      <c r="O9333">
        <v>9332</v>
      </c>
      <c r="P9333" t="str">
        <f>IFERROR(IF(COUNTIF(個人情報!$BI$5:$BI$401,"登録番号" &amp; リスト!O9333)&gt;=1,"",IF(VLOOKUP(O9333,登録者リスト!$A$1:$D$43729,4,FALSE)=基本情報!$D$6,O9333,"")),"")</f>
        <v/>
      </c>
    </row>
    <row r="9334" spans="15:16" x14ac:dyDescent="0.15">
      <c r="O9334">
        <v>9333</v>
      </c>
      <c r="P9334" t="str">
        <f>IFERROR(IF(COUNTIF(個人情報!$BI$5:$BI$401,"登録番号" &amp; リスト!O9334)&gt;=1,"",IF(VLOOKUP(O9334,登録者リスト!$A$1:$D$43729,4,FALSE)=基本情報!$D$6,O9334,"")),"")</f>
        <v/>
      </c>
    </row>
    <row r="9335" spans="15:16" x14ac:dyDescent="0.15">
      <c r="O9335">
        <v>9334</v>
      </c>
      <c r="P9335" t="str">
        <f>IFERROR(IF(COUNTIF(個人情報!$BI$5:$BI$401,"登録番号" &amp; リスト!O9335)&gt;=1,"",IF(VLOOKUP(O9335,登録者リスト!$A$1:$D$43729,4,FALSE)=基本情報!$D$6,O9335,"")),"")</f>
        <v/>
      </c>
    </row>
    <row r="9336" spans="15:16" x14ac:dyDescent="0.15">
      <c r="O9336">
        <v>9335</v>
      </c>
      <c r="P9336" t="str">
        <f>IFERROR(IF(COUNTIF(個人情報!$BI$5:$BI$401,"登録番号" &amp; リスト!O9336)&gt;=1,"",IF(VLOOKUP(O9336,登録者リスト!$A$1:$D$43729,4,FALSE)=基本情報!$D$6,O9336,"")),"")</f>
        <v/>
      </c>
    </row>
    <row r="9337" spans="15:16" x14ac:dyDescent="0.15">
      <c r="O9337">
        <v>9336</v>
      </c>
      <c r="P9337" t="str">
        <f>IFERROR(IF(COUNTIF(個人情報!$BI$5:$BI$401,"登録番号" &amp; リスト!O9337)&gt;=1,"",IF(VLOOKUP(O9337,登録者リスト!$A$1:$D$43729,4,FALSE)=基本情報!$D$6,O9337,"")),"")</f>
        <v/>
      </c>
    </row>
    <row r="9338" spans="15:16" x14ac:dyDescent="0.15">
      <c r="O9338">
        <v>9337</v>
      </c>
      <c r="P9338" t="str">
        <f>IFERROR(IF(COUNTIF(個人情報!$BI$5:$BI$401,"登録番号" &amp; リスト!O9338)&gt;=1,"",IF(VLOOKUP(O9338,登録者リスト!$A$1:$D$43729,4,FALSE)=基本情報!$D$6,O9338,"")),"")</f>
        <v/>
      </c>
    </row>
    <row r="9339" spans="15:16" x14ac:dyDescent="0.15">
      <c r="O9339">
        <v>9338</v>
      </c>
      <c r="P9339" t="str">
        <f>IFERROR(IF(COUNTIF(個人情報!$BI$5:$BI$401,"登録番号" &amp; リスト!O9339)&gt;=1,"",IF(VLOOKUP(O9339,登録者リスト!$A$1:$D$43729,4,FALSE)=基本情報!$D$6,O9339,"")),"")</f>
        <v/>
      </c>
    </row>
    <row r="9340" spans="15:16" x14ac:dyDescent="0.15">
      <c r="O9340">
        <v>9339</v>
      </c>
      <c r="P9340" t="str">
        <f>IFERROR(IF(COUNTIF(個人情報!$BI$5:$BI$401,"登録番号" &amp; リスト!O9340)&gt;=1,"",IF(VLOOKUP(O9340,登録者リスト!$A$1:$D$43729,4,FALSE)=基本情報!$D$6,O9340,"")),"")</f>
        <v/>
      </c>
    </row>
    <row r="9341" spans="15:16" x14ac:dyDescent="0.15">
      <c r="O9341">
        <v>9340</v>
      </c>
      <c r="P9341" t="str">
        <f>IFERROR(IF(COUNTIF(個人情報!$BI$5:$BI$401,"登録番号" &amp; リスト!O9341)&gt;=1,"",IF(VLOOKUP(O9341,登録者リスト!$A$1:$D$43729,4,FALSE)=基本情報!$D$6,O9341,"")),"")</f>
        <v/>
      </c>
    </row>
    <row r="9342" spans="15:16" x14ac:dyDescent="0.15">
      <c r="O9342">
        <v>9341</v>
      </c>
      <c r="P9342" t="str">
        <f>IFERROR(IF(COUNTIF(個人情報!$BI$5:$BI$401,"登録番号" &amp; リスト!O9342)&gt;=1,"",IF(VLOOKUP(O9342,登録者リスト!$A$1:$D$43729,4,FALSE)=基本情報!$D$6,O9342,"")),"")</f>
        <v/>
      </c>
    </row>
    <row r="9343" spans="15:16" x14ac:dyDescent="0.15">
      <c r="O9343">
        <v>9342</v>
      </c>
      <c r="P9343" t="str">
        <f>IFERROR(IF(COUNTIF(個人情報!$BI$5:$BI$401,"登録番号" &amp; リスト!O9343)&gt;=1,"",IF(VLOOKUP(O9343,登録者リスト!$A$1:$D$43729,4,FALSE)=基本情報!$D$6,O9343,"")),"")</f>
        <v/>
      </c>
    </row>
    <row r="9344" spans="15:16" x14ac:dyDescent="0.15">
      <c r="O9344">
        <v>9343</v>
      </c>
      <c r="P9344" t="str">
        <f>IFERROR(IF(COUNTIF(個人情報!$BI$5:$BI$401,"登録番号" &amp; リスト!O9344)&gt;=1,"",IF(VLOOKUP(O9344,登録者リスト!$A$1:$D$43729,4,FALSE)=基本情報!$D$6,O9344,"")),"")</f>
        <v/>
      </c>
    </row>
    <row r="9345" spans="15:16" x14ac:dyDescent="0.15">
      <c r="O9345">
        <v>9344</v>
      </c>
      <c r="P9345" t="str">
        <f>IFERROR(IF(COUNTIF(個人情報!$BI$5:$BI$401,"登録番号" &amp; リスト!O9345)&gt;=1,"",IF(VLOOKUP(O9345,登録者リスト!$A$1:$D$43729,4,FALSE)=基本情報!$D$6,O9345,"")),"")</f>
        <v/>
      </c>
    </row>
    <row r="9346" spans="15:16" x14ac:dyDescent="0.15">
      <c r="O9346">
        <v>9345</v>
      </c>
      <c r="P9346" t="str">
        <f>IFERROR(IF(COUNTIF(個人情報!$BI$5:$BI$401,"登録番号" &amp; リスト!O9346)&gt;=1,"",IF(VLOOKUP(O9346,登録者リスト!$A$1:$D$43729,4,FALSE)=基本情報!$D$6,O9346,"")),"")</f>
        <v/>
      </c>
    </row>
    <row r="9347" spans="15:16" x14ac:dyDescent="0.15">
      <c r="O9347">
        <v>9346</v>
      </c>
      <c r="P9347" t="str">
        <f>IFERROR(IF(COUNTIF(個人情報!$BI$5:$BI$401,"登録番号" &amp; リスト!O9347)&gt;=1,"",IF(VLOOKUP(O9347,登録者リスト!$A$1:$D$43729,4,FALSE)=基本情報!$D$6,O9347,"")),"")</f>
        <v/>
      </c>
    </row>
    <row r="9348" spans="15:16" x14ac:dyDescent="0.15">
      <c r="O9348">
        <v>9347</v>
      </c>
      <c r="P9348" t="str">
        <f>IFERROR(IF(COUNTIF(個人情報!$BI$5:$BI$401,"登録番号" &amp; リスト!O9348)&gt;=1,"",IF(VLOOKUP(O9348,登録者リスト!$A$1:$D$43729,4,FALSE)=基本情報!$D$6,O9348,"")),"")</f>
        <v/>
      </c>
    </row>
    <row r="9349" spans="15:16" x14ac:dyDescent="0.15">
      <c r="O9349">
        <v>9348</v>
      </c>
      <c r="P9349" t="str">
        <f>IFERROR(IF(COUNTIF(個人情報!$BI$5:$BI$401,"登録番号" &amp; リスト!O9349)&gt;=1,"",IF(VLOOKUP(O9349,登録者リスト!$A$1:$D$43729,4,FALSE)=基本情報!$D$6,O9349,"")),"")</f>
        <v/>
      </c>
    </row>
    <row r="9350" spans="15:16" x14ac:dyDescent="0.15">
      <c r="O9350">
        <v>9349</v>
      </c>
      <c r="P9350" t="str">
        <f>IFERROR(IF(COUNTIF(個人情報!$BI$5:$BI$401,"登録番号" &amp; リスト!O9350)&gt;=1,"",IF(VLOOKUP(O9350,登録者リスト!$A$1:$D$43729,4,FALSE)=基本情報!$D$6,O9350,"")),"")</f>
        <v/>
      </c>
    </row>
    <row r="9351" spans="15:16" x14ac:dyDescent="0.15">
      <c r="O9351">
        <v>9350</v>
      </c>
      <c r="P9351" t="str">
        <f>IFERROR(IF(COUNTIF(個人情報!$BI$5:$BI$401,"登録番号" &amp; リスト!O9351)&gt;=1,"",IF(VLOOKUP(O9351,登録者リスト!$A$1:$D$43729,4,FALSE)=基本情報!$D$6,O9351,"")),"")</f>
        <v/>
      </c>
    </row>
    <row r="9352" spans="15:16" x14ac:dyDescent="0.15">
      <c r="O9352">
        <v>9351</v>
      </c>
      <c r="P9352" t="str">
        <f>IFERROR(IF(COUNTIF(個人情報!$BI$5:$BI$401,"登録番号" &amp; リスト!O9352)&gt;=1,"",IF(VLOOKUP(O9352,登録者リスト!$A$1:$D$43729,4,FALSE)=基本情報!$D$6,O9352,"")),"")</f>
        <v/>
      </c>
    </row>
    <row r="9353" spans="15:16" x14ac:dyDescent="0.15">
      <c r="O9353">
        <v>9352</v>
      </c>
      <c r="P9353" t="str">
        <f>IFERROR(IF(COUNTIF(個人情報!$BI$5:$BI$401,"登録番号" &amp; リスト!O9353)&gt;=1,"",IF(VLOOKUP(O9353,登録者リスト!$A$1:$D$43729,4,FALSE)=基本情報!$D$6,O9353,"")),"")</f>
        <v/>
      </c>
    </row>
    <row r="9354" spans="15:16" x14ac:dyDescent="0.15">
      <c r="O9354">
        <v>9353</v>
      </c>
      <c r="P9354" t="str">
        <f>IFERROR(IF(COUNTIF(個人情報!$BI$5:$BI$401,"登録番号" &amp; リスト!O9354)&gt;=1,"",IF(VLOOKUP(O9354,登録者リスト!$A$1:$D$43729,4,FALSE)=基本情報!$D$6,O9354,"")),"")</f>
        <v/>
      </c>
    </row>
    <row r="9355" spans="15:16" x14ac:dyDescent="0.15">
      <c r="O9355">
        <v>9354</v>
      </c>
      <c r="P9355" t="str">
        <f>IFERROR(IF(COUNTIF(個人情報!$BI$5:$BI$401,"登録番号" &amp; リスト!O9355)&gt;=1,"",IF(VLOOKUP(O9355,登録者リスト!$A$1:$D$43729,4,FALSE)=基本情報!$D$6,O9355,"")),"")</f>
        <v/>
      </c>
    </row>
    <row r="9356" spans="15:16" x14ac:dyDescent="0.15">
      <c r="O9356">
        <v>9355</v>
      </c>
      <c r="P9356" t="str">
        <f>IFERROR(IF(COUNTIF(個人情報!$BI$5:$BI$401,"登録番号" &amp; リスト!O9356)&gt;=1,"",IF(VLOOKUP(O9356,登録者リスト!$A$1:$D$43729,4,FALSE)=基本情報!$D$6,O9356,"")),"")</f>
        <v/>
      </c>
    </row>
    <row r="9357" spans="15:16" x14ac:dyDescent="0.15">
      <c r="O9357">
        <v>9356</v>
      </c>
      <c r="P9357" t="str">
        <f>IFERROR(IF(COUNTIF(個人情報!$BI$5:$BI$401,"登録番号" &amp; リスト!O9357)&gt;=1,"",IF(VLOOKUP(O9357,登録者リスト!$A$1:$D$43729,4,FALSE)=基本情報!$D$6,O9357,"")),"")</f>
        <v/>
      </c>
    </row>
    <row r="9358" spans="15:16" x14ac:dyDescent="0.15">
      <c r="O9358">
        <v>9357</v>
      </c>
      <c r="P9358" t="str">
        <f>IFERROR(IF(COUNTIF(個人情報!$BI$5:$BI$401,"登録番号" &amp; リスト!O9358)&gt;=1,"",IF(VLOOKUP(O9358,登録者リスト!$A$1:$D$43729,4,FALSE)=基本情報!$D$6,O9358,"")),"")</f>
        <v/>
      </c>
    </row>
    <row r="9359" spans="15:16" x14ac:dyDescent="0.15">
      <c r="O9359">
        <v>9358</v>
      </c>
      <c r="P9359" t="str">
        <f>IFERROR(IF(COUNTIF(個人情報!$BI$5:$BI$401,"登録番号" &amp; リスト!O9359)&gt;=1,"",IF(VLOOKUP(O9359,登録者リスト!$A$1:$D$43729,4,FALSE)=基本情報!$D$6,O9359,"")),"")</f>
        <v/>
      </c>
    </row>
    <row r="9360" spans="15:16" x14ac:dyDescent="0.15">
      <c r="O9360">
        <v>9359</v>
      </c>
      <c r="P9360" t="str">
        <f>IFERROR(IF(COUNTIF(個人情報!$BI$5:$BI$401,"登録番号" &amp; リスト!O9360)&gt;=1,"",IF(VLOOKUP(O9360,登録者リスト!$A$1:$D$43729,4,FALSE)=基本情報!$D$6,O9360,"")),"")</f>
        <v/>
      </c>
    </row>
    <row r="9361" spans="15:16" x14ac:dyDescent="0.15">
      <c r="O9361">
        <v>9360</v>
      </c>
      <c r="P9361" t="str">
        <f>IFERROR(IF(COUNTIF(個人情報!$BI$5:$BI$401,"登録番号" &amp; リスト!O9361)&gt;=1,"",IF(VLOOKUP(O9361,登録者リスト!$A$1:$D$43729,4,FALSE)=基本情報!$D$6,O9361,"")),"")</f>
        <v/>
      </c>
    </row>
    <row r="9362" spans="15:16" x14ac:dyDescent="0.15">
      <c r="O9362">
        <v>9361</v>
      </c>
      <c r="P9362" t="str">
        <f>IFERROR(IF(COUNTIF(個人情報!$BI$5:$BI$401,"登録番号" &amp; リスト!O9362)&gt;=1,"",IF(VLOOKUP(O9362,登録者リスト!$A$1:$D$43729,4,FALSE)=基本情報!$D$6,O9362,"")),"")</f>
        <v/>
      </c>
    </row>
    <row r="9363" spans="15:16" x14ac:dyDescent="0.15">
      <c r="O9363">
        <v>9362</v>
      </c>
      <c r="P9363" t="str">
        <f>IFERROR(IF(COUNTIF(個人情報!$BI$5:$BI$401,"登録番号" &amp; リスト!O9363)&gt;=1,"",IF(VLOOKUP(O9363,登録者リスト!$A$1:$D$43729,4,FALSE)=基本情報!$D$6,O9363,"")),"")</f>
        <v/>
      </c>
    </row>
    <row r="9364" spans="15:16" x14ac:dyDescent="0.15">
      <c r="O9364">
        <v>9363</v>
      </c>
      <c r="P9364" t="str">
        <f>IFERROR(IF(COUNTIF(個人情報!$BI$5:$BI$401,"登録番号" &amp; リスト!O9364)&gt;=1,"",IF(VLOOKUP(O9364,登録者リスト!$A$1:$D$43729,4,FALSE)=基本情報!$D$6,O9364,"")),"")</f>
        <v/>
      </c>
    </row>
    <row r="9365" spans="15:16" x14ac:dyDescent="0.15">
      <c r="O9365">
        <v>9364</v>
      </c>
      <c r="P9365" t="str">
        <f>IFERROR(IF(COUNTIF(個人情報!$BI$5:$BI$401,"登録番号" &amp; リスト!O9365)&gt;=1,"",IF(VLOOKUP(O9365,登録者リスト!$A$1:$D$43729,4,FALSE)=基本情報!$D$6,O9365,"")),"")</f>
        <v/>
      </c>
    </row>
    <row r="9366" spans="15:16" x14ac:dyDescent="0.15">
      <c r="O9366">
        <v>9365</v>
      </c>
      <c r="P9366" t="str">
        <f>IFERROR(IF(COUNTIF(個人情報!$BI$5:$BI$401,"登録番号" &amp; リスト!O9366)&gt;=1,"",IF(VLOOKUP(O9366,登録者リスト!$A$1:$D$43729,4,FALSE)=基本情報!$D$6,O9366,"")),"")</f>
        <v/>
      </c>
    </row>
    <row r="9367" spans="15:16" x14ac:dyDescent="0.15">
      <c r="O9367">
        <v>9366</v>
      </c>
      <c r="P9367" t="str">
        <f>IFERROR(IF(COUNTIF(個人情報!$BI$5:$BI$401,"登録番号" &amp; リスト!O9367)&gt;=1,"",IF(VLOOKUP(O9367,登録者リスト!$A$1:$D$43729,4,FALSE)=基本情報!$D$6,O9367,"")),"")</f>
        <v/>
      </c>
    </row>
    <row r="9368" spans="15:16" x14ac:dyDescent="0.15">
      <c r="O9368">
        <v>9367</v>
      </c>
      <c r="P9368" t="str">
        <f>IFERROR(IF(COUNTIF(個人情報!$BI$5:$BI$401,"登録番号" &amp; リスト!O9368)&gt;=1,"",IF(VLOOKUP(O9368,登録者リスト!$A$1:$D$43729,4,FALSE)=基本情報!$D$6,O9368,"")),"")</f>
        <v/>
      </c>
    </row>
    <row r="9369" spans="15:16" x14ac:dyDescent="0.15">
      <c r="O9369">
        <v>9368</v>
      </c>
      <c r="P9369" t="str">
        <f>IFERROR(IF(COUNTIF(個人情報!$BI$5:$BI$401,"登録番号" &amp; リスト!O9369)&gt;=1,"",IF(VLOOKUP(O9369,登録者リスト!$A$1:$D$43729,4,FALSE)=基本情報!$D$6,O9369,"")),"")</f>
        <v/>
      </c>
    </row>
    <row r="9370" spans="15:16" x14ac:dyDescent="0.15">
      <c r="O9370">
        <v>9369</v>
      </c>
      <c r="P9370" t="str">
        <f>IFERROR(IF(COUNTIF(個人情報!$BI$5:$BI$401,"登録番号" &amp; リスト!O9370)&gt;=1,"",IF(VLOOKUP(O9370,登録者リスト!$A$1:$D$43729,4,FALSE)=基本情報!$D$6,O9370,"")),"")</f>
        <v/>
      </c>
    </row>
    <row r="9371" spans="15:16" x14ac:dyDescent="0.15">
      <c r="O9371">
        <v>9370</v>
      </c>
      <c r="P9371" t="str">
        <f>IFERROR(IF(COUNTIF(個人情報!$BI$5:$BI$401,"登録番号" &amp; リスト!O9371)&gt;=1,"",IF(VLOOKUP(O9371,登録者リスト!$A$1:$D$43729,4,FALSE)=基本情報!$D$6,O9371,"")),"")</f>
        <v/>
      </c>
    </row>
    <row r="9372" spans="15:16" x14ac:dyDescent="0.15">
      <c r="O9372">
        <v>9371</v>
      </c>
      <c r="P9372" t="str">
        <f>IFERROR(IF(COUNTIF(個人情報!$BI$5:$BI$401,"登録番号" &amp; リスト!O9372)&gt;=1,"",IF(VLOOKUP(O9372,登録者リスト!$A$1:$D$43729,4,FALSE)=基本情報!$D$6,O9372,"")),"")</f>
        <v/>
      </c>
    </row>
    <row r="9373" spans="15:16" x14ac:dyDescent="0.15">
      <c r="O9373">
        <v>9372</v>
      </c>
      <c r="P9373" t="str">
        <f>IFERROR(IF(COUNTIF(個人情報!$BI$5:$BI$401,"登録番号" &amp; リスト!O9373)&gt;=1,"",IF(VLOOKUP(O9373,登録者リスト!$A$1:$D$43729,4,FALSE)=基本情報!$D$6,O9373,"")),"")</f>
        <v/>
      </c>
    </row>
    <row r="9374" spans="15:16" x14ac:dyDescent="0.15">
      <c r="O9374">
        <v>9373</v>
      </c>
      <c r="P9374" t="str">
        <f>IFERROR(IF(COUNTIF(個人情報!$BI$5:$BI$401,"登録番号" &amp; リスト!O9374)&gt;=1,"",IF(VLOOKUP(O9374,登録者リスト!$A$1:$D$43729,4,FALSE)=基本情報!$D$6,O9374,"")),"")</f>
        <v/>
      </c>
    </row>
    <row r="9375" spans="15:16" x14ac:dyDescent="0.15">
      <c r="O9375">
        <v>9374</v>
      </c>
      <c r="P9375" t="str">
        <f>IFERROR(IF(COUNTIF(個人情報!$BI$5:$BI$401,"登録番号" &amp; リスト!O9375)&gt;=1,"",IF(VLOOKUP(O9375,登録者リスト!$A$1:$D$43729,4,FALSE)=基本情報!$D$6,O9375,"")),"")</f>
        <v/>
      </c>
    </row>
    <row r="9376" spans="15:16" x14ac:dyDescent="0.15">
      <c r="O9376">
        <v>9375</v>
      </c>
      <c r="P9376" t="str">
        <f>IFERROR(IF(COUNTIF(個人情報!$BI$5:$BI$401,"登録番号" &amp; リスト!O9376)&gt;=1,"",IF(VLOOKUP(O9376,登録者リスト!$A$1:$D$43729,4,FALSE)=基本情報!$D$6,O9376,"")),"")</f>
        <v/>
      </c>
    </row>
    <row r="9377" spans="15:16" x14ac:dyDescent="0.15">
      <c r="O9377">
        <v>9376</v>
      </c>
      <c r="P9377" t="str">
        <f>IFERROR(IF(COUNTIF(個人情報!$BI$5:$BI$401,"登録番号" &amp; リスト!O9377)&gt;=1,"",IF(VLOOKUP(O9377,登録者リスト!$A$1:$D$43729,4,FALSE)=基本情報!$D$6,O9377,"")),"")</f>
        <v/>
      </c>
    </row>
    <row r="9378" spans="15:16" x14ac:dyDescent="0.15">
      <c r="O9378">
        <v>9377</v>
      </c>
      <c r="P9378" t="str">
        <f>IFERROR(IF(COUNTIF(個人情報!$BI$5:$BI$401,"登録番号" &amp; リスト!O9378)&gt;=1,"",IF(VLOOKUP(O9378,登録者リスト!$A$1:$D$43729,4,FALSE)=基本情報!$D$6,O9378,"")),"")</f>
        <v/>
      </c>
    </row>
    <row r="9379" spans="15:16" x14ac:dyDescent="0.15">
      <c r="O9379">
        <v>9378</v>
      </c>
      <c r="P9379" t="str">
        <f>IFERROR(IF(COUNTIF(個人情報!$BI$5:$BI$401,"登録番号" &amp; リスト!O9379)&gt;=1,"",IF(VLOOKUP(O9379,登録者リスト!$A$1:$D$43729,4,FALSE)=基本情報!$D$6,O9379,"")),"")</f>
        <v/>
      </c>
    </row>
    <row r="9380" spans="15:16" x14ac:dyDescent="0.15">
      <c r="O9380">
        <v>9379</v>
      </c>
      <c r="P9380" t="str">
        <f>IFERROR(IF(COUNTIF(個人情報!$BI$5:$BI$401,"登録番号" &amp; リスト!O9380)&gt;=1,"",IF(VLOOKUP(O9380,登録者リスト!$A$1:$D$43729,4,FALSE)=基本情報!$D$6,O9380,"")),"")</f>
        <v/>
      </c>
    </row>
    <row r="9381" spans="15:16" x14ac:dyDescent="0.15">
      <c r="O9381">
        <v>9380</v>
      </c>
      <c r="P9381" t="str">
        <f>IFERROR(IF(COUNTIF(個人情報!$BI$5:$BI$401,"登録番号" &amp; リスト!O9381)&gt;=1,"",IF(VLOOKUP(O9381,登録者リスト!$A$1:$D$43729,4,FALSE)=基本情報!$D$6,O9381,"")),"")</f>
        <v/>
      </c>
    </row>
    <row r="9382" spans="15:16" x14ac:dyDescent="0.15">
      <c r="O9382">
        <v>9381</v>
      </c>
      <c r="P9382" t="str">
        <f>IFERROR(IF(COUNTIF(個人情報!$BI$5:$BI$401,"登録番号" &amp; リスト!O9382)&gt;=1,"",IF(VLOOKUP(O9382,登録者リスト!$A$1:$D$43729,4,FALSE)=基本情報!$D$6,O9382,"")),"")</f>
        <v/>
      </c>
    </row>
    <row r="9383" spans="15:16" x14ac:dyDescent="0.15">
      <c r="O9383">
        <v>9382</v>
      </c>
      <c r="P9383" t="str">
        <f>IFERROR(IF(COUNTIF(個人情報!$BI$5:$BI$401,"登録番号" &amp; リスト!O9383)&gt;=1,"",IF(VLOOKUP(O9383,登録者リスト!$A$1:$D$43729,4,FALSE)=基本情報!$D$6,O9383,"")),"")</f>
        <v/>
      </c>
    </row>
    <row r="9384" spans="15:16" x14ac:dyDescent="0.15">
      <c r="O9384">
        <v>9383</v>
      </c>
      <c r="P9384" t="str">
        <f>IFERROR(IF(COUNTIF(個人情報!$BI$5:$BI$401,"登録番号" &amp; リスト!O9384)&gt;=1,"",IF(VLOOKUP(O9384,登録者リスト!$A$1:$D$43729,4,FALSE)=基本情報!$D$6,O9384,"")),"")</f>
        <v/>
      </c>
    </row>
    <row r="9385" spans="15:16" x14ac:dyDescent="0.15">
      <c r="O9385">
        <v>9384</v>
      </c>
      <c r="P9385" t="str">
        <f>IFERROR(IF(COUNTIF(個人情報!$BI$5:$BI$401,"登録番号" &amp; リスト!O9385)&gt;=1,"",IF(VLOOKUP(O9385,登録者リスト!$A$1:$D$43729,4,FALSE)=基本情報!$D$6,O9385,"")),"")</f>
        <v/>
      </c>
    </row>
    <row r="9386" spans="15:16" x14ac:dyDescent="0.15">
      <c r="O9386">
        <v>9385</v>
      </c>
      <c r="P9386" t="str">
        <f>IFERROR(IF(COUNTIF(個人情報!$BI$5:$BI$401,"登録番号" &amp; リスト!O9386)&gt;=1,"",IF(VLOOKUP(O9386,登録者リスト!$A$1:$D$43729,4,FALSE)=基本情報!$D$6,O9386,"")),"")</f>
        <v/>
      </c>
    </row>
    <row r="9387" spans="15:16" x14ac:dyDescent="0.15">
      <c r="O9387">
        <v>9386</v>
      </c>
      <c r="P9387" t="str">
        <f>IFERROR(IF(COUNTIF(個人情報!$BI$5:$BI$401,"登録番号" &amp; リスト!O9387)&gt;=1,"",IF(VLOOKUP(O9387,登録者リスト!$A$1:$D$43729,4,FALSE)=基本情報!$D$6,O9387,"")),"")</f>
        <v/>
      </c>
    </row>
    <row r="9388" spans="15:16" x14ac:dyDescent="0.15">
      <c r="O9388">
        <v>9387</v>
      </c>
      <c r="P9388" t="str">
        <f>IFERROR(IF(COUNTIF(個人情報!$BI$5:$BI$401,"登録番号" &amp; リスト!O9388)&gt;=1,"",IF(VLOOKUP(O9388,登録者リスト!$A$1:$D$43729,4,FALSE)=基本情報!$D$6,O9388,"")),"")</f>
        <v/>
      </c>
    </row>
    <row r="9389" spans="15:16" x14ac:dyDescent="0.15">
      <c r="O9389">
        <v>9388</v>
      </c>
      <c r="P9389" t="str">
        <f>IFERROR(IF(COUNTIF(個人情報!$BI$5:$BI$401,"登録番号" &amp; リスト!O9389)&gt;=1,"",IF(VLOOKUP(O9389,登録者リスト!$A$1:$D$43729,4,FALSE)=基本情報!$D$6,O9389,"")),"")</f>
        <v/>
      </c>
    </row>
    <row r="9390" spans="15:16" x14ac:dyDescent="0.15">
      <c r="O9390">
        <v>9389</v>
      </c>
      <c r="P9390" t="str">
        <f>IFERROR(IF(COUNTIF(個人情報!$BI$5:$BI$401,"登録番号" &amp; リスト!O9390)&gt;=1,"",IF(VLOOKUP(O9390,登録者リスト!$A$1:$D$43729,4,FALSE)=基本情報!$D$6,O9390,"")),"")</f>
        <v/>
      </c>
    </row>
    <row r="9391" spans="15:16" x14ac:dyDescent="0.15">
      <c r="O9391">
        <v>9390</v>
      </c>
      <c r="P9391" t="str">
        <f>IFERROR(IF(COUNTIF(個人情報!$BI$5:$BI$401,"登録番号" &amp; リスト!O9391)&gt;=1,"",IF(VLOOKUP(O9391,登録者リスト!$A$1:$D$43729,4,FALSE)=基本情報!$D$6,O9391,"")),"")</f>
        <v/>
      </c>
    </row>
    <row r="9392" spans="15:16" x14ac:dyDescent="0.15">
      <c r="O9392">
        <v>9391</v>
      </c>
      <c r="P9392" t="str">
        <f>IFERROR(IF(COUNTIF(個人情報!$BI$5:$BI$401,"登録番号" &amp; リスト!O9392)&gt;=1,"",IF(VLOOKUP(O9392,登録者リスト!$A$1:$D$43729,4,FALSE)=基本情報!$D$6,O9392,"")),"")</f>
        <v/>
      </c>
    </row>
    <row r="9393" spans="15:16" x14ac:dyDescent="0.15">
      <c r="O9393">
        <v>9392</v>
      </c>
      <c r="P9393" t="str">
        <f>IFERROR(IF(COUNTIF(個人情報!$BI$5:$BI$401,"登録番号" &amp; リスト!O9393)&gt;=1,"",IF(VLOOKUP(O9393,登録者リスト!$A$1:$D$43729,4,FALSE)=基本情報!$D$6,O9393,"")),"")</f>
        <v/>
      </c>
    </row>
    <row r="9394" spans="15:16" x14ac:dyDescent="0.15">
      <c r="O9394">
        <v>9393</v>
      </c>
      <c r="P9394" t="str">
        <f>IFERROR(IF(COUNTIF(個人情報!$BI$5:$BI$401,"登録番号" &amp; リスト!O9394)&gt;=1,"",IF(VLOOKUP(O9394,登録者リスト!$A$1:$D$43729,4,FALSE)=基本情報!$D$6,O9394,"")),"")</f>
        <v/>
      </c>
    </row>
    <row r="9395" spans="15:16" x14ac:dyDescent="0.15">
      <c r="O9395">
        <v>9394</v>
      </c>
      <c r="P9395" t="str">
        <f>IFERROR(IF(COUNTIF(個人情報!$BI$5:$BI$401,"登録番号" &amp; リスト!O9395)&gt;=1,"",IF(VLOOKUP(O9395,登録者リスト!$A$1:$D$43729,4,FALSE)=基本情報!$D$6,O9395,"")),"")</f>
        <v/>
      </c>
    </row>
    <row r="9396" spans="15:16" x14ac:dyDescent="0.15">
      <c r="O9396">
        <v>9395</v>
      </c>
      <c r="P9396" t="str">
        <f>IFERROR(IF(COUNTIF(個人情報!$BI$5:$BI$401,"登録番号" &amp; リスト!O9396)&gt;=1,"",IF(VLOOKUP(O9396,登録者リスト!$A$1:$D$43729,4,FALSE)=基本情報!$D$6,O9396,"")),"")</f>
        <v/>
      </c>
    </row>
    <row r="9397" spans="15:16" x14ac:dyDescent="0.15">
      <c r="O9397">
        <v>9396</v>
      </c>
      <c r="P9397" t="str">
        <f>IFERROR(IF(COUNTIF(個人情報!$BI$5:$BI$401,"登録番号" &amp; リスト!O9397)&gt;=1,"",IF(VLOOKUP(O9397,登録者リスト!$A$1:$D$43729,4,FALSE)=基本情報!$D$6,O9397,"")),"")</f>
        <v/>
      </c>
    </row>
    <row r="9398" spans="15:16" x14ac:dyDescent="0.15">
      <c r="O9398">
        <v>9397</v>
      </c>
      <c r="P9398" t="str">
        <f>IFERROR(IF(COUNTIF(個人情報!$BI$5:$BI$401,"登録番号" &amp; リスト!O9398)&gt;=1,"",IF(VLOOKUP(O9398,登録者リスト!$A$1:$D$43729,4,FALSE)=基本情報!$D$6,O9398,"")),"")</f>
        <v/>
      </c>
    </row>
    <row r="9399" spans="15:16" x14ac:dyDescent="0.15">
      <c r="O9399">
        <v>9398</v>
      </c>
      <c r="P9399" t="str">
        <f>IFERROR(IF(COUNTIF(個人情報!$BI$5:$BI$401,"登録番号" &amp; リスト!O9399)&gt;=1,"",IF(VLOOKUP(O9399,登録者リスト!$A$1:$D$43729,4,FALSE)=基本情報!$D$6,O9399,"")),"")</f>
        <v/>
      </c>
    </row>
    <row r="9400" spans="15:16" x14ac:dyDescent="0.15">
      <c r="O9400">
        <v>9399</v>
      </c>
      <c r="P9400" t="str">
        <f>IFERROR(IF(COUNTIF(個人情報!$BI$5:$BI$401,"登録番号" &amp; リスト!O9400)&gt;=1,"",IF(VLOOKUP(O9400,登録者リスト!$A$1:$D$43729,4,FALSE)=基本情報!$D$6,O9400,"")),"")</f>
        <v/>
      </c>
    </row>
    <row r="9401" spans="15:16" x14ac:dyDescent="0.15">
      <c r="O9401">
        <v>9400</v>
      </c>
      <c r="P9401" t="str">
        <f>IFERROR(IF(COUNTIF(個人情報!$BI$5:$BI$401,"登録番号" &amp; リスト!O9401)&gt;=1,"",IF(VLOOKUP(O9401,登録者リスト!$A$1:$D$43729,4,FALSE)=基本情報!$D$6,O9401,"")),"")</f>
        <v/>
      </c>
    </row>
    <row r="9402" spans="15:16" x14ac:dyDescent="0.15">
      <c r="O9402">
        <v>9401</v>
      </c>
      <c r="P9402" t="str">
        <f>IFERROR(IF(COUNTIF(個人情報!$BI$5:$BI$401,"登録番号" &amp; リスト!O9402)&gt;=1,"",IF(VLOOKUP(O9402,登録者リスト!$A$1:$D$43729,4,FALSE)=基本情報!$D$6,O9402,"")),"")</f>
        <v/>
      </c>
    </row>
    <row r="9403" spans="15:16" x14ac:dyDescent="0.15">
      <c r="O9403">
        <v>9402</v>
      </c>
      <c r="P9403" t="str">
        <f>IFERROR(IF(COUNTIF(個人情報!$BI$5:$BI$401,"登録番号" &amp; リスト!O9403)&gt;=1,"",IF(VLOOKUP(O9403,登録者リスト!$A$1:$D$43729,4,FALSE)=基本情報!$D$6,O9403,"")),"")</f>
        <v/>
      </c>
    </row>
    <row r="9404" spans="15:16" x14ac:dyDescent="0.15">
      <c r="O9404">
        <v>9403</v>
      </c>
      <c r="P9404" t="str">
        <f>IFERROR(IF(COUNTIF(個人情報!$BI$5:$BI$401,"登録番号" &amp; リスト!O9404)&gt;=1,"",IF(VLOOKUP(O9404,登録者リスト!$A$1:$D$43729,4,FALSE)=基本情報!$D$6,O9404,"")),"")</f>
        <v/>
      </c>
    </row>
    <row r="9405" spans="15:16" x14ac:dyDescent="0.15">
      <c r="O9405">
        <v>9404</v>
      </c>
      <c r="P9405" t="str">
        <f>IFERROR(IF(COUNTIF(個人情報!$BI$5:$BI$401,"登録番号" &amp; リスト!O9405)&gt;=1,"",IF(VLOOKUP(O9405,登録者リスト!$A$1:$D$43729,4,FALSE)=基本情報!$D$6,O9405,"")),"")</f>
        <v/>
      </c>
    </row>
    <row r="9406" spans="15:16" x14ac:dyDescent="0.15">
      <c r="O9406">
        <v>9405</v>
      </c>
      <c r="P9406" t="str">
        <f>IFERROR(IF(COUNTIF(個人情報!$BI$5:$BI$401,"登録番号" &amp; リスト!O9406)&gt;=1,"",IF(VLOOKUP(O9406,登録者リスト!$A$1:$D$43729,4,FALSE)=基本情報!$D$6,O9406,"")),"")</f>
        <v/>
      </c>
    </row>
    <row r="9407" spans="15:16" x14ac:dyDescent="0.15">
      <c r="O9407">
        <v>9406</v>
      </c>
      <c r="P9407" t="str">
        <f>IFERROR(IF(COUNTIF(個人情報!$BI$5:$BI$401,"登録番号" &amp; リスト!O9407)&gt;=1,"",IF(VLOOKUP(O9407,登録者リスト!$A$1:$D$43729,4,FALSE)=基本情報!$D$6,O9407,"")),"")</f>
        <v/>
      </c>
    </row>
    <row r="9408" spans="15:16" x14ac:dyDescent="0.15">
      <c r="O9408">
        <v>9407</v>
      </c>
      <c r="P9408" t="str">
        <f>IFERROR(IF(COUNTIF(個人情報!$BI$5:$BI$401,"登録番号" &amp; リスト!O9408)&gt;=1,"",IF(VLOOKUP(O9408,登録者リスト!$A$1:$D$43729,4,FALSE)=基本情報!$D$6,O9408,"")),"")</f>
        <v/>
      </c>
    </row>
    <row r="9409" spans="15:16" x14ac:dyDescent="0.15">
      <c r="O9409">
        <v>9408</v>
      </c>
      <c r="P9409" t="str">
        <f>IFERROR(IF(COUNTIF(個人情報!$BI$5:$BI$401,"登録番号" &amp; リスト!O9409)&gt;=1,"",IF(VLOOKUP(O9409,登録者リスト!$A$1:$D$43729,4,FALSE)=基本情報!$D$6,O9409,"")),"")</f>
        <v/>
      </c>
    </row>
    <row r="9410" spans="15:16" x14ac:dyDescent="0.15">
      <c r="O9410">
        <v>9409</v>
      </c>
      <c r="P9410" t="str">
        <f>IFERROR(IF(COUNTIF(個人情報!$BI$5:$BI$401,"登録番号" &amp; リスト!O9410)&gt;=1,"",IF(VLOOKUP(O9410,登録者リスト!$A$1:$D$43729,4,FALSE)=基本情報!$D$6,O9410,"")),"")</f>
        <v/>
      </c>
    </row>
    <row r="9411" spans="15:16" x14ac:dyDescent="0.15">
      <c r="O9411">
        <v>9410</v>
      </c>
      <c r="P9411" t="str">
        <f>IFERROR(IF(COUNTIF(個人情報!$BI$5:$BI$401,"登録番号" &amp; リスト!O9411)&gt;=1,"",IF(VLOOKUP(O9411,登録者リスト!$A$1:$D$43729,4,FALSE)=基本情報!$D$6,O9411,"")),"")</f>
        <v/>
      </c>
    </row>
    <row r="9412" spans="15:16" x14ac:dyDescent="0.15">
      <c r="O9412">
        <v>9411</v>
      </c>
      <c r="P9412" t="str">
        <f>IFERROR(IF(COUNTIF(個人情報!$BI$5:$BI$401,"登録番号" &amp; リスト!O9412)&gt;=1,"",IF(VLOOKUP(O9412,登録者リスト!$A$1:$D$43729,4,FALSE)=基本情報!$D$6,O9412,"")),"")</f>
        <v/>
      </c>
    </row>
    <row r="9413" spans="15:16" x14ac:dyDescent="0.15">
      <c r="O9413">
        <v>9412</v>
      </c>
      <c r="P9413" t="str">
        <f>IFERROR(IF(COUNTIF(個人情報!$BI$5:$BI$401,"登録番号" &amp; リスト!O9413)&gt;=1,"",IF(VLOOKUP(O9413,登録者リスト!$A$1:$D$43729,4,FALSE)=基本情報!$D$6,O9413,"")),"")</f>
        <v/>
      </c>
    </row>
    <row r="9414" spans="15:16" x14ac:dyDescent="0.15">
      <c r="O9414">
        <v>9413</v>
      </c>
      <c r="P9414" t="str">
        <f>IFERROR(IF(COUNTIF(個人情報!$BI$5:$BI$401,"登録番号" &amp; リスト!O9414)&gt;=1,"",IF(VLOOKUP(O9414,登録者リスト!$A$1:$D$43729,4,FALSE)=基本情報!$D$6,O9414,"")),"")</f>
        <v/>
      </c>
    </row>
    <row r="9415" spans="15:16" x14ac:dyDescent="0.15">
      <c r="O9415">
        <v>9414</v>
      </c>
      <c r="P9415" t="str">
        <f>IFERROR(IF(COUNTIF(個人情報!$BI$5:$BI$401,"登録番号" &amp; リスト!O9415)&gt;=1,"",IF(VLOOKUP(O9415,登録者リスト!$A$1:$D$43729,4,FALSE)=基本情報!$D$6,O9415,"")),"")</f>
        <v/>
      </c>
    </row>
    <row r="9416" spans="15:16" x14ac:dyDescent="0.15">
      <c r="O9416">
        <v>9415</v>
      </c>
      <c r="P9416" t="str">
        <f>IFERROR(IF(COUNTIF(個人情報!$BI$5:$BI$401,"登録番号" &amp; リスト!O9416)&gt;=1,"",IF(VLOOKUP(O9416,登録者リスト!$A$1:$D$43729,4,FALSE)=基本情報!$D$6,O9416,"")),"")</f>
        <v/>
      </c>
    </row>
    <row r="9417" spans="15:16" x14ac:dyDescent="0.15">
      <c r="O9417">
        <v>9416</v>
      </c>
      <c r="P9417" t="str">
        <f>IFERROR(IF(COUNTIF(個人情報!$BI$5:$BI$401,"登録番号" &amp; リスト!O9417)&gt;=1,"",IF(VLOOKUP(O9417,登録者リスト!$A$1:$D$43729,4,FALSE)=基本情報!$D$6,O9417,"")),"")</f>
        <v/>
      </c>
    </row>
    <row r="9418" spans="15:16" x14ac:dyDescent="0.15">
      <c r="O9418">
        <v>9417</v>
      </c>
      <c r="P9418" t="str">
        <f>IFERROR(IF(COUNTIF(個人情報!$BI$5:$BI$401,"登録番号" &amp; リスト!O9418)&gt;=1,"",IF(VLOOKUP(O9418,登録者リスト!$A$1:$D$43729,4,FALSE)=基本情報!$D$6,O9418,"")),"")</f>
        <v/>
      </c>
    </row>
    <row r="9419" spans="15:16" x14ac:dyDescent="0.15">
      <c r="O9419">
        <v>9418</v>
      </c>
      <c r="P9419" t="str">
        <f>IFERROR(IF(COUNTIF(個人情報!$BI$5:$BI$401,"登録番号" &amp; リスト!O9419)&gt;=1,"",IF(VLOOKUP(O9419,登録者リスト!$A$1:$D$43729,4,FALSE)=基本情報!$D$6,O9419,"")),"")</f>
        <v/>
      </c>
    </row>
    <row r="9420" spans="15:16" x14ac:dyDescent="0.15">
      <c r="O9420">
        <v>9419</v>
      </c>
      <c r="P9420" t="str">
        <f>IFERROR(IF(COUNTIF(個人情報!$BI$5:$BI$401,"登録番号" &amp; リスト!O9420)&gt;=1,"",IF(VLOOKUP(O9420,登録者リスト!$A$1:$D$43729,4,FALSE)=基本情報!$D$6,O9420,"")),"")</f>
        <v/>
      </c>
    </row>
    <row r="9421" spans="15:16" x14ac:dyDescent="0.15">
      <c r="O9421">
        <v>9420</v>
      </c>
      <c r="P9421" t="str">
        <f>IFERROR(IF(COUNTIF(個人情報!$BI$5:$BI$401,"登録番号" &amp; リスト!O9421)&gt;=1,"",IF(VLOOKUP(O9421,登録者リスト!$A$1:$D$43729,4,FALSE)=基本情報!$D$6,O9421,"")),"")</f>
        <v/>
      </c>
    </row>
    <row r="9422" spans="15:16" x14ac:dyDescent="0.15">
      <c r="O9422">
        <v>9421</v>
      </c>
      <c r="P9422" t="str">
        <f>IFERROR(IF(COUNTIF(個人情報!$BI$5:$BI$401,"登録番号" &amp; リスト!O9422)&gt;=1,"",IF(VLOOKUP(O9422,登録者リスト!$A$1:$D$43729,4,FALSE)=基本情報!$D$6,O9422,"")),"")</f>
        <v/>
      </c>
    </row>
    <row r="9423" spans="15:16" x14ac:dyDescent="0.15">
      <c r="O9423">
        <v>9422</v>
      </c>
      <c r="P9423" t="str">
        <f>IFERROR(IF(COUNTIF(個人情報!$BI$5:$BI$401,"登録番号" &amp; リスト!O9423)&gt;=1,"",IF(VLOOKUP(O9423,登録者リスト!$A$1:$D$43729,4,FALSE)=基本情報!$D$6,O9423,"")),"")</f>
        <v/>
      </c>
    </row>
    <row r="9424" spans="15:16" x14ac:dyDescent="0.15">
      <c r="O9424">
        <v>9423</v>
      </c>
      <c r="P9424" t="str">
        <f>IFERROR(IF(COUNTIF(個人情報!$BI$5:$BI$401,"登録番号" &amp; リスト!O9424)&gt;=1,"",IF(VLOOKUP(O9424,登録者リスト!$A$1:$D$43729,4,FALSE)=基本情報!$D$6,O9424,"")),"")</f>
        <v/>
      </c>
    </row>
    <row r="9425" spans="15:16" x14ac:dyDescent="0.15">
      <c r="O9425">
        <v>9424</v>
      </c>
      <c r="P9425" t="str">
        <f>IFERROR(IF(COUNTIF(個人情報!$BI$5:$BI$401,"登録番号" &amp; リスト!O9425)&gt;=1,"",IF(VLOOKUP(O9425,登録者リスト!$A$1:$D$43729,4,FALSE)=基本情報!$D$6,O9425,"")),"")</f>
        <v/>
      </c>
    </row>
    <row r="9426" spans="15:16" x14ac:dyDescent="0.15">
      <c r="O9426">
        <v>9425</v>
      </c>
      <c r="P9426" t="str">
        <f>IFERROR(IF(COUNTIF(個人情報!$BI$5:$BI$401,"登録番号" &amp; リスト!O9426)&gt;=1,"",IF(VLOOKUP(O9426,登録者リスト!$A$1:$D$43729,4,FALSE)=基本情報!$D$6,O9426,"")),"")</f>
        <v/>
      </c>
    </row>
    <row r="9427" spans="15:16" x14ac:dyDescent="0.15">
      <c r="O9427">
        <v>9426</v>
      </c>
      <c r="P9427" t="str">
        <f>IFERROR(IF(COUNTIF(個人情報!$BI$5:$BI$401,"登録番号" &amp; リスト!O9427)&gt;=1,"",IF(VLOOKUP(O9427,登録者リスト!$A$1:$D$43729,4,FALSE)=基本情報!$D$6,O9427,"")),"")</f>
        <v/>
      </c>
    </row>
    <row r="9428" spans="15:16" x14ac:dyDescent="0.15">
      <c r="O9428">
        <v>9427</v>
      </c>
      <c r="P9428" t="str">
        <f>IFERROR(IF(COUNTIF(個人情報!$BI$5:$BI$401,"登録番号" &amp; リスト!O9428)&gt;=1,"",IF(VLOOKUP(O9428,登録者リスト!$A$1:$D$43729,4,FALSE)=基本情報!$D$6,O9428,"")),"")</f>
        <v/>
      </c>
    </row>
    <row r="9429" spans="15:16" x14ac:dyDescent="0.15">
      <c r="O9429">
        <v>9428</v>
      </c>
      <c r="P9429" t="str">
        <f>IFERROR(IF(COUNTIF(個人情報!$BI$5:$BI$401,"登録番号" &amp; リスト!O9429)&gt;=1,"",IF(VLOOKUP(O9429,登録者リスト!$A$1:$D$43729,4,FALSE)=基本情報!$D$6,O9429,"")),"")</f>
        <v/>
      </c>
    </row>
    <row r="9430" spans="15:16" x14ac:dyDescent="0.15">
      <c r="O9430">
        <v>9429</v>
      </c>
      <c r="P9430" t="str">
        <f>IFERROR(IF(COUNTIF(個人情報!$BI$5:$BI$401,"登録番号" &amp; リスト!O9430)&gt;=1,"",IF(VLOOKUP(O9430,登録者リスト!$A$1:$D$43729,4,FALSE)=基本情報!$D$6,O9430,"")),"")</f>
        <v/>
      </c>
    </row>
    <row r="9431" spans="15:16" x14ac:dyDescent="0.15">
      <c r="O9431">
        <v>9430</v>
      </c>
      <c r="P9431" t="str">
        <f>IFERROR(IF(COUNTIF(個人情報!$BI$5:$BI$401,"登録番号" &amp; リスト!O9431)&gt;=1,"",IF(VLOOKUP(O9431,登録者リスト!$A$1:$D$43729,4,FALSE)=基本情報!$D$6,O9431,"")),"")</f>
        <v/>
      </c>
    </row>
    <row r="9432" spans="15:16" x14ac:dyDescent="0.15">
      <c r="O9432">
        <v>9431</v>
      </c>
      <c r="P9432" t="str">
        <f>IFERROR(IF(COUNTIF(個人情報!$BI$5:$BI$401,"登録番号" &amp; リスト!O9432)&gt;=1,"",IF(VLOOKUP(O9432,登録者リスト!$A$1:$D$43729,4,FALSE)=基本情報!$D$6,O9432,"")),"")</f>
        <v/>
      </c>
    </row>
    <row r="9433" spans="15:16" x14ac:dyDescent="0.15">
      <c r="O9433">
        <v>9432</v>
      </c>
      <c r="P9433" t="str">
        <f>IFERROR(IF(COUNTIF(個人情報!$BI$5:$BI$401,"登録番号" &amp; リスト!O9433)&gt;=1,"",IF(VLOOKUP(O9433,登録者リスト!$A$1:$D$43729,4,FALSE)=基本情報!$D$6,O9433,"")),"")</f>
        <v/>
      </c>
    </row>
    <row r="9434" spans="15:16" x14ac:dyDescent="0.15">
      <c r="O9434">
        <v>9433</v>
      </c>
      <c r="P9434" t="str">
        <f>IFERROR(IF(COUNTIF(個人情報!$BI$5:$BI$401,"登録番号" &amp; リスト!O9434)&gt;=1,"",IF(VLOOKUP(O9434,登録者リスト!$A$1:$D$43729,4,FALSE)=基本情報!$D$6,O9434,"")),"")</f>
        <v/>
      </c>
    </row>
    <row r="9435" spans="15:16" x14ac:dyDescent="0.15">
      <c r="O9435">
        <v>9434</v>
      </c>
      <c r="P9435" t="str">
        <f>IFERROR(IF(COUNTIF(個人情報!$BI$5:$BI$401,"登録番号" &amp; リスト!O9435)&gt;=1,"",IF(VLOOKUP(O9435,登録者リスト!$A$1:$D$43729,4,FALSE)=基本情報!$D$6,O9435,"")),"")</f>
        <v/>
      </c>
    </row>
    <row r="9436" spans="15:16" x14ac:dyDescent="0.15">
      <c r="O9436">
        <v>9435</v>
      </c>
      <c r="P9436" t="str">
        <f>IFERROR(IF(COUNTIF(個人情報!$BI$5:$BI$401,"登録番号" &amp; リスト!O9436)&gt;=1,"",IF(VLOOKUP(O9436,登録者リスト!$A$1:$D$43729,4,FALSE)=基本情報!$D$6,O9436,"")),"")</f>
        <v/>
      </c>
    </row>
    <row r="9437" spans="15:16" x14ac:dyDescent="0.15">
      <c r="O9437">
        <v>9436</v>
      </c>
      <c r="P9437" t="str">
        <f>IFERROR(IF(COUNTIF(個人情報!$BI$5:$BI$401,"登録番号" &amp; リスト!O9437)&gt;=1,"",IF(VLOOKUP(O9437,登録者リスト!$A$1:$D$43729,4,FALSE)=基本情報!$D$6,O9437,"")),"")</f>
        <v/>
      </c>
    </row>
    <row r="9438" spans="15:16" x14ac:dyDescent="0.15">
      <c r="O9438">
        <v>9437</v>
      </c>
      <c r="P9438" t="str">
        <f>IFERROR(IF(COUNTIF(個人情報!$BI$5:$BI$401,"登録番号" &amp; リスト!O9438)&gt;=1,"",IF(VLOOKUP(O9438,登録者リスト!$A$1:$D$43729,4,FALSE)=基本情報!$D$6,O9438,"")),"")</f>
        <v/>
      </c>
    </row>
    <row r="9439" spans="15:16" x14ac:dyDescent="0.15">
      <c r="O9439">
        <v>9438</v>
      </c>
      <c r="P9439" t="str">
        <f>IFERROR(IF(COUNTIF(個人情報!$BI$5:$BI$401,"登録番号" &amp; リスト!O9439)&gt;=1,"",IF(VLOOKUP(O9439,登録者リスト!$A$1:$D$43729,4,FALSE)=基本情報!$D$6,O9439,"")),"")</f>
        <v/>
      </c>
    </row>
    <row r="9440" spans="15:16" x14ac:dyDescent="0.15">
      <c r="O9440">
        <v>9439</v>
      </c>
      <c r="P9440" t="str">
        <f>IFERROR(IF(COUNTIF(個人情報!$BI$5:$BI$401,"登録番号" &amp; リスト!O9440)&gt;=1,"",IF(VLOOKUP(O9440,登録者リスト!$A$1:$D$43729,4,FALSE)=基本情報!$D$6,O9440,"")),"")</f>
        <v/>
      </c>
    </row>
    <row r="9441" spans="15:16" x14ac:dyDescent="0.15">
      <c r="O9441">
        <v>9440</v>
      </c>
      <c r="P9441" t="str">
        <f>IFERROR(IF(COUNTIF(個人情報!$BI$5:$BI$401,"登録番号" &amp; リスト!O9441)&gt;=1,"",IF(VLOOKUP(O9441,登録者リスト!$A$1:$D$43729,4,FALSE)=基本情報!$D$6,O9441,"")),"")</f>
        <v/>
      </c>
    </row>
    <row r="9442" spans="15:16" x14ac:dyDescent="0.15">
      <c r="O9442">
        <v>9441</v>
      </c>
      <c r="P9442" t="str">
        <f>IFERROR(IF(COUNTIF(個人情報!$BI$5:$BI$401,"登録番号" &amp; リスト!O9442)&gt;=1,"",IF(VLOOKUP(O9442,登録者リスト!$A$1:$D$43729,4,FALSE)=基本情報!$D$6,O9442,"")),"")</f>
        <v/>
      </c>
    </row>
    <row r="9443" spans="15:16" x14ac:dyDescent="0.15">
      <c r="O9443">
        <v>9442</v>
      </c>
      <c r="P9443" t="str">
        <f>IFERROR(IF(COUNTIF(個人情報!$BI$5:$BI$401,"登録番号" &amp; リスト!O9443)&gt;=1,"",IF(VLOOKUP(O9443,登録者リスト!$A$1:$D$43729,4,FALSE)=基本情報!$D$6,O9443,"")),"")</f>
        <v/>
      </c>
    </row>
    <row r="9444" spans="15:16" x14ac:dyDescent="0.15">
      <c r="O9444">
        <v>9443</v>
      </c>
      <c r="P9444" t="str">
        <f>IFERROR(IF(COUNTIF(個人情報!$BI$5:$BI$401,"登録番号" &amp; リスト!O9444)&gt;=1,"",IF(VLOOKUP(O9444,登録者リスト!$A$1:$D$43729,4,FALSE)=基本情報!$D$6,O9444,"")),"")</f>
        <v/>
      </c>
    </row>
    <row r="9445" spans="15:16" x14ac:dyDescent="0.15">
      <c r="O9445">
        <v>9444</v>
      </c>
      <c r="P9445" t="str">
        <f>IFERROR(IF(COUNTIF(個人情報!$BI$5:$BI$401,"登録番号" &amp; リスト!O9445)&gt;=1,"",IF(VLOOKUP(O9445,登録者リスト!$A$1:$D$43729,4,FALSE)=基本情報!$D$6,O9445,"")),"")</f>
        <v/>
      </c>
    </row>
    <row r="9446" spans="15:16" x14ac:dyDescent="0.15">
      <c r="O9446">
        <v>9445</v>
      </c>
      <c r="P9446" t="str">
        <f>IFERROR(IF(COUNTIF(個人情報!$BI$5:$BI$401,"登録番号" &amp; リスト!O9446)&gt;=1,"",IF(VLOOKUP(O9446,登録者リスト!$A$1:$D$43729,4,FALSE)=基本情報!$D$6,O9446,"")),"")</f>
        <v/>
      </c>
    </row>
    <row r="9447" spans="15:16" x14ac:dyDescent="0.15">
      <c r="O9447">
        <v>9446</v>
      </c>
      <c r="P9447" t="str">
        <f>IFERROR(IF(COUNTIF(個人情報!$BI$5:$BI$401,"登録番号" &amp; リスト!O9447)&gt;=1,"",IF(VLOOKUP(O9447,登録者リスト!$A$1:$D$43729,4,FALSE)=基本情報!$D$6,O9447,"")),"")</f>
        <v/>
      </c>
    </row>
    <row r="9448" spans="15:16" x14ac:dyDescent="0.15">
      <c r="O9448">
        <v>9447</v>
      </c>
      <c r="P9448" t="str">
        <f>IFERROR(IF(COUNTIF(個人情報!$BI$5:$BI$401,"登録番号" &amp; リスト!O9448)&gt;=1,"",IF(VLOOKUP(O9448,登録者リスト!$A$1:$D$43729,4,FALSE)=基本情報!$D$6,O9448,"")),"")</f>
        <v/>
      </c>
    </row>
    <row r="9449" spans="15:16" x14ac:dyDescent="0.15">
      <c r="O9449">
        <v>9448</v>
      </c>
      <c r="P9449" t="str">
        <f>IFERROR(IF(COUNTIF(個人情報!$BI$5:$BI$401,"登録番号" &amp; リスト!O9449)&gt;=1,"",IF(VLOOKUP(O9449,登録者リスト!$A$1:$D$43729,4,FALSE)=基本情報!$D$6,O9449,"")),"")</f>
        <v/>
      </c>
    </row>
    <row r="9450" spans="15:16" x14ac:dyDescent="0.15">
      <c r="O9450">
        <v>9449</v>
      </c>
      <c r="P9450" t="str">
        <f>IFERROR(IF(COUNTIF(個人情報!$BI$5:$BI$401,"登録番号" &amp; リスト!O9450)&gt;=1,"",IF(VLOOKUP(O9450,登録者リスト!$A$1:$D$43729,4,FALSE)=基本情報!$D$6,O9450,"")),"")</f>
        <v/>
      </c>
    </row>
    <row r="9451" spans="15:16" x14ac:dyDescent="0.15">
      <c r="O9451">
        <v>9450</v>
      </c>
      <c r="P9451" t="str">
        <f>IFERROR(IF(COUNTIF(個人情報!$BI$5:$BI$401,"登録番号" &amp; リスト!O9451)&gt;=1,"",IF(VLOOKUP(O9451,登録者リスト!$A$1:$D$43729,4,FALSE)=基本情報!$D$6,O9451,"")),"")</f>
        <v/>
      </c>
    </row>
    <row r="9452" spans="15:16" x14ac:dyDescent="0.15">
      <c r="O9452">
        <v>9451</v>
      </c>
      <c r="P9452" t="str">
        <f>IFERROR(IF(COUNTIF(個人情報!$BI$5:$BI$401,"登録番号" &amp; リスト!O9452)&gt;=1,"",IF(VLOOKUP(O9452,登録者リスト!$A$1:$D$43729,4,FALSE)=基本情報!$D$6,O9452,"")),"")</f>
        <v/>
      </c>
    </row>
    <row r="9453" spans="15:16" x14ac:dyDescent="0.15">
      <c r="O9453">
        <v>9452</v>
      </c>
      <c r="P9453" t="str">
        <f>IFERROR(IF(COUNTIF(個人情報!$BI$5:$BI$401,"登録番号" &amp; リスト!O9453)&gt;=1,"",IF(VLOOKUP(O9453,登録者リスト!$A$1:$D$43729,4,FALSE)=基本情報!$D$6,O9453,"")),"")</f>
        <v/>
      </c>
    </row>
    <row r="9454" spans="15:16" x14ac:dyDescent="0.15">
      <c r="O9454">
        <v>9453</v>
      </c>
      <c r="P9454" t="str">
        <f>IFERROR(IF(COUNTIF(個人情報!$BI$5:$BI$401,"登録番号" &amp; リスト!O9454)&gt;=1,"",IF(VLOOKUP(O9454,登録者リスト!$A$1:$D$43729,4,FALSE)=基本情報!$D$6,O9454,"")),"")</f>
        <v/>
      </c>
    </row>
    <row r="9455" spans="15:16" x14ac:dyDescent="0.15">
      <c r="O9455">
        <v>9454</v>
      </c>
      <c r="P9455" t="str">
        <f>IFERROR(IF(COUNTIF(個人情報!$BI$5:$BI$401,"登録番号" &amp; リスト!O9455)&gt;=1,"",IF(VLOOKUP(O9455,登録者リスト!$A$1:$D$43729,4,FALSE)=基本情報!$D$6,O9455,"")),"")</f>
        <v/>
      </c>
    </row>
    <row r="9456" spans="15:16" x14ac:dyDescent="0.15">
      <c r="O9456">
        <v>9455</v>
      </c>
      <c r="P9456" t="str">
        <f>IFERROR(IF(COUNTIF(個人情報!$BI$5:$BI$401,"登録番号" &amp; リスト!O9456)&gt;=1,"",IF(VLOOKUP(O9456,登録者リスト!$A$1:$D$43729,4,FALSE)=基本情報!$D$6,O9456,"")),"")</f>
        <v/>
      </c>
    </row>
    <row r="9457" spans="15:16" x14ac:dyDescent="0.15">
      <c r="O9457">
        <v>9456</v>
      </c>
      <c r="P9457" t="str">
        <f>IFERROR(IF(COUNTIF(個人情報!$BI$5:$BI$401,"登録番号" &amp; リスト!O9457)&gt;=1,"",IF(VLOOKUP(O9457,登録者リスト!$A$1:$D$43729,4,FALSE)=基本情報!$D$6,O9457,"")),"")</f>
        <v/>
      </c>
    </row>
    <row r="9458" spans="15:16" x14ac:dyDescent="0.15">
      <c r="O9458">
        <v>9457</v>
      </c>
      <c r="P9458" t="str">
        <f>IFERROR(IF(COUNTIF(個人情報!$BI$5:$BI$401,"登録番号" &amp; リスト!O9458)&gt;=1,"",IF(VLOOKUP(O9458,登録者リスト!$A$1:$D$43729,4,FALSE)=基本情報!$D$6,O9458,"")),"")</f>
        <v/>
      </c>
    </row>
    <row r="9459" spans="15:16" x14ac:dyDescent="0.15">
      <c r="O9459">
        <v>9458</v>
      </c>
      <c r="P9459" t="str">
        <f>IFERROR(IF(COUNTIF(個人情報!$BI$5:$BI$401,"登録番号" &amp; リスト!O9459)&gt;=1,"",IF(VLOOKUP(O9459,登録者リスト!$A$1:$D$43729,4,FALSE)=基本情報!$D$6,O9459,"")),"")</f>
        <v/>
      </c>
    </row>
    <row r="9460" spans="15:16" x14ac:dyDescent="0.15">
      <c r="O9460">
        <v>9459</v>
      </c>
      <c r="P9460" t="str">
        <f>IFERROR(IF(COUNTIF(個人情報!$BI$5:$BI$401,"登録番号" &amp; リスト!O9460)&gt;=1,"",IF(VLOOKUP(O9460,登録者リスト!$A$1:$D$43729,4,FALSE)=基本情報!$D$6,O9460,"")),"")</f>
        <v/>
      </c>
    </row>
    <row r="9461" spans="15:16" x14ac:dyDescent="0.15">
      <c r="O9461">
        <v>9460</v>
      </c>
      <c r="P9461" t="str">
        <f>IFERROR(IF(COUNTIF(個人情報!$BI$5:$BI$401,"登録番号" &amp; リスト!O9461)&gt;=1,"",IF(VLOOKUP(O9461,登録者リスト!$A$1:$D$43729,4,FALSE)=基本情報!$D$6,O9461,"")),"")</f>
        <v/>
      </c>
    </row>
    <row r="9462" spans="15:16" x14ac:dyDescent="0.15">
      <c r="O9462">
        <v>9461</v>
      </c>
      <c r="P9462" t="str">
        <f>IFERROR(IF(COUNTIF(個人情報!$BI$5:$BI$401,"登録番号" &amp; リスト!O9462)&gt;=1,"",IF(VLOOKUP(O9462,登録者リスト!$A$1:$D$43729,4,FALSE)=基本情報!$D$6,O9462,"")),"")</f>
        <v/>
      </c>
    </row>
    <row r="9463" spans="15:16" x14ac:dyDescent="0.15">
      <c r="O9463">
        <v>9462</v>
      </c>
      <c r="P9463" t="str">
        <f>IFERROR(IF(COUNTIF(個人情報!$BI$5:$BI$401,"登録番号" &amp; リスト!O9463)&gt;=1,"",IF(VLOOKUP(O9463,登録者リスト!$A$1:$D$43729,4,FALSE)=基本情報!$D$6,O9463,"")),"")</f>
        <v/>
      </c>
    </row>
    <row r="9464" spans="15:16" x14ac:dyDescent="0.15">
      <c r="O9464">
        <v>9463</v>
      </c>
      <c r="P9464" t="str">
        <f>IFERROR(IF(COUNTIF(個人情報!$BI$5:$BI$401,"登録番号" &amp; リスト!O9464)&gt;=1,"",IF(VLOOKUP(O9464,登録者リスト!$A$1:$D$43729,4,FALSE)=基本情報!$D$6,O9464,"")),"")</f>
        <v/>
      </c>
    </row>
    <row r="9465" spans="15:16" x14ac:dyDescent="0.15">
      <c r="O9465">
        <v>9464</v>
      </c>
      <c r="P9465" t="str">
        <f>IFERROR(IF(COUNTIF(個人情報!$BI$5:$BI$401,"登録番号" &amp; リスト!O9465)&gt;=1,"",IF(VLOOKUP(O9465,登録者リスト!$A$1:$D$43729,4,FALSE)=基本情報!$D$6,O9465,"")),"")</f>
        <v/>
      </c>
    </row>
    <row r="9466" spans="15:16" x14ac:dyDescent="0.15">
      <c r="O9466">
        <v>9465</v>
      </c>
      <c r="P9466" t="str">
        <f>IFERROR(IF(COUNTIF(個人情報!$BI$5:$BI$401,"登録番号" &amp; リスト!O9466)&gt;=1,"",IF(VLOOKUP(O9466,登録者リスト!$A$1:$D$43729,4,FALSE)=基本情報!$D$6,O9466,"")),"")</f>
        <v/>
      </c>
    </row>
    <row r="9467" spans="15:16" x14ac:dyDescent="0.15">
      <c r="O9467">
        <v>9466</v>
      </c>
      <c r="P9467" t="str">
        <f>IFERROR(IF(COUNTIF(個人情報!$BI$5:$BI$401,"登録番号" &amp; リスト!O9467)&gt;=1,"",IF(VLOOKUP(O9467,登録者リスト!$A$1:$D$43729,4,FALSE)=基本情報!$D$6,O9467,"")),"")</f>
        <v/>
      </c>
    </row>
    <row r="9468" spans="15:16" x14ac:dyDescent="0.15">
      <c r="O9468">
        <v>9467</v>
      </c>
      <c r="P9468" t="str">
        <f>IFERROR(IF(COUNTIF(個人情報!$BI$5:$BI$401,"登録番号" &amp; リスト!O9468)&gt;=1,"",IF(VLOOKUP(O9468,登録者リスト!$A$1:$D$43729,4,FALSE)=基本情報!$D$6,O9468,"")),"")</f>
        <v/>
      </c>
    </row>
    <row r="9469" spans="15:16" x14ac:dyDescent="0.15">
      <c r="O9469">
        <v>9468</v>
      </c>
      <c r="P9469" t="str">
        <f>IFERROR(IF(COUNTIF(個人情報!$BI$5:$BI$401,"登録番号" &amp; リスト!O9469)&gt;=1,"",IF(VLOOKUP(O9469,登録者リスト!$A$1:$D$43729,4,FALSE)=基本情報!$D$6,O9469,"")),"")</f>
        <v/>
      </c>
    </row>
    <row r="9470" spans="15:16" x14ac:dyDescent="0.15">
      <c r="O9470">
        <v>9469</v>
      </c>
      <c r="P9470" t="str">
        <f>IFERROR(IF(COUNTIF(個人情報!$BI$5:$BI$401,"登録番号" &amp; リスト!O9470)&gt;=1,"",IF(VLOOKUP(O9470,登録者リスト!$A$1:$D$43729,4,FALSE)=基本情報!$D$6,O9470,"")),"")</f>
        <v/>
      </c>
    </row>
    <row r="9471" spans="15:16" x14ac:dyDescent="0.15">
      <c r="O9471">
        <v>9470</v>
      </c>
      <c r="P9471" t="str">
        <f>IFERROR(IF(COUNTIF(個人情報!$BI$5:$BI$401,"登録番号" &amp; リスト!O9471)&gt;=1,"",IF(VLOOKUP(O9471,登録者リスト!$A$1:$D$43729,4,FALSE)=基本情報!$D$6,O9471,"")),"")</f>
        <v/>
      </c>
    </row>
    <row r="9472" spans="15:16" x14ac:dyDescent="0.15">
      <c r="O9472">
        <v>9471</v>
      </c>
      <c r="P9472" t="str">
        <f>IFERROR(IF(COUNTIF(個人情報!$BI$5:$BI$401,"登録番号" &amp; リスト!O9472)&gt;=1,"",IF(VLOOKUP(O9472,登録者リスト!$A$1:$D$43729,4,FALSE)=基本情報!$D$6,O9472,"")),"")</f>
        <v/>
      </c>
    </row>
    <row r="9473" spans="15:16" x14ac:dyDescent="0.15">
      <c r="O9473">
        <v>9472</v>
      </c>
      <c r="P9473" t="str">
        <f>IFERROR(IF(COUNTIF(個人情報!$BI$5:$BI$401,"登録番号" &amp; リスト!O9473)&gt;=1,"",IF(VLOOKUP(O9473,登録者リスト!$A$1:$D$43729,4,FALSE)=基本情報!$D$6,O9473,"")),"")</f>
        <v/>
      </c>
    </row>
    <row r="9474" spans="15:16" x14ac:dyDescent="0.15">
      <c r="O9474">
        <v>9473</v>
      </c>
      <c r="P9474" t="str">
        <f>IFERROR(IF(COUNTIF(個人情報!$BI$5:$BI$401,"登録番号" &amp; リスト!O9474)&gt;=1,"",IF(VLOOKUP(O9474,登録者リスト!$A$1:$D$43729,4,FALSE)=基本情報!$D$6,O9474,"")),"")</f>
        <v/>
      </c>
    </row>
    <row r="9475" spans="15:16" x14ac:dyDescent="0.15">
      <c r="O9475">
        <v>9474</v>
      </c>
      <c r="P9475" t="str">
        <f>IFERROR(IF(COUNTIF(個人情報!$BI$5:$BI$401,"登録番号" &amp; リスト!O9475)&gt;=1,"",IF(VLOOKUP(O9475,登録者リスト!$A$1:$D$43729,4,FALSE)=基本情報!$D$6,O9475,"")),"")</f>
        <v/>
      </c>
    </row>
    <row r="9476" spans="15:16" x14ac:dyDescent="0.15">
      <c r="O9476">
        <v>9475</v>
      </c>
      <c r="P9476" t="str">
        <f>IFERROR(IF(COUNTIF(個人情報!$BI$5:$BI$401,"登録番号" &amp; リスト!O9476)&gt;=1,"",IF(VLOOKUP(O9476,登録者リスト!$A$1:$D$43729,4,FALSE)=基本情報!$D$6,O9476,"")),"")</f>
        <v/>
      </c>
    </row>
    <row r="9477" spans="15:16" x14ac:dyDescent="0.15">
      <c r="O9477">
        <v>9476</v>
      </c>
      <c r="P9477" t="str">
        <f>IFERROR(IF(COUNTIF(個人情報!$BI$5:$BI$401,"登録番号" &amp; リスト!O9477)&gt;=1,"",IF(VLOOKUP(O9477,登録者リスト!$A$1:$D$43729,4,FALSE)=基本情報!$D$6,O9477,"")),"")</f>
        <v/>
      </c>
    </row>
    <row r="9478" spans="15:16" x14ac:dyDescent="0.15">
      <c r="O9478">
        <v>9477</v>
      </c>
      <c r="P9478" t="str">
        <f>IFERROR(IF(COUNTIF(個人情報!$BI$5:$BI$401,"登録番号" &amp; リスト!O9478)&gt;=1,"",IF(VLOOKUP(O9478,登録者リスト!$A$1:$D$43729,4,FALSE)=基本情報!$D$6,O9478,"")),"")</f>
        <v/>
      </c>
    </row>
    <row r="9479" spans="15:16" x14ac:dyDescent="0.15">
      <c r="O9479">
        <v>9478</v>
      </c>
      <c r="P9479" t="str">
        <f>IFERROR(IF(COUNTIF(個人情報!$BI$5:$BI$401,"登録番号" &amp; リスト!O9479)&gt;=1,"",IF(VLOOKUP(O9479,登録者リスト!$A$1:$D$43729,4,FALSE)=基本情報!$D$6,O9479,"")),"")</f>
        <v/>
      </c>
    </row>
    <row r="9480" spans="15:16" x14ac:dyDescent="0.15">
      <c r="O9480">
        <v>9479</v>
      </c>
      <c r="P9480" t="str">
        <f>IFERROR(IF(COUNTIF(個人情報!$BI$5:$BI$401,"登録番号" &amp; リスト!O9480)&gt;=1,"",IF(VLOOKUP(O9480,登録者リスト!$A$1:$D$43729,4,FALSE)=基本情報!$D$6,O9480,"")),"")</f>
        <v/>
      </c>
    </row>
    <row r="9481" spans="15:16" x14ac:dyDescent="0.15">
      <c r="O9481">
        <v>9480</v>
      </c>
      <c r="P9481" t="str">
        <f>IFERROR(IF(COUNTIF(個人情報!$BI$5:$BI$401,"登録番号" &amp; リスト!O9481)&gt;=1,"",IF(VLOOKUP(O9481,登録者リスト!$A$1:$D$43729,4,FALSE)=基本情報!$D$6,O9481,"")),"")</f>
        <v/>
      </c>
    </row>
    <row r="9482" spans="15:16" x14ac:dyDescent="0.15">
      <c r="O9482">
        <v>9481</v>
      </c>
      <c r="P9482" t="str">
        <f>IFERROR(IF(COUNTIF(個人情報!$BI$5:$BI$401,"登録番号" &amp; リスト!O9482)&gt;=1,"",IF(VLOOKUP(O9482,登録者リスト!$A$1:$D$43729,4,FALSE)=基本情報!$D$6,O9482,"")),"")</f>
        <v/>
      </c>
    </row>
    <row r="9483" spans="15:16" x14ac:dyDescent="0.15">
      <c r="O9483">
        <v>9482</v>
      </c>
      <c r="P9483" t="str">
        <f>IFERROR(IF(COUNTIF(個人情報!$BI$5:$BI$401,"登録番号" &amp; リスト!O9483)&gt;=1,"",IF(VLOOKUP(O9483,登録者リスト!$A$1:$D$43729,4,FALSE)=基本情報!$D$6,O9483,"")),"")</f>
        <v/>
      </c>
    </row>
    <row r="9484" spans="15:16" x14ac:dyDescent="0.15">
      <c r="O9484">
        <v>9483</v>
      </c>
      <c r="P9484" t="str">
        <f>IFERROR(IF(COUNTIF(個人情報!$BI$5:$BI$401,"登録番号" &amp; リスト!O9484)&gt;=1,"",IF(VLOOKUP(O9484,登録者リスト!$A$1:$D$43729,4,FALSE)=基本情報!$D$6,O9484,"")),"")</f>
        <v/>
      </c>
    </row>
    <row r="9485" spans="15:16" x14ac:dyDescent="0.15">
      <c r="O9485">
        <v>9484</v>
      </c>
      <c r="P9485" t="str">
        <f>IFERROR(IF(COUNTIF(個人情報!$BI$5:$BI$401,"登録番号" &amp; リスト!O9485)&gt;=1,"",IF(VLOOKUP(O9485,登録者リスト!$A$1:$D$43729,4,FALSE)=基本情報!$D$6,O9485,"")),"")</f>
        <v/>
      </c>
    </row>
    <row r="9486" spans="15:16" x14ac:dyDescent="0.15">
      <c r="O9486">
        <v>9485</v>
      </c>
      <c r="P9486" t="str">
        <f>IFERROR(IF(COUNTIF(個人情報!$BI$5:$BI$401,"登録番号" &amp; リスト!O9486)&gt;=1,"",IF(VLOOKUP(O9486,登録者リスト!$A$1:$D$43729,4,FALSE)=基本情報!$D$6,O9486,"")),"")</f>
        <v/>
      </c>
    </row>
    <row r="9487" spans="15:16" x14ac:dyDescent="0.15">
      <c r="O9487">
        <v>9486</v>
      </c>
      <c r="P9487" t="str">
        <f>IFERROR(IF(COUNTIF(個人情報!$BI$5:$BI$401,"登録番号" &amp; リスト!O9487)&gt;=1,"",IF(VLOOKUP(O9487,登録者リスト!$A$1:$D$43729,4,FALSE)=基本情報!$D$6,O9487,"")),"")</f>
        <v/>
      </c>
    </row>
    <row r="9488" spans="15:16" x14ac:dyDescent="0.15">
      <c r="O9488">
        <v>9487</v>
      </c>
      <c r="P9488" t="str">
        <f>IFERROR(IF(COUNTIF(個人情報!$BI$5:$BI$401,"登録番号" &amp; リスト!O9488)&gt;=1,"",IF(VLOOKUP(O9488,登録者リスト!$A$1:$D$43729,4,FALSE)=基本情報!$D$6,O9488,"")),"")</f>
        <v/>
      </c>
    </row>
    <row r="9489" spans="15:16" x14ac:dyDescent="0.15">
      <c r="O9489">
        <v>9488</v>
      </c>
      <c r="P9489" t="str">
        <f>IFERROR(IF(COUNTIF(個人情報!$BI$5:$BI$401,"登録番号" &amp; リスト!O9489)&gt;=1,"",IF(VLOOKUP(O9489,登録者リスト!$A$1:$D$43729,4,FALSE)=基本情報!$D$6,O9489,"")),"")</f>
        <v/>
      </c>
    </row>
    <row r="9490" spans="15:16" x14ac:dyDescent="0.15">
      <c r="O9490">
        <v>9489</v>
      </c>
      <c r="P9490" t="str">
        <f>IFERROR(IF(COUNTIF(個人情報!$BI$5:$BI$401,"登録番号" &amp; リスト!O9490)&gt;=1,"",IF(VLOOKUP(O9490,登録者リスト!$A$1:$D$43729,4,FALSE)=基本情報!$D$6,O9490,"")),"")</f>
        <v/>
      </c>
    </row>
    <row r="9491" spans="15:16" x14ac:dyDescent="0.15">
      <c r="O9491">
        <v>9490</v>
      </c>
      <c r="P9491" t="str">
        <f>IFERROR(IF(COUNTIF(個人情報!$BI$5:$BI$401,"登録番号" &amp; リスト!O9491)&gt;=1,"",IF(VLOOKUP(O9491,登録者リスト!$A$1:$D$43729,4,FALSE)=基本情報!$D$6,O9491,"")),"")</f>
        <v/>
      </c>
    </row>
    <row r="9492" spans="15:16" x14ac:dyDescent="0.15">
      <c r="O9492">
        <v>9491</v>
      </c>
      <c r="P9492" t="str">
        <f>IFERROR(IF(COUNTIF(個人情報!$BI$5:$BI$401,"登録番号" &amp; リスト!O9492)&gt;=1,"",IF(VLOOKUP(O9492,登録者リスト!$A$1:$D$43729,4,FALSE)=基本情報!$D$6,O9492,"")),"")</f>
        <v/>
      </c>
    </row>
    <row r="9493" spans="15:16" x14ac:dyDescent="0.15">
      <c r="O9493">
        <v>9492</v>
      </c>
      <c r="P9493" t="str">
        <f>IFERROR(IF(COUNTIF(個人情報!$BI$5:$BI$401,"登録番号" &amp; リスト!O9493)&gt;=1,"",IF(VLOOKUP(O9493,登録者リスト!$A$1:$D$43729,4,FALSE)=基本情報!$D$6,O9493,"")),"")</f>
        <v/>
      </c>
    </row>
    <row r="9494" spans="15:16" x14ac:dyDescent="0.15">
      <c r="O9494">
        <v>9493</v>
      </c>
      <c r="P9494" t="str">
        <f>IFERROR(IF(COUNTIF(個人情報!$BI$5:$BI$401,"登録番号" &amp; リスト!O9494)&gt;=1,"",IF(VLOOKUP(O9494,登録者リスト!$A$1:$D$43729,4,FALSE)=基本情報!$D$6,O9494,"")),"")</f>
        <v/>
      </c>
    </row>
    <row r="9495" spans="15:16" x14ac:dyDescent="0.15">
      <c r="O9495">
        <v>9494</v>
      </c>
      <c r="P9495" t="str">
        <f>IFERROR(IF(COUNTIF(個人情報!$BI$5:$BI$401,"登録番号" &amp; リスト!O9495)&gt;=1,"",IF(VLOOKUP(O9495,登録者リスト!$A$1:$D$43729,4,FALSE)=基本情報!$D$6,O9495,"")),"")</f>
        <v/>
      </c>
    </row>
    <row r="9496" spans="15:16" x14ac:dyDescent="0.15">
      <c r="O9496">
        <v>9495</v>
      </c>
      <c r="P9496" t="str">
        <f>IFERROR(IF(COUNTIF(個人情報!$BI$5:$BI$401,"登録番号" &amp; リスト!O9496)&gt;=1,"",IF(VLOOKUP(O9496,登録者リスト!$A$1:$D$43729,4,FALSE)=基本情報!$D$6,O9496,"")),"")</f>
        <v/>
      </c>
    </row>
    <row r="9497" spans="15:16" x14ac:dyDescent="0.15">
      <c r="O9497">
        <v>9496</v>
      </c>
      <c r="P9497" t="str">
        <f>IFERROR(IF(COUNTIF(個人情報!$BI$5:$BI$401,"登録番号" &amp; リスト!O9497)&gt;=1,"",IF(VLOOKUP(O9497,登録者リスト!$A$1:$D$43729,4,FALSE)=基本情報!$D$6,O9497,"")),"")</f>
        <v/>
      </c>
    </row>
    <row r="9498" spans="15:16" x14ac:dyDescent="0.15">
      <c r="O9498">
        <v>9497</v>
      </c>
      <c r="P9498" t="str">
        <f>IFERROR(IF(COUNTIF(個人情報!$BI$5:$BI$401,"登録番号" &amp; リスト!O9498)&gt;=1,"",IF(VLOOKUP(O9498,登録者リスト!$A$1:$D$43729,4,FALSE)=基本情報!$D$6,O9498,"")),"")</f>
        <v/>
      </c>
    </row>
    <row r="9499" spans="15:16" x14ac:dyDescent="0.15">
      <c r="O9499">
        <v>9498</v>
      </c>
      <c r="P9499" t="str">
        <f>IFERROR(IF(COUNTIF(個人情報!$BI$5:$BI$401,"登録番号" &amp; リスト!O9499)&gt;=1,"",IF(VLOOKUP(O9499,登録者リスト!$A$1:$D$43729,4,FALSE)=基本情報!$D$6,O9499,"")),"")</f>
        <v/>
      </c>
    </row>
    <row r="9500" spans="15:16" x14ac:dyDescent="0.15">
      <c r="O9500">
        <v>9499</v>
      </c>
      <c r="P9500" t="str">
        <f>IFERROR(IF(COUNTIF(個人情報!$BI$5:$BI$401,"登録番号" &amp; リスト!O9500)&gt;=1,"",IF(VLOOKUP(O9500,登録者リスト!$A$1:$D$43729,4,FALSE)=基本情報!$D$6,O9500,"")),"")</f>
        <v/>
      </c>
    </row>
    <row r="9501" spans="15:16" x14ac:dyDescent="0.15">
      <c r="O9501">
        <v>9500</v>
      </c>
      <c r="P9501" t="str">
        <f>IFERROR(IF(COUNTIF(個人情報!$BI$5:$BI$401,"登録番号" &amp; リスト!O9501)&gt;=1,"",IF(VLOOKUP(O9501,登録者リスト!$A$1:$D$43729,4,FALSE)=基本情報!$D$6,O9501,"")),"")</f>
        <v/>
      </c>
    </row>
    <row r="9502" spans="15:16" x14ac:dyDescent="0.15">
      <c r="O9502">
        <v>9501</v>
      </c>
      <c r="P9502" t="str">
        <f>IFERROR(IF(COUNTIF(個人情報!$BI$5:$BI$401,"登録番号" &amp; リスト!O9502)&gt;=1,"",IF(VLOOKUP(O9502,登録者リスト!$A$1:$D$43729,4,FALSE)=基本情報!$D$6,O9502,"")),"")</f>
        <v/>
      </c>
    </row>
    <row r="9503" spans="15:16" x14ac:dyDescent="0.15">
      <c r="O9503">
        <v>9502</v>
      </c>
      <c r="P9503" t="str">
        <f>IFERROR(IF(COUNTIF(個人情報!$BI$5:$BI$401,"登録番号" &amp; リスト!O9503)&gt;=1,"",IF(VLOOKUP(O9503,登録者リスト!$A$1:$D$43729,4,FALSE)=基本情報!$D$6,O9503,"")),"")</f>
        <v/>
      </c>
    </row>
    <row r="9504" spans="15:16" x14ac:dyDescent="0.15">
      <c r="O9504">
        <v>9503</v>
      </c>
      <c r="P9504" t="str">
        <f>IFERROR(IF(COUNTIF(個人情報!$BI$5:$BI$401,"登録番号" &amp; リスト!O9504)&gt;=1,"",IF(VLOOKUP(O9504,登録者リスト!$A$1:$D$43729,4,FALSE)=基本情報!$D$6,O9504,"")),"")</f>
        <v/>
      </c>
    </row>
    <row r="9505" spans="15:16" x14ac:dyDescent="0.15">
      <c r="O9505">
        <v>9504</v>
      </c>
      <c r="P9505" t="str">
        <f>IFERROR(IF(COUNTIF(個人情報!$BI$5:$BI$401,"登録番号" &amp; リスト!O9505)&gt;=1,"",IF(VLOOKUP(O9505,登録者リスト!$A$1:$D$43729,4,FALSE)=基本情報!$D$6,O9505,"")),"")</f>
        <v/>
      </c>
    </row>
    <row r="9506" spans="15:16" x14ac:dyDescent="0.15">
      <c r="O9506">
        <v>9505</v>
      </c>
      <c r="P9506" t="str">
        <f>IFERROR(IF(COUNTIF(個人情報!$BI$5:$BI$401,"登録番号" &amp; リスト!O9506)&gt;=1,"",IF(VLOOKUP(O9506,登録者リスト!$A$1:$D$43729,4,FALSE)=基本情報!$D$6,O9506,"")),"")</f>
        <v/>
      </c>
    </row>
    <row r="9507" spans="15:16" x14ac:dyDescent="0.15">
      <c r="O9507">
        <v>9506</v>
      </c>
      <c r="P9507" t="str">
        <f>IFERROR(IF(COUNTIF(個人情報!$BI$5:$BI$401,"登録番号" &amp; リスト!O9507)&gt;=1,"",IF(VLOOKUP(O9507,登録者リスト!$A$1:$D$43729,4,FALSE)=基本情報!$D$6,O9507,"")),"")</f>
        <v/>
      </c>
    </row>
    <row r="9508" spans="15:16" x14ac:dyDescent="0.15">
      <c r="O9508">
        <v>9507</v>
      </c>
      <c r="P9508" t="str">
        <f>IFERROR(IF(COUNTIF(個人情報!$BI$5:$BI$401,"登録番号" &amp; リスト!O9508)&gt;=1,"",IF(VLOOKUP(O9508,登録者リスト!$A$1:$D$43729,4,FALSE)=基本情報!$D$6,O9508,"")),"")</f>
        <v/>
      </c>
    </row>
    <row r="9509" spans="15:16" x14ac:dyDescent="0.15">
      <c r="O9509">
        <v>9508</v>
      </c>
      <c r="P9509" t="str">
        <f>IFERROR(IF(COUNTIF(個人情報!$BI$5:$BI$401,"登録番号" &amp; リスト!O9509)&gt;=1,"",IF(VLOOKUP(O9509,登録者リスト!$A$1:$D$43729,4,FALSE)=基本情報!$D$6,O9509,"")),"")</f>
        <v/>
      </c>
    </row>
    <row r="9510" spans="15:16" x14ac:dyDescent="0.15">
      <c r="O9510">
        <v>9509</v>
      </c>
      <c r="P9510" t="str">
        <f>IFERROR(IF(COUNTIF(個人情報!$BI$5:$BI$401,"登録番号" &amp; リスト!O9510)&gt;=1,"",IF(VLOOKUP(O9510,登録者リスト!$A$1:$D$43729,4,FALSE)=基本情報!$D$6,O9510,"")),"")</f>
        <v/>
      </c>
    </row>
    <row r="9511" spans="15:16" x14ac:dyDescent="0.15">
      <c r="O9511">
        <v>9510</v>
      </c>
      <c r="P9511" t="str">
        <f>IFERROR(IF(COUNTIF(個人情報!$BI$5:$BI$401,"登録番号" &amp; リスト!O9511)&gt;=1,"",IF(VLOOKUP(O9511,登録者リスト!$A$1:$D$43729,4,FALSE)=基本情報!$D$6,O9511,"")),"")</f>
        <v/>
      </c>
    </row>
    <row r="9512" spans="15:16" x14ac:dyDescent="0.15">
      <c r="O9512">
        <v>9511</v>
      </c>
      <c r="P9512" t="str">
        <f>IFERROR(IF(COUNTIF(個人情報!$BI$5:$BI$401,"登録番号" &amp; リスト!O9512)&gt;=1,"",IF(VLOOKUP(O9512,登録者リスト!$A$1:$D$43729,4,FALSE)=基本情報!$D$6,O9512,"")),"")</f>
        <v/>
      </c>
    </row>
    <row r="9513" spans="15:16" x14ac:dyDescent="0.15">
      <c r="O9513">
        <v>9512</v>
      </c>
      <c r="P9513" t="str">
        <f>IFERROR(IF(COUNTIF(個人情報!$BI$5:$BI$401,"登録番号" &amp; リスト!O9513)&gt;=1,"",IF(VLOOKUP(O9513,登録者リスト!$A$1:$D$43729,4,FALSE)=基本情報!$D$6,O9513,"")),"")</f>
        <v/>
      </c>
    </row>
    <row r="9514" spans="15:16" x14ac:dyDescent="0.15">
      <c r="O9514">
        <v>9513</v>
      </c>
      <c r="P9514" t="str">
        <f>IFERROR(IF(COUNTIF(個人情報!$BI$5:$BI$401,"登録番号" &amp; リスト!O9514)&gt;=1,"",IF(VLOOKUP(O9514,登録者リスト!$A$1:$D$43729,4,FALSE)=基本情報!$D$6,O9514,"")),"")</f>
        <v/>
      </c>
    </row>
    <row r="9515" spans="15:16" x14ac:dyDescent="0.15">
      <c r="O9515">
        <v>9514</v>
      </c>
      <c r="P9515" t="str">
        <f>IFERROR(IF(COUNTIF(個人情報!$BI$5:$BI$401,"登録番号" &amp; リスト!O9515)&gt;=1,"",IF(VLOOKUP(O9515,登録者リスト!$A$1:$D$43729,4,FALSE)=基本情報!$D$6,O9515,"")),"")</f>
        <v/>
      </c>
    </row>
    <row r="9516" spans="15:16" x14ac:dyDescent="0.15">
      <c r="O9516">
        <v>9515</v>
      </c>
      <c r="P9516" t="str">
        <f>IFERROR(IF(COUNTIF(個人情報!$BI$5:$BI$401,"登録番号" &amp; リスト!O9516)&gt;=1,"",IF(VLOOKUP(O9516,登録者リスト!$A$1:$D$43729,4,FALSE)=基本情報!$D$6,O9516,"")),"")</f>
        <v/>
      </c>
    </row>
    <row r="9517" spans="15:16" x14ac:dyDescent="0.15">
      <c r="O9517">
        <v>9516</v>
      </c>
      <c r="P9517" t="str">
        <f>IFERROR(IF(COUNTIF(個人情報!$BI$5:$BI$401,"登録番号" &amp; リスト!O9517)&gt;=1,"",IF(VLOOKUP(O9517,登録者リスト!$A$1:$D$43729,4,FALSE)=基本情報!$D$6,O9517,"")),"")</f>
        <v/>
      </c>
    </row>
    <row r="9518" spans="15:16" x14ac:dyDescent="0.15">
      <c r="O9518">
        <v>9517</v>
      </c>
      <c r="P9518" t="str">
        <f>IFERROR(IF(COUNTIF(個人情報!$BI$5:$BI$401,"登録番号" &amp; リスト!O9518)&gt;=1,"",IF(VLOOKUP(O9518,登録者リスト!$A$1:$D$43729,4,FALSE)=基本情報!$D$6,O9518,"")),"")</f>
        <v/>
      </c>
    </row>
    <row r="9519" spans="15:16" x14ac:dyDescent="0.15">
      <c r="O9519">
        <v>9518</v>
      </c>
      <c r="P9519" t="str">
        <f>IFERROR(IF(COUNTIF(個人情報!$BI$5:$BI$401,"登録番号" &amp; リスト!O9519)&gt;=1,"",IF(VLOOKUP(O9519,登録者リスト!$A$1:$D$43729,4,FALSE)=基本情報!$D$6,O9519,"")),"")</f>
        <v/>
      </c>
    </row>
    <row r="9520" spans="15:16" x14ac:dyDescent="0.15">
      <c r="O9520">
        <v>9519</v>
      </c>
      <c r="P9520" t="str">
        <f>IFERROR(IF(COUNTIF(個人情報!$BI$5:$BI$401,"登録番号" &amp; リスト!O9520)&gt;=1,"",IF(VLOOKUP(O9520,登録者リスト!$A$1:$D$43729,4,FALSE)=基本情報!$D$6,O9520,"")),"")</f>
        <v/>
      </c>
    </row>
    <row r="9521" spans="15:16" x14ac:dyDescent="0.15">
      <c r="O9521">
        <v>9520</v>
      </c>
      <c r="P9521" t="str">
        <f>IFERROR(IF(COUNTIF(個人情報!$BI$5:$BI$401,"登録番号" &amp; リスト!O9521)&gt;=1,"",IF(VLOOKUP(O9521,登録者リスト!$A$1:$D$43729,4,FALSE)=基本情報!$D$6,O9521,"")),"")</f>
        <v/>
      </c>
    </row>
    <row r="9522" spans="15:16" x14ac:dyDescent="0.15">
      <c r="O9522">
        <v>9521</v>
      </c>
      <c r="P9522" t="str">
        <f>IFERROR(IF(COUNTIF(個人情報!$BI$5:$BI$401,"登録番号" &amp; リスト!O9522)&gt;=1,"",IF(VLOOKUP(O9522,登録者リスト!$A$1:$D$43729,4,FALSE)=基本情報!$D$6,O9522,"")),"")</f>
        <v/>
      </c>
    </row>
    <row r="9523" spans="15:16" x14ac:dyDescent="0.15">
      <c r="O9523">
        <v>9522</v>
      </c>
      <c r="P9523" t="str">
        <f>IFERROR(IF(COUNTIF(個人情報!$BI$5:$BI$401,"登録番号" &amp; リスト!O9523)&gt;=1,"",IF(VLOOKUP(O9523,登録者リスト!$A$1:$D$43729,4,FALSE)=基本情報!$D$6,O9523,"")),"")</f>
        <v/>
      </c>
    </row>
    <row r="9524" spans="15:16" x14ac:dyDescent="0.15">
      <c r="O9524">
        <v>9523</v>
      </c>
      <c r="P9524" t="str">
        <f>IFERROR(IF(COUNTIF(個人情報!$BI$5:$BI$401,"登録番号" &amp; リスト!O9524)&gt;=1,"",IF(VLOOKUP(O9524,登録者リスト!$A$1:$D$43729,4,FALSE)=基本情報!$D$6,O9524,"")),"")</f>
        <v/>
      </c>
    </row>
    <row r="9525" spans="15:16" x14ac:dyDescent="0.15">
      <c r="O9525">
        <v>9524</v>
      </c>
      <c r="P9525" t="str">
        <f>IFERROR(IF(COUNTIF(個人情報!$BI$5:$BI$401,"登録番号" &amp; リスト!O9525)&gt;=1,"",IF(VLOOKUP(O9525,登録者リスト!$A$1:$D$43729,4,FALSE)=基本情報!$D$6,O9525,"")),"")</f>
        <v/>
      </c>
    </row>
    <row r="9526" spans="15:16" x14ac:dyDescent="0.15">
      <c r="O9526">
        <v>9525</v>
      </c>
      <c r="P9526" t="str">
        <f>IFERROR(IF(COUNTIF(個人情報!$BI$5:$BI$401,"登録番号" &amp; リスト!O9526)&gt;=1,"",IF(VLOOKUP(O9526,登録者リスト!$A$1:$D$43729,4,FALSE)=基本情報!$D$6,O9526,"")),"")</f>
        <v/>
      </c>
    </row>
    <row r="9527" spans="15:16" x14ac:dyDescent="0.15">
      <c r="O9527">
        <v>9526</v>
      </c>
      <c r="P9527" t="str">
        <f>IFERROR(IF(COUNTIF(個人情報!$BI$5:$BI$401,"登録番号" &amp; リスト!O9527)&gt;=1,"",IF(VLOOKUP(O9527,登録者リスト!$A$1:$D$43729,4,FALSE)=基本情報!$D$6,O9527,"")),"")</f>
        <v/>
      </c>
    </row>
    <row r="9528" spans="15:16" x14ac:dyDescent="0.15">
      <c r="O9528">
        <v>9527</v>
      </c>
      <c r="P9528" t="str">
        <f>IFERROR(IF(COUNTIF(個人情報!$BI$5:$BI$401,"登録番号" &amp; リスト!O9528)&gt;=1,"",IF(VLOOKUP(O9528,登録者リスト!$A$1:$D$43729,4,FALSE)=基本情報!$D$6,O9528,"")),"")</f>
        <v/>
      </c>
    </row>
    <row r="9529" spans="15:16" x14ac:dyDescent="0.15">
      <c r="O9529">
        <v>9528</v>
      </c>
      <c r="P9529" t="str">
        <f>IFERROR(IF(COUNTIF(個人情報!$BI$5:$BI$401,"登録番号" &amp; リスト!O9529)&gt;=1,"",IF(VLOOKUP(O9529,登録者リスト!$A$1:$D$43729,4,FALSE)=基本情報!$D$6,O9529,"")),"")</f>
        <v/>
      </c>
    </row>
    <row r="9530" spans="15:16" x14ac:dyDescent="0.15">
      <c r="O9530">
        <v>9529</v>
      </c>
      <c r="P9530" t="str">
        <f>IFERROR(IF(COUNTIF(個人情報!$BI$5:$BI$401,"登録番号" &amp; リスト!O9530)&gt;=1,"",IF(VLOOKUP(O9530,登録者リスト!$A$1:$D$43729,4,FALSE)=基本情報!$D$6,O9530,"")),"")</f>
        <v/>
      </c>
    </row>
    <row r="9531" spans="15:16" x14ac:dyDescent="0.15">
      <c r="O9531">
        <v>9530</v>
      </c>
      <c r="P9531" t="str">
        <f>IFERROR(IF(COUNTIF(個人情報!$BI$5:$BI$401,"登録番号" &amp; リスト!O9531)&gt;=1,"",IF(VLOOKUP(O9531,登録者リスト!$A$1:$D$43729,4,FALSE)=基本情報!$D$6,O9531,"")),"")</f>
        <v/>
      </c>
    </row>
    <row r="9532" spans="15:16" x14ac:dyDescent="0.15">
      <c r="O9532">
        <v>9531</v>
      </c>
      <c r="P9532" t="str">
        <f>IFERROR(IF(COUNTIF(個人情報!$BI$5:$BI$401,"登録番号" &amp; リスト!O9532)&gt;=1,"",IF(VLOOKUP(O9532,登録者リスト!$A$1:$D$43729,4,FALSE)=基本情報!$D$6,O9532,"")),"")</f>
        <v/>
      </c>
    </row>
    <row r="9533" spans="15:16" x14ac:dyDescent="0.15">
      <c r="O9533">
        <v>9532</v>
      </c>
      <c r="P9533" t="str">
        <f>IFERROR(IF(COUNTIF(個人情報!$BI$5:$BI$401,"登録番号" &amp; リスト!O9533)&gt;=1,"",IF(VLOOKUP(O9533,登録者リスト!$A$1:$D$43729,4,FALSE)=基本情報!$D$6,O9533,"")),"")</f>
        <v/>
      </c>
    </row>
    <row r="9534" spans="15:16" x14ac:dyDescent="0.15">
      <c r="O9534">
        <v>9533</v>
      </c>
      <c r="P9534" t="str">
        <f>IFERROR(IF(COUNTIF(個人情報!$BI$5:$BI$401,"登録番号" &amp; リスト!O9534)&gt;=1,"",IF(VLOOKUP(O9534,登録者リスト!$A$1:$D$43729,4,FALSE)=基本情報!$D$6,O9534,"")),"")</f>
        <v/>
      </c>
    </row>
    <row r="9535" spans="15:16" x14ac:dyDescent="0.15">
      <c r="O9535">
        <v>9534</v>
      </c>
      <c r="P9535" t="str">
        <f>IFERROR(IF(COUNTIF(個人情報!$BI$5:$BI$401,"登録番号" &amp; リスト!O9535)&gt;=1,"",IF(VLOOKUP(O9535,登録者リスト!$A$1:$D$43729,4,FALSE)=基本情報!$D$6,O9535,"")),"")</f>
        <v/>
      </c>
    </row>
    <row r="9536" spans="15:16" x14ac:dyDescent="0.15">
      <c r="O9536">
        <v>9535</v>
      </c>
      <c r="P9536" t="str">
        <f>IFERROR(IF(COUNTIF(個人情報!$BI$5:$BI$401,"登録番号" &amp; リスト!O9536)&gt;=1,"",IF(VLOOKUP(O9536,登録者リスト!$A$1:$D$43729,4,FALSE)=基本情報!$D$6,O9536,"")),"")</f>
        <v/>
      </c>
    </row>
    <row r="9537" spans="15:16" x14ac:dyDescent="0.15">
      <c r="O9537">
        <v>9536</v>
      </c>
      <c r="P9537" t="str">
        <f>IFERROR(IF(COUNTIF(個人情報!$BI$5:$BI$401,"登録番号" &amp; リスト!O9537)&gt;=1,"",IF(VLOOKUP(O9537,登録者リスト!$A$1:$D$43729,4,FALSE)=基本情報!$D$6,O9537,"")),"")</f>
        <v/>
      </c>
    </row>
    <row r="9538" spans="15:16" x14ac:dyDescent="0.15">
      <c r="O9538">
        <v>9537</v>
      </c>
      <c r="P9538" t="str">
        <f>IFERROR(IF(COUNTIF(個人情報!$BI$5:$BI$401,"登録番号" &amp; リスト!O9538)&gt;=1,"",IF(VLOOKUP(O9538,登録者リスト!$A$1:$D$43729,4,FALSE)=基本情報!$D$6,O9538,"")),"")</f>
        <v/>
      </c>
    </row>
    <row r="9539" spans="15:16" x14ac:dyDescent="0.15">
      <c r="O9539">
        <v>9538</v>
      </c>
      <c r="P9539" t="str">
        <f>IFERROR(IF(COUNTIF(個人情報!$BI$5:$BI$401,"登録番号" &amp; リスト!O9539)&gt;=1,"",IF(VLOOKUP(O9539,登録者リスト!$A$1:$D$43729,4,FALSE)=基本情報!$D$6,O9539,"")),"")</f>
        <v/>
      </c>
    </row>
    <row r="9540" spans="15:16" x14ac:dyDescent="0.15">
      <c r="O9540">
        <v>9539</v>
      </c>
      <c r="P9540" t="str">
        <f>IFERROR(IF(COUNTIF(個人情報!$BI$5:$BI$401,"登録番号" &amp; リスト!O9540)&gt;=1,"",IF(VLOOKUP(O9540,登録者リスト!$A$1:$D$43729,4,FALSE)=基本情報!$D$6,O9540,"")),"")</f>
        <v/>
      </c>
    </row>
    <row r="9541" spans="15:16" x14ac:dyDescent="0.15">
      <c r="O9541">
        <v>9540</v>
      </c>
      <c r="P9541" t="str">
        <f>IFERROR(IF(COUNTIF(個人情報!$BI$5:$BI$401,"登録番号" &amp; リスト!O9541)&gt;=1,"",IF(VLOOKUP(O9541,登録者リスト!$A$1:$D$43729,4,FALSE)=基本情報!$D$6,O9541,"")),"")</f>
        <v/>
      </c>
    </row>
    <row r="9542" spans="15:16" x14ac:dyDescent="0.15">
      <c r="O9542">
        <v>9541</v>
      </c>
      <c r="P9542" t="str">
        <f>IFERROR(IF(COUNTIF(個人情報!$BI$5:$BI$401,"登録番号" &amp; リスト!O9542)&gt;=1,"",IF(VLOOKUP(O9542,登録者リスト!$A$1:$D$43729,4,FALSE)=基本情報!$D$6,O9542,"")),"")</f>
        <v/>
      </c>
    </row>
    <row r="9543" spans="15:16" x14ac:dyDescent="0.15">
      <c r="O9543">
        <v>9542</v>
      </c>
      <c r="P9543" t="str">
        <f>IFERROR(IF(COUNTIF(個人情報!$BI$5:$BI$401,"登録番号" &amp; リスト!O9543)&gt;=1,"",IF(VLOOKUP(O9543,登録者リスト!$A$1:$D$43729,4,FALSE)=基本情報!$D$6,O9543,"")),"")</f>
        <v/>
      </c>
    </row>
    <row r="9544" spans="15:16" x14ac:dyDescent="0.15">
      <c r="O9544">
        <v>9543</v>
      </c>
      <c r="P9544" t="str">
        <f>IFERROR(IF(COUNTIF(個人情報!$BI$5:$BI$401,"登録番号" &amp; リスト!O9544)&gt;=1,"",IF(VLOOKUP(O9544,登録者リスト!$A$1:$D$43729,4,FALSE)=基本情報!$D$6,O9544,"")),"")</f>
        <v/>
      </c>
    </row>
    <row r="9545" spans="15:16" x14ac:dyDescent="0.15">
      <c r="O9545">
        <v>9544</v>
      </c>
      <c r="P9545" t="str">
        <f>IFERROR(IF(COUNTIF(個人情報!$BI$5:$BI$401,"登録番号" &amp; リスト!O9545)&gt;=1,"",IF(VLOOKUP(O9545,登録者リスト!$A$1:$D$43729,4,FALSE)=基本情報!$D$6,O9545,"")),"")</f>
        <v/>
      </c>
    </row>
    <row r="9546" spans="15:16" x14ac:dyDescent="0.15">
      <c r="O9546">
        <v>9545</v>
      </c>
      <c r="P9546" t="str">
        <f>IFERROR(IF(COUNTIF(個人情報!$BI$5:$BI$401,"登録番号" &amp; リスト!O9546)&gt;=1,"",IF(VLOOKUP(O9546,登録者リスト!$A$1:$D$43729,4,FALSE)=基本情報!$D$6,O9546,"")),"")</f>
        <v/>
      </c>
    </row>
    <row r="9547" spans="15:16" x14ac:dyDescent="0.15">
      <c r="O9547">
        <v>9546</v>
      </c>
      <c r="P9547" t="str">
        <f>IFERROR(IF(COUNTIF(個人情報!$BI$5:$BI$401,"登録番号" &amp; リスト!O9547)&gt;=1,"",IF(VLOOKUP(O9547,登録者リスト!$A$1:$D$43729,4,FALSE)=基本情報!$D$6,O9547,"")),"")</f>
        <v/>
      </c>
    </row>
    <row r="9548" spans="15:16" x14ac:dyDescent="0.15">
      <c r="O9548">
        <v>9547</v>
      </c>
      <c r="P9548" t="str">
        <f>IFERROR(IF(COUNTIF(個人情報!$BI$5:$BI$401,"登録番号" &amp; リスト!O9548)&gt;=1,"",IF(VLOOKUP(O9548,登録者リスト!$A$1:$D$43729,4,FALSE)=基本情報!$D$6,O9548,"")),"")</f>
        <v/>
      </c>
    </row>
    <row r="9549" spans="15:16" x14ac:dyDescent="0.15">
      <c r="O9549">
        <v>9548</v>
      </c>
      <c r="P9549" t="str">
        <f>IFERROR(IF(COUNTIF(個人情報!$BI$5:$BI$401,"登録番号" &amp; リスト!O9549)&gt;=1,"",IF(VLOOKUP(O9549,登録者リスト!$A$1:$D$43729,4,FALSE)=基本情報!$D$6,O9549,"")),"")</f>
        <v/>
      </c>
    </row>
    <row r="9550" spans="15:16" x14ac:dyDescent="0.15">
      <c r="O9550">
        <v>9549</v>
      </c>
      <c r="P9550" t="str">
        <f>IFERROR(IF(COUNTIF(個人情報!$BI$5:$BI$401,"登録番号" &amp; リスト!O9550)&gt;=1,"",IF(VLOOKUP(O9550,登録者リスト!$A$1:$D$43729,4,FALSE)=基本情報!$D$6,O9550,"")),"")</f>
        <v/>
      </c>
    </row>
    <row r="9551" spans="15:16" x14ac:dyDescent="0.15">
      <c r="O9551">
        <v>9550</v>
      </c>
      <c r="P9551" t="str">
        <f>IFERROR(IF(COUNTIF(個人情報!$BI$5:$BI$401,"登録番号" &amp; リスト!O9551)&gt;=1,"",IF(VLOOKUP(O9551,登録者リスト!$A$1:$D$43729,4,FALSE)=基本情報!$D$6,O9551,"")),"")</f>
        <v/>
      </c>
    </row>
    <row r="9552" spans="15:16" x14ac:dyDescent="0.15">
      <c r="O9552">
        <v>9551</v>
      </c>
      <c r="P9552" t="str">
        <f>IFERROR(IF(COUNTIF(個人情報!$BI$5:$BI$401,"登録番号" &amp; リスト!O9552)&gt;=1,"",IF(VLOOKUP(O9552,登録者リスト!$A$1:$D$43729,4,FALSE)=基本情報!$D$6,O9552,"")),"")</f>
        <v/>
      </c>
    </row>
    <row r="9553" spans="15:16" x14ac:dyDescent="0.15">
      <c r="O9553">
        <v>9552</v>
      </c>
      <c r="P9553" t="str">
        <f>IFERROR(IF(COUNTIF(個人情報!$BI$5:$BI$401,"登録番号" &amp; リスト!O9553)&gt;=1,"",IF(VLOOKUP(O9553,登録者リスト!$A$1:$D$43729,4,FALSE)=基本情報!$D$6,O9553,"")),"")</f>
        <v/>
      </c>
    </row>
    <row r="9554" spans="15:16" x14ac:dyDescent="0.15">
      <c r="O9554">
        <v>9553</v>
      </c>
      <c r="P9554" t="str">
        <f>IFERROR(IF(COUNTIF(個人情報!$BI$5:$BI$401,"登録番号" &amp; リスト!O9554)&gt;=1,"",IF(VLOOKUP(O9554,登録者リスト!$A$1:$D$43729,4,FALSE)=基本情報!$D$6,O9554,"")),"")</f>
        <v/>
      </c>
    </row>
    <row r="9555" spans="15:16" x14ac:dyDescent="0.15">
      <c r="O9555">
        <v>9554</v>
      </c>
      <c r="P9555" t="str">
        <f>IFERROR(IF(COUNTIF(個人情報!$BI$5:$BI$401,"登録番号" &amp; リスト!O9555)&gt;=1,"",IF(VLOOKUP(O9555,登録者リスト!$A$1:$D$43729,4,FALSE)=基本情報!$D$6,O9555,"")),"")</f>
        <v/>
      </c>
    </row>
    <row r="9556" spans="15:16" x14ac:dyDescent="0.15">
      <c r="O9556">
        <v>9555</v>
      </c>
      <c r="P9556" t="str">
        <f>IFERROR(IF(COUNTIF(個人情報!$BI$5:$BI$401,"登録番号" &amp; リスト!O9556)&gt;=1,"",IF(VLOOKUP(O9556,登録者リスト!$A$1:$D$43729,4,FALSE)=基本情報!$D$6,O9556,"")),"")</f>
        <v/>
      </c>
    </row>
    <row r="9557" spans="15:16" x14ac:dyDescent="0.15">
      <c r="O9557">
        <v>9556</v>
      </c>
      <c r="P9557" t="str">
        <f>IFERROR(IF(COUNTIF(個人情報!$BI$5:$BI$401,"登録番号" &amp; リスト!O9557)&gt;=1,"",IF(VLOOKUP(O9557,登録者リスト!$A$1:$D$43729,4,FALSE)=基本情報!$D$6,O9557,"")),"")</f>
        <v/>
      </c>
    </row>
    <row r="9558" spans="15:16" x14ac:dyDescent="0.15">
      <c r="O9558">
        <v>9557</v>
      </c>
      <c r="P9558" t="str">
        <f>IFERROR(IF(COUNTIF(個人情報!$BI$5:$BI$401,"登録番号" &amp; リスト!O9558)&gt;=1,"",IF(VLOOKUP(O9558,登録者リスト!$A$1:$D$43729,4,FALSE)=基本情報!$D$6,O9558,"")),"")</f>
        <v/>
      </c>
    </row>
    <row r="9559" spans="15:16" x14ac:dyDescent="0.15">
      <c r="O9559">
        <v>9558</v>
      </c>
      <c r="P9559" t="str">
        <f>IFERROR(IF(COUNTIF(個人情報!$BI$5:$BI$401,"登録番号" &amp; リスト!O9559)&gt;=1,"",IF(VLOOKUP(O9559,登録者リスト!$A$1:$D$43729,4,FALSE)=基本情報!$D$6,O9559,"")),"")</f>
        <v/>
      </c>
    </row>
    <row r="9560" spans="15:16" x14ac:dyDescent="0.15">
      <c r="O9560">
        <v>9559</v>
      </c>
      <c r="P9560" t="str">
        <f>IFERROR(IF(COUNTIF(個人情報!$BI$5:$BI$401,"登録番号" &amp; リスト!O9560)&gt;=1,"",IF(VLOOKUP(O9560,登録者リスト!$A$1:$D$43729,4,FALSE)=基本情報!$D$6,O9560,"")),"")</f>
        <v/>
      </c>
    </row>
    <row r="9561" spans="15:16" x14ac:dyDescent="0.15">
      <c r="O9561">
        <v>9560</v>
      </c>
      <c r="P9561" t="str">
        <f>IFERROR(IF(COUNTIF(個人情報!$BI$5:$BI$401,"登録番号" &amp; リスト!O9561)&gt;=1,"",IF(VLOOKUP(O9561,登録者リスト!$A$1:$D$43729,4,FALSE)=基本情報!$D$6,O9561,"")),"")</f>
        <v/>
      </c>
    </row>
    <row r="9562" spans="15:16" x14ac:dyDescent="0.15">
      <c r="O9562">
        <v>9561</v>
      </c>
      <c r="P9562" t="str">
        <f>IFERROR(IF(COUNTIF(個人情報!$BI$5:$BI$401,"登録番号" &amp; リスト!O9562)&gt;=1,"",IF(VLOOKUP(O9562,登録者リスト!$A$1:$D$43729,4,FALSE)=基本情報!$D$6,O9562,"")),"")</f>
        <v/>
      </c>
    </row>
    <row r="9563" spans="15:16" x14ac:dyDescent="0.15">
      <c r="O9563">
        <v>9562</v>
      </c>
      <c r="P9563" t="str">
        <f>IFERROR(IF(COUNTIF(個人情報!$BI$5:$BI$401,"登録番号" &amp; リスト!O9563)&gt;=1,"",IF(VLOOKUP(O9563,登録者リスト!$A$1:$D$43729,4,FALSE)=基本情報!$D$6,O9563,"")),"")</f>
        <v/>
      </c>
    </row>
    <row r="9564" spans="15:16" x14ac:dyDescent="0.15">
      <c r="O9564">
        <v>9563</v>
      </c>
      <c r="P9564" t="str">
        <f>IFERROR(IF(COUNTIF(個人情報!$BI$5:$BI$401,"登録番号" &amp; リスト!O9564)&gt;=1,"",IF(VLOOKUP(O9564,登録者リスト!$A$1:$D$43729,4,FALSE)=基本情報!$D$6,O9564,"")),"")</f>
        <v/>
      </c>
    </row>
    <row r="9565" spans="15:16" x14ac:dyDescent="0.15">
      <c r="O9565">
        <v>9564</v>
      </c>
      <c r="P9565" t="str">
        <f>IFERROR(IF(COUNTIF(個人情報!$BI$5:$BI$401,"登録番号" &amp; リスト!O9565)&gt;=1,"",IF(VLOOKUP(O9565,登録者リスト!$A$1:$D$43729,4,FALSE)=基本情報!$D$6,O9565,"")),"")</f>
        <v/>
      </c>
    </row>
    <row r="9566" spans="15:16" x14ac:dyDescent="0.15">
      <c r="O9566">
        <v>9565</v>
      </c>
      <c r="P9566" t="str">
        <f>IFERROR(IF(COUNTIF(個人情報!$BI$5:$BI$401,"登録番号" &amp; リスト!O9566)&gt;=1,"",IF(VLOOKUP(O9566,登録者リスト!$A$1:$D$43729,4,FALSE)=基本情報!$D$6,O9566,"")),"")</f>
        <v/>
      </c>
    </row>
    <row r="9567" spans="15:16" x14ac:dyDescent="0.15">
      <c r="O9567">
        <v>9566</v>
      </c>
      <c r="P9567" t="str">
        <f>IFERROR(IF(COUNTIF(個人情報!$BI$5:$BI$401,"登録番号" &amp; リスト!O9567)&gt;=1,"",IF(VLOOKUP(O9567,登録者リスト!$A$1:$D$43729,4,FALSE)=基本情報!$D$6,O9567,"")),"")</f>
        <v/>
      </c>
    </row>
    <row r="9568" spans="15:16" x14ac:dyDescent="0.15">
      <c r="O9568">
        <v>9567</v>
      </c>
      <c r="P9568" t="str">
        <f>IFERROR(IF(COUNTIF(個人情報!$BI$5:$BI$401,"登録番号" &amp; リスト!O9568)&gt;=1,"",IF(VLOOKUP(O9568,登録者リスト!$A$1:$D$43729,4,FALSE)=基本情報!$D$6,O9568,"")),"")</f>
        <v/>
      </c>
    </row>
    <row r="9569" spans="15:16" x14ac:dyDescent="0.15">
      <c r="O9569">
        <v>9568</v>
      </c>
      <c r="P9569" t="str">
        <f>IFERROR(IF(COUNTIF(個人情報!$BI$5:$BI$401,"登録番号" &amp; リスト!O9569)&gt;=1,"",IF(VLOOKUP(O9569,登録者リスト!$A$1:$D$43729,4,FALSE)=基本情報!$D$6,O9569,"")),"")</f>
        <v/>
      </c>
    </row>
    <row r="9570" spans="15:16" x14ac:dyDescent="0.15">
      <c r="O9570">
        <v>9569</v>
      </c>
      <c r="P9570" t="str">
        <f>IFERROR(IF(COUNTIF(個人情報!$BI$5:$BI$401,"登録番号" &amp; リスト!O9570)&gt;=1,"",IF(VLOOKUP(O9570,登録者リスト!$A$1:$D$43729,4,FALSE)=基本情報!$D$6,O9570,"")),"")</f>
        <v/>
      </c>
    </row>
    <row r="9571" spans="15:16" x14ac:dyDescent="0.15">
      <c r="O9571">
        <v>9570</v>
      </c>
      <c r="P9571" t="str">
        <f>IFERROR(IF(COUNTIF(個人情報!$BI$5:$BI$401,"登録番号" &amp; リスト!O9571)&gt;=1,"",IF(VLOOKUP(O9571,登録者リスト!$A$1:$D$43729,4,FALSE)=基本情報!$D$6,O9571,"")),"")</f>
        <v/>
      </c>
    </row>
    <row r="9572" spans="15:16" x14ac:dyDescent="0.15">
      <c r="O9572">
        <v>9571</v>
      </c>
      <c r="P9572" t="str">
        <f>IFERROR(IF(COUNTIF(個人情報!$BI$5:$BI$401,"登録番号" &amp; リスト!O9572)&gt;=1,"",IF(VLOOKUP(O9572,登録者リスト!$A$1:$D$43729,4,FALSE)=基本情報!$D$6,O9572,"")),"")</f>
        <v/>
      </c>
    </row>
    <row r="9573" spans="15:16" x14ac:dyDescent="0.15">
      <c r="O9573">
        <v>9572</v>
      </c>
      <c r="P9573" t="str">
        <f>IFERROR(IF(COUNTIF(個人情報!$BI$5:$BI$401,"登録番号" &amp; リスト!O9573)&gt;=1,"",IF(VLOOKUP(O9573,登録者リスト!$A$1:$D$43729,4,FALSE)=基本情報!$D$6,O9573,"")),"")</f>
        <v/>
      </c>
    </row>
    <row r="9574" spans="15:16" x14ac:dyDescent="0.15">
      <c r="O9574">
        <v>9573</v>
      </c>
      <c r="P9574" t="str">
        <f>IFERROR(IF(COUNTIF(個人情報!$BI$5:$BI$401,"登録番号" &amp; リスト!O9574)&gt;=1,"",IF(VLOOKUP(O9574,登録者リスト!$A$1:$D$43729,4,FALSE)=基本情報!$D$6,O9574,"")),"")</f>
        <v/>
      </c>
    </row>
    <row r="9575" spans="15:16" x14ac:dyDescent="0.15">
      <c r="O9575">
        <v>9574</v>
      </c>
      <c r="P9575" t="str">
        <f>IFERROR(IF(COUNTIF(個人情報!$BI$5:$BI$401,"登録番号" &amp; リスト!O9575)&gt;=1,"",IF(VLOOKUP(O9575,登録者リスト!$A$1:$D$43729,4,FALSE)=基本情報!$D$6,O9575,"")),"")</f>
        <v/>
      </c>
    </row>
    <row r="9576" spans="15:16" x14ac:dyDescent="0.15">
      <c r="O9576">
        <v>9575</v>
      </c>
      <c r="P9576" t="str">
        <f>IFERROR(IF(COUNTIF(個人情報!$BI$5:$BI$401,"登録番号" &amp; リスト!O9576)&gt;=1,"",IF(VLOOKUP(O9576,登録者リスト!$A$1:$D$43729,4,FALSE)=基本情報!$D$6,O9576,"")),"")</f>
        <v/>
      </c>
    </row>
    <row r="9577" spans="15:16" x14ac:dyDescent="0.15">
      <c r="O9577">
        <v>9576</v>
      </c>
      <c r="P9577" t="str">
        <f>IFERROR(IF(COUNTIF(個人情報!$BI$5:$BI$401,"登録番号" &amp; リスト!O9577)&gt;=1,"",IF(VLOOKUP(O9577,登録者リスト!$A$1:$D$43729,4,FALSE)=基本情報!$D$6,O9577,"")),"")</f>
        <v/>
      </c>
    </row>
    <row r="9578" spans="15:16" x14ac:dyDescent="0.15">
      <c r="O9578">
        <v>9577</v>
      </c>
      <c r="P9578" t="str">
        <f>IFERROR(IF(COUNTIF(個人情報!$BI$5:$BI$401,"登録番号" &amp; リスト!O9578)&gt;=1,"",IF(VLOOKUP(O9578,登録者リスト!$A$1:$D$43729,4,FALSE)=基本情報!$D$6,O9578,"")),"")</f>
        <v/>
      </c>
    </row>
    <row r="9579" spans="15:16" x14ac:dyDescent="0.15">
      <c r="O9579">
        <v>9578</v>
      </c>
      <c r="P9579" t="str">
        <f>IFERROR(IF(COUNTIF(個人情報!$BI$5:$BI$401,"登録番号" &amp; リスト!O9579)&gt;=1,"",IF(VLOOKUP(O9579,登録者リスト!$A$1:$D$43729,4,FALSE)=基本情報!$D$6,O9579,"")),"")</f>
        <v/>
      </c>
    </row>
    <row r="9580" spans="15:16" x14ac:dyDescent="0.15">
      <c r="O9580">
        <v>9579</v>
      </c>
      <c r="P9580" t="str">
        <f>IFERROR(IF(COUNTIF(個人情報!$BI$5:$BI$401,"登録番号" &amp; リスト!O9580)&gt;=1,"",IF(VLOOKUP(O9580,登録者リスト!$A$1:$D$43729,4,FALSE)=基本情報!$D$6,O9580,"")),"")</f>
        <v/>
      </c>
    </row>
    <row r="9581" spans="15:16" x14ac:dyDescent="0.15">
      <c r="O9581">
        <v>9580</v>
      </c>
      <c r="P9581" t="str">
        <f>IFERROR(IF(COUNTIF(個人情報!$BI$5:$BI$401,"登録番号" &amp; リスト!O9581)&gt;=1,"",IF(VLOOKUP(O9581,登録者リスト!$A$1:$D$43729,4,FALSE)=基本情報!$D$6,O9581,"")),"")</f>
        <v/>
      </c>
    </row>
    <row r="9582" spans="15:16" x14ac:dyDescent="0.15">
      <c r="O9582">
        <v>9581</v>
      </c>
      <c r="P9582" t="str">
        <f>IFERROR(IF(COUNTIF(個人情報!$BI$5:$BI$401,"登録番号" &amp; リスト!O9582)&gt;=1,"",IF(VLOOKUP(O9582,登録者リスト!$A$1:$D$43729,4,FALSE)=基本情報!$D$6,O9582,"")),"")</f>
        <v/>
      </c>
    </row>
    <row r="9583" spans="15:16" x14ac:dyDescent="0.15">
      <c r="O9583">
        <v>9582</v>
      </c>
      <c r="P9583" t="str">
        <f>IFERROR(IF(COUNTIF(個人情報!$BI$5:$BI$401,"登録番号" &amp; リスト!O9583)&gt;=1,"",IF(VLOOKUP(O9583,登録者リスト!$A$1:$D$43729,4,FALSE)=基本情報!$D$6,O9583,"")),"")</f>
        <v/>
      </c>
    </row>
    <row r="9584" spans="15:16" x14ac:dyDescent="0.15">
      <c r="O9584">
        <v>9583</v>
      </c>
      <c r="P9584" t="str">
        <f>IFERROR(IF(COUNTIF(個人情報!$BI$5:$BI$401,"登録番号" &amp; リスト!O9584)&gt;=1,"",IF(VLOOKUP(O9584,登録者リスト!$A$1:$D$43729,4,FALSE)=基本情報!$D$6,O9584,"")),"")</f>
        <v/>
      </c>
    </row>
    <row r="9585" spans="15:16" x14ac:dyDescent="0.15">
      <c r="O9585">
        <v>9584</v>
      </c>
      <c r="P9585" t="str">
        <f>IFERROR(IF(COUNTIF(個人情報!$BI$5:$BI$401,"登録番号" &amp; リスト!O9585)&gt;=1,"",IF(VLOOKUP(O9585,登録者リスト!$A$1:$D$43729,4,FALSE)=基本情報!$D$6,O9585,"")),"")</f>
        <v/>
      </c>
    </row>
    <row r="9586" spans="15:16" x14ac:dyDescent="0.15">
      <c r="O9586">
        <v>9585</v>
      </c>
      <c r="P9586" t="str">
        <f>IFERROR(IF(COUNTIF(個人情報!$BI$5:$BI$401,"登録番号" &amp; リスト!O9586)&gt;=1,"",IF(VLOOKUP(O9586,登録者リスト!$A$1:$D$43729,4,FALSE)=基本情報!$D$6,O9586,"")),"")</f>
        <v/>
      </c>
    </row>
    <row r="9587" spans="15:16" x14ac:dyDescent="0.15">
      <c r="O9587">
        <v>9586</v>
      </c>
      <c r="P9587" t="str">
        <f>IFERROR(IF(COUNTIF(個人情報!$BI$5:$BI$401,"登録番号" &amp; リスト!O9587)&gt;=1,"",IF(VLOOKUP(O9587,登録者リスト!$A$1:$D$43729,4,FALSE)=基本情報!$D$6,O9587,"")),"")</f>
        <v/>
      </c>
    </row>
    <row r="9588" spans="15:16" x14ac:dyDescent="0.15">
      <c r="O9588">
        <v>9587</v>
      </c>
      <c r="P9588" t="str">
        <f>IFERROR(IF(COUNTIF(個人情報!$BI$5:$BI$401,"登録番号" &amp; リスト!O9588)&gt;=1,"",IF(VLOOKUP(O9588,登録者リスト!$A$1:$D$43729,4,FALSE)=基本情報!$D$6,O9588,"")),"")</f>
        <v/>
      </c>
    </row>
    <row r="9589" spans="15:16" x14ac:dyDescent="0.15">
      <c r="O9589">
        <v>9588</v>
      </c>
      <c r="P9589" t="str">
        <f>IFERROR(IF(COUNTIF(個人情報!$BI$5:$BI$401,"登録番号" &amp; リスト!O9589)&gt;=1,"",IF(VLOOKUP(O9589,登録者リスト!$A$1:$D$43729,4,FALSE)=基本情報!$D$6,O9589,"")),"")</f>
        <v/>
      </c>
    </row>
    <row r="9590" spans="15:16" x14ac:dyDescent="0.15">
      <c r="O9590">
        <v>9589</v>
      </c>
      <c r="P9590" t="str">
        <f>IFERROR(IF(COUNTIF(個人情報!$BI$5:$BI$401,"登録番号" &amp; リスト!O9590)&gt;=1,"",IF(VLOOKUP(O9590,登録者リスト!$A$1:$D$43729,4,FALSE)=基本情報!$D$6,O9590,"")),"")</f>
        <v/>
      </c>
    </row>
    <row r="9591" spans="15:16" x14ac:dyDescent="0.15">
      <c r="O9591">
        <v>9590</v>
      </c>
      <c r="P9591" t="str">
        <f>IFERROR(IF(COUNTIF(個人情報!$BI$5:$BI$401,"登録番号" &amp; リスト!O9591)&gt;=1,"",IF(VLOOKUP(O9591,登録者リスト!$A$1:$D$43729,4,FALSE)=基本情報!$D$6,O9591,"")),"")</f>
        <v/>
      </c>
    </row>
    <row r="9592" spans="15:16" x14ac:dyDescent="0.15">
      <c r="O9592">
        <v>9591</v>
      </c>
      <c r="P9592" t="str">
        <f>IFERROR(IF(COUNTIF(個人情報!$BI$5:$BI$401,"登録番号" &amp; リスト!O9592)&gt;=1,"",IF(VLOOKUP(O9592,登録者リスト!$A$1:$D$43729,4,FALSE)=基本情報!$D$6,O9592,"")),"")</f>
        <v/>
      </c>
    </row>
    <row r="9593" spans="15:16" x14ac:dyDescent="0.15">
      <c r="O9593">
        <v>9592</v>
      </c>
      <c r="P9593" t="str">
        <f>IFERROR(IF(COUNTIF(個人情報!$BI$5:$BI$401,"登録番号" &amp; リスト!O9593)&gt;=1,"",IF(VLOOKUP(O9593,登録者リスト!$A$1:$D$43729,4,FALSE)=基本情報!$D$6,O9593,"")),"")</f>
        <v/>
      </c>
    </row>
    <row r="9594" spans="15:16" x14ac:dyDescent="0.15">
      <c r="O9594">
        <v>9593</v>
      </c>
      <c r="P9594" t="str">
        <f>IFERROR(IF(COUNTIF(個人情報!$BI$5:$BI$401,"登録番号" &amp; リスト!O9594)&gt;=1,"",IF(VLOOKUP(O9594,登録者リスト!$A$1:$D$43729,4,FALSE)=基本情報!$D$6,O9594,"")),"")</f>
        <v/>
      </c>
    </row>
    <row r="9595" spans="15:16" x14ac:dyDescent="0.15">
      <c r="O9595">
        <v>9594</v>
      </c>
      <c r="P9595" t="str">
        <f>IFERROR(IF(COUNTIF(個人情報!$BI$5:$BI$401,"登録番号" &amp; リスト!O9595)&gt;=1,"",IF(VLOOKUP(O9595,登録者リスト!$A$1:$D$43729,4,FALSE)=基本情報!$D$6,O9595,"")),"")</f>
        <v/>
      </c>
    </row>
    <row r="9596" spans="15:16" x14ac:dyDescent="0.15">
      <c r="O9596">
        <v>9595</v>
      </c>
      <c r="P9596" t="str">
        <f>IFERROR(IF(COUNTIF(個人情報!$BI$5:$BI$401,"登録番号" &amp; リスト!O9596)&gt;=1,"",IF(VLOOKUP(O9596,登録者リスト!$A$1:$D$43729,4,FALSE)=基本情報!$D$6,O9596,"")),"")</f>
        <v/>
      </c>
    </row>
    <row r="9597" spans="15:16" x14ac:dyDescent="0.15">
      <c r="O9597">
        <v>9596</v>
      </c>
      <c r="P9597" t="str">
        <f>IFERROR(IF(COUNTIF(個人情報!$BI$5:$BI$401,"登録番号" &amp; リスト!O9597)&gt;=1,"",IF(VLOOKUP(O9597,登録者リスト!$A$1:$D$43729,4,FALSE)=基本情報!$D$6,O9597,"")),"")</f>
        <v/>
      </c>
    </row>
    <row r="9598" spans="15:16" x14ac:dyDescent="0.15">
      <c r="O9598">
        <v>9597</v>
      </c>
      <c r="P9598" t="str">
        <f>IFERROR(IF(COUNTIF(個人情報!$BI$5:$BI$401,"登録番号" &amp; リスト!O9598)&gt;=1,"",IF(VLOOKUP(O9598,登録者リスト!$A$1:$D$43729,4,FALSE)=基本情報!$D$6,O9598,"")),"")</f>
        <v/>
      </c>
    </row>
    <row r="9599" spans="15:16" x14ac:dyDescent="0.15">
      <c r="O9599">
        <v>9598</v>
      </c>
      <c r="P9599" t="str">
        <f>IFERROR(IF(COUNTIF(個人情報!$BI$5:$BI$401,"登録番号" &amp; リスト!O9599)&gt;=1,"",IF(VLOOKUP(O9599,登録者リスト!$A$1:$D$43729,4,FALSE)=基本情報!$D$6,O9599,"")),"")</f>
        <v/>
      </c>
    </row>
    <row r="9600" spans="15:16" x14ac:dyDescent="0.15">
      <c r="O9600">
        <v>9599</v>
      </c>
      <c r="P9600" t="str">
        <f>IFERROR(IF(COUNTIF(個人情報!$BI$5:$BI$401,"登録番号" &amp; リスト!O9600)&gt;=1,"",IF(VLOOKUP(O9600,登録者リスト!$A$1:$D$43729,4,FALSE)=基本情報!$D$6,O9600,"")),"")</f>
        <v/>
      </c>
    </row>
    <row r="9601" spans="15:16" x14ac:dyDescent="0.15">
      <c r="O9601">
        <v>9600</v>
      </c>
      <c r="P9601" t="str">
        <f>IFERROR(IF(COUNTIF(個人情報!$BI$5:$BI$401,"登録番号" &amp; リスト!O9601)&gt;=1,"",IF(VLOOKUP(O9601,登録者リスト!$A$1:$D$43729,4,FALSE)=基本情報!$D$6,O9601,"")),"")</f>
        <v/>
      </c>
    </row>
    <row r="9602" spans="15:16" x14ac:dyDescent="0.15">
      <c r="O9602">
        <v>9601</v>
      </c>
      <c r="P9602" t="str">
        <f>IFERROR(IF(COUNTIF(個人情報!$BI$5:$BI$401,"登録番号" &amp; リスト!O9602)&gt;=1,"",IF(VLOOKUP(O9602,登録者リスト!$A$1:$D$43729,4,FALSE)=基本情報!$D$6,O9602,"")),"")</f>
        <v/>
      </c>
    </row>
    <row r="9603" spans="15:16" x14ac:dyDescent="0.15">
      <c r="O9603">
        <v>9602</v>
      </c>
      <c r="P9603" t="str">
        <f>IFERROR(IF(COUNTIF(個人情報!$BI$5:$BI$401,"登録番号" &amp; リスト!O9603)&gt;=1,"",IF(VLOOKUP(O9603,登録者リスト!$A$1:$D$43729,4,FALSE)=基本情報!$D$6,O9603,"")),"")</f>
        <v/>
      </c>
    </row>
    <row r="9604" spans="15:16" x14ac:dyDescent="0.15">
      <c r="O9604">
        <v>9603</v>
      </c>
      <c r="P9604" t="str">
        <f>IFERROR(IF(COUNTIF(個人情報!$BI$5:$BI$401,"登録番号" &amp; リスト!O9604)&gt;=1,"",IF(VLOOKUP(O9604,登録者リスト!$A$1:$D$43729,4,FALSE)=基本情報!$D$6,O9604,"")),"")</f>
        <v/>
      </c>
    </row>
    <row r="9605" spans="15:16" x14ac:dyDescent="0.15">
      <c r="O9605">
        <v>9604</v>
      </c>
      <c r="P9605" t="str">
        <f>IFERROR(IF(COUNTIF(個人情報!$BI$5:$BI$401,"登録番号" &amp; リスト!O9605)&gt;=1,"",IF(VLOOKUP(O9605,登録者リスト!$A$1:$D$43729,4,FALSE)=基本情報!$D$6,O9605,"")),"")</f>
        <v/>
      </c>
    </row>
    <row r="9606" spans="15:16" x14ac:dyDescent="0.15">
      <c r="O9606">
        <v>9605</v>
      </c>
      <c r="P9606" t="str">
        <f>IFERROR(IF(COUNTIF(個人情報!$BI$5:$BI$401,"登録番号" &amp; リスト!O9606)&gt;=1,"",IF(VLOOKUP(O9606,登録者リスト!$A$1:$D$43729,4,FALSE)=基本情報!$D$6,O9606,"")),"")</f>
        <v/>
      </c>
    </row>
    <row r="9607" spans="15:16" x14ac:dyDescent="0.15">
      <c r="O9607">
        <v>9606</v>
      </c>
      <c r="P9607" t="str">
        <f>IFERROR(IF(COUNTIF(個人情報!$BI$5:$BI$401,"登録番号" &amp; リスト!O9607)&gt;=1,"",IF(VLOOKUP(O9607,登録者リスト!$A$1:$D$43729,4,FALSE)=基本情報!$D$6,O9607,"")),"")</f>
        <v/>
      </c>
    </row>
    <row r="9608" spans="15:16" x14ac:dyDescent="0.15">
      <c r="O9608">
        <v>9607</v>
      </c>
      <c r="P9608" t="str">
        <f>IFERROR(IF(COUNTIF(個人情報!$BI$5:$BI$401,"登録番号" &amp; リスト!O9608)&gt;=1,"",IF(VLOOKUP(O9608,登録者リスト!$A$1:$D$43729,4,FALSE)=基本情報!$D$6,O9608,"")),"")</f>
        <v/>
      </c>
    </row>
    <row r="9609" spans="15:16" x14ac:dyDescent="0.15">
      <c r="O9609">
        <v>9608</v>
      </c>
      <c r="P9609" t="str">
        <f>IFERROR(IF(COUNTIF(個人情報!$BI$5:$BI$401,"登録番号" &amp; リスト!O9609)&gt;=1,"",IF(VLOOKUP(O9609,登録者リスト!$A$1:$D$43729,4,FALSE)=基本情報!$D$6,O9609,"")),"")</f>
        <v/>
      </c>
    </row>
    <row r="9610" spans="15:16" x14ac:dyDescent="0.15">
      <c r="O9610">
        <v>9609</v>
      </c>
      <c r="P9610" t="str">
        <f>IFERROR(IF(COUNTIF(個人情報!$BI$5:$BI$401,"登録番号" &amp; リスト!O9610)&gt;=1,"",IF(VLOOKUP(O9610,登録者リスト!$A$1:$D$43729,4,FALSE)=基本情報!$D$6,O9610,"")),"")</f>
        <v/>
      </c>
    </row>
    <row r="9611" spans="15:16" x14ac:dyDescent="0.15">
      <c r="O9611">
        <v>9610</v>
      </c>
      <c r="P9611" t="str">
        <f>IFERROR(IF(COUNTIF(個人情報!$BI$5:$BI$401,"登録番号" &amp; リスト!O9611)&gt;=1,"",IF(VLOOKUP(O9611,登録者リスト!$A$1:$D$43729,4,FALSE)=基本情報!$D$6,O9611,"")),"")</f>
        <v/>
      </c>
    </row>
    <row r="9612" spans="15:16" x14ac:dyDescent="0.15">
      <c r="O9612">
        <v>9611</v>
      </c>
      <c r="P9612" t="str">
        <f>IFERROR(IF(COUNTIF(個人情報!$BI$5:$BI$401,"登録番号" &amp; リスト!O9612)&gt;=1,"",IF(VLOOKUP(O9612,登録者リスト!$A$1:$D$43729,4,FALSE)=基本情報!$D$6,O9612,"")),"")</f>
        <v/>
      </c>
    </row>
    <row r="9613" spans="15:16" x14ac:dyDescent="0.15">
      <c r="O9613">
        <v>9612</v>
      </c>
      <c r="P9613" t="str">
        <f>IFERROR(IF(COUNTIF(個人情報!$BI$5:$BI$401,"登録番号" &amp; リスト!O9613)&gt;=1,"",IF(VLOOKUP(O9613,登録者リスト!$A$1:$D$43729,4,FALSE)=基本情報!$D$6,O9613,"")),"")</f>
        <v/>
      </c>
    </row>
    <row r="9614" spans="15:16" x14ac:dyDescent="0.15">
      <c r="O9614">
        <v>9613</v>
      </c>
      <c r="P9614" t="str">
        <f>IFERROR(IF(COUNTIF(個人情報!$BI$5:$BI$401,"登録番号" &amp; リスト!O9614)&gt;=1,"",IF(VLOOKUP(O9614,登録者リスト!$A$1:$D$43729,4,FALSE)=基本情報!$D$6,O9614,"")),"")</f>
        <v/>
      </c>
    </row>
    <row r="9615" spans="15:16" x14ac:dyDescent="0.15">
      <c r="O9615">
        <v>9614</v>
      </c>
      <c r="P9615" t="str">
        <f>IFERROR(IF(COUNTIF(個人情報!$BI$5:$BI$401,"登録番号" &amp; リスト!O9615)&gt;=1,"",IF(VLOOKUP(O9615,登録者リスト!$A$1:$D$43729,4,FALSE)=基本情報!$D$6,O9615,"")),"")</f>
        <v/>
      </c>
    </row>
    <row r="9616" spans="15:16" x14ac:dyDescent="0.15">
      <c r="O9616">
        <v>9615</v>
      </c>
      <c r="P9616" t="str">
        <f>IFERROR(IF(COUNTIF(個人情報!$BI$5:$BI$401,"登録番号" &amp; リスト!O9616)&gt;=1,"",IF(VLOOKUP(O9616,登録者リスト!$A$1:$D$43729,4,FALSE)=基本情報!$D$6,O9616,"")),"")</f>
        <v/>
      </c>
    </row>
    <row r="9617" spans="15:16" x14ac:dyDescent="0.15">
      <c r="O9617">
        <v>9616</v>
      </c>
      <c r="P9617" t="str">
        <f>IFERROR(IF(COUNTIF(個人情報!$BI$5:$BI$401,"登録番号" &amp; リスト!O9617)&gt;=1,"",IF(VLOOKUP(O9617,登録者リスト!$A$1:$D$43729,4,FALSE)=基本情報!$D$6,O9617,"")),"")</f>
        <v/>
      </c>
    </row>
    <row r="9618" spans="15:16" x14ac:dyDescent="0.15">
      <c r="O9618">
        <v>9617</v>
      </c>
      <c r="P9618" t="str">
        <f>IFERROR(IF(COUNTIF(個人情報!$BI$5:$BI$401,"登録番号" &amp; リスト!O9618)&gt;=1,"",IF(VLOOKUP(O9618,登録者リスト!$A$1:$D$43729,4,FALSE)=基本情報!$D$6,O9618,"")),"")</f>
        <v/>
      </c>
    </row>
    <row r="9619" spans="15:16" x14ac:dyDescent="0.15">
      <c r="O9619">
        <v>9618</v>
      </c>
      <c r="P9619" t="str">
        <f>IFERROR(IF(COUNTIF(個人情報!$BI$5:$BI$401,"登録番号" &amp; リスト!O9619)&gt;=1,"",IF(VLOOKUP(O9619,登録者リスト!$A$1:$D$43729,4,FALSE)=基本情報!$D$6,O9619,"")),"")</f>
        <v/>
      </c>
    </row>
    <row r="9620" spans="15:16" x14ac:dyDescent="0.15">
      <c r="O9620">
        <v>9619</v>
      </c>
      <c r="P9620" t="str">
        <f>IFERROR(IF(COUNTIF(個人情報!$BI$5:$BI$401,"登録番号" &amp; リスト!O9620)&gt;=1,"",IF(VLOOKUP(O9620,登録者リスト!$A$1:$D$43729,4,FALSE)=基本情報!$D$6,O9620,"")),"")</f>
        <v/>
      </c>
    </row>
    <row r="9621" spans="15:16" x14ac:dyDescent="0.15">
      <c r="O9621">
        <v>9620</v>
      </c>
      <c r="P9621" t="str">
        <f>IFERROR(IF(COUNTIF(個人情報!$BI$5:$BI$401,"登録番号" &amp; リスト!O9621)&gt;=1,"",IF(VLOOKUP(O9621,登録者リスト!$A$1:$D$43729,4,FALSE)=基本情報!$D$6,O9621,"")),"")</f>
        <v/>
      </c>
    </row>
    <row r="9622" spans="15:16" x14ac:dyDescent="0.15">
      <c r="O9622">
        <v>9621</v>
      </c>
      <c r="P9622" t="str">
        <f>IFERROR(IF(COUNTIF(個人情報!$BI$5:$BI$401,"登録番号" &amp; リスト!O9622)&gt;=1,"",IF(VLOOKUP(O9622,登録者リスト!$A$1:$D$43729,4,FALSE)=基本情報!$D$6,O9622,"")),"")</f>
        <v/>
      </c>
    </row>
    <row r="9623" spans="15:16" x14ac:dyDescent="0.15">
      <c r="O9623">
        <v>9622</v>
      </c>
      <c r="P9623" t="str">
        <f>IFERROR(IF(COUNTIF(個人情報!$BI$5:$BI$401,"登録番号" &amp; リスト!O9623)&gt;=1,"",IF(VLOOKUP(O9623,登録者リスト!$A$1:$D$43729,4,FALSE)=基本情報!$D$6,O9623,"")),"")</f>
        <v/>
      </c>
    </row>
    <row r="9624" spans="15:16" x14ac:dyDescent="0.15">
      <c r="O9624">
        <v>9623</v>
      </c>
      <c r="P9624" t="str">
        <f>IFERROR(IF(COUNTIF(個人情報!$BI$5:$BI$401,"登録番号" &amp; リスト!O9624)&gt;=1,"",IF(VLOOKUP(O9624,登録者リスト!$A$1:$D$43729,4,FALSE)=基本情報!$D$6,O9624,"")),"")</f>
        <v/>
      </c>
    </row>
    <row r="9625" spans="15:16" x14ac:dyDescent="0.15">
      <c r="O9625">
        <v>9624</v>
      </c>
      <c r="P9625" t="str">
        <f>IFERROR(IF(COUNTIF(個人情報!$BI$5:$BI$401,"登録番号" &amp; リスト!O9625)&gt;=1,"",IF(VLOOKUP(O9625,登録者リスト!$A$1:$D$43729,4,FALSE)=基本情報!$D$6,O9625,"")),"")</f>
        <v/>
      </c>
    </row>
    <row r="9626" spans="15:16" x14ac:dyDescent="0.15">
      <c r="O9626">
        <v>9625</v>
      </c>
      <c r="P9626" t="str">
        <f>IFERROR(IF(COUNTIF(個人情報!$BI$5:$BI$401,"登録番号" &amp; リスト!O9626)&gt;=1,"",IF(VLOOKUP(O9626,登録者リスト!$A$1:$D$43729,4,FALSE)=基本情報!$D$6,O9626,"")),"")</f>
        <v/>
      </c>
    </row>
    <row r="9627" spans="15:16" x14ac:dyDescent="0.15">
      <c r="O9627">
        <v>9626</v>
      </c>
      <c r="P9627" t="str">
        <f>IFERROR(IF(COUNTIF(個人情報!$BI$5:$BI$401,"登録番号" &amp; リスト!O9627)&gt;=1,"",IF(VLOOKUP(O9627,登録者リスト!$A$1:$D$43729,4,FALSE)=基本情報!$D$6,O9627,"")),"")</f>
        <v/>
      </c>
    </row>
    <row r="9628" spans="15:16" x14ac:dyDescent="0.15">
      <c r="O9628">
        <v>9627</v>
      </c>
      <c r="P9628" t="str">
        <f>IFERROR(IF(COUNTIF(個人情報!$BI$5:$BI$401,"登録番号" &amp; リスト!O9628)&gt;=1,"",IF(VLOOKUP(O9628,登録者リスト!$A$1:$D$43729,4,FALSE)=基本情報!$D$6,O9628,"")),"")</f>
        <v/>
      </c>
    </row>
    <row r="9629" spans="15:16" x14ac:dyDescent="0.15">
      <c r="O9629">
        <v>9628</v>
      </c>
      <c r="P9629" t="str">
        <f>IFERROR(IF(COUNTIF(個人情報!$BI$5:$BI$401,"登録番号" &amp; リスト!O9629)&gt;=1,"",IF(VLOOKUP(O9629,登録者リスト!$A$1:$D$43729,4,FALSE)=基本情報!$D$6,O9629,"")),"")</f>
        <v/>
      </c>
    </row>
    <row r="9630" spans="15:16" x14ac:dyDescent="0.15">
      <c r="O9630">
        <v>9629</v>
      </c>
      <c r="P9630" t="str">
        <f>IFERROR(IF(COUNTIF(個人情報!$BI$5:$BI$401,"登録番号" &amp; リスト!O9630)&gt;=1,"",IF(VLOOKUP(O9630,登録者リスト!$A$1:$D$43729,4,FALSE)=基本情報!$D$6,O9630,"")),"")</f>
        <v/>
      </c>
    </row>
    <row r="9631" spans="15:16" x14ac:dyDescent="0.15">
      <c r="O9631">
        <v>9630</v>
      </c>
      <c r="P9631" t="str">
        <f>IFERROR(IF(COUNTIF(個人情報!$BI$5:$BI$401,"登録番号" &amp; リスト!O9631)&gt;=1,"",IF(VLOOKUP(O9631,登録者リスト!$A$1:$D$43729,4,FALSE)=基本情報!$D$6,O9631,"")),"")</f>
        <v/>
      </c>
    </row>
    <row r="9632" spans="15:16" x14ac:dyDescent="0.15">
      <c r="O9632">
        <v>9631</v>
      </c>
      <c r="P9632" t="str">
        <f>IFERROR(IF(COUNTIF(個人情報!$BI$5:$BI$401,"登録番号" &amp; リスト!O9632)&gt;=1,"",IF(VLOOKUP(O9632,登録者リスト!$A$1:$D$43729,4,FALSE)=基本情報!$D$6,O9632,"")),"")</f>
        <v/>
      </c>
    </row>
    <row r="9633" spans="15:16" x14ac:dyDescent="0.15">
      <c r="O9633">
        <v>9632</v>
      </c>
      <c r="P9633" t="str">
        <f>IFERROR(IF(COUNTIF(個人情報!$BI$5:$BI$401,"登録番号" &amp; リスト!O9633)&gt;=1,"",IF(VLOOKUP(O9633,登録者リスト!$A$1:$D$43729,4,FALSE)=基本情報!$D$6,O9633,"")),"")</f>
        <v/>
      </c>
    </row>
    <row r="9634" spans="15:16" x14ac:dyDescent="0.15">
      <c r="O9634">
        <v>9633</v>
      </c>
      <c r="P9634" t="str">
        <f>IFERROR(IF(COUNTIF(個人情報!$BI$5:$BI$401,"登録番号" &amp; リスト!O9634)&gt;=1,"",IF(VLOOKUP(O9634,登録者リスト!$A$1:$D$43729,4,FALSE)=基本情報!$D$6,O9634,"")),"")</f>
        <v/>
      </c>
    </row>
    <row r="9635" spans="15:16" x14ac:dyDescent="0.15">
      <c r="O9635">
        <v>9634</v>
      </c>
      <c r="P9635" t="str">
        <f>IFERROR(IF(COUNTIF(個人情報!$BI$5:$BI$401,"登録番号" &amp; リスト!O9635)&gt;=1,"",IF(VLOOKUP(O9635,登録者リスト!$A$1:$D$43729,4,FALSE)=基本情報!$D$6,O9635,"")),"")</f>
        <v/>
      </c>
    </row>
    <row r="9636" spans="15:16" x14ac:dyDescent="0.15">
      <c r="O9636">
        <v>9635</v>
      </c>
      <c r="P9636" t="str">
        <f>IFERROR(IF(COUNTIF(個人情報!$BI$5:$BI$401,"登録番号" &amp; リスト!O9636)&gt;=1,"",IF(VLOOKUP(O9636,登録者リスト!$A$1:$D$43729,4,FALSE)=基本情報!$D$6,O9636,"")),"")</f>
        <v/>
      </c>
    </row>
    <row r="9637" spans="15:16" x14ac:dyDescent="0.15">
      <c r="O9637">
        <v>9636</v>
      </c>
      <c r="P9637" t="str">
        <f>IFERROR(IF(COUNTIF(個人情報!$BI$5:$BI$401,"登録番号" &amp; リスト!O9637)&gt;=1,"",IF(VLOOKUP(O9637,登録者リスト!$A$1:$D$43729,4,FALSE)=基本情報!$D$6,O9637,"")),"")</f>
        <v/>
      </c>
    </row>
    <row r="9638" spans="15:16" x14ac:dyDescent="0.15">
      <c r="O9638">
        <v>9637</v>
      </c>
      <c r="P9638" t="str">
        <f>IFERROR(IF(COUNTIF(個人情報!$BI$5:$BI$401,"登録番号" &amp; リスト!O9638)&gt;=1,"",IF(VLOOKUP(O9638,登録者リスト!$A$1:$D$43729,4,FALSE)=基本情報!$D$6,O9638,"")),"")</f>
        <v/>
      </c>
    </row>
    <row r="9639" spans="15:16" x14ac:dyDescent="0.15">
      <c r="O9639">
        <v>9638</v>
      </c>
      <c r="P9639" t="str">
        <f>IFERROR(IF(COUNTIF(個人情報!$BI$5:$BI$401,"登録番号" &amp; リスト!O9639)&gt;=1,"",IF(VLOOKUP(O9639,登録者リスト!$A$1:$D$43729,4,FALSE)=基本情報!$D$6,O9639,"")),"")</f>
        <v/>
      </c>
    </row>
    <row r="9640" spans="15:16" x14ac:dyDescent="0.15">
      <c r="O9640">
        <v>9639</v>
      </c>
      <c r="P9640" t="str">
        <f>IFERROR(IF(COUNTIF(個人情報!$BI$5:$BI$401,"登録番号" &amp; リスト!O9640)&gt;=1,"",IF(VLOOKUP(O9640,登録者リスト!$A$1:$D$43729,4,FALSE)=基本情報!$D$6,O9640,"")),"")</f>
        <v/>
      </c>
    </row>
    <row r="9641" spans="15:16" x14ac:dyDescent="0.15">
      <c r="O9641">
        <v>9640</v>
      </c>
      <c r="P9641" t="str">
        <f>IFERROR(IF(COUNTIF(個人情報!$BI$5:$BI$401,"登録番号" &amp; リスト!O9641)&gt;=1,"",IF(VLOOKUP(O9641,登録者リスト!$A$1:$D$43729,4,FALSE)=基本情報!$D$6,O9641,"")),"")</f>
        <v/>
      </c>
    </row>
    <row r="9642" spans="15:16" x14ac:dyDescent="0.15">
      <c r="O9642">
        <v>9641</v>
      </c>
      <c r="P9642" t="str">
        <f>IFERROR(IF(COUNTIF(個人情報!$BI$5:$BI$401,"登録番号" &amp; リスト!O9642)&gt;=1,"",IF(VLOOKUP(O9642,登録者リスト!$A$1:$D$43729,4,FALSE)=基本情報!$D$6,O9642,"")),"")</f>
        <v/>
      </c>
    </row>
    <row r="9643" spans="15:16" x14ac:dyDescent="0.15">
      <c r="O9643">
        <v>9642</v>
      </c>
      <c r="P9643" t="str">
        <f>IFERROR(IF(COUNTIF(個人情報!$BI$5:$BI$401,"登録番号" &amp; リスト!O9643)&gt;=1,"",IF(VLOOKUP(O9643,登録者リスト!$A$1:$D$43729,4,FALSE)=基本情報!$D$6,O9643,"")),"")</f>
        <v/>
      </c>
    </row>
    <row r="9644" spans="15:16" x14ac:dyDescent="0.15">
      <c r="O9644">
        <v>9643</v>
      </c>
      <c r="P9644" t="str">
        <f>IFERROR(IF(COUNTIF(個人情報!$BI$5:$BI$401,"登録番号" &amp; リスト!O9644)&gt;=1,"",IF(VLOOKUP(O9644,登録者リスト!$A$1:$D$43729,4,FALSE)=基本情報!$D$6,O9644,"")),"")</f>
        <v/>
      </c>
    </row>
    <row r="9645" spans="15:16" x14ac:dyDescent="0.15">
      <c r="O9645">
        <v>9644</v>
      </c>
      <c r="P9645" t="str">
        <f>IFERROR(IF(COUNTIF(個人情報!$BI$5:$BI$401,"登録番号" &amp; リスト!O9645)&gt;=1,"",IF(VLOOKUP(O9645,登録者リスト!$A$1:$D$43729,4,FALSE)=基本情報!$D$6,O9645,"")),"")</f>
        <v/>
      </c>
    </row>
    <row r="9646" spans="15:16" x14ac:dyDescent="0.15">
      <c r="O9646">
        <v>9645</v>
      </c>
      <c r="P9646" t="str">
        <f>IFERROR(IF(COUNTIF(個人情報!$BI$5:$BI$401,"登録番号" &amp; リスト!O9646)&gt;=1,"",IF(VLOOKUP(O9646,登録者リスト!$A$1:$D$43729,4,FALSE)=基本情報!$D$6,O9646,"")),"")</f>
        <v/>
      </c>
    </row>
    <row r="9647" spans="15:16" x14ac:dyDescent="0.15">
      <c r="O9647">
        <v>9646</v>
      </c>
      <c r="P9647" t="str">
        <f>IFERROR(IF(COUNTIF(個人情報!$BI$5:$BI$401,"登録番号" &amp; リスト!O9647)&gt;=1,"",IF(VLOOKUP(O9647,登録者リスト!$A$1:$D$43729,4,FALSE)=基本情報!$D$6,O9647,"")),"")</f>
        <v/>
      </c>
    </row>
    <row r="9648" spans="15:16" x14ac:dyDescent="0.15">
      <c r="O9648">
        <v>9647</v>
      </c>
      <c r="P9648" t="str">
        <f>IFERROR(IF(COUNTIF(個人情報!$BI$5:$BI$401,"登録番号" &amp; リスト!O9648)&gt;=1,"",IF(VLOOKUP(O9648,登録者リスト!$A$1:$D$43729,4,FALSE)=基本情報!$D$6,O9648,"")),"")</f>
        <v/>
      </c>
    </row>
    <row r="9649" spans="15:16" x14ac:dyDescent="0.15">
      <c r="O9649">
        <v>9648</v>
      </c>
      <c r="P9649" t="str">
        <f>IFERROR(IF(COUNTIF(個人情報!$BI$5:$BI$401,"登録番号" &amp; リスト!O9649)&gt;=1,"",IF(VLOOKUP(O9649,登録者リスト!$A$1:$D$43729,4,FALSE)=基本情報!$D$6,O9649,"")),"")</f>
        <v/>
      </c>
    </row>
    <row r="9650" spans="15:16" x14ac:dyDescent="0.15">
      <c r="O9650">
        <v>9649</v>
      </c>
      <c r="P9650" t="str">
        <f>IFERROR(IF(COUNTIF(個人情報!$BI$5:$BI$401,"登録番号" &amp; リスト!O9650)&gt;=1,"",IF(VLOOKUP(O9650,登録者リスト!$A$1:$D$43729,4,FALSE)=基本情報!$D$6,O9650,"")),"")</f>
        <v/>
      </c>
    </row>
    <row r="9651" spans="15:16" x14ac:dyDescent="0.15">
      <c r="O9651">
        <v>9650</v>
      </c>
      <c r="P9651" t="str">
        <f>IFERROR(IF(COUNTIF(個人情報!$BI$5:$BI$401,"登録番号" &amp; リスト!O9651)&gt;=1,"",IF(VLOOKUP(O9651,登録者リスト!$A$1:$D$43729,4,FALSE)=基本情報!$D$6,O9651,"")),"")</f>
        <v/>
      </c>
    </row>
    <row r="9652" spans="15:16" x14ac:dyDescent="0.15">
      <c r="O9652">
        <v>9651</v>
      </c>
      <c r="P9652" t="str">
        <f>IFERROR(IF(COUNTIF(個人情報!$BI$5:$BI$401,"登録番号" &amp; リスト!O9652)&gt;=1,"",IF(VLOOKUP(O9652,登録者リスト!$A$1:$D$43729,4,FALSE)=基本情報!$D$6,O9652,"")),"")</f>
        <v/>
      </c>
    </row>
    <row r="9653" spans="15:16" x14ac:dyDescent="0.15">
      <c r="O9653">
        <v>9652</v>
      </c>
      <c r="P9653" t="str">
        <f>IFERROR(IF(COUNTIF(個人情報!$BI$5:$BI$401,"登録番号" &amp; リスト!O9653)&gt;=1,"",IF(VLOOKUP(O9653,登録者リスト!$A$1:$D$43729,4,FALSE)=基本情報!$D$6,O9653,"")),"")</f>
        <v/>
      </c>
    </row>
    <row r="9654" spans="15:16" x14ac:dyDescent="0.15">
      <c r="O9654">
        <v>9653</v>
      </c>
      <c r="P9654" t="str">
        <f>IFERROR(IF(COUNTIF(個人情報!$BI$5:$BI$401,"登録番号" &amp; リスト!O9654)&gt;=1,"",IF(VLOOKUP(O9654,登録者リスト!$A$1:$D$43729,4,FALSE)=基本情報!$D$6,O9654,"")),"")</f>
        <v/>
      </c>
    </row>
    <row r="9655" spans="15:16" x14ac:dyDescent="0.15">
      <c r="O9655">
        <v>9654</v>
      </c>
      <c r="P9655" t="str">
        <f>IFERROR(IF(COUNTIF(個人情報!$BI$5:$BI$401,"登録番号" &amp; リスト!O9655)&gt;=1,"",IF(VLOOKUP(O9655,登録者リスト!$A$1:$D$43729,4,FALSE)=基本情報!$D$6,O9655,"")),"")</f>
        <v/>
      </c>
    </row>
    <row r="9656" spans="15:16" x14ac:dyDescent="0.15">
      <c r="O9656">
        <v>9655</v>
      </c>
      <c r="P9656" t="str">
        <f>IFERROR(IF(COUNTIF(個人情報!$BI$5:$BI$401,"登録番号" &amp; リスト!O9656)&gt;=1,"",IF(VLOOKUP(O9656,登録者リスト!$A$1:$D$43729,4,FALSE)=基本情報!$D$6,O9656,"")),"")</f>
        <v/>
      </c>
    </row>
    <row r="9657" spans="15:16" x14ac:dyDescent="0.15">
      <c r="O9657">
        <v>9656</v>
      </c>
      <c r="P9657" t="str">
        <f>IFERROR(IF(COUNTIF(個人情報!$BI$5:$BI$401,"登録番号" &amp; リスト!O9657)&gt;=1,"",IF(VLOOKUP(O9657,登録者リスト!$A$1:$D$43729,4,FALSE)=基本情報!$D$6,O9657,"")),"")</f>
        <v/>
      </c>
    </row>
    <row r="9658" spans="15:16" x14ac:dyDescent="0.15">
      <c r="O9658">
        <v>9657</v>
      </c>
      <c r="P9658" t="str">
        <f>IFERROR(IF(COUNTIF(個人情報!$BI$5:$BI$401,"登録番号" &amp; リスト!O9658)&gt;=1,"",IF(VLOOKUP(O9658,登録者リスト!$A$1:$D$43729,4,FALSE)=基本情報!$D$6,O9658,"")),"")</f>
        <v/>
      </c>
    </row>
    <row r="9659" spans="15:16" x14ac:dyDescent="0.15">
      <c r="O9659">
        <v>9658</v>
      </c>
      <c r="P9659" t="str">
        <f>IFERROR(IF(COUNTIF(個人情報!$BI$5:$BI$401,"登録番号" &amp; リスト!O9659)&gt;=1,"",IF(VLOOKUP(O9659,登録者リスト!$A$1:$D$43729,4,FALSE)=基本情報!$D$6,O9659,"")),"")</f>
        <v/>
      </c>
    </row>
    <row r="9660" spans="15:16" x14ac:dyDescent="0.15">
      <c r="O9660">
        <v>9659</v>
      </c>
      <c r="P9660" t="str">
        <f>IFERROR(IF(COUNTIF(個人情報!$BI$5:$BI$401,"登録番号" &amp; リスト!O9660)&gt;=1,"",IF(VLOOKUP(O9660,登録者リスト!$A$1:$D$43729,4,FALSE)=基本情報!$D$6,O9660,"")),"")</f>
        <v/>
      </c>
    </row>
    <row r="9661" spans="15:16" x14ac:dyDescent="0.15">
      <c r="O9661">
        <v>9660</v>
      </c>
      <c r="P9661" t="str">
        <f>IFERROR(IF(COUNTIF(個人情報!$BI$5:$BI$401,"登録番号" &amp; リスト!O9661)&gt;=1,"",IF(VLOOKUP(O9661,登録者リスト!$A$1:$D$43729,4,FALSE)=基本情報!$D$6,O9661,"")),"")</f>
        <v/>
      </c>
    </row>
    <row r="9662" spans="15:16" x14ac:dyDescent="0.15">
      <c r="O9662">
        <v>9661</v>
      </c>
      <c r="P9662" t="str">
        <f>IFERROR(IF(COUNTIF(個人情報!$BI$5:$BI$401,"登録番号" &amp; リスト!O9662)&gt;=1,"",IF(VLOOKUP(O9662,登録者リスト!$A$1:$D$43729,4,FALSE)=基本情報!$D$6,O9662,"")),"")</f>
        <v/>
      </c>
    </row>
    <row r="9663" spans="15:16" x14ac:dyDescent="0.15">
      <c r="O9663">
        <v>9662</v>
      </c>
      <c r="P9663" t="str">
        <f>IFERROR(IF(COUNTIF(個人情報!$BI$5:$BI$401,"登録番号" &amp; リスト!O9663)&gt;=1,"",IF(VLOOKUP(O9663,登録者リスト!$A$1:$D$43729,4,FALSE)=基本情報!$D$6,O9663,"")),"")</f>
        <v/>
      </c>
    </row>
    <row r="9664" spans="15:16" x14ac:dyDescent="0.15">
      <c r="O9664">
        <v>9663</v>
      </c>
      <c r="P9664" t="str">
        <f>IFERROR(IF(COUNTIF(個人情報!$BI$5:$BI$401,"登録番号" &amp; リスト!O9664)&gt;=1,"",IF(VLOOKUP(O9664,登録者リスト!$A$1:$D$43729,4,FALSE)=基本情報!$D$6,O9664,"")),"")</f>
        <v/>
      </c>
    </row>
    <row r="9665" spans="15:16" x14ac:dyDescent="0.15">
      <c r="O9665">
        <v>9664</v>
      </c>
      <c r="P9665" t="str">
        <f>IFERROR(IF(COUNTIF(個人情報!$BI$5:$BI$401,"登録番号" &amp; リスト!O9665)&gt;=1,"",IF(VLOOKUP(O9665,登録者リスト!$A$1:$D$43729,4,FALSE)=基本情報!$D$6,O9665,"")),"")</f>
        <v/>
      </c>
    </row>
    <row r="9666" spans="15:16" x14ac:dyDescent="0.15">
      <c r="O9666">
        <v>9665</v>
      </c>
      <c r="P9666" t="str">
        <f>IFERROR(IF(COUNTIF(個人情報!$BI$5:$BI$401,"登録番号" &amp; リスト!O9666)&gt;=1,"",IF(VLOOKUP(O9666,登録者リスト!$A$1:$D$43729,4,FALSE)=基本情報!$D$6,O9666,"")),"")</f>
        <v/>
      </c>
    </row>
    <row r="9667" spans="15:16" x14ac:dyDescent="0.15">
      <c r="O9667">
        <v>9666</v>
      </c>
      <c r="P9667" t="str">
        <f>IFERROR(IF(COUNTIF(個人情報!$BI$5:$BI$401,"登録番号" &amp; リスト!O9667)&gt;=1,"",IF(VLOOKUP(O9667,登録者リスト!$A$1:$D$43729,4,FALSE)=基本情報!$D$6,O9667,"")),"")</f>
        <v/>
      </c>
    </row>
    <row r="9668" spans="15:16" x14ac:dyDescent="0.15">
      <c r="O9668">
        <v>9667</v>
      </c>
      <c r="P9668" t="str">
        <f>IFERROR(IF(COUNTIF(個人情報!$BI$5:$BI$401,"登録番号" &amp; リスト!O9668)&gt;=1,"",IF(VLOOKUP(O9668,登録者リスト!$A$1:$D$43729,4,FALSE)=基本情報!$D$6,O9668,"")),"")</f>
        <v/>
      </c>
    </row>
    <row r="9669" spans="15:16" x14ac:dyDescent="0.15">
      <c r="O9669">
        <v>9668</v>
      </c>
      <c r="P9669" t="str">
        <f>IFERROR(IF(COUNTIF(個人情報!$BI$5:$BI$401,"登録番号" &amp; リスト!O9669)&gt;=1,"",IF(VLOOKUP(O9669,登録者リスト!$A$1:$D$43729,4,FALSE)=基本情報!$D$6,O9669,"")),"")</f>
        <v/>
      </c>
    </row>
    <row r="9670" spans="15:16" x14ac:dyDescent="0.15">
      <c r="O9670">
        <v>9669</v>
      </c>
      <c r="P9670" t="str">
        <f>IFERROR(IF(COUNTIF(個人情報!$BI$5:$BI$401,"登録番号" &amp; リスト!O9670)&gt;=1,"",IF(VLOOKUP(O9670,登録者リスト!$A$1:$D$43729,4,FALSE)=基本情報!$D$6,O9670,"")),"")</f>
        <v/>
      </c>
    </row>
    <row r="9671" spans="15:16" x14ac:dyDescent="0.15">
      <c r="O9671">
        <v>9670</v>
      </c>
      <c r="P9671" t="str">
        <f>IFERROR(IF(COUNTIF(個人情報!$BI$5:$BI$401,"登録番号" &amp; リスト!O9671)&gt;=1,"",IF(VLOOKUP(O9671,登録者リスト!$A$1:$D$43729,4,FALSE)=基本情報!$D$6,O9671,"")),"")</f>
        <v/>
      </c>
    </row>
    <row r="9672" spans="15:16" x14ac:dyDescent="0.15">
      <c r="O9672">
        <v>9671</v>
      </c>
      <c r="P9672" t="str">
        <f>IFERROR(IF(COUNTIF(個人情報!$BI$5:$BI$401,"登録番号" &amp; リスト!O9672)&gt;=1,"",IF(VLOOKUP(O9672,登録者リスト!$A$1:$D$43729,4,FALSE)=基本情報!$D$6,O9672,"")),"")</f>
        <v/>
      </c>
    </row>
    <row r="9673" spans="15:16" x14ac:dyDescent="0.15">
      <c r="O9673">
        <v>9672</v>
      </c>
      <c r="P9673" t="str">
        <f>IFERROR(IF(COUNTIF(個人情報!$BI$5:$BI$401,"登録番号" &amp; リスト!O9673)&gt;=1,"",IF(VLOOKUP(O9673,登録者リスト!$A$1:$D$43729,4,FALSE)=基本情報!$D$6,O9673,"")),"")</f>
        <v/>
      </c>
    </row>
    <row r="9674" spans="15:16" x14ac:dyDescent="0.15">
      <c r="O9674">
        <v>9673</v>
      </c>
      <c r="P9674" t="str">
        <f>IFERROR(IF(COUNTIF(個人情報!$BI$5:$BI$401,"登録番号" &amp; リスト!O9674)&gt;=1,"",IF(VLOOKUP(O9674,登録者リスト!$A$1:$D$43729,4,FALSE)=基本情報!$D$6,O9674,"")),"")</f>
        <v/>
      </c>
    </row>
    <row r="9675" spans="15:16" x14ac:dyDescent="0.15">
      <c r="O9675">
        <v>9674</v>
      </c>
      <c r="P9675" t="str">
        <f>IFERROR(IF(COUNTIF(個人情報!$BI$5:$BI$401,"登録番号" &amp; リスト!O9675)&gt;=1,"",IF(VLOOKUP(O9675,登録者リスト!$A$1:$D$43729,4,FALSE)=基本情報!$D$6,O9675,"")),"")</f>
        <v/>
      </c>
    </row>
    <row r="9676" spans="15:16" x14ac:dyDescent="0.15">
      <c r="O9676">
        <v>9675</v>
      </c>
      <c r="P9676" t="str">
        <f>IFERROR(IF(COUNTIF(個人情報!$BI$5:$BI$401,"登録番号" &amp; リスト!O9676)&gt;=1,"",IF(VLOOKUP(O9676,登録者リスト!$A$1:$D$43729,4,FALSE)=基本情報!$D$6,O9676,"")),"")</f>
        <v/>
      </c>
    </row>
    <row r="9677" spans="15:16" x14ac:dyDescent="0.15">
      <c r="O9677">
        <v>9676</v>
      </c>
      <c r="P9677" t="str">
        <f>IFERROR(IF(COUNTIF(個人情報!$BI$5:$BI$401,"登録番号" &amp; リスト!O9677)&gt;=1,"",IF(VLOOKUP(O9677,登録者リスト!$A$1:$D$43729,4,FALSE)=基本情報!$D$6,O9677,"")),"")</f>
        <v/>
      </c>
    </row>
    <row r="9678" spans="15:16" x14ac:dyDescent="0.15">
      <c r="O9678">
        <v>9677</v>
      </c>
      <c r="P9678" t="str">
        <f>IFERROR(IF(COUNTIF(個人情報!$BI$5:$BI$401,"登録番号" &amp; リスト!O9678)&gt;=1,"",IF(VLOOKUP(O9678,登録者リスト!$A$1:$D$43729,4,FALSE)=基本情報!$D$6,O9678,"")),"")</f>
        <v/>
      </c>
    </row>
    <row r="9679" spans="15:16" x14ac:dyDescent="0.15">
      <c r="O9679">
        <v>9678</v>
      </c>
      <c r="P9679" t="str">
        <f>IFERROR(IF(COUNTIF(個人情報!$BI$5:$BI$401,"登録番号" &amp; リスト!O9679)&gt;=1,"",IF(VLOOKUP(O9679,登録者リスト!$A$1:$D$43729,4,FALSE)=基本情報!$D$6,O9679,"")),"")</f>
        <v/>
      </c>
    </row>
    <row r="9680" spans="15:16" x14ac:dyDescent="0.15">
      <c r="O9680">
        <v>9679</v>
      </c>
      <c r="P9680" t="str">
        <f>IFERROR(IF(COUNTIF(個人情報!$BI$5:$BI$401,"登録番号" &amp; リスト!O9680)&gt;=1,"",IF(VLOOKUP(O9680,登録者リスト!$A$1:$D$43729,4,FALSE)=基本情報!$D$6,O9680,"")),"")</f>
        <v/>
      </c>
    </row>
    <row r="9681" spans="15:16" x14ac:dyDescent="0.15">
      <c r="O9681">
        <v>9680</v>
      </c>
      <c r="P9681" t="str">
        <f>IFERROR(IF(COUNTIF(個人情報!$BI$5:$BI$401,"登録番号" &amp; リスト!O9681)&gt;=1,"",IF(VLOOKUP(O9681,登録者リスト!$A$1:$D$43729,4,FALSE)=基本情報!$D$6,O9681,"")),"")</f>
        <v/>
      </c>
    </row>
    <row r="9682" spans="15:16" x14ac:dyDescent="0.15">
      <c r="O9682">
        <v>9681</v>
      </c>
      <c r="P9682" t="str">
        <f>IFERROR(IF(COUNTIF(個人情報!$BI$5:$BI$401,"登録番号" &amp; リスト!O9682)&gt;=1,"",IF(VLOOKUP(O9682,登録者リスト!$A$1:$D$43729,4,FALSE)=基本情報!$D$6,O9682,"")),"")</f>
        <v/>
      </c>
    </row>
    <row r="9683" spans="15:16" x14ac:dyDescent="0.15">
      <c r="O9683">
        <v>9682</v>
      </c>
      <c r="P9683" t="str">
        <f>IFERROR(IF(COUNTIF(個人情報!$BI$5:$BI$401,"登録番号" &amp; リスト!O9683)&gt;=1,"",IF(VLOOKUP(O9683,登録者リスト!$A$1:$D$43729,4,FALSE)=基本情報!$D$6,O9683,"")),"")</f>
        <v/>
      </c>
    </row>
    <row r="9684" spans="15:16" x14ac:dyDescent="0.15">
      <c r="O9684">
        <v>9683</v>
      </c>
      <c r="P9684" t="str">
        <f>IFERROR(IF(COUNTIF(個人情報!$BI$5:$BI$401,"登録番号" &amp; リスト!O9684)&gt;=1,"",IF(VLOOKUP(O9684,登録者リスト!$A$1:$D$43729,4,FALSE)=基本情報!$D$6,O9684,"")),"")</f>
        <v/>
      </c>
    </row>
    <row r="9685" spans="15:16" x14ac:dyDescent="0.15">
      <c r="O9685">
        <v>9684</v>
      </c>
      <c r="P9685" t="str">
        <f>IFERROR(IF(COUNTIF(個人情報!$BI$5:$BI$401,"登録番号" &amp; リスト!O9685)&gt;=1,"",IF(VLOOKUP(O9685,登録者リスト!$A$1:$D$43729,4,FALSE)=基本情報!$D$6,O9685,"")),"")</f>
        <v/>
      </c>
    </row>
    <row r="9686" spans="15:16" x14ac:dyDescent="0.15">
      <c r="O9686">
        <v>9685</v>
      </c>
      <c r="P9686" t="str">
        <f>IFERROR(IF(COUNTIF(個人情報!$BI$5:$BI$401,"登録番号" &amp; リスト!O9686)&gt;=1,"",IF(VLOOKUP(O9686,登録者リスト!$A$1:$D$43729,4,FALSE)=基本情報!$D$6,O9686,"")),"")</f>
        <v/>
      </c>
    </row>
    <row r="9687" spans="15:16" x14ac:dyDescent="0.15">
      <c r="O9687">
        <v>9686</v>
      </c>
      <c r="P9687" t="str">
        <f>IFERROR(IF(COUNTIF(個人情報!$BI$5:$BI$401,"登録番号" &amp; リスト!O9687)&gt;=1,"",IF(VLOOKUP(O9687,登録者リスト!$A$1:$D$43729,4,FALSE)=基本情報!$D$6,O9687,"")),"")</f>
        <v/>
      </c>
    </row>
    <row r="9688" spans="15:16" x14ac:dyDescent="0.15">
      <c r="O9688">
        <v>9687</v>
      </c>
      <c r="P9688" t="str">
        <f>IFERROR(IF(COUNTIF(個人情報!$BI$5:$BI$401,"登録番号" &amp; リスト!O9688)&gt;=1,"",IF(VLOOKUP(O9688,登録者リスト!$A$1:$D$43729,4,FALSE)=基本情報!$D$6,O9688,"")),"")</f>
        <v/>
      </c>
    </row>
    <row r="9689" spans="15:16" x14ac:dyDescent="0.15">
      <c r="O9689">
        <v>9688</v>
      </c>
      <c r="P9689" t="str">
        <f>IFERROR(IF(COUNTIF(個人情報!$BI$5:$BI$401,"登録番号" &amp; リスト!O9689)&gt;=1,"",IF(VLOOKUP(O9689,登録者リスト!$A$1:$D$43729,4,FALSE)=基本情報!$D$6,O9689,"")),"")</f>
        <v/>
      </c>
    </row>
    <row r="9690" spans="15:16" x14ac:dyDescent="0.15">
      <c r="O9690">
        <v>9689</v>
      </c>
      <c r="P9690" t="str">
        <f>IFERROR(IF(COUNTIF(個人情報!$BI$5:$BI$401,"登録番号" &amp; リスト!O9690)&gt;=1,"",IF(VLOOKUP(O9690,登録者リスト!$A$1:$D$43729,4,FALSE)=基本情報!$D$6,O9690,"")),"")</f>
        <v/>
      </c>
    </row>
    <row r="9691" spans="15:16" x14ac:dyDescent="0.15">
      <c r="O9691">
        <v>9690</v>
      </c>
      <c r="P9691" t="str">
        <f>IFERROR(IF(COUNTIF(個人情報!$BI$5:$BI$401,"登録番号" &amp; リスト!O9691)&gt;=1,"",IF(VLOOKUP(O9691,登録者リスト!$A$1:$D$43729,4,FALSE)=基本情報!$D$6,O9691,"")),"")</f>
        <v/>
      </c>
    </row>
    <row r="9692" spans="15:16" x14ac:dyDescent="0.15">
      <c r="O9692">
        <v>9691</v>
      </c>
      <c r="P9692" t="str">
        <f>IFERROR(IF(COUNTIF(個人情報!$BI$5:$BI$401,"登録番号" &amp; リスト!O9692)&gt;=1,"",IF(VLOOKUP(O9692,登録者リスト!$A$1:$D$43729,4,FALSE)=基本情報!$D$6,O9692,"")),"")</f>
        <v/>
      </c>
    </row>
    <row r="9693" spans="15:16" x14ac:dyDescent="0.15">
      <c r="O9693">
        <v>9692</v>
      </c>
      <c r="P9693" t="str">
        <f>IFERROR(IF(COUNTIF(個人情報!$BI$5:$BI$401,"登録番号" &amp; リスト!O9693)&gt;=1,"",IF(VLOOKUP(O9693,登録者リスト!$A$1:$D$43729,4,FALSE)=基本情報!$D$6,O9693,"")),"")</f>
        <v/>
      </c>
    </row>
    <row r="9694" spans="15:16" x14ac:dyDescent="0.15">
      <c r="O9694">
        <v>9693</v>
      </c>
      <c r="P9694" t="str">
        <f>IFERROR(IF(COUNTIF(個人情報!$BI$5:$BI$401,"登録番号" &amp; リスト!O9694)&gt;=1,"",IF(VLOOKUP(O9694,登録者リスト!$A$1:$D$43729,4,FALSE)=基本情報!$D$6,O9694,"")),"")</f>
        <v/>
      </c>
    </row>
    <row r="9695" spans="15:16" x14ac:dyDescent="0.15">
      <c r="O9695">
        <v>9694</v>
      </c>
      <c r="P9695" t="str">
        <f>IFERROR(IF(COUNTIF(個人情報!$BI$5:$BI$401,"登録番号" &amp; リスト!O9695)&gt;=1,"",IF(VLOOKUP(O9695,登録者リスト!$A$1:$D$43729,4,FALSE)=基本情報!$D$6,O9695,"")),"")</f>
        <v/>
      </c>
    </row>
    <row r="9696" spans="15:16" x14ac:dyDescent="0.15">
      <c r="O9696">
        <v>9695</v>
      </c>
      <c r="P9696" t="str">
        <f>IFERROR(IF(COUNTIF(個人情報!$BI$5:$BI$401,"登録番号" &amp; リスト!O9696)&gt;=1,"",IF(VLOOKUP(O9696,登録者リスト!$A$1:$D$43729,4,FALSE)=基本情報!$D$6,O9696,"")),"")</f>
        <v/>
      </c>
    </row>
    <row r="9697" spans="15:16" x14ac:dyDescent="0.15">
      <c r="O9697">
        <v>9696</v>
      </c>
      <c r="P9697" t="str">
        <f>IFERROR(IF(COUNTIF(個人情報!$BI$5:$BI$401,"登録番号" &amp; リスト!O9697)&gt;=1,"",IF(VLOOKUP(O9697,登録者リスト!$A$1:$D$43729,4,FALSE)=基本情報!$D$6,O9697,"")),"")</f>
        <v/>
      </c>
    </row>
    <row r="9698" spans="15:16" x14ac:dyDescent="0.15">
      <c r="O9698">
        <v>9697</v>
      </c>
      <c r="P9698" t="str">
        <f>IFERROR(IF(COUNTIF(個人情報!$BI$5:$BI$401,"登録番号" &amp; リスト!O9698)&gt;=1,"",IF(VLOOKUP(O9698,登録者リスト!$A$1:$D$43729,4,FALSE)=基本情報!$D$6,O9698,"")),"")</f>
        <v/>
      </c>
    </row>
    <row r="9699" spans="15:16" x14ac:dyDescent="0.15">
      <c r="O9699">
        <v>9698</v>
      </c>
      <c r="P9699" t="str">
        <f>IFERROR(IF(COUNTIF(個人情報!$BI$5:$BI$401,"登録番号" &amp; リスト!O9699)&gt;=1,"",IF(VLOOKUP(O9699,登録者リスト!$A$1:$D$43729,4,FALSE)=基本情報!$D$6,O9699,"")),"")</f>
        <v/>
      </c>
    </row>
    <row r="9700" spans="15:16" x14ac:dyDescent="0.15">
      <c r="O9700">
        <v>9699</v>
      </c>
      <c r="P9700" t="str">
        <f>IFERROR(IF(COUNTIF(個人情報!$BI$5:$BI$401,"登録番号" &amp; リスト!O9700)&gt;=1,"",IF(VLOOKUP(O9700,登録者リスト!$A$1:$D$43729,4,FALSE)=基本情報!$D$6,O9700,"")),"")</f>
        <v/>
      </c>
    </row>
    <row r="9701" spans="15:16" x14ac:dyDescent="0.15">
      <c r="O9701">
        <v>9700</v>
      </c>
      <c r="P9701" t="str">
        <f>IFERROR(IF(COUNTIF(個人情報!$BI$5:$BI$401,"登録番号" &amp; リスト!O9701)&gt;=1,"",IF(VLOOKUP(O9701,登録者リスト!$A$1:$D$43729,4,FALSE)=基本情報!$D$6,O9701,"")),"")</f>
        <v/>
      </c>
    </row>
    <row r="9702" spans="15:16" x14ac:dyDescent="0.15">
      <c r="O9702">
        <v>9701</v>
      </c>
      <c r="P9702" t="str">
        <f>IFERROR(IF(COUNTIF(個人情報!$BI$5:$BI$401,"登録番号" &amp; リスト!O9702)&gt;=1,"",IF(VLOOKUP(O9702,登録者リスト!$A$1:$D$43729,4,FALSE)=基本情報!$D$6,O9702,"")),"")</f>
        <v/>
      </c>
    </row>
    <row r="9703" spans="15:16" x14ac:dyDescent="0.15">
      <c r="O9703">
        <v>9702</v>
      </c>
      <c r="P9703" t="str">
        <f>IFERROR(IF(COUNTIF(個人情報!$BI$5:$BI$401,"登録番号" &amp; リスト!O9703)&gt;=1,"",IF(VLOOKUP(O9703,登録者リスト!$A$1:$D$43729,4,FALSE)=基本情報!$D$6,O9703,"")),"")</f>
        <v/>
      </c>
    </row>
    <row r="9704" spans="15:16" x14ac:dyDescent="0.15">
      <c r="O9704">
        <v>9703</v>
      </c>
      <c r="P9704" t="str">
        <f>IFERROR(IF(COUNTIF(個人情報!$BI$5:$BI$401,"登録番号" &amp; リスト!O9704)&gt;=1,"",IF(VLOOKUP(O9704,登録者リスト!$A$1:$D$43729,4,FALSE)=基本情報!$D$6,O9704,"")),"")</f>
        <v/>
      </c>
    </row>
    <row r="9705" spans="15:16" x14ac:dyDescent="0.15">
      <c r="O9705">
        <v>9704</v>
      </c>
      <c r="P9705" t="str">
        <f>IFERROR(IF(COUNTIF(個人情報!$BI$5:$BI$401,"登録番号" &amp; リスト!O9705)&gt;=1,"",IF(VLOOKUP(O9705,登録者リスト!$A$1:$D$43729,4,FALSE)=基本情報!$D$6,O9705,"")),"")</f>
        <v/>
      </c>
    </row>
    <row r="9706" spans="15:16" x14ac:dyDescent="0.15">
      <c r="O9706">
        <v>9705</v>
      </c>
      <c r="P9706" t="str">
        <f>IFERROR(IF(COUNTIF(個人情報!$BI$5:$BI$401,"登録番号" &amp; リスト!O9706)&gt;=1,"",IF(VLOOKUP(O9706,登録者リスト!$A$1:$D$43729,4,FALSE)=基本情報!$D$6,O9706,"")),"")</f>
        <v/>
      </c>
    </row>
    <row r="9707" spans="15:16" x14ac:dyDescent="0.15">
      <c r="O9707">
        <v>9706</v>
      </c>
      <c r="P9707" t="str">
        <f>IFERROR(IF(COUNTIF(個人情報!$BI$5:$BI$401,"登録番号" &amp; リスト!O9707)&gt;=1,"",IF(VLOOKUP(O9707,登録者リスト!$A$1:$D$43729,4,FALSE)=基本情報!$D$6,O9707,"")),"")</f>
        <v/>
      </c>
    </row>
    <row r="9708" spans="15:16" x14ac:dyDescent="0.15">
      <c r="O9708">
        <v>9707</v>
      </c>
      <c r="P9708" t="str">
        <f>IFERROR(IF(COUNTIF(個人情報!$BI$5:$BI$401,"登録番号" &amp; リスト!O9708)&gt;=1,"",IF(VLOOKUP(O9708,登録者リスト!$A$1:$D$43729,4,FALSE)=基本情報!$D$6,O9708,"")),"")</f>
        <v/>
      </c>
    </row>
    <row r="9709" spans="15:16" x14ac:dyDescent="0.15">
      <c r="O9709">
        <v>9708</v>
      </c>
      <c r="P9709" t="str">
        <f>IFERROR(IF(COUNTIF(個人情報!$BI$5:$BI$401,"登録番号" &amp; リスト!O9709)&gt;=1,"",IF(VLOOKUP(O9709,登録者リスト!$A$1:$D$43729,4,FALSE)=基本情報!$D$6,O9709,"")),"")</f>
        <v/>
      </c>
    </row>
    <row r="9710" spans="15:16" x14ac:dyDescent="0.15">
      <c r="O9710">
        <v>9709</v>
      </c>
      <c r="P9710" t="str">
        <f>IFERROR(IF(COUNTIF(個人情報!$BI$5:$BI$401,"登録番号" &amp; リスト!O9710)&gt;=1,"",IF(VLOOKUP(O9710,登録者リスト!$A$1:$D$43729,4,FALSE)=基本情報!$D$6,O9710,"")),"")</f>
        <v/>
      </c>
    </row>
    <row r="9711" spans="15:16" x14ac:dyDescent="0.15">
      <c r="O9711">
        <v>9710</v>
      </c>
      <c r="P9711" t="str">
        <f>IFERROR(IF(COUNTIF(個人情報!$BI$5:$BI$401,"登録番号" &amp; リスト!O9711)&gt;=1,"",IF(VLOOKUP(O9711,登録者リスト!$A$1:$D$43729,4,FALSE)=基本情報!$D$6,O9711,"")),"")</f>
        <v/>
      </c>
    </row>
    <row r="9712" spans="15:16" x14ac:dyDescent="0.15">
      <c r="O9712">
        <v>9711</v>
      </c>
      <c r="P9712" t="str">
        <f>IFERROR(IF(COUNTIF(個人情報!$BI$5:$BI$401,"登録番号" &amp; リスト!O9712)&gt;=1,"",IF(VLOOKUP(O9712,登録者リスト!$A$1:$D$43729,4,FALSE)=基本情報!$D$6,O9712,"")),"")</f>
        <v/>
      </c>
    </row>
    <row r="9713" spans="15:16" x14ac:dyDescent="0.15">
      <c r="O9713">
        <v>9712</v>
      </c>
      <c r="P9713" t="str">
        <f>IFERROR(IF(COUNTIF(個人情報!$BI$5:$BI$401,"登録番号" &amp; リスト!O9713)&gt;=1,"",IF(VLOOKUP(O9713,登録者リスト!$A$1:$D$43729,4,FALSE)=基本情報!$D$6,O9713,"")),"")</f>
        <v/>
      </c>
    </row>
    <row r="9714" spans="15:16" x14ac:dyDescent="0.15">
      <c r="O9714">
        <v>9713</v>
      </c>
      <c r="P9714" t="str">
        <f>IFERROR(IF(COUNTIF(個人情報!$BI$5:$BI$401,"登録番号" &amp; リスト!O9714)&gt;=1,"",IF(VLOOKUP(O9714,登録者リスト!$A$1:$D$43729,4,FALSE)=基本情報!$D$6,O9714,"")),"")</f>
        <v/>
      </c>
    </row>
    <row r="9715" spans="15:16" x14ac:dyDescent="0.15">
      <c r="O9715">
        <v>9714</v>
      </c>
      <c r="P9715" t="str">
        <f>IFERROR(IF(COUNTIF(個人情報!$BI$5:$BI$401,"登録番号" &amp; リスト!O9715)&gt;=1,"",IF(VLOOKUP(O9715,登録者リスト!$A$1:$D$43729,4,FALSE)=基本情報!$D$6,O9715,"")),"")</f>
        <v/>
      </c>
    </row>
    <row r="9716" spans="15:16" x14ac:dyDescent="0.15">
      <c r="O9716">
        <v>9715</v>
      </c>
      <c r="P9716" t="str">
        <f>IFERROR(IF(COUNTIF(個人情報!$BI$5:$BI$401,"登録番号" &amp; リスト!O9716)&gt;=1,"",IF(VLOOKUP(O9716,登録者リスト!$A$1:$D$43729,4,FALSE)=基本情報!$D$6,O9716,"")),"")</f>
        <v/>
      </c>
    </row>
    <row r="9717" spans="15:16" x14ac:dyDescent="0.15">
      <c r="O9717">
        <v>9716</v>
      </c>
      <c r="P9717" t="str">
        <f>IFERROR(IF(COUNTIF(個人情報!$BI$5:$BI$401,"登録番号" &amp; リスト!O9717)&gt;=1,"",IF(VLOOKUP(O9717,登録者リスト!$A$1:$D$43729,4,FALSE)=基本情報!$D$6,O9717,"")),"")</f>
        <v/>
      </c>
    </row>
    <row r="9718" spans="15:16" x14ac:dyDescent="0.15">
      <c r="O9718">
        <v>9717</v>
      </c>
      <c r="P9718" t="str">
        <f>IFERROR(IF(COUNTIF(個人情報!$BI$5:$BI$401,"登録番号" &amp; リスト!O9718)&gt;=1,"",IF(VLOOKUP(O9718,登録者リスト!$A$1:$D$43729,4,FALSE)=基本情報!$D$6,O9718,"")),"")</f>
        <v/>
      </c>
    </row>
    <row r="9719" spans="15:16" x14ac:dyDescent="0.15">
      <c r="O9719">
        <v>9718</v>
      </c>
      <c r="P9719" t="str">
        <f>IFERROR(IF(COUNTIF(個人情報!$BI$5:$BI$401,"登録番号" &amp; リスト!O9719)&gt;=1,"",IF(VLOOKUP(O9719,登録者リスト!$A$1:$D$43729,4,FALSE)=基本情報!$D$6,O9719,"")),"")</f>
        <v/>
      </c>
    </row>
    <row r="9720" spans="15:16" x14ac:dyDescent="0.15">
      <c r="O9720">
        <v>9719</v>
      </c>
      <c r="P9720" t="str">
        <f>IFERROR(IF(COUNTIF(個人情報!$BI$5:$BI$401,"登録番号" &amp; リスト!O9720)&gt;=1,"",IF(VLOOKUP(O9720,登録者リスト!$A$1:$D$43729,4,FALSE)=基本情報!$D$6,O9720,"")),"")</f>
        <v/>
      </c>
    </row>
    <row r="9721" spans="15:16" x14ac:dyDescent="0.15">
      <c r="O9721">
        <v>9720</v>
      </c>
      <c r="P9721" t="str">
        <f>IFERROR(IF(COUNTIF(個人情報!$BI$5:$BI$401,"登録番号" &amp; リスト!O9721)&gt;=1,"",IF(VLOOKUP(O9721,登録者リスト!$A$1:$D$43729,4,FALSE)=基本情報!$D$6,O9721,"")),"")</f>
        <v/>
      </c>
    </row>
    <row r="9722" spans="15:16" x14ac:dyDescent="0.15">
      <c r="O9722">
        <v>9721</v>
      </c>
      <c r="P9722" t="str">
        <f>IFERROR(IF(COUNTIF(個人情報!$BI$5:$BI$401,"登録番号" &amp; リスト!O9722)&gt;=1,"",IF(VLOOKUP(O9722,登録者リスト!$A$1:$D$43729,4,FALSE)=基本情報!$D$6,O9722,"")),"")</f>
        <v/>
      </c>
    </row>
    <row r="9723" spans="15:16" x14ac:dyDescent="0.15">
      <c r="O9723">
        <v>9722</v>
      </c>
      <c r="P9723" t="str">
        <f>IFERROR(IF(COUNTIF(個人情報!$BI$5:$BI$401,"登録番号" &amp; リスト!O9723)&gt;=1,"",IF(VLOOKUP(O9723,登録者リスト!$A$1:$D$43729,4,FALSE)=基本情報!$D$6,O9723,"")),"")</f>
        <v/>
      </c>
    </row>
    <row r="9724" spans="15:16" x14ac:dyDescent="0.15">
      <c r="O9724">
        <v>9723</v>
      </c>
      <c r="P9724" t="str">
        <f>IFERROR(IF(COUNTIF(個人情報!$BI$5:$BI$401,"登録番号" &amp; リスト!O9724)&gt;=1,"",IF(VLOOKUP(O9724,登録者リスト!$A$1:$D$43729,4,FALSE)=基本情報!$D$6,O9724,"")),"")</f>
        <v/>
      </c>
    </row>
    <row r="9725" spans="15:16" x14ac:dyDescent="0.15">
      <c r="O9725">
        <v>9724</v>
      </c>
      <c r="P9725" t="str">
        <f>IFERROR(IF(COUNTIF(個人情報!$BI$5:$BI$401,"登録番号" &amp; リスト!O9725)&gt;=1,"",IF(VLOOKUP(O9725,登録者リスト!$A$1:$D$43729,4,FALSE)=基本情報!$D$6,O9725,"")),"")</f>
        <v/>
      </c>
    </row>
    <row r="9726" spans="15:16" x14ac:dyDescent="0.15">
      <c r="O9726">
        <v>9725</v>
      </c>
      <c r="P9726" t="str">
        <f>IFERROR(IF(COUNTIF(個人情報!$BI$5:$BI$401,"登録番号" &amp; リスト!O9726)&gt;=1,"",IF(VLOOKUP(O9726,登録者リスト!$A$1:$D$43729,4,FALSE)=基本情報!$D$6,O9726,"")),"")</f>
        <v/>
      </c>
    </row>
    <row r="9727" spans="15:16" x14ac:dyDescent="0.15">
      <c r="O9727">
        <v>9726</v>
      </c>
      <c r="P9727" t="str">
        <f>IFERROR(IF(COUNTIF(個人情報!$BI$5:$BI$401,"登録番号" &amp; リスト!O9727)&gt;=1,"",IF(VLOOKUP(O9727,登録者リスト!$A$1:$D$43729,4,FALSE)=基本情報!$D$6,O9727,"")),"")</f>
        <v/>
      </c>
    </row>
    <row r="9728" spans="15:16" x14ac:dyDescent="0.15">
      <c r="O9728">
        <v>9727</v>
      </c>
      <c r="P9728" t="str">
        <f>IFERROR(IF(COUNTIF(個人情報!$BI$5:$BI$401,"登録番号" &amp; リスト!O9728)&gt;=1,"",IF(VLOOKUP(O9728,登録者リスト!$A$1:$D$43729,4,FALSE)=基本情報!$D$6,O9728,"")),"")</f>
        <v/>
      </c>
    </row>
    <row r="9729" spans="15:16" x14ac:dyDescent="0.15">
      <c r="O9729">
        <v>9728</v>
      </c>
      <c r="P9729" t="str">
        <f>IFERROR(IF(COUNTIF(個人情報!$BI$5:$BI$401,"登録番号" &amp; リスト!O9729)&gt;=1,"",IF(VLOOKUP(O9729,登録者リスト!$A$1:$D$43729,4,FALSE)=基本情報!$D$6,O9729,"")),"")</f>
        <v/>
      </c>
    </row>
    <row r="9730" spans="15:16" x14ac:dyDescent="0.15">
      <c r="O9730">
        <v>9729</v>
      </c>
      <c r="P9730" t="str">
        <f>IFERROR(IF(COUNTIF(個人情報!$BI$5:$BI$401,"登録番号" &amp; リスト!O9730)&gt;=1,"",IF(VLOOKUP(O9730,登録者リスト!$A$1:$D$43729,4,FALSE)=基本情報!$D$6,O9730,"")),"")</f>
        <v/>
      </c>
    </row>
    <row r="9731" spans="15:16" x14ac:dyDescent="0.15">
      <c r="O9731">
        <v>9730</v>
      </c>
      <c r="P9731" t="str">
        <f>IFERROR(IF(COUNTIF(個人情報!$BI$5:$BI$401,"登録番号" &amp; リスト!O9731)&gt;=1,"",IF(VLOOKUP(O9731,登録者リスト!$A$1:$D$43729,4,FALSE)=基本情報!$D$6,O9731,"")),"")</f>
        <v/>
      </c>
    </row>
    <row r="9732" spans="15:16" x14ac:dyDescent="0.15">
      <c r="O9732">
        <v>9731</v>
      </c>
      <c r="P9732" t="str">
        <f>IFERROR(IF(COUNTIF(個人情報!$BI$5:$BI$401,"登録番号" &amp; リスト!O9732)&gt;=1,"",IF(VLOOKUP(O9732,登録者リスト!$A$1:$D$43729,4,FALSE)=基本情報!$D$6,O9732,"")),"")</f>
        <v/>
      </c>
    </row>
    <row r="9733" spans="15:16" x14ac:dyDescent="0.15">
      <c r="O9733">
        <v>9732</v>
      </c>
      <c r="P9733" t="str">
        <f>IFERROR(IF(COUNTIF(個人情報!$BI$5:$BI$401,"登録番号" &amp; リスト!O9733)&gt;=1,"",IF(VLOOKUP(O9733,登録者リスト!$A$1:$D$43729,4,FALSE)=基本情報!$D$6,O9733,"")),"")</f>
        <v/>
      </c>
    </row>
    <row r="9734" spans="15:16" x14ac:dyDescent="0.15">
      <c r="O9734">
        <v>9733</v>
      </c>
      <c r="P9734" t="str">
        <f>IFERROR(IF(COUNTIF(個人情報!$BI$5:$BI$401,"登録番号" &amp; リスト!O9734)&gt;=1,"",IF(VLOOKUP(O9734,登録者リスト!$A$1:$D$43729,4,FALSE)=基本情報!$D$6,O9734,"")),"")</f>
        <v/>
      </c>
    </row>
    <row r="9735" spans="15:16" x14ac:dyDescent="0.15">
      <c r="O9735">
        <v>9734</v>
      </c>
      <c r="P9735" t="str">
        <f>IFERROR(IF(COUNTIF(個人情報!$BI$5:$BI$401,"登録番号" &amp; リスト!O9735)&gt;=1,"",IF(VLOOKUP(O9735,登録者リスト!$A$1:$D$43729,4,FALSE)=基本情報!$D$6,O9735,"")),"")</f>
        <v/>
      </c>
    </row>
    <row r="9736" spans="15:16" x14ac:dyDescent="0.15">
      <c r="O9736">
        <v>9735</v>
      </c>
      <c r="P9736" t="str">
        <f>IFERROR(IF(COUNTIF(個人情報!$BI$5:$BI$401,"登録番号" &amp; リスト!O9736)&gt;=1,"",IF(VLOOKUP(O9736,登録者リスト!$A$1:$D$43729,4,FALSE)=基本情報!$D$6,O9736,"")),"")</f>
        <v/>
      </c>
    </row>
    <row r="9737" spans="15:16" x14ac:dyDescent="0.15">
      <c r="O9737">
        <v>9736</v>
      </c>
      <c r="P9737" t="str">
        <f>IFERROR(IF(COUNTIF(個人情報!$BI$5:$BI$401,"登録番号" &amp; リスト!O9737)&gt;=1,"",IF(VLOOKUP(O9737,登録者リスト!$A$1:$D$43729,4,FALSE)=基本情報!$D$6,O9737,"")),"")</f>
        <v/>
      </c>
    </row>
    <row r="9738" spans="15:16" x14ac:dyDescent="0.15">
      <c r="O9738">
        <v>9737</v>
      </c>
      <c r="P9738" t="str">
        <f>IFERROR(IF(COUNTIF(個人情報!$BI$5:$BI$401,"登録番号" &amp; リスト!O9738)&gt;=1,"",IF(VLOOKUP(O9738,登録者リスト!$A$1:$D$43729,4,FALSE)=基本情報!$D$6,O9738,"")),"")</f>
        <v/>
      </c>
    </row>
    <row r="9739" spans="15:16" x14ac:dyDescent="0.15">
      <c r="O9739">
        <v>9738</v>
      </c>
      <c r="P9739" t="str">
        <f>IFERROR(IF(COUNTIF(個人情報!$BI$5:$BI$401,"登録番号" &amp; リスト!O9739)&gt;=1,"",IF(VLOOKUP(O9739,登録者リスト!$A$1:$D$43729,4,FALSE)=基本情報!$D$6,O9739,"")),"")</f>
        <v/>
      </c>
    </row>
    <row r="9740" spans="15:16" x14ac:dyDescent="0.15">
      <c r="O9740">
        <v>9739</v>
      </c>
      <c r="P9740" t="str">
        <f>IFERROR(IF(COUNTIF(個人情報!$BI$5:$BI$401,"登録番号" &amp; リスト!O9740)&gt;=1,"",IF(VLOOKUP(O9740,登録者リスト!$A$1:$D$43729,4,FALSE)=基本情報!$D$6,O9740,"")),"")</f>
        <v/>
      </c>
    </row>
    <row r="9741" spans="15:16" x14ac:dyDescent="0.15">
      <c r="O9741">
        <v>9740</v>
      </c>
      <c r="P9741" t="str">
        <f>IFERROR(IF(COUNTIF(個人情報!$BI$5:$BI$401,"登録番号" &amp; リスト!O9741)&gt;=1,"",IF(VLOOKUP(O9741,登録者リスト!$A$1:$D$43729,4,FALSE)=基本情報!$D$6,O9741,"")),"")</f>
        <v/>
      </c>
    </row>
    <row r="9742" spans="15:16" x14ac:dyDescent="0.15">
      <c r="O9742">
        <v>9741</v>
      </c>
      <c r="P9742" t="str">
        <f>IFERROR(IF(COUNTIF(個人情報!$BI$5:$BI$401,"登録番号" &amp; リスト!O9742)&gt;=1,"",IF(VLOOKUP(O9742,登録者リスト!$A$1:$D$43729,4,FALSE)=基本情報!$D$6,O9742,"")),"")</f>
        <v/>
      </c>
    </row>
    <row r="9743" spans="15:16" x14ac:dyDescent="0.15">
      <c r="O9743">
        <v>9742</v>
      </c>
      <c r="P9743" t="str">
        <f>IFERROR(IF(COUNTIF(個人情報!$BI$5:$BI$401,"登録番号" &amp; リスト!O9743)&gt;=1,"",IF(VLOOKUP(O9743,登録者リスト!$A$1:$D$43729,4,FALSE)=基本情報!$D$6,O9743,"")),"")</f>
        <v/>
      </c>
    </row>
    <row r="9744" spans="15:16" x14ac:dyDescent="0.15">
      <c r="O9744">
        <v>9743</v>
      </c>
      <c r="P9744" t="str">
        <f>IFERROR(IF(COUNTIF(個人情報!$BI$5:$BI$401,"登録番号" &amp; リスト!O9744)&gt;=1,"",IF(VLOOKUP(O9744,登録者リスト!$A$1:$D$43729,4,FALSE)=基本情報!$D$6,O9744,"")),"")</f>
        <v/>
      </c>
    </row>
    <row r="9745" spans="15:16" x14ac:dyDescent="0.15">
      <c r="O9745">
        <v>9744</v>
      </c>
      <c r="P9745" t="str">
        <f>IFERROR(IF(COUNTIF(個人情報!$BI$5:$BI$401,"登録番号" &amp; リスト!O9745)&gt;=1,"",IF(VLOOKUP(O9745,登録者リスト!$A$1:$D$43729,4,FALSE)=基本情報!$D$6,O9745,"")),"")</f>
        <v/>
      </c>
    </row>
    <row r="9746" spans="15:16" x14ac:dyDescent="0.15">
      <c r="O9746">
        <v>9745</v>
      </c>
      <c r="P9746" t="str">
        <f>IFERROR(IF(COUNTIF(個人情報!$BI$5:$BI$401,"登録番号" &amp; リスト!O9746)&gt;=1,"",IF(VLOOKUP(O9746,登録者リスト!$A$1:$D$43729,4,FALSE)=基本情報!$D$6,O9746,"")),"")</f>
        <v/>
      </c>
    </row>
    <row r="9747" spans="15:16" x14ac:dyDescent="0.15">
      <c r="O9747">
        <v>9746</v>
      </c>
      <c r="P9747" t="str">
        <f>IFERROR(IF(COUNTIF(個人情報!$BI$5:$BI$401,"登録番号" &amp; リスト!O9747)&gt;=1,"",IF(VLOOKUP(O9747,登録者リスト!$A$1:$D$43729,4,FALSE)=基本情報!$D$6,O9747,"")),"")</f>
        <v/>
      </c>
    </row>
    <row r="9748" spans="15:16" x14ac:dyDescent="0.15">
      <c r="O9748">
        <v>9747</v>
      </c>
      <c r="P9748" t="str">
        <f>IFERROR(IF(COUNTIF(個人情報!$BI$5:$BI$401,"登録番号" &amp; リスト!O9748)&gt;=1,"",IF(VLOOKUP(O9748,登録者リスト!$A$1:$D$43729,4,FALSE)=基本情報!$D$6,O9748,"")),"")</f>
        <v/>
      </c>
    </row>
    <row r="9749" spans="15:16" x14ac:dyDescent="0.15">
      <c r="O9749">
        <v>9748</v>
      </c>
      <c r="P9749" t="str">
        <f>IFERROR(IF(COUNTIF(個人情報!$BI$5:$BI$401,"登録番号" &amp; リスト!O9749)&gt;=1,"",IF(VLOOKUP(O9749,登録者リスト!$A$1:$D$43729,4,FALSE)=基本情報!$D$6,O9749,"")),"")</f>
        <v/>
      </c>
    </row>
    <row r="9750" spans="15:16" x14ac:dyDescent="0.15">
      <c r="O9750">
        <v>9749</v>
      </c>
      <c r="P9750" t="str">
        <f>IFERROR(IF(COUNTIF(個人情報!$BI$5:$BI$401,"登録番号" &amp; リスト!O9750)&gt;=1,"",IF(VLOOKUP(O9750,登録者リスト!$A$1:$D$43729,4,FALSE)=基本情報!$D$6,O9750,"")),"")</f>
        <v/>
      </c>
    </row>
    <row r="9751" spans="15:16" x14ac:dyDescent="0.15">
      <c r="O9751">
        <v>9750</v>
      </c>
      <c r="P9751" t="str">
        <f>IFERROR(IF(COUNTIF(個人情報!$BI$5:$BI$401,"登録番号" &amp; リスト!O9751)&gt;=1,"",IF(VLOOKUP(O9751,登録者リスト!$A$1:$D$43729,4,FALSE)=基本情報!$D$6,O9751,"")),"")</f>
        <v/>
      </c>
    </row>
    <row r="9752" spans="15:16" x14ac:dyDescent="0.15">
      <c r="O9752">
        <v>9751</v>
      </c>
      <c r="P9752" t="str">
        <f>IFERROR(IF(COUNTIF(個人情報!$BI$5:$BI$401,"登録番号" &amp; リスト!O9752)&gt;=1,"",IF(VLOOKUP(O9752,登録者リスト!$A$1:$D$43729,4,FALSE)=基本情報!$D$6,O9752,"")),"")</f>
        <v/>
      </c>
    </row>
    <row r="9753" spans="15:16" x14ac:dyDescent="0.15">
      <c r="O9753">
        <v>9752</v>
      </c>
      <c r="P9753" t="str">
        <f>IFERROR(IF(COUNTIF(個人情報!$BI$5:$BI$401,"登録番号" &amp; リスト!O9753)&gt;=1,"",IF(VLOOKUP(O9753,登録者リスト!$A$1:$D$43729,4,FALSE)=基本情報!$D$6,O9753,"")),"")</f>
        <v/>
      </c>
    </row>
    <row r="9754" spans="15:16" x14ac:dyDescent="0.15">
      <c r="O9754">
        <v>9753</v>
      </c>
      <c r="P9754" t="str">
        <f>IFERROR(IF(COUNTIF(個人情報!$BI$5:$BI$401,"登録番号" &amp; リスト!O9754)&gt;=1,"",IF(VLOOKUP(O9754,登録者リスト!$A$1:$D$43729,4,FALSE)=基本情報!$D$6,O9754,"")),"")</f>
        <v/>
      </c>
    </row>
    <row r="9755" spans="15:16" x14ac:dyDescent="0.15">
      <c r="O9755">
        <v>9754</v>
      </c>
      <c r="P9755" t="str">
        <f>IFERROR(IF(COUNTIF(個人情報!$BI$5:$BI$401,"登録番号" &amp; リスト!O9755)&gt;=1,"",IF(VLOOKUP(O9755,登録者リスト!$A$1:$D$43729,4,FALSE)=基本情報!$D$6,O9755,"")),"")</f>
        <v/>
      </c>
    </row>
    <row r="9756" spans="15:16" x14ac:dyDescent="0.15">
      <c r="O9756">
        <v>9755</v>
      </c>
      <c r="P9756" t="str">
        <f>IFERROR(IF(COUNTIF(個人情報!$BI$5:$BI$401,"登録番号" &amp; リスト!O9756)&gt;=1,"",IF(VLOOKUP(O9756,登録者リスト!$A$1:$D$43729,4,FALSE)=基本情報!$D$6,O9756,"")),"")</f>
        <v/>
      </c>
    </row>
    <row r="9757" spans="15:16" x14ac:dyDescent="0.15">
      <c r="O9757">
        <v>9756</v>
      </c>
      <c r="P9757" t="str">
        <f>IFERROR(IF(COUNTIF(個人情報!$BI$5:$BI$401,"登録番号" &amp; リスト!O9757)&gt;=1,"",IF(VLOOKUP(O9757,登録者リスト!$A$1:$D$43729,4,FALSE)=基本情報!$D$6,O9757,"")),"")</f>
        <v/>
      </c>
    </row>
    <row r="9758" spans="15:16" x14ac:dyDescent="0.15">
      <c r="O9758">
        <v>9757</v>
      </c>
      <c r="P9758" t="str">
        <f>IFERROR(IF(COUNTIF(個人情報!$BI$5:$BI$401,"登録番号" &amp; リスト!O9758)&gt;=1,"",IF(VLOOKUP(O9758,登録者リスト!$A$1:$D$43729,4,FALSE)=基本情報!$D$6,O9758,"")),"")</f>
        <v/>
      </c>
    </row>
    <row r="9759" spans="15:16" x14ac:dyDescent="0.15">
      <c r="O9759">
        <v>9758</v>
      </c>
      <c r="P9759" t="str">
        <f>IFERROR(IF(COUNTIF(個人情報!$BI$5:$BI$401,"登録番号" &amp; リスト!O9759)&gt;=1,"",IF(VLOOKUP(O9759,登録者リスト!$A$1:$D$43729,4,FALSE)=基本情報!$D$6,O9759,"")),"")</f>
        <v/>
      </c>
    </row>
    <row r="9760" spans="15:16" x14ac:dyDescent="0.15">
      <c r="O9760">
        <v>9759</v>
      </c>
      <c r="P9760" t="str">
        <f>IFERROR(IF(COUNTIF(個人情報!$BI$5:$BI$401,"登録番号" &amp; リスト!O9760)&gt;=1,"",IF(VLOOKUP(O9760,登録者リスト!$A$1:$D$43729,4,FALSE)=基本情報!$D$6,O9760,"")),"")</f>
        <v/>
      </c>
    </row>
    <row r="9761" spans="15:16" x14ac:dyDescent="0.15">
      <c r="O9761">
        <v>9760</v>
      </c>
      <c r="P9761" t="str">
        <f>IFERROR(IF(COUNTIF(個人情報!$BI$5:$BI$401,"登録番号" &amp; リスト!O9761)&gt;=1,"",IF(VLOOKUP(O9761,登録者リスト!$A$1:$D$43729,4,FALSE)=基本情報!$D$6,O9761,"")),"")</f>
        <v/>
      </c>
    </row>
    <row r="9762" spans="15:16" x14ac:dyDescent="0.15">
      <c r="O9762">
        <v>9761</v>
      </c>
      <c r="P9762" t="str">
        <f>IFERROR(IF(COUNTIF(個人情報!$BI$5:$BI$401,"登録番号" &amp; リスト!O9762)&gt;=1,"",IF(VLOOKUP(O9762,登録者リスト!$A$1:$D$43729,4,FALSE)=基本情報!$D$6,O9762,"")),"")</f>
        <v/>
      </c>
    </row>
    <row r="9763" spans="15:16" x14ac:dyDescent="0.15">
      <c r="O9763">
        <v>9762</v>
      </c>
      <c r="P9763" t="str">
        <f>IFERROR(IF(COUNTIF(個人情報!$BI$5:$BI$401,"登録番号" &amp; リスト!O9763)&gt;=1,"",IF(VLOOKUP(O9763,登録者リスト!$A$1:$D$43729,4,FALSE)=基本情報!$D$6,O9763,"")),"")</f>
        <v/>
      </c>
    </row>
    <row r="9764" spans="15:16" x14ac:dyDescent="0.15">
      <c r="O9764">
        <v>9763</v>
      </c>
      <c r="P9764" t="str">
        <f>IFERROR(IF(COUNTIF(個人情報!$BI$5:$BI$401,"登録番号" &amp; リスト!O9764)&gt;=1,"",IF(VLOOKUP(O9764,登録者リスト!$A$1:$D$43729,4,FALSE)=基本情報!$D$6,O9764,"")),"")</f>
        <v/>
      </c>
    </row>
    <row r="9765" spans="15:16" x14ac:dyDescent="0.15">
      <c r="O9765">
        <v>9764</v>
      </c>
      <c r="P9765" t="str">
        <f>IFERROR(IF(COUNTIF(個人情報!$BI$5:$BI$401,"登録番号" &amp; リスト!O9765)&gt;=1,"",IF(VLOOKUP(O9765,登録者リスト!$A$1:$D$43729,4,FALSE)=基本情報!$D$6,O9765,"")),"")</f>
        <v/>
      </c>
    </row>
    <row r="9766" spans="15:16" x14ac:dyDescent="0.15">
      <c r="O9766">
        <v>9765</v>
      </c>
      <c r="P9766" t="str">
        <f>IFERROR(IF(COUNTIF(個人情報!$BI$5:$BI$401,"登録番号" &amp; リスト!O9766)&gt;=1,"",IF(VLOOKUP(O9766,登録者リスト!$A$1:$D$43729,4,FALSE)=基本情報!$D$6,O9766,"")),"")</f>
        <v/>
      </c>
    </row>
    <row r="9767" spans="15:16" x14ac:dyDescent="0.15">
      <c r="O9767">
        <v>9766</v>
      </c>
      <c r="P9767" t="str">
        <f>IFERROR(IF(COUNTIF(個人情報!$BI$5:$BI$401,"登録番号" &amp; リスト!O9767)&gt;=1,"",IF(VLOOKUP(O9767,登録者リスト!$A$1:$D$43729,4,FALSE)=基本情報!$D$6,O9767,"")),"")</f>
        <v/>
      </c>
    </row>
    <row r="9768" spans="15:16" x14ac:dyDescent="0.15">
      <c r="O9768">
        <v>9767</v>
      </c>
      <c r="P9768" t="str">
        <f>IFERROR(IF(COUNTIF(個人情報!$BI$5:$BI$401,"登録番号" &amp; リスト!O9768)&gt;=1,"",IF(VLOOKUP(O9768,登録者リスト!$A$1:$D$43729,4,FALSE)=基本情報!$D$6,O9768,"")),"")</f>
        <v/>
      </c>
    </row>
    <row r="9769" spans="15:16" x14ac:dyDescent="0.15">
      <c r="O9769">
        <v>9768</v>
      </c>
      <c r="P9769" t="str">
        <f>IFERROR(IF(COUNTIF(個人情報!$BI$5:$BI$401,"登録番号" &amp; リスト!O9769)&gt;=1,"",IF(VLOOKUP(O9769,登録者リスト!$A$1:$D$43729,4,FALSE)=基本情報!$D$6,O9769,"")),"")</f>
        <v/>
      </c>
    </row>
    <row r="9770" spans="15:16" x14ac:dyDescent="0.15">
      <c r="O9770">
        <v>9769</v>
      </c>
      <c r="P9770" t="str">
        <f>IFERROR(IF(COUNTIF(個人情報!$BI$5:$BI$401,"登録番号" &amp; リスト!O9770)&gt;=1,"",IF(VLOOKUP(O9770,登録者リスト!$A$1:$D$43729,4,FALSE)=基本情報!$D$6,O9770,"")),"")</f>
        <v/>
      </c>
    </row>
    <row r="9771" spans="15:16" x14ac:dyDescent="0.15">
      <c r="O9771">
        <v>9770</v>
      </c>
      <c r="P9771" t="str">
        <f>IFERROR(IF(COUNTIF(個人情報!$BI$5:$BI$401,"登録番号" &amp; リスト!O9771)&gt;=1,"",IF(VLOOKUP(O9771,登録者リスト!$A$1:$D$43729,4,FALSE)=基本情報!$D$6,O9771,"")),"")</f>
        <v/>
      </c>
    </row>
    <row r="9772" spans="15:16" x14ac:dyDescent="0.15">
      <c r="O9772">
        <v>9771</v>
      </c>
      <c r="P9772" t="str">
        <f>IFERROR(IF(COUNTIF(個人情報!$BI$5:$BI$401,"登録番号" &amp; リスト!O9772)&gt;=1,"",IF(VLOOKUP(O9772,登録者リスト!$A$1:$D$43729,4,FALSE)=基本情報!$D$6,O9772,"")),"")</f>
        <v/>
      </c>
    </row>
    <row r="9773" spans="15:16" x14ac:dyDescent="0.15">
      <c r="O9773">
        <v>9772</v>
      </c>
      <c r="P9773" t="str">
        <f>IFERROR(IF(COUNTIF(個人情報!$BI$5:$BI$401,"登録番号" &amp; リスト!O9773)&gt;=1,"",IF(VLOOKUP(O9773,登録者リスト!$A$1:$D$43729,4,FALSE)=基本情報!$D$6,O9773,"")),"")</f>
        <v/>
      </c>
    </row>
    <row r="9774" spans="15:16" x14ac:dyDescent="0.15">
      <c r="O9774">
        <v>9773</v>
      </c>
      <c r="P9774" t="str">
        <f>IFERROR(IF(COUNTIF(個人情報!$BI$5:$BI$401,"登録番号" &amp; リスト!O9774)&gt;=1,"",IF(VLOOKUP(O9774,登録者リスト!$A$1:$D$43729,4,FALSE)=基本情報!$D$6,O9774,"")),"")</f>
        <v/>
      </c>
    </row>
    <row r="9775" spans="15:16" x14ac:dyDescent="0.15">
      <c r="O9775">
        <v>9774</v>
      </c>
      <c r="P9775" t="str">
        <f>IFERROR(IF(COUNTIF(個人情報!$BI$5:$BI$401,"登録番号" &amp; リスト!O9775)&gt;=1,"",IF(VLOOKUP(O9775,登録者リスト!$A$1:$D$43729,4,FALSE)=基本情報!$D$6,O9775,"")),"")</f>
        <v/>
      </c>
    </row>
    <row r="9776" spans="15:16" x14ac:dyDescent="0.15">
      <c r="O9776">
        <v>9775</v>
      </c>
      <c r="P9776" t="str">
        <f>IFERROR(IF(COUNTIF(個人情報!$BI$5:$BI$401,"登録番号" &amp; リスト!O9776)&gt;=1,"",IF(VLOOKUP(O9776,登録者リスト!$A$1:$D$43729,4,FALSE)=基本情報!$D$6,O9776,"")),"")</f>
        <v/>
      </c>
    </row>
    <row r="9777" spans="15:16" x14ac:dyDescent="0.15">
      <c r="O9777">
        <v>9776</v>
      </c>
      <c r="P9777" t="str">
        <f>IFERROR(IF(COUNTIF(個人情報!$BI$5:$BI$401,"登録番号" &amp; リスト!O9777)&gt;=1,"",IF(VLOOKUP(O9777,登録者リスト!$A$1:$D$43729,4,FALSE)=基本情報!$D$6,O9777,"")),"")</f>
        <v/>
      </c>
    </row>
    <row r="9778" spans="15:16" x14ac:dyDescent="0.15">
      <c r="O9778">
        <v>9777</v>
      </c>
      <c r="P9778" t="str">
        <f>IFERROR(IF(COUNTIF(個人情報!$BI$5:$BI$401,"登録番号" &amp; リスト!O9778)&gt;=1,"",IF(VLOOKUP(O9778,登録者リスト!$A$1:$D$43729,4,FALSE)=基本情報!$D$6,O9778,"")),"")</f>
        <v/>
      </c>
    </row>
    <row r="9779" spans="15:16" x14ac:dyDescent="0.15">
      <c r="O9779">
        <v>9778</v>
      </c>
      <c r="P9779" t="str">
        <f>IFERROR(IF(COUNTIF(個人情報!$BI$5:$BI$401,"登録番号" &amp; リスト!O9779)&gt;=1,"",IF(VLOOKUP(O9779,登録者リスト!$A$1:$D$43729,4,FALSE)=基本情報!$D$6,O9779,"")),"")</f>
        <v/>
      </c>
    </row>
    <row r="9780" spans="15:16" x14ac:dyDescent="0.15">
      <c r="O9780">
        <v>9779</v>
      </c>
      <c r="P9780" t="str">
        <f>IFERROR(IF(COUNTIF(個人情報!$BI$5:$BI$401,"登録番号" &amp; リスト!O9780)&gt;=1,"",IF(VLOOKUP(O9780,登録者リスト!$A$1:$D$43729,4,FALSE)=基本情報!$D$6,O9780,"")),"")</f>
        <v/>
      </c>
    </row>
    <row r="9781" spans="15:16" x14ac:dyDescent="0.15">
      <c r="O9781">
        <v>9780</v>
      </c>
      <c r="P9781" t="str">
        <f>IFERROR(IF(COUNTIF(個人情報!$BI$5:$BI$401,"登録番号" &amp; リスト!O9781)&gt;=1,"",IF(VLOOKUP(O9781,登録者リスト!$A$1:$D$43729,4,FALSE)=基本情報!$D$6,O9781,"")),"")</f>
        <v/>
      </c>
    </row>
    <row r="9782" spans="15:16" x14ac:dyDescent="0.15">
      <c r="O9782">
        <v>9781</v>
      </c>
      <c r="P9782" t="str">
        <f>IFERROR(IF(COUNTIF(個人情報!$BI$5:$BI$401,"登録番号" &amp; リスト!O9782)&gt;=1,"",IF(VLOOKUP(O9782,登録者リスト!$A$1:$D$43729,4,FALSE)=基本情報!$D$6,O9782,"")),"")</f>
        <v/>
      </c>
    </row>
    <row r="9783" spans="15:16" x14ac:dyDescent="0.15">
      <c r="O9783">
        <v>9782</v>
      </c>
      <c r="P9783" t="str">
        <f>IFERROR(IF(COUNTIF(個人情報!$BI$5:$BI$401,"登録番号" &amp; リスト!O9783)&gt;=1,"",IF(VLOOKUP(O9783,登録者リスト!$A$1:$D$43729,4,FALSE)=基本情報!$D$6,O9783,"")),"")</f>
        <v/>
      </c>
    </row>
    <row r="9784" spans="15:16" x14ac:dyDescent="0.15">
      <c r="O9784">
        <v>9783</v>
      </c>
      <c r="P9784" t="str">
        <f>IFERROR(IF(COUNTIF(個人情報!$BI$5:$BI$401,"登録番号" &amp; リスト!O9784)&gt;=1,"",IF(VLOOKUP(O9784,登録者リスト!$A$1:$D$43729,4,FALSE)=基本情報!$D$6,O9784,"")),"")</f>
        <v/>
      </c>
    </row>
    <row r="9785" spans="15:16" x14ac:dyDescent="0.15">
      <c r="O9785">
        <v>9784</v>
      </c>
      <c r="P9785" t="str">
        <f>IFERROR(IF(COUNTIF(個人情報!$BI$5:$BI$401,"登録番号" &amp; リスト!O9785)&gt;=1,"",IF(VLOOKUP(O9785,登録者リスト!$A$1:$D$43729,4,FALSE)=基本情報!$D$6,O9785,"")),"")</f>
        <v/>
      </c>
    </row>
    <row r="9786" spans="15:16" x14ac:dyDescent="0.15">
      <c r="O9786">
        <v>9785</v>
      </c>
      <c r="P9786" t="str">
        <f>IFERROR(IF(COUNTIF(個人情報!$BI$5:$BI$401,"登録番号" &amp; リスト!O9786)&gt;=1,"",IF(VLOOKUP(O9786,登録者リスト!$A$1:$D$43729,4,FALSE)=基本情報!$D$6,O9786,"")),"")</f>
        <v/>
      </c>
    </row>
    <row r="9787" spans="15:16" x14ac:dyDescent="0.15">
      <c r="O9787">
        <v>9786</v>
      </c>
      <c r="P9787" t="str">
        <f>IFERROR(IF(COUNTIF(個人情報!$BI$5:$BI$401,"登録番号" &amp; リスト!O9787)&gt;=1,"",IF(VLOOKUP(O9787,登録者リスト!$A$1:$D$43729,4,FALSE)=基本情報!$D$6,O9787,"")),"")</f>
        <v/>
      </c>
    </row>
    <row r="9788" spans="15:16" x14ac:dyDescent="0.15">
      <c r="O9788">
        <v>9787</v>
      </c>
      <c r="P9788" t="str">
        <f>IFERROR(IF(COUNTIF(個人情報!$BI$5:$BI$401,"登録番号" &amp; リスト!O9788)&gt;=1,"",IF(VLOOKUP(O9788,登録者リスト!$A$1:$D$43729,4,FALSE)=基本情報!$D$6,O9788,"")),"")</f>
        <v/>
      </c>
    </row>
    <row r="9789" spans="15:16" x14ac:dyDescent="0.15">
      <c r="O9789">
        <v>9788</v>
      </c>
      <c r="P9789" t="str">
        <f>IFERROR(IF(COUNTIF(個人情報!$BI$5:$BI$401,"登録番号" &amp; リスト!O9789)&gt;=1,"",IF(VLOOKUP(O9789,登録者リスト!$A$1:$D$43729,4,FALSE)=基本情報!$D$6,O9789,"")),"")</f>
        <v/>
      </c>
    </row>
    <row r="9790" spans="15:16" x14ac:dyDescent="0.15">
      <c r="O9790">
        <v>9789</v>
      </c>
      <c r="P9790" t="str">
        <f>IFERROR(IF(COUNTIF(個人情報!$BI$5:$BI$401,"登録番号" &amp; リスト!O9790)&gt;=1,"",IF(VLOOKUP(O9790,登録者リスト!$A$1:$D$43729,4,FALSE)=基本情報!$D$6,O9790,"")),"")</f>
        <v/>
      </c>
    </row>
    <row r="9791" spans="15:16" x14ac:dyDescent="0.15">
      <c r="O9791">
        <v>9790</v>
      </c>
      <c r="P9791" t="str">
        <f>IFERROR(IF(COUNTIF(個人情報!$BI$5:$BI$401,"登録番号" &amp; リスト!O9791)&gt;=1,"",IF(VLOOKUP(O9791,登録者リスト!$A$1:$D$43729,4,FALSE)=基本情報!$D$6,O9791,"")),"")</f>
        <v/>
      </c>
    </row>
    <row r="9792" spans="15:16" x14ac:dyDescent="0.15">
      <c r="O9792">
        <v>9791</v>
      </c>
      <c r="P9792" t="str">
        <f>IFERROR(IF(COUNTIF(個人情報!$BI$5:$BI$401,"登録番号" &amp; リスト!O9792)&gt;=1,"",IF(VLOOKUP(O9792,登録者リスト!$A$1:$D$43729,4,FALSE)=基本情報!$D$6,O9792,"")),"")</f>
        <v/>
      </c>
    </row>
    <row r="9793" spans="15:16" x14ac:dyDescent="0.15">
      <c r="O9793">
        <v>9792</v>
      </c>
      <c r="P9793" t="str">
        <f>IFERROR(IF(COUNTIF(個人情報!$BI$5:$BI$401,"登録番号" &amp; リスト!O9793)&gt;=1,"",IF(VLOOKUP(O9793,登録者リスト!$A$1:$D$43729,4,FALSE)=基本情報!$D$6,O9793,"")),"")</f>
        <v/>
      </c>
    </row>
    <row r="9794" spans="15:16" x14ac:dyDescent="0.15">
      <c r="O9794">
        <v>9793</v>
      </c>
      <c r="P9794" t="str">
        <f>IFERROR(IF(COUNTIF(個人情報!$BI$5:$BI$401,"登録番号" &amp; リスト!O9794)&gt;=1,"",IF(VLOOKUP(O9794,登録者リスト!$A$1:$D$43729,4,FALSE)=基本情報!$D$6,O9794,"")),"")</f>
        <v/>
      </c>
    </row>
    <row r="9795" spans="15:16" x14ac:dyDescent="0.15">
      <c r="O9795">
        <v>9794</v>
      </c>
      <c r="P9795" t="str">
        <f>IFERROR(IF(COUNTIF(個人情報!$BI$5:$BI$401,"登録番号" &amp; リスト!O9795)&gt;=1,"",IF(VLOOKUP(O9795,登録者リスト!$A$1:$D$43729,4,FALSE)=基本情報!$D$6,O9795,"")),"")</f>
        <v/>
      </c>
    </row>
    <row r="9796" spans="15:16" x14ac:dyDescent="0.15">
      <c r="O9796">
        <v>9795</v>
      </c>
      <c r="P9796" t="str">
        <f>IFERROR(IF(COUNTIF(個人情報!$BI$5:$BI$401,"登録番号" &amp; リスト!O9796)&gt;=1,"",IF(VLOOKUP(O9796,登録者リスト!$A$1:$D$43729,4,FALSE)=基本情報!$D$6,O9796,"")),"")</f>
        <v/>
      </c>
    </row>
    <row r="9797" spans="15:16" x14ac:dyDescent="0.15">
      <c r="O9797">
        <v>9796</v>
      </c>
      <c r="P9797" t="str">
        <f>IFERROR(IF(COUNTIF(個人情報!$BI$5:$BI$401,"登録番号" &amp; リスト!O9797)&gt;=1,"",IF(VLOOKUP(O9797,登録者リスト!$A$1:$D$43729,4,FALSE)=基本情報!$D$6,O9797,"")),"")</f>
        <v/>
      </c>
    </row>
    <row r="9798" spans="15:16" x14ac:dyDescent="0.15">
      <c r="O9798">
        <v>9797</v>
      </c>
      <c r="P9798" t="str">
        <f>IFERROR(IF(COUNTIF(個人情報!$BI$5:$BI$401,"登録番号" &amp; リスト!O9798)&gt;=1,"",IF(VLOOKUP(O9798,登録者リスト!$A$1:$D$43729,4,FALSE)=基本情報!$D$6,O9798,"")),"")</f>
        <v/>
      </c>
    </row>
    <row r="9799" spans="15:16" x14ac:dyDescent="0.15">
      <c r="O9799">
        <v>9798</v>
      </c>
      <c r="P9799" t="str">
        <f>IFERROR(IF(COUNTIF(個人情報!$BI$5:$BI$401,"登録番号" &amp; リスト!O9799)&gt;=1,"",IF(VLOOKUP(O9799,登録者リスト!$A$1:$D$43729,4,FALSE)=基本情報!$D$6,O9799,"")),"")</f>
        <v/>
      </c>
    </row>
    <row r="9800" spans="15:16" x14ac:dyDescent="0.15">
      <c r="O9800">
        <v>9799</v>
      </c>
      <c r="P9800" t="str">
        <f>IFERROR(IF(COUNTIF(個人情報!$BI$5:$BI$401,"登録番号" &amp; リスト!O9800)&gt;=1,"",IF(VLOOKUP(O9800,登録者リスト!$A$1:$D$43729,4,FALSE)=基本情報!$D$6,O9800,"")),"")</f>
        <v/>
      </c>
    </row>
    <row r="9801" spans="15:16" x14ac:dyDescent="0.15">
      <c r="O9801">
        <v>9800</v>
      </c>
      <c r="P9801" t="str">
        <f>IFERROR(IF(COUNTIF(個人情報!$BI$5:$BI$401,"登録番号" &amp; リスト!O9801)&gt;=1,"",IF(VLOOKUP(O9801,登録者リスト!$A$1:$D$43729,4,FALSE)=基本情報!$D$6,O9801,"")),"")</f>
        <v/>
      </c>
    </row>
    <row r="9802" spans="15:16" x14ac:dyDescent="0.15">
      <c r="O9802">
        <v>9801</v>
      </c>
      <c r="P9802" t="str">
        <f>IFERROR(IF(COUNTIF(個人情報!$BI$5:$BI$401,"登録番号" &amp; リスト!O9802)&gt;=1,"",IF(VLOOKUP(O9802,登録者リスト!$A$1:$D$43729,4,FALSE)=基本情報!$D$6,O9802,"")),"")</f>
        <v/>
      </c>
    </row>
    <row r="9803" spans="15:16" x14ac:dyDescent="0.15">
      <c r="O9803">
        <v>9802</v>
      </c>
      <c r="P9803" t="str">
        <f>IFERROR(IF(COUNTIF(個人情報!$BI$5:$BI$401,"登録番号" &amp; リスト!O9803)&gt;=1,"",IF(VLOOKUP(O9803,登録者リスト!$A$1:$D$43729,4,FALSE)=基本情報!$D$6,O9803,"")),"")</f>
        <v/>
      </c>
    </row>
    <row r="9804" spans="15:16" x14ac:dyDescent="0.15">
      <c r="O9804">
        <v>9803</v>
      </c>
      <c r="P9804" t="str">
        <f>IFERROR(IF(COUNTIF(個人情報!$BI$5:$BI$401,"登録番号" &amp; リスト!O9804)&gt;=1,"",IF(VLOOKUP(O9804,登録者リスト!$A$1:$D$43729,4,FALSE)=基本情報!$D$6,O9804,"")),"")</f>
        <v/>
      </c>
    </row>
    <row r="9805" spans="15:16" x14ac:dyDescent="0.15">
      <c r="O9805">
        <v>9804</v>
      </c>
      <c r="P9805" t="str">
        <f>IFERROR(IF(COUNTIF(個人情報!$BI$5:$BI$401,"登録番号" &amp; リスト!O9805)&gt;=1,"",IF(VLOOKUP(O9805,登録者リスト!$A$1:$D$43729,4,FALSE)=基本情報!$D$6,O9805,"")),"")</f>
        <v/>
      </c>
    </row>
    <row r="9806" spans="15:16" x14ac:dyDescent="0.15">
      <c r="O9806">
        <v>9805</v>
      </c>
      <c r="P9806" t="str">
        <f>IFERROR(IF(COUNTIF(個人情報!$BI$5:$BI$401,"登録番号" &amp; リスト!O9806)&gt;=1,"",IF(VLOOKUP(O9806,登録者リスト!$A$1:$D$43729,4,FALSE)=基本情報!$D$6,O9806,"")),"")</f>
        <v/>
      </c>
    </row>
    <row r="9807" spans="15:16" x14ac:dyDescent="0.15">
      <c r="O9807">
        <v>9806</v>
      </c>
      <c r="P9807" t="str">
        <f>IFERROR(IF(COUNTIF(個人情報!$BI$5:$BI$401,"登録番号" &amp; リスト!O9807)&gt;=1,"",IF(VLOOKUP(O9807,登録者リスト!$A$1:$D$43729,4,FALSE)=基本情報!$D$6,O9807,"")),"")</f>
        <v/>
      </c>
    </row>
    <row r="9808" spans="15:16" x14ac:dyDescent="0.15">
      <c r="O9808">
        <v>9807</v>
      </c>
      <c r="P9808" t="str">
        <f>IFERROR(IF(COUNTIF(個人情報!$BI$5:$BI$401,"登録番号" &amp; リスト!O9808)&gt;=1,"",IF(VLOOKUP(O9808,登録者リスト!$A$1:$D$43729,4,FALSE)=基本情報!$D$6,O9808,"")),"")</f>
        <v/>
      </c>
    </row>
    <row r="9809" spans="15:16" x14ac:dyDescent="0.15">
      <c r="O9809">
        <v>9808</v>
      </c>
      <c r="P9809" t="str">
        <f>IFERROR(IF(COUNTIF(個人情報!$BI$5:$BI$401,"登録番号" &amp; リスト!O9809)&gt;=1,"",IF(VLOOKUP(O9809,登録者リスト!$A$1:$D$43729,4,FALSE)=基本情報!$D$6,O9809,"")),"")</f>
        <v/>
      </c>
    </row>
    <row r="9810" spans="15:16" x14ac:dyDescent="0.15">
      <c r="O9810">
        <v>9809</v>
      </c>
      <c r="P9810" t="str">
        <f>IFERROR(IF(COUNTIF(個人情報!$BI$5:$BI$401,"登録番号" &amp; リスト!O9810)&gt;=1,"",IF(VLOOKUP(O9810,登録者リスト!$A$1:$D$43729,4,FALSE)=基本情報!$D$6,O9810,"")),"")</f>
        <v/>
      </c>
    </row>
    <row r="9811" spans="15:16" x14ac:dyDescent="0.15">
      <c r="O9811">
        <v>9810</v>
      </c>
      <c r="P9811" t="str">
        <f>IFERROR(IF(COUNTIF(個人情報!$BI$5:$BI$401,"登録番号" &amp; リスト!O9811)&gt;=1,"",IF(VLOOKUP(O9811,登録者リスト!$A$1:$D$43729,4,FALSE)=基本情報!$D$6,O9811,"")),"")</f>
        <v/>
      </c>
    </row>
    <row r="9812" spans="15:16" x14ac:dyDescent="0.15">
      <c r="O9812">
        <v>9811</v>
      </c>
      <c r="P9812" t="str">
        <f>IFERROR(IF(COUNTIF(個人情報!$BI$5:$BI$401,"登録番号" &amp; リスト!O9812)&gt;=1,"",IF(VLOOKUP(O9812,登録者リスト!$A$1:$D$43729,4,FALSE)=基本情報!$D$6,O9812,"")),"")</f>
        <v/>
      </c>
    </row>
    <row r="9813" spans="15:16" x14ac:dyDescent="0.15">
      <c r="O9813">
        <v>9812</v>
      </c>
      <c r="P9813" t="str">
        <f>IFERROR(IF(COUNTIF(個人情報!$BI$5:$BI$401,"登録番号" &amp; リスト!O9813)&gt;=1,"",IF(VLOOKUP(O9813,登録者リスト!$A$1:$D$43729,4,FALSE)=基本情報!$D$6,O9813,"")),"")</f>
        <v/>
      </c>
    </row>
    <row r="9814" spans="15:16" x14ac:dyDescent="0.15">
      <c r="O9814">
        <v>9813</v>
      </c>
      <c r="P9814" t="str">
        <f>IFERROR(IF(COUNTIF(個人情報!$BI$5:$BI$401,"登録番号" &amp; リスト!O9814)&gt;=1,"",IF(VLOOKUP(O9814,登録者リスト!$A$1:$D$43729,4,FALSE)=基本情報!$D$6,O9814,"")),"")</f>
        <v/>
      </c>
    </row>
    <row r="9815" spans="15:16" x14ac:dyDescent="0.15">
      <c r="O9815">
        <v>9814</v>
      </c>
      <c r="P9815" t="str">
        <f>IFERROR(IF(COUNTIF(個人情報!$BI$5:$BI$401,"登録番号" &amp; リスト!O9815)&gt;=1,"",IF(VLOOKUP(O9815,登録者リスト!$A$1:$D$43729,4,FALSE)=基本情報!$D$6,O9815,"")),"")</f>
        <v/>
      </c>
    </row>
    <row r="9816" spans="15:16" x14ac:dyDescent="0.15">
      <c r="O9816">
        <v>9815</v>
      </c>
      <c r="P9816" t="str">
        <f>IFERROR(IF(COUNTIF(個人情報!$BI$5:$BI$401,"登録番号" &amp; リスト!O9816)&gt;=1,"",IF(VLOOKUP(O9816,登録者リスト!$A$1:$D$43729,4,FALSE)=基本情報!$D$6,O9816,"")),"")</f>
        <v/>
      </c>
    </row>
    <row r="9817" spans="15:16" x14ac:dyDescent="0.15">
      <c r="O9817">
        <v>9816</v>
      </c>
      <c r="P9817" t="str">
        <f>IFERROR(IF(COUNTIF(個人情報!$BI$5:$BI$401,"登録番号" &amp; リスト!O9817)&gt;=1,"",IF(VLOOKUP(O9817,登録者リスト!$A$1:$D$43729,4,FALSE)=基本情報!$D$6,O9817,"")),"")</f>
        <v/>
      </c>
    </row>
    <row r="9818" spans="15:16" x14ac:dyDescent="0.15">
      <c r="O9818">
        <v>9817</v>
      </c>
      <c r="P9818" t="str">
        <f>IFERROR(IF(COUNTIF(個人情報!$BI$5:$BI$401,"登録番号" &amp; リスト!O9818)&gt;=1,"",IF(VLOOKUP(O9818,登録者リスト!$A$1:$D$43729,4,FALSE)=基本情報!$D$6,O9818,"")),"")</f>
        <v/>
      </c>
    </row>
    <row r="9819" spans="15:16" x14ac:dyDescent="0.15">
      <c r="O9819">
        <v>9818</v>
      </c>
      <c r="P9819" t="str">
        <f>IFERROR(IF(COUNTIF(個人情報!$BI$5:$BI$401,"登録番号" &amp; リスト!O9819)&gt;=1,"",IF(VLOOKUP(O9819,登録者リスト!$A$1:$D$43729,4,FALSE)=基本情報!$D$6,O9819,"")),"")</f>
        <v/>
      </c>
    </row>
    <row r="9820" spans="15:16" x14ac:dyDescent="0.15">
      <c r="O9820">
        <v>9819</v>
      </c>
      <c r="P9820" t="str">
        <f>IFERROR(IF(COUNTIF(個人情報!$BI$5:$BI$401,"登録番号" &amp; リスト!O9820)&gt;=1,"",IF(VLOOKUP(O9820,登録者リスト!$A$1:$D$43729,4,FALSE)=基本情報!$D$6,O9820,"")),"")</f>
        <v/>
      </c>
    </row>
    <row r="9821" spans="15:16" x14ac:dyDescent="0.15">
      <c r="O9821">
        <v>9820</v>
      </c>
      <c r="P9821" t="str">
        <f>IFERROR(IF(COUNTIF(個人情報!$BI$5:$BI$401,"登録番号" &amp; リスト!O9821)&gt;=1,"",IF(VLOOKUP(O9821,登録者リスト!$A$1:$D$43729,4,FALSE)=基本情報!$D$6,O9821,"")),"")</f>
        <v/>
      </c>
    </row>
    <row r="9822" spans="15:16" x14ac:dyDescent="0.15">
      <c r="O9822">
        <v>9821</v>
      </c>
      <c r="P9822" t="str">
        <f>IFERROR(IF(COUNTIF(個人情報!$BI$5:$BI$401,"登録番号" &amp; リスト!O9822)&gt;=1,"",IF(VLOOKUP(O9822,登録者リスト!$A$1:$D$43729,4,FALSE)=基本情報!$D$6,O9822,"")),"")</f>
        <v/>
      </c>
    </row>
    <row r="9823" spans="15:16" x14ac:dyDescent="0.15">
      <c r="O9823">
        <v>9822</v>
      </c>
      <c r="P9823" t="str">
        <f>IFERROR(IF(COUNTIF(個人情報!$BI$5:$BI$401,"登録番号" &amp; リスト!O9823)&gt;=1,"",IF(VLOOKUP(O9823,登録者リスト!$A$1:$D$43729,4,FALSE)=基本情報!$D$6,O9823,"")),"")</f>
        <v/>
      </c>
    </row>
    <row r="9824" spans="15:16" x14ac:dyDescent="0.15">
      <c r="O9824">
        <v>9823</v>
      </c>
      <c r="P9824" t="str">
        <f>IFERROR(IF(COUNTIF(個人情報!$BI$5:$BI$401,"登録番号" &amp; リスト!O9824)&gt;=1,"",IF(VLOOKUP(O9824,登録者リスト!$A$1:$D$43729,4,FALSE)=基本情報!$D$6,O9824,"")),"")</f>
        <v/>
      </c>
    </row>
    <row r="9825" spans="15:16" x14ac:dyDescent="0.15">
      <c r="O9825">
        <v>9824</v>
      </c>
      <c r="P9825" t="str">
        <f>IFERROR(IF(COUNTIF(個人情報!$BI$5:$BI$401,"登録番号" &amp; リスト!O9825)&gt;=1,"",IF(VLOOKUP(O9825,登録者リスト!$A$1:$D$43729,4,FALSE)=基本情報!$D$6,O9825,"")),"")</f>
        <v/>
      </c>
    </row>
    <row r="9826" spans="15:16" x14ac:dyDescent="0.15">
      <c r="O9826">
        <v>9825</v>
      </c>
      <c r="P9826" t="str">
        <f>IFERROR(IF(COUNTIF(個人情報!$BI$5:$BI$401,"登録番号" &amp; リスト!O9826)&gt;=1,"",IF(VLOOKUP(O9826,登録者リスト!$A$1:$D$43729,4,FALSE)=基本情報!$D$6,O9826,"")),"")</f>
        <v/>
      </c>
    </row>
    <row r="9827" spans="15:16" x14ac:dyDescent="0.15">
      <c r="O9827">
        <v>9826</v>
      </c>
      <c r="P9827" t="str">
        <f>IFERROR(IF(COUNTIF(個人情報!$BI$5:$BI$401,"登録番号" &amp; リスト!O9827)&gt;=1,"",IF(VLOOKUP(O9827,登録者リスト!$A$1:$D$43729,4,FALSE)=基本情報!$D$6,O9827,"")),"")</f>
        <v/>
      </c>
    </row>
    <row r="9828" spans="15:16" x14ac:dyDescent="0.15">
      <c r="O9828">
        <v>9827</v>
      </c>
      <c r="P9828" t="str">
        <f>IFERROR(IF(COUNTIF(個人情報!$BI$5:$BI$401,"登録番号" &amp; リスト!O9828)&gt;=1,"",IF(VLOOKUP(O9828,登録者リスト!$A$1:$D$43729,4,FALSE)=基本情報!$D$6,O9828,"")),"")</f>
        <v/>
      </c>
    </row>
    <row r="9829" spans="15:16" x14ac:dyDescent="0.15">
      <c r="O9829">
        <v>9828</v>
      </c>
      <c r="P9829" t="str">
        <f>IFERROR(IF(COUNTIF(個人情報!$BI$5:$BI$401,"登録番号" &amp; リスト!O9829)&gt;=1,"",IF(VLOOKUP(O9829,登録者リスト!$A$1:$D$43729,4,FALSE)=基本情報!$D$6,O9829,"")),"")</f>
        <v/>
      </c>
    </row>
    <row r="9830" spans="15:16" x14ac:dyDescent="0.15">
      <c r="O9830">
        <v>9829</v>
      </c>
      <c r="P9830" t="str">
        <f>IFERROR(IF(COUNTIF(個人情報!$BI$5:$BI$401,"登録番号" &amp; リスト!O9830)&gt;=1,"",IF(VLOOKUP(O9830,登録者リスト!$A$1:$D$43729,4,FALSE)=基本情報!$D$6,O9830,"")),"")</f>
        <v/>
      </c>
    </row>
    <row r="9831" spans="15:16" x14ac:dyDescent="0.15">
      <c r="O9831">
        <v>9830</v>
      </c>
      <c r="P9831" t="str">
        <f>IFERROR(IF(COUNTIF(個人情報!$BI$5:$BI$401,"登録番号" &amp; リスト!O9831)&gt;=1,"",IF(VLOOKUP(O9831,登録者リスト!$A$1:$D$43729,4,FALSE)=基本情報!$D$6,O9831,"")),"")</f>
        <v/>
      </c>
    </row>
    <row r="9832" spans="15:16" x14ac:dyDescent="0.15">
      <c r="O9832">
        <v>9831</v>
      </c>
      <c r="P9832" t="str">
        <f>IFERROR(IF(COUNTIF(個人情報!$BI$5:$BI$401,"登録番号" &amp; リスト!O9832)&gt;=1,"",IF(VLOOKUP(O9832,登録者リスト!$A$1:$D$43729,4,FALSE)=基本情報!$D$6,O9832,"")),"")</f>
        <v/>
      </c>
    </row>
    <row r="9833" spans="15:16" x14ac:dyDescent="0.15">
      <c r="O9833">
        <v>9832</v>
      </c>
      <c r="P9833" t="str">
        <f>IFERROR(IF(COUNTIF(個人情報!$BI$5:$BI$401,"登録番号" &amp; リスト!O9833)&gt;=1,"",IF(VLOOKUP(O9833,登録者リスト!$A$1:$D$43729,4,FALSE)=基本情報!$D$6,O9833,"")),"")</f>
        <v/>
      </c>
    </row>
    <row r="9834" spans="15:16" x14ac:dyDescent="0.15">
      <c r="O9834">
        <v>9833</v>
      </c>
      <c r="P9834" t="str">
        <f>IFERROR(IF(COUNTIF(個人情報!$BI$5:$BI$401,"登録番号" &amp; リスト!O9834)&gt;=1,"",IF(VLOOKUP(O9834,登録者リスト!$A$1:$D$43729,4,FALSE)=基本情報!$D$6,O9834,"")),"")</f>
        <v/>
      </c>
    </row>
    <row r="9835" spans="15:16" x14ac:dyDescent="0.15">
      <c r="O9835">
        <v>9834</v>
      </c>
      <c r="P9835" t="str">
        <f>IFERROR(IF(COUNTIF(個人情報!$BI$5:$BI$401,"登録番号" &amp; リスト!O9835)&gt;=1,"",IF(VLOOKUP(O9835,登録者リスト!$A$1:$D$43729,4,FALSE)=基本情報!$D$6,O9835,"")),"")</f>
        <v/>
      </c>
    </row>
    <row r="9836" spans="15:16" x14ac:dyDescent="0.15">
      <c r="O9836">
        <v>9835</v>
      </c>
      <c r="P9836" t="str">
        <f>IFERROR(IF(COUNTIF(個人情報!$BI$5:$BI$401,"登録番号" &amp; リスト!O9836)&gt;=1,"",IF(VLOOKUP(O9836,登録者リスト!$A$1:$D$43729,4,FALSE)=基本情報!$D$6,O9836,"")),"")</f>
        <v/>
      </c>
    </row>
    <row r="9837" spans="15:16" x14ac:dyDescent="0.15">
      <c r="O9837">
        <v>9836</v>
      </c>
      <c r="P9837" t="str">
        <f>IFERROR(IF(COUNTIF(個人情報!$BI$5:$BI$401,"登録番号" &amp; リスト!O9837)&gt;=1,"",IF(VLOOKUP(O9837,登録者リスト!$A$1:$D$43729,4,FALSE)=基本情報!$D$6,O9837,"")),"")</f>
        <v/>
      </c>
    </row>
    <row r="9838" spans="15:16" x14ac:dyDescent="0.15">
      <c r="O9838">
        <v>9837</v>
      </c>
      <c r="P9838" t="str">
        <f>IFERROR(IF(COUNTIF(個人情報!$BI$5:$BI$401,"登録番号" &amp; リスト!O9838)&gt;=1,"",IF(VLOOKUP(O9838,登録者リスト!$A$1:$D$43729,4,FALSE)=基本情報!$D$6,O9838,"")),"")</f>
        <v/>
      </c>
    </row>
    <row r="9839" spans="15:16" x14ac:dyDescent="0.15">
      <c r="O9839">
        <v>9838</v>
      </c>
      <c r="P9839" t="str">
        <f>IFERROR(IF(COUNTIF(個人情報!$BI$5:$BI$401,"登録番号" &amp; リスト!O9839)&gt;=1,"",IF(VLOOKUP(O9839,登録者リスト!$A$1:$D$43729,4,FALSE)=基本情報!$D$6,O9839,"")),"")</f>
        <v/>
      </c>
    </row>
    <row r="9840" spans="15:16" x14ac:dyDescent="0.15">
      <c r="O9840">
        <v>9839</v>
      </c>
      <c r="P9840" t="str">
        <f>IFERROR(IF(COUNTIF(個人情報!$BI$5:$BI$401,"登録番号" &amp; リスト!O9840)&gt;=1,"",IF(VLOOKUP(O9840,登録者リスト!$A$1:$D$43729,4,FALSE)=基本情報!$D$6,O9840,"")),"")</f>
        <v/>
      </c>
    </row>
    <row r="9841" spans="15:16" x14ac:dyDescent="0.15">
      <c r="O9841">
        <v>9840</v>
      </c>
      <c r="P9841" t="str">
        <f>IFERROR(IF(COUNTIF(個人情報!$BI$5:$BI$401,"登録番号" &amp; リスト!O9841)&gt;=1,"",IF(VLOOKUP(O9841,登録者リスト!$A$1:$D$43729,4,FALSE)=基本情報!$D$6,O9841,"")),"")</f>
        <v/>
      </c>
    </row>
    <row r="9842" spans="15:16" x14ac:dyDescent="0.15">
      <c r="O9842">
        <v>9841</v>
      </c>
      <c r="P9842" t="str">
        <f>IFERROR(IF(COUNTIF(個人情報!$BI$5:$BI$401,"登録番号" &amp; リスト!O9842)&gt;=1,"",IF(VLOOKUP(O9842,登録者リスト!$A$1:$D$43729,4,FALSE)=基本情報!$D$6,O9842,"")),"")</f>
        <v/>
      </c>
    </row>
    <row r="9843" spans="15:16" x14ac:dyDescent="0.15">
      <c r="O9843">
        <v>9842</v>
      </c>
      <c r="P9843" t="str">
        <f>IFERROR(IF(COUNTIF(個人情報!$BI$5:$BI$401,"登録番号" &amp; リスト!O9843)&gt;=1,"",IF(VLOOKUP(O9843,登録者リスト!$A$1:$D$43729,4,FALSE)=基本情報!$D$6,O9843,"")),"")</f>
        <v/>
      </c>
    </row>
    <row r="9844" spans="15:16" x14ac:dyDescent="0.15">
      <c r="O9844">
        <v>9843</v>
      </c>
      <c r="P9844" t="str">
        <f>IFERROR(IF(COUNTIF(個人情報!$BI$5:$BI$401,"登録番号" &amp; リスト!O9844)&gt;=1,"",IF(VLOOKUP(O9844,登録者リスト!$A$1:$D$43729,4,FALSE)=基本情報!$D$6,O9844,"")),"")</f>
        <v/>
      </c>
    </row>
    <row r="9845" spans="15:16" x14ac:dyDescent="0.15">
      <c r="O9845">
        <v>9844</v>
      </c>
      <c r="P9845" t="str">
        <f>IFERROR(IF(COUNTIF(個人情報!$BI$5:$BI$401,"登録番号" &amp; リスト!O9845)&gt;=1,"",IF(VLOOKUP(O9845,登録者リスト!$A$1:$D$43729,4,FALSE)=基本情報!$D$6,O9845,"")),"")</f>
        <v/>
      </c>
    </row>
    <row r="9846" spans="15:16" x14ac:dyDescent="0.15">
      <c r="O9846">
        <v>9845</v>
      </c>
      <c r="P9846" t="str">
        <f>IFERROR(IF(COUNTIF(個人情報!$BI$5:$BI$401,"登録番号" &amp; リスト!O9846)&gt;=1,"",IF(VLOOKUP(O9846,登録者リスト!$A$1:$D$43729,4,FALSE)=基本情報!$D$6,O9846,"")),"")</f>
        <v/>
      </c>
    </row>
    <row r="9847" spans="15:16" x14ac:dyDescent="0.15">
      <c r="O9847">
        <v>9846</v>
      </c>
      <c r="P9847" t="str">
        <f>IFERROR(IF(COUNTIF(個人情報!$BI$5:$BI$401,"登録番号" &amp; リスト!O9847)&gt;=1,"",IF(VLOOKUP(O9847,登録者リスト!$A$1:$D$43729,4,FALSE)=基本情報!$D$6,O9847,"")),"")</f>
        <v/>
      </c>
    </row>
    <row r="9848" spans="15:16" x14ac:dyDescent="0.15">
      <c r="O9848">
        <v>9847</v>
      </c>
      <c r="P9848" t="str">
        <f>IFERROR(IF(COUNTIF(個人情報!$BI$5:$BI$401,"登録番号" &amp; リスト!O9848)&gt;=1,"",IF(VLOOKUP(O9848,登録者リスト!$A$1:$D$43729,4,FALSE)=基本情報!$D$6,O9848,"")),"")</f>
        <v/>
      </c>
    </row>
    <row r="9849" spans="15:16" x14ac:dyDescent="0.15">
      <c r="O9849">
        <v>9848</v>
      </c>
      <c r="P9849" t="str">
        <f>IFERROR(IF(COUNTIF(個人情報!$BI$5:$BI$401,"登録番号" &amp; リスト!O9849)&gt;=1,"",IF(VLOOKUP(O9849,登録者リスト!$A$1:$D$43729,4,FALSE)=基本情報!$D$6,O9849,"")),"")</f>
        <v/>
      </c>
    </row>
    <row r="9850" spans="15:16" x14ac:dyDescent="0.15">
      <c r="O9850">
        <v>9849</v>
      </c>
      <c r="P9850" t="str">
        <f>IFERROR(IF(COUNTIF(個人情報!$BI$5:$BI$401,"登録番号" &amp; リスト!O9850)&gt;=1,"",IF(VLOOKUP(O9850,登録者リスト!$A$1:$D$43729,4,FALSE)=基本情報!$D$6,O9850,"")),"")</f>
        <v/>
      </c>
    </row>
    <row r="9851" spans="15:16" x14ac:dyDescent="0.15">
      <c r="O9851">
        <v>9850</v>
      </c>
      <c r="P9851" t="str">
        <f>IFERROR(IF(COUNTIF(個人情報!$BI$5:$BI$401,"登録番号" &amp; リスト!O9851)&gt;=1,"",IF(VLOOKUP(O9851,登録者リスト!$A$1:$D$43729,4,FALSE)=基本情報!$D$6,O9851,"")),"")</f>
        <v/>
      </c>
    </row>
    <row r="9852" spans="15:16" x14ac:dyDescent="0.15">
      <c r="O9852">
        <v>9851</v>
      </c>
      <c r="P9852" t="str">
        <f>IFERROR(IF(COUNTIF(個人情報!$BI$5:$BI$401,"登録番号" &amp; リスト!O9852)&gt;=1,"",IF(VLOOKUP(O9852,登録者リスト!$A$1:$D$43729,4,FALSE)=基本情報!$D$6,O9852,"")),"")</f>
        <v/>
      </c>
    </row>
    <row r="9853" spans="15:16" x14ac:dyDescent="0.15">
      <c r="O9853">
        <v>9852</v>
      </c>
      <c r="P9853" t="str">
        <f>IFERROR(IF(COUNTIF(個人情報!$BI$5:$BI$401,"登録番号" &amp; リスト!O9853)&gt;=1,"",IF(VLOOKUP(O9853,登録者リスト!$A$1:$D$43729,4,FALSE)=基本情報!$D$6,O9853,"")),"")</f>
        <v/>
      </c>
    </row>
    <row r="9854" spans="15:16" x14ac:dyDescent="0.15">
      <c r="O9854">
        <v>9853</v>
      </c>
      <c r="P9854" t="str">
        <f>IFERROR(IF(COUNTIF(個人情報!$BI$5:$BI$401,"登録番号" &amp; リスト!O9854)&gt;=1,"",IF(VLOOKUP(O9854,登録者リスト!$A$1:$D$43729,4,FALSE)=基本情報!$D$6,O9854,"")),"")</f>
        <v/>
      </c>
    </row>
    <row r="9855" spans="15:16" x14ac:dyDescent="0.15">
      <c r="O9855">
        <v>9854</v>
      </c>
      <c r="P9855" t="str">
        <f>IFERROR(IF(COUNTIF(個人情報!$BI$5:$BI$401,"登録番号" &amp; リスト!O9855)&gt;=1,"",IF(VLOOKUP(O9855,登録者リスト!$A$1:$D$43729,4,FALSE)=基本情報!$D$6,O9855,"")),"")</f>
        <v/>
      </c>
    </row>
    <row r="9856" spans="15:16" x14ac:dyDescent="0.15">
      <c r="O9856">
        <v>9855</v>
      </c>
      <c r="P9856" t="str">
        <f>IFERROR(IF(COUNTIF(個人情報!$BI$5:$BI$401,"登録番号" &amp; リスト!O9856)&gt;=1,"",IF(VLOOKUP(O9856,登録者リスト!$A$1:$D$43729,4,FALSE)=基本情報!$D$6,O9856,"")),"")</f>
        <v/>
      </c>
    </row>
    <row r="9857" spans="15:16" x14ac:dyDescent="0.15">
      <c r="O9857">
        <v>9856</v>
      </c>
      <c r="P9857" t="str">
        <f>IFERROR(IF(COUNTIF(個人情報!$BI$5:$BI$401,"登録番号" &amp; リスト!O9857)&gt;=1,"",IF(VLOOKUP(O9857,登録者リスト!$A$1:$D$43729,4,FALSE)=基本情報!$D$6,O9857,"")),"")</f>
        <v/>
      </c>
    </row>
    <row r="9858" spans="15:16" x14ac:dyDescent="0.15">
      <c r="O9858">
        <v>9857</v>
      </c>
      <c r="P9858" t="str">
        <f>IFERROR(IF(COUNTIF(個人情報!$BI$5:$BI$401,"登録番号" &amp; リスト!O9858)&gt;=1,"",IF(VLOOKUP(O9858,登録者リスト!$A$1:$D$43729,4,FALSE)=基本情報!$D$6,O9858,"")),"")</f>
        <v/>
      </c>
    </row>
    <row r="9859" spans="15:16" x14ac:dyDescent="0.15">
      <c r="O9859">
        <v>9858</v>
      </c>
      <c r="P9859" t="str">
        <f>IFERROR(IF(COUNTIF(個人情報!$BI$5:$BI$401,"登録番号" &amp; リスト!O9859)&gt;=1,"",IF(VLOOKUP(O9859,登録者リスト!$A$1:$D$43729,4,FALSE)=基本情報!$D$6,O9859,"")),"")</f>
        <v/>
      </c>
    </row>
    <row r="9860" spans="15:16" x14ac:dyDescent="0.15">
      <c r="O9860">
        <v>9859</v>
      </c>
      <c r="P9860" t="str">
        <f>IFERROR(IF(COUNTIF(個人情報!$BI$5:$BI$401,"登録番号" &amp; リスト!O9860)&gt;=1,"",IF(VLOOKUP(O9860,登録者リスト!$A$1:$D$43729,4,FALSE)=基本情報!$D$6,O9860,"")),"")</f>
        <v/>
      </c>
    </row>
    <row r="9861" spans="15:16" x14ac:dyDescent="0.15">
      <c r="O9861">
        <v>9860</v>
      </c>
      <c r="P9861" t="str">
        <f>IFERROR(IF(COUNTIF(個人情報!$BI$5:$BI$401,"登録番号" &amp; リスト!O9861)&gt;=1,"",IF(VLOOKUP(O9861,登録者リスト!$A$1:$D$43729,4,FALSE)=基本情報!$D$6,O9861,"")),"")</f>
        <v/>
      </c>
    </row>
    <row r="9862" spans="15:16" x14ac:dyDescent="0.15">
      <c r="O9862">
        <v>9861</v>
      </c>
      <c r="P9862" t="str">
        <f>IFERROR(IF(COUNTIF(個人情報!$BI$5:$BI$401,"登録番号" &amp; リスト!O9862)&gt;=1,"",IF(VLOOKUP(O9862,登録者リスト!$A$1:$D$43729,4,FALSE)=基本情報!$D$6,O9862,"")),"")</f>
        <v/>
      </c>
    </row>
    <row r="9863" spans="15:16" x14ac:dyDescent="0.15">
      <c r="O9863">
        <v>9862</v>
      </c>
      <c r="P9863" t="str">
        <f>IFERROR(IF(COUNTIF(個人情報!$BI$5:$BI$401,"登録番号" &amp; リスト!O9863)&gt;=1,"",IF(VLOOKUP(O9863,登録者リスト!$A$1:$D$43729,4,FALSE)=基本情報!$D$6,O9863,"")),"")</f>
        <v/>
      </c>
    </row>
    <row r="9864" spans="15:16" x14ac:dyDescent="0.15">
      <c r="O9864">
        <v>9863</v>
      </c>
      <c r="P9864" t="str">
        <f>IFERROR(IF(COUNTIF(個人情報!$BI$5:$BI$401,"登録番号" &amp; リスト!O9864)&gt;=1,"",IF(VLOOKUP(O9864,登録者リスト!$A$1:$D$43729,4,FALSE)=基本情報!$D$6,O9864,"")),"")</f>
        <v/>
      </c>
    </row>
    <row r="9865" spans="15:16" x14ac:dyDescent="0.15">
      <c r="O9865">
        <v>9864</v>
      </c>
      <c r="P9865" t="str">
        <f>IFERROR(IF(COUNTIF(個人情報!$BI$5:$BI$401,"登録番号" &amp; リスト!O9865)&gt;=1,"",IF(VLOOKUP(O9865,登録者リスト!$A$1:$D$43729,4,FALSE)=基本情報!$D$6,O9865,"")),"")</f>
        <v/>
      </c>
    </row>
    <row r="9866" spans="15:16" x14ac:dyDescent="0.15">
      <c r="O9866">
        <v>9865</v>
      </c>
      <c r="P9866" t="str">
        <f>IFERROR(IF(COUNTIF(個人情報!$BI$5:$BI$401,"登録番号" &amp; リスト!O9866)&gt;=1,"",IF(VLOOKUP(O9866,登録者リスト!$A$1:$D$43729,4,FALSE)=基本情報!$D$6,O9866,"")),"")</f>
        <v/>
      </c>
    </row>
    <row r="9867" spans="15:16" x14ac:dyDescent="0.15">
      <c r="O9867">
        <v>9866</v>
      </c>
      <c r="P9867" t="str">
        <f>IFERROR(IF(COUNTIF(個人情報!$BI$5:$BI$401,"登録番号" &amp; リスト!O9867)&gt;=1,"",IF(VLOOKUP(O9867,登録者リスト!$A$1:$D$43729,4,FALSE)=基本情報!$D$6,O9867,"")),"")</f>
        <v/>
      </c>
    </row>
    <row r="9868" spans="15:16" x14ac:dyDescent="0.15">
      <c r="O9868">
        <v>9867</v>
      </c>
      <c r="P9868" t="str">
        <f>IFERROR(IF(COUNTIF(個人情報!$BI$5:$BI$401,"登録番号" &amp; リスト!O9868)&gt;=1,"",IF(VLOOKUP(O9868,登録者リスト!$A$1:$D$43729,4,FALSE)=基本情報!$D$6,O9868,"")),"")</f>
        <v/>
      </c>
    </row>
    <row r="9869" spans="15:16" x14ac:dyDescent="0.15">
      <c r="O9869">
        <v>9868</v>
      </c>
      <c r="P9869" t="str">
        <f>IFERROR(IF(COUNTIF(個人情報!$BI$5:$BI$401,"登録番号" &amp; リスト!O9869)&gt;=1,"",IF(VLOOKUP(O9869,登録者リスト!$A$1:$D$43729,4,FALSE)=基本情報!$D$6,O9869,"")),"")</f>
        <v/>
      </c>
    </row>
    <row r="9870" spans="15:16" x14ac:dyDescent="0.15">
      <c r="O9870">
        <v>9869</v>
      </c>
      <c r="P9870" t="str">
        <f>IFERROR(IF(COUNTIF(個人情報!$BI$5:$BI$401,"登録番号" &amp; リスト!O9870)&gt;=1,"",IF(VLOOKUP(O9870,登録者リスト!$A$1:$D$43729,4,FALSE)=基本情報!$D$6,O9870,"")),"")</f>
        <v/>
      </c>
    </row>
    <row r="9871" spans="15:16" x14ac:dyDescent="0.15">
      <c r="O9871">
        <v>9870</v>
      </c>
      <c r="P9871" t="str">
        <f>IFERROR(IF(COUNTIF(個人情報!$BI$5:$BI$401,"登録番号" &amp; リスト!O9871)&gt;=1,"",IF(VLOOKUP(O9871,登録者リスト!$A$1:$D$43729,4,FALSE)=基本情報!$D$6,O9871,"")),"")</f>
        <v/>
      </c>
    </row>
    <row r="9872" spans="15:16" x14ac:dyDescent="0.15">
      <c r="O9872">
        <v>9871</v>
      </c>
      <c r="P9872" t="str">
        <f>IFERROR(IF(COUNTIF(個人情報!$BI$5:$BI$401,"登録番号" &amp; リスト!O9872)&gt;=1,"",IF(VLOOKUP(O9872,登録者リスト!$A$1:$D$43729,4,FALSE)=基本情報!$D$6,O9872,"")),"")</f>
        <v/>
      </c>
    </row>
    <row r="9873" spans="15:16" x14ac:dyDescent="0.15">
      <c r="O9873">
        <v>9872</v>
      </c>
      <c r="P9873" t="str">
        <f>IFERROR(IF(COUNTIF(個人情報!$BI$5:$BI$401,"登録番号" &amp; リスト!O9873)&gt;=1,"",IF(VLOOKUP(O9873,登録者リスト!$A$1:$D$43729,4,FALSE)=基本情報!$D$6,O9873,"")),"")</f>
        <v/>
      </c>
    </row>
    <row r="9874" spans="15:16" x14ac:dyDescent="0.15">
      <c r="O9874">
        <v>9873</v>
      </c>
      <c r="P9874" t="str">
        <f>IFERROR(IF(COUNTIF(個人情報!$BI$5:$BI$401,"登録番号" &amp; リスト!O9874)&gt;=1,"",IF(VLOOKUP(O9874,登録者リスト!$A$1:$D$43729,4,FALSE)=基本情報!$D$6,O9874,"")),"")</f>
        <v/>
      </c>
    </row>
    <row r="9875" spans="15:16" x14ac:dyDescent="0.15">
      <c r="O9875">
        <v>9874</v>
      </c>
      <c r="P9875" t="str">
        <f>IFERROR(IF(COUNTIF(個人情報!$BI$5:$BI$401,"登録番号" &amp; リスト!O9875)&gt;=1,"",IF(VLOOKUP(O9875,登録者リスト!$A$1:$D$43729,4,FALSE)=基本情報!$D$6,O9875,"")),"")</f>
        <v/>
      </c>
    </row>
    <row r="9876" spans="15:16" x14ac:dyDescent="0.15">
      <c r="O9876">
        <v>9875</v>
      </c>
      <c r="P9876" t="str">
        <f>IFERROR(IF(COUNTIF(個人情報!$BI$5:$BI$401,"登録番号" &amp; リスト!O9876)&gt;=1,"",IF(VLOOKUP(O9876,登録者リスト!$A$1:$D$43729,4,FALSE)=基本情報!$D$6,O9876,"")),"")</f>
        <v/>
      </c>
    </row>
    <row r="9877" spans="15:16" x14ac:dyDescent="0.15">
      <c r="O9877">
        <v>9876</v>
      </c>
      <c r="P9877" t="str">
        <f>IFERROR(IF(COUNTIF(個人情報!$BI$5:$BI$401,"登録番号" &amp; リスト!O9877)&gt;=1,"",IF(VLOOKUP(O9877,登録者リスト!$A$1:$D$43729,4,FALSE)=基本情報!$D$6,O9877,"")),"")</f>
        <v/>
      </c>
    </row>
    <row r="9878" spans="15:16" x14ac:dyDescent="0.15">
      <c r="O9878">
        <v>9877</v>
      </c>
      <c r="P9878" t="str">
        <f>IFERROR(IF(COUNTIF(個人情報!$BI$5:$BI$401,"登録番号" &amp; リスト!O9878)&gt;=1,"",IF(VLOOKUP(O9878,登録者リスト!$A$1:$D$43729,4,FALSE)=基本情報!$D$6,O9878,"")),"")</f>
        <v/>
      </c>
    </row>
    <row r="9879" spans="15:16" x14ac:dyDescent="0.15">
      <c r="O9879">
        <v>9878</v>
      </c>
      <c r="P9879" t="str">
        <f>IFERROR(IF(COUNTIF(個人情報!$BI$5:$BI$401,"登録番号" &amp; リスト!O9879)&gt;=1,"",IF(VLOOKUP(O9879,登録者リスト!$A$1:$D$43729,4,FALSE)=基本情報!$D$6,O9879,"")),"")</f>
        <v/>
      </c>
    </row>
    <row r="9880" spans="15:16" x14ac:dyDescent="0.15">
      <c r="O9880">
        <v>9879</v>
      </c>
      <c r="P9880" t="str">
        <f>IFERROR(IF(COUNTIF(個人情報!$BI$5:$BI$401,"登録番号" &amp; リスト!O9880)&gt;=1,"",IF(VLOOKUP(O9880,登録者リスト!$A$1:$D$43729,4,FALSE)=基本情報!$D$6,O9880,"")),"")</f>
        <v/>
      </c>
    </row>
    <row r="9881" spans="15:16" x14ac:dyDescent="0.15">
      <c r="O9881">
        <v>9880</v>
      </c>
      <c r="P9881" t="str">
        <f>IFERROR(IF(COUNTIF(個人情報!$BI$5:$BI$401,"登録番号" &amp; リスト!O9881)&gt;=1,"",IF(VLOOKUP(O9881,登録者リスト!$A$1:$D$43729,4,FALSE)=基本情報!$D$6,O9881,"")),"")</f>
        <v/>
      </c>
    </row>
    <row r="9882" spans="15:16" x14ac:dyDescent="0.15">
      <c r="O9882">
        <v>9881</v>
      </c>
      <c r="P9882" t="str">
        <f>IFERROR(IF(COUNTIF(個人情報!$BI$5:$BI$401,"登録番号" &amp; リスト!O9882)&gt;=1,"",IF(VLOOKUP(O9882,登録者リスト!$A$1:$D$43729,4,FALSE)=基本情報!$D$6,O9882,"")),"")</f>
        <v/>
      </c>
    </row>
    <row r="9883" spans="15:16" x14ac:dyDescent="0.15">
      <c r="O9883">
        <v>9882</v>
      </c>
      <c r="P9883" t="str">
        <f>IFERROR(IF(COUNTIF(個人情報!$BI$5:$BI$401,"登録番号" &amp; リスト!O9883)&gt;=1,"",IF(VLOOKUP(O9883,登録者リスト!$A$1:$D$43729,4,FALSE)=基本情報!$D$6,O9883,"")),"")</f>
        <v/>
      </c>
    </row>
    <row r="9884" spans="15:16" x14ac:dyDescent="0.15">
      <c r="O9884">
        <v>9883</v>
      </c>
      <c r="P9884" t="str">
        <f>IFERROR(IF(COUNTIF(個人情報!$BI$5:$BI$401,"登録番号" &amp; リスト!O9884)&gt;=1,"",IF(VLOOKUP(O9884,登録者リスト!$A$1:$D$43729,4,FALSE)=基本情報!$D$6,O9884,"")),"")</f>
        <v/>
      </c>
    </row>
    <row r="9885" spans="15:16" x14ac:dyDescent="0.15">
      <c r="O9885">
        <v>9884</v>
      </c>
      <c r="P9885" t="str">
        <f>IFERROR(IF(COUNTIF(個人情報!$BI$5:$BI$401,"登録番号" &amp; リスト!O9885)&gt;=1,"",IF(VLOOKUP(O9885,登録者リスト!$A$1:$D$43729,4,FALSE)=基本情報!$D$6,O9885,"")),"")</f>
        <v/>
      </c>
    </row>
    <row r="9886" spans="15:16" x14ac:dyDescent="0.15">
      <c r="O9886">
        <v>9885</v>
      </c>
      <c r="P9886" t="str">
        <f>IFERROR(IF(COUNTIF(個人情報!$BI$5:$BI$401,"登録番号" &amp; リスト!O9886)&gt;=1,"",IF(VLOOKUP(O9886,登録者リスト!$A$1:$D$43729,4,FALSE)=基本情報!$D$6,O9886,"")),"")</f>
        <v/>
      </c>
    </row>
    <row r="9887" spans="15:16" x14ac:dyDescent="0.15">
      <c r="O9887">
        <v>9886</v>
      </c>
      <c r="P9887" t="str">
        <f>IFERROR(IF(COUNTIF(個人情報!$BI$5:$BI$401,"登録番号" &amp; リスト!O9887)&gt;=1,"",IF(VLOOKUP(O9887,登録者リスト!$A$1:$D$43729,4,FALSE)=基本情報!$D$6,O9887,"")),"")</f>
        <v/>
      </c>
    </row>
    <row r="9888" spans="15:16" x14ac:dyDescent="0.15">
      <c r="O9888">
        <v>9887</v>
      </c>
      <c r="P9888" t="str">
        <f>IFERROR(IF(COUNTIF(個人情報!$BI$5:$BI$401,"登録番号" &amp; リスト!O9888)&gt;=1,"",IF(VLOOKUP(O9888,登録者リスト!$A$1:$D$43729,4,FALSE)=基本情報!$D$6,O9888,"")),"")</f>
        <v/>
      </c>
    </row>
    <row r="9889" spans="15:16" x14ac:dyDescent="0.15">
      <c r="O9889">
        <v>9888</v>
      </c>
      <c r="P9889" t="str">
        <f>IFERROR(IF(COUNTIF(個人情報!$BI$5:$BI$401,"登録番号" &amp; リスト!O9889)&gt;=1,"",IF(VLOOKUP(O9889,登録者リスト!$A$1:$D$43729,4,FALSE)=基本情報!$D$6,O9889,"")),"")</f>
        <v/>
      </c>
    </row>
    <row r="9890" spans="15:16" x14ac:dyDescent="0.15">
      <c r="O9890">
        <v>9889</v>
      </c>
      <c r="P9890" t="str">
        <f>IFERROR(IF(COUNTIF(個人情報!$BI$5:$BI$401,"登録番号" &amp; リスト!O9890)&gt;=1,"",IF(VLOOKUP(O9890,登録者リスト!$A$1:$D$43729,4,FALSE)=基本情報!$D$6,O9890,"")),"")</f>
        <v/>
      </c>
    </row>
    <row r="9891" spans="15:16" x14ac:dyDescent="0.15">
      <c r="O9891">
        <v>9890</v>
      </c>
      <c r="P9891" t="str">
        <f>IFERROR(IF(COUNTIF(個人情報!$BI$5:$BI$401,"登録番号" &amp; リスト!O9891)&gt;=1,"",IF(VLOOKUP(O9891,登録者リスト!$A$1:$D$43729,4,FALSE)=基本情報!$D$6,O9891,"")),"")</f>
        <v/>
      </c>
    </row>
    <row r="9892" spans="15:16" x14ac:dyDescent="0.15">
      <c r="O9892">
        <v>9891</v>
      </c>
      <c r="P9892" t="str">
        <f>IFERROR(IF(COUNTIF(個人情報!$BI$5:$BI$401,"登録番号" &amp; リスト!O9892)&gt;=1,"",IF(VLOOKUP(O9892,登録者リスト!$A$1:$D$43729,4,FALSE)=基本情報!$D$6,O9892,"")),"")</f>
        <v/>
      </c>
    </row>
    <row r="9893" spans="15:16" x14ac:dyDescent="0.15">
      <c r="O9893">
        <v>9892</v>
      </c>
      <c r="P9893" t="str">
        <f>IFERROR(IF(COUNTIF(個人情報!$BI$5:$BI$401,"登録番号" &amp; リスト!O9893)&gt;=1,"",IF(VLOOKUP(O9893,登録者リスト!$A$1:$D$43729,4,FALSE)=基本情報!$D$6,O9893,"")),"")</f>
        <v/>
      </c>
    </row>
    <row r="9894" spans="15:16" x14ac:dyDescent="0.15">
      <c r="O9894">
        <v>9893</v>
      </c>
      <c r="P9894" t="str">
        <f>IFERROR(IF(COUNTIF(個人情報!$BI$5:$BI$401,"登録番号" &amp; リスト!O9894)&gt;=1,"",IF(VLOOKUP(O9894,登録者リスト!$A$1:$D$43729,4,FALSE)=基本情報!$D$6,O9894,"")),"")</f>
        <v/>
      </c>
    </row>
    <row r="9895" spans="15:16" x14ac:dyDescent="0.15">
      <c r="O9895">
        <v>9894</v>
      </c>
      <c r="P9895" t="str">
        <f>IFERROR(IF(COUNTIF(個人情報!$BI$5:$BI$401,"登録番号" &amp; リスト!O9895)&gt;=1,"",IF(VLOOKUP(O9895,登録者リスト!$A$1:$D$43729,4,FALSE)=基本情報!$D$6,O9895,"")),"")</f>
        <v/>
      </c>
    </row>
    <row r="9896" spans="15:16" x14ac:dyDescent="0.15">
      <c r="O9896">
        <v>9895</v>
      </c>
      <c r="P9896" t="str">
        <f>IFERROR(IF(COUNTIF(個人情報!$BI$5:$BI$401,"登録番号" &amp; リスト!O9896)&gt;=1,"",IF(VLOOKUP(O9896,登録者リスト!$A$1:$D$43729,4,FALSE)=基本情報!$D$6,O9896,"")),"")</f>
        <v/>
      </c>
    </row>
    <row r="9897" spans="15:16" x14ac:dyDescent="0.15">
      <c r="O9897">
        <v>9896</v>
      </c>
      <c r="P9897" t="str">
        <f>IFERROR(IF(COUNTIF(個人情報!$BI$5:$BI$401,"登録番号" &amp; リスト!O9897)&gt;=1,"",IF(VLOOKUP(O9897,登録者リスト!$A$1:$D$43729,4,FALSE)=基本情報!$D$6,O9897,"")),"")</f>
        <v/>
      </c>
    </row>
    <row r="9898" spans="15:16" x14ac:dyDescent="0.15">
      <c r="O9898">
        <v>9897</v>
      </c>
      <c r="P9898" t="str">
        <f>IFERROR(IF(COUNTIF(個人情報!$BI$5:$BI$401,"登録番号" &amp; リスト!O9898)&gt;=1,"",IF(VLOOKUP(O9898,登録者リスト!$A$1:$D$43729,4,FALSE)=基本情報!$D$6,O9898,"")),"")</f>
        <v/>
      </c>
    </row>
    <row r="9899" spans="15:16" x14ac:dyDescent="0.15">
      <c r="O9899">
        <v>9898</v>
      </c>
      <c r="P9899" t="str">
        <f>IFERROR(IF(COUNTIF(個人情報!$BI$5:$BI$401,"登録番号" &amp; リスト!O9899)&gt;=1,"",IF(VLOOKUP(O9899,登録者リスト!$A$1:$D$43729,4,FALSE)=基本情報!$D$6,O9899,"")),"")</f>
        <v/>
      </c>
    </row>
    <row r="9900" spans="15:16" x14ac:dyDescent="0.15">
      <c r="O9900">
        <v>9899</v>
      </c>
      <c r="P9900" t="str">
        <f>IFERROR(IF(COUNTIF(個人情報!$BI$5:$BI$401,"登録番号" &amp; リスト!O9900)&gt;=1,"",IF(VLOOKUP(O9900,登録者リスト!$A$1:$D$43729,4,FALSE)=基本情報!$D$6,O9900,"")),"")</f>
        <v/>
      </c>
    </row>
    <row r="9901" spans="15:16" x14ac:dyDescent="0.15">
      <c r="O9901">
        <v>9900</v>
      </c>
      <c r="P9901" t="str">
        <f>IFERROR(IF(COUNTIF(個人情報!$BI$5:$BI$401,"登録番号" &amp; リスト!O9901)&gt;=1,"",IF(VLOOKUP(O9901,登録者リスト!$A$1:$D$43729,4,FALSE)=基本情報!$D$6,O9901,"")),"")</f>
        <v/>
      </c>
    </row>
    <row r="9902" spans="15:16" x14ac:dyDescent="0.15">
      <c r="O9902">
        <v>9901</v>
      </c>
      <c r="P9902" t="str">
        <f>IFERROR(IF(COUNTIF(個人情報!$BI$5:$BI$401,"登録番号" &amp; リスト!O9902)&gt;=1,"",IF(VLOOKUP(O9902,登録者リスト!$A$1:$D$43729,4,FALSE)=基本情報!$D$6,O9902,"")),"")</f>
        <v/>
      </c>
    </row>
    <row r="9903" spans="15:16" x14ac:dyDescent="0.15">
      <c r="O9903">
        <v>9902</v>
      </c>
      <c r="P9903" t="str">
        <f>IFERROR(IF(COUNTIF(個人情報!$BI$5:$BI$401,"登録番号" &amp; リスト!O9903)&gt;=1,"",IF(VLOOKUP(O9903,登録者リスト!$A$1:$D$43729,4,FALSE)=基本情報!$D$6,O9903,"")),"")</f>
        <v/>
      </c>
    </row>
    <row r="9904" spans="15:16" x14ac:dyDescent="0.15">
      <c r="O9904">
        <v>9903</v>
      </c>
      <c r="P9904" t="str">
        <f>IFERROR(IF(COUNTIF(個人情報!$BI$5:$BI$401,"登録番号" &amp; リスト!O9904)&gt;=1,"",IF(VLOOKUP(O9904,登録者リスト!$A$1:$D$43729,4,FALSE)=基本情報!$D$6,O9904,"")),"")</f>
        <v/>
      </c>
    </row>
    <row r="9905" spans="15:16" x14ac:dyDescent="0.15">
      <c r="O9905">
        <v>9904</v>
      </c>
      <c r="P9905" t="str">
        <f>IFERROR(IF(COUNTIF(個人情報!$BI$5:$BI$401,"登録番号" &amp; リスト!O9905)&gt;=1,"",IF(VLOOKUP(O9905,登録者リスト!$A$1:$D$43729,4,FALSE)=基本情報!$D$6,O9905,"")),"")</f>
        <v/>
      </c>
    </row>
    <row r="9906" spans="15:16" x14ac:dyDescent="0.15">
      <c r="O9906">
        <v>9905</v>
      </c>
      <c r="P9906" t="str">
        <f>IFERROR(IF(COUNTIF(個人情報!$BI$5:$BI$401,"登録番号" &amp; リスト!O9906)&gt;=1,"",IF(VLOOKUP(O9906,登録者リスト!$A$1:$D$43729,4,FALSE)=基本情報!$D$6,O9906,"")),"")</f>
        <v/>
      </c>
    </row>
    <row r="9907" spans="15:16" x14ac:dyDescent="0.15">
      <c r="O9907">
        <v>9906</v>
      </c>
      <c r="P9907" t="str">
        <f>IFERROR(IF(COUNTIF(個人情報!$BI$5:$BI$401,"登録番号" &amp; リスト!O9907)&gt;=1,"",IF(VLOOKUP(O9907,登録者リスト!$A$1:$D$43729,4,FALSE)=基本情報!$D$6,O9907,"")),"")</f>
        <v/>
      </c>
    </row>
    <row r="9908" spans="15:16" x14ac:dyDescent="0.15">
      <c r="O9908">
        <v>9907</v>
      </c>
      <c r="P9908" t="str">
        <f>IFERROR(IF(COUNTIF(個人情報!$BI$5:$BI$401,"登録番号" &amp; リスト!O9908)&gt;=1,"",IF(VLOOKUP(O9908,登録者リスト!$A$1:$D$43729,4,FALSE)=基本情報!$D$6,O9908,"")),"")</f>
        <v/>
      </c>
    </row>
    <row r="9909" spans="15:16" x14ac:dyDescent="0.15">
      <c r="O9909">
        <v>9908</v>
      </c>
      <c r="P9909" t="str">
        <f>IFERROR(IF(COUNTIF(個人情報!$BI$5:$BI$401,"登録番号" &amp; リスト!O9909)&gt;=1,"",IF(VLOOKUP(O9909,登録者リスト!$A$1:$D$43729,4,FALSE)=基本情報!$D$6,O9909,"")),"")</f>
        <v/>
      </c>
    </row>
    <row r="9910" spans="15:16" x14ac:dyDescent="0.15">
      <c r="O9910">
        <v>9909</v>
      </c>
      <c r="P9910" t="str">
        <f>IFERROR(IF(COUNTIF(個人情報!$BI$5:$BI$401,"登録番号" &amp; リスト!O9910)&gt;=1,"",IF(VLOOKUP(O9910,登録者リスト!$A$1:$D$43729,4,FALSE)=基本情報!$D$6,O9910,"")),"")</f>
        <v/>
      </c>
    </row>
    <row r="9911" spans="15:16" x14ac:dyDescent="0.15">
      <c r="O9911">
        <v>9910</v>
      </c>
      <c r="P9911" t="str">
        <f>IFERROR(IF(COUNTIF(個人情報!$BI$5:$BI$401,"登録番号" &amp; リスト!O9911)&gt;=1,"",IF(VLOOKUP(O9911,登録者リスト!$A$1:$D$43729,4,FALSE)=基本情報!$D$6,O9911,"")),"")</f>
        <v/>
      </c>
    </row>
    <row r="9912" spans="15:16" x14ac:dyDescent="0.15">
      <c r="O9912">
        <v>9911</v>
      </c>
      <c r="P9912" t="str">
        <f>IFERROR(IF(COUNTIF(個人情報!$BI$5:$BI$401,"登録番号" &amp; リスト!O9912)&gt;=1,"",IF(VLOOKUP(O9912,登録者リスト!$A$1:$D$43729,4,FALSE)=基本情報!$D$6,O9912,"")),"")</f>
        <v/>
      </c>
    </row>
    <row r="9913" spans="15:16" x14ac:dyDescent="0.15">
      <c r="O9913">
        <v>9912</v>
      </c>
      <c r="P9913" t="str">
        <f>IFERROR(IF(COUNTIF(個人情報!$BI$5:$BI$401,"登録番号" &amp; リスト!O9913)&gt;=1,"",IF(VLOOKUP(O9913,登録者リスト!$A$1:$D$43729,4,FALSE)=基本情報!$D$6,O9913,"")),"")</f>
        <v/>
      </c>
    </row>
    <row r="9914" spans="15:16" x14ac:dyDescent="0.15">
      <c r="O9914">
        <v>9913</v>
      </c>
      <c r="P9914" t="str">
        <f>IFERROR(IF(COUNTIF(個人情報!$BI$5:$BI$401,"登録番号" &amp; リスト!O9914)&gt;=1,"",IF(VLOOKUP(O9914,登録者リスト!$A$1:$D$43729,4,FALSE)=基本情報!$D$6,O9914,"")),"")</f>
        <v/>
      </c>
    </row>
    <row r="9915" spans="15:16" x14ac:dyDescent="0.15">
      <c r="O9915">
        <v>9914</v>
      </c>
      <c r="P9915" t="str">
        <f>IFERROR(IF(COUNTIF(個人情報!$BI$5:$BI$401,"登録番号" &amp; リスト!O9915)&gt;=1,"",IF(VLOOKUP(O9915,登録者リスト!$A$1:$D$43729,4,FALSE)=基本情報!$D$6,O9915,"")),"")</f>
        <v/>
      </c>
    </row>
    <row r="9916" spans="15:16" x14ac:dyDescent="0.15">
      <c r="O9916">
        <v>9915</v>
      </c>
      <c r="P9916" t="str">
        <f>IFERROR(IF(COUNTIF(個人情報!$BI$5:$BI$401,"登録番号" &amp; リスト!O9916)&gt;=1,"",IF(VLOOKUP(O9916,登録者リスト!$A$1:$D$43729,4,FALSE)=基本情報!$D$6,O9916,"")),"")</f>
        <v/>
      </c>
    </row>
    <row r="9917" spans="15:16" x14ac:dyDescent="0.15">
      <c r="O9917">
        <v>9916</v>
      </c>
      <c r="P9917" t="str">
        <f>IFERROR(IF(COUNTIF(個人情報!$BI$5:$BI$401,"登録番号" &amp; リスト!O9917)&gt;=1,"",IF(VLOOKUP(O9917,登録者リスト!$A$1:$D$43729,4,FALSE)=基本情報!$D$6,O9917,"")),"")</f>
        <v/>
      </c>
    </row>
    <row r="9918" spans="15:16" x14ac:dyDescent="0.15">
      <c r="O9918">
        <v>9917</v>
      </c>
      <c r="P9918" t="str">
        <f>IFERROR(IF(COUNTIF(個人情報!$BI$5:$BI$401,"登録番号" &amp; リスト!O9918)&gt;=1,"",IF(VLOOKUP(O9918,登録者リスト!$A$1:$D$43729,4,FALSE)=基本情報!$D$6,O9918,"")),"")</f>
        <v/>
      </c>
    </row>
    <row r="9919" spans="15:16" x14ac:dyDescent="0.15">
      <c r="O9919">
        <v>9918</v>
      </c>
      <c r="P9919" t="str">
        <f>IFERROR(IF(COUNTIF(個人情報!$BI$5:$BI$401,"登録番号" &amp; リスト!O9919)&gt;=1,"",IF(VLOOKUP(O9919,登録者リスト!$A$1:$D$43729,4,FALSE)=基本情報!$D$6,O9919,"")),"")</f>
        <v/>
      </c>
    </row>
    <row r="9920" spans="15:16" x14ac:dyDescent="0.15">
      <c r="O9920">
        <v>9919</v>
      </c>
      <c r="P9920" t="str">
        <f>IFERROR(IF(COUNTIF(個人情報!$BI$5:$BI$401,"登録番号" &amp; リスト!O9920)&gt;=1,"",IF(VLOOKUP(O9920,登録者リスト!$A$1:$D$43729,4,FALSE)=基本情報!$D$6,O9920,"")),"")</f>
        <v/>
      </c>
    </row>
    <row r="9921" spans="15:16" x14ac:dyDescent="0.15">
      <c r="O9921">
        <v>9920</v>
      </c>
      <c r="P9921" t="str">
        <f>IFERROR(IF(COUNTIF(個人情報!$BI$5:$BI$401,"登録番号" &amp; リスト!O9921)&gt;=1,"",IF(VLOOKUP(O9921,登録者リスト!$A$1:$D$43729,4,FALSE)=基本情報!$D$6,O9921,"")),"")</f>
        <v/>
      </c>
    </row>
    <row r="9922" spans="15:16" x14ac:dyDescent="0.15">
      <c r="O9922">
        <v>9921</v>
      </c>
      <c r="P9922" t="str">
        <f>IFERROR(IF(COUNTIF(個人情報!$BI$5:$BI$401,"登録番号" &amp; リスト!O9922)&gt;=1,"",IF(VLOOKUP(O9922,登録者リスト!$A$1:$D$43729,4,FALSE)=基本情報!$D$6,O9922,"")),"")</f>
        <v/>
      </c>
    </row>
    <row r="9923" spans="15:16" x14ac:dyDescent="0.15">
      <c r="O9923">
        <v>9922</v>
      </c>
      <c r="P9923" t="str">
        <f>IFERROR(IF(COUNTIF(個人情報!$BI$5:$BI$401,"登録番号" &amp; リスト!O9923)&gt;=1,"",IF(VLOOKUP(O9923,登録者リスト!$A$1:$D$43729,4,FALSE)=基本情報!$D$6,O9923,"")),"")</f>
        <v/>
      </c>
    </row>
    <row r="9924" spans="15:16" x14ac:dyDescent="0.15">
      <c r="O9924">
        <v>9923</v>
      </c>
      <c r="P9924" t="str">
        <f>IFERROR(IF(COUNTIF(個人情報!$BI$5:$BI$401,"登録番号" &amp; リスト!O9924)&gt;=1,"",IF(VLOOKUP(O9924,登録者リスト!$A$1:$D$43729,4,FALSE)=基本情報!$D$6,O9924,"")),"")</f>
        <v/>
      </c>
    </row>
    <row r="9925" spans="15:16" x14ac:dyDescent="0.15">
      <c r="O9925">
        <v>9924</v>
      </c>
      <c r="P9925" t="str">
        <f>IFERROR(IF(COUNTIF(個人情報!$BI$5:$BI$401,"登録番号" &amp; リスト!O9925)&gt;=1,"",IF(VLOOKUP(O9925,登録者リスト!$A$1:$D$43729,4,FALSE)=基本情報!$D$6,O9925,"")),"")</f>
        <v/>
      </c>
    </row>
    <row r="9926" spans="15:16" x14ac:dyDescent="0.15">
      <c r="O9926">
        <v>9925</v>
      </c>
      <c r="P9926" t="str">
        <f>IFERROR(IF(COUNTIF(個人情報!$BI$5:$BI$401,"登録番号" &amp; リスト!O9926)&gt;=1,"",IF(VLOOKUP(O9926,登録者リスト!$A$1:$D$43729,4,FALSE)=基本情報!$D$6,O9926,"")),"")</f>
        <v/>
      </c>
    </row>
    <row r="9927" spans="15:16" x14ac:dyDescent="0.15">
      <c r="O9927">
        <v>9926</v>
      </c>
      <c r="P9927" t="str">
        <f>IFERROR(IF(COUNTIF(個人情報!$BI$5:$BI$401,"登録番号" &amp; リスト!O9927)&gt;=1,"",IF(VLOOKUP(O9927,登録者リスト!$A$1:$D$43729,4,FALSE)=基本情報!$D$6,O9927,"")),"")</f>
        <v/>
      </c>
    </row>
    <row r="9928" spans="15:16" x14ac:dyDescent="0.15">
      <c r="O9928">
        <v>9927</v>
      </c>
      <c r="P9928" t="str">
        <f>IFERROR(IF(COUNTIF(個人情報!$BI$5:$BI$401,"登録番号" &amp; リスト!O9928)&gt;=1,"",IF(VLOOKUP(O9928,登録者リスト!$A$1:$D$43729,4,FALSE)=基本情報!$D$6,O9928,"")),"")</f>
        <v/>
      </c>
    </row>
    <row r="9929" spans="15:16" x14ac:dyDescent="0.15">
      <c r="O9929">
        <v>9928</v>
      </c>
      <c r="P9929" t="str">
        <f>IFERROR(IF(COUNTIF(個人情報!$BI$5:$BI$401,"登録番号" &amp; リスト!O9929)&gt;=1,"",IF(VLOOKUP(O9929,登録者リスト!$A$1:$D$43729,4,FALSE)=基本情報!$D$6,O9929,"")),"")</f>
        <v/>
      </c>
    </row>
    <row r="9930" spans="15:16" x14ac:dyDescent="0.15">
      <c r="O9930">
        <v>9929</v>
      </c>
      <c r="P9930" t="str">
        <f>IFERROR(IF(COUNTIF(個人情報!$BI$5:$BI$401,"登録番号" &amp; リスト!O9930)&gt;=1,"",IF(VLOOKUP(O9930,登録者リスト!$A$1:$D$43729,4,FALSE)=基本情報!$D$6,O9930,"")),"")</f>
        <v/>
      </c>
    </row>
    <row r="9931" spans="15:16" x14ac:dyDescent="0.15">
      <c r="O9931">
        <v>9930</v>
      </c>
      <c r="P9931" t="str">
        <f>IFERROR(IF(COUNTIF(個人情報!$BI$5:$BI$401,"登録番号" &amp; リスト!O9931)&gt;=1,"",IF(VLOOKUP(O9931,登録者リスト!$A$1:$D$43729,4,FALSE)=基本情報!$D$6,O9931,"")),"")</f>
        <v/>
      </c>
    </row>
    <row r="9932" spans="15:16" x14ac:dyDescent="0.15">
      <c r="O9932">
        <v>9931</v>
      </c>
      <c r="P9932" t="str">
        <f>IFERROR(IF(COUNTIF(個人情報!$BI$5:$BI$401,"登録番号" &amp; リスト!O9932)&gt;=1,"",IF(VLOOKUP(O9932,登録者リスト!$A$1:$D$43729,4,FALSE)=基本情報!$D$6,O9932,"")),"")</f>
        <v/>
      </c>
    </row>
    <row r="9933" spans="15:16" x14ac:dyDescent="0.15">
      <c r="O9933">
        <v>9932</v>
      </c>
      <c r="P9933" t="str">
        <f>IFERROR(IF(COUNTIF(個人情報!$BI$5:$BI$401,"登録番号" &amp; リスト!O9933)&gt;=1,"",IF(VLOOKUP(O9933,登録者リスト!$A$1:$D$43729,4,FALSE)=基本情報!$D$6,O9933,"")),"")</f>
        <v/>
      </c>
    </row>
    <row r="9934" spans="15:16" x14ac:dyDescent="0.15">
      <c r="O9934">
        <v>9933</v>
      </c>
      <c r="P9934" t="str">
        <f>IFERROR(IF(COUNTIF(個人情報!$BI$5:$BI$401,"登録番号" &amp; リスト!O9934)&gt;=1,"",IF(VLOOKUP(O9934,登録者リスト!$A$1:$D$43729,4,FALSE)=基本情報!$D$6,O9934,"")),"")</f>
        <v/>
      </c>
    </row>
    <row r="9935" spans="15:16" x14ac:dyDescent="0.15">
      <c r="O9935">
        <v>9934</v>
      </c>
      <c r="P9935" t="str">
        <f>IFERROR(IF(COUNTIF(個人情報!$BI$5:$BI$401,"登録番号" &amp; リスト!O9935)&gt;=1,"",IF(VLOOKUP(O9935,登録者リスト!$A$1:$D$43729,4,FALSE)=基本情報!$D$6,O9935,"")),"")</f>
        <v/>
      </c>
    </row>
    <row r="9936" spans="15:16" x14ac:dyDescent="0.15">
      <c r="O9936">
        <v>9935</v>
      </c>
      <c r="P9936" t="str">
        <f>IFERROR(IF(COUNTIF(個人情報!$BI$5:$BI$401,"登録番号" &amp; リスト!O9936)&gt;=1,"",IF(VLOOKUP(O9936,登録者リスト!$A$1:$D$43729,4,FALSE)=基本情報!$D$6,O9936,"")),"")</f>
        <v/>
      </c>
    </row>
    <row r="9937" spans="15:16" x14ac:dyDescent="0.15">
      <c r="O9937">
        <v>9936</v>
      </c>
      <c r="P9937" t="str">
        <f>IFERROR(IF(COUNTIF(個人情報!$BI$5:$BI$401,"登録番号" &amp; リスト!O9937)&gt;=1,"",IF(VLOOKUP(O9937,登録者リスト!$A$1:$D$43729,4,FALSE)=基本情報!$D$6,O9937,"")),"")</f>
        <v/>
      </c>
    </row>
    <row r="9938" spans="15:16" x14ac:dyDescent="0.15">
      <c r="O9938">
        <v>9937</v>
      </c>
      <c r="P9938" t="str">
        <f>IFERROR(IF(COUNTIF(個人情報!$BI$5:$BI$401,"登録番号" &amp; リスト!O9938)&gt;=1,"",IF(VLOOKUP(O9938,登録者リスト!$A$1:$D$43729,4,FALSE)=基本情報!$D$6,O9938,"")),"")</f>
        <v/>
      </c>
    </row>
    <row r="9939" spans="15:16" x14ac:dyDescent="0.15">
      <c r="O9939">
        <v>9938</v>
      </c>
      <c r="P9939" t="str">
        <f>IFERROR(IF(COUNTIF(個人情報!$BI$5:$BI$401,"登録番号" &amp; リスト!O9939)&gt;=1,"",IF(VLOOKUP(O9939,登録者リスト!$A$1:$D$43729,4,FALSE)=基本情報!$D$6,O9939,"")),"")</f>
        <v/>
      </c>
    </row>
    <row r="9940" spans="15:16" x14ac:dyDescent="0.15">
      <c r="O9940">
        <v>9939</v>
      </c>
      <c r="P9940" t="str">
        <f>IFERROR(IF(COUNTIF(個人情報!$BI$5:$BI$401,"登録番号" &amp; リスト!O9940)&gt;=1,"",IF(VLOOKUP(O9940,登録者リスト!$A$1:$D$43729,4,FALSE)=基本情報!$D$6,O9940,"")),"")</f>
        <v/>
      </c>
    </row>
    <row r="9941" spans="15:16" x14ac:dyDescent="0.15">
      <c r="O9941">
        <v>9940</v>
      </c>
      <c r="P9941" t="str">
        <f>IFERROR(IF(COUNTIF(個人情報!$BI$5:$BI$401,"登録番号" &amp; リスト!O9941)&gt;=1,"",IF(VLOOKUP(O9941,登録者リスト!$A$1:$D$43729,4,FALSE)=基本情報!$D$6,O9941,"")),"")</f>
        <v/>
      </c>
    </row>
    <row r="9942" spans="15:16" x14ac:dyDescent="0.15">
      <c r="O9942">
        <v>9941</v>
      </c>
      <c r="P9942" t="str">
        <f>IFERROR(IF(COUNTIF(個人情報!$BI$5:$BI$401,"登録番号" &amp; リスト!O9942)&gt;=1,"",IF(VLOOKUP(O9942,登録者リスト!$A$1:$D$43729,4,FALSE)=基本情報!$D$6,O9942,"")),"")</f>
        <v/>
      </c>
    </row>
    <row r="9943" spans="15:16" x14ac:dyDescent="0.15">
      <c r="O9943">
        <v>9942</v>
      </c>
      <c r="P9943" t="str">
        <f>IFERROR(IF(COUNTIF(個人情報!$BI$5:$BI$401,"登録番号" &amp; リスト!O9943)&gt;=1,"",IF(VLOOKUP(O9943,登録者リスト!$A$1:$D$43729,4,FALSE)=基本情報!$D$6,O9943,"")),"")</f>
        <v/>
      </c>
    </row>
    <row r="9944" spans="15:16" x14ac:dyDescent="0.15">
      <c r="O9944">
        <v>9943</v>
      </c>
      <c r="P9944" t="str">
        <f>IFERROR(IF(COUNTIF(個人情報!$BI$5:$BI$401,"登録番号" &amp; リスト!O9944)&gt;=1,"",IF(VLOOKUP(O9944,登録者リスト!$A$1:$D$43729,4,FALSE)=基本情報!$D$6,O9944,"")),"")</f>
        <v/>
      </c>
    </row>
    <row r="9945" spans="15:16" x14ac:dyDescent="0.15">
      <c r="O9945">
        <v>9944</v>
      </c>
      <c r="P9945" t="str">
        <f>IFERROR(IF(COUNTIF(個人情報!$BI$5:$BI$401,"登録番号" &amp; リスト!O9945)&gt;=1,"",IF(VLOOKUP(O9945,登録者リスト!$A$1:$D$43729,4,FALSE)=基本情報!$D$6,O9945,"")),"")</f>
        <v/>
      </c>
    </row>
    <row r="9946" spans="15:16" x14ac:dyDescent="0.15">
      <c r="O9946">
        <v>9945</v>
      </c>
      <c r="P9946" t="str">
        <f>IFERROR(IF(COUNTIF(個人情報!$BI$5:$BI$401,"登録番号" &amp; リスト!O9946)&gt;=1,"",IF(VLOOKUP(O9946,登録者リスト!$A$1:$D$43729,4,FALSE)=基本情報!$D$6,O9946,"")),"")</f>
        <v/>
      </c>
    </row>
    <row r="9947" spans="15:16" x14ac:dyDescent="0.15">
      <c r="O9947">
        <v>9946</v>
      </c>
      <c r="P9947" t="str">
        <f>IFERROR(IF(COUNTIF(個人情報!$BI$5:$BI$401,"登録番号" &amp; リスト!O9947)&gt;=1,"",IF(VLOOKUP(O9947,登録者リスト!$A$1:$D$43729,4,FALSE)=基本情報!$D$6,O9947,"")),"")</f>
        <v/>
      </c>
    </row>
    <row r="9948" spans="15:16" x14ac:dyDescent="0.15">
      <c r="O9948">
        <v>9947</v>
      </c>
      <c r="P9948" t="str">
        <f>IFERROR(IF(COUNTIF(個人情報!$BI$5:$BI$401,"登録番号" &amp; リスト!O9948)&gt;=1,"",IF(VLOOKUP(O9948,登録者リスト!$A$1:$D$43729,4,FALSE)=基本情報!$D$6,O9948,"")),"")</f>
        <v/>
      </c>
    </row>
    <row r="9949" spans="15:16" x14ac:dyDescent="0.15">
      <c r="O9949">
        <v>9948</v>
      </c>
      <c r="P9949" t="str">
        <f>IFERROR(IF(COUNTIF(個人情報!$BI$5:$BI$401,"登録番号" &amp; リスト!O9949)&gt;=1,"",IF(VLOOKUP(O9949,登録者リスト!$A$1:$D$43729,4,FALSE)=基本情報!$D$6,O9949,"")),"")</f>
        <v/>
      </c>
    </row>
    <row r="9950" spans="15:16" x14ac:dyDescent="0.15">
      <c r="O9950">
        <v>9949</v>
      </c>
      <c r="P9950" t="str">
        <f>IFERROR(IF(COUNTIF(個人情報!$BI$5:$BI$401,"登録番号" &amp; リスト!O9950)&gt;=1,"",IF(VLOOKUP(O9950,登録者リスト!$A$1:$D$43729,4,FALSE)=基本情報!$D$6,O9950,"")),"")</f>
        <v/>
      </c>
    </row>
    <row r="9951" spans="15:16" x14ac:dyDescent="0.15">
      <c r="O9951">
        <v>9950</v>
      </c>
      <c r="P9951" t="str">
        <f>IFERROR(IF(COUNTIF(個人情報!$BI$5:$BI$401,"登録番号" &amp; リスト!O9951)&gt;=1,"",IF(VLOOKUP(O9951,登録者リスト!$A$1:$D$43729,4,FALSE)=基本情報!$D$6,O9951,"")),"")</f>
        <v/>
      </c>
    </row>
    <row r="9952" spans="15:16" x14ac:dyDescent="0.15">
      <c r="O9952">
        <v>9951</v>
      </c>
      <c r="P9952" t="str">
        <f>IFERROR(IF(COUNTIF(個人情報!$BI$5:$BI$401,"登録番号" &amp; リスト!O9952)&gt;=1,"",IF(VLOOKUP(O9952,登録者リスト!$A$1:$D$43729,4,FALSE)=基本情報!$D$6,O9952,"")),"")</f>
        <v/>
      </c>
    </row>
    <row r="9953" spans="15:16" x14ac:dyDescent="0.15">
      <c r="O9953">
        <v>9952</v>
      </c>
      <c r="P9953" t="str">
        <f>IFERROR(IF(COUNTIF(個人情報!$BI$5:$BI$401,"登録番号" &amp; リスト!O9953)&gt;=1,"",IF(VLOOKUP(O9953,登録者リスト!$A$1:$D$43729,4,FALSE)=基本情報!$D$6,O9953,"")),"")</f>
        <v/>
      </c>
    </row>
    <row r="9954" spans="15:16" x14ac:dyDescent="0.15">
      <c r="O9954">
        <v>9953</v>
      </c>
      <c r="P9954" t="str">
        <f>IFERROR(IF(COUNTIF(個人情報!$BI$5:$BI$401,"登録番号" &amp; リスト!O9954)&gt;=1,"",IF(VLOOKUP(O9954,登録者リスト!$A$1:$D$43729,4,FALSE)=基本情報!$D$6,O9954,"")),"")</f>
        <v/>
      </c>
    </row>
    <row r="9955" spans="15:16" x14ac:dyDescent="0.15">
      <c r="O9955">
        <v>9954</v>
      </c>
      <c r="P9955" t="str">
        <f>IFERROR(IF(COUNTIF(個人情報!$BI$5:$BI$401,"登録番号" &amp; リスト!O9955)&gt;=1,"",IF(VLOOKUP(O9955,登録者リスト!$A$1:$D$43729,4,FALSE)=基本情報!$D$6,O9955,"")),"")</f>
        <v/>
      </c>
    </row>
    <row r="9956" spans="15:16" x14ac:dyDescent="0.15">
      <c r="O9956">
        <v>9955</v>
      </c>
      <c r="P9956" t="str">
        <f>IFERROR(IF(COUNTIF(個人情報!$BI$5:$BI$401,"登録番号" &amp; リスト!O9956)&gt;=1,"",IF(VLOOKUP(O9956,登録者リスト!$A$1:$D$43729,4,FALSE)=基本情報!$D$6,O9956,"")),"")</f>
        <v/>
      </c>
    </row>
    <row r="9957" spans="15:16" x14ac:dyDescent="0.15">
      <c r="O9957">
        <v>9956</v>
      </c>
      <c r="P9957" t="str">
        <f>IFERROR(IF(COUNTIF(個人情報!$BI$5:$BI$401,"登録番号" &amp; リスト!O9957)&gt;=1,"",IF(VLOOKUP(O9957,登録者リスト!$A$1:$D$43729,4,FALSE)=基本情報!$D$6,O9957,"")),"")</f>
        <v/>
      </c>
    </row>
    <row r="9958" spans="15:16" x14ac:dyDescent="0.15">
      <c r="O9958">
        <v>9957</v>
      </c>
      <c r="P9958" t="str">
        <f>IFERROR(IF(COUNTIF(個人情報!$BI$5:$BI$401,"登録番号" &amp; リスト!O9958)&gt;=1,"",IF(VLOOKUP(O9958,登録者リスト!$A$1:$D$43729,4,FALSE)=基本情報!$D$6,O9958,"")),"")</f>
        <v/>
      </c>
    </row>
    <row r="9959" spans="15:16" x14ac:dyDescent="0.15">
      <c r="O9959">
        <v>9958</v>
      </c>
      <c r="P9959" t="str">
        <f>IFERROR(IF(COUNTIF(個人情報!$BI$5:$BI$401,"登録番号" &amp; リスト!O9959)&gt;=1,"",IF(VLOOKUP(O9959,登録者リスト!$A$1:$D$43729,4,FALSE)=基本情報!$D$6,O9959,"")),"")</f>
        <v/>
      </c>
    </row>
    <row r="9960" spans="15:16" x14ac:dyDescent="0.15">
      <c r="O9960">
        <v>9959</v>
      </c>
      <c r="P9960" t="str">
        <f>IFERROR(IF(COUNTIF(個人情報!$BI$5:$BI$401,"登録番号" &amp; リスト!O9960)&gt;=1,"",IF(VLOOKUP(O9960,登録者リスト!$A$1:$D$43729,4,FALSE)=基本情報!$D$6,O9960,"")),"")</f>
        <v/>
      </c>
    </row>
    <row r="9961" spans="15:16" x14ac:dyDescent="0.15">
      <c r="O9961">
        <v>9960</v>
      </c>
      <c r="P9961" t="str">
        <f>IFERROR(IF(COUNTIF(個人情報!$BI$5:$BI$401,"登録番号" &amp; リスト!O9961)&gt;=1,"",IF(VLOOKUP(O9961,登録者リスト!$A$1:$D$43729,4,FALSE)=基本情報!$D$6,O9961,"")),"")</f>
        <v/>
      </c>
    </row>
    <row r="9962" spans="15:16" x14ac:dyDescent="0.15">
      <c r="O9962">
        <v>9961</v>
      </c>
      <c r="P9962" t="str">
        <f>IFERROR(IF(COUNTIF(個人情報!$BI$5:$BI$401,"登録番号" &amp; リスト!O9962)&gt;=1,"",IF(VLOOKUP(O9962,登録者リスト!$A$1:$D$43729,4,FALSE)=基本情報!$D$6,O9962,"")),"")</f>
        <v/>
      </c>
    </row>
    <row r="9963" spans="15:16" x14ac:dyDescent="0.15">
      <c r="O9963">
        <v>9962</v>
      </c>
      <c r="P9963" t="str">
        <f>IFERROR(IF(COUNTIF(個人情報!$BI$5:$BI$401,"登録番号" &amp; リスト!O9963)&gt;=1,"",IF(VLOOKUP(O9963,登録者リスト!$A$1:$D$43729,4,FALSE)=基本情報!$D$6,O9963,"")),"")</f>
        <v/>
      </c>
    </row>
    <row r="9964" spans="15:16" x14ac:dyDescent="0.15">
      <c r="O9964">
        <v>9963</v>
      </c>
      <c r="P9964" t="str">
        <f>IFERROR(IF(COUNTIF(個人情報!$BI$5:$BI$401,"登録番号" &amp; リスト!O9964)&gt;=1,"",IF(VLOOKUP(O9964,登録者リスト!$A$1:$D$43729,4,FALSE)=基本情報!$D$6,O9964,"")),"")</f>
        <v/>
      </c>
    </row>
    <row r="9965" spans="15:16" x14ac:dyDescent="0.15">
      <c r="O9965">
        <v>9964</v>
      </c>
      <c r="P9965" t="str">
        <f>IFERROR(IF(COUNTIF(個人情報!$BI$5:$BI$401,"登録番号" &amp; リスト!O9965)&gt;=1,"",IF(VLOOKUP(O9965,登録者リスト!$A$1:$D$43729,4,FALSE)=基本情報!$D$6,O9965,"")),"")</f>
        <v/>
      </c>
    </row>
    <row r="9966" spans="15:16" x14ac:dyDescent="0.15">
      <c r="O9966">
        <v>9965</v>
      </c>
      <c r="P9966" t="str">
        <f>IFERROR(IF(COUNTIF(個人情報!$BI$5:$BI$401,"登録番号" &amp; リスト!O9966)&gt;=1,"",IF(VLOOKUP(O9966,登録者リスト!$A$1:$D$43729,4,FALSE)=基本情報!$D$6,O9966,"")),"")</f>
        <v/>
      </c>
    </row>
    <row r="9967" spans="15:16" x14ac:dyDescent="0.15">
      <c r="O9967">
        <v>9966</v>
      </c>
      <c r="P9967" t="str">
        <f>IFERROR(IF(COUNTIF(個人情報!$BI$5:$BI$401,"登録番号" &amp; リスト!O9967)&gt;=1,"",IF(VLOOKUP(O9967,登録者リスト!$A$1:$D$43729,4,FALSE)=基本情報!$D$6,O9967,"")),"")</f>
        <v/>
      </c>
    </row>
    <row r="9968" spans="15:16" x14ac:dyDescent="0.15">
      <c r="O9968">
        <v>9967</v>
      </c>
      <c r="P9968" t="str">
        <f>IFERROR(IF(COUNTIF(個人情報!$BI$5:$BI$401,"登録番号" &amp; リスト!O9968)&gt;=1,"",IF(VLOOKUP(O9968,登録者リスト!$A$1:$D$43729,4,FALSE)=基本情報!$D$6,O9968,"")),"")</f>
        <v/>
      </c>
    </row>
    <row r="9969" spans="15:16" x14ac:dyDescent="0.15">
      <c r="O9969">
        <v>9968</v>
      </c>
      <c r="P9969" t="str">
        <f>IFERROR(IF(COUNTIF(個人情報!$BI$5:$BI$401,"登録番号" &amp; リスト!O9969)&gt;=1,"",IF(VLOOKUP(O9969,登録者リスト!$A$1:$D$43729,4,FALSE)=基本情報!$D$6,O9969,"")),"")</f>
        <v/>
      </c>
    </row>
    <row r="9970" spans="15:16" x14ac:dyDescent="0.15">
      <c r="O9970">
        <v>9969</v>
      </c>
      <c r="P9970" t="str">
        <f>IFERROR(IF(COUNTIF(個人情報!$BI$5:$BI$401,"登録番号" &amp; リスト!O9970)&gt;=1,"",IF(VLOOKUP(O9970,登録者リスト!$A$1:$D$43729,4,FALSE)=基本情報!$D$6,O9970,"")),"")</f>
        <v/>
      </c>
    </row>
    <row r="9971" spans="15:16" x14ac:dyDescent="0.15">
      <c r="O9971">
        <v>9970</v>
      </c>
      <c r="P9971" t="str">
        <f>IFERROR(IF(COUNTIF(個人情報!$BI$5:$BI$401,"登録番号" &amp; リスト!O9971)&gt;=1,"",IF(VLOOKUP(O9971,登録者リスト!$A$1:$D$43729,4,FALSE)=基本情報!$D$6,O9971,"")),"")</f>
        <v/>
      </c>
    </row>
    <row r="9972" spans="15:16" x14ac:dyDescent="0.15">
      <c r="O9972">
        <v>9971</v>
      </c>
      <c r="P9972" t="str">
        <f>IFERROR(IF(COUNTIF(個人情報!$BI$5:$BI$401,"登録番号" &amp; リスト!O9972)&gt;=1,"",IF(VLOOKUP(O9972,登録者リスト!$A$1:$D$43729,4,FALSE)=基本情報!$D$6,O9972,"")),"")</f>
        <v/>
      </c>
    </row>
    <row r="9973" spans="15:16" x14ac:dyDescent="0.15">
      <c r="O9973">
        <v>9972</v>
      </c>
      <c r="P9973" t="str">
        <f>IFERROR(IF(COUNTIF(個人情報!$BI$5:$BI$401,"登録番号" &amp; リスト!O9973)&gt;=1,"",IF(VLOOKUP(O9973,登録者リスト!$A$1:$D$43729,4,FALSE)=基本情報!$D$6,O9973,"")),"")</f>
        <v/>
      </c>
    </row>
    <row r="9974" spans="15:16" x14ac:dyDescent="0.15">
      <c r="O9974">
        <v>9973</v>
      </c>
      <c r="P9974" t="str">
        <f>IFERROR(IF(COUNTIF(個人情報!$BI$5:$BI$401,"登録番号" &amp; リスト!O9974)&gt;=1,"",IF(VLOOKUP(O9974,登録者リスト!$A$1:$D$43729,4,FALSE)=基本情報!$D$6,O9974,"")),"")</f>
        <v/>
      </c>
    </row>
    <row r="9975" spans="15:16" x14ac:dyDescent="0.15">
      <c r="O9975">
        <v>9974</v>
      </c>
      <c r="P9975" t="str">
        <f>IFERROR(IF(COUNTIF(個人情報!$BI$5:$BI$401,"登録番号" &amp; リスト!O9975)&gt;=1,"",IF(VLOOKUP(O9975,登録者リスト!$A$1:$D$43729,4,FALSE)=基本情報!$D$6,O9975,"")),"")</f>
        <v/>
      </c>
    </row>
    <row r="9976" spans="15:16" x14ac:dyDescent="0.15">
      <c r="O9976">
        <v>9975</v>
      </c>
      <c r="P9976" t="str">
        <f>IFERROR(IF(COUNTIF(個人情報!$BI$5:$BI$401,"登録番号" &amp; リスト!O9976)&gt;=1,"",IF(VLOOKUP(O9976,登録者リスト!$A$1:$D$43729,4,FALSE)=基本情報!$D$6,O9976,"")),"")</f>
        <v/>
      </c>
    </row>
    <row r="9977" spans="15:16" x14ac:dyDescent="0.15">
      <c r="O9977">
        <v>9976</v>
      </c>
      <c r="P9977" t="str">
        <f>IFERROR(IF(COUNTIF(個人情報!$BI$5:$BI$401,"登録番号" &amp; リスト!O9977)&gt;=1,"",IF(VLOOKUP(O9977,登録者リスト!$A$1:$D$43729,4,FALSE)=基本情報!$D$6,O9977,"")),"")</f>
        <v/>
      </c>
    </row>
    <row r="9978" spans="15:16" x14ac:dyDescent="0.15">
      <c r="O9978">
        <v>9977</v>
      </c>
      <c r="P9978" t="str">
        <f>IFERROR(IF(COUNTIF(個人情報!$BI$5:$BI$401,"登録番号" &amp; リスト!O9978)&gt;=1,"",IF(VLOOKUP(O9978,登録者リスト!$A$1:$D$43729,4,FALSE)=基本情報!$D$6,O9978,"")),"")</f>
        <v/>
      </c>
    </row>
    <row r="9979" spans="15:16" x14ac:dyDescent="0.15">
      <c r="O9979">
        <v>9978</v>
      </c>
      <c r="P9979" t="str">
        <f>IFERROR(IF(COUNTIF(個人情報!$BI$5:$BI$401,"登録番号" &amp; リスト!O9979)&gt;=1,"",IF(VLOOKUP(O9979,登録者リスト!$A$1:$D$43729,4,FALSE)=基本情報!$D$6,O9979,"")),"")</f>
        <v/>
      </c>
    </row>
    <row r="9980" spans="15:16" x14ac:dyDescent="0.15">
      <c r="O9980">
        <v>9979</v>
      </c>
      <c r="P9980" t="str">
        <f>IFERROR(IF(COUNTIF(個人情報!$BI$5:$BI$401,"登録番号" &amp; リスト!O9980)&gt;=1,"",IF(VLOOKUP(O9980,登録者リスト!$A$1:$D$43729,4,FALSE)=基本情報!$D$6,O9980,"")),"")</f>
        <v/>
      </c>
    </row>
    <row r="9981" spans="15:16" x14ac:dyDescent="0.15">
      <c r="O9981">
        <v>9980</v>
      </c>
      <c r="P9981" t="str">
        <f>IFERROR(IF(COUNTIF(個人情報!$BI$5:$BI$401,"登録番号" &amp; リスト!O9981)&gt;=1,"",IF(VLOOKUP(O9981,登録者リスト!$A$1:$D$43729,4,FALSE)=基本情報!$D$6,O9981,"")),"")</f>
        <v/>
      </c>
    </row>
    <row r="9982" spans="15:16" x14ac:dyDescent="0.15">
      <c r="O9982">
        <v>9981</v>
      </c>
      <c r="P9982" t="str">
        <f>IFERROR(IF(COUNTIF(個人情報!$BI$5:$BI$401,"登録番号" &amp; リスト!O9982)&gt;=1,"",IF(VLOOKUP(O9982,登録者リスト!$A$1:$D$43729,4,FALSE)=基本情報!$D$6,O9982,"")),"")</f>
        <v/>
      </c>
    </row>
    <row r="9983" spans="15:16" x14ac:dyDescent="0.15">
      <c r="O9983">
        <v>9982</v>
      </c>
      <c r="P9983" t="str">
        <f>IFERROR(IF(COUNTIF(個人情報!$BI$5:$BI$401,"登録番号" &amp; リスト!O9983)&gt;=1,"",IF(VLOOKUP(O9983,登録者リスト!$A$1:$D$43729,4,FALSE)=基本情報!$D$6,O9983,"")),"")</f>
        <v/>
      </c>
    </row>
    <row r="9984" spans="15:16" x14ac:dyDescent="0.15">
      <c r="O9984">
        <v>9983</v>
      </c>
      <c r="P9984" t="str">
        <f>IFERROR(IF(COUNTIF(個人情報!$BI$5:$BI$401,"登録番号" &amp; リスト!O9984)&gt;=1,"",IF(VLOOKUP(O9984,登録者リスト!$A$1:$D$43729,4,FALSE)=基本情報!$D$6,O9984,"")),"")</f>
        <v/>
      </c>
    </row>
    <row r="9985" spans="15:16" x14ac:dyDescent="0.15">
      <c r="O9985">
        <v>9984</v>
      </c>
      <c r="P9985" t="str">
        <f>IFERROR(IF(COUNTIF(個人情報!$BI$5:$BI$401,"登録番号" &amp; リスト!O9985)&gt;=1,"",IF(VLOOKUP(O9985,登録者リスト!$A$1:$D$43729,4,FALSE)=基本情報!$D$6,O9985,"")),"")</f>
        <v/>
      </c>
    </row>
    <row r="9986" spans="15:16" x14ac:dyDescent="0.15">
      <c r="O9986">
        <v>9985</v>
      </c>
      <c r="P9986" t="str">
        <f>IFERROR(IF(COUNTIF(個人情報!$BI$5:$BI$401,"登録番号" &amp; リスト!O9986)&gt;=1,"",IF(VLOOKUP(O9986,登録者リスト!$A$1:$D$43729,4,FALSE)=基本情報!$D$6,O9986,"")),"")</f>
        <v/>
      </c>
    </row>
    <row r="9987" spans="15:16" x14ac:dyDescent="0.15">
      <c r="O9987">
        <v>9986</v>
      </c>
      <c r="P9987" t="str">
        <f>IFERROR(IF(COUNTIF(個人情報!$BI$5:$BI$401,"登録番号" &amp; リスト!O9987)&gt;=1,"",IF(VLOOKUP(O9987,登録者リスト!$A$1:$D$43729,4,FALSE)=基本情報!$D$6,O9987,"")),"")</f>
        <v/>
      </c>
    </row>
    <row r="9988" spans="15:16" x14ac:dyDescent="0.15">
      <c r="O9988">
        <v>9987</v>
      </c>
      <c r="P9988" t="str">
        <f>IFERROR(IF(COUNTIF(個人情報!$BI$5:$BI$401,"登録番号" &amp; リスト!O9988)&gt;=1,"",IF(VLOOKUP(O9988,登録者リスト!$A$1:$D$43729,4,FALSE)=基本情報!$D$6,O9988,"")),"")</f>
        <v/>
      </c>
    </row>
    <row r="9989" spans="15:16" x14ac:dyDescent="0.15">
      <c r="O9989">
        <v>9988</v>
      </c>
      <c r="P9989" t="str">
        <f>IFERROR(IF(COUNTIF(個人情報!$BI$5:$BI$401,"登録番号" &amp; リスト!O9989)&gt;=1,"",IF(VLOOKUP(O9989,登録者リスト!$A$1:$D$43729,4,FALSE)=基本情報!$D$6,O9989,"")),"")</f>
        <v/>
      </c>
    </row>
    <row r="9990" spans="15:16" x14ac:dyDescent="0.15">
      <c r="O9990">
        <v>9989</v>
      </c>
      <c r="P9990" t="str">
        <f>IFERROR(IF(COUNTIF(個人情報!$BI$5:$BI$401,"登録番号" &amp; リスト!O9990)&gt;=1,"",IF(VLOOKUP(O9990,登録者リスト!$A$1:$D$43729,4,FALSE)=基本情報!$D$6,O9990,"")),"")</f>
        <v/>
      </c>
    </row>
    <row r="9991" spans="15:16" x14ac:dyDescent="0.15">
      <c r="O9991">
        <v>9990</v>
      </c>
      <c r="P9991" t="str">
        <f>IFERROR(IF(COUNTIF(個人情報!$BI$5:$BI$401,"登録番号" &amp; リスト!O9991)&gt;=1,"",IF(VLOOKUP(O9991,登録者リスト!$A$1:$D$43729,4,FALSE)=基本情報!$D$6,O9991,"")),"")</f>
        <v/>
      </c>
    </row>
    <row r="9992" spans="15:16" x14ac:dyDescent="0.15">
      <c r="O9992">
        <v>9991</v>
      </c>
      <c r="P9992" t="str">
        <f>IFERROR(IF(COUNTIF(個人情報!$BI$5:$BI$401,"登録番号" &amp; リスト!O9992)&gt;=1,"",IF(VLOOKUP(O9992,登録者リスト!$A$1:$D$43729,4,FALSE)=基本情報!$D$6,O9992,"")),"")</f>
        <v/>
      </c>
    </row>
    <row r="9993" spans="15:16" x14ac:dyDescent="0.15">
      <c r="O9993">
        <v>9992</v>
      </c>
      <c r="P9993" t="str">
        <f>IFERROR(IF(COUNTIF(個人情報!$BI$5:$BI$401,"登録番号" &amp; リスト!O9993)&gt;=1,"",IF(VLOOKUP(O9993,登録者リスト!$A$1:$D$43729,4,FALSE)=基本情報!$D$6,O9993,"")),"")</f>
        <v/>
      </c>
    </row>
    <row r="9994" spans="15:16" x14ac:dyDescent="0.15">
      <c r="O9994">
        <v>9993</v>
      </c>
      <c r="P9994" t="str">
        <f>IFERROR(IF(COUNTIF(個人情報!$BI$5:$BI$401,"登録番号" &amp; リスト!O9994)&gt;=1,"",IF(VLOOKUP(O9994,登録者リスト!$A$1:$D$43729,4,FALSE)=基本情報!$D$6,O9994,"")),"")</f>
        <v/>
      </c>
    </row>
    <row r="9995" spans="15:16" x14ac:dyDescent="0.15">
      <c r="O9995">
        <v>9994</v>
      </c>
      <c r="P9995" t="str">
        <f>IFERROR(IF(COUNTIF(個人情報!$BI$5:$BI$401,"登録番号" &amp; リスト!O9995)&gt;=1,"",IF(VLOOKUP(O9995,登録者リスト!$A$1:$D$43729,4,FALSE)=基本情報!$D$6,O9995,"")),"")</f>
        <v/>
      </c>
    </row>
    <row r="9996" spans="15:16" x14ac:dyDescent="0.15">
      <c r="O9996">
        <v>9995</v>
      </c>
      <c r="P9996" t="str">
        <f>IFERROR(IF(COUNTIF(個人情報!$BI$5:$BI$401,"登録番号" &amp; リスト!O9996)&gt;=1,"",IF(VLOOKUP(O9996,登録者リスト!$A$1:$D$43729,4,FALSE)=基本情報!$D$6,O9996,"")),"")</f>
        <v/>
      </c>
    </row>
    <row r="9997" spans="15:16" x14ac:dyDescent="0.15">
      <c r="O9997">
        <v>9996</v>
      </c>
      <c r="P9997" t="str">
        <f>IFERROR(IF(COUNTIF(個人情報!$BI$5:$BI$401,"登録番号" &amp; リスト!O9997)&gt;=1,"",IF(VLOOKUP(O9997,登録者リスト!$A$1:$D$43729,4,FALSE)=基本情報!$D$6,O9997,"")),"")</f>
        <v/>
      </c>
    </row>
    <row r="9998" spans="15:16" x14ac:dyDescent="0.15">
      <c r="O9998">
        <v>9997</v>
      </c>
      <c r="P9998" t="str">
        <f>IFERROR(IF(COUNTIF(個人情報!$BI$5:$BI$401,"登録番号" &amp; リスト!O9998)&gt;=1,"",IF(VLOOKUP(O9998,登録者リスト!$A$1:$D$43729,4,FALSE)=基本情報!$D$6,O9998,"")),"")</f>
        <v/>
      </c>
    </row>
    <row r="9999" spans="15:16" x14ac:dyDescent="0.15">
      <c r="O9999">
        <v>9998</v>
      </c>
      <c r="P9999" t="str">
        <f>IFERROR(IF(COUNTIF(個人情報!$BI$5:$BI$401,"登録番号" &amp; リスト!O9999)&gt;=1,"",IF(VLOOKUP(O9999,登録者リスト!$A$1:$D$43729,4,FALSE)=基本情報!$D$6,O9999,"")),"")</f>
        <v/>
      </c>
    </row>
    <row r="10000" spans="15:16" x14ac:dyDescent="0.15">
      <c r="O10000">
        <v>9999</v>
      </c>
      <c r="P10000" t="str">
        <f>IFERROR(IF(COUNTIF(個人情報!$BI$5:$BI$401,"登録番号" &amp; リスト!O10000)&gt;=1,"",IF(VLOOKUP(O10000,登録者リスト!$A$1:$D$43729,4,FALSE)=基本情報!$D$6,O10000,"")),"")</f>
        <v/>
      </c>
    </row>
    <row r="10001" spans="15:16" x14ac:dyDescent="0.15">
      <c r="O10001">
        <v>10000</v>
      </c>
      <c r="P10001" t="str">
        <f>IFERROR(IF(COUNTIF(個人情報!$BI$5:$BI$401,"登録番号" &amp; リスト!O10001)&gt;=1,"",IF(VLOOKUP(O10001,登録者リスト!$A$1:$D$43729,4,FALSE)=基本情報!$D$6,O10001,"")),"")</f>
        <v/>
      </c>
    </row>
    <row r="10002" spans="15:16" x14ac:dyDescent="0.15">
      <c r="O10002">
        <v>10001</v>
      </c>
      <c r="P10002" t="str">
        <f>IFERROR(IF(COUNTIF(個人情報!$BI$5:$BI$401,"登録番号" &amp; リスト!O10002)&gt;=1,"",IF(VLOOKUP(O10002,登録者リスト!$A$1:$D$43729,4,FALSE)=基本情報!$D$6,O10002,"")),"")</f>
        <v/>
      </c>
    </row>
    <row r="10003" spans="15:16" x14ac:dyDescent="0.15">
      <c r="O10003">
        <v>10002</v>
      </c>
      <c r="P10003" t="str">
        <f>IFERROR(IF(COUNTIF(個人情報!$BI$5:$BI$401,"登録番号" &amp; リスト!O10003)&gt;=1,"",IF(VLOOKUP(O10003,登録者リスト!$A$1:$D$43729,4,FALSE)=基本情報!$D$6,O10003,"")),"")</f>
        <v/>
      </c>
    </row>
    <row r="10004" spans="15:16" x14ac:dyDescent="0.15">
      <c r="O10004">
        <v>10003</v>
      </c>
      <c r="P10004" t="str">
        <f>IFERROR(IF(COUNTIF(個人情報!$BI$5:$BI$401,"登録番号" &amp; リスト!O10004)&gt;=1,"",IF(VLOOKUP(O10004,登録者リスト!$A$1:$D$43729,4,FALSE)=基本情報!$D$6,O10004,"")),"")</f>
        <v/>
      </c>
    </row>
    <row r="10005" spans="15:16" x14ac:dyDescent="0.15">
      <c r="O10005">
        <v>10004</v>
      </c>
      <c r="P10005" t="str">
        <f>IFERROR(IF(COUNTIF(個人情報!$BI$5:$BI$401,"登録番号" &amp; リスト!O10005)&gt;=1,"",IF(VLOOKUP(O10005,登録者リスト!$A$1:$D$43729,4,FALSE)=基本情報!$D$6,O10005,"")),"")</f>
        <v/>
      </c>
    </row>
    <row r="10006" spans="15:16" x14ac:dyDescent="0.15">
      <c r="O10006">
        <v>10005</v>
      </c>
      <c r="P10006" t="str">
        <f>IFERROR(IF(COUNTIF(個人情報!$BI$5:$BI$401,"登録番号" &amp; リスト!O10006)&gt;=1,"",IF(VLOOKUP(O10006,登録者リスト!$A$1:$D$43729,4,FALSE)=基本情報!$D$6,O10006,"")),"")</f>
        <v/>
      </c>
    </row>
    <row r="10007" spans="15:16" x14ac:dyDescent="0.15">
      <c r="O10007">
        <v>10006</v>
      </c>
      <c r="P10007" t="str">
        <f>IFERROR(IF(COUNTIF(個人情報!$BI$5:$BI$401,"登録番号" &amp; リスト!O10007)&gt;=1,"",IF(VLOOKUP(O10007,登録者リスト!$A$1:$D$43729,4,FALSE)=基本情報!$D$6,O10007,"")),"")</f>
        <v/>
      </c>
    </row>
    <row r="10008" spans="15:16" x14ac:dyDescent="0.15">
      <c r="O10008">
        <v>10007</v>
      </c>
      <c r="P10008" t="str">
        <f>IFERROR(IF(COUNTIF(個人情報!$BI$5:$BI$401,"登録番号" &amp; リスト!O10008)&gt;=1,"",IF(VLOOKUP(O10008,登録者リスト!$A$1:$D$43729,4,FALSE)=基本情報!$D$6,O10008,"")),"")</f>
        <v/>
      </c>
    </row>
    <row r="10009" spans="15:16" x14ac:dyDescent="0.15">
      <c r="O10009">
        <v>10008</v>
      </c>
      <c r="P10009" t="str">
        <f>IFERROR(IF(COUNTIF(個人情報!$BI$5:$BI$401,"登録番号" &amp; リスト!O10009)&gt;=1,"",IF(VLOOKUP(O10009,登録者リスト!$A$1:$D$43729,4,FALSE)=基本情報!$D$6,O10009,"")),"")</f>
        <v/>
      </c>
    </row>
    <row r="10010" spans="15:16" x14ac:dyDescent="0.15">
      <c r="O10010">
        <v>10009</v>
      </c>
      <c r="P10010" t="str">
        <f>IFERROR(IF(COUNTIF(個人情報!$BI$5:$BI$401,"登録番号" &amp; リスト!O10010)&gt;=1,"",IF(VLOOKUP(O10010,登録者リスト!$A$1:$D$43729,4,FALSE)=基本情報!$D$6,O10010,"")),"")</f>
        <v/>
      </c>
    </row>
    <row r="10011" spans="15:16" x14ac:dyDescent="0.15">
      <c r="O10011">
        <v>10010</v>
      </c>
      <c r="P10011" t="str">
        <f>IFERROR(IF(COUNTIF(個人情報!$BI$5:$BI$401,"登録番号" &amp; リスト!O10011)&gt;=1,"",IF(VLOOKUP(O10011,登録者リスト!$A$1:$D$43729,4,FALSE)=基本情報!$D$6,O10011,"")),"")</f>
        <v/>
      </c>
    </row>
    <row r="10012" spans="15:16" x14ac:dyDescent="0.15">
      <c r="O10012">
        <v>10011</v>
      </c>
      <c r="P10012" t="str">
        <f>IFERROR(IF(COUNTIF(個人情報!$BI$5:$BI$401,"登録番号" &amp; リスト!O10012)&gt;=1,"",IF(VLOOKUP(O10012,登録者リスト!$A$1:$D$43729,4,FALSE)=基本情報!$D$6,O10012,"")),"")</f>
        <v/>
      </c>
    </row>
    <row r="10013" spans="15:16" x14ac:dyDescent="0.15">
      <c r="O10013">
        <v>10012</v>
      </c>
      <c r="P10013" t="str">
        <f>IFERROR(IF(COUNTIF(個人情報!$BI$5:$BI$401,"登録番号" &amp; リスト!O10013)&gt;=1,"",IF(VLOOKUP(O10013,登録者リスト!$A$1:$D$43729,4,FALSE)=基本情報!$D$6,O10013,"")),"")</f>
        <v/>
      </c>
    </row>
    <row r="10014" spans="15:16" x14ac:dyDescent="0.15">
      <c r="O10014">
        <v>10013</v>
      </c>
      <c r="P10014" t="str">
        <f>IFERROR(IF(COUNTIF(個人情報!$BI$5:$BI$401,"登録番号" &amp; リスト!O10014)&gt;=1,"",IF(VLOOKUP(O10014,登録者リスト!$A$1:$D$43729,4,FALSE)=基本情報!$D$6,O10014,"")),"")</f>
        <v/>
      </c>
    </row>
    <row r="10015" spans="15:16" x14ac:dyDescent="0.15">
      <c r="O10015">
        <v>10014</v>
      </c>
      <c r="P10015" t="str">
        <f>IFERROR(IF(COUNTIF(個人情報!$BI$5:$BI$401,"登録番号" &amp; リスト!O10015)&gt;=1,"",IF(VLOOKUP(O10015,登録者リスト!$A$1:$D$43729,4,FALSE)=基本情報!$D$6,O10015,"")),"")</f>
        <v/>
      </c>
    </row>
    <row r="10016" spans="15:16" x14ac:dyDescent="0.15">
      <c r="O10016">
        <v>10015</v>
      </c>
      <c r="P10016" t="str">
        <f>IFERROR(IF(COUNTIF(個人情報!$BI$5:$BI$401,"登録番号" &amp; リスト!O10016)&gt;=1,"",IF(VLOOKUP(O10016,登録者リスト!$A$1:$D$43729,4,FALSE)=基本情報!$D$6,O10016,"")),"")</f>
        <v/>
      </c>
    </row>
    <row r="10017" spans="15:16" x14ac:dyDescent="0.15">
      <c r="O10017">
        <v>10016</v>
      </c>
      <c r="P10017" t="str">
        <f>IFERROR(IF(COUNTIF(個人情報!$BI$5:$BI$401,"登録番号" &amp; リスト!O10017)&gt;=1,"",IF(VLOOKUP(O10017,登録者リスト!$A$1:$D$43729,4,FALSE)=基本情報!$D$6,O10017,"")),"")</f>
        <v/>
      </c>
    </row>
    <row r="10018" spans="15:16" x14ac:dyDescent="0.15">
      <c r="O10018">
        <v>10017</v>
      </c>
      <c r="P10018" t="str">
        <f>IFERROR(IF(COUNTIF(個人情報!$BI$5:$BI$401,"登録番号" &amp; リスト!O10018)&gt;=1,"",IF(VLOOKUP(O10018,登録者リスト!$A$1:$D$43729,4,FALSE)=基本情報!$D$6,O10018,"")),"")</f>
        <v/>
      </c>
    </row>
    <row r="10019" spans="15:16" x14ac:dyDescent="0.15">
      <c r="O10019">
        <v>10018</v>
      </c>
      <c r="P10019" t="str">
        <f>IFERROR(IF(COUNTIF(個人情報!$BI$5:$BI$401,"登録番号" &amp; リスト!O10019)&gt;=1,"",IF(VLOOKUP(O10019,登録者リスト!$A$1:$D$43729,4,FALSE)=基本情報!$D$6,O10019,"")),"")</f>
        <v/>
      </c>
    </row>
    <row r="10020" spans="15:16" x14ac:dyDescent="0.15">
      <c r="O10020">
        <v>10019</v>
      </c>
      <c r="P10020" t="str">
        <f>IFERROR(IF(COUNTIF(個人情報!$BI$5:$BI$401,"登録番号" &amp; リスト!O10020)&gt;=1,"",IF(VLOOKUP(O10020,登録者リスト!$A$1:$D$43729,4,FALSE)=基本情報!$D$6,O10020,"")),"")</f>
        <v/>
      </c>
    </row>
    <row r="10021" spans="15:16" x14ac:dyDescent="0.15">
      <c r="O10021">
        <v>10020</v>
      </c>
      <c r="P10021" t="str">
        <f>IFERROR(IF(COUNTIF(個人情報!$BI$5:$BI$401,"登録番号" &amp; リスト!O10021)&gt;=1,"",IF(VLOOKUP(O10021,登録者リスト!$A$1:$D$43729,4,FALSE)=基本情報!$D$6,O10021,"")),"")</f>
        <v/>
      </c>
    </row>
    <row r="10022" spans="15:16" x14ac:dyDescent="0.15">
      <c r="O10022">
        <v>10021</v>
      </c>
      <c r="P10022" t="str">
        <f>IFERROR(IF(COUNTIF(個人情報!$BI$5:$BI$401,"登録番号" &amp; リスト!O10022)&gt;=1,"",IF(VLOOKUP(O10022,登録者リスト!$A$1:$D$43729,4,FALSE)=基本情報!$D$6,O10022,"")),"")</f>
        <v/>
      </c>
    </row>
    <row r="10023" spans="15:16" x14ac:dyDescent="0.15">
      <c r="O10023">
        <v>10022</v>
      </c>
      <c r="P10023" t="str">
        <f>IFERROR(IF(COUNTIF(個人情報!$BI$5:$BI$401,"登録番号" &amp; リスト!O10023)&gt;=1,"",IF(VLOOKUP(O10023,登録者リスト!$A$1:$D$43729,4,FALSE)=基本情報!$D$6,O10023,"")),"")</f>
        <v/>
      </c>
    </row>
    <row r="10024" spans="15:16" x14ac:dyDescent="0.15">
      <c r="O10024">
        <v>10023</v>
      </c>
      <c r="P10024" t="str">
        <f>IFERROR(IF(COUNTIF(個人情報!$BI$5:$BI$401,"登録番号" &amp; リスト!O10024)&gt;=1,"",IF(VLOOKUP(O10024,登録者リスト!$A$1:$D$43729,4,FALSE)=基本情報!$D$6,O10024,"")),"")</f>
        <v/>
      </c>
    </row>
    <row r="10025" spans="15:16" x14ac:dyDescent="0.15">
      <c r="O10025">
        <v>10024</v>
      </c>
      <c r="P10025" t="str">
        <f>IFERROR(IF(COUNTIF(個人情報!$BI$5:$BI$401,"登録番号" &amp; リスト!O10025)&gt;=1,"",IF(VLOOKUP(O10025,登録者リスト!$A$1:$D$43729,4,FALSE)=基本情報!$D$6,O10025,"")),"")</f>
        <v/>
      </c>
    </row>
    <row r="10026" spans="15:16" x14ac:dyDescent="0.15">
      <c r="O10026">
        <v>10025</v>
      </c>
      <c r="P10026" t="str">
        <f>IFERROR(IF(COUNTIF(個人情報!$BI$5:$BI$401,"登録番号" &amp; リスト!O10026)&gt;=1,"",IF(VLOOKUP(O10026,登録者リスト!$A$1:$D$43729,4,FALSE)=基本情報!$D$6,O10026,"")),"")</f>
        <v/>
      </c>
    </row>
    <row r="10027" spans="15:16" x14ac:dyDescent="0.15">
      <c r="O10027">
        <v>10026</v>
      </c>
      <c r="P10027" t="str">
        <f>IFERROR(IF(COUNTIF(個人情報!$BI$5:$BI$401,"登録番号" &amp; リスト!O10027)&gt;=1,"",IF(VLOOKUP(O10027,登録者リスト!$A$1:$D$43729,4,FALSE)=基本情報!$D$6,O10027,"")),"")</f>
        <v/>
      </c>
    </row>
    <row r="10028" spans="15:16" x14ac:dyDescent="0.15">
      <c r="O10028">
        <v>10027</v>
      </c>
      <c r="P10028" t="str">
        <f>IFERROR(IF(COUNTIF(個人情報!$BI$5:$BI$401,"登録番号" &amp; リスト!O10028)&gt;=1,"",IF(VLOOKUP(O10028,登録者リスト!$A$1:$D$43729,4,FALSE)=基本情報!$D$6,O10028,"")),"")</f>
        <v/>
      </c>
    </row>
    <row r="10029" spans="15:16" x14ac:dyDescent="0.15">
      <c r="O10029">
        <v>10028</v>
      </c>
      <c r="P10029" t="str">
        <f>IFERROR(IF(COUNTIF(個人情報!$BI$5:$BI$401,"登録番号" &amp; リスト!O10029)&gt;=1,"",IF(VLOOKUP(O10029,登録者リスト!$A$1:$D$43729,4,FALSE)=基本情報!$D$6,O10029,"")),"")</f>
        <v/>
      </c>
    </row>
    <row r="10030" spans="15:16" x14ac:dyDescent="0.15">
      <c r="O10030">
        <v>10029</v>
      </c>
      <c r="P10030" t="str">
        <f>IFERROR(IF(COUNTIF(個人情報!$BI$5:$BI$401,"登録番号" &amp; リスト!O10030)&gt;=1,"",IF(VLOOKUP(O10030,登録者リスト!$A$1:$D$43729,4,FALSE)=基本情報!$D$6,O10030,"")),"")</f>
        <v/>
      </c>
    </row>
    <row r="10031" spans="15:16" x14ac:dyDescent="0.15">
      <c r="O10031">
        <v>10030</v>
      </c>
      <c r="P10031" t="str">
        <f>IFERROR(IF(COUNTIF(個人情報!$BI$5:$BI$401,"登録番号" &amp; リスト!O10031)&gt;=1,"",IF(VLOOKUP(O10031,登録者リスト!$A$1:$D$43729,4,FALSE)=基本情報!$D$6,O10031,"")),"")</f>
        <v/>
      </c>
    </row>
    <row r="10032" spans="15:16" x14ac:dyDescent="0.15">
      <c r="O10032">
        <v>10031</v>
      </c>
      <c r="P10032" t="str">
        <f>IFERROR(IF(COUNTIF(個人情報!$BI$5:$BI$401,"登録番号" &amp; リスト!O10032)&gt;=1,"",IF(VLOOKUP(O10032,登録者リスト!$A$1:$D$43729,4,FALSE)=基本情報!$D$6,O10032,"")),"")</f>
        <v/>
      </c>
    </row>
    <row r="10033" spans="15:16" x14ac:dyDescent="0.15">
      <c r="O10033">
        <v>10032</v>
      </c>
      <c r="P10033" t="str">
        <f>IFERROR(IF(COUNTIF(個人情報!$BI$5:$BI$401,"登録番号" &amp; リスト!O10033)&gt;=1,"",IF(VLOOKUP(O10033,登録者リスト!$A$1:$D$43729,4,FALSE)=基本情報!$D$6,O10033,"")),"")</f>
        <v/>
      </c>
    </row>
    <row r="10034" spans="15:16" x14ac:dyDescent="0.15">
      <c r="O10034">
        <v>10033</v>
      </c>
      <c r="P10034" t="str">
        <f>IFERROR(IF(COUNTIF(個人情報!$BI$5:$BI$401,"登録番号" &amp; リスト!O10034)&gt;=1,"",IF(VLOOKUP(O10034,登録者リスト!$A$1:$D$43729,4,FALSE)=基本情報!$D$6,O10034,"")),"")</f>
        <v/>
      </c>
    </row>
    <row r="10035" spans="15:16" x14ac:dyDescent="0.15">
      <c r="O10035">
        <v>10034</v>
      </c>
      <c r="P10035" t="str">
        <f>IFERROR(IF(COUNTIF(個人情報!$BI$5:$BI$401,"登録番号" &amp; リスト!O10035)&gt;=1,"",IF(VLOOKUP(O10035,登録者リスト!$A$1:$D$43729,4,FALSE)=基本情報!$D$6,O10035,"")),"")</f>
        <v/>
      </c>
    </row>
    <row r="10036" spans="15:16" x14ac:dyDescent="0.15">
      <c r="O10036">
        <v>10035</v>
      </c>
      <c r="P10036" t="str">
        <f>IFERROR(IF(COUNTIF(個人情報!$BI$5:$BI$401,"登録番号" &amp; リスト!O10036)&gt;=1,"",IF(VLOOKUP(O10036,登録者リスト!$A$1:$D$43729,4,FALSE)=基本情報!$D$6,O10036,"")),"")</f>
        <v/>
      </c>
    </row>
    <row r="10037" spans="15:16" x14ac:dyDescent="0.15">
      <c r="O10037">
        <v>10036</v>
      </c>
      <c r="P10037" t="str">
        <f>IFERROR(IF(COUNTIF(個人情報!$BI$5:$BI$401,"登録番号" &amp; リスト!O10037)&gt;=1,"",IF(VLOOKUP(O10037,登録者リスト!$A$1:$D$43729,4,FALSE)=基本情報!$D$6,O10037,"")),"")</f>
        <v/>
      </c>
    </row>
    <row r="10038" spans="15:16" x14ac:dyDescent="0.15">
      <c r="O10038">
        <v>10037</v>
      </c>
      <c r="P10038" t="str">
        <f>IFERROR(IF(COUNTIF(個人情報!$BI$5:$BI$401,"登録番号" &amp; リスト!O10038)&gt;=1,"",IF(VLOOKUP(O10038,登録者リスト!$A$1:$D$43729,4,FALSE)=基本情報!$D$6,O10038,"")),"")</f>
        <v/>
      </c>
    </row>
    <row r="10039" spans="15:16" x14ac:dyDescent="0.15">
      <c r="O10039">
        <v>10038</v>
      </c>
      <c r="P10039" t="str">
        <f>IFERROR(IF(COUNTIF(個人情報!$BI$5:$BI$401,"登録番号" &amp; リスト!O10039)&gt;=1,"",IF(VLOOKUP(O10039,登録者リスト!$A$1:$D$43729,4,FALSE)=基本情報!$D$6,O10039,"")),"")</f>
        <v/>
      </c>
    </row>
    <row r="10040" spans="15:16" x14ac:dyDescent="0.15">
      <c r="O10040">
        <v>10039</v>
      </c>
      <c r="P10040" t="str">
        <f>IFERROR(IF(COUNTIF(個人情報!$BI$5:$BI$401,"登録番号" &amp; リスト!O10040)&gt;=1,"",IF(VLOOKUP(O10040,登録者リスト!$A$1:$D$43729,4,FALSE)=基本情報!$D$6,O10040,"")),"")</f>
        <v/>
      </c>
    </row>
    <row r="10041" spans="15:16" x14ac:dyDescent="0.15">
      <c r="O10041">
        <v>10040</v>
      </c>
      <c r="P10041" t="str">
        <f>IFERROR(IF(COUNTIF(個人情報!$BI$5:$BI$401,"登録番号" &amp; リスト!O10041)&gt;=1,"",IF(VLOOKUP(O10041,登録者リスト!$A$1:$D$43729,4,FALSE)=基本情報!$D$6,O10041,"")),"")</f>
        <v/>
      </c>
    </row>
    <row r="10042" spans="15:16" x14ac:dyDescent="0.15">
      <c r="O10042">
        <v>10041</v>
      </c>
      <c r="P10042" t="str">
        <f>IFERROR(IF(COUNTIF(個人情報!$BI$5:$BI$401,"登録番号" &amp; リスト!O10042)&gt;=1,"",IF(VLOOKUP(O10042,登録者リスト!$A$1:$D$43729,4,FALSE)=基本情報!$D$6,O10042,"")),"")</f>
        <v/>
      </c>
    </row>
    <row r="10043" spans="15:16" x14ac:dyDescent="0.15">
      <c r="O10043">
        <v>10042</v>
      </c>
      <c r="P10043" t="str">
        <f>IFERROR(IF(COUNTIF(個人情報!$BI$5:$BI$401,"登録番号" &amp; リスト!O10043)&gt;=1,"",IF(VLOOKUP(O10043,登録者リスト!$A$1:$D$43729,4,FALSE)=基本情報!$D$6,O10043,"")),"")</f>
        <v/>
      </c>
    </row>
    <row r="10044" spans="15:16" x14ac:dyDescent="0.15">
      <c r="O10044">
        <v>10043</v>
      </c>
      <c r="P10044" t="str">
        <f>IFERROR(IF(COUNTIF(個人情報!$BI$5:$BI$401,"登録番号" &amp; リスト!O10044)&gt;=1,"",IF(VLOOKUP(O10044,登録者リスト!$A$1:$D$43729,4,FALSE)=基本情報!$D$6,O10044,"")),"")</f>
        <v/>
      </c>
    </row>
    <row r="10045" spans="15:16" x14ac:dyDescent="0.15">
      <c r="O10045">
        <v>10044</v>
      </c>
      <c r="P10045" t="str">
        <f>IFERROR(IF(COUNTIF(個人情報!$BI$5:$BI$401,"登録番号" &amp; リスト!O10045)&gt;=1,"",IF(VLOOKUP(O10045,登録者リスト!$A$1:$D$43729,4,FALSE)=基本情報!$D$6,O10045,"")),"")</f>
        <v/>
      </c>
    </row>
    <row r="10046" spans="15:16" x14ac:dyDescent="0.15">
      <c r="O10046">
        <v>10045</v>
      </c>
      <c r="P10046" t="str">
        <f>IFERROR(IF(COUNTIF(個人情報!$BI$5:$BI$401,"登録番号" &amp; リスト!O10046)&gt;=1,"",IF(VLOOKUP(O10046,登録者リスト!$A$1:$D$43729,4,FALSE)=基本情報!$D$6,O10046,"")),"")</f>
        <v/>
      </c>
    </row>
    <row r="10047" spans="15:16" x14ac:dyDescent="0.15">
      <c r="O10047">
        <v>10046</v>
      </c>
      <c r="P10047" t="str">
        <f>IFERROR(IF(COUNTIF(個人情報!$BI$5:$BI$401,"登録番号" &amp; リスト!O10047)&gt;=1,"",IF(VLOOKUP(O10047,登録者リスト!$A$1:$D$43729,4,FALSE)=基本情報!$D$6,O10047,"")),"")</f>
        <v/>
      </c>
    </row>
    <row r="10048" spans="15:16" x14ac:dyDescent="0.15">
      <c r="O10048">
        <v>10047</v>
      </c>
      <c r="P10048" t="str">
        <f>IFERROR(IF(COUNTIF(個人情報!$BI$5:$BI$401,"登録番号" &amp; リスト!O10048)&gt;=1,"",IF(VLOOKUP(O10048,登録者リスト!$A$1:$D$43729,4,FALSE)=基本情報!$D$6,O10048,"")),"")</f>
        <v/>
      </c>
    </row>
    <row r="10049" spans="15:16" x14ac:dyDescent="0.15">
      <c r="O10049">
        <v>10048</v>
      </c>
      <c r="P10049" t="str">
        <f>IFERROR(IF(COUNTIF(個人情報!$BI$5:$BI$401,"登録番号" &amp; リスト!O10049)&gt;=1,"",IF(VLOOKUP(O10049,登録者リスト!$A$1:$D$43729,4,FALSE)=基本情報!$D$6,O10049,"")),"")</f>
        <v/>
      </c>
    </row>
    <row r="10050" spans="15:16" x14ac:dyDescent="0.15">
      <c r="O10050">
        <v>10049</v>
      </c>
      <c r="P10050" t="str">
        <f>IFERROR(IF(COUNTIF(個人情報!$BI$5:$BI$401,"登録番号" &amp; リスト!O10050)&gt;=1,"",IF(VLOOKUP(O10050,登録者リスト!$A$1:$D$43729,4,FALSE)=基本情報!$D$6,O10050,"")),"")</f>
        <v/>
      </c>
    </row>
    <row r="10051" spans="15:16" x14ac:dyDescent="0.15">
      <c r="O10051">
        <v>10050</v>
      </c>
      <c r="P10051" t="str">
        <f>IFERROR(IF(COUNTIF(個人情報!$BI$5:$BI$401,"登録番号" &amp; リスト!O10051)&gt;=1,"",IF(VLOOKUP(O10051,登録者リスト!$A$1:$D$43729,4,FALSE)=基本情報!$D$6,O10051,"")),"")</f>
        <v/>
      </c>
    </row>
    <row r="10052" spans="15:16" x14ac:dyDescent="0.15">
      <c r="O10052">
        <v>10051</v>
      </c>
      <c r="P10052" t="str">
        <f>IFERROR(IF(COUNTIF(個人情報!$BI$5:$BI$401,"登録番号" &amp; リスト!O10052)&gt;=1,"",IF(VLOOKUP(O10052,登録者リスト!$A$1:$D$43729,4,FALSE)=基本情報!$D$6,O10052,"")),"")</f>
        <v/>
      </c>
    </row>
    <row r="10053" spans="15:16" x14ac:dyDescent="0.15">
      <c r="O10053">
        <v>10052</v>
      </c>
      <c r="P10053" t="str">
        <f>IFERROR(IF(COUNTIF(個人情報!$BI$5:$BI$401,"登録番号" &amp; リスト!O10053)&gt;=1,"",IF(VLOOKUP(O10053,登録者リスト!$A$1:$D$43729,4,FALSE)=基本情報!$D$6,O10053,"")),"")</f>
        <v/>
      </c>
    </row>
    <row r="10054" spans="15:16" x14ac:dyDescent="0.15">
      <c r="O10054">
        <v>10053</v>
      </c>
      <c r="P10054" t="str">
        <f>IFERROR(IF(COUNTIF(個人情報!$BI$5:$BI$401,"登録番号" &amp; リスト!O10054)&gt;=1,"",IF(VLOOKUP(O10054,登録者リスト!$A$1:$D$43729,4,FALSE)=基本情報!$D$6,O10054,"")),"")</f>
        <v/>
      </c>
    </row>
    <row r="10055" spans="15:16" x14ac:dyDescent="0.15">
      <c r="O10055">
        <v>10054</v>
      </c>
      <c r="P10055" t="str">
        <f>IFERROR(IF(COUNTIF(個人情報!$BI$5:$BI$401,"登録番号" &amp; リスト!O10055)&gt;=1,"",IF(VLOOKUP(O10055,登録者リスト!$A$1:$D$43729,4,FALSE)=基本情報!$D$6,O10055,"")),"")</f>
        <v/>
      </c>
    </row>
    <row r="10056" spans="15:16" x14ac:dyDescent="0.15">
      <c r="O10056">
        <v>10055</v>
      </c>
      <c r="P10056" t="str">
        <f>IFERROR(IF(COUNTIF(個人情報!$BI$5:$BI$401,"登録番号" &amp; リスト!O10056)&gt;=1,"",IF(VLOOKUP(O10056,登録者リスト!$A$1:$D$43729,4,FALSE)=基本情報!$D$6,O10056,"")),"")</f>
        <v/>
      </c>
    </row>
    <row r="10057" spans="15:16" x14ac:dyDescent="0.15">
      <c r="O10057">
        <v>10056</v>
      </c>
      <c r="P10057" t="str">
        <f>IFERROR(IF(COUNTIF(個人情報!$BI$5:$BI$401,"登録番号" &amp; リスト!O10057)&gt;=1,"",IF(VLOOKUP(O10057,登録者リスト!$A$1:$D$43729,4,FALSE)=基本情報!$D$6,O10057,"")),"")</f>
        <v/>
      </c>
    </row>
    <row r="10058" spans="15:16" x14ac:dyDescent="0.15">
      <c r="O10058">
        <v>10057</v>
      </c>
      <c r="P10058" t="str">
        <f>IFERROR(IF(COUNTIF(個人情報!$BI$5:$BI$401,"登録番号" &amp; リスト!O10058)&gt;=1,"",IF(VLOOKUP(O10058,登録者リスト!$A$1:$D$43729,4,FALSE)=基本情報!$D$6,O10058,"")),"")</f>
        <v/>
      </c>
    </row>
    <row r="10059" spans="15:16" x14ac:dyDescent="0.15">
      <c r="O10059">
        <v>10058</v>
      </c>
      <c r="P10059" t="str">
        <f>IFERROR(IF(COUNTIF(個人情報!$BI$5:$BI$401,"登録番号" &amp; リスト!O10059)&gt;=1,"",IF(VLOOKUP(O10059,登録者リスト!$A$1:$D$43729,4,FALSE)=基本情報!$D$6,O10059,"")),"")</f>
        <v/>
      </c>
    </row>
    <row r="10060" spans="15:16" x14ac:dyDescent="0.15">
      <c r="O10060">
        <v>10059</v>
      </c>
      <c r="P10060" t="str">
        <f>IFERROR(IF(COUNTIF(個人情報!$BI$5:$BI$401,"登録番号" &amp; リスト!O10060)&gt;=1,"",IF(VLOOKUP(O10060,登録者リスト!$A$1:$D$43729,4,FALSE)=基本情報!$D$6,O10060,"")),"")</f>
        <v/>
      </c>
    </row>
    <row r="10061" spans="15:16" x14ac:dyDescent="0.15">
      <c r="O10061">
        <v>10060</v>
      </c>
      <c r="P10061" t="str">
        <f>IFERROR(IF(COUNTIF(個人情報!$BI$5:$BI$401,"登録番号" &amp; リスト!O10061)&gt;=1,"",IF(VLOOKUP(O10061,登録者リスト!$A$1:$D$43729,4,FALSE)=基本情報!$D$6,O10061,"")),"")</f>
        <v/>
      </c>
    </row>
    <row r="10062" spans="15:16" x14ac:dyDescent="0.15">
      <c r="O10062">
        <v>10061</v>
      </c>
      <c r="P10062" t="str">
        <f>IFERROR(IF(COUNTIF(個人情報!$BI$5:$BI$401,"登録番号" &amp; リスト!O10062)&gt;=1,"",IF(VLOOKUP(O10062,登録者リスト!$A$1:$D$43729,4,FALSE)=基本情報!$D$6,O10062,"")),"")</f>
        <v/>
      </c>
    </row>
    <row r="10063" spans="15:16" x14ac:dyDescent="0.15">
      <c r="O10063">
        <v>10062</v>
      </c>
      <c r="P10063" t="str">
        <f>IFERROR(IF(COUNTIF(個人情報!$BI$5:$BI$401,"登録番号" &amp; リスト!O10063)&gt;=1,"",IF(VLOOKUP(O10063,登録者リスト!$A$1:$D$43729,4,FALSE)=基本情報!$D$6,O10063,"")),"")</f>
        <v/>
      </c>
    </row>
    <row r="10064" spans="15:16" x14ac:dyDescent="0.15">
      <c r="O10064">
        <v>10063</v>
      </c>
      <c r="P10064" t="str">
        <f>IFERROR(IF(COUNTIF(個人情報!$BI$5:$BI$401,"登録番号" &amp; リスト!O10064)&gt;=1,"",IF(VLOOKUP(O10064,登録者リスト!$A$1:$D$43729,4,FALSE)=基本情報!$D$6,O10064,"")),"")</f>
        <v/>
      </c>
    </row>
    <row r="10065" spans="15:16" x14ac:dyDescent="0.15">
      <c r="O10065">
        <v>10064</v>
      </c>
      <c r="P10065" t="str">
        <f>IFERROR(IF(COUNTIF(個人情報!$BI$5:$BI$401,"登録番号" &amp; リスト!O10065)&gt;=1,"",IF(VLOOKUP(O10065,登録者リスト!$A$1:$D$43729,4,FALSE)=基本情報!$D$6,O10065,"")),"")</f>
        <v/>
      </c>
    </row>
    <row r="10066" spans="15:16" x14ac:dyDescent="0.15">
      <c r="O10066">
        <v>10065</v>
      </c>
      <c r="P10066" t="str">
        <f>IFERROR(IF(COUNTIF(個人情報!$BI$5:$BI$401,"登録番号" &amp; リスト!O10066)&gt;=1,"",IF(VLOOKUP(O10066,登録者リスト!$A$1:$D$43729,4,FALSE)=基本情報!$D$6,O10066,"")),"")</f>
        <v/>
      </c>
    </row>
    <row r="10067" spans="15:16" x14ac:dyDescent="0.15">
      <c r="O10067">
        <v>10066</v>
      </c>
      <c r="P10067" t="str">
        <f>IFERROR(IF(COUNTIF(個人情報!$BI$5:$BI$401,"登録番号" &amp; リスト!O10067)&gt;=1,"",IF(VLOOKUP(O10067,登録者リスト!$A$1:$D$43729,4,FALSE)=基本情報!$D$6,O10067,"")),"")</f>
        <v/>
      </c>
    </row>
    <row r="10068" spans="15:16" x14ac:dyDescent="0.15">
      <c r="O10068">
        <v>10067</v>
      </c>
      <c r="P10068" t="str">
        <f>IFERROR(IF(COUNTIF(個人情報!$BI$5:$BI$401,"登録番号" &amp; リスト!O10068)&gt;=1,"",IF(VLOOKUP(O10068,登録者リスト!$A$1:$D$43729,4,FALSE)=基本情報!$D$6,O10068,"")),"")</f>
        <v/>
      </c>
    </row>
    <row r="10069" spans="15:16" x14ac:dyDescent="0.15">
      <c r="O10069">
        <v>10068</v>
      </c>
      <c r="P10069" t="str">
        <f>IFERROR(IF(COUNTIF(個人情報!$BI$5:$BI$401,"登録番号" &amp; リスト!O10069)&gt;=1,"",IF(VLOOKUP(O10069,登録者リスト!$A$1:$D$43729,4,FALSE)=基本情報!$D$6,O10069,"")),"")</f>
        <v/>
      </c>
    </row>
    <row r="10070" spans="15:16" x14ac:dyDescent="0.15">
      <c r="O10070">
        <v>10069</v>
      </c>
      <c r="P10070" t="str">
        <f>IFERROR(IF(COUNTIF(個人情報!$BI$5:$BI$401,"登録番号" &amp; リスト!O10070)&gt;=1,"",IF(VLOOKUP(O10070,登録者リスト!$A$1:$D$43729,4,FALSE)=基本情報!$D$6,O10070,"")),"")</f>
        <v/>
      </c>
    </row>
    <row r="10071" spans="15:16" x14ac:dyDescent="0.15">
      <c r="O10071">
        <v>10070</v>
      </c>
      <c r="P10071" t="str">
        <f>IFERROR(IF(COUNTIF(個人情報!$BI$5:$BI$401,"登録番号" &amp; リスト!O10071)&gt;=1,"",IF(VLOOKUP(O10071,登録者リスト!$A$1:$D$43729,4,FALSE)=基本情報!$D$6,O10071,"")),"")</f>
        <v/>
      </c>
    </row>
    <row r="10072" spans="15:16" x14ac:dyDescent="0.15">
      <c r="O10072">
        <v>10071</v>
      </c>
      <c r="P10072" t="str">
        <f>IFERROR(IF(COUNTIF(個人情報!$BI$5:$BI$401,"登録番号" &amp; リスト!O10072)&gt;=1,"",IF(VLOOKUP(O10072,登録者リスト!$A$1:$D$43729,4,FALSE)=基本情報!$D$6,O10072,"")),"")</f>
        <v/>
      </c>
    </row>
    <row r="10073" spans="15:16" x14ac:dyDescent="0.15">
      <c r="O10073">
        <v>10072</v>
      </c>
      <c r="P10073" t="str">
        <f>IFERROR(IF(COUNTIF(個人情報!$BI$5:$BI$401,"登録番号" &amp; リスト!O10073)&gt;=1,"",IF(VLOOKUP(O10073,登録者リスト!$A$1:$D$43729,4,FALSE)=基本情報!$D$6,O10073,"")),"")</f>
        <v/>
      </c>
    </row>
    <row r="10074" spans="15:16" x14ac:dyDescent="0.15">
      <c r="O10074">
        <v>10073</v>
      </c>
      <c r="P10074" t="str">
        <f>IFERROR(IF(COUNTIF(個人情報!$BI$5:$BI$401,"登録番号" &amp; リスト!O10074)&gt;=1,"",IF(VLOOKUP(O10074,登録者リスト!$A$1:$D$43729,4,FALSE)=基本情報!$D$6,O10074,"")),"")</f>
        <v/>
      </c>
    </row>
    <row r="10075" spans="15:16" x14ac:dyDescent="0.15">
      <c r="O10075">
        <v>10074</v>
      </c>
      <c r="P10075" t="str">
        <f>IFERROR(IF(COUNTIF(個人情報!$BI$5:$BI$401,"登録番号" &amp; リスト!O10075)&gt;=1,"",IF(VLOOKUP(O10075,登録者リスト!$A$1:$D$43729,4,FALSE)=基本情報!$D$6,O10075,"")),"")</f>
        <v/>
      </c>
    </row>
    <row r="10076" spans="15:16" x14ac:dyDescent="0.15">
      <c r="O10076">
        <v>10075</v>
      </c>
      <c r="P10076" t="str">
        <f>IFERROR(IF(COUNTIF(個人情報!$BI$5:$BI$401,"登録番号" &amp; リスト!O10076)&gt;=1,"",IF(VLOOKUP(O10076,登録者リスト!$A$1:$D$43729,4,FALSE)=基本情報!$D$6,O10076,"")),"")</f>
        <v/>
      </c>
    </row>
    <row r="10077" spans="15:16" x14ac:dyDescent="0.15">
      <c r="O10077">
        <v>10076</v>
      </c>
      <c r="P10077" t="str">
        <f>IFERROR(IF(COUNTIF(個人情報!$BI$5:$BI$401,"登録番号" &amp; リスト!O10077)&gt;=1,"",IF(VLOOKUP(O10077,登録者リスト!$A$1:$D$43729,4,FALSE)=基本情報!$D$6,O10077,"")),"")</f>
        <v/>
      </c>
    </row>
    <row r="10078" spans="15:16" x14ac:dyDescent="0.15">
      <c r="O10078">
        <v>10077</v>
      </c>
      <c r="P10078" t="str">
        <f>IFERROR(IF(COUNTIF(個人情報!$BI$5:$BI$401,"登録番号" &amp; リスト!O10078)&gt;=1,"",IF(VLOOKUP(O10078,登録者リスト!$A$1:$D$43729,4,FALSE)=基本情報!$D$6,O10078,"")),"")</f>
        <v/>
      </c>
    </row>
    <row r="10079" spans="15:16" x14ac:dyDescent="0.15">
      <c r="O10079">
        <v>10078</v>
      </c>
      <c r="P10079" t="str">
        <f>IFERROR(IF(COUNTIF(個人情報!$BI$5:$BI$401,"登録番号" &amp; リスト!O10079)&gt;=1,"",IF(VLOOKUP(O10079,登録者リスト!$A$1:$D$43729,4,FALSE)=基本情報!$D$6,O10079,"")),"")</f>
        <v/>
      </c>
    </row>
    <row r="10080" spans="15:16" x14ac:dyDescent="0.15">
      <c r="O10080">
        <v>10079</v>
      </c>
      <c r="P10080" t="str">
        <f>IFERROR(IF(COUNTIF(個人情報!$BI$5:$BI$401,"登録番号" &amp; リスト!O10080)&gt;=1,"",IF(VLOOKUP(O10080,登録者リスト!$A$1:$D$43729,4,FALSE)=基本情報!$D$6,O10080,"")),"")</f>
        <v/>
      </c>
    </row>
    <row r="10081" spans="15:16" x14ac:dyDescent="0.15">
      <c r="O10081">
        <v>10080</v>
      </c>
      <c r="P10081" t="str">
        <f>IFERROR(IF(COUNTIF(個人情報!$BI$5:$BI$401,"登録番号" &amp; リスト!O10081)&gt;=1,"",IF(VLOOKUP(O10081,登録者リスト!$A$1:$D$43729,4,FALSE)=基本情報!$D$6,O10081,"")),"")</f>
        <v/>
      </c>
    </row>
    <row r="10082" spans="15:16" x14ac:dyDescent="0.15">
      <c r="O10082">
        <v>10081</v>
      </c>
      <c r="P10082" t="str">
        <f>IFERROR(IF(COUNTIF(個人情報!$BI$5:$BI$401,"登録番号" &amp; リスト!O10082)&gt;=1,"",IF(VLOOKUP(O10082,登録者リスト!$A$1:$D$43729,4,FALSE)=基本情報!$D$6,O10082,"")),"")</f>
        <v/>
      </c>
    </row>
    <row r="10083" spans="15:16" x14ac:dyDescent="0.15">
      <c r="O10083">
        <v>10082</v>
      </c>
      <c r="P10083" t="str">
        <f>IFERROR(IF(COUNTIF(個人情報!$BI$5:$BI$401,"登録番号" &amp; リスト!O10083)&gt;=1,"",IF(VLOOKUP(O10083,登録者リスト!$A$1:$D$43729,4,FALSE)=基本情報!$D$6,O10083,"")),"")</f>
        <v/>
      </c>
    </row>
    <row r="10084" spans="15:16" x14ac:dyDescent="0.15">
      <c r="O10084">
        <v>10083</v>
      </c>
      <c r="P10084" t="str">
        <f>IFERROR(IF(COUNTIF(個人情報!$BI$5:$BI$401,"登録番号" &amp; リスト!O10084)&gt;=1,"",IF(VLOOKUP(O10084,登録者リスト!$A$1:$D$43729,4,FALSE)=基本情報!$D$6,O10084,"")),"")</f>
        <v/>
      </c>
    </row>
    <row r="10085" spans="15:16" x14ac:dyDescent="0.15">
      <c r="O10085">
        <v>10084</v>
      </c>
      <c r="P10085" t="str">
        <f>IFERROR(IF(COUNTIF(個人情報!$BI$5:$BI$401,"登録番号" &amp; リスト!O10085)&gt;=1,"",IF(VLOOKUP(O10085,登録者リスト!$A$1:$D$43729,4,FALSE)=基本情報!$D$6,O10085,"")),"")</f>
        <v/>
      </c>
    </row>
    <row r="10086" spans="15:16" x14ac:dyDescent="0.15">
      <c r="O10086">
        <v>10085</v>
      </c>
      <c r="P10086" t="str">
        <f>IFERROR(IF(COUNTIF(個人情報!$BI$5:$BI$401,"登録番号" &amp; リスト!O10086)&gt;=1,"",IF(VLOOKUP(O10086,登録者リスト!$A$1:$D$43729,4,FALSE)=基本情報!$D$6,O10086,"")),"")</f>
        <v/>
      </c>
    </row>
    <row r="10087" spans="15:16" x14ac:dyDescent="0.15">
      <c r="O10087">
        <v>10086</v>
      </c>
      <c r="P10087" t="str">
        <f>IFERROR(IF(COUNTIF(個人情報!$BI$5:$BI$401,"登録番号" &amp; リスト!O10087)&gt;=1,"",IF(VLOOKUP(O10087,登録者リスト!$A$1:$D$43729,4,FALSE)=基本情報!$D$6,O10087,"")),"")</f>
        <v/>
      </c>
    </row>
    <row r="10088" spans="15:16" x14ac:dyDescent="0.15">
      <c r="O10088">
        <v>10087</v>
      </c>
      <c r="P10088" t="str">
        <f>IFERROR(IF(COUNTIF(個人情報!$BI$5:$BI$401,"登録番号" &amp; リスト!O10088)&gt;=1,"",IF(VLOOKUP(O10088,登録者リスト!$A$1:$D$43729,4,FALSE)=基本情報!$D$6,O10088,"")),"")</f>
        <v/>
      </c>
    </row>
    <row r="10089" spans="15:16" x14ac:dyDescent="0.15">
      <c r="O10089">
        <v>10088</v>
      </c>
      <c r="P10089" t="str">
        <f>IFERROR(IF(COUNTIF(個人情報!$BI$5:$BI$401,"登録番号" &amp; リスト!O10089)&gt;=1,"",IF(VLOOKUP(O10089,登録者リスト!$A$1:$D$43729,4,FALSE)=基本情報!$D$6,O10089,"")),"")</f>
        <v/>
      </c>
    </row>
    <row r="10090" spans="15:16" x14ac:dyDescent="0.15">
      <c r="O10090">
        <v>10089</v>
      </c>
      <c r="P10090" t="str">
        <f>IFERROR(IF(COUNTIF(個人情報!$BI$5:$BI$401,"登録番号" &amp; リスト!O10090)&gt;=1,"",IF(VLOOKUP(O10090,登録者リスト!$A$1:$D$43729,4,FALSE)=基本情報!$D$6,O10090,"")),"")</f>
        <v/>
      </c>
    </row>
    <row r="10091" spans="15:16" x14ac:dyDescent="0.15">
      <c r="O10091">
        <v>10090</v>
      </c>
      <c r="P10091" t="str">
        <f>IFERROR(IF(COUNTIF(個人情報!$BI$5:$BI$401,"登録番号" &amp; リスト!O10091)&gt;=1,"",IF(VLOOKUP(O10091,登録者リスト!$A$1:$D$43729,4,FALSE)=基本情報!$D$6,O10091,"")),"")</f>
        <v/>
      </c>
    </row>
    <row r="10092" spans="15:16" x14ac:dyDescent="0.15">
      <c r="O10092">
        <v>10091</v>
      </c>
      <c r="P10092" t="str">
        <f>IFERROR(IF(COUNTIF(個人情報!$BI$5:$BI$401,"登録番号" &amp; リスト!O10092)&gt;=1,"",IF(VLOOKUP(O10092,登録者リスト!$A$1:$D$43729,4,FALSE)=基本情報!$D$6,O10092,"")),"")</f>
        <v/>
      </c>
    </row>
    <row r="10093" spans="15:16" x14ac:dyDescent="0.15">
      <c r="O10093">
        <v>10092</v>
      </c>
      <c r="P10093" t="str">
        <f>IFERROR(IF(COUNTIF(個人情報!$BI$5:$BI$401,"登録番号" &amp; リスト!O10093)&gt;=1,"",IF(VLOOKUP(O10093,登録者リスト!$A$1:$D$43729,4,FALSE)=基本情報!$D$6,O10093,"")),"")</f>
        <v/>
      </c>
    </row>
    <row r="10094" spans="15:16" x14ac:dyDescent="0.15">
      <c r="O10094">
        <v>10093</v>
      </c>
      <c r="P10094" t="str">
        <f>IFERROR(IF(COUNTIF(個人情報!$BI$5:$BI$401,"登録番号" &amp; リスト!O10094)&gt;=1,"",IF(VLOOKUP(O10094,登録者リスト!$A$1:$D$43729,4,FALSE)=基本情報!$D$6,O10094,"")),"")</f>
        <v/>
      </c>
    </row>
    <row r="10095" spans="15:16" x14ac:dyDescent="0.15">
      <c r="O10095">
        <v>10094</v>
      </c>
      <c r="P10095" t="str">
        <f>IFERROR(IF(COUNTIF(個人情報!$BI$5:$BI$401,"登録番号" &amp; リスト!O10095)&gt;=1,"",IF(VLOOKUP(O10095,登録者リスト!$A$1:$D$43729,4,FALSE)=基本情報!$D$6,O10095,"")),"")</f>
        <v/>
      </c>
    </row>
    <row r="10096" spans="15:16" x14ac:dyDescent="0.15">
      <c r="O10096">
        <v>10095</v>
      </c>
      <c r="P10096" t="str">
        <f>IFERROR(IF(COUNTIF(個人情報!$BI$5:$BI$401,"登録番号" &amp; リスト!O10096)&gt;=1,"",IF(VLOOKUP(O10096,登録者リスト!$A$1:$D$43729,4,FALSE)=基本情報!$D$6,O10096,"")),"")</f>
        <v/>
      </c>
    </row>
    <row r="10097" spans="15:16" x14ac:dyDescent="0.15">
      <c r="O10097">
        <v>10096</v>
      </c>
      <c r="P10097" t="str">
        <f>IFERROR(IF(COUNTIF(個人情報!$BI$5:$BI$401,"登録番号" &amp; リスト!O10097)&gt;=1,"",IF(VLOOKUP(O10097,登録者リスト!$A$1:$D$43729,4,FALSE)=基本情報!$D$6,O10097,"")),"")</f>
        <v/>
      </c>
    </row>
    <row r="10098" spans="15:16" x14ac:dyDescent="0.15">
      <c r="O10098">
        <v>10097</v>
      </c>
      <c r="P10098" t="str">
        <f>IFERROR(IF(COUNTIF(個人情報!$BI$5:$BI$401,"登録番号" &amp; リスト!O10098)&gt;=1,"",IF(VLOOKUP(O10098,登録者リスト!$A$1:$D$43729,4,FALSE)=基本情報!$D$6,O10098,"")),"")</f>
        <v/>
      </c>
    </row>
    <row r="10099" spans="15:16" x14ac:dyDescent="0.15">
      <c r="O10099">
        <v>10098</v>
      </c>
      <c r="P10099" t="str">
        <f>IFERROR(IF(COUNTIF(個人情報!$BI$5:$BI$401,"登録番号" &amp; リスト!O10099)&gt;=1,"",IF(VLOOKUP(O10099,登録者リスト!$A$1:$D$43729,4,FALSE)=基本情報!$D$6,O10099,"")),"")</f>
        <v/>
      </c>
    </row>
    <row r="10100" spans="15:16" x14ac:dyDescent="0.15">
      <c r="O10100">
        <v>10099</v>
      </c>
      <c r="P10100" t="str">
        <f>IFERROR(IF(COUNTIF(個人情報!$BI$5:$BI$401,"登録番号" &amp; リスト!O10100)&gt;=1,"",IF(VLOOKUP(O10100,登録者リスト!$A$1:$D$43729,4,FALSE)=基本情報!$D$6,O10100,"")),"")</f>
        <v/>
      </c>
    </row>
    <row r="10101" spans="15:16" x14ac:dyDescent="0.15">
      <c r="O10101">
        <v>10100</v>
      </c>
      <c r="P10101" t="str">
        <f>IFERROR(IF(COUNTIF(個人情報!$BI$5:$BI$401,"登録番号" &amp; リスト!O10101)&gt;=1,"",IF(VLOOKUP(O10101,登録者リスト!$A$1:$D$43729,4,FALSE)=基本情報!$D$6,O10101,"")),"")</f>
        <v/>
      </c>
    </row>
    <row r="10102" spans="15:16" x14ac:dyDescent="0.15">
      <c r="O10102">
        <v>10101</v>
      </c>
      <c r="P10102" t="str">
        <f>IFERROR(IF(COUNTIF(個人情報!$BI$5:$BI$401,"登録番号" &amp; リスト!O10102)&gt;=1,"",IF(VLOOKUP(O10102,登録者リスト!$A$1:$D$43729,4,FALSE)=基本情報!$D$6,O10102,"")),"")</f>
        <v/>
      </c>
    </row>
    <row r="10103" spans="15:16" x14ac:dyDescent="0.15">
      <c r="O10103">
        <v>10102</v>
      </c>
      <c r="P10103" t="str">
        <f>IFERROR(IF(COUNTIF(個人情報!$BI$5:$BI$401,"登録番号" &amp; リスト!O10103)&gt;=1,"",IF(VLOOKUP(O10103,登録者リスト!$A$1:$D$43729,4,FALSE)=基本情報!$D$6,O10103,"")),"")</f>
        <v/>
      </c>
    </row>
    <row r="10104" spans="15:16" x14ac:dyDescent="0.15">
      <c r="O10104">
        <v>10103</v>
      </c>
      <c r="P10104" t="str">
        <f>IFERROR(IF(COUNTIF(個人情報!$BI$5:$BI$401,"登録番号" &amp; リスト!O10104)&gt;=1,"",IF(VLOOKUP(O10104,登録者リスト!$A$1:$D$43729,4,FALSE)=基本情報!$D$6,O10104,"")),"")</f>
        <v/>
      </c>
    </row>
    <row r="10105" spans="15:16" x14ac:dyDescent="0.15">
      <c r="O10105">
        <v>10104</v>
      </c>
      <c r="P10105" t="str">
        <f>IFERROR(IF(COUNTIF(個人情報!$BI$5:$BI$401,"登録番号" &amp; リスト!O10105)&gt;=1,"",IF(VLOOKUP(O10105,登録者リスト!$A$1:$D$43729,4,FALSE)=基本情報!$D$6,O10105,"")),"")</f>
        <v/>
      </c>
    </row>
    <row r="10106" spans="15:16" x14ac:dyDescent="0.15">
      <c r="O10106">
        <v>10105</v>
      </c>
      <c r="P10106" t="str">
        <f>IFERROR(IF(COUNTIF(個人情報!$BI$5:$BI$401,"登録番号" &amp; リスト!O10106)&gt;=1,"",IF(VLOOKUP(O10106,登録者リスト!$A$1:$D$43729,4,FALSE)=基本情報!$D$6,O10106,"")),"")</f>
        <v/>
      </c>
    </row>
    <row r="10107" spans="15:16" x14ac:dyDescent="0.15">
      <c r="O10107">
        <v>10106</v>
      </c>
      <c r="P10107" t="str">
        <f>IFERROR(IF(COUNTIF(個人情報!$BI$5:$BI$401,"登録番号" &amp; リスト!O10107)&gt;=1,"",IF(VLOOKUP(O10107,登録者リスト!$A$1:$D$43729,4,FALSE)=基本情報!$D$6,O10107,"")),"")</f>
        <v/>
      </c>
    </row>
    <row r="10108" spans="15:16" x14ac:dyDescent="0.15">
      <c r="O10108">
        <v>10107</v>
      </c>
      <c r="P10108" t="str">
        <f>IFERROR(IF(COUNTIF(個人情報!$BI$5:$BI$401,"登録番号" &amp; リスト!O10108)&gt;=1,"",IF(VLOOKUP(O10108,登録者リスト!$A$1:$D$43729,4,FALSE)=基本情報!$D$6,O10108,"")),"")</f>
        <v/>
      </c>
    </row>
    <row r="10109" spans="15:16" x14ac:dyDescent="0.15">
      <c r="O10109">
        <v>10108</v>
      </c>
      <c r="P10109" t="str">
        <f>IFERROR(IF(COUNTIF(個人情報!$BI$5:$BI$401,"登録番号" &amp; リスト!O10109)&gt;=1,"",IF(VLOOKUP(O10109,登録者リスト!$A$1:$D$43729,4,FALSE)=基本情報!$D$6,O10109,"")),"")</f>
        <v/>
      </c>
    </row>
    <row r="10110" spans="15:16" x14ac:dyDescent="0.15">
      <c r="O10110">
        <v>10109</v>
      </c>
      <c r="P10110" t="str">
        <f>IFERROR(IF(COUNTIF(個人情報!$BI$5:$BI$401,"登録番号" &amp; リスト!O10110)&gt;=1,"",IF(VLOOKUP(O10110,登録者リスト!$A$1:$D$43729,4,FALSE)=基本情報!$D$6,O10110,"")),"")</f>
        <v/>
      </c>
    </row>
    <row r="10111" spans="15:16" x14ac:dyDescent="0.15">
      <c r="O10111">
        <v>10110</v>
      </c>
      <c r="P10111" t="str">
        <f>IFERROR(IF(COUNTIF(個人情報!$BI$5:$BI$401,"登録番号" &amp; リスト!O10111)&gt;=1,"",IF(VLOOKUP(O10111,登録者リスト!$A$1:$D$43729,4,FALSE)=基本情報!$D$6,O10111,"")),"")</f>
        <v/>
      </c>
    </row>
    <row r="10112" spans="15:16" x14ac:dyDescent="0.15">
      <c r="O10112">
        <v>10111</v>
      </c>
      <c r="P10112" t="str">
        <f>IFERROR(IF(COUNTIF(個人情報!$BI$5:$BI$401,"登録番号" &amp; リスト!O10112)&gt;=1,"",IF(VLOOKUP(O10112,登録者リスト!$A$1:$D$43729,4,FALSE)=基本情報!$D$6,O10112,"")),"")</f>
        <v/>
      </c>
    </row>
    <row r="10113" spans="15:16" x14ac:dyDescent="0.15">
      <c r="O10113">
        <v>10112</v>
      </c>
      <c r="P10113" t="str">
        <f>IFERROR(IF(COUNTIF(個人情報!$BI$5:$BI$401,"登録番号" &amp; リスト!O10113)&gt;=1,"",IF(VLOOKUP(O10113,登録者リスト!$A$1:$D$43729,4,FALSE)=基本情報!$D$6,O10113,"")),"")</f>
        <v/>
      </c>
    </row>
    <row r="10114" spans="15:16" x14ac:dyDescent="0.15">
      <c r="O10114">
        <v>10113</v>
      </c>
      <c r="P10114" t="str">
        <f>IFERROR(IF(COUNTIF(個人情報!$BI$5:$BI$401,"登録番号" &amp; リスト!O10114)&gt;=1,"",IF(VLOOKUP(O10114,登録者リスト!$A$1:$D$43729,4,FALSE)=基本情報!$D$6,O10114,"")),"")</f>
        <v/>
      </c>
    </row>
    <row r="10115" spans="15:16" x14ac:dyDescent="0.15">
      <c r="O10115">
        <v>10114</v>
      </c>
      <c r="P10115" t="str">
        <f>IFERROR(IF(COUNTIF(個人情報!$BI$5:$BI$401,"登録番号" &amp; リスト!O10115)&gt;=1,"",IF(VLOOKUP(O10115,登録者リスト!$A$1:$D$43729,4,FALSE)=基本情報!$D$6,O10115,"")),"")</f>
        <v/>
      </c>
    </row>
    <row r="10116" spans="15:16" x14ac:dyDescent="0.15">
      <c r="O10116">
        <v>10115</v>
      </c>
      <c r="P10116" t="str">
        <f>IFERROR(IF(COUNTIF(個人情報!$BI$5:$BI$401,"登録番号" &amp; リスト!O10116)&gt;=1,"",IF(VLOOKUP(O10116,登録者リスト!$A$1:$D$43729,4,FALSE)=基本情報!$D$6,O10116,"")),"")</f>
        <v/>
      </c>
    </row>
    <row r="10117" spans="15:16" x14ac:dyDescent="0.15">
      <c r="O10117">
        <v>10116</v>
      </c>
      <c r="P10117" t="str">
        <f>IFERROR(IF(COUNTIF(個人情報!$BI$5:$BI$401,"登録番号" &amp; リスト!O10117)&gt;=1,"",IF(VLOOKUP(O10117,登録者リスト!$A$1:$D$43729,4,FALSE)=基本情報!$D$6,O10117,"")),"")</f>
        <v/>
      </c>
    </row>
    <row r="10118" spans="15:16" x14ac:dyDescent="0.15">
      <c r="O10118">
        <v>10117</v>
      </c>
      <c r="P10118" t="str">
        <f>IFERROR(IF(COUNTIF(個人情報!$BI$5:$BI$401,"登録番号" &amp; リスト!O10118)&gt;=1,"",IF(VLOOKUP(O10118,登録者リスト!$A$1:$D$43729,4,FALSE)=基本情報!$D$6,O10118,"")),"")</f>
        <v/>
      </c>
    </row>
    <row r="10119" spans="15:16" x14ac:dyDescent="0.15">
      <c r="O10119">
        <v>10118</v>
      </c>
      <c r="P10119" t="str">
        <f>IFERROR(IF(COUNTIF(個人情報!$BI$5:$BI$401,"登録番号" &amp; リスト!O10119)&gt;=1,"",IF(VLOOKUP(O10119,登録者リスト!$A$1:$D$43729,4,FALSE)=基本情報!$D$6,O10119,"")),"")</f>
        <v/>
      </c>
    </row>
    <row r="10120" spans="15:16" x14ac:dyDescent="0.15">
      <c r="O10120">
        <v>10119</v>
      </c>
      <c r="P10120" t="str">
        <f>IFERROR(IF(COUNTIF(個人情報!$BI$5:$BI$401,"登録番号" &amp; リスト!O10120)&gt;=1,"",IF(VLOOKUP(O10120,登録者リスト!$A$1:$D$43729,4,FALSE)=基本情報!$D$6,O10120,"")),"")</f>
        <v/>
      </c>
    </row>
    <row r="10121" spans="15:16" x14ac:dyDescent="0.15">
      <c r="O10121">
        <v>10120</v>
      </c>
      <c r="P10121" t="str">
        <f>IFERROR(IF(COUNTIF(個人情報!$BI$5:$BI$401,"登録番号" &amp; リスト!O10121)&gt;=1,"",IF(VLOOKUP(O10121,登録者リスト!$A$1:$D$43729,4,FALSE)=基本情報!$D$6,O10121,"")),"")</f>
        <v/>
      </c>
    </row>
    <row r="10122" spans="15:16" x14ac:dyDescent="0.15">
      <c r="O10122">
        <v>10121</v>
      </c>
      <c r="P10122" t="str">
        <f>IFERROR(IF(COUNTIF(個人情報!$BI$5:$BI$401,"登録番号" &amp; リスト!O10122)&gt;=1,"",IF(VLOOKUP(O10122,登録者リスト!$A$1:$D$43729,4,FALSE)=基本情報!$D$6,O10122,"")),"")</f>
        <v/>
      </c>
    </row>
    <row r="10123" spans="15:16" x14ac:dyDescent="0.15">
      <c r="O10123">
        <v>10122</v>
      </c>
      <c r="P10123" t="str">
        <f>IFERROR(IF(COUNTIF(個人情報!$BI$5:$BI$401,"登録番号" &amp; リスト!O10123)&gt;=1,"",IF(VLOOKUP(O10123,登録者リスト!$A$1:$D$43729,4,FALSE)=基本情報!$D$6,O10123,"")),"")</f>
        <v/>
      </c>
    </row>
    <row r="10124" spans="15:16" x14ac:dyDescent="0.15">
      <c r="O10124">
        <v>10123</v>
      </c>
      <c r="P10124" t="str">
        <f>IFERROR(IF(COUNTIF(個人情報!$BI$5:$BI$401,"登録番号" &amp; リスト!O10124)&gt;=1,"",IF(VLOOKUP(O10124,登録者リスト!$A$1:$D$43729,4,FALSE)=基本情報!$D$6,O10124,"")),"")</f>
        <v/>
      </c>
    </row>
    <row r="10125" spans="15:16" x14ac:dyDescent="0.15">
      <c r="O10125">
        <v>10124</v>
      </c>
      <c r="P10125" t="str">
        <f>IFERROR(IF(COUNTIF(個人情報!$BI$5:$BI$401,"登録番号" &amp; リスト!O10125)&gt;=1,"",IF(VLOOKUP(O10125,登録者リスト!$A$1:$D$43729,4,FALSE)=基本情報!$D$6,O10125,"")),"")</f>
        <v/>
      </c>
    </row>
    <row r="10126" spans="15:16" x14ac:dyDescent="0.15">
      <c r="O10126">
        <v>10125</v>
      </c>
      <c r="P10126" t="str">
        <f>IFERROR(IF(COUNTIF(個人情報!$BI$5:$BI$401,"登録番号" &amp; リスト!O10126)&gt;=1,"",IF(VLOOKUP(O10126,登録者リスト!$A$1:$D$43729,4,FALSE)=基本情報!$D$6,O10126,"")),"")</f>
        <v/>
      </c>
    </row>
    <row r="10127" spans="15:16" x14ac:dyDescent="0.15">
      <c r="O10127">
        <v>10126</v>
      </c>
      <c r="P10127" t="str">
        <f>IFERROR(IF(COUNTIF(個人情報!$BI$5:$BI$401,"登録番号" &amp; リスト!O10127)&gt;=1,"",IF(VLOOKUP(O10127,登録者リスト!$A$1:$D$43729,4,FALSE)=基本情報!$D$6,O10127,"")),"")</f>
        <v/>
      </c>
    </row>
    <row r="10128" spans="15:16" x14ac:dyDescent="0.15">
      <c r="O10128">
        <v>10127</v>
      </c>
      <c r="P10128" t="str">
        <f>IFERROR(IF(COUNTIF(個人情報!$BI$5:$BI$401,"登録番号" &amp; リスト!O10128)&gt;=1,"",IF(VLOOKUP(O10128,登録者リスト!$A$1:$D$43729,4,FALSE)=基本情報!$D$6,O10128,"")),"")</f>
        <v/>
      </c>
    </row>
    <row r="10129" spans="15:16" x14ac:dyDescent="0.15">
      <c r="O10129">
        <v>10128</v>
      </c>
      <c r="P10129" t="str">
        <f>IFERROR(IF(COUNTIF(個人情報!$BI$5:$BI$401,"登録番号" &amp; リスト!O10129)&gt;=1,"",IF(VLOOKUP(O10129,登録者リスト!$A$1:$D$43729,4,FALSE)=基本情報!$D$6,O10129,"")),"")</f>
        <v/>
      </c>
    </row>
    <row r="10130" spans="15:16" x14ac:dyDescent="0.15">
      <c r="O10130">
        <v>10129</v>
      </c>
      <c r="P10130" t="str">
        <f>IFERROR(IF(COUNTIF(個人情報!$BI$5:$BI$401,"登録番号" &amp; リスト!O10130)&gt;=1,"",IF(VLOOKUP(O10130,登録者リスト!$A$1:$D$43729,4,FALSE)=基本情報!$D$6,O10130,"")),"")</f>
        <v/>
      </c>
    </row>
    <row r="10131" spans="15:16" x14ac:dyDescent="0.15">
      <c r="O10131">
        <v>10130</v>
      </c>
      <c r="P10131" t="str">
        <f>IFERROR(IF(COUNTIF(個人情報!$BI$5:$BI$401,"登録番号" &amp; リスト!O10131)&gt;=1,"",IF(VLOOKUP(O10131,登録者リスト!$A$1:$D$43729,4,FALSE)=基本情報!$D$6,O10131,"")),"")</f>
        <v/>
      </c>
    </row>
    <row r="10132" spans="15:16" x14ac:dyDescent="0.15">
      <c r="O10132">
        <v>10131</v>
      </c>
      <c r="P10132" t="str">
        <f>IFERROR(IF(COUNTIF(個人情報!$BI$5:$BI$401,"登録番号" &amp; リスト!O10132)&gt;=1,"",IF(VLOOKUP(O10132,登録者リスト!$A$1:$D$43729,4,FALSE)=基本情報!$D$6,O10132,"")),"")</f>
        <v/>
      </c>
    </row>
    <row r="10133" spans="15:16" x14ac:dyDescent="0.15">
      <c r="O10133">
        <v>10132</v>
      </c>
      <c r="P10133" t="str">
        <f>IFERROR(IF(COUNTIF(個人情報!$BI$5:$BI$401,"登録番号" &amp; リスト!O10133)&gt;=1,"",IF(VLOOKUP(O10133,登録者リスト!$A$1:$D$43729,4,FALSE)=基本情報!$D$6,O10133,"")),"")</f>
        <v/>
      </c>
    </row>
    <row r="10134" spans="15:16" x14ac:dyDescent="0.15">
      <c r="O10134">
        <v>10133</v>
      </c>
      <c r="P10134" t="str">
        <f>IFERROR(IF(COUNTIF(個人情報!$BI$5:$BI$401,"登録番号" &amp; リスト!O10134)&gt;=1,"",IF(VLOOKUP(O10134,登録者リスト!$A$1:$D$43729,4,FALSE)=基本情報!$D$6,O10134,"")),"")</f>
        <v/>
      </c>
    </row>
    <row r="10135" spans="15:16" x14ac:dyDescent="0.15">
      <c r="O10135">
        <v>10134</v>
      </c>
      <c r="P10135" t="str">
        <f>IFERROR(IF(COUNTIF(個人情報!$BI$5:$BI$401,"登録番号" &amp; リスト!O10135)&gt;=1,"",IF(VLOOKUP(O10135,登録者リスト!$A$1:$D$43729,4,FALSE)=基本情報!$D$6,O10135,"")),"")</f>
        <v/>
      </c>
    </row>
    <row r="10136" spans="15:16" x14ac:dyDescent="0.15">
      <c r="O10136">
        <v>10135</v>
      </c>
      <c r="P10136" t="str">
        <f>IFERROR(IF(COUNTIF(個人情報!$BI$5:$BI$401,"登録番号" &amp; リスト!O10136)&gt;=1,"",IF(VLOOKUP(O10136,登録者リスト!$A$1:$D$43729,4,FALSE)=基本情報!$D$6,O10136,"")),"")</f>
        <v/>
      </c>
    </row>
    <row r="10137" spans="15:16" x14ac:dyDescent="0.15">
      <c r="O10137">
        <v>10136</v>
      </c>
      <c r="P10137" t="str">
        <f>IFERROR(IF(COUNTIF(個人情報!$BI$5:$BI$401,"登録番号" &amp; リスト!O10137)&gt;=1,"",IF(VLOOKUP(O10137,登録者リスト!$A$1:$D$43729,4,FALSE)=基本情報!$D$6,O10137,"")),"")</f>
        <v/>
      </c>
    </row>
    <row r="10138" spans="15:16" x14ac:dyDescent="0.15">
      <c r="O10138">
        <v>10137</v>
      </c>
      <c r="P10138" t="str">
        <f>IFERROR(IF(COUNTIF(個人情報!$BI$5:$BI$401,"登録番号" &amp; リスト!O10138)&gt;=1,"",IF(VLOOKUP(O10138,登録者リスト!$A$1:$D$43729,4,FALSE)=基本情報!$D$6,O10138,"")),"")</f>
        <v/>
      </c>
    </row>
    <row r="10139" spans="15:16" x14ac:dyDescent="0.15">
      <c r="O10139">
        <v>10138</v>
      </c>
      <c r="P10139" t="str">
        <f>IFERROR(IF(COUNTIF(個人情報!$BI$5:$BI$401,"登録番号" &amp; リスト!O10139)&gt;=1,"",IF(VLOOKUP(O10139,登録者リスト!$A$1:$D$43729,4,FALSE)=基本情報!$D$6,O10139,"")),"")</f>
        <v/>
      </c>
    </row>
    <row r="10140" spans="15:16" x14ac:dyDescent="0.15">
      <c r="O10140">
        <v>10139</v>
      </c>
      <c r="P10140" t="str">
        <f>IFERROR(IF(COUNTIF(個人情報!$BI$5:$BI$401,"登録番号" &amp; リスト!O10140)&gt;=1,"",IF(VLOOKUP(O10140,登録者リスト!$A$1:$D$43729,4,FALSE)=基本情報!$D$6,O10140,"")),"")</f>
        <v/>
      </c>
    </row>
    <row r="10141" spans="15:16" x14ac:dyDescent="0.15">
      <c r="O10141">
        <v>10140</v>
      </c>
      <c r="P10141" t="str">
        <f>IFERROR(IF(COUNTIF(個人情報!$BI$5:$BI$401,"登録番号" &amp; リスト!O10141)&gt;=1,"",IF(VLOOKUP(O10141,登録者リスト!$A$1:$D$43729,4,FALSE)=基本情報!$D$6,O10141,"")),"")</f>
        <v/>
      </c>
    </row>
    <row r="10142" spans="15:16" x14ac:dyDescent="0.15">
      <c r="O10142">
        <v>10141</v>
      </c>
      <c r="P10142" t="str">
        <f>IFERROR(IF(COUNTIF(個人情報!$BI$5:$BI$401,"登録番号" &amp; リスト!O10142)&gt;=1,"",IF(VLOOKUP(O10142,登録者リスト!$A$1:$D$43729,4,FALSE)=基本情報!$D$6,O10142,"")),"")</f>
        <v/>
      </c>
    </row>
    <row r="10143" spans="15:16" x14ac:dyDescent="0.15">
      <c r="O10143">
        <v>10142</v>
      </c>
      <c r="P10143" t="str">
        <f>IFERROR(IF(COUNTIF(個人情報!$BI$5:$BI$401,"登録番号" &amp; リスト!O10143)&gt;=1,"",IF(VLOOKUP(O10143,登録者リスト!$A$1:$D$43729,4,FALSE)=基本情報!$D$6,O10143,"")),"")</f>
        <v/>
      </c>
    </row>
    <row r="10144" spans="15:16" x14ac:dyDescent="0.15">
      <c r="O10144">
        <v>10143</v>
      </c>
      <c r="P10144" t="str">
        <f>IFERROR(IF(COUNTIF(個人情報!$BI$5:$BI$401,"登録番号" &amp; リスト!O10144)&gt;=1,"",IF(VLOOKUP(O10144,登録者リスト!$A$1:$D$43729,4,FALSE)=基本情報!$D$6,O10144,"")),"")</f>
        <v/>
      </c>
    </row>
    <row r="10145" spans="15:16" x14ac:dyDescent="0.15">
      <c r="O10145">
        <v>10144</v>
      </c>
      <c r="P10145" t="str">
        <f>IFERROR(IF(COUNTIF(個人情報!$BI$5:$BI$401,"登録番号" &amp; リスト!O10145)&gt;=1,"",IF(VLOOKUP(O10145,登録者リスト!$A$1:$D$43729,4,FALSE)=基本情報!$D$6,O10145,"")),"")</f>
        <v/>
      </c>
    </row>
    <row r="10146" spans="15:16" x14ac:dyDescent="0.15">
      <c r="O10146">
        <v>10145</v>
      </c>
      <c r="P10146" t="str">
        <f>IFERROR(IF(COUNTIF(個人情報!$BI$5:$BI$401,"登録番号" &amp; リスト!O10146)&gt;=1,"",IF(VLOOKUP(O10146,登録者リスト!$A$1:$D$43729,4,FALSE)=基本情報!$D$6,O10146,"")),"")</f>
        <v/>
      </c>
    </row>
    <row r="10147" spans="15:16" x14ac:dyDescent="0.15">
      <c r="O10147">
        <v>10146</v>
      </c>
      <c r="P10147" t="str">
        <f>IFERROR(IF(COUNTIF(個人情報!$BI$5:$BI$401,"登録番号" &amp; リスト!O10147)&gt;=1,"",IF(VLOOKUP(O10147,登録者リスト!$A$1:$D$43729,4,FALSE)=基本情報!$D$6,O10147,"")),"")</f>
        <v/>
      </c>
    </row>
    <row r="10148" spans="15:16" x14ac:dyDescent="0.15">
      <c r="O10148">
        <v>10147</v>
      </c>
      <c r="P10148" t="str">
        <f>IFERROR(IF(COUNTIF(個人情報!$BI$5:$BI$401,"登録番号" &amp; リスト!O10148)&gt;=1,"",IF(VLOOKUP(O10148,登録者リスト!$A$1:$D$43729,4,FALSE)=基本情報!$D$6,O10148,"")),"")</f>
        <v/>
      </c>
    </row>
    <row r="10149" spans="15:16" x14ac:dyDescent="0.15">
      <c r="O10149">
        <v>10148</v>
      </c>
      <c r="P10149" t="str">
        <f>IFERROR(IF(COUNTIF(個人情報!$BI$5:$BI$401,"登録番号" &amp; リスト!O10149)&gt;=1,"",IF(VLOOKUP(O10149,登録者リスト!$A$1:$D$43729,4,FALSE)=基本情報!$D$6,O10149,"")),"")</f>
        <v/>
      </c>
    </row>
    <row r="10150" spans="15:16" x14ac:dyDescent="0.15">
      <c r="O10150">
        <v>10149</v>
      </c>
      <c r="P10150" t="str">
        <f>IFERROR(IF(COUNTIF(個人情報!$BI$5:$BI$401,"登録番号" &amp; リスト!O10150)&gt;=1,"",IF(VLOOKUP(O10150,登録者リスト!$A$1:$D$43729,4,FALSE)=基本情報!$D$6,O10150,"")),"")</f>
        <v/>
      </c>
    </row>
    <row r="10151" spans="15:16" x14ac:dyDescent="0.15">
      <c r="O10151">
        <v>10150</v>
      </c>
      <c r="P10151" t="str">
        <f>IFERROR(IF(COUNTIF(個人情報!$BI$5:$BI$401,"登録番号" &amp; リスト!O10151)&gt;=1,"",IF(VLOOKUP(O10151,登録者リスト!$A$1:$D$43729,4,FALSE)=基本情報!$D$6,O10151,"")),"")</f>
        <v/>
      </c>
    </row>
    <row r="10152" spans="15:16" x14ac:dyDescent="0.15">
      <c r="O10152">
        <v>10151</v>
      </c>
      <c r="P10152" t="str">
        <f>IFERROR(IF(COUNTIF(個人情報!$BI$5:$BI$401,"登録番号" &amp; リスト!O10152)&gt;=1,"",IF(VLOOKUP(O10152,登録者リスト!$A$1:$D$43729,4,FALSE)=基本情報!$D$6,O10152,"")),"")</f>
        <v/>
      </c>
    </row>
    <row r="10153" spans="15:16" x14ac:dyDescent="0.15">
      <c r="O10153">
        <v>10152</v>
      </c>
      <c r="P10153" t="str">
        <f>IFERROR(IF(COUNTIF(個人情報!$BI$5:$BI$401,"登録番号" &amp; リスト!O10153)&gt;=1,"",IF(VLOOKUP(O10153,登録者リスト!$A$1:$D$43729,4,FALSE)=基本情報!$D$6,O10153,"")),"")</f>
        <v/>
      </c>
    </row>
    <row r="10154" spans="15:16" x14ac:dyDescent="0.15">
      <c r="O10154">
        <v>10153</v>
      </c>
      <c r="P10154" t="str">
        <f>IFERROR(IF(COUNTIF(個人情報!$BI$5:$BI$401,"登録番号" &amp; リスト!O10154)&gt;=1,"",IF(VLOOKUP(O10154,登録者リスト!$A$1:$D$43729,4,FALSE)=基本情報!$D$6,O10154,"")),"")</f>
        <v/>
      </c>
    </row>
    <row r="10155" spans="15:16" x14ac:dyDescent="0.15">
      <c r="O10155">
        <v>10154</v>
      </c>
      <c r="P10155" t="str">
        <f>IFERROR(IF(COUNTIF(個人情報!$BI$5:$BI$401,"登録番号" &amp; リスト!O10155)&gt;=1,"",IF(VLOOKUP(O10155,登録者リスト!$A$1:$D$43729,4,FALSE)=基本情報!$D$6,O10155,"")),"")</f>
        <v/>
      </c>
    </row>
    <row r="10156" spans="15:16" x14ac:dyDescent="0.15">
      <c r="O10156">
        <v>10155</v>
      </c>
      <c r="P10156" t="str">
        <f>IFERROR(IF(COUNTIF(個人情報!$BI$5:$BI$401,"登録番号" &amp; リスト!O10156)&gt;=1,"",IF(VLOOKUP(O10156,登録者リスト!$A$1:$D$43729,4,FALSE)=基本情報!$D$6,O10156,"")),"")</f>
        <v/>
      </c>
    </row>
    <row r="10157" spans="15:16" x14ac:dyDescent="0.15">
      <c r="O10157">
        <v>10156</v>
      </c>
      <c r="P10157" t="str">
        <f>IFERROR(IF(COUNTIF(個人情報!$BI$5:$BI$401,"登録番号" &amp; リスト!O10157)&gt;=1,"",IF(VLOOKUP(O10157,登録者リスト!$A$1:$D$43729,4,FALSE)=基本情報!$D$6,O10157,"")),"")</f>
        <v/>
      </c>
    </row>
    <row r="10158" spans="15:16" x14ac:dyDescent="0.15">
      <c r="O10158">
        <v>10157</v>
      </c>
      <c r="P10158" t="str">
        <f>IFERROR(IF(COUNTIF(個人情報!$BI$5:$BI$401,"登録番号" &amp; リスト!O10158)&gt;=1,"",IF(VLOOKUP(O10158,登録者リスト!$A$1:$D$43729,4,FALSE)=基本情報!$D$6,O10158,"")),"")</f>
        <v/>
      </c>
    </row>
    <row r="10159" spans="15:16" x14ac:dyDescent="0.15">
      <c r="O10159">
        <v>10158</v>
      </c>
      <c r="P10159" t="str">
        <f>IFERROR(IF(COUNTIF(個人情報!$BI$5:$BI$401,"登録番号" &amp; リスト!O10159)&gt;=1,"",IF(VLOOKUP(O10159,登録者リスト!$A$1:$D$43729,4,FALSE)=基本情報!$D$6,O10159,"")),"")</f>
        <v/>
      </c>
    </row>
    <row r="10160" spans="15:16" x14ac:dyDescent="0.15">
      <c r="O10160">
        <v>10159</v>
      </c>
      <c r="P10160" t="str">
        <f>IFERROR(IF(COUNTIF(個人情報!$BI$5:$BI$401,"登録番号" &amp; リスト!O10160)&gt;=1,"",IF(VLOOKUP(O10160,登録者リスト!$A$1:$D$43729,4,FALSE)=基本情報!$D$6,O10160,"")),"")</f>
        <v/>
      </c>
    </row>
    <row r="10161" spans="15:16" x14ac:dyDescent="0.15">
      <c r="O10161">
        <v>10160</v>
      </c>
      <c r="P10161" t="str">
        <f>IFERROR(IF(COUNTIF(個人情報!$BI$5:$BI$401,"登録番号" &amp; リスト!O10161)&gt;=1,"",IF(VLOOKUP(O10161,登録者リスト!$A$1:$D$43729,4,FALSE)=基本情報!$D$6,O10161,"")),"")</f>
        <v/>
      </c>
    </row>
    <row r="10162" spans="15:16" x14ac:dyDescent="0.15">
      <c r="O10162">
        <v>10161</v>
      </c>
      <c r="P10162" t="str">
        <f>IFERROR(IF(COUNTIF(個人情報!$BI$5:$BI$401,"登録番号" &amp; リスト!O10162)&gt;=1,"",IF(VLOOKUP(O10162,登録者リスト!$A$1:$D$43729,4,FALSE)=基本情報!$D$6,O10162,"")),"")</f>
        <v/>
      </c>
    </row>
    <row r="10163" spans="15:16" x14ac:dyDescent="0.15">
      <c r="O10163">
        <v>10162</v>
      </c>
      <c r="P10163" t="str">
        <f>IFERROR(IF(COUNTIF(個人情報!$BI$5:$BI$401,"登録番号" &amp; リスト!O10163)&gt;=1,"",IF(VLOOKUP(O10163,登録者リスト!$A$1:$D$43729,4,FALSE)=基本情報!$D$6,O10163,"")),"")</f>
        <v/>
      </c>
    </row>
    <row r="10164" spans="15:16" x14ac:dyDescent="0.15">
      <c r="O10164">
        <v>10163</v>
      </c>
      <c r="P10164" t="str">
        <f>IFERROR(IF(COUNTIF(個人情報!$BI$5:$BI$401,"登録番号" &amp; リスト!O10164)&gt;=1,"",IF(VLOOKUP(O10164,登録者リスト!$A$1:$D$43729,4,FALSE)=基本情報!$D$6,O10164,"")),"")</f>
        <v/>
      </c>
    </row>
    <row r="10165" spans="15:16" x14ac:dyDescent="0.15">
      <c r="O10165">
        <v>10164</v>
      </c>
      <c r="P10165" t="str">
        <f>IFERROR(IF(COUNTIF(個人情報!$BI$5:$BI$401,"登録番号" &amp; リスト!O10165)&gt;=1,"",IF(VLOOKUP(O10165,登録者リスト!$A$1:$D$43729,4,FALSE)=基本情報!$D$6,O10165,"")),"")</f>
        <v/>
      </c>
    </row>
    <row r="10166" spans="15:16" x14ac:dyDescent="0.15">
      <c r="O10166">
        <v>10165</v>
      </c>
      <c r="P10166" t="str">
        <f>IFERROR(IF(COUNTIF(個人情報!$BI$5:$BI$401,"登録番号" &amp; リスト!O10166)&gt;=1,"",IF(VLOOKUP(O10166,登録者リスト!$A$1:$D$43729,4,FALSE)=基本情報!$D$6,O10166,"")),"")</f>
        <v/>
      </c>
    </row>
    <row r="10167" spans="15:16" x14ac:dyDescent="0.15">
      <c r="O10167">
        <v>10166</v>
      </c>
      <c r="P10167" t="str">
        <f>IFERROR(IF(COUNTIF(個人情報!$BI$5:$BI$401,"登録番号" &amp; リスト!O10167)&gt;=1,"",IF(VLOOKUP(O10167,登録者リスト!$A$1:$D$43729,4,FALSE)=基本情報!$D$6,O10167,"")),"")</f>
        <v/>
      </c>
    </row>
    <row r="10168" spans="15:16" x14ac:dyDescent="0.15">
      <c r="O10168">
        <v>10167</v>
      </c>
      <c r="P10168" t="str">
        <f>IFERROR(IF(COUNTIF(個人情報!$BI$5:$BI$401,"登録番号" &amp; リスト!O10168)&gt;=1,"",IF(VLOOKUP(O10168,登録者リスト!$A$1:$D$43729,4,FALSE)=基本情報!$D$6,O10168,"")),"")</f>
        <v/>
      </c>
    </row>
    <row r="10169" spans="15:16" x14ac:dyDescent="0.15">
      <c r="O10169">
        <v>10168</v>
      </c>
      <c r="P10169" t="str">
        <f>IFERROR(IF(COUNTIF(個人情報!$BI$5:$BI$401,"登録番号" &amp; リスト!O10169)&gt;=1,"",IF(VLOOKUP(O10169,登録者リスト!$A$1:$D$43729,4,FALSE)=基本情報!$D$6,O10169,"")),"")</f>
        <v/>
      </c>
    </row>
    <row r="10170" spans="15:16" x14ac:dyDescent="0.15">
      <c r="O10170">
        <v>10169</v>
      </c>
      <c r="P10170" t="str">
        <f>IFERROR(IF(COUNTIF(個人情報!$BI$5:$BI$401,"登録番号" &amp; リスト!O10170)&gt;=1,"",IF(VLOOKUP(O10170,登録者リスト!$A$1:$D$43729,4,FALSE)=基本情報!$D$6,O10170,"")),"")</f>
        <v/>
      </c>
    </row>
    <row r="10171" spans="15:16" x14ac:dyDescent="0.15">
      <c r="O10171">
        <v>10170</v>
      </c>
      <c r="P10171" t="str">
        <f>IFERROR(IF(COUNTIF(個人情報!$BI$5:$BI$401,"登録番号" &amp; リスト!O10171)&gt;=1,"",IF(VLOOKUP(O10171,登録者リスト!$A$1:$D$43729,4,FALSE)=基本情報!$D$6,O10171,"")),"")</f>
        <v/>
      </c>
    </row>
    <row r="10172" spans="15:16" x14ac:dyDescent="0.15">
      <c r="O10172">
        <v>10171</v>
      </c>
      <c r="P10172" t="str">
        <f>IFERROR(IF(COUNTIF(個人情報!$BI$5:$BI$401,"登録番号" &amp; リスト!O10172)&gt;=1,"",IF(VLOOKUP(O10172,登録者リスト!$A$1:$D$43729,4,FALSE)=基本情報!$D$6,O10172,"")),"")</f>
        <v/>
      </c>
    </row>
    <row r="10173" spans="15:16" x14ac:dyDescent="0.15">
      <c r="O10173">
        <v>10172</v>
      </c>
      <c r="P10173" t="str">
        <f>IFERROR(IF(COUNTIF(個人情報!$BI$5:$BI$401,"登録番号" &amp; リスト!O10173)&gt;=1,"",IF(VLOOKUP(O10173,登録者リスト!$A$1:$D$43729,4,FALSE)=基本情報!$D$6,O10173,"")),"")</f>
        <v/>
      </c>
    </row>
    <row r="10174" spans="15:16" x14ac:dyDescent="0.15">
      <c r="O10174">
        <v>10173</v>
      </c>
      <c r="P10174" t="str">
        <f>IFERROR(IF(COUNTIF(個人情報!$BI$5:$BI$401,"登録番号" &amp; リスト!O10174)&gt;=1,"",IF(VLOOKUP(O10174,登録者リスト!$A$1:$D$43729,4,FALSE)=基本情報!$D$6,O10174,"")),"")</f>
        <v/>
      </c>
    </row>
    <row r="10175" spans="15:16" x14ac:dyDescent="0.15">
      <c r="O10175">
        <v>10174</v>
      </c>
      <c r="P10175" t="str">
        <f>IFERROR(IF(COUNTIF(個人情報!$BI$5:$BI$401,"登録番号" &amp; リスト!O10175)&gt;=1,"",IF(VLOOKUP(O10175,登録者リスト!$A$1:$D$43729,4,FALSE)=基本情報!$D$6,O10175,"")),"")</f>
        <v/>
      </c>
    </row>
    <row r="10176" spans="15:16" x14ac:dyDescent="0.15">
      <c r="O10176">
        <v>10175</v>
      </c>
      <c r="P10176" t="str">
        <f>IFERROR(IF(COUNTIF(個人情報!$BI$5:$BI$401,"登録番号" &amp; リスト!O10176)&gt;=1,"",IF(VLOOKUP(O10176,登録者リスト!$A$1:$D$43729,4,FALSE)=基本情報!$D$6,O10176,"")),"")</f>
        <v/>
      </c>
    </row>
    <row r="10177" spans="15:16" x14ac:dyDescent="0.15">
      <c r="O10177">
        <v>10176</v>
      </c>
      <c r="P10177" t="str">
        <f>IFERROR(IF(COUNTIF(個人情報!$BI$5:$BI$401,"登録番号" &amp; リスト!O10177)&gt;=1,"",IF(VLOOKUP(O10177,登録者リスト!$A$1:$D$43729,4,FALSE)=基本情報!$D$6,O10177,"")),"")</f>
        <v/>
      </c>
    </row>
    <row r="10178" spans="15:16" x14ac:dyDescent="0.15">
      <c r="O10178">
        <v>10177</v>
      </c>
      <c r="P10178" t="str">
        <f>IFERROR(IF(COUNTIF(個人情報!$BI$5:$BI$401,"登録番号" &amp; リスト!O10178)&gt;=1,"",IF(VLOOKUP(O10178,登録者リスト!$A$1:$D$43729,4,FALSE)=基本情報!$D$6,O10178,"")),"")</f>
        <v/>
      </c>
    </row>
    <row r="10179" spans="15:16" x14ac:dyDescent="0.15">
      <c r="O10179">
        <v>10178</v>
      </c>
      <c r="P10179" t="str">
        <f>IFERROR(IF(COUNTIF(個人情報!$BI$5:$BI$401,"登録番号" &amp; リスト!O10179)&gt;=1,"",IF(VLOOKUP(O10179,登録者リスト!$A$1:$D$43729,4,FALSE)=基本情報!$D$6,O10179,"")),"")</f>
        <v/>
      </c>
    </row>
    <row r="10180" spans="15:16" x14ac:dyDescent="0.15">
      <c r="O10180">
        <v>10179</v>
      </c>
      <c r="P10180" t="str">
        <f>IFERROR(IF(COUNTIF(個人情報!$BI$5:$BI$401,"登録番号" &amp; リスト!O10180)&gt;=1,"",IF(VLOOKUP(O10180,登録者リスト!$A$1:$D$43729,4,FALSE)=基本情報!$D$6,O10180,"")),"")</f>
        <v/>
      </c>
    </row>
    <row r="10181" spans="15:16" x14ac:dyDescent="0.15">
      <c r="O10181">
        <v>10180</v>
      </c>
      <c r="P10181" t="str">
        <f>IFERROR(IF(COUNTIF(個人情報!$BI$5:$BI$401,"登録番号" &amp; リスト!O10181)&gt;=1,"",IF(VLOOKUP(O10181,登録者リスト!$A$1:$D$43729,4,FALSE)=基本情報!$D$6,O10181,"")),"")</f>
        <v/>
      </c>
    </row>
    <row r="10182" spans="15:16" x14ac:dyDescent="0.15">
      <c r="O10182">
        <v>10181</v>
      </c>
      <c r="P10182" t="str">
        <f>IFERROR(IF(COUNTIF(個人情報!$BI$5:$BI$401,"登録番号" &amp; リスト!O10182)&gt;=1,"",IF(VLOOKUP(O10182,登録者リスト!$A$1:$D$43729,4,FALSE)=基本情報!$D$6,O10182,"")),"")</f>
        <v/>
      </c>
    </row>
    <row r="10183" spans="15:16" x14ac:dyDescent="0.15">
      <c r="O10183">
        <v>10182</v>
      </c>
      <c r="P10183" t="str">
        <f>IFERROR(IF(COUNTIF(個人情報!$BI$5:$BI$401,"登録番号" &amp; リスト!O10183)&gt;=1,"",IF(VLOOKUP(O10183,登録者リスト!$A$1:$D$43729,4,FALSE)=基本情報!$D$6,O10183,"")),"")</f>
        <v/>
      </c>
    </row>
    <row r="10184" spans="15:16" x14ac:dyDescent="0.15">
      <c r="O10184">
        <v>10183</v>
      </c>
      <c r="P10184" t="str">
        <f>IFERROR(IF(COUNTIF(個人情報!$BI$5:$BI$401,"登録番号" &amp; リスト!O10184)&gt;=1,"",IF(VLOOKUP(O10184,登録者リスト!$A$1:$D$43729,4,FALSE)=基本情報!$D$6,O10184,"")),"")</f>
        <v/>
      </c>
    </row>
    <row r="10185" spans="15:16" x14ac:dyDescent="0.15">
      <c r="O10185">
        <v>10184</v>
      </c>
      <c r="P10185" t="str">
        <f>IFERROR(IF(COUNTIF(個人情報!$BI$5:$BI$401,"登録番号" &amp; リスト!O10185)&gt;=1,"",IF(VLOOKUP(O10185,登録者リスト!$A$1:$D$43729,4,FALSE)=基本情報!$D$6,O10185,"")),"")</f>
        <v/>
      </c>
    </row>
    <row r="10186" spans="15:16" x14ac:dyDescent="0.15">
      <c r="O10186">
        <v>10185</v>
      </c>
      <c r="P10186" t="str">
        <f>IFERROR(IF(COUNTIF(個人情報!$BI$5:$BI$401,"登録番号" &amp; リスト!O10186)&gt;=1,"",IF(VLOOKUP(O10186,登録者リスト!$A$1:$D$43729,4,FALSE)=基本情報!$D$6,O10186,"")),"")</f>
        <v/>
      </c>
    </row>
    <row r="10187" spans="15:16" x14ac:dyDescent="0.15">
      <c r="O10187">
        <v>10186</v>
      </c>
      <c r="P10187" t="str">
        <f>IFERROR(IF(COUNTIF(個人情報!$BI$5:$BI$401,"登録番号" &amp; リスト!O10187)&gt;=1,"",IF(VLOOKUP(O10187,登録者リスト!$A$1:$D$43729,4,FALSE)=基本情報!$D$6,O10187,"")),"")</f>
        <v/>
      </c>
    </row>
    <row r="10188" spans="15:16" x14ac:dyDescent="0.15">
      <c r="O10188">
        <v>10187</v>
      </c>
      <c r="P10188" t="str">
        <f>IFERROR(IF(COUNTIF(個人情報!$BI$5:$BI$401,"登録番号" &amp; リスト!O10188)&gt;=1,"",IF(VLOOKUP(O10188,登録者リスト!$A$1:$D$43729,4,FALSE)=基本情報!$D$6,O10188,"")),"")</f>
        <v/>
      </c>
    </row>
    <row r="10189" spans="15:16" x14ac:dyDescent="0.15">
      <c r="O10189">
        <v>10188</v>
      </c>
      <c r="P10189" t="str">
        <f>IFERROR(IF(COUNTIF(個人情報!$BI$5:$BI$401,"登録番号" &amp; リスト!O10189)&gt;=1,"",IF(VLOOKUP(O10189,登録者リスト!$A$1:$D$43729,4,FALSE)=基本情報!$D$6,O10189,"")),"")</f>
        <v/>
      </c>
    </row>
    <row r="10190" spans="15:16" x14ac:dyDescent="0.15">
      <c r="O10190">
        <v>10189</v>
      </c>
      <c r="P10190" t="str">
        <f>IFERROR(IF(COUNTIF(個人情報!$BI$5:$BI$401,"登録番号" &amp; リスト!O10190)&gt;=1,"",IF(VLOOKUP(O10190,登録者リスト!$A$1:$D$43729,4,FALSE)=基本情報!$D$6,O10190,"")),"")</f>
        <v/>
      </c>
    </row>
    <row r="10191" spans="15:16" x14ac:dyDescent="0.15">
      <c r="O10191">
        <v>10190</v>
      </c>
      <c r="P10191" t="str">
        <f>IFERROR(IF(COUNTIF(個人情報!$BI$5:$BI$401,"登録番号" &amp; リスト!O10191)&gt;=1,"",IF(VLOOKUP(O10191,登録者リスト!$A$1:$D$43729,4,FALSE)=基本情報!$D$6,O10191,"")),"")</f>
        <v/>
      </c>
    </row>
    <row r="10192" spans="15:16" x14ac:dyDescent="0.15">
      <c r="O10192">
        <v>10191</v>
      </c>
      <c r="P10192" t="str">
        <f>IFERROR(IF(COUNTIF(個人情報!$BI$5:$BI$401,"登録番号" &amp; リスト!O10192)&gt;=1,"",IF(VLOOKUP(O10192,登録者リスト!$A$1:$D$43729,4,FALSE)=基本情報!$D$6,O10192,"")),"")</f>
        <v/>
      </c>
    </row>
    <row r="10193" spans="15:16" x14ac:dyDescent="0.15">
      <c r="O10193">
        <v>10192</v>
      </c>
      <c r="P10193" t="str">
        <f>IFERROR(IF(COUNTIF(個人情報!$BI$5:$BI$401,"登録番号" &amp; リスト!O10193)&gt;=1,"",IF(VLOOKUP(O10193,登録者リスト!$A$1:$D$43729,4,FALSE)=基本情報!$D$6,O10193,"")),"")</f>
        <v/>
      </c>
    </row>
    <row r="10194" spans="15:16" x14ac:dyDescent="0.15">
      <c r="O10194">
        <v>10193</v>
      </c>
      <c r="P10194" t="str">
        <f>IFERROR(IF(COUNTIF(個人情報!$BI$5:$BI$401,"登録番号" &amp; リスト!O10194)&gt;=1,"",IF(VLOOKUP(O10194,登録者リスト!$A$1:$D$43729,4,FALSE)=基本情報!$D$6,O10194,"")),"")</f>
        <v/>
      </c>
    </row>
    <row r="10195" spans="15:16" x14ac:dyDescent="0.15">
      <c r="O10195">
        <v>10194</v>
      </c>
      <c r="P10195" t="str">
        <f>IFERROR(IF(COUNTIF(個人情報!$BI$5:$BI$401,"登録番号" &amp; リスト!O10195)&gt;=1,"",IF(VLOOKUP(O10195,登録者リスト!$A$1:$D$43729,4,FALSE)=基本情報!$D$6,O10195,"")),"")</f>
        <v/>
      </c>
    </row>
    <row r="10196" spans="15:16" x14ac:dyDescent="0.15">
      <c r="O10196">
        <v>10195</v>
      </c>
      <c r="P10196" t="str">
        <f>IFERROR(IF(COUNTIF(個人情報!$BI$5:$BI$401,"登録番号" &amp; リスト!O10196)&gt;=1,"",IF(VLOOKUP(O10196,登録者リスト!$A$1:$D$43729,4,FALSE)=基本情報!$D$6,O10196,"")),"")</f>
        <v/>
      </c>
    </row>
    <row r="10197" spans="15:16" x14ac:dyDescent="0.15">
      <c r="O10197">
        <v>10196</v>
      </c>
      <c r="P10197" t="str">
        <f>IFERROR(IF(COUNTIF(個人情報!$BI$5:$BI$401,"登録番号" &amp; リスト!O10197)&gt;=1,"",IF(VLOOKUP(O10197,登録者リスト!$A$1:$D$43729,4,FALSE)=基本情報!$D$6,O10197,"")),"")</f>
        <v/>
      </c>
    </row>
    <row r="10198" spans="15:16" x14ac:dyDescent="0.15">
      <c r="O10198">
        <v>10197</v>
      </c>
      <c r="P10198" t="str">
        <f>IFERROR(IF(COUNTIF(個人情報!$BI$5:$BI$401,"登録番号" &amp; リスト!O10198)&gt;=1,"",IF(VLOOKUP(O10198,登録者リスト!$A$1:$D$43729,4,FALSE)=基本情報!$D$6,O10198,"")),"")</f>
        <v/>
      </c>
    </row>
    <row r="10199" spans="15:16" x14ac:dyDescent="0.15">
      <c r="O10199">
        <v>10198</v>
      </c>
      <c r="P10199" t="str">
        <f>IFERROR(IF(COUNTIF(個人情報!$BI$5:$BI$401,"登録番号" &amp; リスト!O10199)&gt;=1,"",IF(VLOOKUP(O10199,登録者リスト!$A$1:$D$43729,4,FALSE)=基本情報!$D$6,O10199,"")),"")</f>
        <v/>
      </c>
    </row>
    <row r="10200" spans="15:16" x14ac:dyDescent="0.15">
      <c r="O10200">
        <v>10199</v>
      </c>
      <c r="P10200" t="str">
        <f>IFERROR(IF(COUNTIF(個人情報!$BI$5:$BI$401,"登録番号" &amp; リスト!O10200)&gt;=1,"",IF(VLOOKUP(O10200,登録者リスト!$A$1:$D$43729,4,FALSE)=基本情報!$D$6,O10200,"")),"")</f>
        <v/>
      </c>
    </row>
    <row r="10201" spans="15:16" x14ac:dyDescent="0.15">
      <c r="O10201">
        <v>10200</v>
      </c>
      <c r="P10201" t="str">
        <f>IFERROR(IF(COUNTIF(個人情報!$BI$5:$BI$401,"登録番号" &amp; リスト!O10201)&gt;=1,"",IF(VLOOKUP(O10201,登録者リスト!$A$1:$D$43729,4,FALSE)=基本情報!$D$6,O10201,"")),"")</f>
        <v/>
      </c>
    </row>
    <row r="10202" spans="15:16" x14ac:dyDescent="0.15">
      <c r="O10202">
        <v>10201</v>
      </c>
      <c r="P10202" t="str">
        <f>IFERROR(IF(COUNTIF(個人情報!$BI$5:$BI$401,"登録番号" &amp; リスト!O10202)&gt;=1,"",IF(VLOOKUP(O10202,登録者リスト!$A$1:$D$43729,4,FALSE)=基本情報!$D$6,O10202,"")),"")</f>
        <v/>
      </c>
    </row>
    <row r="10203" spans="15:16" x14ac:dyDescent="0.15">
      <c r="O10203">
        <v>10202</v>
      </c>
      <c r="P10203" t="str">
        <f>IFERROR(IF(COUNTIF(個人情報!$BI$5:$BI$401,"登録番号" &amp; リスト!O10203)&gt;=1,"",IF(VLOOKUP(O10203,登録者リスト!$A$1:$D$43729,4,FALSE)=基本情報!$D$6,O10203,"")),"")</f>
        <v/>
      </c>
    </row>
    <row r="10204" spans="15:16" x14ac:dyDescent="0.15">
      <c r="O10204">
        <v>10203</v>
      </c>
      <c r="P10204" t="str">
        <f>IFERROR(IF(COUNTIF(個人情報!$BI$5:$BI$401,"登録番号" &amp; リスト!O10204)&gt;=1,"",IF(VLOOKUP(O10204,登録者リスト!$A$1:$D$43729,4,FALSE)=基本情報!$D$6,O10204,"")),"")</f>
        <v/>
      </c>
    </row>
    <row r="10205" spans="15:16" x14ac:dyDescent="0.15">
      <c r="O10205">
        <v>10204</v>
      </c>
      <c r="P10205" t="str">
        <f>IFERROR(IF(COUNTIF(個人情報!$BI$5:$BI$401,"登録番号" &amp; リスト!O10205)&gt;=1,"",IF(VLOOKUP(O10205,登録者リスト!$A$1:$D$43729,4,FALSE)=基本情報!$D$6,O10205,"")),"")</f>
        <v/>
      </c>
    </row>
    <row r="10206" spans="15:16" x14ac:dyDescent="0.15">
      <c r="O10206">
        <v>10205</v>
      </c>
      <c r="P10206" t="str">
        <f>IFERROR(IF(COUNTIF(個人情報!$BI$5:$BI$401,"登録番号" &amp; リスト!O10206)&gt;=1,"",IF(VLOOKUP(O10206,登録者リスト!$A$1:$D$43729,4,FALSE)=基本情報!$D$6,O10206,"")),"")</f>
        <v/>
      </c>
    </row>
    <row r="10207" spans="15:16" x14ac:dyDescent="0.15">
      <c r="O10207">
        <v>10206</v>
      </c>
      <c r="P10207" t="str">
        <f>IFERROR(IF(COUNTIF(個人情報!$BI$5:$BI$401,"登録番号" &amp; リスト!O10207)&gt;=1,"",IF(VLOOKUP(O10207,登録者リスト!$A$1:$D$43729,4,FALSE)=基本情報!$D$6,O10207,"")),"")</f>
        <v/>
      </c>
    </row>
    <row r="10208" spans="15:16" x14ac:dyDescent="0.15">
      <c r="O10208">
        <v>10207</v>
      </c>
      <c r="P10208" t="str">
        <f>IFERROR(IF(COUNTIF(個人情報!$BI$5:$BI$401,"登録番号" &amp; リスト!O10208)&gt;=1,"",IF(VLOOKUP(O10208,登録者リスト!$A$1:$D$43729,4,FALSE)=基本情報!$D$6,O10208,"")),"")</f>
        <v/>
      </c>
    </row>
    <row r="10209" spans="15:16" x14ac:dyDescent="0.15">
      <c r="O10209">
        <v>10208</v>
      </c>
      <c r="P10209" t="str">
        <f>IFERROR(IF(COUNTIF(個人情報!$BI$5:$BI$401,"登録番号" &amp; リスト!O10209)&gt;=1,"",IF(VLOOKUP(O10209,登録者リスト!$A$1:$D$43729,4,FALSE)=基本情報!$D$6,O10209,"")),"")</f>
        <v/>
      </c>
    </row>
    <row r="10210" spans="15:16" x14ac:dyDescent="0.15">
      <c r="O10210">
        <v>10209</v>
      </c>
      <c r="P10210" t="str">
        <f>IFERROR(IF(COUNTIF(個人情報!$BI$5:$BI$401,"登録番号" &amp; リスト!O10210)&gt;=1,"",IF(VLOOKUP(O10210,登録者リスト!$A$1:$D$43729,4,FALSE)=基本情報!$D$6,O10210,"")),"")</f>
        <v/>
      </c>
    </row>
    <row r="10211" spans="15:16" x14ac:dyDescent="0.15">
      <c r="O10211">
        <v>10210</v>
      </c>
      <c r="P10211" t="str">
        <f>IFERROR(IF(COUNTIF(個人情報!$BI$5:$BI$401,"登録番号" &amp; リスト!O10211)&gt;=1,"",IF(VLOOKUP(O10211,登録者リスト!$A$1:$D$43729,4,FALSE)=基本情報!$D$6,O10211,"")),"")</f>
        <v/>
      </c>
    </row>
    <row r="10212" spans="15:16" x14ac:dyDescent="0.15">
      <c r="O10212">
        <v>10211</v>
      </c>
      <c r="P10212" t="str">
        <f>IFERROR(IF(COUNTIF(個人情報!$BI$5:$BI$401,"登録番号" &amp; リスト!O10212)&gt;=1,"",IF(VLOOKUP(O10212,登録者リスト!$A$1:$D$43729,4,FALSE)=基本情報!$D$6,O10212,"")),"")</f>
        <v/>
      </c>
    </row>
    <row r="10213" spans="15:16" x14ac:dyDescent="0.15">
      <c r="O10213">
        <v>10212</v>
      </c>
      <c r="P10213" t="str">
        <f>IFERROR(IF(COUNTIF(個人情報!$BI$5:$BI$401,"登録番号" &amp; リスト!O10213)&gt;=1,"",IF(VLOOKUP(O10213,登録者リスト!$A$1:$D$43729,4,FALSE)=基本情報!$D$6,O10213,"")),"")</f>
        <v/>
      </c>
    </row>
    <row r="10214" spans="15:16" x14ac:dyDescent="0.15">
      <c r="O10214">
        <v>10213</v>
      </c>
      <c r="P10214" t="str">
        <f>IFERROR(IF(COUNTIF(個人情報!$BI$5:$BI$401,"登録番号" &amp; リスト!O10214)&gt;=1,"",IF(VLOOKUP(O10214,登録者リスト!$A$1:$D$43729,4,FALSE)=基本情報!$D$6,O10214,"")),"")</f>
        <v/>
      </c>
    </row>
    <row r="10215" spans="15:16" x14ac:dyDescent="0.15">
      <c r="O10215">
        <v>10214</v>
      </c>
      <c r="P10215" t="str">
        <f>IFERROR(IF(COUNTIF(個人情報!$BI$5:$BI$401,"登録番号" &amp; リスト!O10215)&gt;=1,"",IF(VLOOKUP(O10215,登録者リスト!$A$1:$D$43729,4,FALSE)=基本情報!$D$6,O10215,"")),"")</f>
        <v/>
      </c>
    </row>
    <row r="10216" spans="15:16" x14ac:dyDescent="0.15">
      <c r="O10216">
        <v>10215</v>
      </c>
      <c r="P10216" t="str">
        <f>IFERROR(IF(COUNTIF(個人情報!$BI$5:$BI$401,"登録番号" &amp; リスト!O10216)&gt;=1,"",IF(VLOOKUP(O10216,登録者リスト!$A$1:$D$43729,4,FALSE)=基本情報!$D$6,O10216,"")),"")</f>
        <v/>
      </c>
    </row>
    <row r="10217" spans="15:16" x14ac:dyDescent="0.15">
      <c r="O10217">
        <v>10216</v>
      </c>
      <c r="P10217" t="str">
        <f>IFERROR(IF(COUNTIF(個人情報!$BI$5:$BI$401,"登録番号" &amp; リスト!O10217)&gt;=1,"",IF(VLOOKUP(O10217,登録者リスト!$A$1:$D$43729,4,FALSE)=基本情報!$D$6,O10217,"")),"")</f>
        <v/>
      </c>
    </row>
    <row r="10218" spans="15:16" x14ac:dyDescent="0.15">
      <c r="O10218">
        <v>10217</v>
      </c>
      <c r="P10218" t="str">
        <f>IFERROR(IF(COUNTIF(個人情報!$BI$5:$BI$401,"登録番号" &amp; リスト!O10218)&gt;=1,"",IF(VLOOKUP(O10218,登録者リスト!$A$1:$D$43729,4,FALSE)=基本情報!$D$6,O10218,"")),"")</f>
        <v/>
      </c>
    </row>
    <row r="10219" spans="15:16" x14ac:dyDescent="0.15">
      <c r="O10219">
        <v>10218</v>
      </c>
      <c r="P10219" t="str">
        <f>IFERROR(IF(COUNTIF(個人情報!$BI$5:$BI$401,"登録番号" &amp; リスト!O10219)&gt;=1,"",IF(VLOOKUP(O10219,登録者リスト!$A$1:$D$43729,4,FALSE)=基本情報!$D$6,O10219,"")),"")</f>
        <v/>
      </c>
    </row>
    <row r="10220" spans="15:16" x14ac:dyDescent="0.15">
      <c r="O10220">
        <v>10219</v>
      </c>
      <c r="P10220" t="str">
        <f>IFERROR(IF(COUNTIF(個人情報!$BI$5:$BI$401,"登録番号" &amp; リスト!O10220)&gt;=1,"",IF(VLOOKUP(O10220,登録者リスト!$A$1:$D$43729,4,FALSE)=基本情報!$D$6,O10220,"")),"")</f>
        <v/>
      </c>
    </row>
    <row r="10221" spans="15:16" x14ac:dyDescent="0.15">
      <c r="O10221">
        <v>10220</v>
      </c>
      <c r="P10221" t="str">
        <f>IFERROR(IF(COUNTIF(個人情報!$BI$5:$BI$401,"登録番号" &amp; リスト!O10221)&gt;=1,"",IF(VLOOKUP(O10221,登録者リスト!$A$1:$D$43729,4,FALSE)=基本情報!$D$6,O10221,"")),"")</f>
        <v/>
      </c>
    </row>
    <row r="10222" spans="15:16" x14ac:dyDescent="0.15">
      <c r="O10222">
        <v>10221</v>
      </c>
      <c r="P10222" t="str">
        <f>IFERROR(IF(COUNTIF(個人情報!$BI$5:$BI$401,"登録番号" &amp; リスト!O10222)&gt;=1,"",IF(VLOOKUP(O10222,登録者リスト!$A$1:$D$43729,4,FALSE)=基本情報!$D$6,O10222,"")),"")</f>
        <v/>
      </c>
    </row>
    <row r="10223" spans="15:16" x14ac:dyDescent="0.15">
      <c r="O10223">
        <v>10222</v>
      </c>
      <c r="P10223" t="str">
        <f>IFERROR(IF(COUNTIF(個人情報!$BI$5:$BI$401,"登録番号" &amp; リスト!O10223)&gt;=1,"",IF(VLOOKUP(O10223,登録者リスト!$A$1:$D$43729,4,FALSE)=基本情報!$D$6,O10223,"")),"")</f>
        <v/>
      </c>
    </row>
    <row r="10224" spans="15:16" x14ac:dyDescent="0.15">
      <c r="O10224">
        <v>10223</v>
      </c>
      <c r="P10224" t="str">
        <f>IFERROR(IF(COUNTIF(個人情報!$BI$5:$BI$401,"登録番号" &amp; リスト!O10224)&gt;=1,"",IF(VLOOKUP(O10224,登録者リスト!$A$1:$D$43729,4,FALSE)=基本情報!$D$6,O10224,"")),"")</f>
        <v/>
      </c>
    </row>
    <row r="10225" spans="15:16" x14ac:dyDescent="0.15">
      <c r="O10225">
        <v>10224</v>
      </c>
      <c r="P10225" t="str">
        <f>IFERROR(IF(COUNTIF(個人情報!$BI$5:$BI$401,"登録番号" &amp; リスト!O10225)&gt;=1,"",IF(VLOOKUP(O10225,登録者リスト!$A$1:$D$43729,4,FALSE)=基本情報!$D$6,O10225,"")),"")</f>
        <v/>
      </c>
    </row>
    <row r="10226" spans="15:16" x14ac:dyDescent="0.15">
      <c r="O10226">
        <v>10225</v>
      </c>
      <c r="P10226" t="str">
        <f>IFERROR(IF(COUNTIF(個人情報!$BI$5:$BI$401,"登録番号" &amp; リスト!O10226)&gt;=1,"",IF(VLOOKUP(O10226,登録者リスト!$A$1:$D$43729,4,FALSE)=基本情報!$D$6,O10226,"")),"")</f>
        <v/>
      </c>
    </row>
    <row r="10227" spans="15:16" x14ac:dyDescent="0.15">
      <c r="O10227">
        <v>10226</v>
      </c>
      <c r="P10227" t="str">
        <f>IFERROR(IF(COUNTIF(個人情報!$BI$5:$BI$401,"登録番号" &amp; リスト!O10227)&gt;=1,"",IF(VLOOKUP(O10227,登録者リスト!$A$1:$D$43729,4,FALSE)=基本情報!$D$6,O10227,"")),"")</f>
        <v/>
      </c>
    </row>
    <row r="10228" spans="15:16" x14ac:dyDescent="0.15">
      <c r="O10228">
        <v>10227</v>
      </c>
      <c r="P10228" t="str">
        <f>IFERROR(IF(COUNTIF(個人情報!$BI$5:$BI$401,"登録番号" &amp; リスト!O10228)&gt;=1,"",IF(VLOOKUP(O10228,登録者リスト!$A$1:$D$43729,4,FALSE)=基本情報!$D$6,O10228,"")),"")</f>
        <v/>
      </c>
    </row>
    <row r="10229" spans="15:16" x14ac:dyDescent="0.15">
      <c r="O10229">
        <v>10228</v>
      </c>
      <c r="P10229" t="str">
        <f>IFERROR(IF(COUNTIF(個人情報!$BI$5:$BI$401,"登録番号" &amp; リスト!O10229)&gt;=1,"",IF(VLOOKUP(O10229,登録者リスト!$A$1:$D$43729,4,FALSE)=基本情報!$D$6,O10229,"")),"")</f>
        <v/>
      </c>
    </row>
    <row r="10230" spans="15:16" x14ac:dyDescent="0.15">
      <c r="O10230">
        <v>10229</v>
      </c>
      <c r="P10230" t="str">
        <f>IFERROR(IF(COUNTIF(個人情報!$BI$5:$BI$401,"登録番号" &amp; リスト!O10230)&gt;=1,"",IF(VLOOKUP(O10230,登録者リスト!$A$1:$D$43729,4,FALSE)=基本情報!$D$6,O10230,"")),"")</f>
        <v/>
      </c>
    </row>
    <row r="10231" spans="15:16" x14ac:dyDescent="0.15">
      <c r="O10231">
        <v>10230</v>
      </c>
      <c r="P10231" t="str">
        <f>IFERROR(IF(COUNTIF(個人情報!$BI$5:$BI$401,"登録番号" &amp; リスト!O10231)&gt;=1,"",IF(VLOOKUP(O10231,登録者リスト!$A$1:$D$43729,4,FALSE)=基本情報!$D$6,O10231,"")),"")</f>
        <v/>
      </c>
    </row>
    <row r="10232" spans="15:16" x14ac:dyDescent="0.15">
      <c r="O10232">
        <v>10231</v>
      </c>
      <c r="P10232" t="str">
        <f>IFERROR(IF(COUNTIF(個人情報!$BI$5:$BI$401,"登録番号" &amp; リスト!O10232)&gt;=1,"",IF(VLOOKUP(O10232,登録者リスト!$A$1:$D$43729,4,FALSE)=基本情報!$D$6,O10232,"")),"")</f>
        <v/>
      </c>
    </row>
    <row r="10233" spans="15:16" x14ac:dyDescent="0.15">
      <c r="O10233">
        <v>10232</v>
      </c>
      <c r="P10233" t="str">
        <f>IFERROR(IF(COUNTIF(個人情報!$BI$5:$BI$401,"登録番号" &amp; リスト!O10233)&gt;=1,"",IF(VLOOKUP(O10233,登録者リスト!$A$1:$D$43729,4,FALSE)=基本情報!$D$6,O10233,"")),"")</f>
        <v/>
      </c>
    </row>
    <row r="10234" spans="15:16" x14ac:dyDescent="0.15">
      <c r="O10234">
        <v>10233</v>
      </c>
      <c r="P10234" t="str">
        <f>IFERROR(IF(COUNTIF(個人情報!$BI$5:$BI$401,"登録番号" &amp; リスト!O10234)&gt;=1,"",IF(VLOOKUP(O10234,登録者リスト!$A$1:$D$43729,4,FALSE)=基本情報!$D$6,O10234,"")),"")</f>
        <v/>
      </c>
    </row>
    <row r="10235" spans="15:16" x14ac:dyDescent="0.15">
      <c r="O10235">
        <v>10234</v>
      </c>
      <c r="P10235" t="str">
        <f>IFERROR(IF(COUNTIF(個人情報!$BI$5:$BI$401,"登録番号" &amp; リスト!O10235)&gt;=1,"",IF(VLOOKUP(O10235,登録者リスト!$A$1:$D$43729,4,FALSE)=基本情報!$D$6,O10235,"")),"")</f>
        <v/>
      </c>
    </row>
    <row r="10236" spans="15:16" x14ac:dyDescent="0.15">
      <c r="O10236">
        <v>10235</v>
      </c>
      <c r="P10236" t="str">
        <f>IFERROR(IF(COUNTIF(個人情報!$BI$5:$BI$401,"登録番号" &amp; リスト!O10236)&gt;=1,"",IF(VLOOKUP(O10236,登録者リスト!$A$1:$D$43729,4,FALSE)=基本情報!$D$6,O10236,"")),"")</f>
        <v/>
      </c>
    </row>
    <row r="10237" spans="15:16" x14ac:dyDescent="0.15">
      <c r="O10237">
        <v>10236</v>
      </c>
      <c r="P10237" t="str">
        <f>IFERROR(IF(COUNTIF(個人情報!$BI$5:$BI$401,"登録番号" &amp; リスト!O10237)&gt;=1,"",IF(VLOOKUP(O10237,登録者リスト!$A$1:$D$43729,4,FALSE)=基本情報!$D$6,O10237,"")),"")</f>
        <v/>
      </c>
    </row>
    <row r="10238" spans="15:16" x14ac:dyDescent="0.15">
      <c r="O10238">
        <v>10237</v>
      </c>
      <c r="P10238" t="str">
        <f>IFERROR(IF(COUNTIF(個人情報!$BI$5:$BI$401,"登録番号" &amp; リスト!O10238)&gt;=1,"",IF(VLOOKUP(O10238,登録者リスト!$A$1:$D$43729,4,FALSE)=基本情報!$D$6,O10238,"")),"")</f>
        <v/>
      </c>
    </row>
    <row r="10239" spans="15:16" x14ac:dyDescent="0.15">
      <c r="O10239">
        <v>10238</v>
      </c>
      <c r="P10239" t="str">
        <f>IFERROR(IF(COUNTIF(個人情報!$BI$5:$BI$401,"登録番号" &amp; リスト!O10239)&gt;=1,"",IF(VLOOKUP(O10239,登録者リスト!$A$1:$D$43729,4,FALSE)=基本情報!$D$6,O10239,"")),"")</f>
        <v/>
      </c>
    </row>
    <row r="10240" spans="15:16" x14ac:dyDescent="0.15">
      <c r="O10240">
        <v>10239</v>
      </c>
      <c r="P10240" t="str">
        <f>IFERROR(IF(COUNTIF(個人情報!$BI$5:$BI$401,"登録番号" &amp; リスト!O10240)&gt;=1,"",IF(VLOOKUP(O10240,登録者リスト!$A$1:$D$43729,4,FALSE)=基本情報!$D$6,O10240,"")),"")</f>
        <v/>
      </c>
    </row>
    <row r="10241" spans="15:16" x14ac:dyDescent="0.15">
      <c r="O10241">
        <v>10240</v>
      </c>
      <c r="P10241" t="str">
        <f>IFERROR(IF(COUNTIF(個人情報!$BI$5:$BI$401,"登録番号" &amp; リスト!O10241)&gt;=1,"",IF(VLOOKUP(O10241,登録者リスト!$A$1:$D$43729,4,FALSE)=基本情報!$D$6,O10241,"")),"")</f>
        <v/>
      </c>
    </row>
    <row r="10242" spans="15:16" x14ac:dyDescent="0.15">
      <c r="O10242">
        <v>10241</v>
      </c>
      <c r="P10242" t="str">
        <f>IFERROR(IF(COUNTIF(個人情報!$BI$5:$BI$401,"登録番号" &amp; リスト!O10242)&gt;=1,"",IF(VLOOKUP(O10242,登録者リスト!$A$1:$D$43729,4,FALSE)=基本情報!$D$6,O10242,"")),"")</f>
        <v/>
      </c>
    </row>
    <row r="10243" spans="15:16" x14ac:dyDescent="0.15">
      <c r="O10243">
        <v>10242</v>
      </c>
      <c r="P10243" t="str">
        <f>IFERROR(IF(COUNTIF(個人情報!$BI$5:$BI$401,"登録番号" &amp; リスト!O10243)&gt;=1,"",IF(VLOOKUP(O10243,登録者リスト!$A$1:$D$43729,4,FALSE)=基本情報!$D$6,O10243,"")),"")</f>
        <v/>
      </c>
    </row>
    <row r="10244" spans="15:16" x14ac:dyDescent="0.15">
      <c r="O10244">
        <v>10243</v>
      </c>
      <c r="P10244" t="str">
        <f>IFERROR(IF(COUNTIF(個人情報!$BI$5:$BI$401,"登録番号" &amp; リスト!O10244)&gt;=1,"",IF(VLOOKUP(O10244,登録者リスト!$A$1:$D$43729,4,FALSE)=基本情報!$D$6,O10244,"")),"")</f>
        <v/>
      </c>
    </row>
    <row r="10245" spans="15:16" x14ac:dyDescent="0.15">
      <c r="O10245">
        <v>10244</v>
      </c>
      <c r="P10245" t="str">
        <f>IFERROR(IF(COUNTIF(個人情報!$BI$5:$BI$401,"登録番号" &amp; リスト!O10245)&gt;=1,"",IF(VLOOKUP(O10245,登録者リスト!$A$1:$D$43729,4,FALSE)=基本情報!$D$6,O10245,"")),"")</f>
        <v/>
      </c>
    </row>
    <row r="10246" spans="15:16" x14ac:dyDescent="0.15">
      <c r="O10246">
        <v>10245</v>
      </c>
      <c r="P10246" t="str">
        <f>IFERROR(IF(COUNTIF(個人情報!$BI$5:$BI$401,"登録番号" &amp; リスト!O10246)&gt;=1,"",IF(VLOOKUP(O10246,登録者リスト!$A$1:$D$43729,4,FALSE)=基本情報!$D$6,O10246,"")),"")</f>
        <v/>
      </c>
    </row>
    <row r="10247" spans="15:16" x14ac:dyDescent="0.15">
      <c r="O10247">
        <v>10246</v>
      </c>
      <c r="P10247" t="str">
        <f>IFERROR(IF(COUNTIF(個人情報!$BI$5:$BI$401,"登録番号" &amp; リスト!O10247)&gt;=1,"",IF(VLOOKUP(O10247,登録者リスト!$A$1:$D$43729,4,FALSE)=基本情報!$D$6,O10247,"")),"")</f>
        <v/>
      </c>
    </row>
    <row r="10248" spans="15:16" x14ac:dyDescent="0.15">
      <c r="O10248">
        <v>10247</v>
      </c>
      <c r="P10248" t="str">
        <f>IFERROR(IF(COUNTIF(個人情報!$BI$5:$BI$401,"登録番号" &amp; リスト!O10248)&gt;=1,"",IF(VLOOKUP(O10248,登録者リスト!$A$1:$D$43729,4,FALSE)=基本情報!$D$6,O10248,"")),"")</f>
        <v/>
      </c>
    </row>
    <row r="10249" spans="15:16" x14ac:dyDescent="0.15">
      <c r="O10249">
        <v>10248</v>
      </c>
      <c r="P10249" t="str">
        <f>IFERROR(IF(COUNTIF(個人情報!$BI$5:$BI$401,"登録番号" &amp; リスト!O10249)&gt;=1,"",IF(VLOOKUP(O10249,登録者リスト!$A$1:$D$43729,4,FALSE)=基本情報!$D$6,O10249,"")),"")</f>
        <v/>
      </c>
    </row>
    <row r="10250" spans="15:16" x14ac:dyDescent="0.15">
      <c r="O10250">
        <v>10249</v>
      </c>
      <c r="P10250" t="str">
        <f>IFERROR(IF(COUNTIF(個人情報!$BI$5:$BI$401,"登録番号" &amp; リスト!O10250)&gt;=1,"",IF(VLOOKUP(O10250,登録者リスト!$A$1:$D$43729,4,FALSE)=基本情報!$D$6,O10250,"")),"")</f>
        <v/>
      </c>
    </row>
    <row r="10251" spans="15:16" x14ac:dyDescent="0.15">
      <c r="O10251">
        <v>10250</v>
      </c>
      <c r="P10251" t="str">
        <f>IFERROR(IF(COUNTIF(個人情報!$BI$5:$BI$401,"登録番号" &amp; リスト!O10251)&gt;=1,"",IF(VLOOKUP(O10251,登録者リスト!$A$1:$D$43729,4,FALSE)=基本情報!$D$6,O10251,"")),"")</f>
        <v/>
      </c>
    </row>
    <row r="10252" spans="15:16" x14ac:dyDescent="0.15">
      <c r="O10252">
        <v>10251</v>
      </c>
      <c r="P10252" t="str">
        <f>IFERROR(IF(COUNTIF(個人情報!$BI$5:$BI$401,"登録番号" &amp; リスト!O10252)&gt;=1,"",IF(VLOOKUP(O10252,登録者リスト!$A$1:$D$43729,4,FALSE)=基本情報!$D$6,O10252,"")),"")</f>
        <v/>
      </c>
    </row>
    <row r="10253" spans="15:16" x14ac:dyDescent="0.15">
      <c r="O10253">
        <v>10252</v>
      </c>
      <c r="P10253" t="str">
        <f>IFERROR(IF(COUNTIF(個人情報!$BI$5:$BI$401,"登録番号" &amp; リスト!O10253)&gt;=1,"",IF(VLOOKUP(O10253,登録者リスト!$A$1:$D$43729,4,FALSE)=基本情報!$D$6,O10253,"")),"")</f>
        <v/>
      </c>
    </row>
    <row r="10254" spans="15:16" x14ac:dyDescent="0.15">
      <c r="O10254">
        <v>10253</v>
      </c>
      <c r="P10254" t="str">
        <f>IFERROR(IF(COUNTIF(個人情報!$BI$5:$BI$401,"登録番号" &amp; リスト!O10254)&gt;=1,"",IF(VLOOKUP(O10254,登録者リスト!$A$1:$D$43729,4,FALSE)=基本情報!$D$6,O10254,"")),"")</f>
        <v/>
      </c>
    </row>
    <row r="10255" spans="15:16" x14ac:dyDescent="0.15">
      <c r="O10255">
        <v>10254</v>
      </c>
      <c r="P10255" t="str">
        <f>IFERROR(IF(COUNTIF(個人情報!$BI$5:$BI$401,"登録番号" &amp; リスト!O10255)&gt;=1,"",IF(VLOOKUP(O10255,登録者リスト!$A$1:$D$43729,4,FALSE)=基本情報!$D$6,O10255,"")),"")</f>
        <v/>
      </c>
    </row>
    <row r="10256" spans="15:16" x14ac:dyDescent="0.15">
      <c r="O10256">
        <v>10255</v>
      </c>
      <c r="P10256" t="str">
        <f>IFERROR(IF(COUNTIF(個人情報!$BI$5:$BI$401,"登録番号" &amp; リスト!O10256)&gt;=1,"",IF(VLOOKUP(O10256,登録者リスト!$A$1:$D$43729,4,FALSE)=基本情報!$D$6,O10256,"")),"")</f>
        <v/>
      </c>
    </row>
    <row r="10257" spans="15:16" x14ac:dyDescent="0.15">
      <c r="O10257">
        <v>10256</v>
      </c>
      <c r="P10257" t="str">
        <f>IFERROR(IF(COUNTIF(個人情報!$BI$5:$BI$401,"登録番号" &amp; リスト!O10257)&gt;=1,"",IF(VLOOKUP(O10257,登録者リスト!$A$1:$D$43729,4,FALSE)=基本情報!$D$6,O10257,"")),"")</f>
        <v/>
      </c>
    </row>
    <row r="10258" spans="15:16" x14ac:dyDescent="0.15">
      <c r="O10258">
        <v>10257</v>
      </c>
      <c r="P10258" t="str">
        <f>IFERROR(IF(COUNTIF(個人情報!$BI$5:$BI$401,"登録番号" &amp; リスト!O10258)&gt;=1,"",IF(VLOOKUP(O10258,登録者リスト!$A$1:$D$43729,4,FALSE)=基本情報!$D$6,O10258,"")),"")</f>
        <v/>
      </c>
    </row>
    <row r="10259" spans="15:16" x14ac:dyDescent="0.15">
      <c r="O10259">
        <v>10258</v>
      </c>
      <c r="P10259" t="str">
        <f>IFERROR(IF(COUNTIF(個人情報!$BI$5:$BI$401,"登録番号" &amp; リスト!O10259)&gt;=1,"",IF(VLOOKUP(O10259,登録者リスト!$A$1:$D$43729,4,FALSE)=基本情報!$D$6,O10259,"")),"")</f>
        <v/>
      </c>
    </row>
    <row r="10260" spans="15:16" x14ac:dyDescent="0.15">
      <c r="O10260">
        <v>10259</v>
      </c>
      <c r="P10260" t="str">
        <f>IFERROR(IF(COUNTIF(個人情報!$BI$5:$BI$401,"登録番号" &amp; リスト!O10260)&gt;=1,"",IF(VLOOKUP(O10260,登録者リスト!$A$1:$D$43729,4,FALSE)=基本情報!$D$6,O10260,"")),"")</f>
        <v/>
      </c>
    </row>
    <row r="10261" spans="15:16" x14ac:dyDescent="0.15">
      <c r="O10261">
        <v>10260</v>
      </c>
      <c r="P10261" t="str">
        <f>IFERROR(IF(COUNTIF(個人情報!$BI$5:$BI$401,"登録番号" &amp; リスト!O10261)&gt;=1,"",IF(VLOOKUP(O10261,登録者リスト!$A$1:$D$43729,4,FALSE)=基本情報!$D$6,O10261,"")),"")</f>
        <v/>
      </c>
    </row>
    <row r="10262" spans="15:16" x14ac:dyDescent="0.15">
      <c r="O10262">
        <v>10261</v>
      </c>
      <c r="P10262" t="str">
        <f>IFERROR(IF(COUNTIF(個人情報!$BI$5:$BI$401,"登録番号" &amp; リスト!O10262)&gt;=1,"",IF(VLOOKUP(O10262,登録者リスト!$A$1:$D$43729,4,FALSE)=基本情報!$D$6,O10262,"")),"")</f>
        <v/>
      </c>
    </row>
    <row r="10263" spans="15:16" x14ac:dyDescent="0.15">
      <c r="O10263">
        <v>10262</v>
      </c>
      <c r="P10263" t="str">
        <f>IFERROR(IF(COUNTIF(個人情報!$BI$5:$BI$401,"登録番号" &amp; リスト!O10263)&gt;=1,"",IF(VLOOKUP(O10263,登録者リスト!$A$1:$D$43729,4,FALSE)=基本情報!$D$6,O10263,"")),"")</f>
        <v/>
      </c>
    </row>
    <row r="10264" spans="15:16" x14ac:dyDescent="0.15">
      <c r="O10264">
        <v>10263</v>
      </c>
      <c r="P10264" t="str">
        <f>IFERROR(IF(COUNTIF(個人情報!$BI$5:$BI$401,"登録番号" &amp; リスト!O10264)&gt;=1,"",IF(VLOOKUP(O10264,登録者リスト!$A$1:$D$43729,4,FALSE)=基本情報!$D$6,O10264,"")),"")</f>
        <v/>
      </c>
    </row>
    <row r="10265" spans="15:16" x14ac:dyDescent="0.15">
      <c r="O10265">
        <v>10264</v>
      </c>
      <c r="P10265" t="str">
        <f>IFERROR(IF(COUNTIF(個人情報!$BI$5:$BI$401,"登録番号" &amp; リスト!O10265)&gt;=1,"",IF(VLOOKUP(O10265,登録者リスト!$A$1:$D$43729,4,FALSE)=基本情報!$D$6,O10265,"")),"")</f>
        <v/>
      </c>
    </row>
    <row r="10266" spans="15:16" x14ac:dyDescent="0.15">
      <c r="O10266">
        <v>10265</v>
      </c>
      <c r="P10266" t="str">
        <f>IFERROR(IF(COUNTIF(個人情報!$BI$5:$BI$401,"登録番号" &amp; リスト!O10266)&gt;=1,"",IF(VLOOKUP(O10266,登録者リスト!$A$1:$D$43729,4,FALSE)=基本情報!$D$6,O10266,"")),"")</f>
        <v/>
      </c>
    </row>
    <row r="10267" spans="15:16" x14ac:dyDescent="0.15">
      <c r="O10267">
        <v>10266</v>
      </c>
      <c r="P10267" t="str">
        <f>IFERROR(IF(COUNTIF(個人情報!$BI$5:$BI$401,"登録番号" &amp; リスト!O10267)&gt;=1,"",IF(VLOOKUP(O10267,登録者リスト!$A$1:$D$43729,4,FALSE)=基本情報!$D$6,O10267,"")),"")</f>
        <v/>
      </c>
    </row>
    <row r="10268" spans="15:16" x14ac:dyDescent="0.15">
      <c r="O10268">
        <v>10267</v>
      </c>
      <c r="P10268" t="str">
        <f>IFERROR(IF(COUNTIF(個人情報!$BI$5:$BI$401,"登録番号" &amp; リスト!O10268)&gt;=1,"",IF(VLOOKUP(O10268,登録者リスト!$A$1:$D$43729,4,FALSE)=基本情報!$D$6,O10268,"")),"")</f>
        <v/>
      </c>
    </row>
    <row r="10269" spans="15:16" x14ac:dyDescent="0.15">
      <c r="O10269">
        <v>10268</v>
      </c>
      <c r="P10269" t="str">
        <f>IFERROR(IF(COUNTIF(個人情報!$BI$5:$BI$401,"登録番号" &amp; リスト!O10269)&gt;=1,"",IF(VLOOKUP(O10269,登録者リスト!$A$1:$D$43729,4,FALSE)=基本情報!$D$6,O10269,"")),"")</f>
        <v/>
      </c>
    </row>
    <row r="10270" spans="15:16" x14ac:dyDescent="0.15">
      <c r="O10270">
        <v>10269</v>
      </c>
      <c r="P10270" t="str">
        <f>IFERROR(IF(COUNTIF(個人情報!$BI$5:$BI$401,"登録番号" &amp; リスト!O10270)&gt;=1,"",IF(VLOOKUP(O10270,登録者リスト!$A$1:$D$43729,4,FALSE)=基本情報!$D$6,O10270,"")),"")</f>
        <v/>
      </c>
    </row>
    <row r="10271" spans="15:16" x14ac:dyDescent="0.15">
      <c r="O10271">
        <v>10270</v>
      </c>
      <c r="P10271" t="str">
        <f>IFERROR(IF(COUNTIF(個人情報!$BI$5:$BI$401,"登録番号" &amp; リスト!O10271)&gt;=1,"",IF(VLOOKUP(O10271,登録者リスト!$A$1:$D$43729,4,FALSE)=基本情報!$D$6,O10271,"")),"")</f>
        <v/>
      </c>
    </row>
    <row r="10272" spans="15:16" x14ac:dyDescent="0.15">
      <c r="O10272">
        <v>10271</v>
      </c>
      <c r="P10272" t="str">
        <f>IFERROR(IF(COUNTIF(個人情報!$BI$5:$BI$401,"登録番号" &amp; リスト!O10272)&gt;=1,"",IF(VLOOKUP(O10272,登録者リスト!$A$1:$D$43729,4,FALSE)=基本情報!$D$6,O10272,"")),"")</f>
        <v/>
      </c>
    </row>
    <row r="10273" spans="15:16" x14ac:dyDescent="0.15">
      <c r="O10273">
        <v>10272</v>
      </c>
      <c r="P10273" t="str">
        <f>IFERROR(IF(COUNTIF(個人情報!$BI$5:$BI$401,"登録番号" &amp; リスト!O10273)&gt;=1,"",IF(VLOOKUP(O10273,登録者リスト!$A$1:$D$43729,4,FALSE)=基本情報!$D$6,O10273,"")),"")</f>
        <v/>
      </c>
    </row>
    <row r="10274" spans="15:16" x14ac:dyDescent="0.15">
      <c r="O10274">
        <v>10273</v>
      </c>
      <c r="P10274" t="str">
        <f>IFERROR(IF(COUNTIF(個人情報!$BI$5:$BI$401,"登録番号" &amp; リスト!O10274)&gt;=1,"",IF(VLOOKUP(O10274,登録者リスト!$A$1:$D$43729,4,FALSE)=基本情報!$D$6,O10274,"")),"")</f>
        <v/>
      </c>
    </row>
    <row r="10275" spans="15:16" x14ac:dyDescent="0.15">
      <c r="O10275">
        <v>10274</v>
      </c>
      <c r="P10275" t="str">
        <f>IFERROR(IF(COUNTIF(個人情報!$BI$5:$BI$401,"登録番号" &amp; リスト!O10275)&gt;=1,"",IF(VLOOKUP(O10275,登録者リスト!$A$1:$D$43729,4,FALSE)=基本情報!$D$6,O10275,"")),"")</f>
        <v/>
      </c>
    </row>
    <row r="10276" spans="15:16" x14ac:dyDescent="0.15">
      <c r="O10276">
        <v>10275</v>
      </c>
      <c r="P10276" t="str">
        <f>IFERROR(IF(COUNTIF(個人情報!$BI$5:$BI$401,"登録番号" &amp; リスト!O10276)&gt;=1,"",IF(VLOOKUP(O10276,登録者リスト!$A$1:$D$43729,4,FALSE)=基本情報!$D$6,O10276,"")),"")</f>
        <v/>
      </c>
    </row>
    <row r="10277" spans="15:16" x14ac:dyDescent="0.15">
      <c r="O10277">
        <v>10276</v>
      </c>
      <c r="P10277" t="str">
        <f>IFERROR(IF(COUNTIF(個人情報!$BI$5:$BI$401,"登録番号" &amp; リスト!O10277)&gt;=1,"",IF(VLOOKUP(O10277,登録者リスト!$A$1:$D$43729,4,FALSE)=基本情報!$D$6,O10277,"")),"")</f>
        <v/>
      </c>
    </row>
    <row r="10278" spans="15:16" x14ac:dyDescent="0.15">
      <c r="O10278">
        <v>10277</v>
      </c>
      <c r="P10278" t="str">
        <f>IFERROR(IF(COUNTIF(個人情報!$BI$5:$BI$401,"登録番号" &amp; リスト!O10278)&gt;=1,"",IF(VLOOKUP(O10278,登録者リスト!$A$1:$D$43729,4,FALSE)=基本情報!$D$6,O10278,"")),"")</f>
        <v/>
      </c>
    </row>
    <row r="10279" spans="15:16" x14ac:dyDescent="0.15">
      <c r="O10279">
        <v>10278</v>
      </c>
      <c r="P10279" t="str">
        <f>IFERROR(IF(COUNTIF(個人情報!$BI$5:$BI$401,"登録番号" &amp; リスト!O10279)&gt;=1,"",IF(VLOOKUP(O10279,登録者リスト!$A$1:$D$43729,4,FALSE)=基本情報!$D$6,O10279,"")),"")</f>
        <v/>
      </c>
    </row>
    <row r="10280" spans="15:16" x14ac:dyDescent="0.15">
      <c r="O10280">
        <v>10279</v>
      </c>
      <c r="P10280" t="str">
        <f>IFERROR(IF(COUNTIF(個人情報!$BI$5:$BI$401,"登録番号" &amp; リスト!O10280)&gt;=1,"",IF(VLOOKUP(O10280,登録者リスト!$A$1:$D$43729,4,FALSE)=基本情報!$D$6,O10280,"")),"")</f>
        <v/>
      </c>
    </row>
    <row r="10281" spans="15:16" x14ac:dyDescent="0.15">
      <c r="O10281">
        <v>10280</v>
      </c>
      <c r="P10281" t="str">
        <f>IFERROR(IF(COUNTIF(個人情報!$BI$5:$BI$401,"登録番号" &amp; リスト!O10281)&gt;=1,"",IF(VLOOKUP(O10281,登録者リスト!$A$1:$D$43729,4,FALSE)=基本情報!$D$6,O10281,"")),"")</f>
        <v/>
      </c>
    </row>
    <row r="10282" spans="15:16" x14ac:dyDescent="0.15">
      <c r="O10282">
        <v>10281</v>
      </c>
      <c r="P10282" t="str">
        <f>IFERROR(IF(COUNTIF(個人情報!$BI$5:$BI$401,"登録番号" &amp; リスト!O10282)&gt;=1,"",IF(VLOOKUP(O10282,登録者リスト!$A$1:$D$43729,4,FALSE)=基本情報!$D$6,O10282,"")),"")</f>
        <v/>
      </c>
    </row>
    <row r="10283" spans="15:16" x14ac:dyDescent="0.15">
      <c r="O10283">
        <v>10282</v>
      </c>
      <c r="P10283" t="str">
        <f>IFERROR(IF(COUNTIF(個人情報!$BI$5:$BI$401,"登録番号" &amp; リスト!O10283)&gt;=1,"",IF(VLOOKUP(O10283,登録者リスト!$A$1:$D$43729,4,FALSE)=基本情報!$D$6,O10283,"")),"")</f>
        <v/>
      </c>
    </row>
    <row r="10284" spans="15:16" x14ac:dyDescent="0.15">
      <c r="O10284">
        <v>10283</v>
      </c>
      <c r="P10284" t="str">
        <f>IFERROR(IF(COUNTIF(個人情報!$BI$5:$BI$401,"登録番号" &amp; リスト!O10284)&gt;=1,"",IF(VLOOKUP(O10284,登録者リスト!$A$1:$D$43729,4,FALSE)=基本情報!$D$6,O10284,"")),"")</f>
        <v/>
      </c>
    </row>
    <row r="10285" spans="15:16" x14ac:dyDescent="0.15">
      <c r="O10285">
        <v>10284</v>
      </c>
      <c r="P10285" t="str">
        <f>IFERROR(IF(COUNTIF(個人情報!$BI$5:$BI$401,"登録番号" &amp; リスト!O10285)&gt;=1,"",IF(VLOOKUP(O10285,登録者リスト!$A$1:$D$43729,4,FALSE)=基本情報!$D$6,O10285,"")),"")</f>
        <v/>
      </c>
    </row>
    <row r="10286" spans="15:16" x14ac:dyDescent="0.15">
      <c r="O10286">
        <v>10285</v>
      </c>
      <c r="P10286" t="str">
        <f>IFERROR(IF(COUNTIF(個人情報!$BI$5:$BI$401,"登録番号" &amp; リスト!O10286)&gt;=1,"",IF(VLOOKUP(O10286,登録者リスト!$A$1:$D$43729,4,FALSE)=基本情報!$D$6,O10286,"")),"")</f>
        <v/>
      </c>
    </row>
    <row r="10287" spans="15:16" x14ac:dyDescent="0.15">
      <c r="O10287">
        <v>10286</v>
      </c>
      <c r="P10287" t="str">
        <f>IFERROR(IF(COUNTIF(個人情報!$BI$5:$BI$401,"登録番号" &amp; リスト!O10287)&gt;=1,"",IF(VLOOKUP(O10287,登録者リスト!$A$1:$D$43729,4,FALSE)=基本情報!$D$6,O10287,"")),"")</f>
        <v/>
      </c>
    </row>
    <row r="10288" spans="15:16" x14ac:dyDescent="0.15">
      <c r="O10288">
        <v>10287</v>
      </c>
      <c r="P10288" t="str">
        <f>IFERROR(IF(COUNTIF(個人情報!$BI$5:$BI$401,"登録番号" &amp; リスト!O10288)&gt;=1,"",IF(VLOOKUP(O10288,登録者リスト!$A$1:$D$43729,4,FALSE)=基本情報!$D$6,O10288,"")),"")</f>
        <v/>
      </c>
    </row>
    <row r="10289" spans="15:16" x14ac:dyDescent="0.15">
      <c r="O10289">
        <v>10288</v>
      </c>
      <c r="P10289" t="str">
        <f>IFERROR(IF(COUNTIF(個人情報!$BI$5:$BI$401,"登録番号" &amp; リスト!O10289)&gt;=1,"",IF(VLOOKUP(O10289,登録者リスト!$A$1:$D$43729,4,FALSE)=基本情報!$D$6,O10289,"")),"")</f>
        <v/>
      </c>
    </row>
    <row r="10290" spans="15:16" x14ac:dyDescent="0.15">
      <c r="O10290">
        <v>10289</v>
      </c>
      <c r="P10290" t="str">
        <f>IFERROR(IF(COUNTIF(個人情報!$BI$5:$BI$401,"登録番号" &amp; リスト!O10290)&gt;=1,"",IF(VLOOKUP(O10290,登録者リスト!$A$1:$D$43729,4,FALSE)=基本情報!$D$6,O10290,"")),"")</f>
        <v/>
      </c>
    </row>
    <row r="10291" spans="15:16" x14ac:dyDescent="0.15">
      <c r="O10291">
        <v>10290</v>
      </c>
      <c r="P10291" t="str">
        <f>IFERROR(IF(COUNTIF(個人情報!$BI$5:$BI$401,"登録番号" &amp; リスト!O10291)&gt;=1,"",IF(VLOOKUP(O10291,登録者リスト!$A$1:$D$43729,4,FALSE)=基本情報!$D$6,O10291,"")),"")</f>
        <v/>
      </c>
    </row>
    <row r="10292" spans="15:16" x14ac:dyDescent="0.15">
      <c r="O10292">
        <v>10291</v>
      </c>
      <c r="P10292" t="str">
        <f>IFERROR(IF(COUNTIF(個人情報!$BI$5:$BI$401,"登録番号" &amp; リスト!O10292)&gt;=1,"",IF(VLOOKUP(O10292,登録者リスト!$A$1:$D$43729,4,FALSE)=基本情報!$D$6,O10292,"")),"")</f>
        <v/>
      </c>
    </row>
    <row r="10293" spans="15:16" x14ac:dyDescent="0.15">
      <c r="O10293">
        <v>10292</v>
      </c>
      <c r="P10293" t="str">
        <f>IFERROR(IF(COUNTIF(個人情報!$BI$5:$BI$401,"登録番号" &amp; リスト!O10293)&gt;=1,"",IF(VLOOKUP(O10293,登録者リスト!$A$1:$D$43729,4,FALSE)=基本情報!$D$6,O10293,"")),"")</f>
        <v/>
      </c>
    </row>
    <row r="10294" spans="15:16" x14ac:dyDescent="0.15">
      <c r="O10294">
        <v>10293</v>
      </c>
      <c r="P10294" t="str">
        <f>IFERROR(IF(COUNTIF(個人情報!$BI$5:$BI$401,"登録番号" &amp; リスト!O10294)&gt;=1,"",IF(VLOOKUP(O10294,登録者リスト!$A$1:$D$43729,4,FALSE)=基本情報!$D$6,O10294,"")),"")</f>
        <v/>
      </c>
    </row>
    <row r="10295" spans="15:16" x14ac:dyDescent="0.15">
      <c r="O10295">
        <v>10294</v>
      </c>
      <c r="P10295" t="str">
        <f>IFERROR(IF(COUNTIF(個人情報!$BI$5:$BI$401,"登録番号" &amp; リスト!O10295)&gt;=1,"",IF(VLOOKUP(O10295,登録者リスト!$A$1:$D$43729,4,FALSE)=基本情報!$D$6,O10295,"")),"")</f>
        <v/>
      </c>
    </row>
    <row r="10296" spans="15:16" x14ac:dyDescent="0.15">
      <c r="O10296">
        <v>10295</v>
      </c>
      <c r="P10296" t="str">
        <f>IFERROR(IF(COUNTIF(個人情報!$BI$5:$BI$401,"登録番号" &amp; リスト!O10296)&gt;=1,"",IF(VLOOKUP(O10296,登録者リスト!$A$1:$D$43729,4,FALSE)=基本情報!$D$6,O10296,"")),"")</f>
        <v/>
      </c>
    </row>
    <row r="10297" spans="15:16" x14ac:dyDescent="0.15">
      <c r="O10297">
        <v>10296</v>
      </c>
      <c r="P10297" t="str">
        <f>IFERROR(IF(COUNTIF(個人情報!$BI$5:$BI$401,"登録番号" &amp; リスト!O10297)&gt;=1,"",IF(VLOOKUP(O10297,登録者リスト!$A$1:$D$43729,4,FALSE)=基本情報!$D$6,O10297,"")),"")</f>
        <v/>
      </c>
    </row>
    <row r="10298" spans="15:16" x14ac:dyDescent="0.15">
      <c r="O10298">
        <v>10297</v>
      </c>
      <c r="P10298" t="str">
        <f>IFERROR(IF(COUNTIF(個人情報!$BI$5:$BI$401,"登録番号" &amp; リスト!O10298)&gt;=1,"",IF(VLOOKUP(O10298,登録者リスト!$A$1:$D$43729,4,FALSE)=基本情報!$D$6,O10298,"")),"")</f>
        <v/>
      </c>
    </row>
    <row r="10299" spans="15:16" x14ac:dyDescent="0.15">
      <c r="O10299">
        <v>10298</v>
      </c>
      <c r="P10299" t="str">
        <f>IFERROR(IF(COUNTIF(個人情報!$BI$5:$BI$401,"登録番号" &amp; リスト!O10299)&gt;=1,"",IF(VLOOKUP(O10299,登録者リスト!$A$1:$D$43729,4,FALSE)=基本情報!$D$6,O10299,"")),"")</f>
        <v/>
      </c>
    </row>
    <row r="10300" spans="15:16" x14ac:dyDescent="0.15">
      <c r="O10300">
        <v>10299</v>
      </c>
      <c r="P10300" t="str">
        <f>IFERROR(IF(COUNTIF(個人情報!$BI$5:$BI$401,"登録番号" &amp; リスト!O10300)&gt;=1,"",IF(VLOOKUP(O10300,登録者リスト!$A$1:$D$43729,4,FALSE)=基本情報!$D$6,O10300,"")),"")</f>
        <v/>
      </c>
    </row>
    <row r="10301" spans="15:16" x14ac:dyDescent="0.15">
      <c r="O10301">
        <v>10300</v>
      </c>
      <c r="P10301" t="str">
        <f>IFERROR(IF(COUNTIF(個人情報!$BI$5:$BI$401,"登録番号" &amp; リスト!O10301)&gt;=1,"",IF(VLOOKUP(O10301,登録者リスト!$A$1:$D$43729,4,FALSE)=基本情報!$D$6,O10301,"")),"")</f>
        <v/>
      </c>
    </row>
    <row r="10302" spans="15:16" x14ac:dyDescent="0.15">
      <c r="O10302">
        <v>10301</v>
      </c>
      <c r="P10302" t="str">
        <f>IFERROR(IF(COUNTIF(個人情報!$BI$5:$BI$401,"登録番号" &amp; リスト!O10302)&gt;=1,"",IF(VLOOKUP(O10302,登録者リスト!$A$1:$D$43729,4,FALSE)=基本情報!$D$6,O10302,"")),"")</f>
        <v/>
      </c>
    </row>
    <row r="10303" spans="15:16" x14ac:dyDescent="0.15">
      <c r="O10303">
        <v>10302</v>
      </c>
      <c r="P10303" t="str">
        <f>IFERROR(IF(COUNTIF(個人情報!$BI$5:$BI$401,"登録番号" &amp; リスト!O10303)&gt;=1,"",IF(VLOOKUP(O10303,登録者リスト!$A$1:$D$43729,4,FALSE)=基本情報!$D$6,O10303,"")),"")</f>
        <v/>
      </c>
    </row>
    <row r="10304" spans="15:16" x14ac:dyDescent="0.15">
      <c r="O10304">
        <v>10303</v>
      </c>
      <c r="P10304" t="str">
        <f>IFERROR(IF(COUNTIF(個人情報!$BI$5:$BI$401,"登録番号" &amp; リスト!O10304)&gt;=1,"",IF(VLOOKUP(O10304,登録者リスト!$A$1:$D$43729,4,FALSE)=基本情報!$D$6,O10304,"")),"")</f>
        <v/>
      </c>
    </row>
    <row r="10305" spans="15:16" x14ac:dyDescent="0.15">
      <c r="O10305">
        <v>10304</v>
      </c>
      <c r="P10305" t="str">
        <f>IFERROR(IF(COUNTIF(個人情報!$BI$5:$BI$401,"登録番号" &amp; リスト!O10305)&gt;=1,"",IF(VLOOKUP(O10305,登録者リスト!$A$1:$D$43729,4,FALSE)=基本情報!$D$6,O10305,"")),"")</f>
        <v/>
      </c>
    </row>
    <row r="10306" spans="15:16" x14ac:dyDescent="0.15">
      <c r="O10306">
        <v>10305</v>
      </c>
      <c r="P10306" t="str">
        <f>IFERROR(IF(COUNTIF(個人情報!$BI$5:$BI$401,"登録番号" &amp; リスト!O10306)&gt;=1,"",IF(VLOOKUP(O10306,登録者リスト!$A$1:$D$43729,4,FALSE)=基本情報!$D$6,O10306,"")),"")</f>
        <v/>
      </c>
    </row>
    <row r="10307" spans="15:16" x14ac:dyDescent="0.15">
      <c r="O10307">
        <v>10306</v>
      </c>
      <c r="P10307" t="str">
        <f>IFERROR(IF(COUNTIF(個人情報!$BI$5:$BI$401,"登録番号" &amp; リスト!O10307)&gt;=1,"",IF(VLOOKUP(O10307,登録者リスト!$A$1:$D$43729,4,FALSE)=基本情報!$D$6,O10307,"")),"")</f>
        <v/>
      </c>
    </row>
    <row r="10308" spans="15:16" x14ac:dyDescent="0.15">
      <c r="O10308">
        <v>10307</v>
      </c>
      <c r="P10308" t="str">
        <f>IFERROR(IF(COUNTIF(個人情報!$BI$5:$BI$401,"登録番号" &amp; リスト!O10308)&gt;=1,"",IF(VLOOKUP(O10308,登録者リスト!$A$1:$D$43729,4,FALSE)=基本情報!$D$6,O10308,"")),"")</f>
        <v/>
      </c>
    </row>
    <row r="10309" spans="15:16" x14ac:dyDescent="0.15">
      <c r="O10309">
        <v>10308</v>
      </c>
      <c r="P10309" t="str">
        <f>IFERROR(IF(COUNTIF(個人情報!$BI$5:$BI$401,"登録番号" &amp; リスト!O10309)&gt;=1,"",IF(VLOOKUP(O10309,登録者リスト!$A$1:$D$43729,4,FALSE)=基本情報!$D$6,O10309,"")),"")</f>
        <v/>
      </c>
    </row>
    <row r="10310" spans="15:16" x14ac:dyDescent="0.15">
      <c r="O10310">
        <v>10309</v>
      </c>
      <c r="P10310" t="str">
        <f>IFERROR(IF(COUNTIF(個人情報!$BI$5:$BI$401,"登録番号" &amp; リスト!O10310)&gt;=1,"",IF(VLOOKUP(O10310,登録者リスト!$A$1:$D$43729,4,FALSE)=基本情報!$D$6,O10310,"")),"")</f>
        <v/>
      </c>
    </row>
    <row r="10311" spans="15:16" x14ac:dyDescent="0.15">
      <c r="O10311">
        <v>10310</v>
      </c>
      <c r="P10311" t="str">
        <f>IFERROR(IF(COUNTIF(個人情報!$BI$5:$BI$401,"登録番号" &amp; リスト!O10311)&gt;=1,"",IF(VLOOKUP(O10311,登録者リスト!$A$1:$D$43729,4,FALSE)=基本情報!$D$6,O10311,"")),"")</f>
        <v/>
      </c>
    </row>
    <row r="10312" spans="15:16" x14ac:dyDescent="0.15">
      <c r="O10312">
        <v>10311</v>
      </c>
      <c r="P10312" t="str">
        <f>IFERROR(IF(COUNTIF(個人情報!$BI$5:$BI$401,"登録番号" &amp; リスト!O10312)&gt;=1,"",IF(VLOOKUP(O10312,登録者リスト!$A$1:$D$43729,4,FALSE)=基本情報!$D$6,O10312,"")),"")</f>
        <v/>
      </c>
    </row>
    <row r="10313" spans="15:16" x14ac:dyDescent="0.15">
      <c r="O10313">
        <v>10312</v>
      </c>
      <c r="P10313" t="str">
        <f>IFERROR(IF(COUNTIF(個人情報!$BI$5:$BI$401,"登録番号" &amp; リスト!O10313)&gt;=1,"",IF(VLOOKUP(O10313,登録者リスト!$A$1:$D$43729,4,FALSE)=基本情報!$D$6,O10313,"")),"")</f>
        <v/>
      </c>
    </row>
    <row r="10314" spans="15:16" x14ac:dyDescent="0.15">
      <c r="O10314">
        <v>10313</v>
      </c>
      <c r="P10314" t="str">
        <f>IFERROR(IF(COUNTIF(個人情報!$BI$5:$BI$401,"登録番号" &amp; リスト!O10314)&gt;=1,"",IF(VLOOKUP(O10314,登録者リスト!$A$1:$D$43729,4,FALSE)=基本情報!$D$6,O10314,"")),"")</f>
        <v/>
      </c>
    </row>
    <row r="10315" spans="15:16" x14ac:dyDescent="0.15">
      <c r="O10315">
        <v>10314</v>
      </c>
      <c r="P10315" t="str">
        <f>IFERROR(IF(COUNTIF(個人情報!$BI$5:$BI$401,"登録番号" &amp; リスト!O10315)&gt;=1,"",IF(VLOOKUP(O10315,登録者リスト!$A$1:$D$43729,4,FALSE)=基本情報!$D$6,O10315,"")),"")</f>
        <v/>
      </c>
    </row>
    <row r="10316" spans="15:16" x14ac:dyDescent="0.15">
      <c r="O10316">
        <v>10315</v>
      </c>
      <c r="P10316" t="str">
        <f>IFERROR(IF(COUNTIF(個人情報!$BI$5:$BI$401,"登録番号" &amp; リスト!O10316)&gt;=1,"",IF(VLOOKUP(O10316,登録者リスト!$A$1:$D$43729,4,FALSE)=基本情報!$D$6,O10316,"")),"")</f>
        <v/>
      </c>
    </row>
    <row r="10317" spans="15:16" x14ac:dyDescent="0.15">
      <c r="O10317">
        <v>10316</v>
      </c>
      <c r="P10317" t="str">
        <f>IFERROR(IF(COUNTIF(個人情報!$BI$5:$BI$401,"登録番号" &amp; リスト!O10317)&gt;=1,"",IF(VLOOKUP(O10317,登録者リスト!$A$1:$D$43729,4,FALSE)=基本情報!$D$6,O10317,"")),"")</f>
        <v/>
      </c>
    </row>
    <row r="10318" spans="15:16" x14ac:dyDescent="0.15">
      <c r="O10318">
        <v>10317</v>
      </c>
      <c r="P10318" t="str">
        <f>IFERROR(IF(COUNTIF(個人情報!$BI$5:$BI$401,"登録番号" &amp; リスト!O10318)&gt;=1,"",IF(VLOOKUP(O10318,登録者リスト!$A$1:$D$43729,4,FALSE)=基本情報!$D$6,O10318,"")),"")</f>
        <v/>
      </c>
    </row>
    <row r="10319" spans="15:16" x14ac:dyDescent="0.15">
      <c r="O10319">
        <v>10318</v>
      </c>
      <c r="P10319" t="str">
        <f>IFERROR(IF(COUNTIF(個人情報!$BI$5:$BI$401,"登録番号" &amp; リスト!O10319)&gt;=1,"",IF(VLOOKUP(O10319,登録者リスト!$A$1:$D$43729,4,FALSE)=基本情報!$D$6,O10319,"")),"")</f>
        <v/>
      </c>
    </row>
    <row r="10320" spans="15:16" x14ac:dyDescent="0.15">
      <c r="O10320">
        <v>10319</v>
      </c>
      <c r="P10320" t="str">
        <f>IFERROR(IF(COUNTIF(個人情報!$BI$5:$BI$401,"登録番号" &amp; リスト!O10320)&gt;=1,"",IF(VLOOKUP(O10320,登録者リスト!$A$1:$D$43729,4,FALSE)=基本情報!$D$6,O10320,"")),"")</f>
        <v/>
      </c>
    </row>
    <row r="10321" spans="15:16" x14ac:dyDescent="0.15">
      <c r="O10321">
        <v>10320</v>
      </c>
      <c r="P10321" t="str">
        <f>IFERROR(IF(COUNTIF(個人情報!$BI$5:$BI$401,"登録番号" &amp; リスト!O10321)&gt;=1,"",IF(VLOOKUP(O10321,登録者リスト!$A$1:$D$43729,4,FALSE)=基本情報!$D$6,O10321,"")),"")</f>
        <v/>
      </c>
    </row>
    <row r="10322" spans="15:16" x14ac:dyDescent="0.15">
      <c r="O10322">
        <v>10321</v>
      </c>
      <c r="P10322" t="str">
        <f>IFERROR(IF(COUNTIF(個人情報!$BI$5:$BI$401,"登録番号" &amp; リスト!O10322)&gt;=1,"",IF(VLOOKUP(O10322,登録者リスト!$A$1:$D$43729,4,FALSE)=基本情報!$D$6,O10322,"")),"")</f>
        <v/>
      </c>
    </row>
    <row r="10323" spans="15:16" x14ac:dyDescent="0.15">
      <c r="O10323">
        <v>10322</v>
      </c>
      <c r="P10323" t="str">
        <f>IFERROR(IF(COUNTIF(個人情報!$BI$5:$BI$401,"登録番号" &amp; リスト!O10323)&gt;=1,"",IF(VLOOKUP(O10323,登録者リスト!$A$1:$D$43729,4,FALSE)=基本情報!$D$6,O10323,"")),"")</f>
        <v/>
      </c>
    </row>
    <row r="10324" spans="15:16" x14ac:dyDescent="0.15">
      <c r="O10324">
        <v>10323</v>
      </c>
      <c r="P10324" t="str">
        <f>IFERROR(IF(COUNTIF(個人情報!$BI$5:$BI$401,"登録番号" &amp; リスト!O10324)&gt;=1,"",IF(VLOOKUP(O10324,登録者リスト!$A$1:$D$43729,4,FALSE)=基本情報!$D$6,O10324,"")),"")</f>
        <v/>
      </c>
    </row>
    <row r="10325" spans="15:16" x14ac:dyDescent="0.15">
      <c r="O10325">
        <v>10324</v>
      </c>
      <c r="P10325" t="str">
        <f>IFERROR(IF(COUNTIF(個人情報!$BI$5:$BI$401,"登録番号" &amp; リスト!O10325)&gt;=1,"",IF(VLOOKUP(O10325,登録者リスト!$A$1:$D$43729,4,FALSE)=基本情報!$D$6,O10325,"")),"")</f>
        <v/>
      </c>
    </row>
    <row r="10326" spans="15:16" x14ac:dyDescent="0.15">
      <c r="O10326">
        <v>10325</v>
      </c>
      <c r="P10326" t="str">
        <f>IFERROR(IF(COUNTIF(個人情報!$BI$5:$BI$401,"登録番号" &amp; リスト!O10326)&gt;=1,"",IF(VLOOKUP(O10326,登録者リスト!$A$1:$D$43729,4,FALSE)=基本情報!$D$6,O10326,"")),"")</f>
        <v/>
      </c>
    </row>
    <row r="10327" spans="15:16" x14ac:dyDescent="0.15">
      <c r="O10327">
        <v>10326</v>
      </c>
      <c r="P10327" t="str">
        <f>IFERROR(IF(COUNTIF(個人情報!$BI$5:$BI$401,"登録番号" &amp; リスト!O10327)&gt;=1,"",IF(VLOOKUP(O10327,登録者リスト!$A$1:$D$43729,4,FALSE)=基本情報!$D$6,O10327,"")),"")</f>
        <v/>
      </c>
    </row>
    <row r="10328" spans="15:16" x14ac:dyDescent="0.15">
      <c r="O10328">
        <v>10327</v>
      </c>
      <c r="P10328" t="str">
        <f>IFERROR(IF(COUNTIF(個人情報!$BI$5:$BI$401,"登録番号" &amp; リスト!O10328)&gt;=1,"",IF(VLOOKUP(O10328,登録者リスト!$A$1:$D$43729,4,FALSE)=基本情報!$D$6,O10328,"")),"")</f>
        <v/>
      </c>
    </row>
    <row r="10329" spans="15:16" x14ac:dyDescent="0.15">
      <c r="O10329">
        <v>10328</v>
      </c>
      <c r="P10329" t="str">
        <f>IFERROR(IF(COUNTIF(個人情報!$BI$5:$BI$401,"登録番号" &amp; リスト!O10329)&gt;=1,"",IF(VLOOKUP(O10329,登録者リスト!$A$1:$D$43729,4,FALSE)=基本情報!$D$6,O10329,"")),"")</f>
        <v/>
      </c>
    </row>
    <row r="10330" spans="15:16" x14ac:dyDescent="0.15">
      <c r="O10330">
        <v>10329</v>
      </c>
      <c r="P10330" t="str">
        <f>IFERROR(IF(COUNTIF(個人情報!$BI$5:$BI$401,"登録番号" &amp; リスト!O10330)&gt;=1,"",IF(VLOOKUP(O10330,登録者リスト!$A$1:$D$43729,4,FALSE)=基本情報!$D$6,O10330,"")),"")</f>
        <v/>
      </c>
    </row>
    <row r="10331" spans="15:16" x14ac:dyDescent="0.15">
      <c r="O10331">
        <v>10330</v>
      </c>
      <c r="P10331" t="str">
        <f>IFERROR(IF(COUNTIF(個人情報!$BI$5:$BI$401,"登録番号" &amp; リスト!O10331)&gt;=1,"",IF(VLOOKUP(O10331,登録者リスト!$A$1:$D$43729,4,FALSE)=基本情報!$D$6,O10331,"")),"")</f>
        <v/>
      </c>
    </row>
    <row r="10332" spans="15:16" x14ac:dyDescent="0.15">
      <c r="O10332">
        <v>10331</v>
      </c>
      <c r="P10332" t="str">
        <f>IFERROR(IF(COUNTIF(個人情報!$BI$5:$BI$401,"登録番号" &amp; リスト!O10332)&gt;=1,"",IF(VLOOKUP(O10332,登録者リスト!$A$1:$D$43729,4,FALSE)=基本情報!$D$6,O10332,"")),"")</f>
        <v/>
      </c>
    </row>
    <row r="10333" spans="15:16" x14ac:dyDescent="0.15">
      <c r="O10333">
        <v>10332</v>
      </c>
      <c r="P10333" t="str">
        <f>IFERROR(IF(COUNTIF(個人情報!$BI$5:$BI$401,"登録番号" &amp; リスト!O10333)&gt;=1,"",IF(VLOOKUP(O10333,登録者リスト!$A$1:$D$43729,4,FALSE)=基本情報!$D$6,O10333,"")),"")</f>
        <v/>
      </c>
    </row>
    <row r="10334" spans="15:16" x14ac:dyDescent="0.15">
      <c r="O10334">
        <v>10333</v>
      </c>
      <c r="P10334" t="str">
        <f>IFERROR(IF(COUNTIF(個人情報!$BI$5:$BI$401,"登録番号" &amp; リスト!O10334)&gt;=1,"",IF(VLOOKUP(O10334,登録者リスト!$A$1:$D$43729,4,FALSE)=基本情報!$D$6,O10334,"")),"")</f>
        <v/>
      </c>
    </row>
    <row r="10335" spans="15:16" x14ac:dyDescent="0.15">
      <c r="O10335">
        <v>10334</v>
      </c>
      <c r="P10335" t="str">
        <f>IFERROR(IF(COUNTIF(個人情報!$BI$5:$BI$401,"登録番号" &amp; リスト!O10335)&gt;=1,"",IF(VLOOKUP(O10335,登録者リスト!$A$1:$D$43729,4,FALSE)=基本情報!$D$6,O10335,"")),"")</f>
        <v/>
      </c>
    </row>
    <row r="10336" spans="15:16" x14ac:dyDescent="0.15">
      <c r="O10336">
        <v>10335</v>
      </c>
      <c r="P10336" t="str">
        <f>IFERROR(IF(COUNTIF(個人情報!$BI$5:$BI$401,"登録番号" &amp; リスト!O10336)&gt;=1,"",IF(VLOOKUP(O10336,登録者リスト!$A$1:$D$43729,4,FALSE)=基本情報!$D$6,O10336,"")),"")</f>
        <v/>
      </c>
    </row>
    <row r="10337" spans="15:16" x14ac:dyDescent="0.15">
      <c r="O10337">
        <v>10336</v>
      </c>
      <c r="P10337" t="str">
        <f>IFERROR(IF(COUNTIF(個人情報!$BI$5:$BI$401,"登録番号" &amp; リスト!O10337)&gt;=1,"",IF(VLOOKUP(O10337,登録者リスト!$A$1:$D$43729,4,FALSE)=基本情報!$D$6,O10337,"")),"")</f>
        <v/>
      </c>
    </row>
    <row r="10338" spans="15:16" x14ac:dyDescent="0.15">
      <c r="O10338">
        <v>10337</v>
      </c>
      <c r="P10338" t="str">
        <f>IFERROR(IF(COUNTIF(個人情報!$BI$5:$BI$401,"登録番号" &amp; リスト!O10338)&gt;=1,"",IF(VLOOKUP(O10338,登録者リスト!$A$1:$D$43729,4,FALSE)=基本情報!$D$6,O10338,"")),"")</f>
        <v/>
      </c>
    </row>
    <row r="10339" spans="15:16" x14ac:dyDescent="0.15">
      <c r="O10339">
        <v>10338</v>
      </c>
      <c r="P10339" t="str">
        <f>IFERROR(IF(COUNTIF(個人情報!$BI$5:$BI$401,"登録番号" &amp; リスト!O10339)&gt;=1,"",IF(VLOOKUP(O10339,登録者リスト!$A$1:$D$43729,4,FALSE)=基本情報!$D$6,O10339,"")),"")</f>
        <v/>
      </c>
    </row>
    <row r="10340" spans="15:16" x14ac:dyDescent="0.15">
      <c r="O10340">
        <v>10339</v>
      </c>
      <c r="P10340" t="str">
        <f>IFERROR(IF(COUNTIF(個人情報!$BI$5:$BI$401,"登録番号" &amp; リスト!O10340)&gt;=1,"",IF(VLOOKUP(O10340,登録者リスト!$A$1:$D$43729,4,FALSE)=基本情報!$D$6,O10340,"")),"")</f>
        <v/>
      </c>
    </row>
    <row r="10341" spans="15:16" x14ac:dyDescent="0.15">
      <c r="O10341">
        <v>10340</v>
      </c>
      <c r="P10341" t="str">
        <f>IFERROR(IF(COUNTIF(個人情報!$BI$5:$BI$401,"登録番号" &amp; リスト!O10341)&gt;=1,"",IF(VLOOKUP(O10341,登録者リスト!$A$1:$D$43729,4,FALSE)=基本情報!$D$6,O10341,"")),"")</f>
        <v/>
      </c>
    </row>
    <row r="10342" spans="15:16" x14ac:dyDescent="0.15">
      <c r="O10342">
        <v>10341</v>
      </c>
      <c r="P10342" t="str">
        <f>IFERROR(IF(COUNTIF(個人情報!$BI$5:$BI$401,"登録番号" &amp; リスト!O10342)&gt;=1,"",IF(VLOOKUP(O10342,登録者リスト!$A$1:$D$43729,4,FALSE)=基本情報!$D$6,O10342,"")),"")</f>
        <v/>
      </c>
    </row>
    <row r="10343" spans="15:16" x14ac:dyDescent="0.15">
      <c r="O10343">
        <v>10342</v>
      </c>
      <c r="P10343" t="str">
        <f>IFERROR(IF(COUNTIF(個人情報!$BI$5:$BI$401,"登録番号" &amp; リスト!O10343)&gt;=1,"",IF(VLOOKUP(O10343,登録者リスト!$A$1:$D$43729,4,FALSE)=基本情報!$D$6,O10343,"")),"")</f>
        <v/>
      </c>
    </row>
    <row r="10344" spans="15:16" x14ac:dyDescent="0.15">
      <c r="O10344">
        <v>10343</v>
      </c>
      <c r="P10344" t="str">
        <f>IFERROR(IF(COUNTIF(個人情報!$BI$5:$BI$401,"登録番号" &amp; リスト!O10344)&gt;=1,"",IF(VLOOKUP(O10344,登録者リスト!$A$1:$D$43729,4,FALSE)=基本情報!$D$6,O10344,"")),"")</f>
        <v/>
      </c>
    </row>
    <row r="10345" spans="15:16" x14ac:dyDescent="0.15">
      <c r="O10345">
        <v>10344</v>
      </c>
      <c r="P10345" t="str">
        <f>IFERROR(IF(COUNTIF(個人情報!$BI$5:$BI$401,"登録番号" &amp; リスト!O10345)&gt;=1,"",IF(VLOOKUP(O10345,登録者リスト!$A$1:$D$43729,4,FALSE)=基本情報!$D$6,O10345,"")),"")</f>
        <v/>
      </c>
    </row>
    <row r="10346" spans="15:16" x14ac:dyDescent="0.15">
      <c r="O10346">
        <v>10345</v>
      </c>
      <c r="P10346" t="str">
        <f>IFERROR(IF(COUNTIF(個人情報!$BI$5:$BI$401,"登録番号" &amp; リスト!O10346)&gt;=1,"",IF(VLOOKUP(O10346,登録者リスト!$A$1:$D$43729,4,FALSE)=基本情報!$D$6,O10346,"")),"")</f>
        <v/>
      </c>
    </row>
    <row r="10347" spans="15:16" x14ac:dyDescent="0.15">
      <c r="O10347">
        <v>10346</v>
      </c>
      <c r="P10347" t="str">
        <f>IFERROR(IF(COUNTIF(個人情報!$BI$5:$BI$401,"登録番号" &amp; リスト!O10347)&gt;=1,"",IF(VLOOKUP(O10347,登録者リスト!$A$1:$D$43729,4,FALSE)=基本情報!$D$6,O10347,"")),"")</f>
        <v/>
      </c>
    </row>
    <row r="10348" spans="15:16" x14ac:dyDescent="0.15">
      <c r="O10348">
        <v>10347</v>
      </c>
      <c r="P10348" t="str">
        <f>IFERROR(IF(COUNTIF(個人情報!$BI$5:$BI$401,"登録番号" &amp; リスト!O10348)&gt;=1,"",IF(VLOOKUP(O10348,登録者リスト!$A$1:$D$43729,4,FALSE)=基本情報!$D$6,O10348,"")),"")</f>
        <v/>
      </c>
    </row>
    <row r="10349" spans="15:16" x14ac:dyDescent="0.15">
      <c r="O10349">
        <v>10348</v>
      </c>
      <c r="P10349" t="str">
        <f>IFERROR(IF(COUNTIF(個人情報!$BI$5:$BI$401,"登録番号" &amp; リスト!O10349)&gt;=1,"",IF(VLOOKUP(O10349,登録者リスト!$A$1:$D$43729,4,FALSE)=基本情報!$D$6,O10349,"")),"")</f>
        <v/>
      </c>
    </row>
    <row r="10350" spans="15:16" x14ac:dyDescent="0.15">
      <c r="O10350">
        <v>10349</v>
      </c>
      <c r="P10350" t="str">
        <f>IFERROR(IF(COUNTIF(個人情報!$BI$5:$BI$401,"登録番号" &amp; リスト!O10350)&gt;=1,"",IF(VLOOKUP(O10350,登録者リスト!$A$1:$D$43729,4,FALSE)=基本情報!$D$6,O10350,"")),"")</f>
        <v/>
      </c>
    </row>
    <row r="10351" spans="15:16" x14ac:dyDescent="0.15">
      <c r="O10351">
        <v>10350</v>
      </c>
      <c r="P10351" t="str">
        <f>IFERROR(IF(COUNTIF(個人情報!$BI$5:$BI$401,"登録番号" &amp; リスト!O10351)&gt;=1,"",IF(VLOOKUP(O10351,登録者リスト!$A$1:$D$43729,4,FALSE)=基本情報!$D$6,O10351,"")),"")</f>
        <v/>
      </c>
    </row>
    <row r="10352" spans="15:16" x14ac:dyDescent="0.15">
      <c r="O10352">
        <v>10351</v>
      </c>
      <c r="P10352" t="str">
        <f>IFERROR(IF(COUNTIF(個人情報!$BI$5:$BI$401,"登録番号" &amp; リスト!O10352)&gt;=1,"",IF(VLOOKUP(O10352,登録者リスト!$A$1:$D$43729,4,FALSE)=基本情報!$D$6,O10352,"")),"")</f>
        <v/>
      </c>
    </row>
    <row r="10353" spans="15:16" x14ac:dyDescent="0.15">
      <c r="O10353">
        <v>10352</v>
      </c>
      <c r="P10353" t="str">
        <f>IFERROR(IF(COUNTIF(個人情報!$BI$5:$BI$401,"登録番号" &amp; リスト!O10353)&gt;=1,"",IF(VLOOKUP(O10353,登録者リスト!$A$1:$D$43729,4,FALSE)=基本情報!$D$6,O10353,"")),"")</f>
        <v/>
      </c>
    </row>
    <row r="10354" spans="15:16" x14ac:dyDescent="0.15">
      <c r="O10354">
        <v>10353</v>
      </c>
      <c r="P10354" t="str">
        <f>IFERROR(IF(COUNTIF(個人情報!$BI$5:$BI$401,"登録番号" &amp; リスト!O10354)&gt;=1,"",IF(VLOOKUP(O10354,登録者リスト!$A$1:$D$43729,4,FALSE)=基本情報!$D$6,O10354,"")),"")</f>
        <v/>
      </c>
    </row>
    <row r="10355" spans="15:16" x14ac:dyDescent="0.15">
      <c r="O10355">
        <v>10354</v>
      </c>
      <c r="P10355" t="str">
        <f>IFERROR(IF(COUNTIF(個人情報!$BI$5:$BI$401,"登録番号" &amp; リスト!O10355)&gt;=1,"",IF(VLOOKUP(O10355,登録者リスト!$A$1:$D$43729,4,FALSE)=基本情報!$D$6,O10355,"")),"")</f>
        <v/>
      </c>
    </row>
    <row r="10356" spans="15:16" x14ac:dyDescent="0.15">
      <c r="O10356">
        <v>10355</v>
      </c>
      <c r="P10356" t="str">
        <f>IFERROR(IF(COUNTIF(個人情報!$BI$5:$BI$401,"登録番号" &amp; リスト!O10356)&gt;=1,"",IF(VLOOKUP(O10356,登録者リスト!$A$1:$D$43729,4,FALSE)=基本情報!$D$6,O10356,"")),"")</f>
        <v/>
      </c>
    </row>
    <row r="10357" spans="15:16" x14ac:dyDescent="0.15">
      <c r="O10357">
        <v>10356</v>
      </c>
      <c r="P10357" t="str">
        <f>IFERROR(IF(COUNTIF(個人情報!$BI$5:$BI$401,"登録番号" &amp; リスト!O10357)&gt;=1,"",IF(VLOOKUP(O10357,登録者リスト!$A$1:$D$43729,4,FALSE)=基本情報!$D$6,O10357,"")),"")</f>
        <v/>
      </c>
    </row>
    <row r="10358" spans="15:16" x14ac:dyDescent="0.15">
      <c r="O10358">
        <v>10357</v>
      </c>
      <c r="P10358" t="str">
        <f>IFERROR(IF(COUNTIF(個人情報!$BI$5:$BI$401,"登録番号" &amp; リスト!O10358)&gt;=1,"",IF(VLOOKUP(O10358,登録者リスト!$A$1:$D$43729,4,FALSE)=基本情報!$D$6,O10358,"")),"")</f>
        <v/>
      </c>
    </row>
    <row r="10359" spans="15:16" x14ac:dyDescent="0.15">
      <c r="O10359">
        <v>10358</v>
      </c>
      <c r="P10359" t="str">
        <f>IFERROR(IF(COUNTIF(個人情報!$BI$5:$BI$401,"登録番号" &amp; リスト!O10359)&gt;=1,"",IF(VLOOKUP(O10359,登録者リスト!$A$1:$D$43729,4,FALSE)=基本情報!$D$6,O10359,"")),"")</f>
        <v/>
      </c>
    </row>
    <row r="10360" spans="15:16" x14ac:dyDescent="0.15">
      <c r="O10360">
        <v>10359</v>
      </c>
      <c r="P10360" t="str">
        <f>IFERROR(IF(COUNTIF(個人情報!$BI$5:$BI$401,"登録番号" &amp; リスト!O10360)&gt;=1,"",IF(VLOOKUP(O10360,登録者リスト!$A$1:$D$43729,4,FALSE)=基本情報!$D$6,O10360,"")),"")</f>
        <v/>
      </c>
    </row>
    <row r="10361" spans="15:16" x14ac:dyDescent="0.15">
      <c r="O10361">
        <v>10360</v>
      </c>
      <c r="P10361" t="str">
        <f>IFERROR(IF(COUNTIF(個人情報!$BI$5:$BI$401,"登録番号" &amp; リスト!O10361)&gt;=1,"",IF(VLOOKUP(O10361,登録者リスト!$A$1:$D$43729,4,FALSE)=基本情報!$D$6,O10361,"")),"")</f>
        <v/>
      </c>
    </row>
    <row r="10362" spans="15:16" x14ac:dyDescent="0.15">
      <c r="O10362">
        <v>10361</v>
      </c>
      <c r="P10362" t="str">
        <f>IFERROR(IF(COUNTIF(個人情報!$BI$5:$BI$401,"登録番号" &amp; リスト!O10362)&gt;=1,"",IF(VLOOKUP(O10362,登録者リスト!$A$1:$D$43729,4,FALSE)=基本情報!$D$6,O10362,"")),"")</f>
        <v/>
      </c>
    </row>
    <row r="10363" spans="15:16" x14ac:dyDescent="0.15">
      <c r="O10363">
        <v>10362</v>
      </c>
      <c r="P10363" t="str">
        <f>IFERROR(IF(COUNTIF(個人情報!$BI$5:$BI$401,"登録番号" &amp; リスト!O10363)&gt;=1,"",IF(VLOOKUP(O10363,登録者リスト!$A$1:$D$43729,4,FALSE)=基本情報!$D$6,O10363,"")),"")</f>
        <v/>
      </c>
    </row>
    <row r="10364" spans="15:16" x14ac:dyDescent="0.15">
      <c r="O10364">
        <v>10363</v>
      </c>
      <c r="P10364" t="str">
        <f>IFERROR(IF(COUNTIF(個人情報!$BI$5:$BI$401,"登録番号" &amp; リスト!O10364)&gt;=1,"",IF(VLOOKUP(O10364,登録者リスト!$A$1:$D$43729,4,FALSE)=基本情報!$D$6,O10364,"")),"")</f>
        <v/>
      </c>
    </row>
    <row r="10365" spans="15:16" x14ac:dyDescent="0.15">
      <c r="O10365">
        <v>10364</v>
      </c>
      <c r="P10365" t="str">
        <f>IFERROR(IF(COUNTIF(個人情報!$BI$5:$BI$401,"登録番号" &amp; リスト!O10365)&gt;=1,"",IF(VLOOKUP(O10365,登録者リスト!$A$1:$D$43729,4,FALSE)=基本情報!$D$6,O10365,"")),"")</f>
        <v/>
      </c>
    </row>
    <row r="10366" spans="15:16" x14ac:dyDescent="0.15">
      <c r="O10366">
        <v>10365</v>
      </c>
      <c r="P10366" t="str">
        <f>IFERROR(IF(COUNTIF(個人情報!$BI$5:$BI$401,"登録番号" &amp; リスト!O10366)&gt;=1,"",IF(VLOOKUP(O10366,登録者リスト!$A$1:$D$43729,4,FALSE)=基本情報!$D$6,O10366,"")),"")</f>
        <v/>
      </c>
    </row>
    <row r="10367" spans="15:16" x14ac:dyDescent="0.15">
      <c r="O10367">
        <v>10366</v>
      </c>
      <c r="P10367" t="str">
        <f>IFERROR(IF(COUNTIF(個人情報!$BI$5:$BI$401,"登録番号" &amp; リスト!O10367)&gt;=1,"",IF(VLOOKUP(O10367,登録者リスト!$A$1:$D$43729,4,FALSE)=基本情報!$D$6,O10367,"")),"")</f>
        <v/>
      </c>
    </row>
    <row r="10368" spans="15:16" x14ac:dyDescent="0.15">
      <c r="O10368">
        <v>10367</v>
      </c>
      <c r="P10368" t="str">
        <f>IFERROR(IF(COUNTIF(個人情報!$BI$5:$BI$401,"登録番号" &amp; リスト!O10368)&gt;=1,"",IF(VLOOKUP(O10368,登録者リスト!$A$1:$D$43729,4,FALSE)=基本情報!$D$6,O10368,"")),"")</f>
        <v/>
      </c>
    </row>
    <row r="10369" spans="15:16" x14ac:dyDescent="0.15">
      <c r="O10369">
        <v>10368</v>
      </c>
      <c r="P10369" t="str">
        <f>IFERROR(IF(COUNTIF(個人情報!$BI$5:$BI$401,"登録番号" &amp; リスト!O10369)&gt;=1,"",IF(VLOOKUP(O10369,登録者リスト!$A$1:$D$43729,4,FALSE)=基本情報!$D$6,O10369,"")),"")</f>
        <v/>
      </c>
    </row>
    <row r="10370" spans="15:16" x14ac:dyDescent="0.15">
      <c r="O10370">
        <v>10369</v>
      </c>
      <c r="P10370" t="str">
        <f>IFERROR(IF(COUNTIF(個人情報!$BI$5:$BI$401,"登録番号" &amp; リスト!O10370)&gt;=1,"",IF(VLOOKUP(O10370,登録者リスト!$A$1:$D$43729,4,FALSE)=基本情報!$D$6,O10370,"")),"")</f>
        <v/>
      </c>
    </row>
    <row r="10371" spans="15:16" x14ac:dyDescent="0.15">
      <c r="O10371">
        <v>10370</v>
      </c>
      <c r="P10371" t="str">
        <f>IFERROR(IF(COUNTIF(個人情報!$BI$5:$BI$401,"登録番号" &amp; リスト!O10371)&gt;=1,"",IF(VLOOKUP(O10371,登録者リスト!$A$1:$D$43729,4,FALSE)=基本情報!$D$6,O10371,"")),"")</f>
        <v/>
      </c>
    </row>
    <row r="10372" spans="15:16" x14ac:dyDescent="0.15">
      <c r="O10372">
        <v>10371</v>
      </c>
      <c r="P10372" t="str">
        <f>IFERROR(IF(COUNTIF(個人情報!$BI$5:$BI$401,"登録番号" &amp; リスト!O10372)&gt;=1,"",IF(VLOOKUP(O10372,登録者リスト!$A$1:$D$43729,4,FALSE)=基本情報!$D$6,O10372,"")),"")</f>
        <v/>
      </c>
    </row>
    <row r="10373" spans="15:16" x14ac:dyDescent="0.15">
      <c r="O10373">
        <v>10372</v>
      </c>
      <c r="P10373" t="str">
        <f>IFERROR(IF(COUNTIF(個人情報!$BI$5:$BI$401,"登録番号" &amp; リスト!O10373)&gt;=1,"",IF(VLOOKUP(O10373,登録者リスト!$A$1:$D$43729,4,FALSE)=基本情報!$D$6,O10373,"")),"")</f>
        <v/>
      </c>
    </row>
    <row r="10374" spans="15:16" x14ac:dyDescent="0.15">
      <c r="O10374">
        <v>10373</v>
      </c>
      <c r="P10374" t="str">
        <f>IFERROR(IF(COUNTIF(個人情報!$BI$5:$BI$401,"登録番号" &amp; リスト!O10374)&gt;=1,"",IF(VLOOKUP(O10374,登録者リスト!$A$1:$D$43729,4,FALSE)=基本情報!$D$6,O10374,"")),"")</f>
        <v/>
      </c>
    </row>
    <row r="10375" spans="15:16" x14ac:dyDescent="0.15">
      <c r="O10375">
        <v>10374</v>
      </c>
      <c r="P10375" t="str">
        <f>IFERROR(IF(COUNTIF(個人情報!$BI$5:$BI$401,"登録番号" &amp; リスト!O10375)&gt;=1,"",IF(VLOOKUP(O10375,登録者リスト!$A$1:$D$43729,4,FALSE)=基本情報!$D$6,O10375,"")),"")</f>
        <v/>
      </c>
    </row>
    <row r="10376" spans="15:16" x14ac:dyDescent="0.15">
      <c r="O10376">
        <v>10375</v>
      </c>
      <c r="P10376" t="str">
        <f>IFERROR(IF(COUNTIF(個人情報!$BI$5:$BI$401,"登録番号" &amp; リスト!O10376)&gt;=1,"",IF(VLOOKUP(O10376,登録者リスト!$A$1:$D$43729,4,FALSE)=基本情報!$D$6,O10376,"")),"")</f>
        <v/>
      </c>
    </row>
    <row r="10377" spans="15:16" x14ac:dyDescent="0.15">
      <c r="O10377">
        <v>10376</v>
      </c>
      <c r="P10377" t="str">
        <f>IFERROR(IF(COUNTIF(個人情報!$BI$5:$BI$401,"登録番号" &amp; リスト!O10377)&gt;=1,"",IF(VLOOKUP(O10377,登録者リスト!$A$1:$D$43729,4,FALSE)=基本情報!$D$6,O10377,"")),"")</f>
        <v/>
      </c>
    </row>
    <row r="10378" spans="15:16" x14ac:dyDescent="0.15">
      <c r="O10378">
        <v>10377</v>
      </c>
      <c r="P10378" t="str">
        <f>IFERROR(IF(COUNTIF(個人情報!$BI$5:$BI$401,"登録番号" &amp; リスト!O10378)&gt;=1,"",IF(VLOOKUP(O10378,登録者リスト!$A$1:$D$43729,4,FALSE)=基本情報!$D$6,O10378,"")),"")</f>
        <v/>
      </c>
    </row>
    <row r="10379" spans="15:16" x14ac:dyDescent="0.15">
      <c r="O10379">
        <v>10378</v>
      </c>
      <c r="P10379" t="str">
        <f>IFERROR(IF(COUNTIF(個人情報!$BI$5:$BI$401,"登録番号" &amp; リスト!O10379)&gt;=1,"",IF(VLOOKUP(O10379,登録者リスト!$A$1:$D$43729,4,FALSE)=基本情報!$D$6,O10379,"")),"")</f>
        <v/>
      </c>
    </row>
    <row r="10380" spans="15:16" x14ac:dyDescent="0.15">
      <c r="O10380">
        <v>10379</v>
      </c>
      <c r="P10380" t="str">
        <f>IFERROR(IF(COUNTIF(個人情報!$BI$5:$BI$401,"登録番号" &amp; リスト!O10380)&gt;=1,"",IF(VLOOKUP(O10380,登録者リスト!$A$1:$D$43729,4,FALSE)=基本情報!$D$6,O10380,"")),"")</f>
        <v/>
      </c>
    </row>
    <row r="10381" spans="15:16" x14ac:dyDescent="0.15">
      <c r="O10381">
        <v>10380</v>
      </c>
      <c r="P10381" t="str">
        <f>IFERROR(IF(COUNTIF(個人情報!$BI$5:$BI$401,"登録番号" &amp; リスト!O10381)&gt;=1,"",IF(VLOOKUP(O10381,登録者リスト!$A$1:$D$43729,4,FALSE)=基本情報!$D$6,O10381,"")),"")</f>
        <v/>
      </c>
    </row>
    <row r="10382" spans="15:16" x14ac:dyDescent="0.15">
      <c r="O10382">
        <v>10381</v>
      </c>
      <c r="P10382" t="str">
        <f>IFERROR(IF(COUNTIF(個人情報!$BI$5:$BI$401,"登録番号" &amp; リスト!O10382)&gt;=1,"",IF(VLOOKUP(O10382,登録者リスト!$A$1:$D$43729,4,FALSE)=基本情報!$D$6,O10382,"")),"")</f>
        <v/>
      </c>
    </row>
    <row r="10383" spans="15:16" x14ac:dyDescent="0.15">
      <c r="O10383">
        <v>10382</v>
      </c>
      <c r="P10383" t="str">
        <f>IFERROR(IF(COUNTIF(個人情報!$BI$5:$BI$401,"登録番号" &amp; リスト!O10383)&gt;=1,"",IF(VLOOKUP(O10383,登録者リスト!$A$1:$D$43729,4,FALSE)=基本情報!$D$6,O10383,"")),"")</f>
        <v/>
      </c>
    </row>
    <row r="10384" spans="15:16" x14ac:dyDescent="0.15">
      <c r="O10384">
        <v>10383</v>
      </c>
      <c r="P10384" t="str">
        <f>IFERROR(IF(COUNTIF(個人情報!$BI$5:$BI$401,"登録番号" &amp; リスト!O10384)&gt;=1,"",IF(VLOOKUP(O10384,登録者リスト!$A$1:$D$43729,4,FALSE)=基本情報!$D$6,O10384,"")),"")</f>
        <v/>
      </c>
    </row>
    <row r="10385" spans="15:16" x14ac:dyDescent="0.15">
      <c r="O10385">
        <v>10384</v>
      </c>
      <c r="P10385" t="str">
        <f>IFERROR(IF(COUNTIF(個人情報!$BI$5:$BI$401,"登録番号" &amp; リスト!O10385)&gt;=1,"",IF(VLOOKUP(O10385,登録者リスト!$A$1:$D$43729,4,FALSE)=基本情報!$D$6,O10385,"")),"")</f>
        <v/>
      </c>
    </row>
    <row r="10386" spans="15:16" x14ac:dyDescent="0.15">
      <c r="O10386">
        <v>10385</v>
      </c>
      <c r="P10386" t="str">
        <f>IFERROR(IF(COUNTIF(個人情報!$BI$5:$BI$401,"登録番号" &amp; リスト!O10386)&gt;=1,"",IF(VLOOKUP(O10386,登録者リスト!$A$1:$D$43729,4,FALSE)=基本情報!$D$6,O10386,"")),"")</f>
        <v/>
      </c>
    </row>
    <row r="10387" spans="15:16" x14ac:dyDescent="0.15">
      <c r="O10387">
        <v>10386</v>
      </c>
      <c r="P10387" t="str">
        <f>IFERROR(IF(COUNTIF(個人情報!$BI$5:$BI$401,"登録番号" &amp; リスト!O10387)&gt;=1,"",IF(VLOOKUP(O10387,登録者リスト!$A$1:$D$43729,4,FALSE)=基本情報!$D$6,O10387,"")),"")</f>
        <v/>
      </c>
    </row>
    <row r="10388" spans="15:16" x14ac:dyDescent="0.15">
      <c r="O10388">
        <v>10387</v>
      </c>
      <c r="P10388" t="str">
        <f>IFERROR(IF(COUNTIF(個人情報!$BI$5:$BI$401,"登録番号" &amp; リスト!O10388)&gt;=1,"",IF(VLOOKUP(O10388,登録者リスト!$A$1:$D$43729,4,FALSE)=基本情報!$D$6,O10388,"")),"")</f>
        <v/>
      </c>
    </row>
    <row r="10389" spans="15:16" x14ac:dyDescent="0.15">
      <c r="O10389">
        <v>10388</v>
      </c>
      <c r="P10389" t="str">
        <f>IFERROR(IF(COUNTIF(個人情報!$BI$5:$BI$401,"登録番号" &amp; リスト!O10389)&gt;=1,"",IF(VLOOKUP(O10389,登録者リスト!$A$1:$D$43729,4,FALSE)=基本情報!$D$6,O10389,"")),"")</f>
        <v/>
      </c>
    </row>
    <row r="10390" spans="15:16" x14ac:dyDescent="0.15">
      <c r="O10390">
        <v>10389</v>
      </c>
      <c r="P10390" t="str">
        <f>IFERROR(IF(COUNTIF(個人情報!$BI$5:$BI$401,"登録番号" &amp; リスト!O10390)&gt;=1,"",IF(VLOOKUP(O10390,登録者リスト!$A$1:$D$43729,4,FALSE)=基本情報!$D$6,O10390,"")),"")</f>
        <v/>
      </c>
    </row>
    <row r="10391" spans="15:16" x14ac:dyDescent="0.15">
      <c r="O10391">
        <v>10390</v>
      </c>
      <c r="P10391" t="str">
        <f>IFERROR(IF(COUNTIF(個人情報!$BI$5:$BI$401,"登録番号" &amp; リスト!O10391)&gt;=1,"",IF(VLOOKUP(O10391,登録者リスト!$A$1:$D$43729,4,FALSE)=基本情報!$D$6,O10391,"")),"")</f>
        <v/>
      </c>
    </row>
    <row r="10392" spans="15:16" x14ac:dyDescent="0.15">
      <c r="O10392">
        <v>10391</v>
      </c>
      <c r="P10392" t="str">
        <f>IFERROR(IF(COUNTIF(個人情報!$BI$5:$BI$401,"登録番号" &amp; リスト!O10392)&gt;=1,"",IF(VLOOKUP(O10392,登録者リスト!$A$1:$D$43729,4,FALSE)=基本情報!$D$6,O10392,"")),"")</f>
        <v/>
      </c>
    </row>
    <row r="10393" spans="15:16" x14ac:dyDescent="0.15">
      <c r="O10393">
        <v>10392</v>
      </c>
      <c r="P10393" t="str">
        <f>IFERROR(IF(COUNTIF(個人情報!$BI$5:$BI$401,"登録番号" &amp; リスト!O10393)&gt;=1,"",IF(VLOOKUP(O10393,登録者リスト!$A$1:$D$43729,4,FALSE)=基本情報!$D$6,O10393,"")),"")</f>
        <v/>
      </c>
    </row>
    <row r="10394" spans="15:16" x14ac:dyDescent="0.15">
      <c r="O10394">
        <v>10393</v>
      </c>
      <c r="P10394" t="str">
        <f>IFERROR(IF(COUNTIF(個人情報!$BI$5:$BI$401,"登録番号" &amp; リスト!O10394)&gt;=1,"",IF(VLOOKUP(O10394,登録者リスト!$A$1:$D$43729,4,FALSE)=基本情報!$D$6,O10394,"")),"")</f>
        <v/>
      </c>
    </row>
    <row r="10395" spans="15:16" x14ac:dyDescent="0.15">
      <c r="O10395">
        <v>10394</v>
      </c>
      <c r="P10395" t="str">
        <f>IFERROR(IF(COUNTIF(個人情報!$BI$5:$BI$401,"登録番号" &amp; リスト!O10395)&gt;=1,"",IF(VLOOKUP(O10395,登録者リスト!$A$1:$D$43729,4,FALSE)=基本情報!$D$6,O10395,"")),"")</f>
        <v/>
      </c>
    </row>
    <row r="10396" spans="15:16" x14ac:dyDescent="0.15">
      <c r="O10396">
        <v>10395</v>
      </c>
      <c r="P10396" t="str">
        <f>IFERROR(IF(COUNTIF(個人情報!$BI$5:$BI$401,"登録番号" &amp; リスト!O10396)&gt;=1,"",IF(VLOOKUP(O10396,登録者リスト!$A$1:$D$43729,4,FALSE)=基本情報!$D$6,O10396,"")),"")</f>
        <v/>
      </c>
    </row>
    <row r="10397" spans="15:16" x14ac:dyDescent="0.15">
      <c r="O10397">
        <v>10396</v>
      </c>
      <c r="P10397" t="str">
        <f>IFERROR(IF(COUNTIF(個人情報!$BI$5:$BI$401,"登録番号" &amp; リスト!O10397)&gt;=1,"",IF(VLOOKUP(O10397,登録者リスト!$A$1:$D$43729,4,FALSE)=基本情報!$D$6,O10397,"")),"")</f>
        <v/>
      </c>
    </row>
    <row r="10398" spans="15:16" x14ac:dyDescent="0.15">
      <c r="O10398">
        <v>10397</v>
      </c>
      <c r="P10398" t="str">
        <f>IFERROR(IF(COUNTIF(個人情報!$BI$5:$BI$401,"登録番号" &amp; リスト!O10398)&gt;=1,"",IF(VLOOKUP(O10398,登録者リスト!$A$1:$D$43729,4,FALSE)=基本情報!$D$6,O10398,"")),"")</f>
        <v/>
      </c>
    </row>
    <row r="10399" spans="15:16" x14ac:dyDescent="0.15">
      <c r="O10399">
        <v>10398</v>
      </c>
      <c r="P10399" t="str">
        <f>IFERROR(IF(COUNTIF(個人情報!$BI$5:$BI$401,"登録番号" &amp; リスト!O10399)&gt;=1,"",IF(VLOOKUP(O10399,登録者リスト!$A$1:$D$43729,4,FALSE)=基本情報!$D$6,O10399,"")),"")</f>
        <v/>
      </c>
    </row>
    <row r="10400" spans="15:16" x14ac:dyDescent="0.15">
      <c r="O10400">
        <v>10399</v>
      </c>
      <c r="P10400" t="str">
        <f>IFERROR(IF(COUNTIF(個人情報!$BI$5:$BI$401,"登録番号" &amp; リスト!O10400)&gt;=1,"",IF(VLOOKUP(O10400,登録者リスト!$A$1:$D$43729,4,FALSE)=基本情報!$D$6,O10400,"")),"")</f>
        <v/>
      </c>
    </row>
    <row r="10401" spans="15:16" x14ac:dyDescent="0.15">
      <c r="O10401">
        <v>10400</v>
      </c>
      <c r="P10401" t="str">
        <f>IFERROR(IF(COUNTIF(個人情報!$BI$5:$BI$401,"登録番号" &amp; リスト!O10401)&gt;=1,"",IF(VLOOKUP(O10401,登録者リスト!$A$1:$D$43729,4,FALSE)=基本情報!$D$6,O10401,"")),"")</f>
        <v/>
      </c>
    </row>
    <row r="10402" spans="15:16" x14ac:dyDescent="0.15">
      <c r="O10402">
        <v>10401</v>
      </c>
      <c r="P10402" t="str">
        <f>IFERROR(IF(COUNTIF(個人情報!$BI$5:$BI$401,"登録番号" &amp; リスト!O10402)&gt;=1,"",IF(VLOOKUP(O10402,登録者リスト!$A$1:$D$43729,4,FALSE)=基本情報!$D$6,O10402,"")),"")</f>
        <v/>
      </c>
    </row>
    <row r="10403" spans="15:16" x14ac:dyDescent="0.15">
      <c r="O10403">
        <v>10402</v>
      </c>
      <c r="P10403" t="str">
        <f>IFERROR(IF(COUNTIF(個人情報!$BI$5:$BI$401,"登録番号" &amp; リスト!O10403)&gt;=1,"",IF(VLOOKUP(O10403,登録者リスト!$A$1:$D$43729,4,FALSE)=基本情報!$D$6,O10403,"")),"")</f>
        <v/>
      </c>
    </row>
    <row r="10404" spans="15:16" x14ac:dyDescent="0.15">
      <c r="O10404">
        <v>10403</v>
      </c>
      <c r="P10404" t="str">
        <f>IFERROR(IF(COUNTIF(個人情報!$BI$5:$BI$401,"登録番号" &amp; リスト!O10404)&gt;=1,"",IF(VLOOKUP(O10404,登録者リスト!$A$1:$D$43729,4,FALSE)=基本情報!$D$6,O10404,"")),"")</f>
        <v/>
      </c>
    </row>
    <row r="10405" spans="15:16" x14ac:dyDescent="0.15">
      <c r="O10405">
        <v>10404</v>
      </c>
      <c r="P10405" t="str">
        <f>IFERROR(IF(COUNTIF(個人情報!$BI$5:$BI$401,"登録番号" &amp; リスト!O10405)&gt;=1,"",IF(VLOOKUP(O10405,登録者リスト!$A$1:$D$43729,4,FALSE)=基本情報!$D$6,O10405,"")),"")</f>
        <v/>
      </c>
    </row>
    <row r="10406" spans="15:16" x14ac:dyDescent="0.15">
      <c r="O10406">
        <v>10405</v>
      </c>
      <c r="P10406" t="str">
        <f>IFERROR(IF(COUNTIF(個人情報!$BI$5:$BI$401,"登録番号" &amp; リスト!O10406)&gt;=1,"",IF(VLOOKUP(O10406,登録者リスト!$A$1:$D$43729,4,FALSE)=基本情報!$D$6,O10406,"")),"")</f>
        <v/>
      </c>
    </row>
    <row r="10407" spans="15:16" x14ac:dyDescent="0.15">
      <c r="O10407">
        <v>10406</v>
      </c>
      <c r="P10407" t="str">
        <f>IFERROR(IF(COUNTIF(個人情報!$BI$5:$BI$401,"登録番号" &amp; リスト!O10407)&gt;=1,"",IF(VLOOKUP(O10407,登録者リスト!$A$1:$D$43729,4,FALSE)=基本情報!$D$6,O10407,"")),"")</f>
        <v/>
      </c>
    </row>
    <row r="10408" spans="15:16" x14ac:dyDescent="0.15">
      <c r="O10408">
        <v>10407</v>
      </c>
      <c r="P10408" t="str">
        <f>IFERROR(IF(COUNTIF(個人情報!$BI$5:$BI$401,"登録番号" &amp; リスト!O10408)&gt;=1,"",IF(VLOOKUP(O10408,登録者リスト!$A$1:$D$43729,4,FALSE)=基本情報!$D$6,O10408,"")),"")</f>
        <v/>
      </c>
    </row>
    <row r="10409" spans="15:16" x14ac:dyDescent="0.15">
      <c r="O10409">
        <v>10408</v>
      </c>
      <c r="P10409" t="str">
        <f>IFERROR(IF(COUNTIF(個人情報!$BI$5:$BI$401,"登録番号" &amp; リスト!O10409)&gt;=1,"",IF(VLOOKUP(O10409,登録者リスト!$A$1:$D$43729,4,FALSE)=基本情報!$D$6,O10409,"")),"")</f>
        <v/>
      </c>
    </row>
    <row r="10410" spans="15:16" x14ac:dyDescent="0.15">
      <c r="O10410">
        <v>10409</v>
      </c>
      <c r="P10410" t="str">
        <f>IFERROR(IF(COUNTIF(個人情報!$BI$5:$BI$401,"登録番号" &amp; リスト!O10410)&gt;=1,"",IF(VLOOKUP(O10410,登録者リスト!$A$1:$D$43729,4,FALSE)=基本情報!$D$6,O10410,"")),"")</f>
        <v/>
      </c>
    </row>
    <row r="10411" spans="15:16" x14ac:dyDescent="0.15">
      <c r="O10411">
        <v>10410</v>
      </c>
      <c r="P10411" t="str">
        <f>IFERROR(IF(COUNTIF(個人情報!$BI$5:$BI$401,"登録番号" &amp; リスト!O10411)&gt;=1,"",IF(VLOOKUP(O10411,登録者リスト!$A$1:$D$43729,4,FALSE)=基本情報!$D$6,O10411,"")),"")</f>
        <v/>
      </c>
    </row>
    <row r="10412" spans="15:16" x14ac:dyDescent="0.15">
      <c r="O10412">
        <v>10411</v>
      </c>
      <c r="P10412" t="str">
        <f>IFERROR(IF(COUNTIF(個人情報!$BI$5:$BI$401,"登録番号" &amp; リスト!O10412)&gt;=1,"",IF(VLOOKUP(O10412,登録者リスト!$A$1:$D$43729,4,FALSE)=基本情報!$D$6,O10412,"")),"")</f>
        <v/>
      </c>
    </row>
    <row r="10413" spans="15:16" x14ac:dyDescent="0.15">
      <c r="O10413">
        <v>10412</v>
      </c>
      <c r="P10413" t="str">
        <f>IFERROR(IF(COUNTIF(個人情報!$BI$5:$BI$401,"登録番号" &amp; リスト!O10413)&gt;=1,"",IF(VLOOKUP(O10413,登録者リスト!$A$1:$D$43729,4,FALSE)=基本情報!$D$6,O10413,"")),"")</f>
        <v/>
      </c>
    </row>
    <row r="10414" spans="15:16" x14ac:dyDescent="0.15">
      <c r="O10414">
        <v>10413</v>
      </c>
      <c r="P10414" t="str">
        <f>IFERROR(IF(COUNTIF(個人情報!$BI$5:$BI$401,"登録番号" &amp; リスト!O10414)&gt;=1,"",IF(VLOOKUP(O10414,登録者リスト!$A$1:$D$43729,4,FALSE)=基本情報!$D$6,O10414,"")),"")</f>
        <v/>
      </c>
    </row>
    <row r="10415" spans="15:16" x14ac:dyDescent="0.15">
      <c r="O10415">
        <v>10414</v>
      </c>
      <c r="P10415" t="str">
        <f>IFERROR(IF(COUNTIF(個人情報!$BI$5:$BI$401,"登録番号" &amp; リスト!O10415)&gt;=1,"",IF(VLOOKUP(O10415,登録者リスト!$A$1:$D$43729,4,FALSE)=基本情報!$D$6,O10415,"")),"")</f>
        <v/>
      </c>
    </row>
    <row r="10416" spans="15:16" x14ac:dyDescent="0.15">
      <c r="O10416">
        <v>10415</v>
      </c>
      <c r="P10416" t="str">
        <f>IFERROR(IF(COUNTIF(個人情報!$BI$5:$BI$401,"登録番号" &amp; リスト!O10416)&gt;=1,"",IF(VLOOKUP(O10416,登録者リスト!$A$1:$D$43729,4,FALSE)=基本情報!$D$6,O10416,"")),"")</f>
        <v/>
      </c>
    </row>
    <row r="10417" spans="15:16" x14ac:dyDescent="0.15">
      <c r="O10417">
        <v>10416</v>
      </c>
      <c r="P10417" t="str">
        <f>IFERROR(IF(COUNTIF(個人情報!$BI$5:$BI$401,"登録番号" &amp; リスト!O10417)&gt;=1,"",IF(VLOOKUP(O10417,登録者リスト!$A$1:$D$43729,4,FALSE)=基本情報!$D$6,O10417,"")),"")</f>
        <v/>
      </c>
    </row>
    <row r="10418" spans="15:16" x14ac:dyDescent="0.15">
      <c r="O10418">
        <v>10417</v>
      </c>
      <c r="P10418" t="str">
        <f>IFERROR(IF(COUNTIF(個人情報!$BI$5:$BI$401,"登録番号" &amp; リスト!O10418)&gt;=1,"",IF(VLOOKUP(O10418,登録者リスト!$A$1:$D$43729,4,FALSE)=基本情報!$D$6,O10418,"")),"")</f>
        <v/>
      </c>
    </row>
    <row r="10419" spans="15:16" x14ac:dyDescent="0.15">
      <c r="O10419">
        <v>10418</v>
      </c>
      <c r="P10419" t="str">
        <f>IFERROR(IF(COUNTIF(個人情報!$BI$5:$BI$401,"登録番号" &amp; リスト!O10419)&gt;=1,"",IF(VLOOKUP(O10419,登録者リスト!$A$1:$D$43729,4,FALSE)=基本情報!$D$6,O10419,"")),"")</f>
        <v/>
      </c>
    </row>
    <row r="10420" spans="15:16" x14ac:dyDescent="0.15">
      <c r="O10420">
        <v>10419</v>
      </c>
      <c r="P10420" t="str">
        <f>IFERROR(IF(COUNTIF(個人情報!$BI$5:$BI$401,"登録番号" &amp; リスト!O10420)&gt;=1,"",IF(VLOOKUP(O10420,登録者リスト!$A$1:$D$43729,4,FALSE)=基本情報!$D$6,O10420,"")),"")</f>
        <v/>
      </c>
    </row>
    <row r="10421" spans="15:16" x14ac:dyDescent="0.15">
      <c r="O10421">
        <v>10420</v>
      </c>
      <c r="P10421" t="str">
        <f>IFERROR(IF(COUNTIF(個人情報!$BI$5:$BI$401,"登録番号" &amp; リスト!O10421)&gt;=1,"",IF(VLOOKUP(O10421,登録者リスト!$A$1:$D$43729,4,FALSE)=基本情報!$D$6,O10421,"")),"")</f>
        <v/>
      </c>
    </row>
    <row r="10422" spans="15:16" x14ac:dyDescent="0.15">
      <c r="O10422">
        <v>10421</v>
      </c>
      <c r="P10422" t="str">
        <f>IFERROR(IF(COUNTIF(個人情報!$BI$5:$BI$401,"登録番号" &amp; リスト!O10422)&gt;=1,"",IF(VLOOKUP(O10422,登録者リスト!$A$1:$D$43729,4,FALSE)=基本情報!$D$6,O10422,"")),"")</f>
        <v/>
      </c>
    </row>
    <row r="10423" spans="15:16" x14ac:dyDescent="0.15">
      <c r="O10423">
        <v>10422</v>
      </c>
      <c r="P10423" t="str">
        <f>IFERROR(IF(COUNTIF(個人情報!$BI$5:$BI$401,"登録番号" &amp; リスト!O10423)&gt;=1,"",IF(VLOOKUP(O10423,登録者リスト!$A$1:$D$43729,4,FALSE)=基本情報!$D$6,O10423,"")),"")</f>
        <v/>
      </c>
    </row>
    <row r="10424" spans="15:16" x14ac:dyDescent="0.15">
      <c r="O10424">
        <v>10423</v>
      </c>
      <c r="P10424" t="str">
        <f>IFERROR(IF(COUNTIF(個人情報!$BI$5:$BI$401,"登録番号" &amp; リスト!O10424)&gt;=1,"",IF(VLOOKUP(O10424,登録者リスト!$A$1:$D$43729,4,FALSE)=基本情報!$D$6,O10424,"")),"")</f>
        <v/>
      </c>
    </row>
    <row r="10425" spans="15:16" x14ac:dyDescent="0.15">
      <c r="O10425">
        <v>10424</v>
      </c>
      <c r="P10425" t="str">
        <f>IFERROR(IF(COUNTIF(個人情報!$BI$5:$BI$401,"登録番号" &amp; リスト!O10425)&gt;=1,"",IF(VLOOKUP(O10425,登録者リスト!$A$1:$D$43729,4,FALSE)=基本情報!$D$6,O10425,"")),"")</f>
        <v/>
      </c>
    </row>
    <row r="10426" spans="15:16" x14ac:dyDescent="0.15">
      <c r="O10426">
        <v>10425</v>
      </c>
      <c r="P10426" t="str">
        <f>IFERROR(IF(COUNTIF(個人情報!$BI$5:$BI$401,"登録番号" &amp; リスト!O10426)&gt;=1,"",IF(VLOOKUP(O10426,登録者リスト!$A$1:$D$43729,4,FALSE)=基本情報!$D$6,O10426,"")),"")</f>
        <v/>
      </c>
    </row>
    <row r="10427" spans="15:16" x14ac:dyDescent="0.15">
      <c r="O10427">
        <v>10426</v>
      </c>
      <c r="P10427" t="str">
        <f>IFERROR(IF(COUNTIF(個人情報!$BI$5:$BI$401,"登録番号" &amp; リスト!O10427)&gt;=1,"",IF(VLOOKUP(O10427,登録者リスト!$A$1:$D$43729,4,FALSE)=基本情報!$D$6,O10427,"")),"")</f>
        <v/>
      </c>
    </row>
    <row r="10428" spans="15:16" x14ac:dyDescent="0.15">
      <c r="O10428">
        <v>10427</v>
      </c>
      <c r="P10428" t="str">
        <f>IFERROR(IF(COUNTIF(個人情報!$BI$5:$BI$401,"登録番号" &amp; リスト!O10428)&gt;=1,"",IF(VLOOKUP(O10428,登録者リスト!$A$1:$D$43729,4,FALSE)=基本情報!$D$6,O10428,"")),"")</f>
        <v/>
      </c>
    </row>
    <row r="10429" spans="15:16" x14ac:dyDescent="0.15">
      <c r="O10429">
        <v>10428</v>
      </c>
      <c r="P10429" t="str">
        <f>IFERROR(IF(COUNTIF(個人情報!$BI$5:$BI$401,"登録番号" &amp; リスト!O10429)&gt;=1,"",IF(VLOOKUP(O10429,登録者リスト!$A$1:$D$43729,4,FALSE)=基本情報!$D$6,O10429,"")),"")</f>
        <v/>
      </c>
    </row>
    <row r="10430" spans="15:16" x14ac:dyDescent="0.15">
      <c r="O10430">
        <v>10429</v>
      </c>
      <c r="P10430" t="str">
        <f>IFERROR(IF(COUNTIF(個人情報!$BI$5:$BI$401,"登録番号" &amp; リスト!O10430)&gt;=1,"",IF(VLOOKUP(O10430,登録者リスト!$A$1:$D$43729,4,FALSE)=基本情報!$D$6,O10430,"")),"")</f>
        <v/>
      </c>
    </row>
    <row r="10431" spans="15:16" x14ac:dyDescent="0.15">
      <c r="O10431">
        <v>10430</v>
      </c>
      <c r="P10431" t="str">
        <f>IFERROR(IF(COUNTIF(個人情報!$BI$5:$BI$401,"登録番号" &amp; リスト!O10431)&gt;=1,"",IF(VLOOKUP(O10431,登録者リスト!$A$1:$D$43729,4,FALSE)=基本情報!$D$6,O10431,"")),"")</f>
        <v/>
      </c>
    </row>
    <row r="10432" spans="15:16" x14ac:dyDescent="0.15">
      <c r="O10432">
        <v>10431</v>
      </c>
      <c r="P10432" t="str">
        <f>IFERROR(IF(COUNTIF(個人情報!$BI$5:$BI$401,"登録番号" &amp; リスト!O10432)&gt;=1,"",IF(VLOOKUP(O10432,登録者リスト!$A$1:$D$43729,4,FALSE)=基本情報!$D$6,O10432,"")),"")</f>
        <v/>
      </c>
    </row>
    <row r="10433" spans="15:16" x14ac:dyDescent="0.15">
      <c r="O10433">
        <v>10432</v>
      </c>
      <c r="P10433" t="str">
        <f>IFERROR(IF(COUNTIF(個人情報!$BI$5:$BI$401,"登録番号" &amp; リスト!O10433)&gt;=1,"",IF(VLOOKUP(O10433,登録者リスト!$A$1:$D$43729,4,FALSE)=基本情報!$D$6,O10433,"")),"")</f>
        <v/>
      </c>
    </row>
    <row r="10434" spans="15:16" x14ac:dyDescent="0.15">
      <c r="O10434">
        <v>10433</v>
      </c>
      <c r="P10434" t="str">
        <f>IFERROR(IF(COUNTIF(個人情報!$BI$5:$BI$401,"登録番号" &amp; リスト!O10434)&gt;=1,"",IF(VLOOKUP(O10434,登録者リスト!$A$1:$D$43729,4,FALSE)=基本情報!$D$6,O10434,"")),"")</f>
        <v/>
      </c>
    </row>
    <row r="10435" spans="15:16" x14ac:dyDescent="0.15">
      <c r="O10435">
        <v>10434</v>
      </c>
      <c r="P10435" t="str">
        <f>IFERROR(IF(COUNTIF(個人情報!$BI$5:$BI$401,"登録番号" &amp; リスト!O10435)&gt;=1,"",IF(VLOOKUP(O10435,登録者リスト!$A$1:$D$43729,4,FALSE)=基本情報!$D$6,O10435,"")),"")</f>
        <v/>
      </c>
    </row>
    <row r="10436" spans="15:16" x14ac:dyDescent="0.15">
      <c r="O10436">
        <v>10435</v>
      </c>
      <c r="P10436" t="str">
        <f>IFERROR(IF(COUNTIF(個人情報!$BI$5:$BI$401,"登録番号" &amp; リスト!O10436)&gt;=1,"",IF(VLOOKUP(O10436,登録者リスト!$A$1:$D$43729,4,FALSE)=基本情報!$D$6,O10436,"")),"")</f>
        <v/>
      </c>
    </row>
    <row r="10437" spans="15:16" x14ac:dyDescent="0.15">
      <c r="O10437">
        <v>10436</v>
      </c>
      <c r="P10437" t="str">
        <f>IFERROR(IF(COUNTIF(個人情報!$BI$5:$BI$401,"登録番号" &amp; リスト!O10437)&gt;=1,"",IF(VLOOKUP(O10437,登録者リスト!$A$1:$D$43729,4,FALSE)=基本情報!$D$6,O10437,"")),"")</f>
        <v/>
      </c>
    </row>
    <row r="10438" spans="15:16" x14ac:dyDescent="0.15">
      <c r="O10438">
        <v>10437</v>
      </c>
      <c r="P10438" t="str">
        <f>IFERROR(IF(COUNTIF(個人情報!$BI$5:$BI$401,"登録番号" &amp; リスト!O10438)&gt;=1,"",IF(VLOOKUP(O10438,登録者リスト!$A$1:$D$43729,4,FALSE)=基本情報!$D$6,O10438,"")),"")</f>
        <v/>
      </c>
    </row>
    <row r="10439" spans="15:16" x14ac:dyDescent="0.15">
      <c r="O10439">
        <v>10438</v>
      </c>
      <c r="P10439" t="str">
        <f>IFERROR(IF(COUNTIF(個人情報!$BI$5:$BI$401,"登録番号" &amp; リスト!O10439)&gt;=1,"",IF(VLOOKUP(O10439,登録者リスト!$A$1:$D$43729,4,FALSE)=基本情報!$D$6,O10439,"")),"")</f>
        <v/>
      </c>
    </row>
    <row r="10440" spans="15:16" x14ac:dyDescent="0.15">
      <c r="O10440">
        <v>10439</v>
      </c>
      <c r="P10440" t="str">
        <f>IFERROR(IF(COUNTIF(個人情報!$BI$5:$BI$401,"登録番号" &amp; リスト!O10440)&gt;=1,"",IF(VLOOKUP(O10440,登録者リスト!$A$1:$D$43729,4,FALSE)=基本情報!$D$6,O10440,"")),"")</f>
        <v/>
      </c>
    </row>
    <row r="10441" spans="15:16" x14ac:dyDescent="0.15">
      <c r="O10441">
        <v>10440</v>
      </c>
      <c r="P10441" t="str">
        <f>IFERROR(IF(COUNTIF(個人情報!$BI$5:$BI$401,"登録番号" &amp; リスト!O10441)&gt;=1,"",IF(VLOOKUP(O10441,登録者リスト!$A$1:$D$43729,4,FALSE)=基本情報!$D$6,O10441,"")),"")</f>
        <v/>
      </c>
    </row>
    <row r="10442" spans="15:16" x14ac:dyDescent="0.15">
      <c r="O10442">
        <v>10441</v>
      </c>
      <c r="P10442" t="str">
        <f>IFERROR(IF(COUNTIF(個人情報!$BI$5:$BI$401,"登録番号" &amp; リスト!O10442)&gt;=1,"",IF(VLOOKUP(O10442,登録者リスト!$A$1:$D$43729,4,FALSE)=基本情報!$D$6,O10442,"")),"")</f>
        <v/>
      </c>
    </row>
    <row r="10443" spans="15:16" x14ac:dyDescent="0.15">
      <c r="O10443">
        <v>10442</v>
      </c>
      <c r="P10443" t="str">
        <f>IFERROR(IF(COUNTIF(個人情報!$BI$5:$BI$401,"登録番号" &amp; リスト!O10443)&gt;=1,"",IF(VLOOKUP(O10443,登録者リスト!$A$1:$D$43729,4,FALSE)=基本情報!$D$6,O10443,"")),"")</f>
        <v/>
      </c>
    </row>
    <row r="10444" spans="15:16" x14ac:dyDescent="0.15">
      <c r="O10444">
        <v>10443</v>
      </c>
      <c r="P10444" t="str">
        <f>IFERROR(IF(COUNTIF(個人情報!$BI$5:$BI$401,"登録番号" &amp; リスト!O10444)&gt;=1,"",IF(VLOOKUP(O10444,登録者リスト!$A$1:$D$43729,4,FALSE)=基本情報!$D$6,O10444,"")),"")</f>
        <v/>
      </c>
    </row>
    <row r="10445" spans="15:16" x14ac:dyDescent="0.15">
      <c r="O10445">
        <v>10444</v>
      </c>
      <c r="P10445" t="str">
        <f>IFERROR(IF(COUNTIF(個人情報!$BI$5:$BI$401,"登録番号" &amp; リスト!O10445)&gt;=1,"",IF(VLOOKUP(O10445,登録者リスト!$A$1:$D$43729,4,FALSE)=基本情報!$D$6,O10445,"")),"")</f>
        <v/>
      </c>
    </row>
    <row r="10446" spans="15:16" x14ac:dyDescent="0.15">
      <c r="O10446">
        <v>10445</v>
      </c>
      <c r="P10446" t="str">
        <f>IFERROR(IF(COUNTIF(個人情報!$BI$5:$BI$401,"登録番号" &amp; リスト!O10446)&gt;=1,"",IF(VLOOKUP(O10446,登録者リスト!$A$1:$D$43729,4,FALSE)=基本情報!$D$6,O10446,"")),"")</f>
        <v/>
      </c>
    </row>
    <row r="10447" spans="15:16" x14ac:dyDescent="0.15">
      <c r="O10447">
        <v>10446</v>
      </c>
      <c r="P10447" t="str">
        <f>IFERROR(IF(COUNTIF(個人情報!$BI$5:$BI$401,"登録番号" &amp; リスト!O10447)&gt;=1,"",IF(VLOOKUP(O10447,登録者リスト!$A$1:$D$43729,4,FALSE)=基本情報!$D$6,O10447,"")),"")</f>
        <v/>
      </c>
    </row>
    <row r="10448" spans="15:16" x14ac:dyDescent="0.15">
      <c r="O10448">
        <v>10447</v>
      </c>
      <c r="P10448" t="str">
        <f>IFERROR(IF(COUNTIF(個人情報!$BI$5:$BI$401,"登録番号" &amp; リスト!O10448)&gt;=1,"",IF(VLOOKUP(O10448,登録者リスト!$A$1:$D$43729,4,FALSE)=基本情報!$D$6,O10448,"")),"")</f>
        <v/>
      </c>
    </row>
    <row r="10449" spans="15:16" x14ac:dyDescent="0.15">
      <c r="O10449">
        <v>10448</v>
      </c>
      <c r="P10449" t="str">
        <f>IFERROR(IF(COUNTIF(個人情報!$BI$5:$BI$401,"登録番号" &amp; リスト!O10449)&gt;=1,"",IF(VLOOKUP(O10449,登録者リスト!$A$1:$D$43729,4,FALSE)=基本情報!$D$6,O10449,"")),"")</f>
        <v/>
      </c>
    </row>
    <row r="10450" spans="15:16" x14ac:dyDescent="0.15">
      <c r="O10450">
        <v>10449</v>
      </c>
      <c r="P10450" t="str">
        <f>IFERROR(IF(COUNTIF(個人情報!$BI$5:$BI$401,"登録番号" &amp; リスト!O10450)&gt;=1,"",IF(VLOOKUP(O10450,登録者リスト!$A$1:$D$43729,4,FALSE)=基本情報!$D$6,O10450,"")),"")</f>
        <v/>
      </c>
    </row>
    <row r="10451" spans="15:16" x14ac:dyDescent="0.15">
      <c r="O10451">
        <v>10450</v>
      </c>
      <c r="P10451" t="str">
        <f>IFERROR(IF(COUNTIF(個人情報!$BI$5:$BI$401,"登録番号" &amp; リスト!O10451)&gt;=1,"",IF(VLOOKUP(O10451,登録者リスト!$A$1:$D$43729,4,FALSE)=基本情報!$D$6,O10451,"")),"")</f>
        <v/>
      </c>
    </row>
    <row r="10452" spans="15:16" x14ac:dyDescent="0.15">
      <c r="O10452">
        <v>10451</v>
      </c>
      <c r="P10452" t="str">
        <f>IFERROR(IF(COUNTIF(個人情報!$BI$5:$BI$401,"登録番号" &amp; リスト!O10452)&gt;=1,"",IF(VLOOKUP(O10452,登録者リスト!$A$1:$D$43729,4,FALSE)=基本情報!$D$6,O10452,"")),"")</f>
        <v/>
      </c>
    </row>
    <row r="10453" spans="15:16" x14ac:dyDescent="0.15">
      <c r="O10453">
        <v>10452</v>
      </c>
      <c r="P10453" t="str">
        <f>IFERROR(IF(COUNTIF(個人情報!$BI$5:$BI$401,"登録番号" &amp; リスト!O10453)&gt;=1,"",IF(VLOOKUP(O10453,登録者リスト!$A$1:$D$43729,4,FALSE)=基本情報!$D$6,O10453,"")),"")</f>
        <v/>
      </c>
    </row>
    <row r="10454" spans="15:16" x14ac:dyDescent="0.15">
      <c r="O10454">
        <v>10453</v>
      </c>
      <c r="P10454" t="str">
        <f>IFERROR(IF(COUNTIF(個人情報!$BI$5:$BI$401,"登録番号" &amp; リスト!O10454)&gt;=1,"",IF(VLOOKUP(O10454,登録者リスト!$A$1:$D$43729,4,FALSE)=基本情報!$D$6,O10454,"")),"")</f>
        <v/>
      </c>
    </row>
    <row r="10455" spans="15:16" x14ac:dyDescent="0.15">
      <c r="O10455">
        <v>10454</v>
      </c>
      <c r="P10455" t="str">
        <f>IFERROR(IF(COUNTIF(個人情報!$BI$5:$BI$401,"登録番号" &amp; リスト!O10455)&gt;=1,"",IF(VLOOKUP(O10455,登録者リスト!$A$1:$D$43729,4,FALSE)=基本情報!$D$6,O10455,"")),"")</f>
        <v/>
      </c>
    </row>
    <row r="10456" spans="15:16" x14ac:dyDescent="0.15">
      <c r="O10456">
        <v>10455</v>
      </c>
      <c r="P10456" t="str">
        <f>IFERROR(IF(COUNTIF(個人情報!$BI$5:$BI$401,"登録番号" &amp; リスト!O10456)&gt;=1,"",IF(VLOOKUP(O10456,登録者リスト!$A$1:$D$43729,4,FALSE)=基本情報!$D$6,O10456,"")),"")</f>
        <v/>
      </c>
    </row>
    <row r="10457" spans="15:16" x14ac:dyDescent="0.15">
      <c r="O10457">
        <v>10456</v>
      </c>
      <c r="P10457" t="str">
        <f>IFERROR(IF(COUNTIF(個人情報!$BI$5:$BI$401,"登録番号" &amp; リスト!O10457)&gt;=1,"",IF(VLOOKUP(O10457,登録者リスト!$A$1:$D$43729,4,FALSE)=基本情報!$D$6,O10457,"")),"")</f>
        <v/>
      </c>
    </row>
    <row r="10458" spans="15:16" x14ac:dyDescent="0.15">
      <c r="O10458">
        <v>10457</v>
      </c>
      <c r="P10458" t="str">
        <f>IFERROR(IF(COUNTIF(個人情報!$BI$5:$BI$401,"登録番号" &amp; リスト!O10458)&gt;=1,"",IF(VLOOKUP(O10458,登録者リスト!$A$1:$D$43729,4,FALSE)=基本情報!$D$6,O10458,"")),"")</f>
        <v/>
      </c>
    </row>
    <row r="10459" spans="15:16" x14ac:dyDescent="0.15">
      <c r="O10459">
        <v>10458</v>
      </c>
      <c r="P10459" t="str">
        <f>IFERROR(IF(COUNTIF(個人情報!$BI$5:$BI$401,"登録番号" &amp; リスト!O10459)&gt;=1,"",IF(VLOOKUP(O10459,登録者リスト!$A$1:$D$43729,4,FALSE)=基本情報!$D$6,O10459,"")),"")</f>
        <v/>
      </c>
    </row>
    <row r="10460" spans="15:16" x14ac:dyDescent="0.15">
      <c r="O10460">
        <v>10459</v>
      </c>
      <c r="P10460" t="str">
        <f>IFERROR(IF(COUNTIF(個人情報!$BI$5:$BI$401,"登録番号" &amp; リスト!O10460)&gt;=1,"",IF(VLOOKUP(O10460,登録者リスト!$A$1:$D$43729,4,FALSE)=基本情報!$D$6,O10460,"")),"")</f>
        <v/>
      </c>
    </row>
    <row r="10461" spans="15:16" x14ac:dyDescent="0.15">
      <c r="O10461">
        <v>10460</v>
      </c>
      <c r="P10461" t="str">
        <f>IFERROR(IF(COUNTIF(個人情報!$BI$5:$BI$401,"登録番号" &amp; リスト!O10461)&gt;=1,"",IF(VLOOKUP(O10461,登録者リスト!$A$1:$D$43729,4,FALSE)=基本情報!$D$6,O10461,"")),"")</f>
        <v/>
      </c>
    </row>
    <row r="10462" spans="15:16" x14ac:dyDescent="0.15">
      <c r="O10462">
        <v>10461</v>
      </c>
      <c r="P10462" t="str">
        <f>IFERROR(IF(COUNTIF(個人情報!$BI$5:$BI$401,"登録番号" &amp; リスト!O10462)&gt;=1,"",IF(VLOOKUP(O10462,登録者リスト!$A$1:$D$43729,4,FALSE)=基本情報!$D$6,O10462,"")),"")</f>
        <v/>
      </c>
    </row>
    <row r="10463" spans="15:16" x14ac:dyDescent="0.15">
      <c r="O10463">
        <v>10462</v>
      </c>
      <c r="P10463" t="str">
        <f>IFERROR(IF(COUNTIF(個人情報!$BI$5:$BI$401,"登録番号" &amp; リスト!O10463)&gt;=1,"",IF(VLOOKUP(O10463,登録者リスト!$A$1:$D$43729,4,FALSE)=基本情報!$D$6,O10463,"")),"")</f>
        <v/>
      </c>
    </row>
    <row r="10464" spans="15:16" x14ac:dyDescent="0.15">
      <c r="O10464">
        <v>10463</v>
      </c>
      <c r="P10464" t="str">
        <f>IFERROR(IF(COUNTIF(個人情報!$BI$5:$BI$401,"登録番号" &amp; リスト!O10464)&gt;=1,"",IF(VLOOKUP(O10464,登録者リスト!$A$1:$D$43729,4,FALSE)=基本情報!$D$6,O10464,"")),"")</f>
        <v/>
      </c>
    </row>
    <row r="10465" spans="15:16" x14ac:dyDescent="0.15">
      <c r="O10465">
        <v>10464</v>
      </c>
      <c r="P10465" t="str">
        <f>IFERROR(IF(COUNTIF(個人情報!$BI$5:$BI$401,"登録番号" &amp; リスト!O10465)&gt;=1,"",IF(VLOOKUP(O10465,登録者リスト!$A$1:$D$43729,4,FALSE)=基本情報!$D$6,O10465,"")),"")</f>
        <v/>
      </c>
    </row>
    <row r="10466" spans="15:16" x14ac:dyDescent="0.15">
      <c r="O10466">
        <v>10465</v>
      </c>
      <c r="P10466" t="str">
        <f>IFERROR(IF(COUNTIF(個人情報!$BI$5:$BI$401,"登録番号" &amp; リスト!O10466)&gt;=1,"",IF(VLOOKUP(O10466,登録者リスト!$A$1:$D$43729,4,FALSE)=基本情報!$D$6,O10466,"")),"")</f>
        <v/>
      </c>
    </row>
    <row r="10467" spans="15:16" x14ac:dyDescent="0.15">
      <c r="O10467">
        <v>10466</v>
      </c>
      <c r="P10467" t="str">
        <f>IFERROR(IF(COUNTIF(個人情報!$BI$5:$BI$401,"登録番号" &amp; リスト!O10467)&gt;=1,"",IF(VLOOKUP(O10467,登録者リスト!$A$1:$D$43729,4,FALSE)=基本情報!$D$6,O10467,"")),"")</f>
        <v/>
      </c>
    </row>
    <row r="10468" spans="15:16" x14ac:dyDescent="0.15">
      <c r="O10468">
        <v>10467</v>
      </c>
      <c r="P10468" t="str">
        <f>IFERROR(IF(COUNTIF(個人情報!$BI$5:$BI$401,"登録番号" &amp; リスト!O10468)&gt;=1,"",IF(VLOOKUP(O10468,登録者リスト!$A$1:$D$43729,4,FALSE)=基本情報!$D$6,O10468,"")),"")</f>
        <v/>
      </c>
    </row>
    <row r="10469" spans="15:16" x14ac:dyDescent="0.15">
      <c r="O10469">
        <v>10468</v>
      </c>
      <c r="P10469" t="str">
        <f>IFERROR(IF(COUNTIF(個人情報!$BI$5:$BI$401,"登録番号" &amp; リスト!O10469)&gt;=1,"",IF(VLOOKUP(O10469,登録者リスト!$A$1:$D$43729,4,FALSE)=基本情報!$D$6,O10469,"")),"")</f>
        <v/>
      </c>
    </row>
    <row r="10470" spans="15:16" x14ac:dyDescent="0.15">
      <c r="O10470">
        <v>10469</v>
      </c>
      <c r="P10470" t="str">
        <f>IFERROR(IF(COUNTIF(個人情報!$BI$5:$BI$401,"登録番号" &amp; リスト!O10470)&gt;=1,"",IF(VLOOKUP(O10470,登録者リスト!$A$1:$D$43729,4,FALSE)=基本情報!$D$6,O10470,"")),"")</f>
        <v/>
      </c>
    </row>
    <row r="10471" spans="15:16" x14ac:dyDescent="0.15">
      <c r="O10471">
        <v>10470</v>
      </c>
      <c r="P10471" t="str">
        <f>IFERROR(IF(COUNTIF(個人情報!$BI$5:$BI$401,"登録番号" &amp; リスト!O10471)&gt;=1,"",IF(VLOOKUP(O10471,登録者リスト!$A$1:$D$43729,4,FALSE)=基本情報!$D$6,O10471,"")),"")</f>
        <v/>
      </c>
    </row>
    <row r="10472" spans="15:16" x14ac:dyDescent="0.15">
      <c r="O10472">
        <v>10471</v>
      </c>
      <c r="P10472" t="str">
        <f>IFERROR(IF(COUNTIF(個人情報!$BI$5:$BI$401,"登録番号" &amp; リスト!O10472)&gt;=1,"",IF(VLOOKUP(O10472,登録者リスト!$A$1:$D$43729,4,FALSE)=基本情報!$D$6,O10472,"")),"")</f>
        <v/>
      </c>
    </row>
    <row r="10473" spans="15:16" x14ac:dyDescent="0.15">
      <c r="O10473">
        <v>10472</v>
      </c>
      <c r="P10473" t="str">
        <f>IFERROR(IF(COUNTIF(個人情報!$BI$5:$BI$401,"登録番号" &amp; リスト!O10473)&gt;=1,"",IF(VLOOKUP(O10473,登録者リスト!$A$1:$D$43729,4,FALSE)=基本情報!$D$6,O10473,"")),"")</f>
        <v/>
      </c>
    </row>
    <row r="10474" spans="15:16" x14ac:dyDescent="0.15">
      <c r="O10474">
        <v>10473</v>
      </c>
      <c r="P10474" t="str">
        <f>IFERROR(IF(COUNTIF(個人情報!$BI$5:$BI$401,"登録番号" &amp; リスト!O10474)&gt;=1,"",IF(VLOOKUP(O10474,登録者リスト!$A$1:$D$43729,4,FALSE)=基本情報!$D$6,O10474,"")),"")</f>
        <v/>
      </c>
    </row>
    <row r="10475" spans="15:16" x14ac:dyDescent="0.15">
      <c r="O10475">
        <v>10474</v>
      </c>
      <c r="P10475" t="str">
        <f>IFERROR(IF(COUNTIF(個人情報!$BI$5:$BI$401,"登録番号" &amp; リスト!O10475)&gt;=1,"",IF(VLOOKUP(O10475,登録者リスト!$A$1:$D$43729,4,FALSE)=基本情報!$D$6,O10475,"")),"")</f>
        <v/>
      </c>
    </row>
    <row r="10476" spans="15:16" x14ac:dyDescent="0.15">
      <c r="O10476">
        <v>10475</v>
      </c>
      <c r="P10476" t="str">
        <f>IFERROR(IF(COUNTIF(個人情報!$BI$5:$BI$401,"登録番号" &amp; リスト!O10476)&gt;=1,"",IF(VLOOKUP(O10476,登録者リスト!$A$1:$D$43729,4,FALSE)=基本情報!$D$6,O10476,"")),"")</f>
        <v/>
      </c>
    </row>
    <row r="10477" spans="15:16" x14ac:dyDescent="0.15">
      <c r="O10477">
        <v>10476</v>
      </c>
      <c r="P10477" t="str">
        <f>IFERROR(IF(COUNTIF(個人情報!$BI$5:$BI$401,"登録番号" &amp; リスト!O10477)&gt;=1,"",IF(VLOOKUP(O10477,登録者リスト!$A$1:$D$43729,4,FALSE)=基本情報!$D$6,O10477,"")),"")</f>
        <v/>
      </c>
    </row>
    <row r="10478" spans="15:16" x14ac:dyDescent="0.15">
      <c r="O10478">
        <v>10477</v>
      </c>
      <c r="P10478" t="str">
        <f>IFERROR(IF(COUNTIF(個人情報!$BI$5:$BI$401,"登録番号" &amp; リスト!O10478)&gt;=1,"",IF(VLOOKUP(O10478,登録者リスト!$A$1:$D$43729,4,FALSE)=基本情報!$D$6,O10478,"")),"")</f>
        <v/>
      </c>
    </row>
    <row r="10479" spans="15:16" x14ac:dyDescent="0.15">
      <c r="O10479">
        <v>10478</v>
      </c>
      <c r="P10479" t="str">
        <f>IFERROR(IF(COUNTIF(個人情報!$BI$5:$BI$401,"登録番号" &amp; リスト!O10479)&gt;=1,"",IF(VLOOKUP(O10479,登録者リスト!$A$1:$D$43729,4,FALSE)=基本情報!$D$6,O10479,"")),"")</f>
        <v/>
      </c>
    </row>
    <row r="10480" spans="15:16" x14ac:dyDescent="0.15">
      <c r="O10480">
        <v>10479</v>
      </c>
      <c r="P10480" t="str">
        <f>IFERROR(IF(COUNTIF(個人情報!$BI$5:$BI$401,"登録番号" &amp; リスト!O10480)&gt;=1,"",IF(VLOOKUP(O10480,登録者リスト!$A$1:$D$43729,4,FALSE)=基本情報!$D$6,O10480,"")),"")</f>
        <v/>
      </c>
    </row>
    <row r="10481" spans="15:16" x14ac:dyDescent="0.15">
      <c r="O10481">
        <v>10480</v>
      </c>
      <c r="P10481" t="str">
        <f>IFERROR(IF(COUNTIF(個人情報!$BI$5:$BI$401,"登録番号" &amp; リスト!O10481)&gt;=1,"",IF(VLOOKUP(O10481,登録者リスト!$A$1:$D$43729,4,FALSE)=基本情報!$D$6,O10481,"")),"")</f>
        <v/>
      </c>
    </row>
    <row r="10482" spans="15:16" x14ac:dyDescent="0.15">
      <c r="O10482">
        <v>10481</v>
      </c>
      <c r="P10482" t="str">
        <f>IFERROR(IF(COUNTIF(個人情報!$BI$5:$BI$401,"登録番号" &amp; リスト!O10482)&gt;=1,"",IF(VLOOKUP(O10482,登録者リスト!$A$1:$D$43729,4,FALSE)=基本情報!$D$6,O10482,"")),"")</f>
        <v/>
      </c>
    </row>
    <row r="10483" spans="15:16" x14ac:dyDescent="0.15">
      <c r="O10483">
        <v>10482</v>
      </c>
      <c r="P10483" t="str">
        <f>IFERROR(IF(COUNTIF(個人情報!$BI$5:$BI$401,"登録番号" &amp; リスト!O10483)&gt;=1,"",IF(VLOOKUP(O10483,登録者リスト!$A$1:$D$43729,4,FALSE)=基本情報!$D$6,O10483,"")),"")</f>
        <v/>
      </c>
    </row>
    <row r="10484" spans="15:16" x14ac:dyDescent="0.15">
      <c r="O10484">
        <v>10483</v>
      </c>
      <c r="P10484" t="str">
        <f>IFERROR(IF(COUNTIF(個人情報!$BI$5:$BI$401,"登録番号" &amp; リスト!O10484)&gt;=1,"",IF(VLOOKUP(O10484,登録者リスト!$A$1:$D$43729,4,FALSE)=基本情報!$D$6,O10484,"")),"")</f>
        <v/>
      </c>
    </row>
    <row r="10485" spans="15:16" x14ac:dyDescent="0.15">
      <c r="O10485">
        <v>10484</v>
      </c>
      <c r="P10485" t="str">
        <f>IFERROR(IF(COUNTIF(個人情報!$BI$5:$BI$401,"登録番号" &amp; リスト!O10485)&gt;=1,"",IF(VLOOKUP(O10485,登録者リスト!$A$1:$D$43729,4,FALSE)=基本情報!$D$6,O10485,"")),"")</f>
        <v/>
      </c>
    </row>
    <row r="10486" spans="15:16" x14ac:dyDescent="0.15">
      <c r="O10486">
        <v>10485</v>
      </c>
      <c r="P10486" t="str">
        <f>IFERROR(IF(COUNTIF(個人情報!$BI$5:$BI$401,"登録番号" &amp; リスト!O10486)&gt;=1,"",IF(VLOOKUP(O10486,登録者リスト!$A$1:$D$43729,4,FALSE)=基本情報!$D$6,O10486,"")),"")</f>
        <v/>
      </c>
    </row>
    <row r="10487" spans="15:16" x14ac:dyDescent="0.15">
      <c r="O10487">
        <v>10486</v>
      </c>
      <c r="P10487" t="str">
        <f>IFERROR(IF(COUNTIF(個人情報!$BI$5:$BI$401,"登録番号" &amp; リスト!O10487)&gt;=1,"",IF(VLOOKUP(O10487,登録者リスト!$A$1:$D$43729,4,FALSE)=基本情報!$D$6,O10487,"")),"")</f>
        <v/>
      </c>
    </row>
    <row r="10488" spans="15:16" x14ac:dyDescent="0.15">
      <c r="O10488">
        <v>10487</v>
      </c>
      <c r="P10488" t="str">
        <f>IFERROR(IF(COUNTIF(個人情報!$BI$5:$BI$401,"登録番号" &amp; リスト!O10488)&gt;=1,"",IF(VLOOKUP(O10488,登録者リスト!$A$1:$D$43729,4,FALSE)=基本情報!$D$6,O10488,"")),"")</f>
        <v/>
      </c>
    </row>
    <row r="10489" spans="15:16" x14ac:dyDescent="0.15">
      <c r="O10489">
        <v>10488</v>
      </c>
      <c r="P10489" t="str">
        <f>IFERROR(IF(COUNTIF(個人情報!$BI$5:$BI$401,"登録番号" &amp; リスト!O10489)&gt;=1,"",IF(VLOOKUP(O10489,登録者リスト!$A$1:$D$43729,4,FALSE)=基本情報!$D$6,O10489,"")),"")</f>
        <v/>
      </c>
    </row>
    <row r="10490" spans="15:16" x14ac:dyDescent="0.15">
      <c r="O10490">
        <v>10489</v>
      </c>
      <c r="P10490" t="str">
        <f>IFERROR(IF(COUNTIF(個人情報!$BI$5:$BI$401,"登録番号" &amp; リスト!O10490)&gt;=1,"",IF(VLOOKUP(O10490,登録者リスト!$A$1:$D$43729,4,FALSE)=基本情報!$D$6,O10490,"")),"")</f>
        <v/>
      </c>
    </row>
    <row r="10491" spans="15:16" x14ac:dyDescent="0.15">
      <c r="O10491">
        <v>10490</v>
      </c>
      <c r="P10491" t="str">
        <f>IFERROR(IF(COUNTIF(個人情報!$BI$5:$BI$401,"登録番号" &amp; リスト!O10491)&gt;=1,"",IF(VLOOKUP(O10491,登録者リスト!$A$1:$D$43729,4,FALSE)=基本情報!$D$6,O10491,"")),"")</f>
        <v/>
      </c>
    </row>
    <row r="10492" spans="15:16" x14ac:dyDescent="0.15">
      <c r="O10492">
        <v>10491</v>
      </c>
      <c r="P10492" t="str">
        <f>IFERROR(IF(COUNTIF(個人情報!$BI$5:$BI$401,"登録番号" &amp; リスト!O10492)&gt;=1,"",IF(VLOOKUP(O10492,登録者リスト!$A$1:$D$43729,4,FALSE)=基本情報!$D$6,O10492,"")),"")</f>
        <v/>
      </c>
    </row>
    <row r="10493" spans="15:16" x14ac:dyDescent="0.15">
      <c r="O10493">
        <v>10492</v>
      </c>
      <c r="P10493" t="str">
        <f>IFERROR(IF(COUNTIF(個人情報!$BI$5:$BI$401,"登録番号" &amp; リスト!O10493)&gt;=1,"",IF(VLOOKUP(O10493,登録者リスト!$A$1:$D$43729,4,FALSE)=基本情報!$D$6,O10493,"")),"")</f>
        <v/>
      </c>
    </row>
    <row r="10494" spans="15:16" x14ac:dyDescent="0.15">
      <c r="O10494">
        <v>10493</v>
      </c>
      <c r="P10494" t="str">
        <f>IFERROR(IF(COUNTIF(個人情報!$BI$5:$BI$401,"登録番号" &amp; リスト!O10494)&gt;=1,"",IF(VLOOKUP(O10494,登録者リスト!$A$1:$D$43729,4,FALSE)=基本情報!$D$6,O10494,"")),"")</f>
        <v/>
      </c>
    </row>
    <row r="10495" spans="15:16" x14ac:dyDescent="0.15">
      <c r="O10495">
        <v>10494</v>
      </c>
      <c r="P10495" t="str">
        <f>IFERROR(IF(COUNTIF(個人情報!$BI$5:$BI$401,"登録番号" &amp; リスト!O10495)&gt;=1,"",IF(VLOOKUP(O10495,登録者リスト!$A$1:$D$43729,4,FALSE)=基本情報!$D$6,O10495,"")),"")</f>
        <v/>
      </c>
    </row>
    <row r="10496" spans="15:16" x14ac:dyDescent="0.15">
      <c r="O10496">
        <v>10495</v>
      </c>
      <c r="P10496" t="str">
        <f>IFERROR(IF(COUNTIF(個人情報!$BI$5:$BI$401,"登録番号" &amp; リスト!O10496)&gt;=1,"",IF(VLOOKUP(O10496,登録者リスト!$A$1:$D$43729,4,FALSE)=基本情報!$D$6,O10496,"")),"")</f>
        <v/>
      </c>
    </row>
    <row r="10497" spans="15:16" x14ac:dyDescent="0.15">
      <c r="O10497">
        <v>10496</v>
      </c>
      <c r="P10497" t="str">
        <f>IFERROR(IF(COUNTIF(個人情報!$BI$5:$BI$401,"登録番号" &amp; リスト!O10497)&gt;=1,"",IF(VLOOKUP(O10497,登録者リスト!$A$1:$D$43729,4,FALSE)=基本情報!$D$6,O10497,"")),"")</f>
        <v/>
      </c>
    </row>
    <row r="10498" spans="15:16" x14ac:dyDescent="0.15">
      <c r="O10498">
        <v>10497</v>
      </c>
      <c r="P10498" t="str">
        <f>IFERROR(IF(COUNTIF(個人情報!$BI$5:$BI$401,"登録番号" &amp; リスト!O10498)&gt;=1,"",IF(VLOOKUP(O10498,登録者リスト!$A$1:$D$43729,4,FALSE)=基本情報!$D$6,O10498,"")),"")</f>
        <v/>
      </c>
    </row>
    <row r="10499" spans="15:16" x14ac:dyDescent="0.15">
      <c r="O10499">
        <v>10498</v>
      </c>
      <c r="P10499" t="str">
        <f>IFERROR(IF(COUNTIF(個人情報!$BI$5:$BI$401,"登録番号" &amp; リスト!O10499)&gt;=1,"",IF(VLOOKUP(O10499,登録者リスト!$A$1:$D$43729,4,FALSE)=基本情報!$D$6,O10499,"")),"")</f>
        <v/>
      </c>
    </row>
    <row r="10500" spans="15:16" x14ac:dyDescent="0.15">
      <c r="O10500">
        <v>10499</v>
      </c>
      <c r="P10500" t="str">
        <f>IFERROR(IF(COUNTIF(個人情報!$BI$5:$BI$401,"登録番号" &amp; リスト!O10500)&gt;=1,"",IF(VLOOKUP(O10500,登録者リスト!$A$1:$D$43729,4,FALSE)=基本情報!$D$6,O10500,"")),"")</f>
        <v/>
      </c>
    </row>
    <row r="10501" spans="15:16" x14ac:dyDescent="0.15">
      <c r="O10501">
        <v>10500</v>
      </c>
      <c r="P10501" t="str">
        <f>IFERROR(IF(COUNTIF(個人情報!$BI$5:$BI$401,"登録番号" &amp; リスト!O10501)&gt;=1,"",IF(VLOOKUP(O10501,登録者リスト!$A$1:$D$43729,4,FALSE)=基本情報!$D$6,O10501,"")),"")</f>
        <v/>
      </c>
    </row>
    <row r="10502" spans="15:16" x14ac:dyDescent="0.15">
      <c r="O10502">
        <v>10501</v>
      </c>
      <c r="P10502" t="str">
        <f>IFERROR(IF(COUNTIF(個人情報!$BI$5:$BI$401,"登録番号" &amp; リスト!O10502)&gt;=1,"",IF(VLOOKUP(O10502,登録者リスト!$A$1:$D$43729,4,FALSE)=基本情報!$D$6,O10502,"")),"")</f>
        <v/>
      </c>
    </row>
    <row r="10503" spans="15:16" x14ac:dyDescent="0.15">
      <c r="O10503">
        <v>10502</v>
      </c>
      <c r="P10503" t="str">
        <f>IFERROR(IF(COUNTIF(個人情報!$BI$5:$BI$401,"登録番号" &amp; リスト!O10503)&gt;=1,"",IF(VLOOKUP(O10503,登録者リスト!$A$1:$D$43729,4,FALSE)=基本情報!$D$6,O10503,"")),"")</f>
        <v/>
      </c>
    </row>
    <row r="10504" spans="15:16" x14ac:dyDescent="0.15">
      <c r="O10504">
        <v>10503</v>
      </c>
      <c r="P10504" t="str">
        <f>IFERROR(IF(COUNTIF(個人情報!$BI$5:$BI$401,"登録番号" &amp; リスト!O10504)&gt;=1,"",IF(VLOOKUP(O10504,登録者リスト!$A$1:$D$43729,4,FALSE)=基本情報!$D$6,O10504,"")),"")</f>
        <v/>
      </c>
    </row>
    <row r="10505" spans="15:16" x14ac:dyDescent="0.15">
      <c r="O10505">
        <v>10504</v>
      </c>
      <c r="P10505" t="str">
        <f>IFERROR(IF(COUNTIF(個人情報!$BI$5:$BI$401,"登録番号" &amp; リスト!O10505)&gt;=1,"",IF(VLOOKUP(O10505,登録者リスト!$A$1:$D$43729,4,FALSE)=基本情報!$D$6,O10505,"")),"")</f>
        <v/>
      </c>
    </row>
    <row r="10506" spans="15:16" x14ac:dyDescent="0.15">
      <c r="O10506">
        <v>10505</v>
      </c>
      <c r="P10506" t="str">
        <f>IFERROR(IF(COUNTIF(個人情報!$BI$5:$BI$401,"登録番号" &amp; リスト!O10506)&gt;=1,"",IF(VLOOKUP(O10506,登録者リスト!$A$1:$D$43729,4,FALSE)=基本情報!$D$6,O10506,"")),"")</f>
        <v/>
      </c>
    </row>
    <row r="10507" spans="15:16" x14ac:dyDescent="0.15">
      <c r="O10507">
        <v>10506</v>
      </c>
      <c r="P10507" t="str">
        <f>IFERROR(IF(COUNTIF(個人情報!$BI$5:$BI$401,"登録番号" &amp; リスト!O10507)&gt;=1,"",IF(VLOOKUP(O10507,登録者リスト!$A$1:$D$43729,4,FALSE)=基本情報!$D$6,O10507,"")),"")</f>
        <v/>
      </c>
    </row>
    <row r="10508" spans="15:16" x14ac:dyDescent="0.15">
      <c r="O10508">
        <v>10507</v>
      </c>
      <c r="P10508" t="str">
        <f>IFERROR(IF(COUNTIF(個人情報!$BI$5:$BI$401,"登録番号" &amp; リスト!O10508)&gt;=1,"",IF(VLOOKUP(O10508,登録者リスト!$A$1:$D$43729,4,FALSE)=基本情報!$D$6,O10508,"")),"")</f>
        <v/>
      </c>
    </row>
    <row r="10509" spans="15:16" x14ac:dyDescent="0.15">
      <c r="O10509">
        <v>10508</v>
      </c>
      <c r="P10509" t="str">
        <f>IFERROR(IF(COUNTIF(個人情報!$BI$5:$BI$401,"登録番号" &amp; リスト!O10509)&gt;=1,"",IF(VLOOKUP(O10509,登録者リスト!$A$1:$D$43729,4,FALSE)=基本情報!$D$6,O10509,"")),"")</f>
        <v/>
      </c>
    </row>
    <row r="10510" spans="15:16" x14ac:dyDescent="0.15">
      <c r="O10510">
        <v>10509</v>
      </c>
      <c r="P10510" t="str">
        <f>IFERROR(IF(COUNTIF(個人情報!$BI$5:$BI$401,"登録番号" &amp; リスト!O10510)&gt;=1,"",IF(VLOOKUP(O10510,登録者リスト!$A$1:$D$43729,4,FALSE)=基本情報!$D$6,O10510,"")),"")</f>
        <v/>
      </c>
    </row>
    <row r="10511" spans="15:16" x14ac:dyDescent="0.15">
      <c r="O10511">
        <v>10510</v>
      </c>
      <c r="P10511" t="str">
        <f>IFERROR(IF(COUNTIF(個人情報!$BI$5:$BI$401,"登録番号" &amp; リスト!O10511)&gt;=1,"",IF(VLOOKUP(O10511,登録者リスト!$A$1:$D$43729,4,FALSE)=基本情報!$D$6,O10511,"")),"")</f>
        <v/>
      </c>
    </row>
    <row r="10512" spans="15:16" x14ac:dyDescent="0.15">
      <c r="O10512">
        <v>10511</v>
      </c>
      <c r="P10512" t="str">
        <f>IFERROR(IF(COUNTIF(個人情報!$BI$5:$BI$401,"登録番号" &amp; リスト!O10512)&gt;=1,"",IF(VLOOKUP(O10512,登録者リスト!$A$1:$D$43729,4,FALSE)=基本情報!$D$6,O10512,"")),"")</f>
        <v/>
      </c>
    </row>
    <row r="10513" spans="15:16" x14ac:dyDescent="0.15">
      <c r="O10513">
        <v>10512</v>
      </c>
      <c r="P10513" t="str">
        <f>IFERROR(IF(COUNTIF(個人情報!$BI$5:$BI$401,"登録番号" &amp; リスト!O10513)&gt;=1,"",IF(VLOOKUP(O10513,登録者リスト!$A$1:$D$43729,4,FALSE)=基本情報!$D$6,O10513,"")),"")</f>
        <v/>
      </c>
    </row>
    <row r="10514" spans="15:16" x14ac:dyDescent="0.15">
      <c r="O10514">
        <v>10513</v>
      </c>
      <c r="P10514" t="str">
        <f>IFERROR(IF(COUNTIF(個人情報!$BI$5:$BI$401,"登録番号" &amp; リスト!O10514)&gt;=1,"",IF(VLOOKUP(O10514,登録者リスト!$A$1:$D$43729,4,FALSE)=基本情報!$D$6,O10514,"")),"")</f>
        <v/>
      </c>
    </row>
    <row r="10515" spans="15:16" x14ac:dyDescent="0.15">
      <c r="O10515">
        <v>10514</v>
      </c>
      <c r="P10515" t="str">
        <f>IFERROR(IF(COUNTIF(個人情報!$BI$5:$BI$401,"登録番号" &amp; リスト!O10515)&gt;=1,"",IF(VLOOKUP(O10515,登録者リスト!$A$1:$D$43729,4,FALSE)=基本情報!$D$6,O10515,"")),"")</f>
        <v/>
      </c>
    </row>
    <row r="10516" spans="15:16" x14ac:dyDescent="0.15">
      <c r="O10516">
        <v>10515</v>
      </c>
      <c r="P10516" t="str">
        <f>IFERROR(IF(COUNTIF(個人情報!$BI$5:$BI$401,"登録番号" &amp; リスト!O10516)&gt;=1,"",IF(VLOOKUP(O10516,登録者リスト!$A$1:$D$43729,4,FALSE)=基本情報!$D$6,O10516,"")),"")</f>
        <v/>
      </c>
    </row>
    <row r="10517" spans="15:16" x14ac:dyDescent="0.15">
      <c r="O10517">
        <v>10516</v>
      </c>
      <c r="P10517" t="str">
        <f>IFERROR(IF(COUNTIF(個人情報!$BI$5:$BI$401,"登録番号" &amp; リスト!O10517)&gt;=1,"",IF(VLOOKUP(O10517,登録者リスト!$A$1:$D$43729,4,FALSE)=基本情報!$D$6,O10517,"")),"")</f>
        <v/>
      </c>
    </row>
    <row r="10518" spans="15:16" x14ac:dyDescent="0.15">
      <c r="O10518">
        <v>10517</v>
      </c>
      <c r="P10518" t="str">
        <f>IFERROR(IF(COUNTIF(個人情報!$BI$5:$BI$401,"登録番号" &amp; リスト!O10518)&gt;=1,"",IF(VLOOKUP(O10518,登録者リスト!$A$1:$D$43729,4,FALSE)=基本情報!$D$6,O10518,"")),"")</f>
        <v/>
      </c>
    </row>
    <row r="10519" spans="15:16" x14ac:dyDescent="0.15">
      <c r="O10519">
        <v>10518</v>
      </c>
      <c r="P10519" t="str">
        <f>IFERROR(IF(COUNTIF(個人情報!$BI$5:$BI$401,"登録番号" &amp; リスト!O10519)&gt;=1,"",IF(VLOOKUP(O10519,登録者リスト!$A$1:$D$43729,4,FALSE)=基本情報!$D$6,O10519,"")),"")</f>
        <v/>
      </c>
    </row>
    <row r="10520" spans="15:16" x14ac:dyDescent="0.15">
      <c r="O10520">
        <v>10519</v>
      </c>
      <c r="P10520" t="str">
        <f>IFERROR(IF(COUNTIF(個人情報!$BI$5:$BI$401,"登録番号" &amp; リスト!O10520)&gt;=1,"",IF(VLOOKUP(O10520,登録者リスト!$A$1:$D$43729,4,FALSE)=基本情報!$D$6,O10520,"")),"")</f>
        <v/>
      </c>
    </row>
    <row r="10521" spans="15:16" x14ac:dyDescent="0.15">
      <c r="O10521">
        <v>10520</v>
      </c>
      <c r="P10521" t="str">
        <f>IFERROR(IF(COUNTIF(個人情報!$BI$5:$BI$401,"登録番号" &amp; リスト!O10521)&gt;=1,"",IF(VLOOKUP(O10521,登録者リスト!$A$1:$D$43729,4,FALSE)=基本情報!$D$6,O10521,"")),"")</f>
        <v/>
      </c>
    </row>
    <row r="10522" spans="15:16" x14ac:dyDescent="0.15">
      <c r="O10522">
        <v>10521</v>
      </c>
      <c r="P10522" t="str">
        <f>IFERROR(IF(COUNTIF(個人情報!$BI$5:$BI$401,"登録番号" &amp; リスト!O10522)&gt;=1,"",IF(VLOOKUP(O10522,登録者リスト!$A$1:$D$43729,4,FALSE)=基本情報!$D$6,O10522,"")),"")</f>
        <v/>
      </c>
    </row>
    <row r="10523" spans="15:16" x14ac:dyDescent="0.15">
      <c r="O10523">
        <v>10522</v>
      </c>
      <c r="P10523" t="str">
        <f>IFERROR(IF(COUNTIF(個人情報!$BI$5:$BI$401,"登録番号" &amp; リスト!O10523)&gt;=1,"",IF(VLOOKUP(O10523,登録者リスト!$A$1:$D$43729,4,FALSE)=基本情報!$D$6,O10523,"")),"")</f>
        <v/>
      </c>
    </row>
    <row r="10524" spans="15:16" x14ac:dyDescent="0.15">
      <c r="O10524">
        <v>10523</v>
      </c>
      <c r="P10524" t="str">
        <f>IFERROR(IF(COUNTIF(個人情報!$BI$5:$BI$401,"登録番号" &amp; リスト!O10524)&gt;=1,"",IF(VLOOKUP(O10524,登録者リスト!$A$1:$D$43729,4,FALSE)=基本情報!$D$6,O10524,"")),"")</f>
        <v/>
      </c>
    </row>
    <row r="10525" spans="15:16" x14ac:dyDescent="0.15">
      <c r="O10525">
        <v>10524</v>
      </c>
      <c r="P10525" t="str">
        <f>IFERROR(IF(COUNTIF(個人情報!$BI$5:$BI$401,"登録番号" &amp; リスト!O10525)&gt;=1,"",IF(VLOOKUP(O10525,登録者リスト!$A$1:$D$43729,4,FALSE)=基本情報!$D$6,O10525,"")),"")</f>
        <v/>
      </c>
    </row>
    <row r="10526" spans="15:16" x14ac:dyDescent="0.15">
      <c r="O10526">
        <v>10525</v>
      </c>
      <c r="P10526" t="str">
        <f>IFERROR(IF(COUNTIF(個人情報!$BI$5:$BI$401,"登録番号" &amp; リスト!O10526)&gt;=1,"",IF(VLOOKUP(O10526,登録者リスト!$A$1:$D$43729,4,FALSE)=基本情報!$D$6,O10526,"")),"")</f>
        <v/>
      </c>
    </row>
    <row r="10527" spans="15:16" x14ac:dyDescent="0.15">
      <c r="O10527">
        <v>10526</v>
      </c>
      <c r="P10527" t="str">
        <f>IFERROR(IF(COUNTIF(個人情報!$BI$5:$BI$401,"登録番号" &amp; リスト!O10527)&gt;=1,"",IF(VLOOKUP(O10527,登録者リスト!$A$1:$D$43729,4,FALSE)=基本情報!$D$6,O10527,"")),"")</f>
        <v/>
      </c>
    </row>
    <row r="10528" spans="15:16" x14ac:dyDescent="0.15">
      <c r="O10528">
        <v>10527</v>
      </c>
      <c r="P10528" t="str">
        <f>IFERROR(IF(COUNTIF(個人情報!$BI$5:$BI$401,"登録番号" &amp; リスト!O10528)&gt;=1,"",IF(VLOOKUP(O10528,登録者リスト!$A$1:$D$43729,4,FALSE)=基本情報!$D$6,O10528,"")),"")</f>
        <v/>
      </c>
    </row>
    <row r="10529" spans="15:16" x14ac:dyDescent="0.15">
      <c r="O10529">
        <v>10528</v>
      </c>
      <c r="P10529" t="str">
        <f>IFERROR(IF(COUNTIF(個人情報!$BI$5:$BI$401,"登録番号" &amp; リスト!O10529)&gt;=1,"",IF(VLOOKUP(O10529,登録者リスト!$A$1:$D$43729,4,FALSE)=基本情報!$D$6,O10529,"")),"")</f>
        <v/>
      </c>
    </row>
    <row r="10530" spans="15:16" x14ac:dyDescent="0.15">
      <c r="O10530">
        <v>10529</v>
      </c>
      <c r="P10530" t="str">
        <f>IFERROR(IF(COUNTIF(個人情報!$BI$5:$BI$401,"登録番号" &amp; リスト!O10530)&gt;=1,"",IF(VLOOKUP(O10530,登録者リスト!$A$1:$D$43729,4,FALSE)=基本情報!$D$6,O10530,"")),"")</f>
        <v/>
      </c>
    </row>
    <row r="10531" spans="15:16" x14ac:dyDescent="0.15">
      <c r="O10531">
        <v>10530</v>
      </c>
      <c r="P10531" t="str">
        <f>IFERROR(IF(COUNTIF(個人情報!$BI$5:$BI$401,"登録番号" &amp; リスト!O10531)&gt;=1,"",IF(VLOOKUP(O10531,登録者リスト!$A$1:$D$43729,4,FALSE)=基本情報!$D$6,O10531,"")),"")</f>
        <v/>
      </c>
    </row>
    <row r="10532" spans="15:16" x14ac:dyDescent="0.15">
      <c r="O10532">
        <v>10531</v>
      </c>
      <c r="P10532" t="str">
        <f>IFERROR(IF(COUNTIF(個人情報!$BI$5:$BI$401,"登録番号" &amp; リスト!O10532)&gt;=1,"",IF(VLOOKUP(O10532,登録者リスト!$A$1:$D$43729,4,FALSE)=基本情報!$D$6,O10532,"")),"")</f>
        <v/>
      </c>
    </row>
    <row r="10533" spans="15:16" x14ac:dyDescent="0.15">
      <c r="O10533">
        <v>10532</v>
      </c>
      <c r="P10533" t="str">
        <f>IFERROR(IF(COUNTIF(個人情報!$BI$5:$BI$401,"登録番号" &amp; リスト!O10533)&gt;=1,"",IF(VLOOKUP(O10533,登録者リスト!$A$1:$D$43729,4,FALSE)=基本情報!$D$6,O10533,"")),"")</f>
        <v/>
      </c>
    </row>
    <row r="10534" spans="15:16" x14ac:dyDescent="0.15">
      <c r="O10534">
        <v>10533</v>
      </c>
      <c r="P10534" t="str">
        <f>IFERROR(IF(COUNTIF(個人情報!$BI$5:$BI$401,"登録番号" &amp; リスト!O10534)&gt;=1,"",IF(VLOOKUP(O10534,登録者リスト!$A$1:$D$43729,4,FALSE)=基本情報!$D$6,O10534,"")),"")</f>
        <v/>
      </c>
    </row>
    <row r="10535" spans="15:16" x14ac:dyDescent="0.15">
      <c r="O10535">
        <v>10534</v>
      </c>
      <c r="P10535" t="str">
        <f>IFERROR(IF(COUNTIF(個人情報!$BI$5:$BI$401,"登録番号" &amp; リスト!O10535)&gt;=1,"",IF(VLOOKUP(O10535,登録者リスト!$A$1:$D$43729,4,FALSE)=基本情報!$D$6,O10535,"")),"")</f>
        <v/>
      </c>
    </row>
    <row r="10536" spans="15:16" x14ac:dyDescent="0.15">
      <c r="O10536">
        <v>10535</v>
      </c>
      <c r="P10536" t="str">
        <f>IFERROR(IF(COUNTIF(個人情報!$BI$5:$BI$401,"登録番号" &amp; リスト!O10536)&gt;=1,"",IF(VLOOKUP(O10536,登録者リスト!$A$1:$D$43729,4,FALSE)=基本情報!$D$6,O10536,"")),"")</f>
        <v/>
      </c>
    </row>
    <row r="10537" spans="15:16" x14ac:dyDescent="0.15">
      <c r="O10537">
        <v>10536</v>
      </c>
      <c r="P10537" t="str">
        <f>IFERROR(IF(COUNTIF(個人情報!$BI$5:$BI$401,"登録番号" &amp; リスト!O10537)&gt;=1,"",IF(VLOOKUP(O10537,登録者リスト!$A$1:$D$43729,4,FALSE)=基本情報!$D$6,O10537,"")),"")</f>
        <v/>
      </c>
    </row>
    <row r="10538" spans="15:16" x14ac:dyDescent="0.15">
      <c r="O10538">
        <v>10537</v>
      </c>
      <c r="P10538" t="str">
        <f>IFERROR(IF(COUNTIF(個人情報!$BI$5:$BI$401,"登録番号" &amp; リスト!O10538)&gt;=1,"",IF(VLOOKUP(O10538,登録者リスト!$A$1:$D$43729,4,FALSE)=基本情報!$D$6,O10538,"")),"")</f>
        <v/>
      </c>
    </row>
    <row r="10539" spans="15:16" x14ac:dyDescent="0.15">
      <c r="O10539">
        <v>10538</v>
      </c>
      <c r="P10539" t="str">
        <f>IFERROR(IF(COUNTIF(個人情報!$BI$5:$BI$401,"登録番号" &amp; リスト!O10539)&gt;=1,"",IF(VLOOKUP(O10539,登録者リスト!$A$1:$D$43729,4,FALSE)=基本情報!$D$6,O10539,"")),"")</f>
        <v/>
      </c>
    </row>
    <row r="10540" spans="15:16" x14ac:dyDescent="0.15">
      <c r="O10540">
        <v>10539</v>
      </c>
      <c r="P10540" t="str">
        <f>IFERROR(IF(COUNTIF(個人情報!$BI$5:$BI$401,"登録番号" &amp; リスト!O10540)&gt;=1,"",IF(VLOOKUP(O10540,登録者リスト!$A$1:$D$43729,4,FALSE)=基本情報!$D$6,O10540,"")),"")</f>
        <v/>
      </c>
    </row>
    <row r="10541" spans="15:16" x14ac:dyDescent="0.15">
      <c r="O10541">
        <v>10540</v>
      </c>
      <c r="P10541" t="str">
        <f>IFERROR(IF(COUNTIF(個人情報!$BI$5:$BI$401,"登録番号" &amp; リスト!O10541)&gt;=1,"",IF(VLOOKUP(O10541,登録者リスト!$A$1:$D$43729,4,FALSE)=基本情報!$D$6,O10541,"")),"")</f>
        <v/>
      </c>
    </row>
    <row r="10542" spans="15:16" x14ac:dyDescent="0.15">
      <c r="O10542">
        <v>10541</v>
      </c>
      <c r="P10542" t="str">
        <f>IFERROR(IF(COUNTIF(個人情報!$BI$5:$BI$401,"登録番号" &amp; リスト!O10542)&gt;=1,"",IF(VLOOKUP(O10542,登録者リスト!$A$1:$D$43729,4,FALSE)=基本情報!$D$6,O10542,"")),"")</f>
        <v/>
      </c>
    </row>
    <row r="10543" spans="15:16" x14ac:dyDescent="0.15">
      <c r="O10543">
        <v>10542</v>
      </c>
      <c r="P10543" t="str">
        <f>IFERROR(IF(COUNTIF(個人情報!$BI$5:$BI$401,"登録番号" &amp; リスト!O10543)&gt;=1,"",IF(VLOOKUP(O10543,登録者リスト!$A$1:$D$43729,4,FALSE)=基本情報!$D$6,O10543,"")),"")</f>
        <v/>
      </c>
    </row>
    <row r="10544" spans="15:16" x14ac:dyDescent="0.15">
      <c r="O10544">
        <v>10543</v>
      </c>
      <c r="P10544" t="str">
        <f>IFERROR(IF(COUNTIF(個人情報!$BI$5:$BI$401,"登録番号" &amp; リスト!O10544)&gt;=1,"",IF(VLOOKUP(O10544,登録者リスト!$A$1:$D$43729,4,FALSE)=基本情報!$D$6,O10544,"")),"")</f>
        <v/>
      </c>
    </row>
    <row r="10545" spans="15:16" x14ac:dyDescent="0.15">
      <c r="O10545">
        <v>10544</v>
      </c>
      <c r="P10545" t="str">
        <f>IFERROR(IF(COUNTIF(個人情報!$BI$5:$BI$401,"登録番号" &amp; リスト!O10545)&gt;=1,"",IF(VLOOKUP(O10545,登録者リスト!$A$1:$D$43729,4,FALSE)=基本情報!$D$6,O10545,"")),"")</f>
        <v/>
      </c>
    </row>
    <row r="10546" spans="15:16" x14ac:dyDescent="0.15">
      <c r="O10546">
        <v>10545</v>
      </c>
      <c r="P10546" t="str">
        <f>IFERROR(IF(COUNTIF(個人情報!$BI$5:$BI$401,"登録番号" &amp; リスト!O10546)&gt;=1,"",IF(VLOOKUP(O10546,登録者リスト!$A$1:$D$43729,4,FALSE)=基本情報!$D$6,O10546,"")),"")</f>
        <v/>
      </c>
    </row>
    <row r="10547" spans="15:16" x14ac:dyDescent="0.15">
      <c r="O10547">
        <v>10546</v>
      </c>
      <c r="P10547" t="str">
        <f>IFERROR(IF(COUNTIF(個人情報!$BI$5:$BI$401,"登録番号" &amp; リスト!O10547)&gt;=1,"",IF(VLOOKUP(O10547,登録者リスト!$A$1:$D$43729,4,FALSE)=基本情報!$D$6,O10547,"")),"")</f>
        <v/>
      </c>
    </row>
    <row r="10548" spans="15:16" x14ac:dyDescent="0.15">
      <c r="O10548">
        <v>10547</v>
      </c>
      <c r="P10548" t="str">
        <f>IFERROR(IF(COUNTIF(個人情報!$BI$5:$BI$401,"登録番号" &amp; リスト!O10548)&gt;=1,"",IF(VLOOKUP(O10548,登録者リスト!$A$1:$D$43729,4,FALSE)=基本情報!$D$6,O10548,"")),"")</f>
        <v/>
      </c>
    </row>
    <row r="10549" spans="15:16" x14ac:dyDescent="0.15">
      <c r="O10549">
        <v>10548</v>
      </c>
      <c r="P10549" t="str">
        <f>IFERROR(IF(COUNTIF(個人情報!$BI$5:$BI$401,"登録番号" &amp; リスト!O10549)&gt;=1,"",IF(VLOOKUP(O10549,登録者リスト!$A$1:$D$43729,4,FALSE)=基本情報!$D$6,O10549,"")),"")</f>
        <v/>
      </c>
    </row>
    <row r="10550" spans="15:16" x14ac:dyDescent="0.15">
      <c r="O10550">
        <v>10549</v>
      </c>
      <c r="P10550" t="str">
        <f>IFERROR(IF(COUNTIF(個人情報!$BI$5:$BI$401,"登録番号" &amp; リスト!O10550)&gt;=1,"",IF(VLOOKUP(O10550,登録者リスト!$A$1:$D$43729,4,FALSE)=基本情報!$D$6,O10550,"")),"")</f>
        <v/>
      </c>
    </row>
    <row r="10551" spans="15:16" x14ac:dyDescent="0.15">
      <c r="O10551">
        <v>10550</v>
      </c>
      <c r="P10551" t="str">
        <f>IFERROR(IF(COUNTIF(個人情報!$BI$5:$BI$401,"登録番号" &amp; リスト!O10551)&gt;=1,"",IF(VLOOKUP(O10551,登録者リスト!$A$1:$D$43729,4,FALSE)=基本情報!$D$6,O10551,"")),"")</f>
        <v/>
      </c>
    </row>
    <row r="10552" spans="15:16" x14ac:dyDescent="0.15">
      <c r="O10552">
        <v>10551</v>
      </c>
      <c r="P10552" t="str">
        <f>IFERROR(IF(COUNTIF(個人情報!$BI$5:$BI$401,"登録番号" &amp; リスト!O10552)&gt;=1,"",IF(VLOOKUP(O10552,登録者リスト!$A$1:$D$43729,4,FALSE)=基本情報!$D$6,O10552,"")),"")</f>
        <v/>
      </c>
    </row>
    <row r="10553" spans="15:16" x14ac:dyDescent="0.15">
      <c r="O10553">
        <v>10552</v>
      </c>
      <c r="P10553" t="str">
        <f>IFERROR(IF(COUNTIF(個人情報!$BI$5:$BI$401,"登録番号" &amp; リスト!O10553)&gt;=1,"",IF(VLOOKUP(O10553,登録者リスト!$A$1:$D$43729,4,FALSE)=基本情報!$D$6,O10553,"")),"")</f>
        <v/>
      </c>
    </row>
    <row r="10554" spans="15:16" x14ac:dyDescent="0.15">
      <c r="O10554">
        <v>10553</v>
      </c>
      <c r="P10554" t="str">
        <f>IFERROR(IF(COUNTIF(個人情報!$BI$5:$BI$401,"登録番号" &amp; リスト!O10554)&gt;=1,"",IF(VLOOKUP(O10554,登録者リスト!$A$1:$D$43729,4,FALSE)=基本情報!$D$6,O10554,"")),"")</f>
        <v/>
      </c>
    </row>
    <row r="10555" spans="15:16" x14ac:dyDescent="0.15">
      <c r="O10555">
        <v>10554</v>
      </c>
      <c r="P10555" t="str">
        <f>IFERROR(IF(COUNTIF(個人情報!$BI$5:$BI$401,"登録番号" &amp; リスト!O10555)&gt;=1,"",IF(VLOOKUP(O10555,登録者リスト!$A$1:$D$43729,4,FALSE)=基本情報!$D$6,O10555,"")),"")</f>
        <v/>
      </c>
    </row>
    <row r="10556" spans="15:16" x14ac:dyDescent="0.15">
      <c r="O10556">
        <v>10555</v>
      </c>
      <c r="P10556" t="str">
        <f>IFERROR(IF(COUNTIF(個人情報!$BI$5:$BI$401,"登録番号" &amp; リスト!O10556)&gt;=1,"",IF(VLOOKUP(O10556,登録者リスト!$A$1:$D$43729,4,FALSE)=基本情報!$D$6,O10556,"")),"")</f>
        <v/>
      </c>
    </row>
    <row r="10557" spans="15:16" x14ac:dyDescent="0.15">
      <c r="O10557">
        <v>10556</v>
      </c>
      <c r="P10557" t="str">
        <f>IFERROR(IF(COUNTIF(個人情報!$BI$5:$BI$401,"登録番号" &amp; リスト!O10557)&gt;=1,"",IF(VLOOKUP(O10557,登録者リスト!$A$1:$D$43729,4,FALSE)=基本情報!$D$6,O10557,"")),"")</f>
        <v/>
      </c>
    </row>
    <row r="10558" spans="15:16" x14ac:dyDescent="0.15">
      <c r="O10558">
        <v>10557</v>
      </c>
      <c r="P10558" t="str">
        <f>IFERROR(IF(COUNTIF(個人情報!$BI$5:$BI$401,"登録番号" &amp; リスト!O10558)&gt;=1,"",IF(VLOOKUP(O10558,登録者リスト!$A$1:$D$43729,4,FALSE)=基本情報!$D$6,O10558,"")),"")</f>
        <v/>
      </c>
    </row>
    <row r="10559" spans="15:16" x14ac:dyDescent="0.15">
      <c r="O10559">
        <v>10558</v>
      </c>
      <c r="P10559" t="str">
        <f>IFERROR(IF(COUNTIF(個人情報!$BI$5:$BI$401,"登録番号" &amp; リスト!O10559)&gt;=1,"",IF(VLOOKUP(O10559,登録者リスト!$A$1:$D$43729,4,FALSE)=基本情報!$D$6,O10559,"")),"")</f>
        <v/>
      </c>
    </row>
    <row r="10560" spans="15:16" x14ac:dyDescent="0.15">
      <c r="O10560">
        <v>10559</v>
      </c>
      <c r="P10560" t="str">
        <f>IFERROR(IF(COUNTIF(個人情報!$BI$5:$BI$401,"登録番号" &amp; リスト!O10560)&gt;=1,"",IF(VLOOKUP(O10560,登録者リスト!$A$1:$D$43729,4,FALSE)=基本情報!$D$6,O10560,"")),"")</f>
        <v/>
      </c>
    </row>
    <row r="10561" spans="15:16" x14ac:dyDescent="0.15">
      <c r="O10561">
        <v>10560</v>
      </c>
      <c r="P10561" t="str">
        <f>IFERROR(IF(COUNTIF(個人情報!$BI$5:$BI$401,"登録番号" &amp; リスト!O10561)&gt;=1,"",IF(VLOOKUP(O10561,登録者リスト!$A$1:$D$43729,4,FALSE)=基本情報!$D$6,O10561,"")),"")</f>
        <v/>
      </c>
    </row>
    <row r="10562" spans="15:16" x14ac:dyDescent="0.15">
      <c r="O10562">
        <v>10561</v>
      </c>
      <c r="P10562" t="str">
        <f>IFERROR(IF(COUNTIF(個人情報!$BI$5:$BI$401,"登録番号" &amp; リスト!O10562)&gt;=1,"",IF(VLOOKUP(O10562,登録者リスト!$A$1:$D$43729,4,FALSE)=基本情報!$D$6,O10562,"")),"")</f>
        <v/>
      </c>
    </row>
    <row r="10563" spans="15:16" x14ac:dyDescent="0.15">
      <c r="O10563">
        <v>10562</v>
      </c>
      <c r="P10563" t="str">
        <f>IFERROR(IF(COUNTIF(個人情報!$BI$5:$BI$401,"登録番号" &amp; リスト!O10563)&gt;=1,"",IF(VLOOKUP(O10563,登録者リスト!$A$1:$D$43729,4,FALSE)=基本情報!$D$6,O10563,"")),"")</f>
        <v/>
      </c>
    </row>
    <row r="10564" spans="15:16" x14ac:dyDescent="0.15">
      <c r="O10564">
        <v>10563</v>
      </c>
      <c r="P10564" t="str">
        <f>IFERROR(IF(COUNTIF(個人情報!$BI$5:$BI$401,"登録番号" &amp; リスト!O10564)&gt;=1,"",IF(VLOOKUP(O10564,登録者リスト!$A$1:$D$43729,4,FALSE)=基本情報!$D$6,O10564,"")),"")</f>
        <v/>
      </c>
    </row>
    <row r="10565" spans="15:16" x14ac:dyDescent="0.15">
      <c r="O10565">
        <v>10564</v>
      </c>
      <c r="P10565" t="str">
        <f>IFERROR(IF(COUNTIF(個人情報!$BI$5:$BI$401,"登録番号" &amp; リスト!O10565)&gt;=1,"",IF(VLOOKUP(O10565,登録者リスト!$A$1:$D$43729,4,FALSE)=基本情報!$D$6,O10565,"")),"")</f>
        <v/>
      </c>
    </row>
    <row r="10566" spans="15:16" x14ac:dyDescent="0.15">
      <c r="O10566">
        <v>10565</v>
      </c>
      <c r="P10566" t="str">
        <f>IFERROR(IF(COUNTIF(個人情報!$BI$5:$BI$401,"登録番号" &amp; リスト!O10566)&gt;=1,"",IF(VLOOKUP(O10566,登録者リスト!$A$1:$D$43729,4,FALSE)=基本情報!$D$6,O10566,"")),"")</f>
        <v/>
      </c>
    </row>
    <row r="10567" spans="15:16" x14ac:dyDescent="0.15">
      <c r="O10567">
        <v>10566</v>
      </c>
      <c r="P10567" t="str">
        <f>IFERROR(IF(COUNTIF(個人情報!$BI$5:$BI$401,"登録番号" &amp; リスト!O10567)&gt;=1,"",IF(VLOOKUP(O10567,登録者リスト!$A$1:$D$43729,4,FALSE)=基本情報!$D$6,O10567,"")),"")</f>
        <v/>
      </c>
    </row>
    <row r="10568" spans="15:16" x14ac:dyDescent="0.15">
      <c r="O10568">
        <v>10567</v>
      </c>
      <c r="P10568" t="str">
        <f>IFERROR(IF(COUNTIF(個人情報!$BI$5:$BI$401,"登録番号" &amp; リスト!O10568)&gt;=1,"",IF(VLOOKUP(O10568,登録者リスト!$A$1:$D$43729,4,FALSE)=基本情報!$D$6,O10568,"")),"")</f>
        <v/>
      </c>
    </row>
    <row r="10569" spans="15:16" x14ac:dyDescent="0.15">
      <c r="O10569">
        <v>10568</v>
      </c>
      <c r="P10569" t="str">
        <f>IFERROR(IF(COUNTIF(個人情報!$BI$5:$BI$401,"登録番号" &amp; リスト!O10569)&gt;=1,"",IF(VLOOKUP(O10569,登録者リスト!$A$1:$D$43729,4,FALSE)=基本情報!$D$6,O10569,"")),"")</f>
        <v/>
      </c>
    </row>
    <row r="10570" spans="15:16" x14ac:dyDescent="0.15">
      <c r="O10570">
        <v>10569</v>
      </c>
      <c r="P10570" t="str">
        <f>IFERROR(IF(COUNTIF(個人情報!$BI$5:$BI$401,"登録番号" &amp; リスト!O10570)&gt;=1,"",IF(VLOOKUP(O10570,登録者リスト!$A$1:$D$43729,4,FALSE)=基本情報!$D$6,O10570,"")),"")</f>
        <v/>
      </c>
    </row>
    <row r="10571" spans="15:16" x14ac:dyDescent="0.15">
      <c r="O10571">
        <v>10570</v>
      </c>
      <c r="P10571" t="str">
        <f>IFERROR(IF(COUNTIF(個人情報!$BI$5:$BI$401,"登録番号" &amp; リスト!O10571)&gt;=1,"",IF(VLOOKUP(O10571,登録者リスト!$A$1:$D$43729,4,FALSE)=基本情報!$D$6,O10571,"")),"")</f>
        <v/>
      </c>
    </row>
    <row r="10572" spans="15:16" x14ac:dyDescent="0.15">
      <c r="O10572">
        <v>10571</v>
      </c>
      <c r="P10572" t="str">
        <f>IFERROR(IF(COUNTIF(個人情報!$BI$5:$BI$401,"登録番号" &amp; リスト!O10572)&gt;=1,"",IF(VLOOKUP(O10572,登録者リスト!$A$1:$D$43729,4,FALSE)=基本情報!$D$6,O10572,"")),"")</f>
        <v/>
      </c>
    </row>
    <row r="10573" spans="15:16" x14ac:dyDescent="0.15">
      <c r="O10573">
        <v>10572</v>
      </c>
      <c r="P10573" t="str">
        <f>IFERROR(IF(COUNTIF(個人情報!$BI$5:$BI$401,"登録番号" &amp; リスト!O10573)&gt;=1,"",IF(VLOOKUP(O10573,登録者リスト!$A$1:$D$43729,4,FALSE)=基本情報!$D$6,O10573,"")),"")</f>
        <v/>
      </c>
    </row>
    <row r="10574" spans="15:16" x14ac:dyDescent="0.15">
      <c r="O10574">
        <v>10573</v>
      </c>
      <c r="P10574" t="str">
        <f>IFERROR(IF(COUNTIF(個人情報!$BI$5:$BI$401,"登録番号" &amp; リスト!O10574)&gt;=1,"",IF(VLOOKUP(O10574,登録者リスト!$A$1:$D$43729,4,FALSE)=基本情報!$D$6,O10574,"")),"")</f>
        <v/>
      </c>
    </row>
    <row r="10575" spans="15:16" x14ac:dyDescent="0.15">
      <c r="O10575">
        <v>10574</v>
      </c>
      <c r="P10575" t="str">
        <f>IFERROR(IF(COUNTIF(個人情報!$BI$5:$BI$401,"登録番号" &amp; リスト!O10575)&gt;=1,"",IF(VLOOKUP(O10575,登録者リスト!$A$1:$D$43729,4,FALSE)=基本情報!$D$6,O10575,"")),"")</f>
        <v/>
      </c>
    </row>
    <row r="10576" spans="15:16" x14ac:dyDescent="0.15">
      <c r="O10576">
        <v>10575</v>
      </c>
      <c r="P10576" t="str">
        <f>IFERROR(IF(COUNTIF(個人情報!$BI$5:$BI$401,"登録番号" &amp; リスト!O10576)&gt;=1,"",IF(VLOOKUP(O10576,登録者リスト!$A$1:$D$43729,4,FALSE)=基本情報!$D$6,O10576,"")),"")</f>
        <v/>
      </c>
    </row>
    <row r="10577" spans="15:16" x14ac:dyDescent="0.15">
      <c r="O10577">
        <v>10576</v>
      </c>
      <c r="P10577" t="str">
        <f>IFERROR(IF(COUNTIF(個人情報!$BI$5:$BI$401,"登録番号" &amp; リスト!O10577)&gt;=1,"",IF(VLOOKUP(O10577,登録者リスト!$A$1:$D$43729,4,FALSE)=基本情報!$D$6,O10577,"")),"")</f>
        <v/>
      </c>
    </row>
    <row r="10578" spans="15:16" x14ac:dyDescent="0.15">
      <c r="O10578">
        <v>10577</v>
      </c>
      <c r="P10578" t="str">
        <f>IFERROR(IF(COUNTIF(個人情報!$BI$5:$BI$401,"登録番号" &amp; リスト!O10578)&gt;=1,"",IF(VLOOKUP(O10578,登録者リスト!$A$1:$D$43729,4,FALSE)=基本情報!$D$6,O10578,"")),"")</f>
        <v/>
      </c>
    </row>
    <row r="10579" spans="15:16" x14ac:dyDescent="0.15">
      <c r="O10579">
        <v>10578</v>
      </c>
      <c r="P10579" t="str">
        <f>IFERROR(IF(COUNTIF(個人情報!$BI$5:$BI$401,"登録番号" &amp; リスト!O10579)&gt;=1,"",IF(VLOOKUP(O10579,登録者リスト!$A$1:$D$43729,4,FALSE)=基本情報!$D$6,O10579,"")),"")</f>
        <v/>
      </c>
    </row>
    <row r="10580" spans="15:16" x14ac:dyDescent="0.15">
      <c r="O10580">
        <v>10579</v>
      </c>
      <c r="P10580" t="str">
        <f>IFERROR(IF(COUNTIF(個人情報!$BI$5:$BI$401,"登録番号" &amp; リスト!O10580)&gt;=1,"",IF(VLOOKUP(O10580,登録者リスト!$A$1:$D$43729,4,FALSE)=基本情報!$D$6,O10580,"")),"")</f>
        <v/>
      </c>
    </row>
    <row r="10581" spans="15:16" x14ac:dyDescent="0.15">
      <c r="O10581">
        <v>10580</v>
      </c>
      <c r="P10581" t="str">
        <f>IFERROR(IF(COUNTIF(個人情報!$BI$5:$BI$401,"登録番号" &amp; リスト!O10581)&gt;=1,"",IF(VLOOKUP(O10581,登録者リスト!$A$1:$D$43729,4,FALSE)=基本情報!$D$6,O10581,"")),"")</f>
        <v/>
      </c>
    </row>
    <row r="10582" spans="15:16" x14ac:dyDescent="0.15">
      <c r="O10582">
        <v>10581</v>
      </c>
      <c r="P10582" t="str">
        <f>IFERROR(IF(COUNTIF(個人情報!$BI$5:$BI$401,"登録番号" &amp; リスト!O10582)&gt;=1,"",IF(VLOOKUP(O10582,登録者リスト!$A$1:$D$43729,4,FALSE)=基本情報!$D$6,O10582,"")),"")</f>
        <v/>
      </c>
    </row>
    <row r="10583" spans="15:16" x14ac:dyDescent="0.15">
      <c r="O10583">
        <v>10582</v>
      </c>
      <c r="P10583" t="str">
        <f>IFERROR(IF(COUNTIF(個人情報!$BI$5:$BI$401,"登録番号" &amp; リスト!O10583)&gt;=1,"",IF(VLOOKUP(O10583,登録者リスト!$A$1:$D$43729,4,FALSE)=基本情報!$D$6,O10583,"")),"")</f>
        <v/>
      </c>
    </row>
    <row r="10584" spans="15:16" x14ac:dyDescent="0.15">
      <c r="O10584">
        <v>10583</v>
      </c>
      <c r="P10584" t="str">
        <f>IFERROR(IF(COUNTIF(個人情報!$BI$5:$BI$401,"登録番号" &amp; リスト!O10584)&gt;=1,"",IF(VLOOKUP(O10584,登録者リスト!$A$1:$D$43729,4,FALSE)=基本情報!$D$6,O10584,"")),"")</f>
        <v/>
      </c>
    </row>
    <row r="10585" spans="15:16" x14ac:dyDescent="0.15">
      <c r="O10585">
        <v>10584</v>
      </c>
      <c r="P10585" t="str">
        <f>IFERROR(IF(COUNTIF(個人情報!$BI$5:$BI$401,"登録番号" &amp; リスト!O10585)&gt;=1,"",IF(VLOOKUP(O10585,登録者リスト!$A$1:$D$43729,4,FALSE)=基本情報!$D$6,O10585,"")),"")</f>
        <v/>
      </c>
    </row>
    <row r="10586" spans="15:16" x14ac:dyDescent="0.15">
      <c r="O10586">
        <v>10585</v>
      </c>
      <c r="P10586" t="str">
        <f>IFERROR(IF(COUNTIF(個人情報!$BI$5:$BI$401,"登録番号" &amp; リスト!O10586)&gt;=1,"",IF(VLOOKUP(O10586,登録者リスト!$A$1:$D$43729,4,FALSE)=基本情報!$D$6,O10586,"")),"")</f>
        <v/>
      </c>
    </row>
    <row r="10587" spans="15:16" x14ac:dyDescent="0.15">
      <c r="O10587">
        <v>10586</v>
      </c>
      <c r="P10587" t="str">
        <f>IFERROR(IF(COUNTIF(個人情報!$BI$5:$BI$401,"登録番号" &amp; リスト!O10587)&gt;=1,"",IF(VLOOKUP(O10587,登録者リスト!$A$1:$D$43729,4,FALSE)=基本情報!$D$6,O10587,"")),"")</f>
        <v/>
      </c>
    </row>
    <row r="10588" spans="15:16" x14ac:dyDescent="0.15">
      <c r="O10588">
        <v>10587</v>
      </c>
      <c r="P10588" t="str">
        <f>IFERROR(IF(COUNTIF(個人情報!$BI$5:$BI$401,"登録番号" &amp; リスト!O10588)&gt;=1,"",IF(VLOOKUP(O10588,登録者リスト!$A$1:$D$43729,4,FALSE)=基本情報!$D$6,O10588,"")),"")</f>
        <v/>
      </c>
    </row>
    <row r="10589" spans="15:16" x14ac:dyDescent="0.15">
      <c r="O10589">
        <v>10588</v>
      </c>
      <c r="P10589" t="str">
        <f>IFERROR(IF(COUNTIF(個人情報!$BI$5:$BI$401,"登録番号" &amp; リスト!O10589)&gt;=1,"",IF(VLOOKUP(O10589,登録者リスト!$A$1:$D$43729,4,FALSE)=基本情報!$D$6,O10589,"")),"")</f>
        <v/>
      </c>
    </row>
    <row r="10590" spans="15:16" x14ac:dyDescent="0.15">
      <c r="O10590">
        <v>10589</v>
      </c>
      <c r="P10590" t="str">
        <f>IFERROR(IF(COUNTIF(個人情報!$BI$5:$BI$401,"登録番号" &amp; リスト!O10590)&gt;=1,"",IF(VLOOKUP(O10590,登録者リスト!$A$1:$D$43729,4,FALSE)=基本情報!$D$6,O10590,"")),"")</f>
        <v/>
      </c>
    </row>
    <row r="10591" spans="15:16" x14ac:dyDescent="0.15">
      <c r="O10591">
        <v>10590</v>
      </c>
      <c r="P10591" t="str">
        <f>IFERROR(IF(COUNTIF(個人情報!$BI$5:$BI$401,"登録番号" &amp; リスト!O10591)&gt;=1,"",IF(VLOOKUP(O10591,登録者リスト!$A$1:$D$43729,4,FALSE)=基本情報!$D$6,O10591,"")),"")</f>
        <v/>
      </c>
    </row>
    <row r="10592" spans="15:16" x14ac:dyDescent="0.15">
      <c r="O10592">
        <v>10591</v>
      </c>
      <c r="P10592" t="str">
        <f>IFERROR(IF(COUNTIF(個人情報!$BI$5:$BI$401,"登録番号" &amp; リスト!O10592)&gt;=1,"",IF(VLOOKUP(O10592,登録者リスト!$A$1:$D$43729,4,FALSE)=基本情報!$D$6,O10592,"")),"")</f>
        <v/>
      </c>
    </row>
    <row r="10593" spans="15:16" x14ac:dyDescent="0.15">
      <c r="O10593">
        <v>10592</v>
      </c>
      <c r="P10593" t="str">
        <f>IFERROR(IF(COUNTIF(個人情報!$BI$5:$BI$401,"登録番号" &amp; リスト!O10593)&gt;=1,"",IF(VLOOKUP(O10593,登録者リスト!$A$1:$D$43729,4,FALSE)=基本情報!$D$6,O10593,"")),"")</f>
        <v/>
      </c>
    </row>
    <row r="10594" spans="15:16" x14ac:dyDescent="0.15">
      <c r="O10594">
        <v>10593</v>
      </c>
      <c r="P10594" t="str">
        <f>IFERROR(IF(COUNTIF(個人情報!$BI$5:$BI$401,"登録番号" &amp; リスト!O10594)&gt;=1,"",IF(VLOOKUP(O10594,登録者リスト!$A$1:$D$43729,4,FALSE)=基本情報!$D$6,O10594,"")),"")</f>
        <v/>
      </c>
    </row>
    <row r="10595" spans="15:16" x14ac:dyDescent="0.15">
      <c r="O10595">
        <v>10594</v>
      </c>
      <c r="P10595" t="str">
        <f>IFERROR(IF(COUNTIF(個人情報!$BI$5:$BI$401,"登録番号" &amp; リスト!O10595)&gt;=1,"",IF(VLOOKUP(O10595,登録者リスト!$A$1:$D$43729,4,FALSE)=基本情報!$D$6,O10595,"")),"")</f>
        <v/>
      </c>
    </row>
    <row r="10596" spans="15:16" x14ac:dyDescent="0.15">
      <c r="O10596">
        <v>10595</v>
      </c>
      <c r="P10596" t="str">
        <f>IFERROR(IF(COUNTIF(個人情報!$BI$5:$BI$401,"登録番号" &amp; リスト!O10596)&gt;=1,"",IF(VLOOKUP(O10596,登録者リスト!$A$1:$D$43729,4,FALSE)=基本情報!$D$6,O10596,"")),"")</f>
        <v/>
      </c>
    </row>
    <row r="10597" spans="15:16" x14ac:dyDescent="0.15">
      <c r="O10597">
        <v>10596</v>
      </c>
      <c r="P10597" t="str">
        <f>IFERROR(IF(COUNTIF(個人情報!$BI$5:$BI$401,"登録番号" &amp; リスト!O10597)&gt;=1,"",IF(VLOOKUP(O10597,登録者リスト!$A$1:$D$43729,4,FALSE)=基本情報!$D$6,O10597,"")),"")</f>
        <v/>
      </c>
    </row>
    <row r="10598" spans="15:16" x14ac:dyDescent="0.15">
      <c r="O10598">
        <v>10597</v>
      </c>
      <c r="P10598" t="str">
        <f>IFERROR(IF(COUNTIF(個人情報!$BI$5:$BI$401,"登録番号" &amp; リスト!O10598)&gt;=1,"",IF(VLOOKUP(O10598,登録者リスト!$A$1:$D$43729,4,FALSE)=基本情報!$D$6,O10598,"")),"")</f>
        <v/>
      </c>
    </row>
    <row r="10599" spans="15:16" x14ac:dyDescent="0.15">
      <c r="O10599">
        <v>10598</v>
      </c>
      <c r="P10599" t="str">
        <f>IFERROR(IF(COUNTIF(個人情報!$BI$5:$BI$401,"登録番号" &amp; リスト!O10599)&gt;=1,"",IF(VLOOKUP(O10599,登録者リスト!$A$1:$D$43729,4,FALSE)=基本情報!$D$6,O10599,"")),"")</f>
        <v/>
      </c>
    </row>
    <row r="10600" spans="15:16" x14ac:dyDescent="0.15">
      <c r="O10600">
        <v>10599</v>
      </c>
      <c r="P10600" t="str">
        <f>IFERROR(IF(COUNTIF(個人情報!$BI$5:$BI$401,"登録番号" &amp; リスト!O10600)&gt;=1,"",IF(VLOOKUP(O10600,登録者リスト!$A$1:$D$43729,4,FALSE)=基本情報!$D$6,O10600,"")),"")</f>
        <v/>
      </c>
    </row>
    <row r="10601" spans="15:16" x14ac:dyDescent="0.15">
      <c r="O10601">
        <v>10600</v>
      </c>
      <c r="P10601" t="str">
        <f>IFERROR(IF(COUNTIF(個人情報!$BI$5:$BI$401,"登録番号" &amp; リスト!O10601)&gt;=1,"",IF(VLOOKUP(O10601,登録者リスト!$A$1:$D$43729,4,FALSE)=基本情報!$D$6,O10601,"")),"")</f>
        <v/>
      </c>
    </row>
    <row r="10602" spans="15:16" x14ac:dyDescent="0.15">
      <c r="O10602">
        <v>10601</v>
      </c>
      <c r="P10602" t="str">
        <f>IFERROR(IF(COUNTIF(個人情報!$BI$5:$BI$401,"登録番号" &amp; リスト!O10602)&gt;=1,"",IF(VLOOKUP(O10602,登録者リスト!$A$1:$D$43729,4,FALSE)=基本情報!$D$6,O10602,"")),"")</f>
        <v/>
      </c>
    </row>
    <row r="10603" spans="15:16" x14ac:dyDescent="0.15">
      <c r="O10603">
        <v>10602</v>
      </c>
      <c r="P10603" t="str">
        <f>IFERROR(IF(COUNTIF(個人情報!$BI$5:$BI$401,"登録番号" &amp; リスト!O10603)&gt;=1,"",IF(VLOOKUP(O10603,登録者リスト!$A$1:$D$43729,4,FALSE)=基本情報!$D$6,O10603,"")),"")</f>
        <v/>
      </c>
    </row>
    <row r="10604" spans="15:16" x14ac:dyDescent="0.15">
      <c r="O10604">
        <v>10603</v>
      </c>
      <c r="P10604" t="str">
        <f>IFERROR(IF(COUNTIF(個人情報!$BI$5:$BI$401,"登録番号" &amp; リスト!O10604)&gt;=1,"",IF(VLOOKUP(O10604,登録者リスト!$A$1:$D$43729,4,FALSE)=基本情報!$D$6,O10604,"")),"")</f>
        <v/>
      </c>
    </row>
    <row r="10605" spans="15:16" x14ac:dyDescent="0.15">
      <c r="O10605">
        <v>10604</v>
      </c>
      <c r="P10605" t="str">
        <f>IFERROR(IF(COUNTIF(個人情報!$BI$5:$BI$401,"登録番号" &amp; リスト!O10605)&gt;=1,"",IF(VLOOKUP(O10605,登録者リスト!$A$1:$D$43729,4,FALSE)=基本情報!$D$6,O10605,"")),"")</f>
        <v/>
      </c>
    </row>
    <row r="10606" spans="15:16" x14ac:dyDescent="0.15">
      <c r="O10606">
        <v>10605</v>
      </c>
      <c r="P10606" t="str">
        <f>IFERROR(IF(COUNTIF(個人情報!$BI$5:$BI$401,"登録番号" &amp; リスト!O10606)&gt;=1,"",IF(VLOOKUP(O10606,登録者リスト!$A$1:$D$43729,4,FALSE)=基本情報!$D$6,O10606,"")),"")</f>
        <v/>
      </c>
    </row>
    <row r="10607" spans="15:16" x14ac:dyDescent="0.15">
      <c r="O10607">
        <v>10606</v>
      </c>
      <c r="P10607" t="str">
        <f>IFERROR(IF(COUNTIF(個人情報!$BI$5:$BI$401,"登録番号" &amp; リスト!O10607)&gt;=1,"",IF(VLOOKUP(O10607,登録者リスト!$A$1:$D$43729,4,FALSE)=基本情報!$D$6,O10607,"")),"")</f>
        <v/>
      </c>
    </row>
    <row r="10608" spans="15:16" x14ac:dyDescent="0.15">
      <c r="O10608">
        <v>10607</v>
      </c>
      <c r="P10608" t="str">
        <f>IFERROR(IF(COUNTIF(個人情報!$BI$5:$BI$401,"登録番号" &amp; リスト!O10608)&gt;=1,"",IF(VLOOKUP(O10608,登録者リスト!$A$1:$D$43729,4,FALSE)=基本情報!$D$6,O10608,"")),"")</f>
        <v/>
      </c>
    </row>
    <row r="10609" spans="15:16" x14ac:dyDescent="0.15">
      <c r="O10609">
        <v>10608</v>
      </c>
      <c r="P10609" t="str">
        <f>IFERROR(IF(COUNTIF(個人情報!$BI$5:$BI$401,"登録番号" &amp; リスト!O10609)&gt;=1,"",IF(VLOOKUP(O10609,登録者リスト!$A$1:$D$43729,4,FALSE)=基本情報!$D$6,O10609,"")),"")</f>
        <v/>
      </c>
    </row>
    <row r="10610" spans="15:16" x14ac:dyDescent="0.15">
      <c r="O10610">
        <v>10609</v>
      </c>
      <c r="P10610" t="str">
        <f>IFERROR(IF(COUNTIF(個人情報!$BI$5:$BI$401,"登録番号" &amp; リスト!O10610)&gt;=1,"",IF(VLOOKUP(O10610,登録者リスト!$A$1:$D$43729,4,FALSE)=基本情報!$D$6,O10610,"")),"")</f>
        <v/>
      </c>
    </row>
    <row r="10611" spans="15:16" x14ac:dyDescent="0.15">
      <c r="O10611">
        <v>10610</v>
      </c>
      <c r="P10611" t="str">
        <f>IFERROR(IF(COUNTIF(個人情報!$BI$5:$BI$401,"登録番号" &amp; リスト!O10611)&gt;=1,"",IF(VLOOKUP(O10611,登録者リスト!$A$1:$D$43729,4,FALSE)=基本情報!$D$6,O10611,"")),"")</f>
        <v/>
      </c>
    </row>
    <row r="10612" spans="15:16" x14ac:dyDescent="0.15">
      <c r="O10612">
        <v>10611</v>
      </c>
      <c r="P10612" t="str">
        <f>IFERROR(IF(COUNTIF(個人情報!$BI$5:$BI$401,"登録番号" &amp; リスト!O10612)&gt;=1,"",IF(VLOOKUP(O10612,登録者リスト!$A$1:$D$43729,4,FALSE)=基本情報!$D$6,O10612,"")),"")</f>
        <v/>
      </c>
    </row>
    <row r="10613" spans="15:16" x14ac:dyDescent="0.15">
      <c r="O10613">
        <v>10612</v>
      </c>
      <c r="P10613" t="str">
        <f>IFERROR(IF(COUNTIF(個人情報!$BI$5:$BI$401,"登録番号" &amp; リスト!O10613)&gt;=1,"",IF(VLOOKUP(O10613,登録者リスト!$A$1:$D$43729,4,FALSE)=基本情報!$D$6,O10613,"")),"")</f>
        <v/>
      </c>
    </row>
    <row r="10614" spans="15:16" x14ac:dyDescent="0.15">
      <c r="O10614">
        <v>10613</v>
      </c>
      <c r="P10614" t="str">
        <f>IFERROR(IF(COUNTIF(個人情報!$BI$5:$BI$401,"登録番号" &amp; リスト!O10614)&gt;=1,"",IF(VLOOKUP(O10614,登録者リスト!$A$1:$D$43729,4,FALSE)=基本情報!$D$6,O10614,"")),"")</f>
        <v/>
      </c>
    </row>
    <row r="10615" spans="15:16" x14ac:dyDescent="0.15">
      <c r="O10615">
        <v>10614</v>
      </c>
      <c r="P10615" t="str">
        <f>IFERROR(IF(COUNTIF(個人情報!$BI$5:$BI$401,"登録番号" &amp; リスト!O10615)&gt;=1,"",IF(VLOOKUP(O10615,登録者リスト!$A$1:$D$43729,4,FALSE)=基本情報!$D$6,O10615,"")),"")</f>
        <v/>
      </c>
    </row>
    <row r="10616" spans="15:16" x14ac:dyDescent="0.15">
      <c r="O10616">
        <v>10615</v>
      </c>
      <c r="P10616" t="str">
        <f>IFERROR(IF(COUNTIF(個人情報!$BI$5:$BI$401,"登録番号" &amp; リスト!O10616)&gt;=1,"",IF(VLOOKUP(O10616,登録者リスト!$A$1:$D$43729,4,FALSE)=基本情報!$D$6,O10616,"")),"")</f>
        <v/>
      </c>
    </row>
    <row r="10617" spans="15:16" x14ac:dyDescent="0.15">
      <c r="O10617">
        <v>10616</v>
      </c>
      <c r="P10617" t="str">
        <f>IFERROR(IF(COUNTIF(個人情報!$BI$5:$BI$401,"登録番号" &amp; リスト!O10617)&gt;=1,"",IF(VLOOKUP(O10617,登録者リスト!$A$1:$D$43729,4,FALSE)=基本情報!$D$6,O10617,"")),"")</f>
        <v/>
      </c>
    </row>
    <row r="10618" spans="15:16" x14ac:dyDescent="0.15">
      <c r="O10618">
        <v>10617</v>
      </c>
      <c r="P10618" t="str">
        <f>IFERROR(IF(COUNTIF(個人情報!$BI$5:$BI$401,"登録番号" &amp; リスト!O10618)&gt;=1,"",IF(VLOOKUP(O10618,登録者リスト!$A$1:$D$43729,4,FALSE)=基本情報!$D$6,O10618,"")),"")</f>
        <v/>
      </c>
    </row>
    <row r="10619" spans="15:16" x14ac:dyDescent="0.15">
      <c r="O10619">
        <v>10618</v>
      </c>
      <c r="P10619" t="str">
        <f>IFERROR(IF(COUNTIF(個人情報!$BI$5:$BI$401,"登録番号" &amp; リスト!O10619)&gt;=1,"",IF(VLOOKUP(O10619,登録者リスト!$A$1:$D$43729,4,FALSE)=基本情報!$D$6,O10619,"")),"")</f>
        <v/>
      </c>
    </row>
    <row r="10620" spans="15:16" x14ac:dyDescent="0.15">
      <c r="O10620">
        <v>10619</v>
      </c>
      <c r="P10620" t="str">
        <f>IFERROR(IF(COUNTIF(個人情報!$BI$5:$BI$401,"登録番号" &amp; リスト!O10620)&gt;=1,"",IF(VLOOKUP(O10620,登録者リスト!$A$1:$D$43729,4,FALSE)=基本情報!$D$6,O10620,"")),"")</f>
        <v/>
      </c>
    </row>
    <row r="10621" spans="15:16" x14ac:dyDescent="0.15">
      <c r="O10621">
        <v>10620</v>
      </c>
      <c r="P10621" t="str">
        <f>IFERROR(IF(COUNTIF(個人情報!$BI$5:$BI$401,"登録番号" &amp; リスト!O10621)&gt;=1,"",IF(VLOOKUP(O10621,登録者リスト!$A$1:$D$43729,4,FALSE)=基本情報!$D$6,O10621,"")),"")</f>
        <v/>
      </c>
    </row>
    <row r="10622" spans="15:16" x14ac:dyDescent="0.15">
      <c r="O10622">
        <v>10621</v>
      </c>
      <c r="P10622" t="str">
        <f>IFERROR(IF(COUNTIF(個人情報!$BI$5:$BI$401,"登録番号" &amp; リスト!O10622)&gt;=1,"",IF(VLOOKUP(O10622,登録者リスト!$A$1:$D$43729,4,FALSE)=基本情報!$D$6,O10622,"")),"")</f>
        <v/>
      </c>
    </row>
    <row r="10623" spans="15:16" x14ac:dyDescent="0.15">
      <c r="O10623">
        <v>10622</v>
      </c>
      <c r="P10623" t="str">
        <f>IFERROR(IF(COUNTIF(個人情報!$BI$5:$BI$401,"登録番号" &amp; リスト!O10623)&gt;=1,"",IF(VLOOKUP(O10623,登録者リスト!$A$1:$D$43729,4,FALSE)=基本情報!$D$6,O10623,"")),"")</f>
        <v/>
      </c>
    </row>
    <row r="10624" spans="15:16" x14ac:dyDescent="0.15">
      <c r="O10624">
        <v>10623</v>
      </c>
      <c r="P10624" t="str">
        <f>IFERROR(IF(COUNTIF(個人情報!$BI$5:$BI$401,"登録番号" &amp; リスト!O10624)&gt;=1,"",IF(VLOOKUP(O10624,登録者リスト!$A$1:$D$43729,4,FALSE)=基本情報!$D$6,O10624,"")),"")</f>
        <v/>
      </c>
    </row>
    <row r="10625" spans="15:16" x14ac:dyDescent="0.15">
      <c r="O10625">
        <v>10624</v>
      </c>
      <c r="P10625" t="str">
        <f>IFERROR(IF(COUNTIF(個人情報!$BI$5:$BI$401,"登録番号" &amp; リスト!O10625)&gt;=1,"",IF(VLOOKUP(O10625,登録者リスト!$A$1:$D$43729,4,FALSE)=基本情報!$D$6,O10625,"")),"")</f>
        <v/>
      </c>
    </row>
    <row r="10626" spans="15:16" x14ac:dyDescent="0.15">
      <c r="O10626">
        <v>10625</v>
      </c>
      <c r="P10626" t="str">
        <f>IFERROR(IF(COUNTIF(個人情報!$BI$5:$BI$401,"登録番号" &amp; リスト!O10626)&gt;=1,"",IF(VLOOKUP(O10626,登録者リスト!$A$1:$D$43729,4,FALSE)=基本情報!$D$6,O10626,"")),"")</f>
        <v/>
      </c>
    </row>
    <row r="10627" spans="15:16" x14ac:dyDescent="0.15">
      <c r="O10627">
        <v>10626</v>
      </c>
      <c r="P10627" t="str">
        <f>IFERROR(IF(COUNTIF(個人情報!$BI$5:$BI$401,"登録番号" &amp; リスト!O10627)&gt;=1,"",IF(VLOOKUP(O10627,登録者リスト!$A$1:$D$43729,4,FALSE)=基本情報!$D$6,O10627,"")),"")</f>
        <v/>
      </c>
    </row>
    <row r="10628" spans="15:16" x14ac:dyDescent="0.15">
      <c r="O10628">
        <v>10627</v>
      </c>
      <c r="P10628" t="str">
        <f>IFERROR(IF(COUNTIF(個人情報!$BI$5:$BI$401,"登録番号" &amp; リスト!O10628)&gt;=1,"",IF(VLOOKUP(O10628,登録者リスト!$A$1:$D$43729,4,FALSE)=基本情報!$D$6,O10628,"")),"")</f>
        <v/>
      </c>
    </row>
    <row r="10629" spans="15:16" x14ac:dyDescent="0.15">
      <c r="O10629">
        <v>10628</v>
      </c>
      <c r="P10629" t="str">
        <f>IFERROR(IF(COUNTIF(個人情報!$BI$5:$BI$401,"登録番号" &amp; リスト!O10629)&gt;=1,"",IF(VLOOKUP(O10629,登録者リスト!$A$1:$D$43729,4,FALSE)=基本情報!$D$6,O10629,"")),"")</f>
        <v/>
      </c>
    </row>
    <row r="10630" spans="15:16" x14ac:dyDescent="0.15">
      <c r="O10630">
        <v>10629</v>
      </c>
      <c r="P10630" t="str">
        <f>IFERROR(IF(COUNTIF(個人情報!$BI$5:$BI$401,"登録番号" &amp; リスト!O10630)&gt;=1,"",IF(VLOOKUP(O10630,登録者リスト!$A$1:$D$43729,4,FALSE)=基本情報!$D$6,O10630,"")),"")</f>
        <v/>
      </c>
    </row>
    <row r="10631" spans="15:16" x14ac:dyDescent="0.15">
      <c r="O10631">
        <v>10630</v>
      </c>
      <c r="P10631" t="str">
        <f>IFERROR(IF(COUNTIF(個人情報!$BI$5:$BI$401,"登録番号" &amp; リスト!O10631)&gt;=1,"",IF(VLOOKUP(O10631,登録者リスト!$A$1:$D$43729,4,FALSE)=基本情報!$D$6,O10631,"")),"")</f>
        <v/>
      </c>
    </row>
    <row r="10632" spans="15:16" x14ac:dyDescent="0.15">
      <c r="O10632">
        <v>10631</v>
      </c>
      <c r="P10632" t="str">
        <f>IFERROR(IF(COUNTIF(個人情報!$BI$5:$BI$401,"登録番号" &amp; リスト!O10632)&gt;=1,"",IF(VLOOKUP(O10632,登録者リスト!$A$1:$D$43729,4,FALSE)=基本情報!$D$6,O10632,"")),"")</f>
        <v/>
      </c>
    </row>
    <row r="10633" spans="15:16" x14ac:dyDescent="0.15">
      <c r="O10633">
        <v>10632</v>
      </c>
      <c r="P10633" t="str">
        <f>IFERROR(IF(COUNTIF(個人情報!$BI$5:$BI$401,"登録番号" &amp; リスト!O10633)&gt;=1,"",IF(VLOOKUP(O10633,登録者リスト!$A$1:$D$43729,4,FALSE)=基本情報!$D$6,O10633,"")),"")</f>
        <v/>
      </c>
    </row>
    <row r="10634" spans="15:16" x14ac:dyDescent="0.15">
      <c r="O10634">
        <v>10633</v>
      </c>
      <c r="P10634" t="str">
        <f>IFERROR(IF(COUNTIF(個人情報!$BI$5:$BI$401,"登録番号" &amp; リスト!O10634)&gt;=1,"",IF(VLOOKUP(O10634,登録者リスト!$A$1:$D$43729,4,FALSE)=基本情報!$D$6,O10634,"")),"")</f>
        <v/>
      </c>
    </row>
    <row r="10635" spans="15:16" x14ac:dyDescent="0.15">
      <c r="O10635">
        <v>10634</v>
      </c>
      <c r="P10635" t="str">
        <f>IFERROR(IF(COUNTIF(個人情報!$BI$5:$BI$401,"登録番号" &amp; リスト!O10635)&gt;=1,"",IF(VLOOKUP(O10635,登録者リスト!$A$1:$D$43729,4,FALSE)=基本情報!$D$6,O10635,"")),"")</f>
        <v/>
      </c>
    </row>
    <row r="10636" spans="15:16" x14ac:dyDescent="0.15">
      <c r="O10636">
        <v>10635</v>
      </c>
      <c r="P10636" t="str">
        <f>IFERROR(IF(COUNTIF(個人情報!$BI$5:$BI$401,"登録番号" &amp; リスト!O10636)&gt;=1,"",IF(VLOOKUP(O10636,登録者リスト!$A$1:$D$43729,4,FALSE)=基本情報!$D$6,O10636,"")),"")</f>
        <v/>
      </c>
    </row>
    <row r="10637" spans="15:16" x14ac:dyDescent="0.15">
      <c r="O10637">
        <v>10636</v>
      </c>
      <c r="P10637" t="str">
        <f>IFERROR(IF(COUNTIF(個人情報!$BI$5:$BI$401,"登録番号" &amp; リスト!O10637)&gt;=1,"",IF(VLOOKUP(O10637,登録者リスト!$A$1:$D$43729,4,FALSE)=基本情報!$D$6,O10637,"")),"")</f>
        <v/>
      </c>
    </row>
    <row r="10638" spans="15:16" x14ac:dyDescent="0.15">
      <c r="O10638">
        <v>10637</v>
      </c>
      <c r="P10638" t="str">
        <f>IFERROR(IF(COUNTIF(個人情報!$BI$5:$BI$401,"登録番号" &amp; リスト!O10638)&gt;=1,"",IF(VLOOKUP(O10638,登録者リスト!$A$1:$D$43729,4,FALSE)=基本情報!$D$6,O10638,"")),"")</f>
        <v/>
      </c>
    </row>
    <row r="10639" spans="15:16" x14ac:dyDescent="0.15">
      <c r="O10639">
        <v>10638</v>
      </c>
      <c r="P10639" t="str">
        <f>IFERROR(IF(COUNTIF(個人情報!$BI$5:$BI$401,"登録番号" &amp; リスト!O10639)&gt;=1,"",IF(VLOOKUP(O10639,登録者リスト!$A$1:$D$43729,4,FALSE)=基本情報!$D$6,O10639,"")),"")</f>
        <v/>
      </c>
    </row>
    <row r="10640" spans="15:16" x14ac:dyDescent="0.15">
      <c r="O10640">
        <v>10639</v>
      </c>
      <c r="P10640" t="str">
        <f>IFERROR(IF(COUNTIF(個人情報!$BI$5:$BI$401,"登録番号" &amp; リスト!O10640)&gt;=1,"",IF(VLOOKUP(O10640,登録者リスト!$A$1:$D$43729,4,FALSE)=基本情報!$D$6,O10640,"")),"")</f>
        <v/>
      </c>
    </row>
    <row r="10641" spans="15:16" x14ac:dyDescent="0.15">
      <c r="O10641">
        <v>10640</v>
      </c>
      <c r="P10641" t="str">
        <f>IFERROR(IF(COUNTIF(個人情報!$BI$5:$BI$401,"登録番号" &amp; リスト!O10641)&gt;=1,"",IF(VLOOKUP(O10641,登録者リスト!$A$1:$D$43729,4,FALSE)=基本情報!$D$6,O10641,"")),"")</f>
        <v/>
      </c>
    </row>
    <row r="10642" spans="15:16" x14ac:dyDescent="0.15">
      <c r="O10642">
        <v>10641</v>
      </c>
      <c r="P10642" t="str">
        <f>IFERROR(IF(COUNTIF(個人情報!$BI$5:$BI$401,"登録番号" &amp; リスト!O10642)&gt;=1,"",IF(VLOOKUP(O10642,登録者リスト!$A$1:$D$43729,4,FALSE)=基本情報!$D$6,O10642,"")),"")</f>
        <v/>
      </c>
    </row>
    <row r="10643" spans="15:16" x14ac:dyDescent="0.15">
      <c r="O10643">
        <v>10642</v>
      </c>
      <c r="P10643" t="str">
        <f>IFERROR(IF(COUNTIF(個人情報!$BI$5:$BI$401,"登録番号" &amp; リスト!O10643)&gt;=1,"",IF(VLOOKUP(O10643,登録者リスト!$A$1:$D$43729,4,FALSE)=基本情報!$D$6,O10643,"")),"")</f>
        <v/>
      </c>
    </row>
    <row r="10644" spans="15:16" x14ac:dyDescent="0.15">
      <c r="O10644">
        <v>10643</v>
      </c>
      <c r="P10644" t="str">
        <f>IFERROR(IF(COUNTIF(個人情報!$BI$5:$BI$401,"登録番号" &amp; リスト!O10644)&gt;=1,"",IF(VLOOKUP(O10644,登録者リスト!$A$1:$D$43729,4,FALSE)=基本情報!$D$6,O10644,"")),"")</f>
        <v/>
      </c>
    </row>
    <row r="10645" spans="15:16" x14ac:dyDescent="0.15">
      <c r="O10645">
        <v>10644</v>
      </c>
      <c r="P10645" t="str">
        <f>IFERROR(IF(COUNTIF(個人情報!$BI$5:$BI$401,"登録番号" &amp; リスト!O10645)&gt;=1,"",IF(VLOOKUP(O10645,登録者リスト!$A$1:$D$43729,4,FALSE)=基本情報!$D$6,O10645,"")),"")</f>
        <v/>
      </c>
    </row>
    <row r="10646" spans="15:16" x14ac:dyDescent="0.15">
      <c r="O10646">
        <v>10645</v>
      </c>
      <c r="P10646" t="str">
        <f>IFERROR(IF(COUNTIF(個人情報!$BI$5:$BI$401,"登録番号" &amp; リスト!O10646)&gt;=1,"",IF(VLOOKUP(O10646,登録者リスト!$A$1:$D$43729,4,FALSE)=基本情報!$D$6,O10646,"")),"")</f>
        <v/>
      </c>
    </row>
    <row r="10647" spans="15:16" x14ac:dyDescent="0.15">
      <c r="O10647">
        <v>10646</v>
      </c>
      <c r="P10647" t="str">
        <f>IFERROR(IF(COUNTIF(個人情報!$BI$5:$BI$401,"登録番号" &amp; リスト!O10647)&gt;=1,"",IF(VLOOKUP(O10647,登録者リスト!$A$1:$D$43729,4,FALSE)=基本情報!$D$6,O10647,"")),"")</f>
        <v/>
      </c>
    </row>
    <row r="10648" spans="15:16" x14ac:dyDescent="0.15">
      <c r="O10648">
        <v>10647</v>
      </c>
      <c r="P10648" t="str">
        <f>IFERROR(IF(COUNTIF(個人情報!$BI$5:$BI$401,"登録番号" &amp; リスト!O10648)&gt;=1,"",IF(VLOOKUP(O10648,登録者リスト!$A$1:$D$43729,4,FALSE)=基本情報!$D$6,O10648,"")),"")</f>
        <v/>
      </c>
    </row>
    <row r="10649" spans="15:16" x14ac:dyDescent="0.15">
      <c r="O10649">
        <v>10648</v>
      </c>
      <c r="P10649" t="str">
        <f>IFERROR(IF(COUNTIF(個人情報!$BI$5:$BI$401,"登録番号" &amp; リスト!O10649)&gt;=1,"",IF(VLOOKUP(O10649,登録者リスト!$A$1:$D$43729,4,FALSE)=基本情報!$D$6,O10649,"")),"")</f>
        <v/>
      </c>
    </row>
    <row r="10650" spans="15:16" x14ac:dyDescent="0.15">
      <c r="O10650">
        <v>10649</v>
      </c>
      <c r="P10650" t="str">
        <f>IFERROR(IF(COUNTIF(個人情報!$BI$5:$BI$401,"登録番号" &amp; リスト!O10650)&gt;=1,"",IF(VLOOKUP(O10650,登録者リスト!$A$1:$D$43729,4,FALSE)=基本情報!$D$6,O10650,"")),"")</f>
        <v/>
      </c>
    </row>
    <row r="10651" spans="15:16" x14ac:dyDescent="0.15">
      <c r="O10651">
        <v>10650</v>
      </c>
      <c r="P10651" t="str">
        <f>IFERROR(IF(COUNTIF(個人情報!$BI$5:$BI$401,"登録番号" &amp; リスト!O10651)&gt;=1,"",IF(VLOOKUP(O10651,登録者リスト!$A$1:$D$43729,4,FALSE)=基本情報!$D$6,O10651,"")),"")</f>
        <v/>
      </c>
    </row>
    <row r="10652" spans="15:16" x14ac:dyDescent="0.15">
      <c r="O10652">
        <v>10651</v>
      </c>
      <c r="P10652" t="str">
        <f>IFERROR(IF(COUNTIF(個人情報!$BI$5:$BI$401,"登録番号" &amp; リスト!O10652)&gt;=1,"",IF(VLOOKUP(O10652,登録者リスト!$A$1:$D$43729,4,FALSE)=基本情報!$D$6,O10652,"")),"")</f>
        <v/>
      </c>
    </row>
    <row r="10653" spans="15:16" x14ac:dyDescent="0.15">
      <c r="O10653">
        <v>10652</v>
      </c>
      <c r="P10653" t="str">
        <f>IFERROR(IF(COUNTIF(個人情報!$BI$5:$BI$401,"登録番号" &amp; リスト!O10653)&gt;=1,"",IF(VLOOKUP(O10653,登録者リスト!$A$1:$D$43729,4,FALSE)=基本情報!$D$6,O10653,"")),"")</f>
        <v/>
      </c>
    </row>
    <row r="10654" spans="15:16" x14ac:dyDescent="0.15">
      <c r="O10654">
        <v>10653</v>
      </c>
      <c r="P10654" t="str">
        <f>IFERROR(IF(COUNTIF(個人情報!$BI$5:$BI$401,"登録番号" &amp; リスト!O10654)&gt;=1,"",IF(VLOOKUP(O10654,登録者リスト!$A$1:$D$43729,4,FALSE)=基本情報!$D$6,O10654,"")),"")</f>
        <v/>
      </c>
    </row>
    <row r="10655" spans="15:16" x14ac:dyDescent="0.15">
      <c r="O10655">
        <v>10654</v>
      </c>
      <c r="P10655" t="str">
        <f>IFERROR(IF(COUNTIF(個人情報!$BI$5:$BI$401,"登録番号" &amp; リスト!O10655)&gt;=1,"",IF(VLOOKUP(O10655,登録者リスト!$A$1:$D$43729,4,FALSE)=基本情報!$D$6,O10655,"")),"")</f>
        <v/>
      </c>
    </row>
    <row r="10656" spans="15:16" x14ac:dyDescent="0.15">
      <c r="O10656">
        <v>10655</v>
      </c>
      <c r="P10656" t="str">
        <f>IFERROR(IF(COUNTIF(個人情報!$BI$5:$BI$401,"登録番号" &amp; リスト!O10656)&gt;=1,"",IF(VLOOKUP(O10656,登録者リスト!$A$1:$D$43729,4,FALSE)=基本情報!$D$6,O10656,"")),"")</f>
        <v/>
      </c>
    </row>
    <row r="10657" spans="15:16" x14ac:dyDescent="0.15">
      <c r="O10657">
        <v>10656</v>
      </c>
      <c r="P10657" t="str">
        <f>IFERROR(IF(COUNTIF(個人情報!$BI$5:$BI$401,"登録番号" &amp; リスト!O10657)&gt;=1,"",IF(VLOOKUP(O10657,登録者リスト!$A$1:$D$43729,4,FALSE)=基本情報!$D$6,O10657,"")),"")</f>
        <v/>
      </c>
    </row>
    <row r="10658" spans="15:16" x14ac:dyDescent="0.15">
      <c r="O10658">
        <v>10657</v>
      </c>
      <c r="P10658" t="str">
        <f>IFERROR(IF(COUNTIF(個人情報!$BI$5:$BI$401,"登録番号" &amp; リスト!O10658)&gt;=1,"",IF(VLOOKUP(O10658,登録者リスト!$A$1:$D$43729,4,FALSE)=基本情報!$D$6,O10658,"")),"")</f>
        <v/>
      </c>
    </row>
    <row r="10659" spans="15:16" x14ac:dyDescent="0.15">
      <c r="O10659">
        <v>10658</v>
      </c>
      <c r="P10659" t="str">
        <f>IFERROR(IF(COUNTIF(個人情報!$BI$5:$BI$401,"登録番号" &amp; リスト!O10659)&gt;=1,"",IF(VLOOKUP(O10659,登録者リスト!$A$1:$D$43729,4,FALSE)=基本情報!$D$6,O10659,"")),"")</f>
        <v/>
      </c>
    </row>
    <row r="10660" spans="15:16" x14ac:dyDescent="0.15">
      <c r="O10660">
        <v>10659</v>
      </c>
      <c r="P10660" t="str">
        <f>IFERROR(IF(COUNTIF(個人情報!$BI$5:$BI$401,"登録番号" &amp; リスト!O10660)&gt;=1,"",IF(VLOOKUP(O10660,登録者リスト!$A$1:$D$43729,4,FALSE)=基本情報!$D$6,O10660,"")),"")</f>
        <v/>
      </c>
    </row>
    <row r="10661" spans="15:16" x14ac:dyDescent="0.15">
      <c r="O10661">
        <v>10660</v>
      </c>
      <c r="P10661" t="str">
        <f>IFERROR(IF(COUNTIF(個人情報!$BI$5:$BI$401,"登録番号" &amp; リスト!O10661)&gt;=1,"",IF(VLOOKUP(O10661,登録者リスト!$A$1:$D$43729,4,FALSE)=基本情報!$D$6,O10661,"")),"")</f>
        <v/>
      </c>
    </row>
    <row r="10662" spans="15:16" x14ac:dyDescent="0.15">
      <c r="O10662">
        <v>10661</v>
      </c>
      <c r="P10662" t="str">
        <f>IFERROR(IF(COUNTIF(個人情報!$BI$5:$BI$401,"登録番号" &amp; リスト!O10662)&gt;=1,"",IF(VLOOKUP(O10662,登録者リスト!$A$1:$D$43729,4,FALSE)=基本情報!$D$6,O10662,"")),"")</f>
        <v/>
      </c>
    </row>
    <row r="10663" spans="15:16" x14ac:dyDescent="0.15">
      <c r="O10663">
        <v>10662</v>
      </c>
      <c r="P10663" t="str">
        <f>IFERROR(IF(COUNTIF(個人情報!$BI$5:$BI$401,"登録番号" &amp; リスト!O10663)&gt;=1,"",IF(VLOOKUP(O10663,登録者リスト!$A$1:$D$43729,4,FALSE)=基本情報!$D$6,O10663,"")),"")</f>
        <v/>
      </c>
    </row>
    <row r="10664" spans="15:16" x14ac:dyDescent="0.15">
      <c r="O10664">
        <v>10663</v>
      </c>
      <c r="P10664" t="str">
        <f>IFERROR(IF(COUNTIF(個人情報!$BI$5:$BI$401,"登録番号" &amp; リスト!O10664)&gt;=1,"",IF(VLOOKUP(O10664,登録者リスト!$A$1:$D$43729,4,FALSE)=基本情報!$D$6,O10664,"")),"")</f>
        <v/>
      </c>
    </row>
    <row r="10665" spans="15:16" x14ac:dyDescent="0.15">
      <c r="O10665">
        <v>10664</v>
      </c>
      <c r="P10665" t="str">
        <f>IFERROR(IF(COUNTIF(個人情報!$BI$5:$BI$401,"登録番号" &amp; リスト!O10665)&gt;=1,"",IF(VLOOKUP(O10665,登録者リスト!$A$1:$D$43729,4,FALSE)=基本情報!$D$6,O10665,"")),"")</f>
        <v/>
      </c>
    </row>
    <row r="10666" spans="15:16" x14ac:dyDescent="0.15">
      <c r="O10666">
        <v>10665</v>
      </c>
      <c r="P10666" t="str">
        <f>IFERROR(IF(COUNTIF(個人情報!$BI$5:$BI$401,"登録番号" &amp; リスト!O10666)&gt;=1,"",IF(VLOOKUP(O10666,登録者リスト!$A$1:$D$43729,4,FALSE)=基本情報!$D$6,O10666,"")),"")</f>
        <v/>
      </c>
    </row>
    <row r="10667" spans="15:16" x14ac:dyDescent="0.15">
      <c r="O10667">
        <v>10666</v>
      </c>
      <c r="P10667" t="str">
        <f>IFERROR(IF(COUNTIF(個人情報!$BI$5:$BI$401,"登録番号" &amp; リスト!O10667)&gt;=1,"",IF(VLOOKUP(O10667,登録者リスト!$A$1:$D$43729,4,FALSE)=基本情報!$D$6,O10667,"")),"")</f>
        <v/>
      </c>
    </row>
    <row r="10668" spans="15:16" x14ac:dyDescent="0.15">
      <c r="O10668">
        <v>10667</v>
      </c>
      <c r="P10668" t="str">
        <f>IFERROR(IF(COUNTIF(個人情報!$BI$5:$BI$401,"登録番号" &amp; リスト!O10668)&gt;=1,"",IF(VLOOKUP(O10668,登録者リスト!$A$1:$D$43729,4,FALSE)=基本情報!$D$6,O10668,"")),"")</f>
        <v/>
      </c>
    </row>
    <row r="10669" spans="15:16" x14ac:dyDescent="0.15">
      <c r="O10669">
        <v>10668</v>
      </c>
      <c r="P10669" t="str">
        <f>IFERROR(IF(COUNTIF(個人情報!$BI$5:$BI$401,"登録番号" &amp; リスト!O10669)&gt;=1,"",IF(VLOOKUP(O10669,登録者リスト!$A$1:$D$43729,4,FALSE)=基本情報!$D$6,O10669,"")),"")</f>
        <v/>
      </c>
    </row>
    <row r="10670" spans="15:16" x14ac:dyDescent="0.15">
      <c r="O10670">
        <v>10669</v>
      </c>
      <c r="P10670" t="str">
        <f>IFERROR(IF(COUNTIF(個人情報!$BI$5:$BI$401,"登録番号" &amp; リスト!O10670)&gt;=1,"",IF(VLOOKUP(O10670,登録者リスト!$A$1:$D$43729,4,FALSE)=基本情報!$D$6,O10670,"")),"")</f>
        <v/>
      </c>
    </row>
    <row r="10671" spans="15:16" x14ac:dyDescent="0.15">
      <c r="O10671">
        <v>10670</v>
      </c>
      <c r="P10671" t="str">
        <f>IFERROR(IF(COUNTIF(個人情報!$BI$5:$BI$401,"登録番号" &amp; リスト!O10671)&gt;=1,"",IF(VLOOKUP(O10671,登録者リスト!$A$1:$D$43729,4,FALSE)=基本情報!$D$6,O10671,"")),"")</f>
        <v/>
      </c>
    </row>
    <row r="10672" spans="15:16" x14ac:dyDescent="0.15">
      <c r="O10672">
        <v>10671</v>
      </c>
      <c r="P10672" t="str">
        <f>IFERROR(IF(COUNTIF(個人情報!$BI$5:$BI$401,"登録番号" &amp; リスト!O10672)&gt;=1,"",IF(VLOOKUP(O10672,登録者リスト!$A$1:$D$43729,4,FALSE)=基本情報!$D$6,O10672,"")),"")</f>
        <v/>
      </c>
    </row>
    <row r="10673" spans="15:16" x14ac:dyDescent="0.15">
      <c r="O10673">
        <v>10672</v>
      </c>
      <c r="P10673" t="str">
        <f>IFERROR(IF(COUNTIF(個人情報!$BI$5:$BI$401,"登録番号" &amp; リスト!O10673)&gt;=1,"",IF(VLOOKUP(O10673,登録者リスト!$A$1:$D$43729,4,FALSE)=基本情報!$D$6,O10673,"")),"")</f>
        <v/>
      </c>
    </row>
    <row r="10674" spans="15:16" x14ac:dyDescent="0.15">
      <c r="O10674">
        <v>10673</v>
      </c>
      <c r="P10674" t="str">
        <f>IFERROR(IF(COUNTIF(個人情報!$BI$5:$BI$401,"登録番号" &amp; リスト!O10674)&gt;=1,"",IF(VLOOKUP(O10674,登録者リスト!$A$1:$D$43729,4,FALSE)=基本情報!$D$6,O10674,"")),"")</f>
        <v/>
      </c>
    </row>
    <row r="10675" spans="15:16" x14ac:dyDescent="0.15">
      <c r="O10675">
        <v>10674</v>
      </c>
      <c r="P10675" t="str">
        <f>IFERROR(IF(COUNTIF(個人情報!$BI$5:$BI$401,"登録番号" &amp; リスト!O10675)&gt;=1,"",IF(VLOOKUP(O10675,登録者リスト!$A$1:$D$43729,4,FALSE)=基本情報!$D$6,O10675,"")),"")</f>
        <v/>
      </c>
    </row>
    <row r="10676" spans="15:16" x14ac:dyDescent="0.15">
      <c r="O10676">
        <v>10675</v>
      </c>
      <c r="P10676" t="str">
        <f>IFERROR(IF(COUNTIF(個人情報!$BI$5:$BI$401,"登録番号" &amp; リスト!O10676)&gt;=1,"",IF(VLOOKUP(O10676,登録者リスト!$A$1:$D$43729,4,FALSE)=基本情報!$D$6,O10676,"")),"")</f>
        <v/>
      </c>
    </row>
    <row r="10677" spans="15:16" x14ac:dyDescent="0.15">
      <c r="O10677">
        <v>10676</v>
      </c>
      <c r="P10677" t="str">
        <f>IFERROR(IF(COUNTIF(個人情報!$BI$5:$BI$401,"登録番号" &amp; リスト!O10677)&gt;=1,"",IF(VLOOKUP(O10677,登録者リスト!$A$1:$D$43729,4,FALSE)=基本情報!$D$6,O10677,"")),"")</f>
        <v/>
      </c>
    </row>
    <row r="10678" spans="15:16" x14ac:dyDescent="0.15">
      <c r="O10678">
        <v>10677</v>
      </c>
      <c r="P10678" t="str">
        <f>IFERROR(IF(COUNTIF(個人情報!$BI$5:$BI$401,"登録番号" &amp; リスト!O10678)&gt;=1,"",IF(VLOOKUP(O10678,登録者リスト!$A$1:$D$43729,4,FALSE)=基本情報!$D$6,O10678,"")),"")</f>
        <v/>
      </c>
    </row>
    <row r="10679" spans="15:16" x14ac:dyDescent="0.15">
      <c r="O10679">
        <v>10678</v>
      </c>
      <c r="P10679" t="str">
        <f>IFERROR(IF(COUNTIF(個人情報!$BI$5:$BI$401,"登録番号" &amp; リスト!O10679)&gt;=1,"",IF(VLOOKUP(O10679,登録者リスト!$A$1:$D$43729,4,FALSE)=基本情報!$D$6,O10679,"")),"")</f>
        <v/>
      </c>
    </row>
    <row r="10680" spans="15:16" x14ac:dyDescent="0.15">
      <c r="O10680">
        <v>10679</v>
      </c>
      <c r="P10680" t="str">
        <f>IFERROR(IF(COUNTIF(個人情報!$BI$5:$BI$401,"登録番号" &amp; リスト!O10680)&gt;=1,"",IF(VLOOKUP(O10680,登録者リスト!$A$1:$D$43729,4,FALSE)=基本情報!$D$6,O10680,"")),"")</f>
        <v/>
      </c>
    </row>
    <row r="10681" spans="15:16" x14ac:dyDescent="0.15">
      <c r="O10681">
        <v>10680</v>
      </c>
      <c r="P10681" t="str">
        <f>IFERROR(IF(COUNTIF(個人情報!$BI$5:$BI$401,"登録番号" &amp; リスト!O10681)&gt;=1,"",IF(VLOOKUP(O10681,登録者リスト!$A$1:$D$43729,4,FALSE)=基本情報!$D$6,O10681,"")),"")</f>
        <v/>
      </c>
    </row>
    <row r="10682" spans="15:16" x14ac:dyDescent="0.15">
      <c r="O10682">
        <v>10681</v>
      </c>
      <c r="P10682" t="str">
        <f>IFERROR(IF(COUNTIF(個人情報!$BI$5:$BI$401,"登録番号" &amp; リスト!O10682)&gt;=1,"",IF(VLOOKUP(O10682,登録者リスト!$A$1:$D$43729,4,FALSE)=基本情報!$D$6,O10682,"")),"")</f>
        <v/>
      </c>
    </row>
    <row r="10683" spans="15:16" x14ac:dyDescent="0.15">
      <c r="O10683">
        <v>10682</v>
      </c>
      <c r="P10683" t="str">
        <f>IFERROR(IF(COUNTIF(個人情報!$BI$5:$BI$401,"登録番号" &amp; リスト!O10683)&gt;=1,"",IF(VLOOKUP(O10683,登録者リスト!$A$1:$D$43729,4,FALSE)=基本情報!$D$6,O10683,"")),"")</f>
        <v/>
      </c>
    </row>
    <row r="10684" spans="15:16" x14ac:dyDescent="0.15">
      <c r="O10684">
        <v>10683</v>
      </c>
      <c r="P10684" t="str">
        <f>IFERROR(IF(COUNTIF(個人情報!$BI$5:$BI$401,"登録番号" &amp; リスト!O10684)&gt;=1,"",IF(VLOOKUP(O10684,登録者リスト!$A$1:$D$43729,4,FALSE)=基本情報!$D$6,O10684,"")),"")</f>
        <v/>
      </c>
    </row>
    <row r="10685" spans="15:16" x14ac:dyDescent="0.15">
      <c r="O10685">
        <v>10684</v>
      </c>
      <c r="P10685" t="str">
        <f>IFERROR(IF(COUNTIF(個人情報!$BI$5:$BI$401,"登録番号" &amp; リスト!O10685)&gt;=1,"",IF(VLOOKUP(O10685,登録者リスト!$A$1:$D$43729,4,FALSE)=基本情報!$D$6,O10685,"")),"")</f>
        <v/>
      </c>
    </row>
    <row r="10686" spans="15:16" x14ac:dyDescent="0.15">
      <c r="O10686">
        <v>10685</v>
      </c>
      <c r="P10686" t="str">
        <f>IFERROR(IF(COUNTIF(個人情報!$BI$5:$BI$401,"登録番号" &amp; リスト!O10686)&gt;=1,"",IF(VLOOKUP(O10686,登録者リスト!$A$1:$D$43729,4,FALSE)=基本情報!$D$6,O10686,"")),"")</f>
        <v/>
      </c>
    </row>
    <row r="10687" spans="15:16" x14ac:dyDescent="0.15">
      <c r="O10687">
        <v>10686</v>
      </c>
      <c r="P10687" t="str">
        <f>IFERROR(IF(COUNTIF(個人情報!$BI$5:$BI$401,"登録番号" &amp; リスト!O10687)&gt;=1,"",IF(VLOOKUP(O10687,登録者リスト!$A$1:$D$43729,4,FALSE)=基本情報!$D$6,O10687,"")),"")</f>
        <v/>
      </c>
    </row>
    <row r="10688" spans="15:16" x14ac:dyDescent="0.15">
      <c r="O10688">
        <v>10687</v>
      </c>
      <c r="P10688" t="str">
        <f>IFERROR(IF(COUNTIF(個人情報!$BI$5:$BI$401,"登録番号" &amp; リスト!O10688)&gt;=1,"",IF(VLOOKUP(O10688,登録者リスト!$A$1:$D$43729,4,FALSE)=基本情報!$D$6,O10688,"")),"")</f>
        <v/>
      </c>
    </row>
    <row r="10689" spans="15:16" x14ac:dyDescent="0.15">
      <c r="O10689">
        <v>10688</v>
      </c>
      <c r="P10689" t="str">
        <f>IFERROR(IF(COUNTIF(個人情報!$BI$5:$BI$401,"登録番号" &amp; リスト!O10689)&gt;=1,"",IF(VLOOKUP(O10689,登録者リスト!$A$1:$D$43729,4,FALSE)=基本情報!$D$6,O10689,"")),"")</f>
        <v/>
      </c>
    </row>
    <row r="10690" spans="15:16" x14ac:dyDescent="0.15">
      <c r="O10690">
        <v>10689</v>
      </c>
      <c r="P10690" t="str">
        <f>IFERROR(IF(COUNTIF(個人情報!$BI$5:$BI$401,"登録番号" &amp; リスト!O10690)&gt;=1,"",IF(VLOOKUP(O10690,登録者リスト!$A$1:$D$43729,4,FALSE)=基本情報!$D$6,O10690,"")),"")</f>
        <v/>
      </c>
    </row>
    <row r="10691" spans="15:16" x14ac:dyDescent="0.15">
      <c r="O10691">
        <v>10690</v>
      </c>
      <c r="P10691" t="str">
        <f>IFERROR(IF(COUNTIF(個人情報!$BI$5:$BI$401,"登録番号" &amp; リスト!O10691)&gt;=1,"",IF(VLOOKUP(O10691,登録者リスト!$A$1:$D$43729,4,FALSE)=基本情報!$D$6,O10691,"")),"")</f>
        <v/>
      </c>
    </row>
    <row r="10692" spans="15:16" x14ac:dyDescent="0.15">
      <c r="O10692">
        <v>10691</v>
      </c>
      <c r="P10692" t="str">
        <f>IFERROR(IF(COUNTIF(個人情報!$BI$5:$BI$401,"登録番号" &amp; リスト!O10692)&gt;=1,"",IF(VLOOKUP(O10692,登録者リスト!$A$1:$D$43729,4,FALSE)=基本情報!$D$6,O10692,"")),"")</f>
        <v/>
      </c>
    </row>
    <row r="10693" spans="15:16" x14ac:dyDescent="0.15">
      <c r="O10693">
        <v>10692</v>
      </c>
      <c r="P10693" t="str">
        <f>IFERROR(IF(COUNTIF(個人情報!$BI$5:$BI$401,"登録番号" &amp; リスト!O10693)&gt;=1,"",IF(VLOOKUP(O10693,登録者リスト!$A$1:$D$43729,4,FALSE)=基本情報!$D$6,O10693,"")),"")</f>
        <v/>
      </c>
    </row>
    <row r="10694" spans="15:16" x14ac:dyDescent="0.15">
      <c r="O10694">
        <v>10693</v>
      </c>
      <c r="P10694" t="str">
        <f>IFERROR(IF(COUNTIF(個人情報!$BI$5:$BI$401,"登録番号" &amp; リスト!O10694)&gt;=1,"",IF(VLOOKUP(O10694,登録者リスト!$A$1:$D$43729,4,FALSE)=基本情報!$D$6,O10694,"")),"")</f>
        <v/>
      </c>
    </row>
    <row r="10695" spans="15:16" x14ac:dyDescent="0.15">
      <c r="O10695">
        <v>10694</v>
      </c>
      <c r="P10695" t="str">
        <f>IFERROR(IF(COUNTIF(個人情報!$BI$5:$BI$401,"登録番号" &amp; リスト!O10695)&gt;=1,"",IF(VLOOKUP(O10695,登録者リスト!$A$1:$D$43729,4,FALSE)=基本情報!$D$6,O10695,"")),"")</f>
        <v/>
      </c>
    </row>
    <row r="10696" spans="15:16" x14ac:dyDescent="0.15">
      <c r="O10696">
        <v>10695</v>
      </c>
      <c r="P10696" t="str">
        <f>IFERROR(IF(COUNTIF(個人情報!$BI$5:$BI$401,"登録番号" &amp; リスト!O10696)&gt;=1,"",IF(VLOOKUP(O10696,登録者リスト!$A$1:$D$43729,4,FALSE)=基本情報!$D$6,O10696,"")),"")</f>
        <v/>
      </c>
    </row>
    <row r="10697" spans="15:16" x14ac:dyDescent="0.15">
      <c r="O10697">
        <v>10696</v>
      </c>
      <c r="P10697" t="str">
        <f>IFERROR(IF(COUNTIF(個人情報!$BI$5:$BI$401,"登録番号" &amp; リスト!O10697)&gt;=1,"",IF(VLOOKUP(O10697,登録者リスト!$A$1:$D$43729,4,FALSE)=基本情報!$D$6,O10697,"")),"")</f>
        <v/>
      </c>
    </row>
    <row r="10698" spans="15:16" x14ac:dyDescent="0.15">
      <c r="O10698">
        <v>10697</v>
      </c>
      <c r="P10698" t="str">
        <f>IFERROR(IF(COUNTIF(個人情報!$BI$5:$BI$401,"登録番号" &amp; リスト!O10698)&gt;=1,"",IF(VLOOKUP(O10698,登録者リスト!$A$1:$D$43729,4,FALSE)=基本情報!$D$6,O10698,"")),"")</f>
        <v/>
      </c>
    </row>
    <row r="10699" spans="15:16" x14ac:dyDescent="0.15">
      <c r="O10699">
        <v>10698</v>
      </c>
      <c r="P10699" t="str">
        <f>IFERROR(IF(COUNTIF(個人情報!$BI$5:$BI$401,"登録番号" &amp; リスト!O10699)&gt;=1,"",IF(VLOOKUP(O10699,登録者リスト!$A$1:$D$43729,4,FALSE)=基本情報!$D$6,O10699,"")),"")</f>
        <v/>
      </c>
    </row>
    <row r="10700" spans="15:16" x14ac:dyDescent="0.15">
      <c r="O10700">
        <v>10699</v>
      </c>
      <c r="P10700" t="str">
        <f>IFERROR(IF(COUNTIF(個人情報!$BI$5:$BI$401,"登録番号" &amp; リスト!O10700)&gt;=1,"",IF(VLOOKUP(O10700,登録者リスト!$A$1:$D$43729,4,FALSE)=基本情報!$D$6,O10700,"")),"")</f>
        <v/>
      </c>
    </row>
    <row r="10701" spans="15:16" x14ac:dyDescent="0.15">
      <c r="O10701">
        <v>10700</v>
      </c>
      <c r="P10701" t="str">
        <f>IFERROR(IF(COUNTIF(個人情報!$BI$5:$BI$401,"登録番号" &amp; リスト!O10701)&gt;=1,"",IF(VLOOKUP(O10701,登録者リスト!$A$1:$D$43729,4,FALSE)=基本情報!$D$6,O10701,"")),"")</f>
        <v/>
      </c>
    </row>
    <row r="10702" spans="15:16" x14ac:dyDescent="0.15">
      <c r="O10702">
        <v>10701</v>
      </c>
      <c r="P10702" t="str">
        <f>IFERROR(IF(COUNTIF(個人情報!$BI$5:$BI$401,"登録番号" &amp; リスト!O10702)&gt;=1,"",IF(VLOOKUP(O10702,登録者リスト!$A$1:$D$43729,4,FALSE)=基本情報!$D$6,O10702,"")),"")</f>
        <v/>
      </c>
    </row>
    <row r="10703" spans="15:16" x14ac:dyDescent="0.15">
      <c r="O10703">
        <v>10702</v>
      </c>
      <c r="P10703" t="str">
        <f>IFERROR(IF(COUNTIF(個人情報!$BI$5:$BI$401,"登録番号" &amp; リスト!O10703)&gt;=1,"",IF(VLOOKUP(O10703,登録者リスト!$A$1:$D$43729,4,FALSE)=基本情報!$D$6,O10703,"")),"")</f>
        <v/>
      </c>
    </row>
    <row r="10704" spans="15:16" x14ac:dyDescent="0.15">
      <c r="O10704">
        <v>10703</v>
      </c>
      <c r="P10704" t="str">
        <f>IFERROR(IF(COUNTIF(個人情報!$BI$5:$BI$401,"登録番号" &amp; リスト!O10704)&gt;=1,"",IF(VLOOKUP(O10704,登録者リスト!$A$1:$D$43729,4,FALSE)=基本情報!$D$6,O10704,"")),"")</f>
        <v/>
      </c>
    </row>
    <row r="10705" spans="15:16" x14ac:dyDescent="0.15">
      <c r="O10705">
        <v>10704</v>
      </c>
      <c r="P10705" t="str">
        <f>IFERROR(IF(COUNTIF(個人情報!$BI$5:$BI$401,"登録番号" &amp; リスト!O10705)&gt;=1,"",IF(VLOOKUP(O10705,登録者リスト!$A$1:$D$43729,4,FALSE)=基本情報!$D$6,O10705,"")),"")</f>
        <v/>
      </c>
    </row>
    <row r="10706" spans="15:16" x14ac:dyDescent="0.15">
      <c r="O10706">
        <v>10705</v>
      </c>
      <c r="P10706" t="str">
        <f>IFERROR(IF(COUNTIF(個人情報!$BI$5:$BI$401,"登録番号" &amp; リスト!O10706)&gt;=1,"",IF(VLOOKUP(O10706,登録者リスト!$A$1:$D$43729,4,FALSE)=基本情報!$D$6,O10706,"")),"")</f>
        <v/>
      </c>
    </row>
    <row r="10707" spans="15:16" x14ac:dyDescent="0.15">
      <c r="O10707">
        <v>10706</v>
      </c>
      <c r="P10707" t="str">
        <f>IFERROR(IF(COUNTIF(個人情報!$BI$5:$BI$401,"登録番号" &amp; リスト!O10707)&gt;=1,"",IF(VLOOKUP(O10707,登録者リスト!$A$1:$D$43729,4,FALSE)=基本情報!$D$6,O10707,"")),"")</f>
        <v/>
      </c>
    </row>
    <row r="10708" spans="15:16" x14ac:dyDescent="0.15">
      <c r="O10708">
        <v>10707</v>
      </c>
      <c r="P10708" t="str">
        <f>IFERROR(IF(COUNTIF(個人情報!$BI$5:$BI$401,"登録番号" &amp; リスト!O10708)&gt;=1,"",IF(VLOOKUP(O10708,登録者リスト!$A$1:$D$43729,4,FALSE)=基本情報!$D$6,O10708,"")),"")</f>
        <v/>
      </c>
    </row>
    <row r="10709" spans="15:16" x14ac:dyDescent="0.15">
      <c r="O10709">
        <v>10708</v>
      </c>
      <c r="P10709" t="str">
        <f>IFERROR(IF(COUNTIF(個人情報!$BI$5:$BI$401,"登録番号" &amp; リスト!O10709)&gt;=1,"",IF(VLOOKUP(O10709,登録者リスト!$A$1:$D$43729,4,FALSE)=基本情報!$D$6,O10709,"")),"")</f>
        <v/>
      </c>
    </row>
    <row r="10710" spans="15:16" x14ac:dyDescent="0.15">
      <c r="O10710">
        <v>10709</v>
      </c>
      <c r="P10710" t="str">
        <f>IFERROR(IF(COUNTIF(個人情報!$BI$5:$BI$401,"登録番号" &amp; リスト!O10710)&gt;=1,"",IF(VLOOKUP(O10710,登録者リスト!$A$1:$D$43729,4,FALSE)=基本情報!$D$6,O10710,"")),"")</f>
        <v/>
      </c>
    </row>
    <row r="10711" spans="15:16" x14ac:dyDescent="0.15">
      <c r="O10711">
        <v>10710</v>
      </c>
      <c r="P10711" t="str">
        <f>IFERROR(IF(COUNTIF(個人情報!$BI$5:$BI$401,"登録番号" &amp; リスト!O10711)&gt;=1,"",IF(VLOOKUP(O10711,登録者リスト!$A$1:$D$43729,4,FALSE)=基本情報!$D$6,O10711,"")),"")</f>
        <v/>
      </c>
    </row>
    <row r="10712" spans="15:16" x14ac:dyDescent="0.15">
      <c r="O10712">
        <v>10711</v>
      </c>
      <c r="P10712" t="str">
        <f>IFERROR(IF(COUNTIF(個人情報!$BI$5:$BI$401,"登録番号" &amp; リスト!O10712)&gt;=1,"",IF(VLOOKUP(O10712,登録者リスト!$A$1:$D$43729,4,FALSE)=基本情報!$D$6,O10712,"")),"")</f>
        <v/>
      </c>
    </row>
    <row r="10713" spans="15:16" x14ac:dyDescent="0.15">
      <c r="O10713">
        <v>10712</v>
      </c>
      <c r="P10713" t="str">
        <f>IFERROR(IF(COUNTIF(個人情報!$BI$5:$BI$401,"登録番号" &amp; リスト!O10713)&gt;=1,"",IF(VLOOKUP(O10713,登録者リスト!$A$1:$D$43729,4,FALSE)=基本情報!$D$6,O10713,"")),"")</f>
        <v/>
      </c>
    </row>
    <row r="10714" spans="15:16" x14ac:dyDescent="0.15">
      <c r="O10714">
        <v>10713</v>
      </c>
      <c r="P10714" t="str">
        <f>IFERROR(IF(COUNTIF(個人情報!$BI$5:$BI$401,"登録番号" &amp; リスト!O10714)&gt;=1,"",IF(VLOOKUP(O10714,登録者リスト!$A$1:$D$43729,4,FALSE)=基本情報!$D$6,O10714,"")),"")</f>
        <v/>
      </c>
    </row>
    <row r="10715" spans="15:16" x14ac:dyDescent="0.15">
      <c r="O10715">
        <v>10714</v>
      </c>
      <c r="P10715" t="str">
        <f>IFERROR(IF(COUNTIF(個人情報!$BI$5:$BI$401,"登録番号" &amp; リスト!O10715)&gt;=1,"",IF(VLOOKUP(O10715,登録者リスト!$A$1:$D$43729,4,FALSE)=基本情報!$D$6,O10715,"")),"")</f>
        <v/>
      </c>
    </row>
    <row r="10716" spans="15:16" x14ac:dyDescent="0.15">
      <c r="O10716">
        <v>10715</v>
      </c>
      <c r="P10716" t="str">
        <f>IFERROR(IF(COUNTIF(個人情報!$BI$5:$BI$401,"登録番号" &amp; リスト!O10716)&gt;=1,"",IF(VLOOKUP(O10716,登録者リスト!$A$1:$D$43729,4,FALSE)=基本情報!$D$6,O10716,"")),"")</f>
        <v/>
      </c>
    </row>
    <row r="10717" spans="15:16" x14ac:dyDescent="0.15">
      <c r="O10717">
        <v>10716</v>
      </c>
      <c r="P10717" t="str">
        <f>IFERROR(IF(COUNTIF(個人情報!$BI$5:$BI$401,"登録番号" &amp; リスト!O10717)&gt;=1,"",IF(VLOOKUP(O10717,登録者リスト!$A$1:$D$43729,4,FALSE)=基本情報!$D$6,O10717,"")),"")</f>
        <v/>
      </c>
    </row>
    <row r="10718" spans="15:16" x14ac:dyDescent="0.15">
      <c r="O10718">
        <v>10717</v>
      </c>
      <c r="P10718" t="str">
        <f>IFERROR(IF(COUNTIF(個人情報!$BI$5:$BI$401,"登録番号" &amp; リスト!O10718)&gt;=1,"",IF(VLOOKUP(O10718,登録者リスト!$A$1:$D$43729,4,FALSE)=基本情報!$D$6,O10718,"")),"")</f>
        <v/>
      </c>
    </row>
    <row r="10719" spans="15:16" x14ac:dyDescent="0.15">
      <c r="O10719">
        <v>10718</v>
      </c>
      <c r="P10719" t="str">
        <f>IFERROR(IF(COUNTIF(個人情報!$BI$5:$BI$401,"登録番号" &amp; リスト!O10719)&gt;=1,"",IF(VLOOKUP(O10719,登録者リスト!$A$1:$D$43729,4,FALSE)=基本情報!$D$6,O10719,"")),"")</f>
        <v/>
      </c>
    </row>
    <row r="10720" spans="15:16" x14ac:dyDescent="0.15">
      <c r="O10720">
        <v>10719</v>
      </c>
      <c r="P10720" t="str">
        <f>IFERROR(IF(COUNTIF(個人情報!$BI$5:$BI$401,"登録番号" &amp; リスト!O10720)&gt;=1,"",IF(VLOOKUP(O10720,登録者リスト!$A$1:$D$43729,4,FALSE)=基本情報!$D$6,O10720,"")),"")</f>
        <v/>
      </c>
    </row>
    <row r="10721" spans="15:16" x14ac:dyDescent="0.15">
      <c r="O10721">
        <v>10720</v>
      </c>
      <c r="P10721" t="str">
        <f>IFERROR(IF(COUNTIF(個人情報!$BI$5:$BI$401,"登録番号" &amp; リスト!O10721)&gt;=1,"",IF(VLOOKUP(O10721,登録者リスト!$A$1:$D$43729,4,FALSE)=基本情報!$D$6,O10721,"")),"")</f>
        <v/>
      </c>
    </row>
    <row r="10722" spans="15:16" x14ac:dyDescent="0.15">
      <c r="O10722">
        <v>10721</v>
      </c>
      <c r="P10722" t="str">
        <f>IFERROR(IF(COUNTIF(個人情報!$BI$5:$BI$401,"登録番号" &amp; リスト!O10722)&gt;=1,"",IF(VLOOKUP(O10722,登録者リスト!$A$1:$D$43729,4,FALSE)=基本情報!$D$6,O10722,"")),"")</f>
        <v/>
      </c>
    </row>
    <row r="10723" spans="15:16" x14ac:dyDescent="0.15">
      <c r="O10723">
        <v>10722</v>
      </c>
      <c r="P10723" t="str">
        <f>IFERROR(IF(COUNTIF(個人情報!$BI$5:$BI$401,"登録番号" &amp; リスト!O10723)&gt;=1,"",IF(VLOOKUP(O10723,登録者リスト!$A$1:$D$43729,4,FALSE)=基本情報!$D$6,O10723,"")),"")</f>
        <v/>
      </c>
    </row>
    <row r="10724" spans="15:16" x14ac:dyDescent="0.15">
      <c r="O10724">
        <v>10723</v>
      </c>
      <c r="P10724" t="str">
        <f>IFERROR(IF(COUNTIF(個人情報!$BI$5:$BI$401,"登録番号" &amp; リスト!O10724)&gt;=1,"",IF(VLOOKUP(O10724,登録者リスト!$A$1:$D$43729,4,FALSE)=基本情報!$D$6,O10724,"")),"")</f>
        <v/>
      </c>
    </row>
    <row r="10725" spans="15:16" x14ac:dyDescent="0.15">
      <c r="O10725">
        <v>10724</v>
      </c>
      <c r="P10725" t="str">
        <f>IFERROR(IF(COUNTIF(個人情報!$BI$5:$BI$401,"登録番号" &amp; リスト!O10725)&gt;=1,"",IF(VLOOKUP(O10725,登録者リスト!$A$1:$D$43729,4,FALSE)=基本情報!$D$6,O10725,"")),"")</f>
        <v/>
      </c>
    </row>
    <row r="10726" spans="15:16" x14ac:dyDescent="0.15">
      <c r="O10726">
        <v>10725</v>
      </c>
      <c r="P10726" t="str">
        <f>IFERROR(IF(COUNTIF(個人情報!$BI$5:$BI$401,"登録番号" &amp; リスト!O10726)&gt;=1,"",IF(VLOOKUP(O10726,登録者リスト!$A$1:$D$43729,4,FALSE)=基本情報!$D$6,O10726,"")),"")</f>
        <v/>
      </c>
    </row>
    <row r="10727" spans="15:16" x14ac:dyDescent="0.15">
      <c r="O10727">
        <v>10726</v>
      </c>
      <c r="P10727" t="str">
        <f>IFERROR(IF(COUNTIF(個人情報!$BI$5:$BI$401,"登録番号" &amp; リスト!O10727)&gt;=1,"",IF(VLOOKUP(O10727,登録者リスト!$A$1:$D$43729,4,FALSE)=基本情報!$D$6,O10727,"")),"")</f>
        <v/>
      </c>
    </row>
    <row r="10728" spans="15:16" x14ac:dyDescent="0.15">
      <c r="O10728">
        <v>10727</v>
      </c>
      <c r="P10728" t="str">
        <f>IFERROR(IF(COUNTIF(個人情報!$BI$5:$BI$401,"登録番号" &amp; リスト!O10728)&gt;=1,"",IF(VLOOKUP(O10728,登録者リスト!$A$1:$D$43729,4,FALSE)=基本情報!$D$6,O10728,"")),"")</f>
        <v/>
      </c>
    </row>
    <row r="10729" spans="15:16" x14ac:dyDescent="0.15">
      <c r="O10729">
        <v>10728</v>
      </c>
      <c r="P10729" t="str">
        <f>IFERROR(IF(COUNTIF(個人情報!$BI$5:$BI$401,"登録番号" &amp; リスト!O10729)&gt;=1,"",IF(VLOOKUP(O10729,登録者リスト!$A$1:$D$43729,4,FALSE)=基本情報!$D$6,O10729,"")),"")</f>
        <v/>
      </c>
    </row>
    <row r="10730" spans="15:16" x14ac:dyDescent="0.15">
      <c r="O10730">
        <v>10729</v>
      </c>
      <c r="P10730" t="str">
        <f>IFERROR(IF(COUNTIF(個人情報!$BI$5:$BI$401,"登録番号" &amp; リスト!O10730)&gt;=1,"",IF(VLOOKUP(O10730,登録者リスト!$A$1:$D$43729,4,FALSE)=基本情報!$D$6,O10730,"")),"")</f>
        <v/>
      </c>
    </row>
    <row r="10731" spans="15:16" x14ac:dyDescent="0.15">
      <c r="O10731">
        <v>10730</v>
      </c>
      <c r="P10731" t="str">
        <f>IFERROR(IF(COUNTIF(個人情報!$BI$5:$BI$401,"登録番号" &amp; リスト!O10731)&gt;=1,"",IF(VLOOKUP(O10731,登録者リスト!$A$1:$D$43729,4,FALSE)=基本情報!$D$6,O10731,"")),"")</f>
        <v/>
      </c>
    </row>
    <row r="10732" spans="15:16" x14ac:dyDescent="0.15">
      <c r="O10732">
        <v>10731</v>
      </c>
      <c r="P10732" t="str">
        <f>IFERROR(IF(COUNTIF(個人情報!$BI$5:$BI$401,"登録番号" &amp; リスト!O10732)&gt;=1,"",IF(VLOOKUP(O10732,登録者リスト!$A$1:$D$43729,4,FALSE)=基本情報!$D$6,O10732,"")),"")</f>
        <v/>
      </c>
    </row>
    <row r="10733" spans="15:16" x14ac:dyDescent="0.15">
      <c r="O10733">
        <v>10732</v>
      </c>
      <c r="P10733" t="str">
        <f>IFERROR(IF(COUNTIF(個人情報!$BI$5:$BI$401,"登録番号" &amp; リスト!O10733)&gt;=1,"",IF(VLOOKUP(O10733,登録者リスト!$A$1:$D$43729,4,FALSE)=基本情報!$D$6,O10733,"")),"")</f>
        <v/>
      </c>
    </row>
    <row r="10734" spans="15:16" x14ac:dyDescent="0.15">
      <c r="O10734">
        <v>10733</v>
      </c>
      <c r="P10734" t="str">
        <f>IFERROR(IF(COUNTIF(個人情報!$BI$5:$BI$401,"登録番号" &amp; リスト!O10734)&gt;=1,"",IF(VLOOKUP(O10734,登録者リスト!$A$1:$D$43729,4,FALSE)=基本情報!$D$6,O10734,"")),"")</f>
        <v/>
      </c>
    </row>
    <row r="10735" spans="15:16" x14ac:dyDescent="0.15">
      <c r="O10735">
        <v>10734</v>
      </c>
      <c r="P10735" t="str">
        <f>IFERROR(IF(COUNTIF(個人情報!$BI$5:$BI$401,"登録番号" &amp; リスト!O10735)&gt;=1,"",IF(VLOOKUP(O10735,登録者リスト!$A$1:$D$43729,4,FALSE)=基本情報!$D$6,O10735,"")),"")</f>
        <v/>
      </c>
    </row>
    <row r="10736" spans="15:16" x14ac:dyDescent="0.15">
      <c r="O10736">
        <v>10735</v>
      </c>
      <c r="P10736" t="str">
        <f>IFERROR(IF(COUNTIF(個人情報!$BI$5:$BI$401,"登録番号" &amp; リスト!O10736)&gt;=1,"",IF(VLOOKUP(O10736,登録者リスト!$A$1:$D$43729,4,FALSE)=基本情報!$D$6,O10736,"")),"")</f>
        <v/>
      </c>
    </row>
    <row r="10737" spans="15:16" x14ac:dyDescent="0.15">
      <c r="O10737">
        <v>10736</v>
      </c>
      <c r="P10737" t="str">
        <f>IFERROR(IF(COUNTIF(個人情報!$BI$5:$BI$401,"登録番号" &amp; リスト!O10737)&gt;=1,"",IF(VLOOKUP(O10737,登録者リスト!$A$1:$D$43729,4,FALSE)=基本情報!$D$6,O10737,"")),"")</f>
        <v/>
      </c>
    </row>
    <row r="10738" spans="15:16" x14ac:dyDescent="0.15">
      <c r="O10738">
        <v>10737</v>
      </c>
      <c r="P10738" t="str">
        <f>IFERROR(IF(COUNTIF(個人情報!$BI$5:$BI$401,"登録番号" &amp; リスト!O10738)&gt;=1,"",IF(VLOOKUP(O10738,登録者リスト!$A$1:$D$43729,4,FALSE)=基本情報!$D$6,O10738,"")),"")</f>
        <v/>
      </c>
    </row>
    <row r="10739" spans="15:16" x14ac:dyDescent="0.15">
      <c r="O10739">
        <v>10738</v>
      </c>
      <c r="P10739" t="str">
        <f>IFERROR(IF(COUNTIF(個人情報!$BI$5:$BI$401,"登録番号" &amp; リスト!O10739)&gt;=1,"",IF(VLOOKUP(O10739,登録者リスト!$A$1:$D$43729,4,FALSE)=基本情報!$D$6,O10739,"")),"")</f>
        <v/>
      </c>
    </row>
    <row r="10740" spans="15:16" x14ac:dyDescent="0.15">
      <c r="O10740">
        <v>10739</v>
      </c>
      <c r="P10740" t="str">
        <f>IFERROR(IF(COUNTIF(個人情報!$BI$5:$BI$401,"登録番号" &amp; リスト!O10740)&gt;=1,"",IF(VLOOKUP(O10740,登録者リスト!$A$1:$D$43729,4,FALSE)=基本情報!$D$6,O10740,"")),"")</f>
        <v/>
      </c>
    </row>
    <row r="10741" spans="15:16" x14ac:dyDescent="0.15">
      <c r="O10741">
        <v>10740</v>
      </c>
      <c r="P10741" t="str">
        <f>IFERROR(IF(COUNTIF(個人情報!$BI$5:$BI$401,"登録番号" &amp; リスト!O10741)&gt;=1,"",IF(VLOOKUP(O10741,登録者リスト!$A$1:$D$43729,4,FALSE)=基本情報!$D$6,O10741,"")),"")</f>
        <v/>
      </c>
    </row>
    <row r="10742" spans="15:16" x14ac:dyDescent="0.15">
      <c r="O10742">
        <v>10741</v>
      </c>
      <c r="P10742" t="str">
        <f>IFERROR(IF(COUNTIF(個人情報!$BI$5:$BI$401,"登録番号" &amp; リスト!O10742)&gt;=1,"",IF(VLOOKUP(O10742,登録者リスト!$A$1:$D$43729,4,FALSE)=基本情報!$D$6,O10742,"")),"")</f>
        <v/>
      </c>
    </row>
    <row r="10743" spans="15:16" x14ac:dyDescent="0.15">
      <c r="O10743">
        <v>10742</v>
      </c>
      <c r="P10743" t="str">
        <f>IFERROR(IF(COUNTIF(個人情報!$BI$5:$BI$401,"登録番号" &amp; リスト!O10743)&gt;=1,"",IF(VLOOKUP(O10743,登録者リスト!$A$1:$D$43729,4,FALSE)=基本情報!$D$6,O10743,"")),"")</f>
        <v/>
      </c>
    </row>
    <row r="10744" spans="15:16" x14ac:dyDescent="0.15">
      <c r="O10744">
        <v>10743</v>
      </c>
      <c r="P10744" t="str">
        <f>IFERROR(IF(COUNTIF(個人情報!$BI$5:$BI$401,"登録番号" &amp; リスト!O10744)&gt;=1,"",IF(VLOOKUP(O10744,登録者リスト!$A$1:$D$43729,4,FALSE)=基本情報!$D$6,O10744,"")),"")</f>
        <v/>
      </c>
    </row>
    <row r="10745" spans="15:16" x14ac:dyDescent="0.15">
      <c r="O10745">
        <v>10744</v>
      </c>
      <c r="P10745" t="str">
        <f>IFERROR(IF(COUNTIF(個人情報!$BI$5:$BI$401,"登録番号" &amp; リスト!O10745)&gt;=1,"",IF(VLOOKUP(O10745,登録者リスト!$A$1:$D$43729,4,FALSE)=基本情報!$D$6,O10745,"")),"")</f>
        <v/>
      </c>
    </row>
    <row r="10746" spans="15:16" x14ac:dyDescent="0.15">
      <c r="O10746">
        <v>10745</v>
      </c>
      <c r="P10746" t="str">
        <f>IFERROR(IF(COUNTIF(個人情報!$BI$5:$BI$401,"登録番号" &amp; リスト!O10746)&gt;=1,"",IF(VLOOKUP(O10746,登録者リスト!$A$1:$D$43729,4,FALSE)=基本情報!$D$6,O10746,"")),"")</f>
        <v/>
      </c>
    </row>
    <row r="10747" spans="15:16" x14ac:dyDescent="0.15">
      <c r="O10747">
        <v>10746</v>
      </c>
      <c r="P10747" t="str">
        <f>IFERROR(IF(COUNTIF(個人情報!$BI$5:$BI$401,"登録番号" &amp; リスト!O10747)&gt;=1,"",IF(VLOOKUP(O10747,登録者リスト!$A$1:$D$43729,4,FALSE)=基本情報!$D$6,O10747,"")),"")</f>
        <v/>
      </c>
    </row>
    <row r="10748" spans="15:16" x14ac:dyDescent="0.15">
      <c r="O10748">
        <v>10747</v>
      </c>
      <c r="P10748" t="str">
        <f>IFERROR(IF(COUNTIF(個人情報!$BI$5:$BI$401,"登録番号" &amp; リスト!O10748)&gt;=1,"",IF(VLOOKUP(O10748,登録者リスト!$A$1:$D$43729,4,FALSE)=基本情報!$D$6,O10748,"")),"")</f>
        <v/>
      </c>
    </row>
    <row r="10749" spans="15:16" x14ac:dyDescent="0.15">
      <c r="O10749">
        <v>10748</v>
      </c>
      <c r="P10749" t="str">
        <f>IFERROR(IF(COUNTIF(個人情報!$BI$5:$BI$401,"登録番号" &amp; リスト!O10749)&gt;=1,"",IF(VLOOKUP(O10749,登録者リスト!$A$1:$D$43729,4,FALSE)=基本情報!$D$6,O10749,"")),"")</f>
        <v/>
      </c>
    </row>
    <row r="10750" spans="15:16" x14ac:dyDescent="0.15">
      <c r="O10750">
        <v>10749</v>
      </c>
      <c r="P10750" t="str">
        <f>IFERROR(IF(COUNTIF(個人情報!$BI$5:$BI$401,"登録番号" &amp; リスト!O10750)&gt;=1,"",IF(VLOOKUP(O10750,登録者リスト!$A$1:$D$43729,4,FALSE)=基本情報!$D$6,O10750,"")),"")</f>
        <v/>
      </c>
    </row>
    <row r="10751" spans="15:16" x14ac:dyDescent="0.15">
      <c r="O10751">
        <v>10750</v>
      </c>
      <c r="P10751" t="str">
        <f>IFERROR(IF(COUNTIF(個人情報!$BI$5:$BI$401,"登録番号" &amp; リスト!O10751)&gt;=1,"",IF(VLOOKUP(O10751,登録者リスト!$A$1:$D$43729,4,FALSE)=基本情報!$D$6,O10751,"")),"")</f>
        <v/>
      </c>
    </row>
    <row r="10752" spans="15:16" x14ac:dyDescent="0.15">
      <c r="O10752">
        <v>10751</v>
      </c>
      <c r="P10752" t="str">
        <f>IFERROR(IF(COUNTIF(個人情報!$BI$5:$BI$401,"登録番号" &amp; リスト!O10752)&gt;=1,"",IF(VLOOKUP(O10752,登録者リスト!$A$1:$D$43729,4,FALSE)=基本情報!$D$6,O10752,"")),"")</f>
        <v/>
      </c>
    </row>
    <row r="10753" spans="15:16" x14ac:dyDescent="0.15">
      <c r="O10753">
        <v>10752</v>
      </c>
      <c r="P10753" t="str">
        <f>IFERROR(IF(COUNTIF(個人情報!$BI$5:$BI$401,"登録番号" &amp; リスト!O10753)&gt;=1,"",IF(VLOOKUP(O10753,登録者リスト!$A$1:$D$43729,4,FALSE)=基本情報!$D$6,O10753,"")),"")</f>
        <v/>
      </c>
    </row>
    <row r="10754" spans="15:16" x14ac:dyDescent="0.15">
      <c r="O10754">
        <v>10753</v>
      </c>
      <c r="P10754" t="str">
        <f>IFERROR(IF(COUNTIF(個人情報!$BI$5:$BI$401,"登録番号" &amp; リスト!O10754)&gt;=1,"",IF(VLOOKUP(O10754,登録者リスト!$A$1:$D$43729,4,FALSE)=基本情報!$D$6,O10754,"")),"")</f>
        <v/>
      </c>
    </row>
    <row r="10755" spans="15:16" x14ac:dyDescent="0.15">
      <c r="O10755">
        <v>10754</v>
      </c>
      <c r="P10755" t="str">
        <f>IFERROR(IF(COUNTIF(個人情報!$BI$5:$BI$401,"登録番号" &amp; リスト!O10755)&gt;=1,"",IF(VLOOKUP(O10755,登録者リスト!$A$1:$D$43729,4,FALSE)=基本情報!$D$6,O10755,"")),"")</f>
        <v/>
      </c>
    </row>
    <row r="10756" spans="15:16" x14ac:dyDescent="0.15">
      <c r="O10756">
        <v>10755</v>
      </c>
      <c r="P10756" t="str">
        <f>IFERROR(IF(COUNTIF(個人情報!$BI$5:$BI$401,"登録番号" &amp; リスト!O10756)&gt;=1,"",IF(VLOOKUP(O10756,登録者リスト!$A$1:$D$43729,4,FALSE)=基本情報!$D$6,O10756,"")),"")</f>
        <v/>
      </c>
    </row>
    <row r="10757" spans="15:16" x14ac:dyDescent="0.15">
      <c r="O10757">
        <v>10756</v>
      </c>
      <c r="P10757" t="str">
        <f>IFERROR(IF(COUNTIF(個人情報!$BI$5:$BI$401,"登録番号" &amp; リスト!O10757)&gt;=1,"",IF(VLOOKUP(O10757,登録者リスト!$A$1:$D$43729,4,FALSE)=基本情報!$D$6,O10757,"")),"")</f>
        <v/>
      </c>
    </row>
    <row r="10758" spans="15:16" x14ac:dyDescent="0.15">
      <c r="O10758">
        <v>10757</v>
      </c>
      <c r="P10758" t="str">
        <f>IFERROR(IF(COUNTIF(個人情報!$BI$5:$BI$401,"登録番号" &amp; リスト!O10758)&gt;=1,"",IF(VLOOKUP(O10758,登録者リスト!$A$1:$D$43729,4,FALSE)=基本情報!$D$6,O10758,"")),"")</f>
        <v/>
      </c>
    </row>
    <row r="10759" spans="15:16" x14ac:dyDescent="0.15">
      <c r="O10759">
        <v>10758</v>
      </c>
      <c r="P10759" t="str">
        <f>IFERROR(IF(COUNTIF(個人情報!$BI$5:$BI$401,"登録番号" &amp; リスト!O10759)&gt;=1,"",IF(VLOOKUP(O10759,登録者リスト!$A$1:$D$43729,4,FALSE)=基本情報!$D$6,O10759,"")),"")</f>
        <v/>
      </c>
    </row>
    <row r="10760" spans="15:16" x14ac:dyDescent="0.15">
      <c r="O10760">
        <v>10759</v>
      </c>
      <c r="P10760" t="str">
        <f>IFERROR(IF(COUNTIF(個人情報!$BI$5:$BI$401,"登録番号" &amp; リスト!O10760)&gt;=1,"",IF(VLOOKUP(O10760,登録者リスト!$A$1:$D$43729,4,FALSE)=基本情報!$D$6,O10760,"")),"")</f>
        <v/>
      </c>
    </row>
    <row r="10761" spans="15:16" x14ac:dyDescent="0.15">
      <c r="O10761">
        <v>10760</v>
      </c>
      <c r="P10761" t="str">
        <f>IFERROR(IF(COUNTIF(個人情報!$BI$5:$BI$401,"登録番号" &amp; リスト!O10761)&gt;=1,"",IF(VLOOKUP(O10761,登録者リスト!$A$1:$D$43729,4,FALSE)=基本情報!$D$6,O10761,"")),"")</f>
        <v/>
      </c>
    </row>
    <row r="10762" spans="15:16" x14ac:dyDescent="0.15">
      <c r="O10762">
        <v>10761</v>
      </c>
      <c r="P10762" t="str">
        <f>IFERROR(IF(COUNTIF(個人情報!$BI$5:$BI$401,"登録番号" &amp; リスト!O10762)&gt;=1,"",IF(VLOOKUP(O10762,登録者リスト!$A$1:$D$43729,4,FALSE)=基本情報!$D$6,O10762,"")),"")</f>
        <v/>
      </c>
    </row>
    <row r="10763" spans="15:16" x14ac:dyDescent="0.15">
      <c r="O10763">
        <v>10762</v>
      </c>
      <c r="P10763" t="str">
        <f>IFERROR(IF(COUNTIF(個人情報!$BI$5:$BI$401,"登録番号" &amp; リスト!O10763)&gt;=1,"",IF(VLOOKUP(O10763,登録者リスト!$A$1:$D$43729,4,FALSE)=基本情報!$D$6,O10763,"")),"")</f>
        <v/>
      </c>
    </row>
    <row r="10764" spans="15:16" x14ac:dyDescent="0.15">
      <c r="O10764">
        <v>10763</v>
      </c>
      <c r="P10764" t="str">
        <f>IFERROR(IF(COUNTIF(個人情報!$BI$5:$BI$401,"登録番号" &amp; リスト!O10764)&gt;=1,"",IF(VLOOKUP(O10764,登録者リスト!$A$1:$D$43729,4,FALSE)=基本情報!$D$6,O10764,"")),"")</f>
        <v/>
      </c>
    </row>
    <row r="10765" spans="15:16" x14ac:dyDescent="0.15">
      <c r="O10765">
        <v>10764</v>
      </c>
      <c r="P10765" t="str">
        <f>IFERROR(IF(COUNTIF(個人情報!$BI$5:$BI$401,"登録番号" &amp; リスト!O10765)&gt;=1,"",IF(VLOOKUP(O10765,登録者リスト!$A$1:$D$43729,4,FALSE)=基本情報!$D$6,O10765,"")),"")</f>
        <v/>
      </c>
    </row>
    <row r="10766" spans="15:16" x14ac:dyDescent="0.15">
      <c r="O10766">
        <v>10765</v>
      </c>
      <c r="P10766" t="str">
        <f>IFERROR(IF(COUNTIF(個人情報!$BI$5:$BI$401,"登録番号" &amp; リスト!O10766)&gt;=1,"",IF(VLOOKUP(O10766,登録者リスト!$A$1:$D$43729,4,FALSE)=基本情報!$D$6,O10766,"")),"")</f>
        <v/>
      </c>
    </row>
    <row r="10767" spans="15:16" x14ac:dyDescent="0.15">
      <c r="O10767">
        <v>10766</v>
      </c>
      <c r="P10767" t="str">
        <f>IFERROR(IF(COUNTIF(個人情報!$BI$5:$BI$401,"登録番号" &amp; リスト!O10767)&gt;=1,"",IF(VLOOKUP(O10767,登録者リスト!$A$1:$D$43729,4,FALSE)=基本情報!$D$6,O10767,"")),"")</f>
        <v/>
      </c>
    </row>
    <row r="10768" spans="15:16" x14ac:dyDescent="0.15">
      <c r="O10768">
        <v>10767</v>
      </c>
      <c r="P10768" t="str">
        <f>IFERROR(IF(COUNTIF(個人情報!$BI$5:$BI$401,"登録番号" &amp; リスト!O10768)&gt;=1,"",IF(VLOOKUP(O10768,登録者リスト!$A$1:$D$43729,4,FALSE)=基本情報!$D$6,O10768,"")),"")</f>
        <v/>
      </c>
    </row>
    <row r="10769" spans="15:16" x14ac:dyDescent="0.15">
      <c r="O10769">
        <v>10768</v>
      </c>
      <c r="P10769" t="str">
        <f>IFERROR(IF(COUNTIF(個人情報!$BI$5:$BI$401,"登録番号" &amp; リスト!O10769)&gt;=1,"",IF(VLOOKUP(O10769,登録者リスト!$A$1:$D$43729,4,FALSE)=基本情報!$D$6,O10769,"")),"")</f>
        <v/>
      </c>
    </row>
    <row r="10770" spans="15:16" x14ac:dyDescent="0.15">
      <c r="O10770">
        <v>10769</v>
      </c>
      <c r="P10770" t="str">
        <f>IFERROR(IF(COUNTIF(個人情報!$BI$5:$BI$401,"登録番号" &amp; リスト!O10770)&gt;=1,"",IF(VLOOKUP(O10770,登録者リスト!$A$1:$D$43729,4,FALSE)=基本情報!$D$6,O10770,"")),"")</f>
        <v/>
      </c>
    </row>
    <row r="10771" spans="15:16" x14ac:dyDescent="0.15">
      <c r="O10771">
        <v>10770</v>
      </c>
      <c r="P10771" t="str">
        <f>IFERROR(IF(COUNTIF(個人情報!$BI$5:$BI$401,"登録番号" &amp; リスト!O10771)&gt;=1,"",IF(VLOOKUP(O10771,登録者リスト!$A$1:$D$43729,4,FALSE)=基本情報!$D$6,O10771,"")),"")</f>
        <v/>
      </c>
    </row>
    <row r="10772" spans="15:16" x14ac:dyDescent="0.15">
      <c r="O10772">
        <v>10771</v>
      </c>
      <c r="P10772" t="str">
        <f>IFERROR(IF(COUNTIF(個人情報!$BI$5:$BI$401,"登録番号" &amp; リスト!O10772)&gt;=1,"",IF(VLOOKUP(O10772,登録者リスト!$A$1:$D$43729,4,FALSE)=基本情報!$D$6,O10772,"")),"")</f>
        <v/>
      </c>
    </row>
    <row r="10773" spans="15:16" x14ac:dyDescent="0.15">
      <c r="O10773">
        <v>10772</v>
      </c>
      <c r="P10773" t="str">
        <f>IFERROR(IF(COUNTIF(個人情報!$BI$5:$BI$401,"登録番号" &amp; リスト!O10773)&gt;=1,"",IF(VLOOKUP(O10773,登録者リスト!$A$1:$D$43729,4,FALSE)=基本情報!$D$6,O10773,"")),"")</f>
        <v/>
      </c>
    </row>
    <row r="10774" spans="15:16" x14ac:dyDescent="0.15">
      <c r="O10774">
        <v>10773</v>
      </c>
      <c r="P10774" t="str">
        <f>IFERROR(IF(COUNTIF(個人情報!$BI$5:$BI$401,"登録番号" &amp; リスト!O10774)&gt;=1,"",IF(VLOOKUP(O10774,登録者リスト!$A$1:$D$43729,4,FALSE)=基本情報!$D$6,O10774,"")),"")</f>
        <v/>
      </c>
    </row>
    <row r="10775" spans="15:16" x14ac:dyDescent="0.15">
      <c r="O10775">
        <v>10774</v>
      </c>
      <c r="P10775" t="str">
        <f>IFERROR(IF(COUNTIF(個人情報!$BI$5:$BI$401,"登録番号" &amp; リスト!O10775)&gt;=1,"",IF(VLOOKUP(O10775,登録者リスト!$A$1:$D$43729,4,FALSE)=基本情報!$D$6,O10775,"")),"")</f>
        <v/>
      </c>
    </row>
    <row r="10776" spans="15:16" x14ac:dyDescent="0.15">
      <c r="O10776">
        <v>10775</v>
      </c>
      <c r="P10776" t="str">
        <f>IFERROR(IF(COUNTIF(個人情報!$BI$5:$BI$401,"登録番号" &amp; リスト!O10776)&gt;=1,"",IF(VLOOKUP(O10776,登録者リスト!$A$1:$D$43729,4,FALSE)=基本情報!$D$6,O10776,"")),"")</f>
        <v/>
      </c>
    </row>
    <row r="10777" spans="15:16" x14ac:dyDescent="0.15">
      <c r="O10777">
        <v>10776</v>
      </c>
      <c r="P10777" t="str">
        <f>IFERROR(IF(COUNTIF(個人情報!$BI$5:$BI$401,"登録番号" &amp; リスト!O10777)&gt;=1,"",IF(VLOOKUP(O10777,登録者リスト!$A$1:$D$43729,4,FALSE)=基本情報!$D$6,O10777,"")),"")</f>
        <v/>
      </c>
    </row>
    <row r="10778" spans="15:16" x14ac:dyDescent="0.15">
      <c r="O10778">
        <v>10777</v>
      </c>
      <c r="P10778" t="str">
        <f>IFERROR(IF(COUNTIF(個人情報!$BI$5:$BI$401,"登録番号" &amp; リスト!O10778)&gt;=1,"",IF(VLOOKUP(O10778,登録者リスト!$A$1:$D$43729,4,FALSE)=基本情報!$D$6,O10778,"")),"")</f>
        <v/>
      </c>
    </row>
    <row r="10779" spans="15:16" x14ac:dyDescent="0.15">
      <c r="O10779">
        <v>10778</v>
      </c>
      <c r="P10779" t="str">
        <f>IFERROR(IF(COUNTIF(個人情報!$BI$5:$BI$401,"登録番号" &amp; リスト!O10779)&gt;=1,"",IF(VLOOKUP(O10779,登録者リスト!$A$1:$D$43729,4,FALSE)=基本情報!$D$6,O10779,"")),"")</f>
        <v/>
      </c>
    </row>
    <row r="10780" spans="15:16" x14ac:dyDescent="0.15">
      <c r="O10780">
        <v>10779</v>
      </c>
      <c r="P10780" t="str">
        <f>IFERROR(IF(COUNTIF(個人情報!$BI$5:$BI$401,"登録番号" &amp; リスト!O10780)&gt;=1,"",IF(VLOOKUP(O10780,登録者リスト!$A$1:$D$43729,4,FALSE)=基本情報!$D$6,O10780,"")),"")</f>
        <v/>
      </c>
    </row>
    <row r="10781" spans="15:16" x14ac:dyDescent="0.15">
      <c r="O10781">
        <v>10780</v>
      </c>
      <c r="P10781" t="str">
        <f>IFERROR(IF(COUNTIF(個人情報!$BI$5:$BI$401,"登録番号" &amp; リスト!O10781)&gt;=1,"",IF(VLOOKUP(O10781,登録者リスト!$A$1:$D$43729,4,FALSE)=基本情報!$D$6,O10781,"")),"")</f>
        <v/>
      </c>
    </row>
    <row r="10782" spans="15:16" x14ac:dyDescent="0.15">
      <c r="O10782">
        <v>10781</v>
      </c>
      <c r="P10782" t="str">
        <f>IFERROR(IF(COUNTIF(個人情報!$BI$5:$BI$401,"登録番号" &amp; リスト!O10782)&gt;=1,"",IF(VLOOKUP(O10782,登録者リスト!$A$1:$D$43729,4,FALSE)=基本情報!$D$6,O10782,"")),"")</f>
        <v/>
      </c>
    </row>
    <row r="10783" spans="15:16" x14ac:dyDescent="0.15">
      <c r="O10783">
        <v>10782</v>
      </c>
      <c r="P10783" t="str">
        <f>IFERROR(IF(COUNTIF(個人情報!$BI$5:$BI$401,"登録番号" &amp; リスト!O10783)&gt;=1,"",IF(VLOOKUP(O10783,登録者リスト!$A$1:$D$43729,4,FALSE)=基本情報!$D$6,O10783,"")),"")</f>
        <v/>
      </c>
    </row>
    <row r="10784" spans="15:16" x14ac:dyDescent="0.15">
      <c r="O10784">
        <v>10783</v>
      </c>
      <c r="P10784" t="str">
        <f>IFERROR(IF(COUNTIF(個人情報!$BI$5:$BI$401,"登録番号" &amp; リスト!O10784)&gt;=1,"",IF(VLOOKUP(O10784,登録者リスト!$A$1:$D$43729,4,FALSE)=基本情報!$D$6,O10784,"")),"")</f>
        <v/>
      </c>
    </row>
    <row r="10785" spans="15:16" x14ac:dyDescent="0.15">
      <c r="O10785">
        <v>10784</v>
      </c>
      <c r="P10785" t="str">
        <f>IFERROR(IF(COUNTIF(個人情報!$BI$5:$BI$401,"登録番号" &amp; リスト!O10785)&gt;=1,"",IF(VLOOKUP(O10785,登録者リスト!$A$1:$D$43729,4,FALSE)=基本情報!$D$6,O10785,"")),"")</f>
        <v/>
      </c>
    </row>
    <row r="10786" spans="15:16" x14ac:dyDescent="0.15">
      <c r="O10786">
        <v>10785</v>
      </c>
      <c r="P10786" t="str">
        <f>IFERROR(IF(COUNTIF(個人情報!$BI$5:$BI$401,"登録番号" &amp; リスト!O10786)&gt;=1,"",IF(VLOOKUP(O10786,登録者リスト!$A$1:$D$43729,4,FALSE)=基本情報!$D$6,O10786,"")),"")</f>
        <v/>
      </c>
    </row>
    <row r="10787" spans="15:16" x14ac:dyDescent="0.15">
      <c r="O10787">
        <v>10786</v>
      </c>
      <c r="P10787" t="str">
        <f>IFERROR(IF(COUNTIF(個人情報!$BI$5:$BI$401,"登録番号" &amp; リスト!O10787)&gt;=1,"",IF(VLOOKUP(O10787,登録者リスト!$A$1:$D$43729,4,FALSE)=基本情報!$D$6,O10787,"")),"")</f>
        <v/>
      </c>
    </row>
    <row r="10788" spans="15:16" x14ac:dyDescent="0.15">
      <c r="O10788">
        <v>10787</v>
      </c>
      <c r="P10788" t="str">
        <f>IFERROR(IF(COUNTIF(個人情報!$BI$5:$BI$401,"登録番号" &amp; リスト!O10788)&gt;=1,"",IF(VLOOKUP(O10788,登録者リスト!$A$1:$D$43729,4,FALSE)=基本情報!$D$6,O10788,"")),"")</f>
        <v/>
      </c>
    </row>
    <row r="10789" spans="15:16" x14ac:dyDescent="0.15">
      <c r="O10789">
        <v>10788</v>
      </c>
      <c r="P10789" t="str">
        <f>IFERROR(IF(COUNTIF(個人情報!$BI$5:$BI$401,"登録番号" &amp; リスト!O10789)&gt;=1,"",IF(VLOOKUP(O10789,登録者リスト!$A$1:$D$43729,4,FALSE)=基本情報!$D$6,O10789,"")),"")</f>
        <v/>
      </c>
    </row>
    <row r="10790" spans="15:16" x14ac:dyDescent="0.15">
      <c r="O10790">
        <v>10789</v>
      </c>
      <c r="P10790" t="str">
        <f>IFERROR(IF(COUNTIF(個人情報!$BI$5:$BI$401,"登録番号" &amp; リスト!O10790)&gt;=1,"",IF(VLOOKUP(O10790,登録者リスト!$A$1:$D$43729,4,FALSE)=基本情報!$D$6,O10790,"")),"")</f>
        <v/>
      </c>
    </row>
    <row r="10791" spans="15:16" x14ac:dyDescent="0.15">
      <c r="O10791">
        <v>10790</v>
      </c>
      <c r="P10791" t="str">
        <f>IFERROR(IF(COUNTIF(個人情報!$BI$5:$BI$401,"登録番号" &amp; リスト!O10791)&gt;=1,"",IF(VLOOKUP(O10791,登録者リスト!$A$1:$D$43729,4,FALSE)=基本情報!$D$6,O10791,"")),"")</f>
        <v/>
      </c>
    </row>
    <row r="10792" spans="15:16" x14ac:dyDescent="0.15">
      <c r="O10792">
        <v>10791</v>
      </c>
      <c r="P10792" t="str">
        <f>IFERROR(IF(COUNTIF(個人情報!$BI$5:$BI$401,"登録番号" &amp; リスト!O10792)&gt;=1,"",IF(VLOOKUP(O10792,登録者リスト!$A$1:$D$43729,4,FALSE)=基本情報!$D$6,O10792,"")),"")</f>
        <v/>
      </c>
    </row>
    <row r="10793" spans="15:16" x14ac:dyDescent="0.15">
      <c r="O10793">
        <v>10792</v>
      </c>
      <c r="P10793" t="str">
        <f>IFERROR(IF(COUNTIF(個人情報!$BI$5:$BI$401,"登録番号" &amp; リスト!O10793)&gt;=1,"",IF(VLOOKUP(O10793,登録者リスト!$A$1:$D$43729,4,FALSE)=基本情報!$D$6,O10793,"")),"")</f>
        <v/>
      </c>
    </row>
    <row r="10794" spans="15:16" x14ac:dyDescent="0.15">
      <c r="O10794">
        <v>10793</v>
      </c>
      <c r="P10794" t="str">
        <f>IFERROR(IF(COUNTIF(個人情報!$BI$5:$BI$401,"登録番号" &amp; リスト!O10794)&gt;=1,"",IF(VLOOKUP(O10794,登録者リスト!$A$1:$D$43729,4,FALSE)=基本情報!$D$6,O10794,"")),"")</f>
        <v/>
      </c>
    </row>
    <row r="10795" spans="15:16" x14ac:dyDescent="0.15">
      <c r="O10795">
        <v>10794</v>
      </c>
      <c r="P10795" t="str">
        <f>IFERROR(IF(COUNTIF(個人情報!$BI$5:$BI$401,"登録番号" &amp; リスト!O10795)&gt;=1,"",IF(VLOOKUP(O10795,登録者リスト!$A$1:$D$43729,4,FALSE)=基本情報!$D$6,O10795,"")),"")</f>
        <v/>
      </c>
    </row>
    <row r="10796" spans="15:16" x14ac:dyDescent="0.15">
      <c r="O10796">
        <v>10795</v>
      </c>
      <c r="P10796" t="str">
        <f>IFERROR(IF(COUNTIF(個人情報!$BI$5:$BI$401,"登録番号" &amp; リスト!O10796)&gt;=1,"",IF(VLOOKUP(O10796,登録者リスト!$A$1:$D$43729,4,FALSE)=基本情報!$D$6,O10796,"")),"")</f>
        <v/>
      </c>
    </row>
    <row r="10797" spans="15:16" x14ac:dyDescent="0.15">
      <c r="O10797">
        <v>10796</v>
      </c>
      <c r="P10797" t="str">
        <f>IFERROR(IF(COUNTIF(個人情報!$BI$5:$BI$401,"登録番号" &amp; リスト!O10797)&gt;=1,"",IF(VLOOKUP(O10797,登録者リスト!$A$1:$D$43729,4,FALSE)=基本情報!$D$6,O10797,"")),"")</f>
        <v/>
      </c>
    </row>
    <row r="10798" spans="15:16" x14ac:dyDescent="0.15">
      <c r="O10798">
        <v>10797</v>
      </c>
      <c r="P10798" t="str">
        <f>IFERROR(IF(COUNTIF(個人情報!$BI$5:$BI$401,"登録番号" &amp; リスト!O10798)&gt;=1,"",IF(VLOOKUP(O10798,登録者リスト!$A$1:$D$43729,4,FALSE)=基本情報!$D$6,O10798,"")),"")</f>
        <v/>
      </c>
    </row>
    <row r="10799" spans="15:16" x14ac:dyDescent="0.15">
      <c r="O10799">
        <v>10798</v>
      </c>
      <c r="P10799" t="str">
        <f>IFERROR(IF(COUNTIF(個人情報!$BI$5:$BI$401,"登録番号" &amp; リスト!O10799)&gt;=1,"",IF(VLOOKUP(O10799,登録者リスト!$A$1:$D$43729,4,FALSE)=基本情報!$D$6,O10799,"")),"")</f>
        <v/>
      </c>
    </row>
    <row r="10800" spans="15:16" x14ac:dyDescent="0.15">
      <c r="O10800">
        <v>10799</v>
      </c>
      <c r="P10800" t="str">
        <f>IFERROR(IF(COUNTIF(個人情報!$BI$5:$BI$401,"登録番号" &amp; リスト!O10800)&gt;=1,"",IF(VLOOKUP(O10800,登録者リスト!$A$1:$D$43729,4,FALSE)=基本情報!$D$6,O10800,"")),"")</f>
        <v/>
      </c>
    </row>
    <row r="10801" spans="15:16" x14ac:dyDescent="0.15">
      <c r="O10801">
        <v>10800</v>
      </c>
      <c r="P10801" t="str">
        <f>IFERROR(IF(COUNTIF(個人情報!$BI$5:$BI$401,"登録番号" &amp; リスト!O10801)&gt;=1,"",IF(VLOOKUP(O10801,登録者リスト!$A$1:$D$43729,4,FALSE)=基本情報!$D$6,O10801,"")),"")</f>
        <v/>
      </c>
    </row>
    <row r="10802" spans="15:16" x14ac:dyDescent="0.15">
      <c r="O10802">
        <v>10801</v>
      </c>
      <c r="P10802" t="str">
        <f>IFERROR(IF(COUNTIF(個人情報!$BI$5:$BI$401,"登録番号" &amp; リスト!O10802)&gt;=1,"",IF(VLOOKUP(O10802,登録者リスト!$A$1:$D$43729,4,FALSE)=基本情報!$D$6,O10802,"")),"")</f>
        <v/>
      </c>
    </row>
    <row r="10803" spans="15:16" x14ac:dyDescent="0.15">
      <c r="O10803">
        <v>10802</v>
      </c>
      <c r="P10803" t="str">
        <f>IFERROR(IF(COUNTIF(個人情報!$BI$5:$BI$401,"登録番号" &amp; リスト!O10803)&gt;=1,"",IF(VLOOKUP(O10803,登録者リスト!$A$1:$D$43729,4,FALSE)=基本情報!$D$6,O10803,"")),"")</f>
        <v/>
      </c>
    </row>
    <row r="10804" spans="15:16" x14ac:dyDescent="0.15">
      <c r="O10804">
        <v>10803</v>
      </c>
      <c r="P10804" t="str">
        <f>IFERROR(IF(COUNTIF(個人情報!$BI$5:$BI$401,"登録番号" &amp; リスト!O10804)&gt;=1,"",IF(VLOOKUP(O10804,登録者リスト!$A$1:$D$43729,4,FALSE)=基本情報!$D$6,O10804,"")),"")</f>
        <v/>
      </c>
    </row>
    <row r="10805" spans="15:16" x14ac:dyDescent="0.15">
      <c r="O10805">
        <v>10804</v>
      </c>
      <c r="P10805" t="str">
        <f>IFERROR(IF(COUNTIF(個人情報!$BI$5:$BI$401,"登録番号" &amp; リスト!O10805)&gt;=1,"",IF(VLOOKUP(O10805,登録者リスト!$A$1:$D$43729,4,FALSE)=基本情報!$D$6,O10805,"")),"")</f>
        <v/>
      </c>
    </row>
    <row r="10806" spans="15:16" x14ac:dyDescent="0.15">
      <c r="O10806">
        <v>10805</v>
      </c>
      <c r="P10806" t="str">
        <f>IFERROR(IF(COUNTIF(個人情報!$BI$5:$BI$401,"登録番号" &amp; リスト!O10806)&gt;=1,"",IF(VLOOKUP(O10806,登録者リスト!$A$1:$D$43729,4,FALSE)=基本情報!$D$6,O10806,"")),"")</f>
        <v/>
      </c>
    </row>
    <row r="10807" spans="15:16" x14ac:dyDescent="0.15">
      <c r="O10807">
        <v>10806</v>
      </c>
      <c r="P10807" t="str">
        <f>IFERROR(IF(COUNTIF(個人情報!$BI$5:$BI$401,"登録番号" &amp; リスト!O10807)&gt;=1,"",IF(VLOOKUP(O10807,登録者リスト!$A$1:$D$43729,4,FALSE)=基本情報!$D$6,O10807,"")),"")</f>
        <v/>
      </c>
    </row>
    <row r="10808" spans="15:16" x14ac:dyDescent="0.15">
      <c r="O10808">
        <v>10807</v>
      </c>
      <c r="P10808" t="str">
        <f>IFERROR(IF(COUNTIF(個人情報!$BI$5:$BI$401,"登録番号" &amp; リスト!O10808)&gt;=1,"",IF(VLOOKUP(O10808,登録者リスト!$A$1:$D$43729,4,FALSE)=基本情報!$D$6,O10808,"")),"")</f>
        <v/>
      </c>
    </row>
    <row r="10809" spans="15:16" x14ac:dyDescent="0.15">
      <c r="O10809">
        <v>10808</v>
      </c>
      <c r="P10809" t="str">
        <f>IFERROR(IF(COUNTIF(個人情報!$BI$5:$BI$401,"登録番号" &amp; リスト!O10809)&gt;=1,"",IF(VLOOKUP(O10809,登録者リスト!$A$1:$D$43729,4,FALSE)=基本情報!$D$6,O10809,"")),"")</f>
        <v/>
      </c>
    </row>
    <row r="10810" spans="15:16" x14ac:dyDescent="0.15">
      <c r="O10810">
        <v>10809</v>
      </c>
      <c r="P10810" t="str">
        <f>IFERROR(IF(COUNTIF(個人情報!$BI$5:$BI$401,"登録番号" &amp; リスト!O10810)&gt;=1,"",IF(VLOOKUP(O10810,登録者リスト!$A$1:$D$43729,4,FALSE)=基本情報!$D$6,O10810,"")),"")</f>
        <v/>
      </c>
    </row>
    <row r="10811" spans="15:16" x14ac:dyDescent="0.15">
      <c r="O10811">
        <v>10810</v>
      </c>
      <c r="P10811" t="str">
        <f>IFERROR(IF(COUNTIF(個人情報!$BI$5:$BI$401,"登録番号" &amp; リスト!O10811)&gt;=1,"",IF(VLOOKUP(O10811,登録者リスト!$A$1:$D$43729,4,FALSE)=基本情報!$D$6,O10811,"")),"")</f>
        <v/>
      </c>
    </row>
    <row r="10812" spans="15:16" x14ac:dyDescent="0.15">
      <c r="O10812">
        <v>10811</v>
      </c>
      <c r="P10812" t="str">
        <f>IFERROR(IF(COUNTIF(個人情報!$BI$5:$BI$401,"登録番号" &amp; リスト!O10812)&gt;=1,"",IF(VLOOKUP(O10812,登録者リスト!$A$1:$D$43729,4,FALSE)=基本情報!$D$6,O10812,"")),"")</f>
        <v/>
      </c>
    </row>
    <row r="10813" spans="15:16" x14ac:dyDescent="0.15">
      <c r="O10813">
        <v>10812</v>
      </c>
      <c r="P10813" t="str">
        <f>IFERROR(IF(COUNTIF(個人情報!$BI$5:$BI$401,"登録番号" &amp; リスト!O10813)&gt;=1,"",IF(VLOOKUP(O10813,登録者リスト!$A$1:$D$43729,4,FALSE)=基本情報!$D$6,O10813,"")),"")</f>
        <v/>
      </c>
    </row>
    <row r="10814" spans="15:16" x14ac:dyDescent="0.15">
      <c r="O10814">
        <v>10813</v>
      </c>
      <c r="P10814" t="str">
        <f>IFERROR(IF(COUNTIF(個人情報!$BI$5:$BI$401,"登録番号" &amp; リスト!O10814)&gt;=1,"",IF(VLOOKUP(O10814,登録者リスト!$A$1:$D$43729,4,FALSE)=基本情報!$D$6,O10814,"")),"")</f>
        <v/>
      </c>
    </row>
    <row r="10815" spans="15:16" x14ac:dyDescent="0.15">
      <c r="O10815">
        <v>10814</v>
      </c>
      <c r="P10815" t="str">
        <f>IFERROR(IF(COUNTIF(個人情報!$BI$5:$BI$401,"登録番号" &amp; リスト!O10815)&gt;=1,"",IF(VLOOKUP(O10815,登録者リスト!$A$1:$D$43729,4,FALSE)=基本情報!$D$6,O10815,"")),"")</f>
        <v/>
      </c>
    </row>
    <row r="10816" spans="15:16" x14ac:dyDescent="0.15">
      <c r="O10816">
        <v>10815</v>
      </c>
      <c r="P10816" t="str">
        <f>IFERROR(IF(COUNTIF(個人情報!$BI$5:$BI$401,"登録番号" &amp; リスト!O10816)&gt;=1,"",IF(VLOOKUP(O10816,登録者リスト!$A$1:$D$43729,4,FALSE)=基本情報!$D$6,O10816,"")),"")</f>
        <v/>
      </c>
    </row>
    <row r="10817" spans="15:16" x14ac:dyDescent="0.15">
      <c r="O10817">
        <v>10816</v>
      </c>
      <c r="P10817" t="str">
        <f>IFERROR(IF(COUNTIF(個人情報!$BI$5:$BI$401,"登録番号" &amp; リスト!O10817)&gt;=1,"",IF(VLOOKUP(O10817,登録者リスト!$A$1:$D$43729,4,FALSE)=基本情報!$D$6,O10817,"")),"")</f>
        <v/>
      </c>
    </row>
    <row r="10818" spans="15:16" x14ac:dyDescent="0.15">
      <c r="O10818">
        <v>10817</v>
      </c>
      <c r="P10818" t="str">
        <f>IFERROR(IF(COUNTIF(個人情報!$BI$5:$BI$401,"登録番号" &amp; リスト!O10818)&gt;=1,"",IF(VLOOKUP(O10818,登録者リスト!$A$1:$D$43729,4,FALSE)=基本情報!$D$6,O10818,"")),"")</f>
        <v/>
      </c>
    </row>
    <row r="10819" spans="15:16" x14ac:dyDescent="0.15">
      <c r="O10819">
        <v>10818</v>
      </c>
      <c r="P10819" t="str">
        <f>IFERROR(IF(COUNTIF(個人情報!$BI$5:$BI$401,"登録番号" &amp; リスト!O10819)&gt;=1,"",IF(VLOOKUP(O10819,登録者リスト!$A$1:$D$43729,4,FALSE)=基本情報!$D$6,O10819,"")),"")</f>
        <v/>
      </c>
    </row>
    <row r="10820" spans="15:16" x14ac:dyDescent="0.15">
      <c r="O10820">
        <v>10819</v>
      </c>
      <c r="P10820" t="str">
        <f>IFERROR(IF(COUNTIF(個人情報!$BI$5:$BI$401,"登録番号" &amp; リスト!O10820)&gt;=1,"",IF(VLOOKUP(O10820,登録者リスト!$A$1:$D$43729,4,FALSE)=基本情報!$D$6,O10820,"")),"")</f>
        <v/>
      </c>
    </row>
    <row r="10821" spans="15:16" x14ac:dyDescent="0.15">
      <c r="O10821">
        <v>10820</v>
      </c>
      <c r="P10821" t="str">
        <f>IFERROR(IF(COUNTIF(個人情報!$BI$5:$BI$401,"登録番号" &amp; リスト!O10821)&gt;=1,"",IF(VLOOKUP(O10821,登録者リスト!$A$1:$D$43729,4,FALSE)=基本情報!$D$6,O10821,"")),"")</f>
        <v/>
      </c>
    </row>
    <row r="10822" spans="15:16" x14ac:dyDescent="0.15">
      <c r="O10822">
        <v>10821</v>
      </c>
      <c r="P10822" t="str">
        <f>IFERROR(IF(COUNTIF(個人情報!$BI$5:$BI$401,"登録番号" &amp; リスト!O10822)&gt;=1,"",IF(VLOOKUP(O10822,登録者リスト!$A$1:$D$43729,4,FALSE)=基本情報!$D$6,O10822,"")),"")</f>
        <v/>
      </c>
    </row>
    <row r="10823" spans="15:16" x14ac:dyDescent="0.15">
      <c r="O10823">
        <v>10822</v>
      </c>
      <c r="P10823" t="str">
        <f>IFERROR(IF(COUNTIF(個人情報!$BI$5:$BI$401,"登録番号" &amp; リスト!O10823)&gt;=1,"",IF(VLOOKUP(O10823,登録者リスト!$A$1:$D$43729,4,FALSE)=基本情報!$D$6,O10823,"")),"")</f>
        <v/>
      </c>
    </row>
    <row r="10824" spans="15:16" x14ac:dyDescent="0.15">
      <c r="O10824">
        <v>10823</v>
      </c>
      <c r="P10824" t="str">
        <f>IFERROR(IF(COUNTIF(個人情報!$BI$5:$BI$401,"登録番号" &amp; リスト!O10824)&gt;=1,"",IF(VLOOKUP(O10824,登録者リスト!$A$1:$D$43729,4,FALSE)=基本情報!$D$6,O10824,"")),"")</f>
        <v/>
      </c>
    </row>
    <row r="10825" spans="15:16" x14ac:dyDescent="0.15">
      <c r="O10825">
        <v>10824</v>
      </c>
      <c r="P10825" t="str">
        <f>IFERROR(IF(COUNTIF(個人情報!$BI$5:$BI$401,"登録番号" &amp; リスト!O10825)&gt;=1,"",IF(VLOOKUP(O10825,登録者リスト!$A$1:$D$43729,4,FALSE)=基本情報!$D$6,O10825,"")),"")</f>
        <v/>
      </c>
    </row>
    <row r="10826" spans="15:16" x14ac:dyDescent="0.15">
      <c r="O10826">
        <v>10825</v>
      </c>
      <c r="P10826" t="str">
        <f>IFERROR(IF(COUNTIF(個人情報!$BI$5:$BI$401,"登録番号" &amp; リスト!O10826)&gt;=1,"",IF(VLOOKUP(O10826,登録者リスト!$A$1:$D$43729,4,FALSE)=基本情報!$D$6,O10826,"")),"")</f>
        <v/>
      </c>
    </row>
    <row r="10827" spans="15:16" x14ac:dyDescent="0.15">
      <c r="O10827">
        <v>10826</v>
      </c>
      <c r="P10827" t="str">
        <f>IFERROR(IF(COUNTIF(個人情報!$BI$5:$BI$401,"登録番号" &amp; リスト!O10827)&gt;=1,"",IF(VLOOKUP(O10827,登録者リスト!$A$1:$D$43729,4,FALSE)=基本情報!$D$6,O10827,"")),"")</f>
        <v/>
      </c>
    </row>
    <row r="10828" spans="15:16" x14ac:dyDescent="0.15">
      <c r="O10828">
        <v>10827</v>
      </c>
      <c r="P10828" t="str">
        <f>IFERROR(IF(COUNTIF(個人情報!$BI$5:$BI$401,"登録番号" &amp; リスト!O10828)&gt;=1,"",IF(VLOOKUP(O10828,登録者リスト!$A$1:$D$43729,4,FALSE)=基本情報!$D$6,O10828,"")),"")</f>
        <v/>
      </c>
    </row>
    <row r="10829" spans="15:16" x14ac:dyDescent="0.15">
      <c r="O10829">
        <v>10828</v>
      </c>
      <c r="P10829" t="str">
        <f>IFERROR(IF(COUNTIF(個人情報!$BI$5:$BI$401,"登録番号" &amp; リスト!O10829)&gt;=1,"",IF(VLOOKUP(O10829,登録者リスト!$A$1:$D$43729,4,FALSE)=基本情報!$D$6,O10829,"")),"")</f>
        <v/>
      </c>
    </row>
    <row r="10830" spans="15:16" x14ac:dyDescent="0.15">
      <c r="O10830">
        <v>10829</v>
      </c>
      <c r="P10830" t="str">
        <f>IFERROR(IF(COUNTIF(個人情報!$BI$5:$BI$401,"登録番号" &amp; リスト!O10830)&gt;=1,"",IF(VLOOKUP(O10830,登録者リスト!$A$1:$D$43729,4,FALSE)=基本情報!$D$6,O10830,"")),"")</f>
        <v/>
      </c>
    </row>
    <row r="10831" spans="15:16" x14ac:dyDescent="0.15">
      <c r="O10831">
        <v>10830</v>
      </c>
      <c r="P10831" t="str">
        <f>IFERROR(IF(COUNTIF(個人情報!$BI$5:$BI$401,"登録番号" &amp; リスト!O10831)&gt;=1,"",IF(VLOOKUP(O10831,登録者リスト!$A$1:$D$43729,4,FALSE)=基本情報!$D$6,O10831,"")),"")</f>
        <v/>
      </c>
    </row>
    <row r="10832" spans="15:16" x14ac:dyDescent="0.15">
      <c r="O10832">
        <v>10831</v>
      </c>
      <c r="P10832" t="str">
        <f>IFERROR(IF(COUNTIF(個人情報!$BI$5:$BI$401,"登録番号" &amp; リスト!O10832)&gt;=1,"",IF(VLOOKUP(O10832,登録者リスト!$A$1:$D$43729,4,FALSE)=基本情報!$D$6,O10832,"")),"")</f>
        <v/>
      </c>
    </row>
    <row r="10833" spans="15:16" x14ac:dyDescent="0.15">
      <c r="O10833">
        <v>10832</v>
      </c>
      <c r="P10833" t="str">
        <f>IFERROR(IF(COUNTIF(個人情報!$BI$5:$BI$401,"登録番号" &amp; リスト!O10833)&gt;=1,"",IF(VLOOKUP(O10833,登録者リスト!$A$1:$D$43729,4,FALSE)=基本情報!$D$6,O10833,"")),"")</f>
        <v/>
      </c>
    </row>
    <row r="10834" spans="15:16" x14ac:dyDescent="0.15">
      <c r="O10834">
        <v>10833</v>
      </c>
      <c r="P10834" t="str">
        <f>IFERROR(IF(COUNTIF(個人情報!$BI$5:$BI$401,"登録番号" &amp; リスト!O10834)&gt;=1,"",IF(VLOOKUP(O10834,登録者リスト!$A$1:$D$43729,4,FALSE)=基本情報!$D$6,O10834,"")),"")</f>
        <v/>
      </c>
    </row>
    <row r="10835" spans="15:16" x14ac:dyDescent="0.15">
      <c r="O10835">
        <v>10834</v>
      </c>
      <c r="P10835" t="str">
        <f>IFERROR(IF(COUNTIF(個人情報!$BI$5:$BI$401,"登録番号" &amp; リスト!O10835)&gt;=1,"",IF(VLOOKUP(O10835,登録者リスト!$A$1:$D$43729,4,FALSE)=基本情報!$D$6,O10835,"")),"")</f>
        <v/>
      </c>
    </row>
    <row r="10836" spans="15:16" x14ac:dyDescent="0.15">
      <c r="O10836">
        <v>10835</v>
      </c>
      <c r="P10836" t="str">
        <f>IFERROR(IF(COUNTIF(個人情報!$BI$5:$BI$401,"登録番号" &amp; リスト!O10836)&gt;=1,"",IF(VLOOKUP(O10836,登録者リスト!$A$1:$D$43729,4,FALSE)=基本情報!$D$6,O10836,"")),"")</f>
        <v/>
      </c>
    </row>
    <row r="10837" spans="15:16" x14ac:dyDescent="0.15">
      <c r="O10837">
        <v>10836</v>
      </c>
      <c r="P10837" t="str">
        <f>IFERROR(IF(COUNTIF(個人情報!$BI$5:$BI$401,"登録番号" &amp; リスト!O10837)&gt;=1,"",IF(VLOOKUP(O10837,登録者リスト!$A$1:$D$43729,4,FALSE)=基本情報!$D$6,O10837,"")),"")</f>
        <v/>
      </c>
    </row>
    <row r="10838" spans="15:16" x14ac:dyDescent="0.15">
      <c r="O10838">
        <v>10837</v>
      </c>
      <c r="P10838" t="str">
        <f>IFERROR(IF(COUNTIF(個人情報!$BI$5:$BI$401,"登録番号" &amp; リスト!O10838)&gt;=1,"",IF(VLOOKUP(O10838,登録者リスト!$A$1:$D$43729,4,FALSE)=基本情報!$D$6,O10838,"")),"")</f>
        <v/>
      </c>
    </row>
    <row r="10839" spans="15:16" x14ac:dyDescent="0.15">
      <c r="O10839">
        <v>10838</v>
      </c>
      <c r="P10839" t="str">
        <f>IFERROR(IF(COUNTIF(個人情報!$BI$5:$BI$401,"登録番号" &amp; リスト!O10839)&gt;=1,"",IF(VLOOKUP(O10839,登録者リスト!$A$1:$D$43729,4,FALSE)=基本情報!$D$6,O10839,"")),"")</f>
        <v/>
      </c>
    </row>
    <row r="10840" spans="15:16" x14ac:dyDescent="0.15">
      <c r="O10840">
        <v>10839</v>
      </c>
      <c r="P10840" t="str">
        <f>IFERROR(IF(COUNTIF(個人情報!$BI$5:$BI$401,"登録番号" &amp; リスト!O10840)&gt;=1,"",IF(VLOOKUP(O10840,登録者リスト!$A$1:$D$43729,4,FALSE)=基本情報!$D$6,O10840,"")),"")</f>
        <v/>
      </c>
    </row>
    <row r="10841" spans="15:16" x14ac:dyDescent="0.15">
      <c r="O10841">
        <v>10840</v>
      </c>
      <c r="P10841" t="str">
        <f>IFERROR(IF(COUNTIF(個人情報!$BI$5:$BI$401,"登録番号" &amp; リスト!O10841)&gt;=1,"",IF(VLOOKUP(O10841,登録者リスト!$A$1:$D$43729,4,FALSE)=基本情報!$D$6,O10841,"")),"")</f>
        <v/>
      </c>
    </row>
    <row r="10842" spans="15:16" x14ac:dyDescent="0.15">
      <c r="O10842">
        <v>10841</v>
      </c>
      <c r="P10842" t="str">
        <f>IFERROR(IF(COUNTIF(個人情報!$BI$5:$BI$401,"登録番号" &amp; リスト!O10842)&gt;=1,"",IF(VLOOKUP(O10842,登録者リスト!$A$1:$D$43729,4,FALSE)=基本情報!$D$6,O10842,"")),"")</f>
        <v/>
      </c>
    </row>
    <row r="10843" spans="15:16" x14ac:dyDescent="0.15">
      <c r="O10843">
        <v>10842</v>
      </c>
      <c r="P10843" t="str">
        <f>IFERROR(IF(COUNTIF(個人情報!$BI$5:$BI$401,"登録番号" &amp; リスト!O10843)&gt;=1,"",IF(VLOOKUP(O10843,登録者リスト!$A$1:$D$43729,4,FALSE)=基本情報!$D$6,O10843,"")),"")</f>
        <v/>
      </c>
    </row>
    <row r="10844" spans="15:16" x14ac:dyDescent="0.15">
      <c r="O10844">
        <v>10843</v>
      </c>
      <c r="P10844" t="str">
        <f>IFERROR(IF(COUNTIF(個人情報!$BI$5:$BI$401,"登録番号" &amp; リスト!O10844)&gt;=1,"",IF(VLOOKUP(O10844,登録者リスト!$A$1:$D$43729,4,FALSE)=基本情報!$D$6,O10844,"")),"")</f>
        <v/>
      </c>
    </row>
    <row r="10845" spans="15:16" x14ac:dyDescent="0.15">
      <c r="O10845">
        <v>10844</v>
      </c>
      <c r="P10845" t="str">
        <f>IFERROR(IF(COUNTIF(個人情報!$BI$5:$BI$401,"登録番号" &amp; リスト!O10845)&gt;=1,"",IF(VLOOKUP(O10845,登録者リスト!$A$1:$D$43729,4,FALSE)=基本情報!$D$6,O10845,"")),"")</f>
        <v/>
      </c>
    </row>
    <row r="10846" spans="15:16" x14ac:dyDescent="0.15">
      <c r="O10846">
        <v>10845</v>
      </c>
      <c r="P10846" t="str">
        <f>IFERROR(IF(COUNTIF(個人情報!$BI$5:$BI$401,"登録番号" &amp; リスト!O10846)&gt;=1,"",IF(VLOOKUP(O10846,登録者リスト!$A$1:$D$43729,4,FALSE)=基本情報!$D$6,O10846,"")),"")</f>
        <v/>
      </c>
    </row>
    <row r="10847" spans="15:16" x14ac:dyDescent="0.15">
      <c r="O10847">
        <v>10846</v>
      </c>
      <c r="P10847" t="str">
        <f>IFERROR(IF(COUNTIF(個人情報!$BI$5:$BI$401,"登録番号" &amp; リスト!O10847)&gt;=1,"",IF(VLOOKUP(O10847,登録者リスト!$A$1:$D$43729,4,FALSE)=基本情報!$D$6,O10847,"")),"")</f>
        <v/>
      </c>
    </row>
    <row r="10848" spans="15:16" x14ac:dyDescent="0.15">
      <c r="O10848">
        <v>10847</v>
      </c>
      <c r="P10848" t="str">
        <f>IFERROR(IF(COUNTIF(個人情報!$BI$5:$BI$401,"登録番号" &amp; リスト!O10848)&gt;=1,"",IF(VLOOKUP(O10848,登録者リスト!$A$1:$D$43729,4,FALSE)=基本情報!$D$6,O10848,"")),"")</f>
        <v/>
      </c>
    </row>
    <row r="10849" spans="15:16" x14ac:dyDescent="0.15">
      <c r="O10849">
        <v>10848</v>
      </c>
      <c r="P10849" t="str">
        <f>IFERROR(IF(COUNTIF(個人情報!$BI$5:$BI$401,"登録番号" &amp; リスト!O10849)&gt;=1,"",IF(VLOOKUP(O10849,登録者リスト!$A$1:$D$43729,4,FALSE)=基本情報!$D$6,O10849,"")),"")</f>
        <v/>
      </c>
    </row>
    <row r="10850" spans="15:16" x14ac:dyDescent="0.15">
      <c r="O10850">
        <v>10849</v>
      </c>
      <c r="P10850" t="str">
        <f>IFERROR(IF(COUNTIF(個人情報!$BI$5:$BI$401,"登録番号" &amp; リスト!O10850)&gt;=1,"",IF(VLOOKUP(O10850,登録者リスト!$A$1:$D$43729,4,FALSE)=基本情報!$D$6,O10850,"")),"")</f>
        <v/>
      </c>
    </row>
    <row r="10851" spans="15:16" x14ac:dyDescent="0.15">
      <c r="O10851">
        <v>10850</v>
      </c>
      <c r="P10851" t="str">
        <f>IFERROR(IF(COUNTIF(個人情報!$BI$5:$BI$401,"登録番号" &amp; リスト!O10851)&gt;=1,"",IF(VLOOKUP(O10851,登録者リスト!$A$1:$D$43729,4,FALSE)=基本情報!$D$6,O10851,"")),"")</f>
        <v/>
      </c>
    </row>
    <row r="10852" spans="15:16" x14ac:dyDescent="0.15">
      <c r="O10852">
        <v>10851</v>
      </c>
      <c r="P10852" t="str">
        <f>IFERROR(IF(COUNTIF(個人情報!$BI$5:$BI$401,"登録番号" &amp; リスト!O10852)&gt;=1,"",IF(VLOOKUP(O10852,登録者リスト!$A$1:$D$43729,4,FALSE)=基本情報!$D$6,O10852,"")),"")</f>
        <v/>
      </c>
    </row>
    <row r="10853" spans="15:16" x14ac:dyDescent="0.15">
      <c r="O10853">
        <v>10852</v>
      </c>
      <c r="P10853" t="str">
        <f>IFERROR(IF(COUNTIF(個人情報!$BI$5:$BI$401,"登録番号" &amp; リスト!O10853)&gt;=1,"",IF(VLOOKUP(O10853,登録者リスト!$A$1:$D$43729,4,FALSE)=基本情報!$D$6,O10853,"")),"")</f>
        <v/>
      </c>
    </row>
    <row r="10854" spans="15:16" x14ac:dyDescent="0.15">
      <c r="O10854">
        <v>10853</v>
      </c>
      <c r="P10854" t="str">
        <f>IFERROR(IF(COUNTIF(個人情報!$BI$5:$BI$401,"登録番号" &amp; リスト!O10854)&gt;=1,"",IF(VLOOKUP(O10854,登録者リスト!$A$1:$D$43729,4,FALSE)=基本情報!$D$6,O10854,"")),"")</f>
        <v/>
      </c>
    </row>
    <row r="10855" spans="15:16" x14ac:dyDescent="0.15">
      <c r="O10855">
        <v>10854</v>
      </c>
      <c r="P10855" t="str">
        <f>IFERROR(IF(COUNTIF(個人情報!$BI$5:$BI$401,"登録番号" &amp; リスト!O10855)&gt;=1,"",IF(VLOOKUP(O10855,登録者リスト!$A$1:$D$43729,4,FALSE)=基本情報!$D$6,O10855,"")),"")</f>
        <v/>
      </c>
    </row>
    <row r="10856" spans="15:16" x14ac:dyDescent="0.15">
      <c r="O10856">
        <v>10855</v>
      </c>
      <c r="P10856" t="str">
        <f>IFERROR(IF(COUNTIF(個人情報!$BI$5:$BI$401,"登録番号" &amp; リスト!O10856)&gt;=1,"",IF(VLOOKUP(O10856,登録者リスト!$A$1:$D$43729,4,FALSE)=基本情報!$D$6,O10856,"")),"")</f>
        <v/>
      </c>
    </row>
    <row r="10857" spans="15:16" x14ac:dyDescent="0.15">
      <c r="O10857">
        <v>10856</v>
      </c>
      <c r="P10857" t="str">
        <f>IFERROR(IF(COUNTIF(個人情報!$BI$5:$BI$401,"登録番号" &amp; リスト!O10857)&gt;=1,"",IF(VLOOKUP(O10857,登録者リスト!$A$1:$D$43729,4,FALSE)=基本情報!$D$6,O10857,"")),"")</f>
        <v/>
      </c>
    </row>
    <row r="10858" spans="15:16" x14ac:dyDescent="0.15">
      <c r="O10858">
        <v>10857</v>
      </c>
      <c r="P10858" t="str">
        <f>IFERROR(IF(COUNTIF(個人情報!$BI$5:$BI$401,"登録番号" &amp; リスト!O10858)&gt;=1,"",IF(VLOOKUP(O10858,登録者リスト!$A$1:$D$43729,4,FALSE)=基本情報!$D$6,O10858,"")),"")</f>
        <v/>
      </c>
    </row>
    <row r="10859" spans="15:16" x14ac:dyDescent="0.15">
      <c r="O10859">
        <v>10858</v>
      </c>
      <c r="P10859" t="str">
        <f>IFERROR(IF(COUNTIF(個人情報!$BI$5:$BI$401,"登録番号" &amp; リスト!O10859)&gt;=1,"",IF(VLOOKUP(O10859,登録者リスト!$A$1:$D$43729,4,FALSE)=基本情報!$D$6,O10859,"")),"")</f>
        <v/>
      </c>
    </row>
    <row r="10860" spans="15:16" x14ac:dyDescent="0.15">
      <c r="O10860">
        <v>10859</v>
      </c>
      <c r="P10860" t="str">
        <f>IFERROR(IF(COUNTIF(個人情報!$BI$5:$BI$401,"登録番号" &amp; リスト!O10860)&gt;=1,"",IF(VLOOKUP(O10860,登録者リスト!$A$1:$D$43729,4,FALSE)=基本情報!$D$6,O10860,"")),"")</f>
        <v/>
      </c>
    </row>
    <row r="10861" spans="15:16" x14ac:dyDescent="0.15">
      <c r="O10861">
        <v>10860</v>
      </c>
      <c r="P10861" t="str">
        <f>IFERROR(IF(COUNTIF(個人情報!$BI$5:$BI$401,"登録番号" &amp; リスト!O10861)&gt;=1,"",IF(VLOOKUP(O10861,登録者リスト!$A$1:$D$43729,4,FALSE)=基本情報!$D$6,O10861,"")),"")</f>
        <v/>
      </c>
    </row>
    <row r="10862" spans="15:16" x14ac:dyDescent="0.15">
      <c r="O10862">
        <v>10861</v>
      </c>
      <c r="P10862" t="str">
        <f>IFERROR(IF(COUNTIF(個人情報!$BI$5:$BI$401,"登録番号" &amp; リスト!O10862)&gt;=1,"",IF(VLOOKUP(O10862,登録者リスト!$A$1:$D$43729,4,FALSE)=基本情報!$D$6,O10862,"")),"")</f>
        <v/>
      </c>
    </row>
    <row r="10863" spans="15:16" x14ac:dyDescent="0.15">
      <c r="O10863">
        <v>10862</v>
      </c>
      <c r="P10863" t="str">
        <f>IFERROR(IF(COUNTIF(個人情報!$BI$5:$BI$401,"登録番号" &amp; リスト!O10863)&gt;=1,"",IF(VLOOKUP(O10863,登録者リスト!$A$1:$D$43729,4,FALSE)=基本情報!$D$6,O10863,"")),"")</f>
        <v/>
      </c>
    </row>
    <row r="10864" spans="15:16" x14ac:dyDescent="0.15">
      <c r="O10864">
        <v>10863</v>
      </c>
      <c r="P10864" t="str">
        <f>IFERROR(IF(COUNTIF(個人情報!$BI$5:$BI$401,"登録番号" &amp; リスト!O10864)&gt;=1,"",IF(VLOOKUP(O10864,登録者リスト!$A$1:$D$43729,4,FALSE)=基本情報!$D$6,O10864,"")),"")</f>
        <v/>
      </c>
    </row>
    <row r="10865" spans="15:16" x14ac:dyDescent="0.15">
      <c r="O10865">
        <v>10864</v>
      </c>
      <c r="P10865" t="str">
        <f>IFERROR(IF(COUNTIF(個人情報!$BI$5:$BI$401,"登録番号" &amp; リスト!O10865)&gt;=1,"",IF(VLOOKUP(O10865,登録者リスト!$A$1:$D$43729,4,FALSE)=基本情報!$D$6,O10865,"")),"")</f>
        <v/>
      </c>
    </row>
    <row r="10866" spans="15:16" x14ac:dyDescent="0.15">
      <c r="O10866">
        <v>10865</v>
      </c>
      <c r="P10866" t="str">
        <f>IFERROR(IF(COUNTIF(個人情報!$BI$5:$BI$401,"登録番号" &amp; リスト!O10866)&gt;=1,"",IF(VLOOKUP(O10866,登録者リスト!$A$1:$D$43729,4,FALSE)=基本情報!$D$6,O10866,"")),"")</f>
        <v/>
      </c>
    </row>
    <row r="10867" spans="15:16" x14ac:dyDescent="0.15">
      <c r="O10867">
        <v>10866</v>
      </c>
      <c r="P10867" t="str">
        <f>IFERROR(IF(COUNTIF(個人情報!$BI$5:$BI$401,"登録番号" &amp; リスト!O10867)&gt;=1,"",IF(VLOOKUP(O10867,登録者リスト!$A$1:$D$43729,4,FALSE)=基本情報!$D$6,O10867,"")),"")</f>
        <v/>
      </c>
    </row>
    <row r="10868" spans="15:16" x14ac:dyDescent="0.15">
      <c r="O10868">
        <v>10867</v>
      </c>
      <c r="P10868" t="str">
        <f>IFERROR(IF(COUNTIF(個人情報!$BI$5:$BI$401,"登録番号" &amp; リスト!O10868)&gt;=1,"",IF(VLOOKUP(O10868,登録者リスト!$A$1:$D$43729,4,FALSE)=基本情報!$D$6,O10868,"")),"")</f>
        <v/>
      </c>
    </row>
    <row r="10869" spans="15:16" x14ac:dyDescent="0.15">
      <c r="O10869">
        <v>10868</v>
      </c>
      <c r="P10869" t="str">
        <f>IFERROR(IF(COUNTIF(個人情報!$BI$5:$BI$401,"登録番号" &amp; リスト!O10869)&gt;=1,"",IF(VLOOKUP(O10869,登録者リスト!$A$1:$D$43729,4,FALSE)=基本情報!$D$6,O10869,"")),"")</f>
        <v/>
      </c>
    </row>
    <row r="10870" spans="15:16" x14ac:dyDescent="0.15">
      <c r="O10870">
        <v>10869</v>
      </c>
      <c r="P10870" t="str">
        <f>IFERROR(IF(COUNTIF(個人情報!$BI$5:$BI$401,"登録番号" &amp; リスト!O10870)&gt;=1,"",IF(VLOOKUP(O10870,登録者リスト!$A$1:$D$43729,4,FALSE)=基本情報!$D$6,O10870,"")),"")</f>
        <v/>
      </c>
    </row>
    <row r="10871" spans="15:16" x14ac:dyDescent="0.15">
      <c r="O10871">
        <v>10870</v>
      </c>
      <c r="P10871" t="str">
        <f>IFERROR(IF(COUNTIF(個人情報!$BI$5:$BI$401,"登録番号" &amp; リスト!O10871)&gt;=1,"",IF(VLOOKUP(O10871,登録者リスト!$A$1:$D$43729,4,FALSE)=基本情報!$D$6,O10871,"")),"")</f>
        <v/>
      </c>
    </row>
    <row r="10872" spans="15:16" x14ac:dyDescent="0.15">
      <c r="O10872">
        <v>10871</v>
      </c>
      <c r="P10872" t="str">
        <f>IFERROR(IF(COUNTIF(個人情報!$BI$5:$BI$401,"登録番号" &amp; リスト!O10872)&gt;=1,"",IF(VLOOKUP(O10872,登録者リスト!$A$1:$D$43729,4,FALSE)=基本情報!$D$6,O10872,"")),"")</f>
        <v/>
      </c>
    </row>
    <row r="10873" spans="15:16" x14ac:dyDescent="0.15">
      <c r="O10873">
        <v>10872</v>
      </c>
      <c r="P10873" t="str">
        <f>IFERROR(IF(COUNTIF(個人情報!$BI$5:$BI$401,"登録番号" &amp; リスト!O10873)&gt;=1,"",IF(VLOOKUP(O10873,登録者リスト!$A$1:$D$43729,4,FALSE)=基本情報!$D$6,O10873,"")),"")</f>
        <v/>
      </c>
    </row>
    <row r="10874" spans="15:16" x14ac:dyDescent="0.15">
      <c r="O10874">
        <v>10873</v>
      </c>
      <c r="P10874" t="str">
        <f>IFERROR(IF(COUNTIF(個人情報!$BI$5:$BI$401,"登録番号" &amp; リスト!O10874)&gt;=1,"",IF(VLOOKUP(O10874,登録者リスト!$A$1:$D$43729,4,FALSE)=基本情報!$D$6,O10874,"")),"")</f>
        <v/>
      </c>
    </row>
    <row r="10875" spans="15:16" x14ac:dyDescent="0.15">
      <c r="O10875">
        <v>10874</v>
      </c>
      <c r="P10875" t="str">
        <f>IFERROR(IF(COUNTIF(個人情報!$BI$5:$BI$401,"登録番号" &amp; リスト!O10875)&gt;=1,"",IF(VLOOKUP(O10875,登録者リスト!$A$1:$D$43729,4,FALSE)=基本情報!$D$6,O10875,"")),"")</f>
        <v/>
      </c>
    </row>
    <row r="10876" spans="15:16" x14ac:dyDescent="0.15">
      <c r="O10876">
        <v>10875</v>
      </c>
      <c r="P10876" t="str">
        <f>IFERROR(IF(COUNTIF(個人情報!$BI$5:$BI$401,"登録番号" &amp; リスト!O10876)&gt;=1,"",IF(VLOOKUP(O10876,登録者リスト!$A$1:$D$43729,4,FALSE)=基本情報!$D$6,O10876,"")),"")</f>
        <v/>
      </c>
    </row>
    <row r="10877" spans="15:16" x14ac:dyDescent="0.15">
      <c r="O10877">
        <v>10876</v>
      </c>
      <c r="P10877" t="str">
        <f>IFERROR(IF(COUNTIF(個人情報!$BI$5:$BI$401,"登録番号" &amp; リスト!O10877)&gt;=1,"",IF(VLOOKUP(O10877,登録者リスト!$A$1:$D$43729,4,FALSE)=基本情報!$D$6,O10877,"")),"")</f>
        <v/>
      </c>
    </row>
    <row r="10878" spans="15:16" x14ac:dyDescent="0.15">
      <c r="O10878">
        <v>10877</v>
      </c>
      <c r="P10878" t="str">
        <f>IFERROR(IF(COUNTIF(個人情報!$BI$5:$BI$401,"登録番号" &amp; リスト!O10878)&gt;=1,"",IF(VLOOKUP(O10878,登録者リスト!$A$1:$D$43729,4,FALSE)=基本情報!$D$6,O10878,"")),"")</f>
        <v/>
      </c>
    </row>
    <row r="10879" spans="15:16" x14ac:dyDescent="0.15">
      <c r="O10879">
        <v>10878</v>
      </c>
      <c r="P10879" t="str">
        <f>IFERROR(IF(COUNTIF(個人情報!$BI$5:$BI$401,"登録番号" &amp; リスト!O10879)&gt;=1,"",IF(VLOOKUP(O10879,登録者リスト!$A$1:$D$43729,4,FALSE)=基本情報!$D$6,O10879,"")),"")</f>
        <v/>
      </c>
    </row>
    <row r="10880" spans="15:16" x14ac:dyDescent="0.15">
      <c r="O10880">
        <v>10879</v>
      </c>
      <c r="P10880" t="str">
        <f>IFERROR(IF(COUNTIF(個人情報!$BI$5:$BI$401,"登録番号" &amp; リスト!O10880)&gt;=1,"",IF(VLOOKUP(O10880,登録者リスト!$A$1:$D$43729,4,FALSE)=基本情報!$D$6,O10880,"")),"")</f>
        <v/>
      </c>
    </row>
    <row r="10881" spans="15:16" x14ac:dyDescent="0.15">
      <c r="O10881">
        <v>10880</v>
      </c>
      <c r="P10881" t="str">
        <f>IFERROR(IF(COUNTIF(個人情報!$BI$5:$BI$401,"登録番号" &amp; リスト!O10881)&gt;=1,"",IF(VLOOKUP(O10881,登録者リスト!$A$1:$D$43729,4,FALSE)=基本情報!$D$6,O10881,"")),"")</f>
        <v/>
      </c>
    </row>
    <row r="10882" spans="15:16" x14ac:dyDescent="0.15">
      <c r="O10882">
        <v>10881</v>
      </c>
      <c r="P10882" t="str">
        <f>IFERROR(IF(COUNTIF(個人情報!$BI$5:$BI$401,"登録番号" &amp; リスト!O10882)&gt;=1,"",IF(VLOOKUP(O10882,登録者リスト!$A$1:$D$43729,4,FALSE)=基本情報!$D$6,O10882,"")),"")</f>
        <v/>
      </c>
    </row>
    <row r="10883" spans="15:16" x14ac:dyDescent="0.15">
      <c r="O10883">
        <v>10882</v>
      </c>
      <c r="P10883" t="str">
        <f>IFERROR(IF(COUNTIF(個人情報!$BI$5:$BI$401,"登録番号" &amp; リスト!O10883)&gt;=1,"",IF(VLOOKUP(O10883,登録者リスト!$A$1:$D$43729,4,FALSE)=基本情報!$D$6,O10883,"")),"")</f>
        <v/>
      </c>
    </row>
    <row r="10884" spans="15:16" x14ac:dyDescent="0.15">
      <c r="O10884">
        <v>10883</v>
      </c>
      <c r="P10884" t="str">
        <f>IFERROR(IF(COUNTIF(個人情報!$BI$5:$BI$401,"登録番号" &amp; リスト!O10884)&gt;=1,"",IF(VLOOKUP(O10884,登録者リスト!$A$1:$D$43729,4,FALSE)=基本情報!$D$6,O10884,"")),"")</f>
        <v/>
      </c>
    </row>
    <row r="10885" spans="15:16" x14ac:dyDescent="0.15">
      <c r="O10885">
        <v>10884</v>
      </c>
      <c r="P10885" t="str">
        <f>IFERROR(IF(COUNTIF(個人情報!$BI$5:$BI$401,"登録番号" &amp; リスト!O10885)&gt;=1,"",IF(VLOOKUP(O10885,登録者リスト!$A$1:$D$43729,4,FALSE)=基本情報!$D$6,O10885,"")),"")</f>
        <v/>
      </c>
    </row>
    <row r="10886" spans="15:16" x14ac:dyDescent="0.15">
      <c r="O10886">
        <v>10885</v>
      </c>
      <c r="P10886" t="str">
        <f>IFERROR(IF(COUNTIF(個人情報!$BI$5:$BI$401,"登録番号" &amp; リスト!O10886)&gt;=1,"",IF(VLOOKUP(O10886,登録者リスト!$A$1:$D$43729,4,FALSE)=基本情報!$D$6,O10886,"")),"")</f>
        <v/>
      </c>
    </row>
    <row r="10887" spans="15:16" x14ac:dyDescent="0.15">
      <c r="O10887">
        <v>10886</v>
      </c>
      <c r="P10887" t="str">
        <f>IFERROR(IF(COUNTIF(個人情報!$BI$5:$BI$401,"登録番号" &amp; リスト!O10887)&gt;=1,"",IF(VLOOKUP(O10887,登録者リスト!$A$1:$D$43729,4,FALSE)=基本情報!$D$6,O10887,"")),"")</f>
        <v/>
      </c>
    </row>
    <row r="10888" spans="15:16" x14ac:dyDescent="0.15">
      <c r="O10888">
        <v>10887</v>
      </c>
      <c r="P10888" t="str">
        <f>IFERROR(IF(COUNTIF(個人情報!$BI$5:$BI$401,"登録番号" &amp; リスト!O10888)&gt;=1,"",IF(VLOOKUP(O10888,登録者リスト!$A$1:$D$43729,4,FALSE)=基本情報!$D$6,O10888,"")),"")</f>
        <v/>
      </c>
    </row>
    <row r="10889" spans="15:16" x14ac:dyDescent="0.15">
      <c r="O10889">
        <v>10888</v>
      </c>
      <c r="P10889" t="str">
        <f>IFERROR(IF(COUNTIF(個人情報!$BI$5:$BI$401,"登録番号" &amp; リスト!O10889)&gt;=1,"",IF(VLOOKUP(O10889,登録者リスト!$A$1:$D$43729,4,FALSE)=基本情報!$D$6,O10889,"")),"")</f>
        <v/>
      </c>
    </row>
    <row r="10890" spans="15:16" x14ac:dyDescent="0.15">
      <c r="O10890">
        <v>10889</v>
      </c>
      <c r="P10890" t="str">
        <f>IFERROR(IF(COUNTIF(個人情報!$BI$5:$BI$401,"登録番号" &amp; リスト!O10890)&gt;=1,"",IF(VLOOKUP(O10890,登録者リスト!$A$1:$D$43729,4,FALSE)=基本情報!$D$6,O10890,"")),"")</f>
        <v/>
      </c>
    </row>
    <row r="10891" spans="15:16" x14ac:dyDescent="0.15">
      <c r="O10891">
        <v>10890</v>
      </c>
      <c r="P10891" t="str">
        <f>IFERROR(IF(COUNTIF(個人情報!$BI$5:$BI$401,"登録番号" &amp; リスト!O10891)&gt;=1,"",IF(VLOOKUP(O10891,登録者リスト!$A$1:$D$43729,4,FALSE)=基本情報!$D$6,O10891,"")),"")</f>
        <v/>
      </c>
    </row>
    <row r="10892" spans="15:16" x14ac:dyDescent="0.15">
      <c r="O10892">
        <v>10891</v>
      </c>
      <c r="P10892" t="str">
        <f>IFERROR(IF(COUNTIF(個人情報!$BI$5:$BI$401,"登録番号" &amp; リスト!O10892)&gt;=1,"",IF(VLOOKUP(O10892,登録者リスト!$A$1:$D$43729,4,FALSE)=基本情報!$D$6,O10892,"")),"")</f>
        <v/>
      </c>
    </row>
    <row r="10893" spans="15:16" x14ac:dyDescent="0.15">
      <c r="O10893">
        <v>10892</v>
      </c>
      <c r="P10893" t="str">
        <f>IFERROR(IF(COUNTIF(個人情報!$BI$5:$BI$401,"登録番号" &amp; リスト!O10893)&gt;=1,"",IF(VLOOKUP(O10893,登録者リスト!$A$1:$D$43729,4,FALSE)=基本情報!$D$6,O10893,"")),"")</f>
        <v/>
      </c>
    </row>
    <row r="10894" spans="15:16" x14ac:dyDescent="0.15">
      <c r="O10894">
        <v>10893</v>
      </c>
      <c r="P10894" t="str">
        <f>IFERROR(IF(COUNTIF(個人情報!$BI$5:$BI$401,"登録番号" &amp; リスト!O10894)&gt;=1,"",IF(VLOOKUP(O10894,登録者リスト!$A$1:$D$43729,4,FALSE)=基本情報!$D$6,O10894,"")),"")</f>
        <v/>
      </c>
    </row>
    <row r="10895" spans="15:16" x14ac:dyDescent="0.15">
      <c r="O10895">
        <v>10894</v>
      </c>
      <c r="P10895" t="str">
        <f>IFERROR(IF(COUNTIF(個人情報!$BI$5:$BI$401,"登録番号" &amp; リスト!O10895)&gt;=1,"",IF(VLOOKUP(O10895,登録者リスト!$A$1:$D$43729,4,FALSE)=基本情報!$D$6,O10895,"")),"")</f>
        <v/>
      </c>
    </row>
    <row r="10896" spans="15:16" x14ac:dyDescent="0.15">
      <c r="O10896">
        <v>10895</v>
      </c>
      <c r="P10896" t="str">
        <f>IFERROR(IF(COUNTIF(個人情報!$BI$5:$BI$401,"登録番号" &amp; リスト!O10896)&gt;=1,"",IF(VLOOKUP(O10896,登録者リスト!$A$1:$D$43729,4,FALSE)=基本情報!$D$6,O10896,"")),"")</f>
        <v/>
      </c>
    </row>
    <row r="10897" spans="15:16" x14ac:dyDescent="0.15">
      <c r="O10897">
        <v>10896</v>
      </c>
      <c r="P10897" t="str">
        <f>IFERROR(IF(COUNTIF(個人情報!$BI$5:$BI$401,"登録番号" &amp; リスト!O10897)&gt;=1,"",IF(VLOOKUP(O10897,登録者リスト!$A$1:$D$43729,4,FALSE)=基本情報!$D$6,O10897,"")),"")</f>
        <v/>
      </c>
    </row>
    <row r="10898" spans="15:16" x14ac:dyDescent="0.15">
      <c r="O10898">
        <v>10897</v>
      </c>
      <c r="P10898" t="str">
        <f>IFERROR(IF(COUNTIF(個人情報!$BI$5:$BI$401,"登録番号" &amp; リスト!O10898)&gt;=1,"",IF(VLOOKUP(O10898,登録者リスト!$A$1:$D$43729,4,FALSE)=基本情報!$D$6,O10898,"")),"")</f>
        <v/>
      </c>
    </row>
    <row r="10899" spans="15:16" x14ac:dyDescent="0.15">
      <c r="O10899">
        <v>10898</v>
      </c>
      <c r="P10899" t="str">
        <f>IFERROR(IF(COUNTIF(個人情報!$BI$5:$BI$401,"登録番号" &amp; リスト!O10899)&gt;=1,"",IF(VLOOKUP(O10899,登録者リスト!$A$1:$D$43729,4,FALSE)=基本情報!$D$6,O10899,"")),"")</f>
        <v/>
      </c>
    </row>
    <row r="10900" spans="15:16" x14ac:dyDescent="0.15">
      <c r="O10900">
        <v>10899</v>
      </c>
      <c r="P10900" t="str">
        <f>IFERROR(IF(COUNTIF(個人情報!$BI$5:$BI$401,"登録番号" &amp; リスト!O10900)&gt;=1,"",IF(VLOOKUP(O10900,登録者リスト!$A$1:$D$43729,4,FALSE)=基本情報!$D$6,O10900,"")),"")</f>
        <v/>
      </c>
    </row>
    <row r="10901" spans="15:16" x14ac:dyDescent="0.15">
      <c r="O10901">
        <v>10900</v>
      </c>
      <c r="P10901" t="str">
        <f>IFERROR(IF(COUNTIF(個人情報!$BI$5:$BI$401,"登録番号" &amp; リスト!O10901)&gt;=1,"",IF(VLOOKUP(O10901,登録者リスト!$A$1:$D$43729,4,FALSE)=基本情報!$D$6,O10901,"")),"")</f>
        <v/>
      </c>
    </row>
    <row r="10902" spans="15:16" x14ac:dyDescent="0.15">
      <c r="O10902">
        <v>10901</v>
      </c>
      <c r="P10902" t="str">
        <f>IFERROR(IF(COUNTIF(個人情報!$BI$5:$BI$401,"登録番号" &amp; リスト!O10902)&gt;=1,"",IF(VLOOKUP(O10902,登録者リスト!$A$1:$D$43729,4,FALSE)=基本情報!$D$6,O10902,"")),"")</f>
        <v/>
      </c>
    </row>
    <row r="10903" spans="15:16" x14ac:dyDescent="0.15">
      <c r="O10903">
        <v>10902</v>
      </c>
      <c r="P10903" t="str">
        <f>IFERROR(IF(COUNTIF(個人情報!$BI$5:$BI$401,"登録番号" &amp; リスト!O10903)&gt;=1,"",IF(VLOOKUP(O10903,登録者リスト!$A$1:$D$43729,4,FALSE)=基本情報!$D$6,O10903,"")),"")</f>
        <v/>
      </c>
    </row>
    <row r="10904" spans="15:16" x14ac:dyDescent="0.15">
      <c r="O10904">
        <v>10903</v>
      </c>
      <c r="P10904" t="str">
        <f>IFERROR(IF(COUNTIF(個人情報!$BI$5:$BI$401,"登録番号" &amp; リスト!O10904)&gt;=1,"",IF(VLOOKUP(O10904,登録者リスト!$A$1:$D$43729,4,FALSE)=基本情報!$D$6,O10904,"")),"")</f>
        <v/>
      </c>
    </row>
    <row r="10905" spans="15:16" x14ac:dyDescent="0.15">
      <c r="O10905">
        <v>10904</v>
      </c>
      <c r="P10905" t="str">
        <f>IFERROR(IF(COUNTIF(個人情報!$BI$5:$BI$401,"登録番号" &amp; リスト!O10905)&gt;=1,"",IF(VLOOKUP(O10905,登録者リスト!$A$1:$D$43729,4,FALSE)=基本情報!$D$6,O10905,"")),"")</f>
        <v/>
      </c>
    </row>
    <row r="10906" spans="15:16" x14ac:dyDescent="0.15">
      <c r="O10906">
        <v>10905</v>
      </c>
      <c r="P10906" t="str">
        <f>IFERROR(IF(COUNTIF(個人情報!$BI$5:$BI$401,"登録番号" &amp; リスト!O10906)&gt;=1,"",IF(VLOOKUP(O10906,登録者リスト!$A$1:$D$43729,4,FALSE)=基本情報!$D$6,O10906,"")),"")</f>
        <v/>
      </c>
    </row>
    <row r="10907" spans="15:16" x14ac:dyDescent="0.15">
      <c r="O10907">
        <v>10906</v>
      </c>
      <c r="P10907" t="str">
        <f>IFERROR(IF(COUNTIF(個人情報!$BI$5:$BI$401,"登録番号" &amp; リスト!O10907)&gt;=1,"",IF(VLOOKUP(O10907,登録者リスト!$A$1:$D$43729,4,FALSE)=基本情報!$D$6,O10907,"")),"")</f>
        <v/>
      </c>
    </row>
    <row r="10908" spans="15:16" x14ac:dyDescent="0.15">
      <c r="O10908">
        <v>10907</v>
      </c>
      <c r="P10908" t="str">
        <f>IFERROR(IF(COUNTIF(個人情報!$BI$5:$BI$401,"登録番号" &amp; リスト!O10908)&gt;=1,"",IF(VLOOKUP(O10908,登録者リスト!$A$1:$D$43729,4,FALSE)=基本情報!$D$6,O10908,"")),"")</f>
        <v/>
      </c>
    </row>
    <row r="10909" spans="15:16" x14ac:dyDescent="0.15">
      <c r="O10909">
        <v>10908</v>
      </c>
      <c r="P10909" t="str">
        <f>IFERROR(IF(COUNTIF(個人情報!$BI$5:$BI$401,"登録番号" &amp; リスト!O10909)&gt;=1,"",IF(VLOOKUP(O10909,登録者リスト!$A$1:$D$43729,4,FALSE)=基本情報!$D$6,O10909,"")),"")</f>
        <v/>
      </c>
    </row>
    <row r="10910" spans="15:16" x14ac:dyDescent="0.15">
      <c r="O10910">
        <v>10909</v>
      </c>
      <c r="P10910" t="str">
        <f>IFERROR(IF(COUNTIF(個人情報!$BI$5:$BI$401,"登録番号" &amp; リスト!O10910)&gt;=1,"",IF(VLOOKUP(O10910,登録者リスト!$A$1:$D$43729,4,FALSE)=基本情報!$D$6,O10910,"")),"")</f>
        <v/>
      </c>
    </row>
    <row r="10911" spans="15:16" x14ac:dyDescent="0.15">
      <c r="O10911">
        <v>10910</v>
      </c>
      <c r="P10911" t="str">
        <f>IFERROR(IF(COUNTIF(個人情報!$BI$5:$BI$401,"登録番号" &amp; リスト!O10911)&gt;=1,"",IF(VLOOKUP(O10911,登録者リスト!$A$1:$D$43729,4,FALSE)=基本情報!$D$6,O10911,"")),"")</f>
        <v/>
      </c>
    </row>
    <row r="10912" spans="15:16" x14ac:dyDescent="0.15">
      <c r="O10912">
        <v>10911</v>
      </c>
      <c r="P10912" t="str">
        <f>IFERROR(IF(COUNTIF(個人情報!$BI$5:$BI$401,"登録番号" &amp; リスト!O10912)&gt;=1,"",IF(VLOOKUP(O10912,登録者リスト!$A$1:$D$43729,4,FALSE)=基本情報!$D$6,O10912,"")),"")</f>
        <v/>
      </c>
    </row>
    <row r="10913" spans="15:16" x14ac:dyDescent="0.15">
      <c r="O10913">
        <v>10912</v>
      </c>
      <c r="P10913" t="str">
        <f>IFERROR(IF(COUNTIF(個人情報!$BI$5:$BI$401,"登録番号" &amp; リスト!O10913)&gt;=1,"",IF(VLOOKUP(O10913,登録者リスト!$A$1:$D$43729,4,FALSE)=基本情報!$D$6,O10913,"")),"")</f>
        <v/>
      </c>
    </row>
    <row r="10914" spans="15:16" x14ac:dyDescent="0.15">
      <c r="O10914">
        <v>10913</v>
      </c>
      <c r="P10914" t="str">
        <f>IFERROR(IF(COUNTIF(個人情報!$BI$5:$BI$401,"登録番号" &amp; リスト!O10914)&gt;=1,"",IF(VLOOKUP(O10914,登録者リスト!$A$1:$D$43729,4,FALSE)=基本情報!$D$6,O10914,"")),"")</f>
        <v/>
      </c>
    </row>
    <row r="10915" spans="15:16" x14ac:dyDescent="0.15">
      <c r="O10915">
        <v>10914</v>
      </c>
      <c r="P10915" t="str">
        <f>IFERROR(IF(COUNTIF(個人情報!$BI$5:$BI$401,"登録番号" &amp; リスト!O10915)&gt;=1,"",IF(VLOOKUP(O10915,登録者リスト!$A$1:$D$43729,4,FALSE)=基本情報!$D$6,O10915,"")),"")</f>
        <v/>
      </c>
    </row>
    <row r="10916" spans="15:16" x14ac:dyDescent="0.15">
      <c r="O10916">
        <v>10915</v>
      </c>
      <c r="P10916" t="str">
        <f>IFERROR(IF(COUNTIF(個人情報!$BI$5:$BI$401,"登録番号" &amp; リスト!O10916)&gt;=1,"",IF(VLOOKUP(O10916,登録者リスト!$A$1:$D$43729,4,FALSE)=基本情報!$D$6,O10916,"")),"")</f>
        <v/>
      </c>
    </row>
    <row r="10917" spans="15:16" x14ac:dyDescent="0.15">
      <c r="O10917">
        <v>10916</v>
      </c>
      <c r="P10917" t="str">
        <f>IFERROR(IF(COUNTIF(個人情報!$BI$5:$BI$401,"登録番号" &amp; リスト!O10917)&gt;=1,"",IF(VLOOKUP(O10917,登録者リスト!$A$1:$D$43729,4,FALSE)=基本情報!$D$6,O10917,"")),"")</f>
        <v/>
      </c>
    </row>
    <row r="10918" spans="15:16" x14ac:dyDescent="0.15">
      <c r="O10918">
        <v>10917</v>
      </c>
      <c r="P10918" t="str">
        <f>IFERROR(IF(COUNTIF(個人情報!$BI$5:$BI$401,"登録番号" &amp; リスト!O10918)&gt;=1,"",IF(VLOOKUP(O10918,登録者リスト!$A$1:$D$43729,4,FALSE)=基本情報!$D$6,O10918,"")),"")</f>
        <v/>
      </c>
    </row>
    <row r="10919" spans="15:16" x14ac:dyDescent="0.15">
      <c r="O10919">
        <v>10918</v>
      </c>
      <c r="P10919" t="str">
        <f>IFERROR(IF(COUNTIF(個人情報!$BI$5:$BI$401,"登録番号" &amp; リスト!O10919)&gt;=1,"",IF(VLOOKUP(O10919,登録者リスト!$A$1:$D$43729,4,FALSE)=基本情報!$D$6,O10919,"")),"")</f>
        <v/>
      </c>
    </row>
    <row r="10920" spans="15:16" x14ac:dyDescent="0.15">
      <c r="O10920">
        <v>10919</v>
      </c>
      <c r="P10920" t="str">
        <f>IFERROR(IF(COUNTIF(個人情報!$BI$5:$BI$401,"登録番号" &amp; リスト!O10920)&gt;=1,"",IF(VLOOKUP(O10920,登録者リスト!$A$1:$D$43729,4,FALSE)=基本情報!$D$6,O10920,"")),"")</f>
        <v/>
      </c>
    </row>
    <row r="10921" spans="15:16" x14ac:dyDescent="0.15">
      <c r="O10921">
        <v>10920</v>
      </c>
      <c r="P10921" t="str">
        <f>IFERROR(IF(COUNTIF(個人情報!$BI$5:$BI$401,"登録番号" &amp; リスト!O10921)&gt;=1,"",IF(VLOOKUP(O10921,登録者リスト!$A$1:$D$43729,4,FALSE)=基本情報!$D$6,O10921,"")),"")</f>
        <v/>
      </c>
    </row>
    <row r="10922" spans="15:16" x14ac:dyDescent="0.15">
      <c r="O10922">
        <v>10921</v>
      </c>
      <c r="P10922" t="str">
        <f>IFERROR(IF(COUNTIF(個人情報!$BI$5:$BI$401,"登録番号" &amp; リスト!O10922)&gt;=1,"",IF(VLOOKUP(O10922,登録者リスト!$A$1:$D$43729,4,FALSE)=基本情報!$D$6,O10922,"")),"")</f>
        <v/>
      </c>
    </row>
    <row r="10923" spans="15:16" x14ac:dyDescent="0.15">
      <c r="O10923">
        <v>10922</v>
      </c>
      <c r="P10923" t="str">
        <f>IFERROR(IF(COUNTIF(個人情報!$BI$5:$BI$401,"登録番号" &amp; リスト!O10923)&gt;=1,"",IF(VLOOKUP(O10923,登録者リスト!$A$1:$D$43729,4,FALSE)=基本情報!$D$6,O10923,"")),"")</f>
        <v/>
      </c>
    </row>
    <row r="10924" spans="15:16" x14ac:dyDescent="0.15">
      <c r="O10924">
        <v>10923</v>
      </c>
      <c r="P10924" t="str">
        <f>IFERROR(IF(COUNTIF(個人情報!$BI$5:$BI$401,"登録番号" &amp; リスト!O10924)&gt;=1,"",IF(VLOOKUP(O10924,登録者リスト!$A$1:$D$43729,4,FALSE)=基本情報!$D$6,O10924,"")),"")</f>
        <v/>
      </c>
    </row>
    <row r="10925" spans="15:16" x14ac:dyDescent="0.15">
      <c r="O10925">
        <v>10924</v>
      </c>
      <c r="P10925" t="str">
        <f>IFERROR(IF(COUNTIF(個人情報!$BI$5:$BI$401,"登録番号" &amp; リスト!O10925)&gt;=1,"",IF(VLOOKUP(O10925,登録者リスト!$A$1:$D$43729,4,FALSE)=基本情報!$D$6,O10925,"")),"")</f>
        <v/>
      </c>
    </row>
    <row r="10926" spans="15:16" x14ac:dyDescent="0.15">
      <c r="O10926">
        <v>10925</v>
      </c>
      <c r="P10926" t="str">
        <f>IFERROR(IF(COUNTIF(個人情報!$BI$5:$BI$401,"登録番号" &amp; リスト!O10926)&gt;=1,"",IF(VLOOKUP(O10926,登録者リスト!$A$1:$D$43729,4,FALSE)=基本情報!$D$6,O10926,"")),"")</f>
        <v/>
      </c>
    </row>
    <row r="10927" spans="15:16" x14ac:dyDescent="0.15">
      <c r="O10927">
        <v>10926</v>
      </c>
      <c r="P10927" t="str">
        <f>IFERROR(IF(COUNTIF(個人情報!$BI$5:$BI$401,"登録番号" &amp; リスト!O10927)&gt;=1,"",IF(VLOOKUP(O10927,登録者リスト!$A$1:$D$43729,4,FALSE)=基本情報!$D$6,O10927,"")),"")</f>
        <v/>
      </c>
    </row>
    <row r="10928" spans="15:16" x14ac:dyDescent="0.15">
      <c r="O10928">
        <v>10927</v>
      </c>
      <c r="P10928" t="str">
        <f>IFERROR(IF(COUNTIF(個人情報!$BI$5:$BI$401,"登録番号" &amp; リスト!O10928)&gt;=1,"",IF(VLOOKUP(O10928,登録者リスト!$A$1:$D$43729,4,FALSE)=基本情報!$D$6,O10928,"")),"")</f>
        <v/>
      </c>
    </row>
    <row r="10929" spans="15:16" x14ac:dyDescent="0.15">
      <c r="O10929">
        <v>10928</v>
      </c>
      <c r="P10929" t="str">
        <f>IFERROR(IF(COUNTIF(個人情報!$BI$5:$BI$401,"登録番号" &amp; リスト!O10929)&gt;=1,"",IF(VLOOKUP(O10929,登録者リスト!$A$1:$D$43729,4,FALSE)=基本情報!$D$6,O10929,"")),"")</f>
        <v/>
      </c>
    </row>
    <row r="10930" spans="15:16" x14ac:dyDescent="0.15">
      <c r="O10930">
        <v>10929</v>
      </c>
      <c r="P10930" t="str">
        <f>IFERROR(IF(COUNTIF(個人情報!$BI$5:$BI$401,"登録番号" &amp; リスト!O10930)&gt;=1,"",IF(VLOOKUP(O10930,登録者リスト!$A$1:$D$43729,4,FALSE)=基本情報!$D$6,O10930,"")),"")</f>
        <v/>
      </c>
    </row>
    <row r="10931" spans="15:16" x14ac:dyDescent="0.15">
      <c r="O10931">
        <v>10930</v>
      </c>
      <c r="P10931" t="str">
        <f>IFERROR(IF(COUNTIF(個人情報!$BI$5:$BI$401,"登録番号" &amp; リスト!O10931)&gt;=1,"",IF(VLOOKUP(O10931,登録者リスト!$A$1:$D$43729,4,FALSE)=基本情報!$D$6,O10931,"")),"")</f>
        <v/>
      </c>
    </row>
    <row r="10932" spans="15:16" x14ac:dyDescent="0.15">
      <c r="O10932">
        <v>10931</v>
      </c>
      <c r="P10932" t="str">
        <f>IFERROR(IF(COUNTIF(個人情報!$BI$5:$BI$401,"登録番号" &amp; リスト!O10932)&gt;=1,"",IF(VLOOKUP(O10932,登録者リスト!$A$1:$D$43729,4,FALSE)=基本情報!$D$6,O10932,"")),"")</f>
        <v/>
      </c>
    </row>
    <row r="10933" spans="15:16" x14ac:dyDescent="0.15">
      <c r="O10933">
        <v>10932</v>
      </c>
      <c r="P10933" t="str">
        <f>IFERROR(IF(COUNTIF(個人情報!$BI$5:$BI$401,"登録番号" &amp; リスト!O10933)&gt;=1,"",IF(VLOOKUP(O10933,登録者リスト!$A$1:$D$43729,4,FALSE)=基本情報!$D$6,O10933,"")),"")</f>
        <v/>
      </c>
    </row>
    <row r="10934" spans="15:16" x14ac:dyDescent="0.15">
      <c r="O10934">
        <v>10933</v>
      </c>
      <c r="P10934" t="str">
        <f>IFERROR(IF(COUNTIF(個人情報!$BI$5:$BI$401,"登録番号" &amp; リスト!O10934)&gt;=1,"",IF(VLOOKUP(O10934,登録者リスト!$A$1:$D$43729,4,FALSE)=基本情報!$D$6,O10934,"")),"")</f>
        <v/>
      </c>
    </row>
    <row r="10935" spans="15:16" x14ac:dyDescent="0.15">
      <c r="O10935">
        <v>10934</v>
      </c>
      <c r="P10935" t="str">
        <f>IFERROR(IF(COUNTIF(個人情報!$BI$5:$BI$401,"登録番号" &amp; リスト!O10935)&gt;=1,"",IF(VLOOKUP(O10935,登録者リスト!$A$1:$D$43729,4,FALSE)=基本情報!$D$6,O10935,"")),"")</f>
        <v/>
      </c>
    </row>
    <row r="10936" spans="15:16" x14ac:dyDescent="0.15">
      <c r="O10936">
        <v>10935</v>
      </c>
      <c r="P10936" t="str">
        <f>IFERROR(IF(COUNTIF(個人情報!$BI$5:$BI$401,"登録番号" &amp; リスト!O10936)&gt;=1,"",IF(VLOOKUP(O10936,登録者リスト!$A$1:$D$43729,4,FALSE)=基本情報!$D$6,O10936,"")),"")</f>
        <v/>
      </c>
    </row>
    <row r="10937" spans="15:16" x14ac:dyDescent="0.15">
      <c r="O10937">
        <v>10936</v>
      </c>
      <c r="P10937" t="str">
        <f>IFERROR(IF(COUNTIF(個人情報!$BI$5:$BI$401,"登録番号" &amp; リスト!O10937)&gt;=1,"",IF(VLOOKUP(O10937,登録者リスト!$A$1:$D$43729,4,FALSE)=基本情報!$D$6,O10937,"")),"")</f>
        <v/>
      </c>
    </row>
    <row r="10938" spans="15:16" x14ac:dyDescent="0.15">
      <c r="O10938">
        <v>10937</v>
      </c>
      <c r="P10938" t="str">
        <f>IFERROR(IF(COUNTIF(個人情報!$BI$5:$BI$401,"登録番号" &amp; リスト!O10938)&gt;=1,"",IF(VLOOKUP(O10938,登録者リスト!$A$1:$D$43729,4,FALSE)=基本情報!$D$6,O10938,"")),"")</f>
        <v/>
      </c>
    </row>
    <row r="10939" spans="15:16" x14ac:dyDescent="0.15">
      <c r="O10939">
        <v>10938</v>
      </c>
      <c r="P10939" t="str">
        <f>IFERROR(IF(COUNTIF(個人情報!$BI$5:$BI$401,"登録番号" &amp; リスト!O10939)&gt;=1,"",IF(VLOOKUP(O10939,登録者リスト!$A$1:$D$43729,4,FALSE)=基本情報!$D$6,O10939,"")),"")</f>
        <v/>
      </c>
    </row>
    <row r="10940" spans="15:16" x14ac:dyDescent="0.15">
      <c r="O10940">
        <v>10939</v>
      </c>
      <c r="P10940" t="str">
        <f>IFERROR(IF(COUNTIF(個人情報!$BI$5:$BI$401,"登録番号" &amp; リスト!O10940)&gt;=1,"",IF(VLOOKUP(O10940,登録者リスト!$A$1:$D$43729,4,FALSE)=基本情報!$D$6,O10940,"")),"")</f>
        <v/>
      </c>
    </row>
    <row r="10941" spans="15:16" x14ac:dyDescent="0.15">
      <c r="O10941">
        <v>10940</v>
      </c>
      <c r="P10941" t="str">
        <f>IFERROR(IF(COUNTIF(個人情報!$BI$5:$BI$401,"登録番号" &amp; リスト!O10941)&gt;=1,"",IF(VLOOKUP(O10941,登録者リスト!$A$1:$D$43729,4,FALSE)=基本情報!$D$6,O10941,"")),"")</f>
        <v/>
      </c>
    </row>
    <row r="10942" spans="15:16" x14ac:dyDescent="0.15">
      <c r="O10942">
        <v>10941</v>
      </c>
      <c r="P10942" t="str">
        <f>IFERROR(IF(COUNTIF(個人情報!$BI$5:$BI$401,"登録番号" &amp; リスト!O10942)&gt;=1,"",IF(VLOOKUP(O10942,登録者リスト!$A$1:$D$43729,4,FALSE)=基本情報!$D$6,O10942,"")),"")</f>
        <v/>
      </c>
    </row>
    <row r="10943" spans="15:16" x14ac:dyDescent="0.15">
      <c r="O10943">
        <v>10942</v>
      </c>
      <c r="P10943" t="str">
        <f>IFERROR(IF(COUNTIF(個人情報!$BI$5:$BI$401,"登録番号" &amp; リスト!O10943)&gt;=1,"",IF(VLOOKUP(O10943,登録者リスト!$A$1:$D$43729,4,FALSE)=基本情報!$D$6,O10943,"")),"")</f>
        <v/>
      </c>
    </row>
    <row r="10944" spans="15:16" x14ac:dyDescent="0.15">
      <c r="O10944">
        <v>10943</v>
      </c>
      <c r="P10944" t="str">
        <f>IFERROR(IF(COUNTIF(個人情報!$BI$5:$BI$401,"登録番号" &amp; リスト!O10944)&gt;=1,"",IF(VLOOKUP(O10944,登録者リスト!$A$1:$D$43729,4,FALSE)=基本情報!$D$6,O10944,"")),"")</f>
        <v/>
      </c>
    </row>
    <row r="10945" spans="15:16" x14ac:dyDescent="0.15">
      <c r="O10945">
        <v>10944</v>
      </c>
      <c r="P10945" t="str">
        <f>IFERROR(IF(COUNTIF(個人情報!$BI$5:$BI$401,"登録番号" &amp; リスト!O10945)&gt;=1,"",IF(VLOOKUP(O10945,登録者リスト!$A$1:$D$43729,4,FALSE)=基本情報!$D$6,O10945,"")),"")</f>
        <v/>
      </c>
    </row>
    <row r="10946" spans="15:16" x14ac:dyDescent="0.15">
      <c r="O10946">
        <v>10945</v>
      </c>
      <c r="P10946" t="str">
        <f>IFERROR(IF(COUNTIF(個人情報!$BI$5:$BI$401,"登録番号" &amp; リスト!O10946)&gt;=1,"",IF(VLOOKUP(O10946,登録者リスト!$A$1:$D$43729,4,FALSE)=基本情報!$D$6,O10946,"")),"")</f>
        <v/>
      </c>
    </row>
    <row r="10947" spans="15:16" x14ac:dyDescent="0.15">
      <c r="O10947">
        <v>10946</v>
      </c>
      <c r="P10947" t="str">
        <f>IFERROR(IF(COUNTIF(個人情報!$BI$5:$BI$401,"登録番号" &amp; リスト!O10947)&gt;=1,"",IF(VLOOKUP(O10947,登録者リスト!$A$1:$D$43729,4,FALSE)=基本情報!$D$6,O10947,"")),"")</f>
        <v/>
      </c>
    </row>
    <row r="10948" spans="15:16" x14ac:dyDescent="0.15">
      <c r="O10948">
        <v>10947</v>
      </c>
      <c r="P10948" t="str">
        <f>IFERROR(IF(COUNTIF(個人情報!$BI$5:$BI$401,"登録番号" &amp; リスト!O10948)&gt;=1,"",IF(VLOOKUP(O10948,登録者リスト!$A$1:$D$43729,4,FALSE)=基本情報!$D$6,O10948,"")),"")</f>
        <v/>
      </c>
    </row>
    <row r="10949" spans="15:16" x14ac:dyDescent="0.15">
      <c r="O10949">
        <v>10948</v>
      </c>
      <c r="P10949" t="str">
        <f>IFERROR(IF(COUNTIF(個人情報!$BI$5:$BI$401,"登録番号" &amp; リスト!O10949)&gt;=1,"",IF(VLOOKUP(O10949,登録者リスト!$A$1:$D$43729,4,FALSE)=基本情報!$D$6,O10949,"")),"")</f>
        <v/>
      </c>
    </row>
    <row r="10950" spans="15:16" x14ac:dyDescent="0.15">
      <c r="O10950">
        <v>10949</v>
      </c>
      <c r="P10950" t="str">
        <f>IFERROR(IF(COUNTIF(個人情報!$BI$5:$BI$401,"登録番号" &amp; リスト!O10950)&gt;=1,"",IF(VLOOKUP(O10950,登録者リスト!$A$1:$D$43729,4,FALSE)=基本情報!$D$6,O10950,"")),"")</f>
        <v/>
      </c>
    </row>
    <row r="10951" spans="15:16" x14ac:dyDescent="0.15">
      <c r="O10951">
        <v>10950</v>
      </c>
      <c r="P10951" t="str">
        <f>IFERROR(IF(COUNTIF(個人情報!$BI$5:$BI$401,"登録番号" &amp; リスト!O10951)&gt;=1,"",IF(VLOOKUP(O10951,登録者リスト!$A$1:$D$43729,4,FALSE)=基本情報!$D$6,O10951,"")),"")</f>
        <v/>
      </c>
    </row>
    <row r="10952" spans="15:16" x14ac:dyDescent="0.15">
      <c r="O10952">
        <v>10951</v>
      </c>
      <c r="P10952" t="str">
        <f>IFERROR(IF(COUNTIF(個人情報!$BI$5:$BI$401,"登録番号" &amp; リスト!O10952)&gt;=1,"",IF(VLOOKUP(O10952,登録者リスト!$A$1:$D$43729,4,FALSE)=基本情報!$D$6,O10952,"")),"")</f>
        <v/>
      </c>
    </row>
    <row r="10953" spans="15:16" x14ac:dyDescent="0.15">
      <c r="O10953">
        <v>10952</v>
      </c>
      <c r="P10953" t="str">
        <f>IFERROR(IF(COUNTIF(個人情報!$BI$5:$BI$401,"登録番号" &amp; リスト!O10953)&gt;=1,"",IF(VLOOKUP(O10953,登録者リスト!$A$1:$D$43729,4,FALSE)=基本情報!$D$6,O10953,"")),"")</f>
        <v/>
      </c>
    </row>
    <row r="10954" spans="15:16" x14ac:dyDescent="0.15">
      <c r="O10954">
        <v>10953</v>
      </c>
      <c r="P10954" t="str">
        <f>IFERROR(IF(COUNTIF(個人情報!$BI$5:$BI$401,"登録番号" &amp; リスト!O10954)&gt;=1,"",IF(VLOOKUP(O10954,登録者リスト!$A$1:$D$43729,4,FALSE)=基本情報!$D$6,O10954,"")),"")</f>
        <v/>
      </c>
    </row>
    <row r="10955" spans="15:16" x14ac:dyDescent="0.15">
      <c r="O10955">
        <v>10954</v>
      </c>
      <c r="P10955" t="str">
        <f>IFERROR(IF(COUNTIF(個人情報!$BI$5:$BI$401,"登録番号" &amp; リスト!O10955)&gt;=1,"",IF(VLOOKUP(O10955,登録者リスト!$A$1:$D$43729,4,FALSE)=基本情報!$D$6,O10955,"")),"")</f>
        <v/>
      </c>
    </row>
    <row r="10956" spans="15:16" x14ac:dyDescent="0.15">
      <c r="O10956">
        <v>10955</v>
      </c>
      <c r="P10956" t="str">
        <f>IFERROR(IF(COUNTIF(個人情報!$BI$5:$BI$401,"登録番号" &amp; リスト!O10956)&gt;=1,"",IF(VLOOKUP(O10956,登録者リスト!$A$1:$D$43729,4,FALSE)=基本情報!$D$6,O10956,"")),"")</f>
        <v/>
      </c>
    </row>
    <row r="10957" spans="15:16" x14ac:dyDescent="0.15">
      <c r="O10957">
        <v>10956</v>
      </c>
      <c r="P10957" t="str">
        <f>IFERROR(IF(COUNTIF(個人情報!$BI$5:$BI$401,"登録番号" &amp; リスト!O10957)&gt;=1,"",IF(VLOOKUP(O10957,登録者リスト!$A$1:$D$43729,4,FALSE)=基本情報!$D$6,O10957,"")),"")</f>
        <v/>
      </c>
    </row>
    <row r="10958" spans="15:16" x14ac:dyDescent="0.15">
      <c r="O10958">
        <v>10957</v>
      </c>
      <c r="P10958" t="str">
        <f>IFERROR(IF(COUNTIF(個人情報!$BI$5:$BI$401,"登録番号" &amp; リスト!O10958)&gt;=1,"",IF(VLOOKUP(O10958,登録者リスト!$A$1:$D$43729,4,FALSE)=基本情報!$D$6,O10958,"")),"")</f>
        <v/>
      </c>
    </row>
    <row r="10959" spans="15:16" x14ac:dyDescent="0.15">
      <c r="O10959">
        <v>10958</v>
      </c>
      <c r="P10959" t="str">
        <f>IFERROR(IF(COUNTIF(個人情報!$BI$5:$BI$401,"登録番号" &amp; リスト!O10959)&gt;=1,"",IF(VLOOKUP(O10959,登録者リスト!$A$1:$D$43729,4,FALSE)=基本情報!$D$6,O10959,"")),"")</f>
        <v/>
      </c>
    </row>
    <row r="10960" spans="15:16" x14ac:dyDescent="0.15">
      <c r="O10960">
        <v>10959</v>
      </c>
      <c r="P10960" t="str">
        <f>IFERROR(IF(COUNTIF(個人情報!$BI$5:$BI$401,"登録番号" &amp; リスト!O10960)&gt;=1,"",IF(VLOOKUP(O10960,登録者リスト!$A$1:$D$43729,4,FALSE)=基本情報!$D$6,O10960,"")),"")</f>
        <v/>
      </c>
    </row>
    <row r="10961" spans="15:16" x14ac:dyDescent="0.15">
      <c r="O10961">
        <v>10960</v>
      </c>
      <c r="P10961" t="str">
        <f>IFERROR(IF(COUNTIF(個人情報!$BI$5:$BI$401,"登録番号" &amp; リスト!O10961)&gt;=1,"",IF(VLOOKUP(O10961,登録者リスト!$A$1:$D$43729,4,FALSE)=基本情報!$D$6,O10961,"")),"")</f>
        <v/>
      </c>
    </row>
    <row r="10962" spans="15:16" x14ac:dyDescent="0.15">
      <c r="O10962">
        <v>10961</v>
      </c>
      <c r="P10962" t="str">
        <f>IFERROR(IF(COUNTIF(個人情報!$BI$5:$BI$401,"登録番号" &amp; リスト!O10962)&gt;=1,"",IF(VLOOKUP(O10962,登録者リスト!$A$1:$D$43729,4,FALSE)=基本情報!$D$6,O10962,"")),"")</f>
        <v/>
      </c>
    </row>
    <row r="10963" spans="15:16" x14ac:dyDescent="0.15">
      <c r="O10963">
        <v>10962</v>
      </c>
      <c r="P10963" t="str">
        <f>IFERROR(IF(COUNTIF(個人情報!$BI$5:$BI$401,"登録番号" &amp; リスト!O10963)&gt;=1,"",IF(VLOOKUP(O10963,登録者リスト!$A$1:$D$43729,4,FALSE)=基本情報!$D$6,O10963,"")),"")</f>
        <v/>
      </c>
    </row>
    <row r="10964" spans="15:16" x14ac:dyDescent="0.15">
      <c r="O10964">
        <v>10963</v>
      </c>
      <c r="P10964" t="str">
        <f>IFERROR(IF(COUNTIF(個人情報!$BI$5:$BI$401,"登録番号" &amp; リスト!O10964)&gt;=1,"",IF(VLOOKUP(O10964,登録者リスト!$A$1:$D$43729,4,FALSE)=基本情報!$D$6,O10964,"")),"")</f>
        <v/>
      </c>
    </row>
    <row r="10965" spans="15:16" x14ac:dyDescent="0.15">
      <c r="O10965">
        <v>10964</v>
      </c>
      <c r="P10965" t="str">
        <f>IFERROR(IF(COUNTIF(個人情報!$BI$5:$BI$401,"登録番号" &amp; リスト!O10965)&gt;=1,"",IF(VLOOKUP(O10965,登録者リスト!$A$1:$D$43729,4,FALSE)=基本情報!$D$6,O10965,"")),"")</f>
        <v/>
      </c>
    </row>
    <row r="10966" spans="15:16" x14ac:dyDescent="0.15">
      <c r="O10966">
        <v>10965</v>
      </c>
      <c r="P10966" t="str">
        <f>IFERROR(IF(COUNTIF(個人情報!$BI$5:$BI$401,"登録番号" &amp; リスト!O10966)&gt;=1,"",IF(VLOOKUP(O10966,登録者リスト!$A$1:$D$43729,4,FALSE)=基本情報!$D$6,O10966,"")),"")</f>
        <v/>
      </c>
    </row>
    <row r="10967" spans="15:16" x14ac:dyDescent="0.15">
      <c r="O10967">
        <v>10966</v>
      </c>
      <c r="P10967" t="str">
        <f>IFERROR(IF(COUNTIF(個人情報!$BI$5:$BI$401,"登録番号" &amp; リスト!O10967)&gt;=1,"",IF(VLOOKUP(O10967,登録者リスト!$A$1:$D$43729,4,FALSE)=基本情報!$D$6,O10967,"")),"")</f>
        <v/>
      </c>
    </row>
    <row r="10968" spans="15:16" x14ac:dyDescent="0.15">
      <c r="O10968">
        <v>10967</v>
      </c>
      <c r="P10968" t="str">
        <f>IFERROR(IF(COUNTIF(個人情報!$BI$5:$BI$401,"登録番号" &amp; リスト!O10968)&gt;=1,"",IF(VLOOKUP(O10968,登録者リスト!$A$1:$D$43729,4,FALSE)=基本情報!$D$6,O10968,"")),"")</f>
        <v/>
      </c>
    </row>
    <row r="10969" spans="15:16" x14ac:dyDescent="0.15">
      <c r="O10969">
        <v>10968</v>
      </c>
      <c r="P10969" t="str">
        <f>IFERROR(IF(COUNTIF(個人情報!$BI$5:$BI$401,"登録番号" &amp; リスト!O10969)&gt;=1,"",IF(VLOOKUP(O10969,登録者リスト!$A$1:$D$43729,4,FALSE)=基本情報!$D$6,O10969,"")),"")</f>
        <v/>
      </c>
    </row>
    <row r="10970" spans="15:16" x14ac:dyDescent="0.15">
      <c r="O10970">
        <v>10969</v>
      </c>
      <c r="P10970" t="str">
        <f>IFERROR(IF(COUNTIF(個人情報!$BI$5:$BI$401,"登録番号" &amp; リスト!O10970)&gt;=1,"",IF(VLOOKUP(O10970,登録者リスト!$A$1:$D$43729,4,FALSE)=基本情報!$D$6,O10970,"")),"")</f>
        <v/>
      </c>
    </row>
    <row r="10971" spans="15:16" x14ac:dyDescent="0.15">
      <c r="O10971">
        <v>10970</v>
      </c>
      <c r="P10971" t="str">
        <f>IFERROR(IF(COUNTIF(個人情報!$BI$5:$BI$401,"登録番号" &amp; リスト!O10971)&gt;=1,"",IF(VLOOKUP(O10971,登録者リスト!$A$1:$D$43729,4,FALSE)=基本情報!$D$6,O10971,"")),"")</f>
        <v/>
      </c>
    </row>
    <row r="10972" spans="15:16" x14ac:dyDescent="0.15">
      <c r="O10972">
        <v>10971</v>
      </c>
      <c r="P10972" t="str">
        <f>IFERROR(IF(COUNTIF(個人情報!$BI$5:$BI$401,"登録番号" &amp; リスト!O10972)&gt;=1,"",IF(VLOOKUP(O10972,登録者リスト!$A$1:$D$43729,4,FALSE)=基本情報!$D$6,O10972,"")),"")</f>
        <v/>
      </c>
    </row>
    <row r="10973" spans="15:16" x14ac:dyDescent="0.15">
      <c r="O10973">
        <v>10972</v>
      </c>
      <c r="P10973" t="str">
        <f>IFERROR(IF(COUNTIF(個人情報!$BI$5:$BI$401,"登録番号" &amp; リスト!O10973)&gt;=1,"",IF(VLOOKUP(O10973,登録者リスト!$A$1:$D$43729,4,FALSE)=基本情報!$D$6,O10973,"")),"")</f>
        <v/>
      </c>
    </row>
    <row r="10974" spans="15:16" x14ac:dyDescent="0.15">
      <c r="O10974">
        <v>10973</v>
      </c>
      <c r="P10974" t="str">
        <f>IFERROR(IF(COUNTIF(個人情報!$BI$5:$BI$401,"登録番号" &amp; リスト!O10974)&gt;=1,"",IF(VLOOKUP(O10974,登録者リスト!$A$1:$D$43729,4,FALSE)=基本情報!$D$6,O10974,"")),"")</f>
        <v/>
      </c>
    </row>
    <row r="10975" spans="15:16" x14ac:dyDescent="0.15">
      <c r="O10975">
        <v>10974</v>
      </c>
      <c r="P10975" t="str">
        <f>IFERROR(IF(COUNTIF(個人情報!$BI$5:$BI$401,"登録番号" &amp; リスト!O10975)&gt;=1,"",IF(VLOOKUP(O10975,登録者リスト!$A$1:$D$43729,4,FALSE)=基本情報!$D$6,O10975,"")),"")</f>
        <v/>
      </c>
    </row>
    <row r="10976" spans="15:16" x14ac:dyDescent="0.15">
      <c r="O10976">
        <v>10975</v>
      </c>
      <c r="P10976" t="str">
        <f>IFERROR(IF(COUNTIF(個人情報!$BI$5:$BI$401,"登録番号" &amp; リスト!O10976)&gt;=1,"",IF(VLOOKUP(O10976,登録者リスト!$A$1:$D$43729,4,FALSE)=基本情報!$D$6,O10976,"")),"")</f>
        <v/>
      </c>
    </row>
    <row r="10977" spans="15:16" x14ac:dyDescent="0.15">
      <c r="O10977">
        <v>10976</v>
      </c>
      <c r="P10977" t="str">
        <f>IFERROR(IF(COUNTIF(個人情報!$BI$5:$BI$401,"登録番号" &amp; リスト!O10977)&gt;=1,"",IF(VLOOKUP(O10977,登録者リスト!$A$1:$D$43729,4,FALSE)=基本情報!$D$6,O10977,"")),"")</f>
        <v/>
      </c>
    </row>
    <row r="10978" spans="15:16" x14ac:dyDescent="0.15">
      <c r="O10978">
        <v>10977</v>
      </c>
      <c r="P10978" t="str">
        <f>IFERROR(IF(COUNTIF(個人情報!$BI$5:$BI$401,"登録番号" &amp; リスト!O10978)&gt;=1,"",IF(VLOOKUP(O10978,登録者リスト!$A$1:$D$43729,4,FALSE)=基本情報!$D$6,O10978,"")),"")</f>
        <v/>
      </c>
    </row>
    <row r="10979" spans="15:16" x14ac:dyDescent="0.15">
      <c r="O10979">
        <v>10978</v>
      </c>
      <c r="P10979" t="str">
        <f>IFERROR(IF(COUNTIF(個人情報!$BI$5:$BI$401,"登録番号" &amp; リスト!O10979)&gt;=1,"",IF(VLOOKUP(O10979,登録者リスト!$A$1:$D$43729,4,FALSE)=基本情報!$D$6,O10979,"")),"")</f>
        <v/>
      </c>
    </row>
    <row r="10980" spans="15:16" x14ac:dyDescent="0.15">
      <c r="O10980">
        <v>10979</v>
      </c>
      <c r="P10980" t="str">
        <f>IFERROR(IF(COUNTIF(個人情報!$BI$5:$BI$401,"登録番号" &amp; リスト!O10980)&gt;=1,"",IF(VLOOKUP(O10980,登録者リスト!$A$1:$D$43729,4,FALSE)=基本情報!$D$6,O10980,"")),"")</f>
        <v/>
      </c>
    </row>
    <row r="10981" spans="15:16" x14ac:dyDescent="0.15">
      <c r="O10981">
        <v>10980</v>
      </c>
      <c r="P10981" t="str">
        <f>IFERROR(IF(COUNTIF(個人情報!$BI$5:$BI$401,"登録番号" &amp; リスト!O10981)&gt;=1,"",IF(VLOOKUP(O10981,登録者リスト!$A$1:$D$43729,4,FALSE)=基本情報!$D$6,O10981,"")),"")</f>
        <v/>
      </c>
    </row>
    <row r="10982" spans="15:16" x14ac:dyDescent="0.15">
      <c r="O10982">
        <v>10981</v>
      </c>
      <c r="P10982" t="str">
        <f>IFERROR(IF(COUNTIF(個人情報!$BI$5:$BI$401,"登録番号" &amp; リスト!O10982)&gt;=1,"",IF(VLOOKUP(O10982,登録者リスト!$A$1:$D$43729,4,FALSE)=基本情報!$D$6,O10982,"")),"")</f>
        <v/>
      </c>
    </row>
    <row r="10983" spans="15:16" x14ac:dyDescent="0.15">
      <c r="O10983">
        <v>10982</v>
      </c>
      <c r="P10983" t="str">
        <f>IFERROR(IF(COUNTIF(個人情報!$BI$5:$BI$401,"登録番号" &amp; リスト!O10983)&gt;=1,"",IF(VLOOKUP(O10983,登録者リスト!$A$1:$D$43729,4,FALSE)=基本情報!$D$6,O10983,"")),"")</f>
        <v/>
      </c>
    </row>
    <row r="10984" spans="15:16" x14ac:dyDescent="0.15">
      <c r="O10984">
        <v>10983</v>
      </c>
      <c r="P10984" t="str">
        <f>IFERROR(IF(COUNTIF(個人情報!$BI$5:$BI$401,"登録番号" &amp; リスト!O10984)&gt;=1,"",IF(VLOOKUP(O10984,登録者リスト!$A$1:$D$43729,4,FALSE)=基本情報!$D$6,O10984,"")),"")</f>
        <v/>
      </c>
    </row>
    <row r="10985" spans="15:16" x14ac:dyDescent="0.15">
      <c r="O10985">
        <v>10984</v>
      </c>
      <c r="P10985" t="str">
        <f>IFERROR(IF(COUNTIF(個人情報!$BI$5:$BI$401,"登録番号" &amp; リスト!O10985)&gt;=1,"",IF(VLOOKUP(O10985,登録者リスト!$A$1:$D$43729,4,FALSE)=基本情報!$D$6,O10985,"")),"")</f>
        <v/>
      </c>
    </row>
    <row r="10986" spans="15:16" x14ac:dyDescent="0.15">
      <c r="O10986">
        <v>10985</v>
      </c>
      <c r="P10986" t="str">
        <f>IFERROR(IF(COUNTIF(個人情報!$BI$5:$BI$401,"登録番号" &amp; リスト!O10986)&gt;=1,"",IF(VLOOKUP(O10986,登録者リスト!$A$1:$D$43729,4,FALSE)=基本情報!$D$6,O10986,"")),"")</f>
        <v/>
      </c>
    </row>
    <row r="10987" spans="15:16" x14ac:dyDescent="0.15">
      <c r="O10987">
        <v>10986</v>
      </c>
      <c r="P10987" t="str">
        <f>IFERROR(IF(COUNTIF(個人情報!$BI$5:$BI$401,"登録番号" &amp; リスト!O10987)&gt;=1,"",IF(VLOOKUP(O10987,登録者リスト!$A$1:$D$43729,4,FALSE)=基本情報!$D$6,O10987,"")),"")</f>
        <v/>
      </c>
    </row>
    <row r="10988" spans="15:16" x14ac:dyDescent="0.15">
      <c r="O10988">
        <v>10987</v>
      </c>
      <c r="P10988" t="str">
        <f>IFERROR(IF(COUNTIF(個人情報!$BI$5:$BI$401,"登録番号" &amp; リスト!O10988)&gt;=1,"",IF(VLOOKUP(O10988,登録者リスト!$A$1:$D$43729,4,FALSE)=基本情報!$D$6,O10988,"")),"")</f>
        <v/>
      </c>
    </row>
    <row r="10989" spans="15:16" x14ac:dyDescent="0.15">
      <c r="O10989">
        <v>10988</v>
      </c>
      <c r="P10989" t="str">
        <f>IFERROR(IF(COUNTIF(個人情報!$BI$5:$BI$401,"登録番号" &amp; リスト!O10989)&gt;=1,"",IF(VLOOKUP(O10989,登録者リスト!$A$1:$D$43729,4,FALSE)=基本情報!$D$6,O10989,"")),"")</f>
        <v/>
      </c>
    </row>
    <row r="10990" spans="15:16" x14ac:dyDescent="0.15">
      <c r="O10990">
        <v>10989</v>
      </c>
      <c r="P10990" t="str">
        <f>IFERROR(IF(COUNTIF(個人情報!$BI$5:$BI$401,"登録番号" &amp; リスト!O10990)&gt;=1,"",IF(VLOOKUP(O10990,登録者リスト!$A$1:$D$43729,4,FALSE)=基本情報!$D$6,O10990,"")),"")</f>
        <v/>
      </c>
    </row>
    <row r="10991" spans="15:16" x14ac:dyDescent="0.15">
      <c r="O10991">
        <v>10990</v>
      </c>
      <c r="P10991" t="str">
        <f>IFERROR(IF(COUNTIF(個人情報!$BI$5:$BI$401,"登録番号" &amp; リスト!O10991)&gt;=1,"",IF(VLOOKUP(O10991,登録者リスト!$A$1:$D$43729,4,FALSE)=基本情報!$D$6,O10991,"")),"")</f>
        <v/>
      </c>
    </row>
    <row r="10992" spans="15:16" x14ac:dyDescent="0.15">
      <c r="O10992">
        <v>10991</v>
      </c>
      <c r="P10992" t="str">
        <f>IFERROR(IF(COUNTIF(個人情報!$BI$5:$BI$401,"登録番号" &amp; リスト!O10992)&gt;=1,"",IF(VLOOKUP(O10992,登録者リスト!$A$1:$D$43729,4,FALSE)=基本情報!$D$6,O10992,"")),"")</f>
        <v/>
      </c>
    </row>
    <row r="10993" spans="15:16" x14ac:dyDescent="0.15">
      <c r="O10993">
        <v>10992</v>
      </c>
      <c r="P10993" t="str">
        <f>IFERROR(IF(COUNTIF(個人情報!$BI$5:$BI$401,"登録番号" &amp; リスト!O10993)&gt;=1,"",IF(VLOOKUP(O10993,登録者リスト!$A$1:$D$43729,4,FALSE)=基本情報!$D$6,O10993,"")),"")</f>
        <v/>
      </c>
    </row>
    <row r="10994" spans="15:16" x14ac:dyDescent="0.15">
      <c r="O10994">
        <v>10993</v>
      </c>
      <c r="P10994" t="str">
        <f>IFERROR(IF(COUNTIF(個人情報!$BI$5:$BI$401,"登録番号" &amp; リスト!O10994)&gt;=1,"",IF(VLOOKUP(O10994,登録者リスト!$A$1:$D$43729,4,FALSE)=基本情報!$D$6,O10994,"")),"")</f>
        <v/>
      </c>
    </row>
    <row r="10995" spans="15:16" x14ac:dyDescent="0.15">
      <c r="O10995">
        <v>10994</v>
      </c>
      <c r="P10995" t="str">
        <f>IFERROR(IF(COUNTIF(個人情報!$BI$5:$BI$401,"登録番号" &amp; リスト!O10995)&gt;=1,"",IF(VLOOKUP(O10995,登録者リスト!$A$1:$D$43729,4,FALSE)=基本情報!$D$6,O10995,"")),"")</f>
        <v/>
      </c>
    </row>
    <row r="10996" spans="15:16" x14ac:dyDescent="0.15">
      <c r="O10996">
        <v>10995</v>
      </c>
      <c r="P10996" t="str">
        <f>IFERROR(IF(COUNTIF(個人情報!$BI$5:$BI$401,"登録番号" &amp; リスト!O10996)&gt;=1,"",IF(VLOOKUP(O10996,登録者リスト!$A$1:$D$43729,4,FALSE)=基本情報!$D$6,O10996,"")),"")</f>
        <v/>
      </c>
    </row>
    <row r="10997" spans="15:16" x14ac:dyDescent="0.15">
      <c r="O10997">
        <v>10996</v>
      </c>
      <c r="P10997" t="str">
        <f>IFERROR(IF(COUNTIF(個人情報!$BI$5:$BI$401,"登録番号" &amp; リスト!O10997)&gt;=1,"",IF(VLOOKUP(O10997,登録者リスト!$A$1:$D$43729,4,FALSE)=基本情報!$D$6,O10997,"")),"")</f>
        <v/>
      </c>
    </row>
    <row r="10998" spans="15:16" x14ac:dyDescent="0.15">
      <c r="O10998">
        <v>10997</v>
      </c>
      <c r="P10998" t="str">
        <f>IFERROR(IF(COUNTIF(個人情報!$BI$5:$BI$401,"登録番号" &amp; リスト!O10998)&gt;=1,"",IF(VLOOKUP(O10998,登録者リスト!$A$1:$D$43729,4,FALSE)=基本情報!$D$6,O10998,"")),"")</f>
        <v/>
      </c>
    </row>
    <row r="10999" spans="15:16" x14ac:dyDescent="0.15">
      <c r="O10999">
        <v>10998</v>
      </c>
      <c r="P10999" t="str">
        <f>IFERROR(IF(COUNTIF(個人情報!$BI$5:$BI$401,"登録番号" &amp; リスト!O10999)&gt;=1,"",IF(VLOOKUP(O10999,登録者リスト!$A$1:$D$43729,4,FALSE)=基本情報!$D$6,O10999,"")),"")</f>
        <v/>
      </c>
    </row>
    <row r="11000" spans="15:16" x14ac:dyDescent="0.15">
      <c r="O11000">
        <v>10999</v>
      </c>
      <c r="P11000" t="str">
        <f>IFERROR(IF(COUNTIF(個人情報!$BI$5:$BI$401,"登録番号" &amp; リスト!O11000)&gt;=1,"",IF(VLOOKUP(O11000,登録者リスト!$A$1:$D$43729,4,FALSE)=基本情報!$D$6,O11000,"")),"")</f>
        <v/>
      </c>
    </row>
    <row r="11001" spans="15:16" x14ac:dyDescent="0.15">
      <c r="O11001">
        <v>11000</v>
      </c>
      <c r="P11001" t="str">
        <f>IFERROR(IF(COUNTIF(個人情報!$BI$5:$BI$401,"登録番号" &amp; リスト!O11001)&gt;=1,"",IF(VLOOKUP(O11001,登録者リスト!$A$1:$D$43729,4,FALSE)=基本情報!$D$6,O11001,"")),"")</f>
        <v/>
      </c>
    </row>
    <row r="11002" spans="15:16" x14ac:dyDescent="0.15">
      <c r="O11002">
        <v>11001</v>
      </c>
      <c r="P11002" t="str">
        <f>IFERROR(IF(COUNTIF(個人情報!$BI$5:$BI$401,"登録番号" &amp; リスト!O11002)&gt;=1,"",IF(VLOOKUP(O11002,登録者リスト!$A$1:$D$43729,4,FALSE)=基本情報!$D$6,O11002,"")),"")</f>
        <v/>
      </c>
    </row>
    <row r="11003" spans="15:16" x14ac:dyDescent="0.15">
      <c r="O11003">
        <v>11002</v>
      </c>
      <c r="P11003" t="str">
        <f>IFERROR(IF(COUNTIF(個人情報!$BI$5:$BI$401,"登録番号" &amp; リスト!O11003)&gt;=1,"",IF(VLOOKUP(O11003,登録者リスト!$A$1:$D$43729,4,FALSE)=基本情報!$D$6,O11003,"")),"")</f>
        <v/>
      </c>
    </row>
    <row r="11004" spans="15:16" x14ac:dyDescent="0.15">
      <c r="O11004">
        <v>11003</v>
      </c>
      <c r="P11004" t="str">
        <f>IFERROR(IF(COUNTIF(個人情報!$BI$5:$BI$401,"登録番号" &amp; リスト!O11004)&gt;=1,"",IF(VLOOKUP(O11004,登録者リスト!$A$1:$D$43729,4,FALSE)=基本情報!$D$6,O11004,"")),"")</f>
        <v/>
      </c>
    </row>
    <row r="11005" spans="15:16" x14ac:dyDescent="0.15">
      <c r="O11005">
        <v>11004</v>
      </c>
      <c r="P11005" t="str">
        <f>IFERROR(IF(COUNTIF(個人情報!$BI$5:$BI$401,"登録番号" &amp; リスト!O11005)&gt;=1,"",IF(VLOOKUP(O11005,登録者リスト!$A$1:$D$43729,4,FALSE)=基本情報!$D$6,O11005,"")),"")</f>
        <v/>
      </c>
    </row>
    <row r="11006" spans="15:16" x14ac:dyDescent="0.15">
      <c r="O11006">
        <v>11005</v>
      </c>
      <c r="P11006" t="str">
        <f>IFERROR(IF(COUNTIF(個人情報!$BI$5:$BI$401,"登録番号" &amp; リスト!O11006)&gt;=1,"",IF(VLOOKUP(O11006,登録者リスト!$A$1:$D$43729,4,FALSE)=基本情報!$D$6,O11006,"")),"")</f>
        <v/>
      </c>
    </row>
    <row r="11007" spans="15:16" x14ac:dyDescent="0.15">
      <c r="O11007">
        <v>11006</v>
      </c>
      <c r="P11007" t="str">
        <f>IFERROR(IF(COUNTIF(個人情報!$BI$5:$BI$401,"登録番号" &amp; リスト!O11007)&gt;=1,"",IF(VLOOKUP(O11007,登録者リスト!$A$1:$D$43729,4,FALSE)=基本情報!$D$6,O11007,"")),"")</f>
        <v/>
      </c>
    </row>
    <row r="11008" spans="15:16" x14ac:dyDescent="0.15">
      <c r="O11008">
        <v>11007</v>
      </c>
      <c r="P11008" t="str">
        <f>IFERROR(IF(COUNTIF(個人情報!$BI$5:$BI$401,"登録番号" &amp; リスト!O11008)&gt;=1,"",IF(VLOOKUP(O11008,登録者リスト!$A$1:$D$43729,4,FALSE)=基本情報!$D$6,O11008,"")),"")</f>
        <v/>
      </c>
    </row>
    <row r="11009" spans="15:16" x14ac:dyDescent="0.15">
      <c r="O11009">
        <v>11008</v>
      </c>
      <c r="P11009" t="str">
        <f>IFERROR(IF(COUNTIF(個人情報!$BI$5:$BI$401,"登録番号" &amp; リスト!O11009)&gt;=1,"",IF(VLOOKUP(O11009,登録者リスト!$A$1:$D$43729,4,FALSE)=基本情報!$D$6,O11009,"")),"")</f>
        <v/>
      </c>
    </row>
    <row r="11010" spans="15:16" x14ac:dyDescent="0.15">
      <c r="O11010">
        <v>11009</v>
      </c>
      <c r="P11010" t="str">
        <f>IFERROR(IF(COUNTIF(個人情報!$BI$5:$BI$401,"登録番号" &amp; リスト!O11010)&gt;=1,"",IF(VLOOKUP(O11010,登録者リスト!$A$1:$D$43729,4,FALSE)=基本情報!$D$6,O11010,"")),"")</f>
        <v/>
      </c>
    </row>
    <row r="11011" spans="15:16" x14ac:dyDescent="0.15">
      <c r="O11011">
        <v>11010</v>
      </c>
      <c r="P11011" t="str">
        <f>IFERROR(IF(COUNTIF(個人情報!$BI$5:$BI$401,"登録番号" &amp; リスト!O11011)&gt;=1,"",IF(VLOOKUP(O11011,登録者リスト!$A$1:$D$43729,4,FALSE)=基本情報!$D$6,O11011,"")),"")</f>
        <v/>
      </c>
    </row>
    <row r="11012" spans="15:16" x14ac:dyDescent="0.15">
      <c r="O11012">
        <v>11011</v>
      </c>
      <c r="P11012" t="str">
        <f>IFERROR(IF(COUNTIF(個人情報!$BI$5:$BI$401,"登録番号" &amp; リスト!O11012)&gt;=1,"",IF(VLOOKUP(O11012,登録者リスト!$A$1:$D$43729,4,FALSE)=基本情報!$D$6,O11012,"")),"")</f>
        <v/>
      </c>
    </row>
    <row r="11013" spans="15:16" x14ac:dyDescent="0.15">
      <c r="O11013">
        <v>11012</v>
      </c>
      <c r="P11013" t="str">
        <f>IFERROR(IF(COUNTIF(個人情報!$BI$5:$BI$401,"登録番号" &amp; リスト!O11013)&gt;=1,"",IF(VLOOKUP(O11013,登録者リスト!$A$1:$D$43729,4,FALSE)=基本情報!$D$6,O11013,"")),"")</f>
        <v/>
      </c>
    </row>
    <row r="11014" spans="15:16" x14ac:dyDescent="0.15">
      <c r="O11014">
        <v>11013</v>
      </c>
      <c r="P11014" t="str">
        <f>IFERROR(IF(COUNTIF(個人情報!$BI$5:$BI$401,"登録番号" &amp; リスト!O11014)&gt;=1,"",IF(VLOOKUP(O11014,登録者リスト!$A$1:$D$43729,4,FALSE)=基本情報!$D$6,O11014,"")),"")</f>
        <v/>
      </c>
    </row>
    <row r="11015" spans="15:16" x14ac:dyDescent="0.15">
      <c r="O11015">
        <v>11014</v>
      </c>
      <c r="P11015" t="str">
        <f>IFERROR(IF(COUNTIF(個人情報!$BI$5:$BI$401,"登録番号" &amp; リスト!O11015)&gt;=1,"",IF(VLOOKUP(O11015,登録者リスト!$A$1:$D$43729,4,FALSE)=基本情報!$D$6,O11015,"")),"")</f>
        <v/>
      </c>
    </row>
    <row r="11016" spans="15:16" x14ac:dyDescent="0.15">
      <c r="O11016">
        <v>11015</v>
      </c>
      <c r="P11016" t="str">
        <f>IFERROR(IF(COUNTIF(個人情報!$BI$5:$BI$401,"登録番号" &amp; リスト!O11016)&gt;=1,"",IF(VLOOKUP(O11016,登録者リスト!$A$1:$D$43729,4,FALSE)=基本情報!$D$6,O11016,"")),"")</f>
        <v/>
      </c>
    </row>
    <row r="11017" spans="15:16" x14ac:dyDescent="0.15">
      <c r="O11017">
        <v>11016</v>
      </c>
      <c r="P11017" t="str">
        <f>IFERROR(IF(COUNTIF(個人情報!$BI$5:$BI$401,"登録番号" &amp; リスト!O11017)&gt;=1,"",IF(VLOOKUP(O11017,登録者リスト!$A$1:$D$43729,4,FALSE)=基本情報!$D$6,O11017,"")),"")</f>
        <v/>
      </c>
    </row>
    <row r="11018" spans="15:16" x14ac:dyDescent="0.15">
      <c r="O11018">
        <v>11017</v>
      </c>
      <c r="P11018" t="str">
        <f>IFERROR(IF(COUNTIF(個人情報!$BI$5:$BI$401,"登録番号" &amp; リスト!O11018)&gt;=1,"",IF(VLOOKUP(O11018,登録者リスト!$A$1:$D$43729,4,FALSE)=基本情報!$D$6,O11018,"")),"")</f>
        <v/>
      </c>
    </row>
    <row r="11019" spans="15:16" x14ac:dyDescent="0.15">
      <c r="O11019">
        <v>11018</v>
      </c>
      <c r="P11019" t="str">
        <f>IFERROR(IF(COUNTIF(個人情報!$BI$5:$BI$401,"登録番号" &amp; リスト!O11019)&gt;=1,"",IF(VLOOKUP(O11019,登録者リスト!$A$1:$D$43729,4,FALSE)=基本情報!$D$6,O11019,"")),"")</f>
        <v/>
      </c>
    </row>
    <row r="11020" spans="15:16" x14ac:dyDescent="0.15">
      <c r="O11020">
        <v>11019</v>
      </c>
      <c r="P11020" t="str">
        <f>IFERROR(IF(COUNTIF(個人情報!$BI$5:$BI$401,"登録番号" &amp; リスト!O11020)&gt;=1,"",IF(VLOOKUP(O11020,登録者リスト!$A$1:$D$43729,4,FALSE)=基本情報!$D$6,O11020,"")),"")</f>
        <v/>
      </c>
    </row>
    <row r="11021" spans="15:16" x14ac:dyDescent="0.15">
      <c r="O11021">
        <v>11020</v>
      </c>
      <c r="P11021" t="str">
        <f>IFERROR(IF(COUNTIF(個人情報!$BI$5:$BI$401,"登録番号" &amp; リスト!O11021)&gt;=1,"",IF(VLOOKUP(O11021,登録者リスト!$A$1:$D$43729,4,FALSE)=基本情報!$D$6,O11021,"")),"")</f>
        <v/>
      </c>
    </row>
    <row r="11022" spans="15:16" x14ac:dyDescent="0.15">
      <c r="O11022">
        <v>11021</v>
      </c>
      <c r="P11022" t="str">
        <f>IFERROR(IF(COUNTIF(個人情報!$BI$5:$BI$401,"登録番号" &amp; リスト!O11022)&gt;=1,"",IF(VLOOKUP(O11022,登録者リスト!$A$1:$D$43729,4,FALSE)=基本情報!$D$6,O11022,"")),"")</f>
        <v/>
      </c>
    </row>
    <row r="11023" spans="15:16" x14ac:dyDescent="0.15">
      <c r="O11023">
        <v>11022</v>
      </c>
      <c r="P11023" t="str">
        <f>IFERROR(IF(COUNTIF(個人情報!$BI$5:$BI$401,"登録番号" &amp; リスト!O11023)&gt;=1,"",IF(VLOOKUP(O11023,登録者リスト!$A$1:$D$43729,4,FALSE)=基本情報!$D$6,O11023,"")),"")</f>
        <v/>
      </c>
    </row>
    <row r="11024" spans="15:16" x14ac:dyDescent="0.15">
      <c r="O11024">
        <v>11023</v>
      </c>
      <c r="P11024" t="str">
        <f>IFERROR(IF(COUNTIF(個人情報!$BI$5:$BI$401,"登録番号" &amp; リスト!O11024)&gt;=1,"",IF(VLOOKUP(O11024,登録者リスト!$A$1:$D$43729,4,FALSE)=基本情報!$D$6,O11024,"")),"")</f>
        <v/>
      </c>
    </row>
    <row r="11025" spans="15:16" x14ac:dyDescent="0.15">
      <c r="O11025">
        <v>11024</v>
      </c>
      <c r="P11025" t="str">
        <f>IFERROR(IF(COUNTIF(個人情報!$BI$5:$BI$401,"登録番号" &amp; リスト!O11025)&gt;=1,"",IF(VLOOKUP(O11025,登録者リスト!$A$1:$D$43729,4,FALSE)=基本情報!$D$6,O11025,"")),"")</f>
        <v/>
      </c>
    </row>
    <row r="11026" spans="15:16" x14ac:dyDescent="0.15">
      <c r="O11026">
        <v>11025</v>
      </c>
      <c r="P11026" t="str">
        <f>IFERROR(IF(COUNTIF(個人情報!$BI$5:$BI$401,"登録番号" &amp; リスト!O11026)&gt;=1,"",IF(VLOOKUP(O11026,登録者リスト!$A$1:$D$43729,4,FALSE)=基本情報!$D$6,O11026,"")),"")</f>
        <v/>
      </c>
    </row>
    <row r="11027" spans="15:16" x14ac:dyDescent="0.15">
      <c r="O11027">
        <v>11026</v>
      </c>
      <c r="P11027" t="str">
        <f>IFERROR(IF(COUNTIF(個人情報!$BI$5:$BI$401,"登録番号" &amp; リスト!O11027)&gt;=1,"",IF(VLOOKUP(O11027,登録者リスト!$A$1:$D$43729,4,FALSE)=基本情報!$D$6,O11027,"")),"")</f>
        <v/>
      </c>
    </row>
    <row r="11028" spans="15:16" x14ac:dyDescent="0.15">
      <c r="O11028">
        <v>11027</v>
      </c>
      <c r="P11028" t="str">
        <f>IFERROR(IF(COUNTIF(個人情報!$BI$5:$BI$401,"登録番号" &amp; リスト!O11028)&gt;=1,"",IF(VLOOKUP(O11028,登録者リスト!$A$1:$D$43729,4,FALSE)=基本情報!$D$6,O11028,"")),"")</f>
        <v/>
      </c>
    </row>
    <row r="11029" spans="15:16" x14ac:dyDescent="0.15">
      <c r="O11029">
        <v>11028</v>
      </c>
      <c r="P11029" t="str">
        <f>IFERROR(IF(COUNTIF(個人情報!$BI$5:$BI$401,"登録番号" &amp; リスト!O11029)&gt;=1,"",IF(VLOOKUP(O11029,登録者リスト!$A$1:$D$43729,4,FALSE)=基本情報!$D$6,O11029,"")),"")</f>
        <v/>
      </c>
    </row>
    <row r="11030" spans="15:16" x14ac:dyDescent="0.15">
      <c r="O11030">
        <v>11029</v>
      </c>
      <c r="P11030" t="str">
        <f>IFERROR(IF(COUNTIF(個人情報!$BI$5:$BI$401,"登録番号" &amp; リスト!O11030)&gt;=1,"",IF(VLOOKUP(O11030,登録者リスト!$A$1:$D$43729,4,FALSE)=基本情報!$D$6,O11030,"")),"")</f>
        <v/>
      </c>
    </row>
    <row r="11031" spans="15:16" x14ac:dyDescent="0.15">
      <c r="O11031">
        <v>11030</v>
      </c>
      <c r="P11031" t="str">
        <f>IFERROR(IF(COUNTIF(個人情報!$BI$5:$BI$401,"登録番号" &amp; リスト!O11031)&gt;=1,"",IF(VLOOKUP(O11031,登録者リスト!$A$1:$D$43729,4,FALSE)=基本情報!$D$6,O11031,"")),"")</f>
        <v/>
      </c>
    </row>
    <row r="11032" spans="15:16" x14ac:dyDescent="0.15">
      <c r="O11032">
        <v>11031</v>
      </c>
      <c r="P11032" t="str">
        <f>IFERROR(IF(COUNTIF(個人情報!$BI$5:$BI$401,"登録番号" &amp; リスト!O11032)&gt;=1,"",IF(VLOOKUP(O11032,登録者リスト!$A$1:$D$43729,4,FALSE)=基本情報!$D$6,O11032,"")),"")</f>
        <v/>
      </c>
    </row>
    <row r="11033" spans="15:16" x14ac:dyDescent="0.15">
      <c r="O11033">
        <v>11032</v>
      </c>
      <c r="P11033" t="str">
        <f>IFERROR(IF(COUNTIF(個人情報!$BI$5:$BI$401,"登録番号" &amp; リスト!O11033)&gt;=1,"",IF(VLOOKUP(O11033,登録者リスト!$A$1:$D$43729,4,FALSE)=基本情報!$D$6,O11033,"")),"")</f>
        <v/>
      </c>
    </row>
    <row r="11034" spans="15:16" x14ac:dyDescent="0.15">
      <c r="O11034">
        <v>11033</v>
      </c>
      <c r="P11034" t="str">
        <f>IFERROR(IF(COUNTIF(個人情報!$BI$5:$BI$401,"登録番号" &amp; リスト!O11034)&gt;=1,"",IF(VLOOKUP(O11034,登録者リスト!$A$1:$D$43729,4,FALSE)=基本情報!$D$6,O11034,"")),"")</f>
        <v/>
      </c>
    </row>
    <row r="11035" spans="15:16" x14ac:dyDescent="0.15">
      <c r="O11035">
        <v>11034</v>
      </c>
      <c r="P11035" t="str">
        <f>IFERROR(IF(COUNTIF(個人情報!$BI$5:$BI$401,"登録番号" &amp; リスト!O11035)&gt;=1,"",IF(VLOOKUP(O11035,登録者リスト!$A$1:$D$43729,4,FALSE)=基本情報!$D$6,O11035,"")),"")</f>
        <v/>
      </c>
    </row>
    <row r="11036" spans="15:16" x14ac:dyDescent="0.15">
      <c r="O11036">
        <v>11035</v>
      </c>
      <c r="P11036" t="str">
        <f>IFERROR(IF(COUNTIF(個人情報!$BI$5:$BI$401,"登録番号" &amp; リスト!O11036)&gt;=1,"",IF(VLOOKUP(O11036,登録者リスト!$A$1:$D$43729,4,FALSE)=基本情報!$D$6,O11036,"")),"")</f>
        <v/>
      </c>
    </row>
    <row r="11037" spans="15:16" x14ac:dyDescent="0.15">
      <c r="O11037">
        <v>11036</v>
      </c>
      <c r="P11037" t="str">
        <f>IFERROR(IF(COUNTIF(個人情報!$BI$5:$BI$401,"登録番号" &amp; リスト!O11037)&gt;=1,"",IF(VLOOKUP(O11037,登録者リスト!$A$1:$D$43729,4,FALSE)=基本情報!$D$6,O11037,"")),"")</f>
        <v/>
      </c>
    </row>
    <row r="11038" spans="15:16" x14ac:dyDescent="0.15">
      <c r="O11038">
        <v>11037</v>
      </c>
      <c r="P11038" t="str">
        <f>IFERROR(IF(COUNTIF(個人情報!$BI$5:$BI$401,"登録番号" &amp; リスト!O11038)&gt;=1,"",IF(VLOOKUP(O11038,登録者リスト!$A$1:$D$43729,4,FALSE)=基本情報!$D$6,O11038,"")),"")</f>
        <v/>
      </c>
    </row>
    <row r="11039" spans="15:16" x14ac:dyDescent="0.15">
      <c r="O11039">
        <v>11038</v>
      </c>
      <c r="P11039" t="str">
        <f>IFERROR(IF(COUNTIF(個人情報!$BI$5:$BI$401,"登録番号" &amp; リスト!O11039)&gt;=1,"",IF(VLOOKUP(O11039,登録者リスト!$A$1:$D$43729,4,FALSE)=基本情報!$D$6,O11039,"")),"")</f>
        <v/>
      </c>
    </row>
    <row r="11040" spans="15:16" x14ac:dyDescent="0.15">
      <c r="O11040">
        <v>11039</v>
      </c>
      <c r="P11040" t="str">
        <f>IFERROR(IF(COUNTIF(個人情報!$BI$5:$BI$401,"登録番号" &amp; リスト!O11040)&gt;=1,"",IF(VLOOKUP(O11040,登録者リスト!$A$1:$D$43729,4,FALSE)=基本情報!$D$6,O11040,"")),"")</f>
        <v/>
      </c>
    </row>
    <row r="11041" spans="15:16" x14ac:dyDescent="0.15">
      <c r="O11041">
        <v>11040</v>
      </c>
      <c r="P11041" t="str">
        <f>IFERROR(IF(COUNTIF(個人情報!$BI$5:$BI$401,"登録番号" &amp; リスト!O11041)&gt;=1,"",IF(VLOOKUP(O11041,登録者リスト!$A$1:$D$43729,4,FALSE)=基本情報!$D$6,O11041,"")),"")</f>
        <v/>
      </c>
    </row>
    <row r="11042" spans="15:16" x14ac:dyDescent="0.15">
      <c r="O11042">
        <v>11041</v>
      </c>
      <c r="P11042" t="str">
        <f>IFERROR(IF(COUNTIF(個人情報!$BI$5:$BI$401,"登録番号" &amp; リスト!O11042)&gt;=1,"",IF(VLOOKUP(O11042,登録者リスト!$A$1:$D$43729,4,FALSE)=基本情報!$D$6,O11042,"")),"")</f>
        <v/>
      </c>
    </row>
    <row r="11043" spans="15:16" x14ac:dyDescent="0.15">
      <c r="O11043">
        <v>11042</v>
      </c>
      <c r="P11043" t="str">
        <f>IFERROR(IF(COUNTIF(個人情報!$BI$5:$BI$401,"登録番号" &amp; リスト!O11043)&gt;=1,"",IF(VLOOKUP(O11043,登録者リスト!$A$1:$D$43729,4,FALSE)=基本情報!$D$6,O11043,"")),"")</f>
        <v/>
      </c>
    </row>
    <row r="11044" spans="15:16" x14ac:dyDescent="0.15">
      <c r="O11044">
        <v>11043</v>
      </c>
      <c r="P11044" t="str">
        <f>IFERROR(IF(COUNTIF(個人情報!$BI$5:$BI$401,"登録番号" &amp; リスト!O11044)&gt;=1,"",IF(VLOOKUP(O11044,登録者リスト!$A$1:$D$43729,4,FALSE)=基本情報!$D$6,O11044,"")),"")</f>
        <v/>
      </c>
    </row>
    <row r="11045" spans="15:16" x14ac:dyDescent="0.15">
      <c r="O11045">
        <v>11044</v>
      </c>
      <c r="P11045" t="str">
        <f>IFERROR(IF(COUNTIF(個人情報!$BI$5:$BI$401,"登録番号" &amp; リスト!O11045)&gt;=1,"",IF(VLOOKUP(O11045,登録者リスト!$A$1:$D$43729,4,FALSE)=基本情報!$D$6,O11045,"")),"")</f>
        <v/>
      </c>
    </row>
    <row r="11046" spans="15:16" x14ac:dyDescent="0.15">
      <c r="O11046">
        <v>11045</v>
      </c>
      <c r="P11046" t="str">
        <f>IFERROR(IF(COUNTIF(個人情報!$BI$5:$BI$401,"登録番号" &amp; リスト!O11046)&gt;=1,"",IF(VLOOKUP(O11046,登録者リスト!$A$1:$D$43729,4,FALSE)=基本情報!$D$6,O11046,"")),"")</f>
        <v/>
      </c>
    </row>
    <row r="11047" spans="15:16" x14ac:dyDescent="0.15">
      <c r="O11047">
        <v>11046</v>
      </c>
      <c r="P11047" t="str">
        <f>IFERROR(IF(COUNTIF(個人情報!$BI$5:$BI$401,"登録番号" &amp; リスト!O11047)&gt;=1,"",IF(VLOOKUP(O11047,登録者リスト!$A$1:$D$43729,4,FALSE)=基本情報!$D$6,O11047,"")),"")</f>
        <v/>
      </c>
    </row>
    <row r="11048" spans="15:16" x14ac:dyDescent="0.15">
      <c r="O11048">
        <v>11047</v>
      </c>
      <c r="P11048" t="str">
        <f>IFERROR(IF(COUNTIF(個人情報!$BI$5:$BI$401,"登録番号" &amp; リスト!O11048)&gt;=1,"",IF(VLOOKUP(O11048,登録者リスト!$A$1:$D$43729,4,FALSE)=基本情報!$D$6,O11048,"")),"")</f>
        <v/>
      </c>
    </row>
    <row r="11049" spans="15:16" x14ac:dyDescent="0.15">
      <c r="O11049">
        <v>11048</v>
      </c>
      <c r="P11049" t="str">
        <f>IFERROR(IF(COUNTIF(個人情報!$BI$5:$BI$401,"登録番号" &amp; リスト!O11049)&gt;=1,"",IF(VLOOKUP(O11049,登録者リスト!$A$1:$D$43729,4,FALSE)=基本情報!$D$6,O11049,"")),"")</f>
        <v/>
      </c>
    </row>
    <row r="11050" spans="15:16" x14ac:dyDescent="0.15">
      <c r="O11050">
        <v>11049</v>
      </c>
      <c r="P11050" t="str">
        <f>IFERROR(IF(COUNTIF(個人情報!$BI$5:$BI$401,"登録番号" &amp; リスト!O11050)&gt;=1,"",IF(VLOOKUP(O11050,登録者リスト!$A$1:$D$43729,4,FALSE)=基本情報!$D$6,O11050,"")),"")</f>
        <v/>
      </c>
    </row>
    <row r="11051" spans="15:16" x14ac:dyDescent="0.15">
      <c r="O11051">
        <v>11050</v>
      </c>
      <c r="P11051" t="str">
        <f>IFERROR(IF(COUNTIF(個人情報!$BI$5:$BI$401,"登録番号" &amp; リスト!O11051)&gt;=1,"",IF(VLOOKUP(O11051,登録者リスト!$A$1:$D$43729,4,FALSE)=基本情報!$D$6,O11051,"")),"")</f>
        <v/>
      </c>
    </row>
    <row r="11052" spans="15:16" x14ac:dyDescent="0.15">
      <c r="O11052">
        <v>11051</v>
      </c>
      <c r="P11052" t="str">
        <f>IFERROR(IF(COUNTIF(個人情報!$BI$5:$BI$401,"登録番号" &amp; リスト!O11052)&gt;=1,"",IF(VLOOKUP(O11052,登録者リスト!$A$1:$D$43729,4,FALSE)=基本情報!$D$6,O11052,"")),"")</f>
        <v/>
      </c>
    </row>
    <row r="11053" spans="15:16" x14ac:dyDescent="0.15">
      <c r="O11053">
        <v>11052</v>
      </c>
      <c r="P11053" t="str">
        <f>IFERROR(IF(COUNTIF(個人情報!$BI$5:$BI$401,"登録番号" &amp; リスト!O11053)&gt;=1,"",IF(VLOOKUP(O11053,登録者リスト!$A$1:$D$43729,4,FALSE)=基本情報!$D$6,O11053,"")),"")</f>
        <v/>
      </c>
    </row>
    <row r="11054" spans="15:16" x14ac:dyDescent="0.15">
      <c r="O11054">
        <v>11053</v>
      </c>
      <c r="P11054" t="str">
        <f>IFERROR(IF(COUNTIF(個人情報!$BI$5:$BI$401,"登録番号" &amp; リスト!O11054)&gt;=1,"",IF(VLOOKUP(O11054,登録者リスト!$A$1:$D$43729,4,FALSE)=基本情報!$D$6,O11054,"")),"")</f>
        <v/>
      </c>
    </row>
    <row r="11055" spans="15:16" x14ac:dyDescent="0.15">
      <c r="O11055">
        <v>11054</v>
      </c>
      <c r="P11055" t="str">
        <f>IFERROR(IF(COUNTIF(個人情報!$BI$5:$BI$401,"登録番号" &amp; リスト!O11055)&gt;=1,"",IF(VLOOKUP(O11055,登録者リスト!$A$1:$D$43729,4,FALSE)=基本情報!$D$6,O11055,"")),"")</f>
        <v/>
      </c>
    </row>
    <row r="11056" spans="15:16" x14ac:dyDescent="0.15">
      <c r="O11056">
        <v>11055</v>
      </c>
      <c r="P11056" t="str">
        <f>IFERROR(IF(COUNTIF(個人情報!$BI$5:$BI$401,"登録番号" &amp; リスト!O11056)&gt;=1,"",IF(VLOOKUP(O11056,登録者リスト!$A$1:$D$43729,4,FALSE)=基本情報!$D$6,O11056,"")),"")</f>
        <v/>
      </c>
    </row>
    <row r="11057" spans="15:16" x14ac:dyDescent="0.15">
      <c r="O11057">
        <v>11056</v>
      </c>
      <c r="P11057" t="str">
        <f>IFERROR(IF(COUNTIF(個人情報!$BI$5:$BI$401,"登録番号" &amp; リスト!O11057)&gt;=1,"",IF(VLOOKUP(O11057,登録者リスト!$A$1:$D$43729,4,FALSE)=基本情報!$D$6,O11057,"")),"")</f>
        <v/>
      </c>
    </row>
    <row r="11058" spans="15:16" x14ac:dyDescent="0.15">
      <c r="O11058">
        <v>11057</v>
      </c>
      <c r="P11058" t="str">
        <f>IFERROR(IF(COUNTIF(個人情報!$BI$5:$BI$401,"登録番号" &amp; リスト!O11058)&gt;=1,"",IF(VLOOKUP(O11058,登録者リスト!$A$1:$D$43729,4,FALSE)=基本情報!$D$6,O11058,"")),"")</f>
        <v/>
      </c>
    </row>
    <row r="11059" spans="15:16" x14ac:dyDescent="0.15">
      <c r="O11059">
        <v>11058</v>
      </c>
      <c r="P11059" t="str">
        <f>IFERROR(IF(COUNTIF(個人情報!$BI$5:$BI$401,"登録番号" &amp; リスト!O11059)&gt;=1,"",IF(VLOOKUP(O11059,登録者リスト!$A$1:$D$43729,4,FALSE)=基本情報!$D$6,O11059,"")),"")</f>
        <v/>
      </c>
    </row>
    <row r="11060" spans="15:16" x14ac:dyDescent="0.15">
      <c r="O11060">
        <v>11059</v>
      </c>
      <c r="P11060" t="str">
        <f>IFERROR(IF(COUNTIF(個人情報!$BI$5:$BI$401,"登録番号" &amp; リスト!O11060)&gt;=1,"",IF(VLOOKUP(O11060,登録者リスト!$A$1:$D$43729,4,FALSE)=基本情報!$D$6,O11060,"")),"")</f>
        <v/>
      </c>
    </row>
    <row r="11061" spans="15:16" x14ac:dyDescent="0.15">
      <c r="O11061">
        <v>11060</v>
      </c>
      <c r="P11061" t="str">
        <f>IFERROR(IF(COUNTIF(個人情報!$BI$5:$BI$401,"登録番号" &amp; リスト!O11061)&gt;=1,"",IF(VLOOKUP(O11061,登録者リスト!$A$1:$D$43729,4,FALSE)=基本情報!$D$6,O11061,"")),"")</f>
        <v/>
      </c>
    </row>
    <row r="11062" spans="15:16" x14ac:dyDescent="0.15">
      <c r="O11062">
        <v>11061</v>
      </c>
      <c r="P11062" t="str">
        <f>IFERROR(IF(COUNTIF(個人情報!$BI$5:$BI$401,"登録番号" &amp; リスト!O11062)&gt;=1,"",IF(VLOOKUP(O11062,登録者リスト!$A$1:$D$43729,4,FALSE)=基本情報!$D$6,O11062,"")),"")</f>
        <v/>
      </c>
    </row>
    <row r="11063" spans="15:16" x14ac:dyDescent="0.15">
      <c r="O11063">
        <v>11062</v>
      </c>
      <c r="P11063" t="str">
        <f>IFERROR(IF(COUNTIF(個人情報!$BI$5:$BI$401,"登録番号" &amp; リスト!O11063)&gt;=1,"",IF(VLOOKUP(O11063,登録者リスト!$A$1:$D$43729,4,FALSE)=基本情報!$D$6,O11063,"")),"")</f>
        <v/>
      </c>
    </row>
    <row r="11064" spans="15:16" x14ac:dyDescent="0.15">
      <c r="O11064">
        <v>11063</v>
      </c>
      <c r="P11064" t="str">
        <f>IFERROR(IF(COUNTIF(個人情報!$BI$5:$BI$401,"登録番号" &amp; リスト!O11064)&gt;=1,"",IF(VLOOKUP(O11064,登録者リスト!$A$1:$D$43729,4,FALSE)=基本情報!$D$6,O11064,"")),"")</f>
        <v/>
      </c>
    </row>
    <row r="11065" spans="15:16" x14ac:dyDescent="0.15">
      <c r="O11065">
        <v>11064</v>
      </c>
      <c r="P11065" t="str">
        <f>IFERROR(IF(COUNTIF(個人情報!$BI$5:$BI$401,"登録番号" &amp; リスト!O11065)&gt;=1,"",IF(VLOOKUP(O11065,登録者リスト!$A$1:$D$43729,4,FALSE)=基本情報!$D$6,O11065,"")),"")</f>
        <v/>
      </c>
    </row>
    <row r="11066" spans="15:16" x14ac:dyDescent="0.15">
      <c r="O11066">
        <v>11065</v>
      </c>
      <c r="P11066" t="str">
        <f>IFERROR(IF(COUNTIF(個人情報!$BI$5:$BI$401,"登録番号" &amp; リスト!O11066)&gt;=1,"",IF(VLOOKUP(O11066,登録者リスト!$A$1:$D$43729,4,FALSE)=基本情報!$D$6,O11066,"")),"")</f>
        <v/>
      </c>
    </row>
    <row r="11067" spans="15:16" x14ac:dyDescent="0.15">
      <c r="O11067">
        <v>11066</v>
      </c>
      <c r="P11067" t="str">
        <f>IFERROR(IF(COUNTIF(個人情報!$BI$5:$BI$401,"登録番号" &amp; リスト!O11067)&gt;=1,"",IF(VLOOKUP(O11067,登録者リスト!$A$1:$D$43729,4,FALSE)=基本情報!$D$6,O11067,"")),"")</f>
        <v/>
      </c>
    </row>
    <row r="11068" spans="15:16" x14ac:dyDescent="0.15">
      <c r="O11068">
        <v>11067</v>
      </c>
      <c r="P11068" t="str">
        <f>IFERROR(IF(COUNTIF(個人情報!$BI$5:$BI$401,"登録番号" &amp; リスト!O11068)&gt;=1,"",IF(VLOOKUP(O11068,登録者リスト!$A$1:$D$43729,4,FALSE)=基本情報!$D$6,O11068,"")),"")</f>
        <v/>
      </c>
    </row>
    <row r="11069" spans="15:16" x14ac:dyDescent="0.15">
      <c r="O11069">
        <v>11068</v>
      </c>
      <c r="P11069" t="str">
        <f>IFERROR(IF(COUNTIF(個人情報!$BI$5:$BI$401,"登録番号" &amp; リスト!O11069)&gt;=1,"",IF(VLOOKUP(O11069,登録者リスト!$A$1:$D$43729,4,FALSE)=基本情報!$D$6,O11069,"")),"")</f>
        <v/>
      </c>
    </row>
    <row r="11070" spans="15:16" x14ac:dyDescent="0.15">
      <c r="O11070">
        <v>11069</v>
      </c>
      <c r="P11070" t="str">
        <f>IFERROR(IF(COUNTIF(個人情報!$BI$5:$BI$401,"登録番号" &amp; リスト!O11070)&gt;=1,"",IF(VLOOKUP(O11070,登録者リスト!$A$1:$D$43729,4,FALSE)=基本情報!$D$6,O11070,"")),"")</f>
        <v/>
      </c>
    </row>
    <row r="11071" spans="15:16" x14ac:dyDescent="0.15">
      <c r="O11071">
        <v>11070</v>
      </c>
      <c r="P11071" t="str">
        <f>IFERROR(IF(COUNTIF(個人情報!$BI$5:$BI$401,"登録番号" &amp; リスト!O11071)&gt;=1,"",IF(VLOOKUP(O11071,登録者リスト!$A$1:$D$43729,4,FALSE)=基本情報!$D$6,O11071,"")),"")</f>
        <v/>
      </c>
    </row>
    <row r="11072" spans="15:16" x14ac:dyDescent="0.15">
      <c r="O11072">
        <v>11071</v>
      </c>
      <c r="P11072" t="str">
        <f>IFERROR(IF(COUNTIF(個人情報!$BI$5:$BI$401,"登録番号" &amp; リスト!O11072)&gt;=1,"",IF(VLOOKUP(O11072,登録者リスト!$A$1:$D$43729,4,FALSE)=基本情報!$D$6,O11072,"")),"")</f>
        <v/>
      </c>
    </row>
    <row r="11073" spans="15:16" x14ac:dyDescent="0.15">
      <c r="O11073">
        <v>11072</v>
      </c>
      <c r="P11073" t="str">
        <f>IFERROR(IF(COUNTIF(個人情報!$BI$5:$BI$401,"登録番号" &amp; リスト!O11073)&gt;=1,"",IF(VLOOKUP(O11073,登録者リスト!$A$1:$D$43729,4,FALSE)=基本情報!$D$6,O11073,"")),"")</f>
        <v/>
      </c>
    </row>
    <row r="11074" spans="15:16" x14ac:dyDescent="0.15">
      <c r="O11074">
        <v>11073</v>
      </c>
      <c r="P11074" t="str">
        <f>IFERROR(IF(COUNTIF(個人情報!$BI$5:$BI$401,"登録番号" &amp; リスト!O11074)&gt;=1,"",IF(VLOOKUP(O11074,登録者リスト!$A$1:$D$43729,4,FALSE)=基本情報!$D$6,O11074,"")),"")</f>
        <v/>
      </c>
    </row>
    <row r="11075" spans="15:16" x14ac:dyDescent="0.15">
      <c r="O11075">
        <v>11074</v>
      </c>
      <c r="P11075" t="str">
        <f>IFERROR(IF(COUNTIF(個人情報!$BI$5:$BI$401,"登録番号" &amp; リスト!O11075)&gt;=1,"",IF(VLOOKUP(O11075,登録者リスト!$A$1:$D$43729,4,FALSE)=基本情報!$D$6,O11075,"")),"")</f>
        <v/>
      </c>
    </row>
    <row r="11076" spans="15:16" x14ac:dyDescent="0.15">
      <c r="O11076">
        <v>11075</v>
      </c>
      <c r="P11076" t="str">
        <f>IFERROR(IF(COUNTIF(個人情報!$BI$5:$BI$401,"登録番号" &amp; リスト!O11076)&gt;=1,"",IF(VLOOKUP(O11076,登録者リスト!$A$1:$D$43729,4,FALSE)=基本情報!$D$6,O11076,"")),"")</f>
        <v/>
      </c>
    </row>
    <row r="11077" spans="15:16" x14ac:dyDescent="0.15">
      <c r="O11077">
        <v>11076</v>
      </c>
      <c r="P11077" t="str">
        <f>IFERROR(IF(COUNTIF(個人情報!$BI$5:$BI$401,"登録番号" &amp; リスト!O11077)&gt;=1,"",IF(VLOOKUP(O11077,登録者リスト!$A$1:$D$43729,4,FALSE)=基本情報!$D$6,O11077,"")),"")</f>
        <v/>
      </c>
    </row>
    <row r="11078" spans="15:16" x14ac:dyDescent="0.15">
      <c r="O11078">
        <v>11077</v>
      </c>
      <c r="P11078" t="str">
        <f>IFERROR(IF(COUNTIF(個人情報!$BI$5:$BI$401,"登録番号" &amp; リスト!O11078)&gt;=1,"",IF(VLOOKUP(O11078,登録者リスト!$A$1:$D$43729,4,FALSE)=基本情報!$D$6,O11078,"")),"")</f>
        <v/>
      </c>
    </row>
    <row r="11079" spans="15:16" x14ac:dyDescent="0.15">
      <c r="O11079">
        <v>11078</v>
      </c>
      <c r="P11079" t="str">
        <f>IFERROR(IF(COUNTIF(個人情報!$BI$5:$BI$401,"登録番号" &amp; リスト!O11079)&gt;=1,"",IF(VLOOKUP(O11079,登録者リスト!$A$1:$D$43729,4,FALSE)=基本情報!$D$6,O11079,"")),"")</f>
        <v/>
      </c>
    </row>
    <row r="11080" spans="15:16" x14ac:dyDescent="0.15">
      <c r="O11080">
        <v>11079</v>
      </c>
      <c r="P11080" t="str">
        <f>IFERROR(IF(COUNTIF(個人情報!$BI$5:$BI$401,"登録番号" &amp; リスト!O11080)&gt;=1,"",IF(VLOOKUP(O11080,登録者リスト!$A$1:$D$43729,4,FALSE)=基本情報!$D$6,O11080,"")),"")</f>
        <v/>
      </c>
    </row>
    <row r="11081" spans="15:16" x14ac:dyDescent="0.15">
      <c r="O11081">
        <v>11080</v>
      </c>
      <c r="P11081" t="str">
        <f>IFERROR(IF(COUNTIF(個人情報!$BI$5:$BI$401,"登録番号" &amp; リスト!O11081)&gt;=1,"",IF(VLOOKUP(O11081,登録者リスト!$A$1:$D$43729,4,FALSE)=基本情報!$D$6,O11081,"")),"")</f>
        <v/>
      </c>
    </row>
    <row r="11082" spans="15:16" x14ac:dyDescent="0.15">
      <c r="O11082">
        <v>11081</v>
      </c>
      <c r="P11082" t="str">
        <f>IFERROR(IF(COUNTIF(個人情報!$BI$5:$BI$401,"登録番号" &amp; リスト!O11082)&gt;=1,"",IF(VLOOKUP(O11082,登録者リスト!$A$1:$D$43729,4,FALSE)=基本情報!$D$6,O11082,"")),"")</f>
        <v/>
      </c>
    </row>
    <row r="11083" spans="15:16" x14ac:dyDescent="0.15">
      <c r="O11083">
        <v>11082</v>
      </c>
      <c r="P11083" t="str">
        <f>IFERROR(IF(COUNTIF(個人情報!$BI$5:$BI$401,"登録番号" &amp; リスト!O11083)&gt;=1,"",IF(VLOOKUP(O11083,登録者リスト!$A$1:$D$43729,4,FALSE)=基本情報!$D$6,O11083,"")),"")</f>
        <v/>
      </c>
    </row>
    <row r="11084" spans="15:16" x14ac:dyDescent="0.15">
      <c r="O11084">
        <v>11083</v>
      </c>
      <c r="P11084" t="str">
        <f>IFERROR(IF(COUNTIF(個人情報!$BI$5:$BI$401,"登録番号" &amp; リスト!O11084)&gt;=1,"",IF(VLOOKUP(O11084,登録者リスト!$A$1:$D$43729,4,FALSE)=基本情報!$D$6,O11084,"")),"")</f>
        <v/>
      </c>
    </row>
    <row r="11085" spans="15:16" x14ac:dyDescent="0.15">
      <c r="O11085">
        <v>11084</v>
      </c>
      <c r="P11085" t="str">
        <f>IFERROR(IF(COUNTIF(個人情報!$BI$5:$BI$401,"登録番号" &amp; リスト!O11085)&gt;=1,"",IF(VLOOKUP(O11085,登録者リスト!$A$1:$D$43729,4,FALSE)=基本情報!$D$6,O11085,"")),"")</f>
        <v/>
      </c>
    </row>
    <row r="11086" spans="15:16" x14ac:dyDescent="0.15">
      <c r="O11086">
        <v>11085</v>
      </c>
      <c r="P11086" t="str">
        <f>IFERROR(IF(COUNTIF(個人情報!$BI$5:$BI$401,"登録番号" &amp; リスト!O11086)&gt;=1,"",IF(VLOOKUP(O11086,登録者リスト!$A$1:$D$43729,4,FALSE)=基本情報!$D$6,O11086,"")),"")</f>
        <v/>
      </c>
    </row>
    <row r="11087" spans="15:16" x14ac:dyDescent="0.15">
      <c r="O11087">
        <v>11086</v>
      </c>
      <c r="P11087" t="str">
        <f>IFERROR(IF(COUNTIF(個人情報!$BI$5:$BI$401,"登録番号" &amp; リスト!O11087)&gt;=1,"",IF(VLOOKUP(O11087,登録者リスト!$A$1:$D$43729,4,FALSE)=基本情報!$D$6,O11087,"")),"")</f>
        <v/>
      </c>
    </row>
    <row r="11088" spans="15:16" x14ac:dyDescent="0.15">
      <c r="O11088">
        <v>11087</v>
      </c>
      <c r="P11088" t="str">
        <f>IFERROR(IF(COUNTIF(個人情報!$BI$5:$BI$401,"登録番号" &amp; リスト!O11088)&gt;=1,"",IF(VLOOKUP(O11088,登録者リスト!$A$1:$D$43729,4,FALSE)=基本情報!$D$6,O11088,"")),"")</f>
        <v/>
      </c>
    </row>
    <row r="11089" spans="15:16" x14ac:dyDescent="0.15">
      <c r="O11089">
        <v>11088</v>
      </c>
      <c r="P11089" t="str">
        <f>IFERROR(IF(COUNTIF(個人情報!$BI$5:$BI$401,"登録番号" &amp; リスト!O11089)&gt;=1,"",IF(VLOOKUP(O11089,登録者リスト!$A$1:$D$43729,4,FALSE)=基本情報!$D$6,O11089,"")),"")</f>
        <v/>
      </c>
    </row>
    <row r="11090" spans="15:16" x14ac:dyDescent="0.15">
      <c r="O11090">
        <v>11089</v>
      </c>
      <c r="P11090" t="str">
        <f>IFERROR(IF(COUNTIF(個人情報!$BI$5:$BI$401,"登録番号" &amp; リスト!O11090)&gt;=1,"",IF(VLOOKUP(O11090,登録者リスト!$A$1:$D$43729,4,FALSE)=基本情報!$D$6,O11090,"")),"")</f>
        <v/>
      </c>
    </row>
    <row r="11091" spans="15:16" x14ac:dyDescent="0.15">
      <c r="O11091">
        <v>11090</v>
      </c>
      <c r="P11091" t="str">
        <f>IFERROR(IF(COUNTIF(個人情報!$BI$5:$BI$401,"登録番号" &amp; リスト!O11091)&gt;=1,"",IF(VLOOKUP(O11091,登録者リスト!$A$1:$D$43729,4,FALSE)=基本情報!$D$6,O11091,"")),"")</f>
        <v/>
      </c>
    </row>
    <row r="11092" spans="15:16" x14ac:dyDescent="0.15">
      <c r="O11092">
        <v>11091</v>
      </c>
      <c r="P11092" t="str">
        <f>IFERROR(IF(COUNTIF(個人情報!$BI$5:$BI$401,"登録番号" &amp; リスト!O11092)&gt;=1,"",IF(VLOOKUP(O11092,登録者リスト!$A$1:$D$43729,4,FALSE)=基本情報!$D$6,O11092,"")),"")</f>
        <v/>
      </c>
    </row>
    <row r="11093" spans="15:16" x14ac:dyDescent="0.15">
      <c r="O11093">
        <v>11092</v>
      </c>
      <c r="P11093" t="str">
        <f>IFERROR(IF(COUNTIF(個人情報!$BI$5:$BI$401,"登録番号" &amp; リスト!O11093)&gt;=1,"",IF(VLOOKUP(O11093,登録者リスト!$A$1:$D$43729,4,FALSE)=基本情報!$D$6,O11093,"")),"")</f>
        <v/>
      </c>
    </row>
    <row r="11094" spans="15:16" x14ac:dyDescent="0.15">
      <c r="O11094">
        <v>11093</v>
      </c>
      <c r="P11094" t="str">
        <f>IFERROR(IF(COUNTIF(個人情報!$BI$5:$BI$401,"登録番号" &amp; リスト!O11094)&gt;=1,"",IF(VLOOKUP(O11094,登録者リスト!$A$1:$D$43729,4,FALSE)=基本情報!$D$6,O11094,"")),"")</f>
        <v/>
      </c>
    </row>
    <row r="11095" spans="15:16" x14ac:dyDescent="0.15">
      <c r="O11095">
        <v>11094</v>
      </c>
      <c r="P11095" t="str">
        <f>IFERROR(IF(COUNTIF(個人情報!$BI$5:$BI$401,"登録番号" &amp; リスト!O11095)&gt;=1,"",IF(VLOOKUP(O11095,登録者リスト!$A$1:$D$43729,4,FALSE)=基本情報!$D$6,O11095,"")),"")</f>
        <v/>
      </c>
    </row>
    <row r="11096" spans="15:16" x14ac:dyDescent="0.15">
      <c r="O11096">
        <v>11095</v>
      </c>
      <c r="P11096" t="str">
        <f>IFERROR(IF(COUNTIF(個人情報!$BI$5:$BI$401,"登録番号" &amp; リスト!O11096)&gt;=1,"",IF(VLOOKUP(O11096,登録者リスト!$A$1:$D$43729,4,FALSE)=基本情報!$D$6,O11096,"")),"")</f>
        <v/>
      </c>
    </row>
    <row r="11097" spans="15:16" x14ac:dyDescent="0.15">
      <c r="O11097">
        <v>11096</v>
      </c>
      <c r="P11097" t="str">
        <f>IFERROR(IF(COUNTIF(個人情報!$BI$5:$BI$401,"登録番号" &amp; リスト!O11097)&gt;=1,"",IF(VLOOKUP(O11097,登録者リスト!$A$1:$D$43729,4,FALSE)=基本情報!$D$6,O11097,"")),"")</f>
        <v/>
      </c>
    </row>
    <row r="11098" spans="15:16" x14ac:dyDescent="0.15">
      <c r="O11098">
        <v>11097</v>
      </c>
      <c r="P11098" t="str">
        <f>IFERROR(IF(COUNTIF(個人情報!$BI$5:$BI$401,"登録番号" &amp; リスト!O11098)&gt;=1,"",IF(VLOOKUP(O11098,登録者リスト!$A$1:$D$43729,4,FALSE)=基本情報!$D$6,O11098,"")),"")</f>
        <v/>
      </c>
    </row>
    <row r="11099" spans="15:16" x14ac:dyDescent="0.15">
      <c r="O11099">
        <v>11098</v>
      </c>
      <c r="P11099" t="str">
        <f>IFERROR(IF(COUNTIF(個人情報!$BI$5:$BI$401,"登録番号" &amp; リスト!O11099)&gt;=1,"",IF(VLOOKUP(O11099,登録者リスト!$A$1:$D$43729,4,FALSE)=基本情報!$D$6,O11099,"")),"")</f>
        <v/>
      </c>
    </row>
    <row r="11100" spans="15:16" x14ac:dyDescent="0.15">
      <c r="O11100">
        <v>11099</v>
      </c>
      <c r="P11100" t="str">
        <f>IFERROR(IF(COUNTIF(個人情報!$BI$5:$BI$401,"登録番号" &amp; リスト!O11100)&gt;=1,"",IF(VLOOKUP(O11100,登録者リスト!$A$1:$D$43729,4,FALSE)=基本情報!$D$6,O11100,"")),"")</f>
        <v/>
      </c>
    </row>
    <row r="11101" spans="15:16" x14ac:dyDescent="0.15">
      <c r="O11101">
        <v>11100</v>
      </c>
      <c r="P11101" t="str">
        <f>IFERROR(IF(COUNTIF(個人情報!$BI$5:$BI$401,"登録番号" &amp; リスト!O11101)&gt;=1,"",IF(VLOOKUP(O11101,登録者リスト!$A$1:$D$43729,4,FALSE)=基本情報!$D$6,O11101,"")),"")</f>
        <v/>
      </c>
    </row>
    <row r="11102" spans="15:16" x14ac:dyDescent="0.15">
      <c r="O11102">
        <v>11101</v>
      </c>
      <c r="P11102" t="str">
        <f>IFERROR(IF(COUNTIF(個人情報!$BI$5:$BI$401,"登録番号" &amp; リスト!O11102)&gt;=1,"",IF(VLOOKUP(O11102,登録者リスト!$A$1:$D$43729,4,FALSE)=基本情報!$D$6,O11102,"")),"")</f>
        <v/>
      </c>
    </row>
    <row r="11103" spans="15:16" x14ac:dyDescent="0.15">
      <c r="O11103">
        <v>11102</v>
      </c>
      <c r="P11103" t="str">
        <f>IFERROR(IF(COUNTIF(個人情報!$BI$5:$BI$401,"登録番号" &amp; リスト!O11103)&gt;=1,"",IF(VLOOKUP(O11103,登録者リスト!$A$1:$D$43729,4,FALSE)=基本情報!$D$6,O11103,"")),"")</f>
        <v/>
      </c>
    </row>
    <row r="11104" spans="15:16" x14ac:dyDescent="0.15">
      <c r="O11104">
        <v>11103</v>
      </c>
      <c r="P11104" t="str">
        <f>IFERROR(IF(COUNTIF(個人情報!$BI$5:$BI$401,"登録番号" &amp; リスト!O11104)&gt;=1,"",IF(VLOOKUP(O11104,登録者リスト!$A$1:$D$43729,4,FALSE)=基本情報!$D$6,O11104,"")),"")</f>
        <v/>
      </c>
    </row>
    <row r="11105" spans="15:16" x14ac:dyDescent="0.15">
      <c r="O11105">
        <v>11104</v>
      </c>
      <c r="P11105" t="str">
        <f>IFERROR(IF(COUNTIF(個人情報!$BI$5:$BI$401,"登録番号" &amp; リスト!O11105)&gt;=1,"",IF(VLOOKUP(O11105,登録者リスト!$A$1:$D$43729,4,FALSE)=基本情報!$D$6,O11105,"")),"")</f>
        <v/>
      </c>
    </row>
    <row r="11106" spans="15:16" x14ac:dyDescent="0.15">
      <c r="O11106">
        <v>11105</v>
      </c>
      <c r="P11106" t="str">
        <f>IFERROR(IF(COUNTIF(個人情報!$BI$5:$BI$401,"登録番号" &amp; リスト!O11106)&gt;=1,"",IF(VLOOKUP(O11106,登録者リスト!$A$1:$D$43729,4,FALSE)=基本情報!$D$6,O11106,"")),"")</f>
        <v/>
      </c>
    </row>
    <row r="11107" spans="15:16" x14ac:dyDescent="0.15">
      <c r="O11107">
        <v>11106</v>
      </c>
      <c r="P11107" t="str">
        <f>IFERROR(IF(COUNTIF(個人情報!$BI$5:$BI$401,"登録番号" &amp; リスト!O11107)&gt;=1,"",IF(VLOOKUP(O11107,登録者リスト!$A$1:$D$43729,4,FALSE)=基本情報!$D$6,O11107,"")),"")</f>
        <v/>
      </c>
    </row>
    <row r="11108" spans="15:16" x14ac:dyDescent="0.15">
      <c r="O11108">
        <v>11107</v>
      </c>
      <c r="P11108" t="str">
        <f>IFERROR(IF(COUNTIF(個人情報!$BI$5:$BI$401,"登録番号" &amp; リスト!O11108)&gt;=1,"",IF(VLOOKUP(O11108,登録者リスト!$A$1:$D$43729,4,FALSE)=基本情報!$D$6,O11108,"")),"")</f>
        <v/>
      </c>
    </row>
    <row r="11109" spans="15:16" x14ac:dyDescent="0.15">
      <c r="O11109">
        <v>11108</v>
      </c>
      <c r="P11109" t="str">
        <f>IFERROR(IF(COUNTIF(個人情報!$BI$5:$BI$401,"登録番号" &amp; リスト!O11109)&gt;=1,"",IF(VLOOKUP(O11109,登録者リスト!$A$1:$D$43729,4,FALSE)=基本情報!$D$6,O11109,"")),"")</f>
        <v/>
      </c>
    </row>
    <row r="11110" spans="15:16" x14ac:dyDescent="0.15">
      <c r="O11110">
        <v>11109</v>
      </c>
      <c r="P11110" t="str">
        <f>IFERROR(IF(COUNTIF(個人情報!$BI$5:$BI$401,"登録番号" &amp; リスト!O11110)&gt;=1,"",IF(VLOOKUP(O11110,登録者リスト!$A$1:$D$43729,4,FALSE)=基本情報!$D$6,O11110,"")),"")</f>
        <v/>
      </c>
    </row>
    <row r="11111" spans="15:16" x14ac:dyDescent="0.15">
      <c r="O11111">
        <v>11110</v>
      </c>
      <c r="P11111" t="str">
        <f>IFERROR(IF(COUNTIF(個人情報!$BI$5:$BI$401,"登録番号" &amp; リスト!O11111)&gt;=1,"",IF(VLOOKUP(O11111,登録者リスト!$A$1:$D$43729,4,FALSE)=基本情報!$D$6,O11111,"")),"")</f>
        <v/>
      </c>
    </row>
    <row r="11112" spans="15:16" x14ac:dyDescent="0.15">
      <c r="O11112">
        <v>11111</v>
      </c>
      <c r="P11112" t="str">
        <f>IFERROR(IF(COUNTIF(個人情報!$BI$5:$BI$401,"登録番号" &amp; リスト!O11112)&gt;=1,"",IF(VLOOKUP(O11112,登録者リスト!$A$1:$D$43729,4,FALSE)=基本情報!$D$6,O11112,"")),"")</f>
        <v/>
      </c>
    </row>
    <row r="11113" spans="15:16" x14ac:dyDescent="0.15">
      <c r="O11113">
        <v>11112</v>
      </c>
      <c r="P11113" t="str">
        <f>IFERROR(IF(COUNTIF(個人情報!$BI$5:$BI$401,"登録番号" &amp; リスト!O11113)&gt;=1,"",IF(VLOOKUP(O11113,登録者リスト!$A$1:$D$43729,4,FALSE)=基本情報!$D$6,O11113,"")),"")</f>
        <v/>
      </c>
    </row>
    <row r="11114" spans="15:16" x14ac:dyDescent="0.15">
      <c r="O11114">
        <v>11113</v>
      </c>
      <c r="P11114" t="str">
        <f>IFERROR(IF(COUNTIF(個人情報!$BI$5:$BI$401,"登録番号" &amp; リスト!O11114)&gt;=1,"",IF(VLOOKUP(O11114,登録者リスト!$A$1:$D$43729,4,FALSE)=基本情報!$D$6,O11114,"")),"")</f>
        <v/>
      </c>
    </row>
    <row r="11115" spans="15:16" x14ac:dyDescent="0.15">
      <c r="O11115">
        <v>11114</v>
      </c>
      <c r="P11115" t="str">
        <f>IFERROR(IF(COUNTIF(個人情報!$BI$5:$BI$401,"登録番号" &amp; リスト!O11115)&gt;=1,"",IF(VLOOKUP(O11115,登録者リスト!$A$1:$D$43729,4,FALSE)=基本情報!$D$6,O11115,"")),"")</f>
        <v/>
      </c>
    </row>
    <row r="11116" spans="15:16" x14ac:dyDescent="0.15">
      <c r="O11116">
        <v>11115</v>
      </c>
      <c r="P11116" t="str">
        <f>IFERROR(IF(COUNTIF(個人情報!$BI$5:$BI$401,"登録番号" &amp; リスト!O11116)&gt;=1,"",IF(VLOOKUP(O11116,登録者リスト!$A$1:$D$43729,4,FALSE)=基本情報!$D$6,O11116,"")),"")</f>
        <v/>
      </c>
    </row>
    <row r="11117" spans="15:16" x14ac:dyDescent="0.15">
      <c r="O11117">
        <v>11116</v>
      </c>
      <c r="P11117" t="str">
        <f>IFERROR(IF(COUNTIF(個人情報!$BI$5:$BI$401,"登録番号" &amp; リスト!O11117)&gt;=1,"",IF(VLOOKUP(O11117,登録者リスト!$A$1:$D$43729,4,FALSE)=基本情報!$D$6,O11117,"")),"")</f>
        <v/>
      </c>
    </row>
    <row r="11118" spans="15:16" x14ac:dyDescent="0.15">
      <c r="O11118">
        <v>11117</v>
      </c>
      <c r="P11118" t="str">
        <f>IFERROR(IF(COUNTIF(個人情報!$BI$5:$BI$401,"登録番号" &amp; リスト!O11118)&gt;=1,"",IF(VLOOKUP(O11118,登録者リスト!$A$1:$D$43729,4,FALSE)=基本情報!$D$6,O11118,"")),"")</f>
        <v/>
      </c>
    </row>
    <row r="11119" spans="15:16" x14ac:dyDescent="0.15">
      <c r="O11119">
        <v>11118</v>
      </c>
      <c r="P11119" t="str">
        <f>IFERROR(IF(COUNTIF(個人情報!$BI$5:$BI$401,"登録番号" &amp; リスト!O11119)&gt;=1,"",IF(VLOOKUP(O11119,登録者リスト!$A$1:$D$43729,4,FALSE)=基本情報!$D$6,O11119,"")),"")</f>
        <v/>
      </c>
    </row>
    <row r="11120" spans="15:16" x14ac:dyDescent="0.15">
      <c r="O11120">
        <v>11119</v>
      </c>
      <c r="P11120" t="str">
        <f>IFERROR(IF(COUNTIF(個人情報!$BI$5:$BI$401,"登録番号" &amp; リスト!O11120)&gt;=1,"",IF(VLOOKUP(O11120,登録者リスト!$A$1:$D$43729,4,FALSE)=基本情報!$D$6,O11120,"")),"")</f>
        <v/>
      </c>
    </row>
    <row r="11121" spans="15:16" x14ac:dyDescent="0.15">
      <c r="O11121">
        <v>11120</v>
      </c>
      <c r="P11121" t="str">
        <f>IFERROR(IF(COUNTIF(個人情報!$BI$5:$BI$401,"登録番号" &amp; リスト!O11121)&gt;=1,"",IF(VLOOKUP(O11121,登録者リスト!$A$1:$D$43729,4,FALSE)=基本情報!$D$6,O11121,"")),"")</f>
        <v/>
      </c>
    </row>
    <row r="11122" spans="15:16" x14ac:dyDescent="0.15">
      <c r="O11122">
        <v>11121</v>
      </c>
      <c r="P11122" t="str">
        <f>IFERROR(IF(COUNTIF(個人情報!$BI$5:$BI$401,"登録番号" &amp; リスト!O11122)&gt;=1,"",IF(VLOOKUP(O11122,登録者リスト!$A$1:$D$43729,4,FALSE)=基本情報!$D$6,O11122,"")),"")</f>
        <v/>
      </c>
    </row>
    <row r="11123" spans="15:16" x14ac:dyDescent="0.15">
      <c r="O11123">
        <v>11122</v>
      </c>
      <c r="P11123" t="str">
        <f>IFERROR(IF(COUNTIF(個人情報!$BI$5:$BI$401,"登録番号" &amp; リスト!O11123)&gt;=1,"",IF(VLOOKUP(O11123,登録者リスト!$A$1:$D$43729,4,FALSE)=基本情報!$D$6,O11123,"")),"")</f>
        <v/>
      </c>
    </row>
    <row r="11124" spans="15:16" x14ac:dyDescent="0.15">
      <c r="O11124">
        <v>11123</v>
      </c>
      <c r="P11124" t="str">
        <f>IFERROR(IF(COUNTIF(個人情報!$BI$5:$BI$401,"登録番号" &amp; リスト!O11124)&gt;=1,"",IF(VLOOKUP(O11124,登録者リスト!$A$1:$D$43729,4,FALSE)=基本情報!$D$6,O11124,"")),"")</f>
        <v/>
      </c>
    </row>
    <row r="11125" spans="15:16" x14ac:dyDescent="0.15">
      <c r="O11125">
        <v>11124</v>
      </c>
      <c r="P11125" t="str">
        <f>IFERROR(IF(COUNTIF(個人情報!$BI$5:$BI$401,"登録番号" &amp; リスト!O11125)&gt;=1,"",IF(VLOOKUP(O11125,登録者リスト!$A$1:$D$43729,4,FALSE)=基本情報!$D$6,O11125,"")),"")</f>
        <v/>
      </c>
    </row>
    <row r="11126" spans="15:16" x14ac:dyDescent="0.15">
      <c r="O11126">
        <v>11125</v>
      </c>
      <c r="P11126" t="str">
        <f>IFERROR(IF(COUNTIF(個人情報!$BI$5:$BI$401,"登録番号" &amp; リスト!O11126)&gt;=1,"",IF(VLOOKUP(O11126,登録者リスト!$A$1:$D$43729,4,FALSE)=基本情報!$D$6,O11126,"")),"")</f>
        <v/>
      </c>
    </row>
    <row r="11127" spans="15:16" x14ac:dyDescent="0.15">
      <c r="O11127">
        <v>11126</v>
      </c>
      <c r="P11127" t="str">
        <f>IFERROR(IF(COUNTIF(個人情報!$BI$5:$BI$401,"登録番号" &amp; リスト!O11127)&gt;=1,"",IF(VLOOKUP(O11127,登録者リスト!$A$1:$D$43729,4,FALSE)=基本情報!$D$6,O11127,"")),"")</f>
        <v/>
      </c>
    </row>
    <row r="11128" spans="15:16" x14ac:dyDescent="0.15">
      <c r="O11128">
        <v>11127</v>
      </c>
      <c r="P11128" t="str">
        <f>IFERROR(IF(COUNTIF(個人情報!$BI$5:$BI$401,"登録番号" &amp; リスト!O11128)&gt;=1,"",IF(VLOOKUP(O11128,登録者リスト!$A$1:$D$43729,4,FALSE)=基本情報!$D$6,O11128,"")),"")</f>
        <v/>
      </c>
    </row>
    <row r="11129" spans="15:16" x14ac:dyDescent="0.15">
      <c r="O11129">
        <v>11128</v>
      </c>
      <c r="P11129" t="str">
        <f>IFERROR(IF(COUNTIF(個人情報!$BI$5:$BI$401,"登録番号" &amp; リスト!O11129)&gt;=1,"",IF(VLOOKUP(O11129,登録者リスト!$A$1:$D$43729,4,FALSE)=基本情報!$D$6,O11129,"")),"")</f>
        <v/>
      </c>
    </row>
    <row r="11130" spans="15:16" x14ac:dyDescent="0.15">
      <c r="O11130">
        <v>11129</v>
      </c>
      <c r="P11130" t="str">
        <f>IFERROR(IF(COUNTIF(個人情報!$BI$5:$BI$401,"登録番号" &amp; リスト!O11130)&gt;=1,"",IF(VLOOKUP(O11130,登録者リスト!$A$1:$D$43729,4,FALSE)=基本情報!$D$6,O11130,"")),"")</f>
        <v/>
      </c>
    </row>
    <row r="11131" spans="15:16" x14ac:dyDescent="0.15">
      <c r="O11131">
        <v>11130</v>
      </c>
      <c r="P11131" t="str">
        <f>IFERROR(IF(COUNTIF(個人情報!$BI$5:$BI$401,"登録番号" &amp; リスト!O11131)&gt;=1,"",IF(VLOOKUP(O11131,登録者リスト!$A$1:$D$43729,4,FALSE)=基本情報!$D$6,O11131,"")),"")</f>
        <v/>
      </c>
    </row>
    <row r="11132" spans="15:16" x14ac:dyDescent="0.15">
      <c r="O11132">
        <v>11131</v>
      </c>
      <c r="P11132" t="str">
        <f>IFERROR(IF(COUNTIF(個人情報!$BI$5:$BI$401,"登録番号" &amp; リスト!O11132)&gt;=1,"",IF(VLOOKUP(O11132,登録者リスト!$A$1:$D$43729,4,FALSE)=基本情報!$D$6,O11132,"")),"")</f>
        <v/>
      </c>
    </row>
    <row r="11133" spans="15:16" x14ac:dyDescent="0.15">
      <c r="O11133">
        <v>11132</v>
      </c>
      <c r="P11133" t="str">
        <f>IFERROR(IF(COUNTIF(個人情報!$BI$5:$BI$401,"登録番号" &amp; リスト!O11133)&gt;=1,"",IF(VLOOKUP(O11133,登録者リスト!$A$1:$D$43729,4,FALSE)=基本情報!$D$6,O11133,"")),"")</f>
        <v/>
      </c>
    </row>
    <row r="11134" spans="15:16" x14ac:dyDescent="0.15">
      <c r="O11134">
        <v>11133</v>
      </c>
      <c r="P11134" t="str">
        <f>IFERROR(IF(COUNTIF(個人情報!$BI$5:$BI$401,"登録番号" &amp; リスト!O11134)&gt;=1,"",IF(VLOOKUP(O11134,登録者リスト!$A$1:$D$43729,4,FALSE)=基本情報!$D$6,O11134,"")),"")</f>
        <v/>
      </c>
    </row>
    <row r="11135" spans="15:16" x14ac:dyDescent="0.15">
      <c r="O11135">
        <v>11134</v>
      </c>
      <c r="P11135" t="str">
        <f>IFERROR(IF(COUNTIF(個人情報!$BI$5:$BI$401,"登録番号" &amp; リスト!O11135)&gt;=1,"",IF(VLOOKUP(O11135,登録者リスト!$A$1:$D$43729,4,FALSE)=基本情報!$D$6,O11135,"")),"")</f>
        <v/>
      </c>
    </row>
    <row r="11136" spans="15:16" x14ac:dyDescent="0.15">
      <c r="O11136">
        <v>11135</v>
      </c>
      <c r="P11136" t="str">
        <f>IFERROR(IF(COUNTIF(個人情報!$BI$5:$BI$401,"登録番号" &amp; リスト!O11136)&gt;=1,"",IF(VLOOKUP(O11136,登録者リスト!$A$1:$D$43729,4,FALSE)=基本情報!$D$6,O11136,"")),"")</f>
        <v/>
      </c>
    </row>
    <row r="11137" spans="15:16" x14ac:dyDescent="0.15">
      <c r="O11137">
        <v>11136</v>
      </c>
      <c r="P11137" t="str">
        <f>IFERROR(IF(COUNTIF(個人情報!$BI$5:$BI$401,"登録番号" &amp; リスト!O11137)&gt;=1,"",IF(VLOOKUP(O11137,登録者リスト!$A$1:$D$43729,4,FALSE)=基本情報!$D$6,O11137,"")),"")</f>
        <v/>
      </c>
    </row>
    <row r="11138" spans="15:16" x14ac:dyDescent="0.15">
      <c r="O11138">
        <v>11137</v>
      </c>
      <c r="P11138" t="str">
        <f>IFERROR(IF(COUNTIF(個人情報!$BI$5:$BI$401,"登録番号" &amp; リスト!O11138)&gt;=1,"",IF(VLOOKUP(O11138,登録者リスト!$A$1:$D$43729,4,FALSE)=基本情報!$D$6,O11138,"")),"")</f>
        <v/>
      </c>
    </row>
    <row r="11139" spans="15:16" x14ac:dyDescent="0.15">
      <c r="O11139">
        <v>11138</v>
      </c>
      <c r="P11139" t="str">
        <f>IFERROR(IF(COUNTIF(個人情報!$BI$5:$BI$401,"登録番号" &amp; リスト!O11139)&gt;=1,"",IF(VLOOKUP(O11139,登録者リスト!$A$1:$D$43729,4,FALSE)=基本情報!$D$6,O11139,"")),"")</f>
        <v/>
      </c>
    </row>
    <row r="11140" spans="15:16" x14ac:dyDescent="0.15">
      <c r="O11140">
        <v>11139</v>
      </c>
      <c r="P11140" t="str">
        <f>IFERROR(IF(COUNTIF(個人情報!$BI$5:$BI$401,"登録番号" &amp; リスト!O11140)&gt;=1,"",IF(VLOOKUP(O11140,登録者リスト!$A$1:$D$43729,4,FALSE)=基本情報!$D$6,O11140,"")),"")</f>
        <v/>
      </c>
    </row>
    <row r="11141" spans="15:16" x14ac:dyDescent="0.15">
      <c r="O11141">
        <v>11140</v>
      </c>
      <c r="P11141" t="str">
        <f>IFERROR(IF(COUNTIF(個人情報!$BI$5:$BI$401,"登録番号" &amp; リスト!O11141)&gt;=1,"",IF(VLOOKUP(O11141,登録者リスト!$A$1:$D$43729,4,FALSE)=基本情報!$D$6,O11141,"")),"")</f>
        <v/>
      </c>
    </row>
    <row r="11142" spans="15:16" x14ac:dyDescent="0.15">
      <c r="O11142">
        <v>11141</v>
      </c>
      <c r="P11142" t="str">
        <f>IFERROR(IF(COUNTIF(個人情報!$BI$5:$BI$401,"登録番号" &amp; リスト!O11142)&gt;=1,"",IF(VLOOKUP(O11142,登録者リスト!$A$1:$D$43729,4,FALSE)=基本情報!$D$6,O11142,"")),"")</f>
        <v/>
      </c>
    </row>
    <row r="11143" spans="15:16" x14ac:dyDescent="0.15">
      <c r="O11143">
        <v>11142</v>
      </c>
      <c r="P11143" t="str">
        <f>IFERROR(IF(COUNTIF(個人情報!$BI$5:$BI$401,"登録番号" &amp; リスト!O11143)&gt;=1,"",IF(VLOOKUP(O11143,登録者リスト!$A$1:$D$43729,4,FALSE)=基本情報!$D$6,O11143,"")),"")</f>
        <v/>
      </c>
    </row>
    <row r="11144" spans="15:16" x14ac:dyDescent="0.15">
      <c r="O11144">
        <v>11143</v>
      </c>
      <c r="P11144" t="str">
        <f>IFERROR(IF(COUNTIF(個人情報!$BI$5:$BI$401,"登録番号" &amp; リスト!O11144)&gt;=1,"",IF(VLOOKUP(O11144,登録者リスト!$A$1:$D$43729,4,FALSE)=基本情報!$D$6,O11144,"")),"")</f>
        <v/>
      </c>
    </row>
    <row r="11145" spans="15:16" x14ac:dyDescent="0.15">
      <c r="O11145">
        <v>11144</v>
      </c>
      <c r="P11145" t="str">
        <f>IFERROR(IF(COUNTIF(個人情報!$BI$5:$BI$401,"登録番号" &amp; リスト!O11145)&gt;=1,"",IF(VLOOKUP(O11145,登録者リスト!$A$1:$D$43729,4,FALSE)=基本情報!$D$6,O11145,"")),"")</f>
        <v/>
      </c>
    </row>
    <row r="11146" spans="15:16" x14ac:dyDescent="0.15">
      <c r="O11146">
        <v>11145</v>
      </c>
      <c r="P11146" t="str">
        <f>IFERROR(IF(COUNTIF(個人情報!$BI$5:$BI$401,"登録番号" &amp; リスト!O11146)&gt;=1,"",IF(VLOOKUP(O11146,登録者リスト!$A$1:$D$43729,4,FALSE)=基本情報!$D$6,O11146,"")),"")</f>
        <v/>
      </c>
    </row>
    <row r="11147" spans="15:16" x14ac:dyDescent="0.15">
      <c r="O11147">
        <v>11146</v>
      </c>
      <c r="P11147" t="str">
        <f>IFERROR(IF(COUNTIF(個人情報!$BI$5:$BI$401,"登録番号" &amp; リスト!O11147)&gt;=1,"",IF(VLOOKUP(O11147,登録者リスト!$A$1:$D$43729,4,FALSE)=基本情報!$D$6,O11147,"")),"")</f>
        <v/>
      </c>
    </row>
    <row r="11148" spans="15:16" x14ac:dyDescent="0.15">
      <c r="O11148">
        <v>11147</v>
      </c>
      <c r="P11148" t="str">
        <f>IFERROR(IF(COUNTIF(個人情報!$BI$5:$BI$401,"登録番号" &amp; リスト!O11148)&gt;=1,"",IF(VLOOKUP(O11148,登録者リスト!$A$1:$D$43729,4,FALSE)=基本情報!$D$6,O11148,"")),"")</f>
        <v/>
      </c>
    </row>
    <row r="11149" spans="15:16" x14ac:dyDescent="0.15">
      <c r="O11149">
        <v>11148</v>
      </c>
      <c r="P11149" t="str">
        <f>IFERROR(IF(COUNTIF(個人情報!$BI$5:$BI$401,"登録番号" &amp; リスト!O11149)&gt;=1,"",IF(VLOOKUP(O11149,登録者リスト!$A$1:$D$43729,4,FALSE)=基本情報!$D$6,O11149,"")),"")</f>
        <v/>
      </c>
    </row>
    <row r="11150" spans="15:16" x14ac:dyDescent="0.15">
      <c r="O11150">
        <v>11149</v>
      </c>
      <c r="P11150" t="str">
        <f>IFERROR(IF(COUNTIF(個人情報!$BI$5:$BI$401,"登録番号" &amp; リスト!O11150)&gt;=1,"",IF(VLOOKUP(O11150,登録者リスト!$A$1:$D$43729,4,FALSE)=基本情報!$D$6,O11150,"")),"")</f>
        <v/>
      </c>
    </row>
    <row r="11151" spans="15:16" x14ac:dyDescent="0.15">
      <c r="O11151">
        <v>11150</v>
      </c>
      <c r="P11151" t="str">
        <f>IFERROR(IF(COUNTIF(個人情報!$BI$5:$BI$401,"登録番号" &amp; リスト!O11151)&gt;=1,"",IF(VLOOKUP(O11151,登録者リスト!$A$1:$D$43729,4,FALSE)=基本情報!$D$6,O11151,"")),"")</f>
        <v/>
      </c>
    </row>
    <row r="11152" spans="15:16" x14ac:dyDescent="0.15">
      <c r="O11152">
        <v>11151</v>
      </c>
      <c r="P11152" t="str">
        <f>IFERROR(IF(COUNTIF(個人情報!$BI$5:$BI$401,"登録番号" &amp; リスト!O11152)&gt;=1,"",IF(VLOOKUP(O11152,登録者リスト!$A$1:$D$43729,4,FALSE)=基本情報!$D$6,O11152,"")),"")</f>
        <v/>
      </c>
    </row>
    <row r="11153" spans="15:16" x14ac:dyDescent="0.15">
      <c r="O11153">
        <v>11152</v>
      </c>
      <c r="P11153" t="str">
        <f>IFERROR(IF(COUNTIF(個人情報!$BI$5:$BI$401,"登録番号" &amp; リスト!O11153)&gt;=1,"",IF(VLOOKUP(O11153,登録者リスト!$A$1:$D$43729,4,FALSE)=基本情報!$D$6,O11153,"")),"")</f>
        <v/>
      </c>
    </row>
    <row r="11154" spans="15:16" x14ac:dyDescent="0.15">
      <c r="O11154">
        <v>11153</v>
      </c>
      <c r="P11154" t="str">
        <f>IFERROR(IF(COUNTIF(個人情報!$BI$5:$BI$401,"登録番号" &amp; リスト!O11154)&gt;=1,"",IF(VLOOKUP(O11154,登録者リスト!$A$1:$D$43729,4,FALSE)=基本情報!$D$6,O11154,"")),"")</f>
        <v/>
      </c>
    </row>
    <row r="11155" spans="15:16" x14ac:dyDescent="0.15">
      <c r="O11155">
        <v>11154</v>
      </c>
      <c r="P11155" t="str">
        <f>IFERROR(IF(COUNTIF(個人情報!$BI$5:$BI$401,"登録番号" &amp; リスト!O11155)&gt;=1,"",IF(VLOOKUP(O11155,登録者リスト!$A$1:$D$43729,4,FALSE)=基本情報!$D$6,O11155,"")),"")</f>
        <v/>
      </c>
    </row>
    <row r="11156" spans="15:16" x14ac:dyDescent="0.15">
      <c r="O11156">
        <v>11155</v>
      </c>
      <c r="P11156" t="str">
        <f>IFERROR(IF(COUNTIF(個人情報!$BI$5:$BI$401,"登録番号" &amp; リスト!O11156)&gt;=1,"",IF(VLOOKUP(O11156,登録者リスト!$A$1:$D$43729,4,FALSE)=基本情報!$D$6,O11156,"")),"")</f>
        <v/>
      </c>
    </row>
    <row r="11157" spans="15:16" x14ac:dyDescent="0.15">
      <c r="O11157">
        <v>11156</v>
      </c>
      <c r="P11157" t="str">
        <f>IFERROR(IF(COUNTIF(個人情報!$BI$5:$BI$401,"登録番号" &amp; リスト!O11157)&gt;=1,"",IF(VLOOKUP(O11157,登録者リスト!$A$1:$D$43729,4,FALSE)=基本情報!$D$6,O11157,"")),"")</f>
        <v/>
      </c>
    </row>
    <row r="11158" spans="15:16" x14ac:dyDescent="0.15">
      <c r="O11158">
        <v>11157</v>
      </c>
      <c r="P11158" t="str">
        <f>IFERROR(IF(COUNTIF(個人情報!$BI$5:$BI$401,"登録番号" &amp; リスト!O11158)&gt;=1,"",IF(VLOOKUP(O11158,登録者リスト!$A$1:$D$43729,4,FALSE)=基本情報!$D$6,O11158,"")),"")</f>
        <v/>
      </c>
    </row>
    <row r="11159" spans="15:16" x14ac:dyDescent="0.15">
      <c r="O11159">
        <v>11158</v>
      </c>
      <c r="P11159" t="str">
        <f>IFERROR(IF(COUNTIF(個人情報!$BI$5:$BI$401,"登録番号" &amp; リスト!O11159)&gt;=1,"",IF(VLOOKUP(O11159,登録者リスト!$A$1:$D$43729,4,FALSE)=基本情報!$D$6,O11159,"")),"")</f>
        <v/>
      </c>
    </row>
    <row r="11160" spans="15:16" x14ac:dyDescent="0.15">
      <c r="O11160">
        <v>11159</v>
      </c>
      <c r="P11160" t="str">
        <f>IFERROR(IF(COUNTIF(個人情報!$BI$5:$BI$401,"登録番号" &amp; リスト!O11160)&gt;=1,"",IF(VLOOKUP(O11160,登録者リスト!$A$1:$D$43729,4,FALSE)=基本情報!$D$6,O11160,"")),"")</f>
        <v/>
      </c>
    </row>
    <row r="11161" spans="15:16" x14ac:dyDescent="0.15">
      <c r="O11161">
        <v>11160</v>
      </c>
      <c r="P11161" t="str">
        <f>IFERROR(IF(COUNTIF(個人情報!$BI$5:$BI$401,"登録番号" &amp; リスト!O11161)&gt;=1,"",IF(VLOOKUP(O11161,登録者リスト!$A$1:$D$43729,4,FALSE)=基本情報!$D$6,O11161,"")),"")</f>
        <v/>
      </c>
    </row>
    <row r="11162" spans="15:16" x14ac:dyDescent="0.15">
      <c r="O11162">
        <v>11161</v>
      </c>
      <c r="P11162" t="str">
        <f>IFERROR(IF(COUNTIF(個人情報!$BI$5:$BI$401,"登録番号" &amp; リスト!O11162)&gt;=1,"",IF(VLOOKUP(O11162,登録者リスト!$A$1:$D$43729,4,FALSE)=基本情報!$D$6,O11162,"")),"")</f>
        <v/>
      </c>
    </row>
    <row r="11163" spans="15:16" x14ac:dyDescent="0.15">
      <c r="O11163">
        <v>11162</v>
      </c>
      <c r="P11163" t="str">
        <f>IFERROR(IF(COUNTIF(個人情報!$BI$5:$BI$401,"登録番号" &amp; リスト!O11163)&gt;=1,"",IF(VLOOKUP(O11163,登録者リスト!$A$1:$D$43729,4,FALSE)=基本情報!$D$6,O11163,"")),"")</f>
        <v/>
      </c>
    </row>
    <row r="11164" spans="15:16" x14ac:dyDescent="0.15">
      <c r="O11164">
        <v>11163</v>
      </c>
      <c r="P11164" t="str">
        <f>IFERROR(IF(COUNTIF(個人情報!$BI$5:$BI$401,"登録番号" &amp; リスト!O11164)&gt;=1,"",IF(VLOOKUP(O11164,登録者リスト!$A$1:$D$43729,4,FALSE)=基本情報!$D$6,O11164,"")),"")</f>
        <v/>
      </c>
    </row>
    <row r="11165" spans="15:16" x14ac:dyDescent="0.15">
      <c r="O11165">
        <v>11164</v>
      </c>
      <c r="P11165" t="str">
        <f>IFERROR(IF(COUNTIF(個人情報!$BI$5:$BI$401,"登録番号" &amp; リスト!O11165)&gt;=1,"",IF(VLOOKUP(O11165,登録者リスト!$A$1:$D$43729,4,FALSE)=基本情報!$D$6,O11165,"")),"")</f>
        <v/>
      </c>
    </row>
    <row r="11166" spans="15:16" x14ac:dyDescent="0.15">
      <c r="O11166">
        <v>11165</v>
      </c>
      <c r="P11166" t="str">
        <f>IFERROR(IF(COUNTIF(個人情報!$BI$5:$BI$401,"登録番号" &amp; リスト!O11166)&gt;=1,"",IF(VLOOKUP(O11166,登録者リスト!$A$1:$D$43729,4,FALSE)=基本情報!$D$6,O11166,"")),"")</f>
        <v/>
      </c>
    </row>
    <row r="11167" spans="15:16" x14ac:dyDescent="0.15">
      <c r="O11167">
        <v>11166</v>
      </c>
      <c r="P11167" t="str">
        <f>IFERROR(IF(COUNTIF(個人情報!$BI$5:$BI$401,"登録番号" &amp; リスト!O11167)&gt;=1,"",IF(VLOOKUP(O11167,登録者リスト!$A$1:$D$43729,4,FALSE)=基本情報!$D$6,O11167,"")),"")</f>
        <v/>
      </c>
    </row>
    <row r="11168" spans="15:16" x14ac:dyDescent="0.15">
      <c r="O11168">
        <v>11167</v>
      </c>
      <c r="P11168" t="str">
        <f>IFERROR(IF(COUNTIF(個人情報!$BI$5:$BI$401,"登録番号" &amp; リスト!O11168)&gt;=1,"",IF(VLOOKUP(O11168,登録者リスト!$A$1:$D$43729,4,FALSE)=基本情報!$D$6,O11168,"")),"")</f>
        <v/>
      </c>
    </row>
    <row r="11169" spans="15:16" x14ac:dyDescent="0.15">
      <c r="O11169">
        <v>11168</v>
      </c>
      <c r="P11169" t="str">
        <f>IFERROR(IF(COUNTIF(個人情報!$BI$5:$BI$401,"登録番号" &amp; リスト!O11169)&gt;=1,"",IF(VLOOKUP(O11169,登録者リスト!$A$1:$D$43729,4,FALSE)=基本情報!$D$6,O11169,"")),"")</f>
        <v/>
      </c>
    </row>
    <row r="11170" spans="15:16" x14ac:dyDescent="0.15">
      <c r="O11170">
        <v>11169</v>
      </c>
      <c r="P11170" t="str">
        <f>IFERROR(IF(COUNTIF(個人情報!$BI$5:$BI$401,"登録番号" &amp; リスト!O11170)&gt;=1,"",IF(VLOOKUP(O11170,登録者リスト!$A$1:$D$43729,4,FALSE)=基本情報!$D$6,O11170,"")),"")</f>
        <v/>
      </c>
    </row>
    <row r="11171" spans="15:16" x14ac:dyDescent="0.15">
      <c r="O11171">
        <v>11170</v>
      </c>
      <c r="P11171" t="str">
        <f>IFERROR(IF(COUNTIF(個人情報!$BI$5:$BI$401,"登録番号" &amp; リスト!O11171)&gt;=1,"",IF(VLOOKUP(O11171,登録者リスト!$A$1:$D$43729,4,FALSE)=基本情報!$D$6,O11171,"")),"")</f>
        <v/>
      </c>
    </row>
    <row r="11172" spans="15:16" x14ac:dyDescent="0.15">
      <c r="O11172">
        <v>11171</v>
      </c>
      <c r="P11172" t="str">
        <f>IFERROR(IF(COUNTIF(個人情報!$BI$5:$BI$401,"登録番号" &amp; リスト!O11172)&gt;=1,"",IF(VLOOKUP(O11172,登録者リスト!$A$1:$D$43729,4,FALSE)=基本情報!$D$6,O11172,"")),"")</f>
        <v/>
      </c>
    </row>
    <row r="11173" spans="15:16" x14ac:dyDescent="0.15">
      <c r="O11173">
        <v>11172</v>
      </c>
      <c r="P11173" t="str">
        <f>IFERROR(IF(COUNTIF(個人情報!$BI$5:$BI$401,"登録番号" &amp; リスト!O11173)&gt;=1,"",IF(VLOOKUP(O11173,登録者リスト!$A$1:$D$43729,4,FALSE)=基本情報!$D$6,O11173,"")),"")</f>
        <v/>
      </c>
    </row>
    <row r="11174" spans="15:16" x14ac:dyDescent="0.15">
      <c r="O11174">
        <v>11173</v>
      </c>
      <c r="P11174" t="str">
        <f>IFERROR(IF(COUNTIF(個人情報!$BI$5:$BI$401,"登録番号" &amp; リスト!O11174)&gt;=1,"",IF(VLOOKUP(O11174,登録者リスト!$A$1:$D$43729,4,FALSE)=基本情報!$D$6,O11174,"")),"")</f>
        <v/>
      </c>
    </row>
    <row r="11175" spans="15:16" x14ac:dyDescent="0.15">
      <c r="O11175">
        <v>11174</v>
      </c>
      <c r="P11175" t="str">
        <f>IFERROR(IF(COUNTIF(個人情報!$BI$5:$BI$401,"登録番号" &amp; リスト!O11175)&gt;=1,"",IF(VLOOKUP(O11175,登録者リスト!$A$1:$D$43729,4,FALSE)=基本情報!$D$6,O11175,"")),"")</f>
        <v/>
      </c>
    </row>
    <row r="11176" spans="15:16" x14ac:dyDescent="0.15">
      <c r="O11176">
        <v>11175</v>
      </c>
      <c r="P11176" t="str">
        <f>IFERROR(IF(COUNTIF(個人情報!$BI$5:$BI$401,"登録番号" &amp; リスト!O11176)&gt;=1,"",IF(VLOOKUP(O11176,登録者リスト!$A$1:$D$43729,4,FALSE)=基本情報!$D$6,O11176,"")),"")</f>
        <v/>
      </c>
    </row>
    <row r="11177" spans="15:16" x14ac:dyDescent="0.15">
      <c r="O11177">
        <v>11176</v>
      </c>
      <c r="P11177" t="str">
        <f>IFERROR(IF(COUNTIF(個人情報!$BI$5:$BI$401,"登録番号" &amp; リスト!O11177)&gt;=1,"",IF(VLOOKUP(O11177,登録者リスト!$A$1:$D$43729,4,FALSE)=基本情報!$D$6,O11177,"")),"")</f>
        <v/>
      </c>
    </row>
    <row r="11178" spans="15:16" x14ac:dyDescent="0.15">
      <c r="O11178">
        <v>11177</v>
      </c>
      <c r="P11178" t="str">
        <f>IFERROR(IF(COUNTIF(個人情報!$BI$5:$BI$401,"登録番号" &amp; リスト!O11178)&gt;=1,"",IF(VLOOKUP(O11178,登録者リスト!$A$1:$D$43729,4,FALSE)=基本情報!$D$6,O11178,"")),"")</f>
        <v/>
      </c>
    </row>
    <row r="11179" spans="15:16" x14ac:dyDescent="0.15">
      <c r="O11179">
        <v>11178</v>
      </c>
      <c r="P11179" t="str">
        <f>IFERROR(IF(COUNTIF(個人情報!$BI$5:$BI$401,"登録番号" &amp; リスト!O11179)&gt;=1,"",IF(VLOOKUP(O11179,登録者リスト!$A$1:$D$43729,4,FALSE)=基本情報!$D$6,O11179,"")),"")</f>
        <v/>
      </c>
    </row>
    <row r="11180" spans="15:16" x14ac:dyDescent="0.15">
      <c r="O11180">
        <v>11179</v>
      </c>
      <c r="P11180" t="str">
        <f>IFERROR(IF(COUNTIF(個人情報!$BI$5:$BI$401,"登録番号" &amp; リスト!O11180)&gt;=1,"",IF(VLOOKUP(O11180,登録者リスト!$A$1:$D$43729,4,FALSE)=基本情報!$D$6,O11180,"")),"")</f>
        <v/>
      </c>
    </row>
    <row r="11181" spans="15:16" x14ac:dyDescent="0.15">
      <c r="O11181">
        <v>11180</v>
      </c>
      <c r="P11181" t="str">
        <f>IFERROR(IF(COUNTIF(個人情報!$BI$5:$BI$401,"登録番号" &amp; リスト!O11181)&gt;=1,"",IF(VLOOKUP(O11181,登録者リスト!$A$1:$D$43729,4,FALSE)=基本情報!$D$6,O11181,"")),"")</f>
        <v/>
      </c>
    </row>
    <row r="11182" spans="15:16" x14ac:dyDescent="0.15">
      <c r="O11182">
        <v>11181</v>
      </c>
      <c r="P11182" t="str">
        <f>IFERROR(IF(COUNTIF(個人情報!$BI$5:$BI$401,"登録番号" &amp; リスト!O11182)&gt;=1,"",IF(VLOOKUP(O11182,登録者リスト!$A$1:$D$43729,4,FALSE)=基本情報!$D$6,O11182,"")),"")</f>
        <v/>
      </c>
    </row>
    <row r="11183" spans="15:16" x14ac:dyDescent="0.15">
      <c r="O11183">
        <v>11182</v>
      </c>
      <c r="P11183" t="str">
        <f>IFERROR(IF(COUNTIF(個人情報!$BI$5:$BI$401,"登録番号" &amp; リスト!O11183)&gt;=1,"",IF(VLOOKUP(O11183,登録者リスト!$A$1:$D$43729,4,FALSE)=基本情報!$D$6,O11183,"")),"")</f>
        <v/>
      </c>
    </row>
    <row r="11184" spans="15:16" x14ac:dyDescent="0.15">
      <c r="O11184">
        <v>11183</v>
      </c>
      <c r="P11184" t="str">
        <f>IFERROR(IF(COUNTIF(個人情報!$BI$5:$BI$401,"登録番号" &amp; リスト!O11184)&gt;=1,"",IF(VLOOKUP(O11184,登録者リスト!$A$1:$D$43729,4,FALSE)=基本情報!$D$6,O11184,"")),"")</f>
        <v/>
      </c>
    </row>
    <row r="11185" spans="15:16" x14ac:dyDescent="0.15">
      <c r="O11185">
        <v>11184</v>
      </c>
      <c r="P11185" t="str">
        <f>IFERROR(IF(COUNTIF(個人情報!$BI$5:$BI$401,"登録番号" &amp; リスト!O11185)&gt;=1,"",IF(VLOOKUP(O11185,登録者リスト!$A$1:$D$43729,4,FALSE)=基本情報!$D$6,O11185,"")),"")</f>
        <v/>
      </c>
    </row>
    <row r="11186" spans="15:16" x14ac:dyDescent="0.15">
      <c r="O11186">
        <v>11185</v>
      </c>
      <c r="P11186" t="str">
        <f>IFERROR(IF(COUNTIF(個人情報!$BI$5:$BI$401,"登録番号" &amp; リスト!O11186)&gt;=1,"",IF(VLOOKUP(O11186,登録者リスト!$A$1:$D$43729,4,FALSE)=基本情報!$D$6,O11186,"")),"")</f>
        <v/>
      </c>
    </row>
    <row r="11187" spans="15:16" x14ac:dyDescent="0.15">
      <c r="O11187">
        <v>11186</v>
      </c>
      <c r="P11187" t="str">
        <f>IFERROR(IF(COUNTIF(個人情報!$BI$5:$BI$401,"登録番号" &amp; リスト!O11187)&gt;=1,"",IF(VLOOKUP(O11187,登録者リスト!$A$1:$D$43729,4,FALSE)=基本情報!$D$6,O11187,"")),"")</f>
        <v/>
      </c>
    </row>
    <row r="11188" spans="15:16" x14ac:dyDescent="0.15">
      <c r="O11188">
        <v>11187</v>
      </c>
      <c r="P11188" t="str">
        <f>IFERROR(IF(COUNTIF(個人情報!$BI$5:$BI$401,"登録番号" &amp; リスト!O11188)&gt;=1,"",IF(VLOOKUP(O11188,登録者リスト!$A$1:$D$43729,4,FALSE)=基本情報!$D$6,O11188,"")),"")</f>
        <v/>
      </c>
    </row>
    <row r="11189" spans="15:16" x14ac:dyDescent="0.15">
      <c r="O11189">
        <v>11188</v>
      </c>
      <c r="P11189" t="str">
        <f>IFERROR(IF(COUNTIF(個人情報!$BI$5:$BI$401,"登録番号" &amp; リスト!O11189)&gt;=1,"",IF(VLOOKUP(O11189,登録者リスト!$A$1:$D$43729,4,FALSE)=基本情報!$D$6,O11189,"")),"")</f>
        <v/>
      </c>
    </row>
    <row r="11190" spans="15:16" x14ac:dyDescent="0.15">
      <c r="O11190">
        <v>11189</v>
      </c>
      <c r="P11190" t="str">
        <f>IFERROR(IF(COUNTIF(個人情報!$BI$5:$BI$401,"登録番号" &amp; リスト!O11190)&gt;=1,"",IF(VLOOKUP(O11190,登録者リスト!$A$1:$D$43729,4,FALSE)=基本情報!$D$6,O11190,"")),"")</f>
        <v/>
      </c>
    </row>
    <row r="11191" spans="15:16" x14ac:dyDescent="0.15">
      <c r="O11191">
        <v>11190</v>
      </c>
      <c r="P11191" t="str">
        <f>IFERROR(IF(COUNTIF(個人情報!$BI$5:$BI$401,"登録番号" &amp; リスト!O11191)&gt;=1,"",IF(VLOOKUP(O11191,登録者リスト!$A$1:$D$43729,4,FALSE)=基本情報!$D$6,O11191,"")),"")</f>
        <v/>
      </c>
    </row>
    <row r="11192" spans="15:16" x14ac:dyDescent="0.15">
      <c r="O11192">
        <v>11191</v>
      </c>
      <c r="P11192" t="str">
        <f>IFERROR(IF(COUNTIF(個人情報!$BI$5:$BI$401,"登録番号" &amp; リスト!O11192)&gt;=1,"",IF(VLOOKUP(O11192,登録者リスト!$A$1:$D$43729,4,FALSE)=基本情報!$D$6,O11192,"")),"")</f>
        <v/>
      </c>
    </row>
    <row r="11193" spans="15:16" x14ac:dyDescent="0.15">
      <c r="O11193">
        <v>11192</v>
      </c>
      <c r="P11193" t="str">
        <f>IFERROR(IF(COUNTIF(個人情報!$BI$5:$BI$401,"登録番号" &amp; リスト!O11193)&gt;=1,"",IF(VLOOKUP(O11193,登録者リスト!$A$1:$D$43729,4,FALSE)=基本情報!$D$6,O11193,"")),"")</f>
        <v/>
      </c>
    </row>
    <row r="11194" spans="15:16" x14ac:dyDescent="0.15">
      <c r="O11194">
        <v>11193</v>
      </c>
      <c r="P11194" t="str">
        <f>IFERROR(IF(COUNTIF(個人情報!$BI$5:$BI$401,"登録番号" &amp; リスト!O11194)&gt;=1,"",IF(VLOOKUP(O11194,登録者リスト!$A$1:$D$43729,4,FALSE)=基本情報!$D$6,O11194,"")),"")</f>
        <v/>
      </c>
    </row>
    <row r="11195" spans="15:16" x14ac:dyDescent="0.15">
      <c r="O11195">
        <v>11194</v>
      </c>
      <c r="P11195" t="str">
        <f>IFERROR(IF(COUNTIF(個人情報!$BI$5:$BI$401,"登録番号" &amp; リスト!O11195)&gt;=1,"",IF(VLOOKUP(O11195,登録者リスト!$A$1:$D$43729,4,FALSE)=基本情報!$D$6,O11195,"")),"")</f>
        <v/>
      </c>
    </row>
    <row r="11196" spans="15:16" x14ac:dyDescent="0.15">
      <c r="O11196">
        <v>11195</v>
      </c>
      <c r="P11196" t="str">
        <f>IFERROR(IF(COUNTIF(個人情報!$BI$5:$BI$401,"登録番号" &amp; リスト!O11196)&gt;=1,"",IF(VLOOKUP(O11196,登録者リスト!$A$1:$D$43729,4,FALSE)=基本情報!$D$6,O11196,"")),"")</f>
        <v/>
      </c>
    </row>
    <row r="11197" spans="15:16" x14ac:dyDescent="0.15">
      <c r="O11197">
        <v>11196</v>
      </c>
      <c r="P11197" t="str">
        <f>IFERROR(IF(COUNTIF(個人情報!$BI$5:$BI$401,"登録番号" &amp; リスト!O11197)&gt;=1,"",IF(VLOOKUP(O11197,登録者リスト!$A$1:$D$43729,4,FALSE)=基本情報!$D$6,O11197,"")),"")</f>
        <v/>
      </c>
    </row>
    <row r="11198" spans="15:16" x14ac:dyDescent="0.15">
      <c r="O11198">
        <v>11197</v>
      </c>
      <c r="P11198" t="str">
        <f>IFERROR(IF(COUNTIF(個人情報!$BI$5:$BI$401,"登録番号" &amp; リスト!O11198)&gt;=1,"",IF(VLOOKUP(O11198,登録者リスト!$A$1:$D$43729,4,FALSE)=基本情報!$D$6,O11198,"")),"")</f>
        <v/>
      </c>
    </row>
    <row r="11199" spans="15:16" x14ac:dyDescent="0.15">
      <c r="O11199">
        <v>11198</v>
      </c>
      <c r="P11199" t="str">
        <f>IFERROR(IF(COUNTIF(個人情報!$BI$5:$BI$401,"登録番号" &amp; リスト!O11199)&gt;=1,"",IF(VLOOKUP(O11199,登録者リスト!$A$1:$D$43729,4,FALSE)=基本情報!$D$6,O11199,"")),"")</f>
        <v/>
      </c>
    </row>
    <row r="11200" spans="15:16" x14ac:dyDescent="0.15">
      <c r="O11200">
        <v>11199</v>
      </c>
      <c r="P11200" t="str">
        <f>IFERROR(IF(COUNTIF(個人情報!$BI$5:$BI$401,"登録番号" &amp; リスト!O11200)&gt;=1,"",IF(VLOOKUP(O11200,登録者リスト!$A$1:$D$43729,4,FALSE)=基本情報!$D$6,O11200,"")),"")</f>
        <v/>
      </c>
    </row>
    <row r="11201" spans="15:16" x14ac:dyDescent="0.15">
      <c r="O11201">
        <v>11200</v>
      </c>
      <c r="P11201" t="str">
        <f>IFERROR(IF(COUNTIF(個人情報!$BI$5:$BI$401,"登録番号" &amp; リスト!O11201)&gt;=1,"",IF(VLOOKUP(O11201,登録者リスト!$A$1:$D$43729,4,FALSE)=基本情報!$D$6,O11201,"")),"")</f>
        <v/>
      </c>
    </row>
    <row r="11202" spans="15:16" x14ac:dyDescent="0.15">
      <c r="O11202">
        <v>11201</v>
      </c>
      <c r="P11202" t="str">
        <f>IFERROR(IF(COUNTIF(個人情報!$BI$5:$BI$401,"登録番号" &amp; リスト!O11202)&gt;=1,"",IF(VLOOKUP(O11202,登録者リスト!$A$1:$D$43729,4,FALSE)=基本情報!$D$6,O11202,"")),"")</f>
        <v/>
      </c>
    </row>
    <row r="11203" spans="15:16" x14ac:dyDescent="0.15">
      <c r="O11203">
        <v>11202</v>
      </c>
      <c r="P11203" t="str">
        <f>IFERROR(IF(COUNTIF(個人情報!$BI$5:$BI$401,"登録番号" &amp; リスト!O11203)&gt;=1,"",IF(VLOOKUP(O11203,登録者リスト!$A$1:$D$43729,4,FALSE)=基本情報!$D$6,O11203,"")),"")</f>
        <v/>
      </c>
    </row>
    <row r="11204" spans="15:16" x14ac:dyDescent="0.15">
      <c r="O11204">
        <v>11203</v>
      </c>
      <c r="P11204" t="str">
        <f>IFERROR(IF(COUNTIF(個人情報!$BI$5:$BI$401,"登録番号" &amp; リスト!O11204)&gt;=1,"",IF(VLOOKUP(O11204,登録者リスト!$A$1:$D$43729,4,FALSE)=基本情報!$D$6,O11204,"")),"")</f>
        <v/>
      </c>
    </row>
    <row r="11205" spans="15:16" x14ac:dyDescent="0.15">
      <c r="O11205">
        <v>11204</v>
      </c>
      <c r="P11205" t="str">
        <f>IFERROR(IF(COUNTIF(個人情報!$BI$5:$BI$401,"登録番号" &amp; リスト!O11205)&gt;=1,"",IF(VLOOKUP(O11205,登録者リスト!$A$1:$D$43729,4,FALSE)=基本情報!$D$6,O11205,"")),"")</f>
        <v/>
      </c>
    </row>
    <row r="11206" spans="15:16" x14ac:dyDescent="0.15">
      <c r="O11206">
        <v>11205</v>
      </c>
      <c r="P11206" t="str">
        <f>IFERROR(IF(COUNTIF(個人情報!$BI$5:$BI$401,"登録番号" &amp; リスト!O11206)&gt;=1,"",IF(VLOOKUP(O11206,登録者リスト!$A$1:$D$43729,4,FALSE)=基本情報!$D$6,O11206,"")),"")</f>
        <v/>
      </c>
    </row>
    <row r="11207" spans="15:16" x14ac:dyDescent="0.15">
      <c r="O11207">
        <v>11206</v>
      </c>
      <c r="P11207" t="str">
        <f>IFERROR(IF(COUNTIF(個人情報!$BI$5:$BI$401,"登録番号" &amp; リスト!O11207)&gt;=1,"",IF(VLOOKUP(O11207,登録者リスト!$A$1:$D$43729,4,FALSE)=基本情報!$D$6,O11207,"")),"")</f>
        <v/>
      </c>
    </row>
    <row r="11208" spans="15:16" x14ac:dyDescent="0.15">
      <c r="O11208">
        <v>11207</v>
      </c>
      <c r="P11208" t="str">
        <f>IFERROR(IF(COUNTIF(個人情報!$BI$5:$BI$401,"登録番号" &amp; リスト!O11208)&gt;=1,"",IF(VLOOKUP(O11208,登録者リスト!$A$1:$D$43729,4,FALSE)=基本情報!$D$6,O11208,"")),"")</f>
        <v/>
      </c>
    </row>
    <row r="11209" spans="15:16" x14ac:dyDescent="0.15">
      <c r="O11209">
        <v>11208</v>
      </c>
      <c r="P11209" t="str">
        <f>IFERROR(IF(COUNTIF(個人情報!$BI$5:$BI$401,"登録番号" &amp; リスト!O11209)&gt;=1,"",IF(VLOOKUP(O11209,登録者リスト!$A$1:$D$43729,4,FALSE)=基本情報!$D$6,O11209,"")),"")</f>
        <v/>
      </c>
    </row>
    <row r="11210" spans="15:16" x14ac:dyDescent="0.15">
      <c r="O11210">
        <v>11209</v>
      </c>
      <c r="P11210" t="str">
        <f>IFERROR(IF(COUNTIF(個人情報!$BI$5:$BI$401,"登録番号" &amp; リスト!O11210)&gt;=1,"",IF(VLOOKUP(O11210,登録者リスト!$A$1:$D$43729,4,FALSE)=基本情報!$D$6,O11210,"")),"")</f>
        <v/>
      </c>
    </row>
    <row r="11211" spans="15:16" x14ac:dyDescent="0.15">
      <c r="O11211">
        <v>11210</v>
      </c>
      <c r="P11211" t="str">
        <f>IFERROR(IF(COUNTIF(個人情報!$BI$5:$BI$401,"登録番号" &amp; リスト!O11211)&gt;=1,"",IF(VLOOKUP(O11211,登録者リスト!$A$1:$D$43729,4,FALSE)=基本情報!$D$6,O11211,"")),"")</f>
        <v/>
      </c>
    </row>
    <row r="11212" spans="15:16" x14ac:dyDescent="0.15">
      <c r="O11212">
        <v>11211</v>
      </c>
      <c r="P11212" t="str">
        <f>IFERROR(IF(COUNTIF(個人情報!$BI$5:$BI$401,"登録番号" &amp; リスト!O11212)&gt;=1,"",IF(VLOOKUP(O11212,登録者リスト!$A$1:$D$43729,4,FALSE)=基本情報!$D$6,O11212,"")),"")</f>
        <v/>
      </c>
    </row>
    <row r="11213" spans="15:16" x14ac:dyDescent="0.15">
      <c r="O11213">
        <v>11212</v>
      </c>
      <c r="P11213" t="str">
        <f>IFERROR(IF(COUNTIF(個人情報!$BI$5:$BI$401,"登録番号" &amp; リスト!O11213)&gt;=1,"",IF(VLOOKUP(O11213,登録者リスト!$A$1:$D$43729,4,FALSE)=基本情報!$D$6,O11213,"")),"")</f>
        <v/>
      </c>
    </row>
    <row r="11214" spans="15:16" x14ac:dyDescent="0.15">
      <c r="O11214">
        <v>11213</v>
      </c>
      <c r="P11214" t="str">
        <f>IFERROR(IF(COUNTIF(個人情報!$BI$5:$BI$401,"登録番号" &amp; リスト!O11214)&gt;=1,"",IF(VLOOKUP(O11214,登録者リスト!$A$1:$D$43729,4,FALSE)=基本情報!$D$6,O11214,"")),"")</f>
        <v/>
      </c>
    </row>
    <row r="11215" spans="15:16" x14ac:dyDescent="0.15">
      <c r="O11215">
        <v>11214</v>
      </c>
      <c r="P11215" t="str">
        <f>IFERROR(IF(COUNTIF(個人情報!$BI$5:$BI$401,"登録番号" &amp; リスト!O11215)&gt;=1,"",IF(VLOOKUP(O11215,登録者リスト!$A$1:$D$43729,4,FALSE)=基本情報!$D$6,O11215,"")),"")</f>
        <v/>
      </c>
    </row>
    <row r="11216" spans="15:16" x14ac:dyDescent="0.15">
      <c r="O11216">
        <v>11215</v>
      </c>
      <c r="P11216" t="str">
        <f>IFERROR(IF(COUNTIF(個人情報!$BI$5:$BI$401,"登録番号" &amp; リスト!O11216)&gt;=1,"",IF(VLOOKUP(O11216,登録者リスト!$A$1:$D$43729,4,FALSE)=基本情報!$D$6,O11216,"")),"")</f>
        <v/>
      </c>
    </row>
    <row r="11217" spans="15:16" x14ac:dyDescent="0.15">
      <c r="O11217">
        <v>11216</v>
      </c>
      <c r="P11217" t="str">
        <f>IFERROR(IF(COUNTIF(個人情報!$BI$5:$BI$401,"登録番号" &amp; リスト!O11217)&gt;=1,"",IF(VLOOKUP(O11217,登録者リスト!$A$1:$D$43729,4,FALSE)=基本情報!$D$6,O11217,"")),"")</f>
        <v/>
      </c>
    </row>
    <row r="11218" spans="15:16" x14ac:dyDescent="0.15">
      <c r="O11218">
        <v>11217</v>
      </c>
      <c r="P11218" t="str">
        <f>IFERROR(IF(COUNTIF(個人情報!$BI$5:$BI$401,"登録番号" &amp; リスト!O11218)&gt;=1,"",IF(VLOOKUP(O11218,登録者リスト!$A$1:$D$43729,4,FALSE)=基本情報!$D$6,O11218,"")),"")</f>
        <v/>
      </c>
    </row>
    <row r="11219" spans="15:16" x14ac:dyDescent="0.15">
      <c r="O11219">
        <v>11218</v>
      </c>
      <c r="P11219" t="str">
        <f>IFERROR(IF(COUNTIF(個人情報!$BI$5:$BI$401,"登録番号" &amp; リスト!O11219)&gt;=1,"",IF(VLOOKUP(O11219,登録者リスト!$A$1:$D$43729,4,FALSE)=基本情報!$D$6,O11219,"")),"")</f>
        <v/>
      </c>
    </row>
    <row r="11220" spans="15:16" x14ac:dyDescent="0.15">
      <c r="O11220">
        <v>11219</v>
      </c>
      <c r="P11220" t="str">
        <f>IFERROR(IF(COUNTIF(個人情報!$BI$5:$BI$401,"登録番号" &amp; リスト!O11220)&gt;=1,"",IF(VLOOKUP(O11220,登録者リスト!$A$1:$D$43729,4,FALSE)=基本情報!$D$6,O11220,"")),"")</f>
        <v/>
      </c>
    </row>
    <row r="11221" spans="15:16" x14ac:dyDescent="0.15">
      <c r="O11221">
        <v>11220</v>
      </c>
      <c r="P11221" t="str">
        <f>IFERROR(IF(COUNTIF(個人情報!$BI$5:$BI$401,"登録番号" &amp; リスト!O11221)&gt;=1,"",IF(VLOOKUP(O11221,登録者リスト!$A$1:$D$43729,4,FALSE)=基本情報!$D$6,O11221,"")),"")</f>
        <v/>
      </c>
    </row>
    <row r="11222" spans="15:16" x14ac:dyDescent="0.15">
      <c r="O11222">
        <v>11221</v>
      </c>
      <c r="P11222" t="str">
        <f>IFERROR(IF(COUNTIF(個人情報!$BI$5:$BI$401,"登録番号" &amp; リスト!O11222)&gt;=1,"",IF(VLOOKUP(O11222,登録者リスト!$A$1:$D$43729,4,FALSE)=基本情報!$D$6,O11222,"")),"")</f>
        <v/>
      </c>
    </row>
    <row r="11223" spans="15:16" x14ac:dyDescent="0.15">
      <c r="O11223">
        <v>11222</v>
      </c>
      <c r="P11223" t="str">
        <f>IFERROR(IF(COUNTIF(個人情報!$BI$5:$BI$401,"登録番号" &amp; リスト!O11223)&gt;=1,"",IF(VLOOKUP(O11223,登録者リスト!$A$1:$D$43729,4,FALSE)=基本情報!$D$6,O11223,"")),"")</f>
        <v/>
      </c>
    </row>
    <row r="11224" spans="15:16" x14ac:dyDescent="0.15">
      <c r="O11224">
        <v>11223</v>
      </c>
      <c r="P11224" t="str">
        <f>IFERROR(IF(COUNTIF(個人情報!$BI$5:$BI$401,"登録番号" &amp; リスト!O11224)&gt;=1,"",IF(VLOOKUP(O11224,登録者リスト!$A$1:$D$43729,4,FALSE)=基本情報!$D$6,O11224,"")),"")</f>
        <v/>
      </c>
    </row>
    <row r="11225" spans="15:16" x14ac:dyDescent="0.15">
      <c r="O11225">
        <v>11224</v>
      </c>
      <c r="P11225" t="str">
        <f>IFERROR(IF(COUNTIF(個人情報!$BI$5:$BI$401,"登録番号" &amp; リスト!O11225)&gt;=1,"",IF(VLOOKUP(O11225,登録者リスト!$A$1:$D$43729,4,FALSE)=基本情報!$D$6,O11225,"")),"")</f>
        <v/>
      </c>
    </row>
    <row r="11226" spans="15:16" x14ac:dyDescent="0.15">
      <c r="O11226">
        <v>11225</v>
      </c>
      <c r="P11226" t="str">
        <f>IFERROR(IF(COUNTIF(個人情報!$BI$5:$BI$401,"登録番号" &amp; リスト!O11226)&gt;=1,"",IF(VLOOKUP(O11226,登録者リスト!$A$1:$D$43729,4,FALSE)=基本情報!$D$6,O11226,"")),"")</f>
        <v/>
      </c>
    </row>
    <row r="11227" spans="15:16" x14ac:dyDescent="0.15">
      <c r="O11227">
        <v>11226</v>
      </c>
      <c r="P11227" t="str">
        <f>IFERROR(IF(COUNTIF(個人情報!$BI$5:$BI$401,"登録番号" &amp; リスト!O11227)&gt;=1,"",IF(VLOOKUP(O11227,登録者リスト!$A$1:$D$43729,4,FALSE)=基本情報!$D$6,O11227,"")),"")</f>
        <v/>
      </c>
    </row>
    <row r="11228" spans="15:16" x14ac:dyDescent="0.15">
      <c r="O11228">
        <v>11227</v>
      </c>
      <c r="P11228" t="str">
        <f>IFERROR(IF(COUNTIF(個人情報!$BI$5:$BI$401,"登録番号" &amp; リスト!O11228)&gt;=1,"",IF(VLOOKUP(O11228,登録者リスト!$A$1:$D$43729,4,FALSE)=基本情報!$D$6,O11228,"")),"")</f>
        <v/>
      </c>
    </row>
    <row r="11229" spans="15:16" x14ac:dyDescent="0.15">
      <c r="O11229">
        <v>11228</v>
      </c>
      <c r="P11229" t="str">
        <f>IFERROR(IF(COUNTIF(個人情報!$BI$5:$BI$401,"登録番号" &amp; リスト!O11229)&gt;=1,"",IF(VLOOKUP(O11229,登録者リスト!$A$1:$D$43729,4,FALSE)=基本情報!$D$6,O11229,"")),"")</f>
        <v/>
      </c>
    </row>
    <row r="11230" spans="15:16" x14ac:dyDescent="0.15">
      <c r="O11230">
        <v>11229</v>
      </c>
      <c r="P11230" t="str">
        <f>IFERROR(IF(COUNTIF(個人情報!$BI$5:$BI$401,"登録番号" &amp; リスト!O11230)&gt;=1,"",IF(VLOOKUP(O11230,登録者リスト!$A$1:$D$43729,4,FALSE)=基本情報!$D$6,O11230,"")),"")</f>
        <v/>
      </c>
    </row>
    <row r="11231" spans="15:16" x14ac:dyDescent="0.15">
      <c r="O11231">
        <v>11230</v>
      </c>
      <c r="P11231" t="str">
        <f>IFERROR(IF(COUNTIF(個人情報!$BI$5:$BI$401,"登録番号" &amp; リスト!O11231)&gt;=1,"",IF(VLOOKUP(O11231,登録者リスト!$A$1:$D$43729,4,FALSE)=基本情報!$D$6,O11231,"")),"")</f>
        <v/>
      </c>
    </row>
    <row r="11232" spans="15:16" x14ac:dyDescent="0.15">
      <c r="O11232">
        <v>11231</v>
      </c>
      <c r="P11232" t="str">
        <f>IFERROR(IF(COUNTIF(個人情報!$BI$5:$BI$401,"登録番号" &amp; リスト!O11232)&gt;=1,"",IF(VLOOKUP(O11232,登録者リスト!$A$1:$D$43729,4,FALSE)=基本情報!$D$6,O11232,"")),"")</f>
        <v/>
      </c>
    </row>
    <row r="11233" spans="15:16" x14ac:dyDescent="0.15">
      <c r="O11233">
        <v>11232</v>
      </c>
      <c r="P11233" t="str">
        <f>IFERROR(IF(COUNTIF(個人情報!$BI$5:$BI$401,"登録番号" &amp; リスト!O11233)&gt;=1,"",IF(VLOOKUP(O11233,登録者リスト!$A$1:$D$43729,4,FALSE)=基本情報!$D$6,O11233,"")),"")</f>
        <v/>
      </c>
    </row>
    <row r="11234" spans="15:16" x14ac:dyDescent="0.15">
      <c r="O11234">
        <v>11233</v>
      </c>
      <c r="P11234" t="str">
        <f>IFERROR(IF(COUNTIF(個人情報!$BI$5:$BI$401,"登録番号" &amp; リスト!O11234)&gt;=1,"",IF(VLOOKUP(O11234,登録者リスト!$A$1:$D$43729,4,FALSE)=基本情報!$D$6,O11234,"")),"")</f>
        <v/>
      </c>
    </row>
    <row r="11235" spans="15:16" x14ac:dyDescent="0.15">
      <c r="O11235">
        <v>11234</v>
      </c>
      <c r="P11235" t="str">
        <f>IFERROR(IF(COUNTIF(個人情報!$BI$5:$BI$401,"登録番号" &amp; リスト!O11235)&gt;=1,"",IF(VLOOKUP(O11235,登録者リスト!$A$1:$D$43729,4,FALSE)=基本情報!$D$6,O11235,"")),"")</f>
        <v/>
      </c>
    </row>
    <row r="11236" spans="15:16" x14ac:dyDescent="0.15">
      <c r="O11236">
        <v>11235</v>
      </c>
      <c r="P11236" t="str">
        <f>IFERROR(IF(COUNTIF(個人情報!$BI$5:$BI$401,"登録番号" &amp; リスト!O11236)&gt;=1,"",IF(VLOOKUP(O11236,登録者リスト!$A$1:$D$43729,4,FALSE)=基本情報!$D$6,O11236,"")),"")</f>
        <v/>
      </c>
    </row>
    <row r="11237" spans="15:16" x14ac:dyDescent="0.15">
      <c r="O11237">
        <v>11236</v>
      </c>
      <c r="P11237" t="str">
        <f>IFERROR(IF(COUNTIF(個人情報!$BI$5:$BI$401,"登録番号" &amp; リスト!O11237)&gt;=1,"",IF(VLOOKUP(O11237,登録者リスト!$A$1:$D$43729,4,FALSE)=基本情報!$D$6,O11237,"")),"")</f>
        <v/>
      </c>
    </row>
    <row r="11238" spans="15:16" x14ac:dyDescent="0.15">
      <c r="O11238">
        <v>11237</v>
      </c>
      <c r="P11238" t="str">
        <f>IFERROR(IF(COUNTIF(個人情報!$BI$5:$BI$401,"登録番号" &amp; リスト!O11238)&gt;=1,"",IF(VLOOKUP(O11238,登録者リスト!$A$1:$D$43729,4,FALSE)=基本情報!$D$6,O11238,"")),"")</f>
        <v/>
      </c>
    </row>
    <row r="11239" spans="15:16" x14ac:dyDescent="0.15">
      <c r="O11239">
        <v>11238</v>
      </c>
      <c r="P11239" t="str">
        <f>IFERROR(IF(COUNTIF(個人情報!$BI$5:$BI$401,"登録番号" &amp; リスト!O11239)&gt;=1,"",IF(VLOOKUP(O11239,登録者リスト!$A$1:$D$43729,4,FALSE)=基本情報!$D$6,O11239,"")),"")</f>
        <v/>
      </c>
    </row>
    <row r="11240" spans="15:16" x14ac:dyDescent="0.15">
      <c r="O11240">
        <v>11239</v>
      </c>
      <c r="P11240" t="str">
        <f>IFERROR(IF(COUNTIF(個人情報!$BI$5:$BI$401,"登録番号" &amp; リスト!O11240)&gt;=1,"",IF(VLOOKUP(O11240,登録者リスト!$A$1:$D$43729,4,FALSE)=基本情報!$D$6,O11240,"")),"")</f>
        <v/>
      </c>
    </row>
    <row r="11241" spans="15:16" x14ac:dyDescent="0.15">
      <c r="O11241">
        <v>11240</v>
      </c>
      <c r="P11241" t="str">
        <f>IFERROR(IF(COUNTIF(個人情報!$BI$5:$BI$401,"登録番号" &amp; リスト!O11241)&gt;=1,"",IF(VLOOKUP(O11241,登録者リスト!$A$1:$D$43729,4,FALSE)=基本情報!$D$6,O11241,"")),"")</f>
        <v/>
      </c>
    </row>
    <row r="11242" spans="15:16" x14ac:dyDescent="0.15">
      <c r="O11242">
        <v>11241</v>
      </c>
      <c r="P11242" t="str">
        <f>IFERROR(IF(COUNTIF(個人情報!$BI$5:$BI$401,"登録番号" &amp; リスト!O11242)&gt;=1,"",IF(VLOOKUP(O11242,登録者リスト!$A$1:$D$43729,4,FALSE)=基本情報!$D$6,O11242,"")),"")</f>
        <v/>
      </c>
    </row>
    <row r="11243" spans="15:16" x14ac:dyDescent="0.15">
      <c r="O11243">
        <v>11242</v>
      </c>
      <c r="P11243" t="str">
        <f>IFERROR(IF(COUNTIF(個人情報!$BI$5:$BI$401,"登録番号" &amp; リスト!O11243)&gt;=1,"",IF(VLOOKUP(O11243,登録者リスト!$A$1:$D$43729,4,FALSE)=基本情報!$D$6,O11243,"")),"")</f>
        <v/>
      </c>
    </row>
    <row r="11244" spans="15:16" x14ac:dyDescent="0.15">
      <c r="O11244">
        <v>11243</v>
      </c>
      <c r="P11244" t="str">
        <f>IFERROR(IF(COUNTIF(個人情報!$BI$5:$BI$401,"登録番号" &amp; リスト!O11244)&gt;=1,"",IF(VLOOKUP(O11244,登録者リスト!$A$1:$D$43729,4,FALSE)=基本情報!$D$6,O11244,"")),"")</f>
        <v/>
      </c>
    </row>
    <row r="11245" spans="15:16" x14ac:dyDescent="0.15">
      <c r="O11245">
        <v>11244</v>
      </c>
      <c r="P11245" t="str">
        <f>IFERROR(IF(COUNTIF(個人情報!$BI$5:$BI$401,"登録番号" &amp; リスト!O11245)&gt;=1,"",IF(VLOOKUP(O11245,登録者リスト!$A$1:$D$43729,4,FALSE)=基本情報!$D$6,O11245,"")),"")</f>
        <v/>
      </c>
    </row>
    <row r="11246" spans="15:16" x14ac:dyDescent="0.15">
      <c r="O11246">
        <v>11245</v>
      </c>
      <c r="P11246" t="str">
        <f>IFERROR(IF(COUNTIF(個人情報!$BI$5:$BI$401,"登録番号" &amp; リスト!O11246)&gt;=1,"",IF(VLOOKUP(O11246,登録者リスト!$A$1:$D$43729,4,FALSE)=基本情報!$D$6,O11246,"")),"")</f>
        <v/>
      </c>
    </row>
    <row r="11247" spans="15:16" x14ac:dyDescent="0.15">
      <c r="O11247">
        <v>11246</v>
      </c>
      <c r="P11247" t="str">
        <f>IFERROR(IF(COUNTIF(個人情報!$BI$5:$BI$401,"登録番号" &amp; リスト!O11247)&gt;=1,"",IF(VLOOKUP(O11247,登録者リスト!$A$1:$D$43729,4,FALSE)=基本情報!$D$6,O11247,"")),"")</f>
        <v/>
      </c>
    </row>
    <row r="11248" spans="15:16" x14ac:dyDescent="0.15">
      <c r="O11248">
        <v>11247</v>
      </c>
      <c r="P11248" t="str">
        <f>IFERROR(IF(COUNTIF(個人情報!$BI$5:$BI$401,"登録番号" &amp; リスト!O11248)&gt;=1,"",IF(VLOOKUP(O11248,登録者リスト!$A$1:$D$43729,4,FALSE)=基本情報!$D$6,O11248,"")),"")</f>
        <v/>
      </c>
    </row>
    <row r="11249" spans="15:16" x14ac:dyDescent="0.15">
      <c r="O11249">
        <v>11248</v>
      </c>
      <c r="P11249" t="str">
        <f>IFERROR(IF(COUNTIF(個人情報!$BI$5:$BI$401,"登録番号" &amp; リスト!O11249)&gt;=1,"",IF(VLOOKUP(O11249,登録者リスト!$A$1:$D$43729,4,FALSE)=基本情報!$D$6,O11249,"")),"")</f>
        <v/>
      </c>
    </row>
    <row r="11250" spans="15:16" x14ac:dyDescent="0.15">
      <c r="O11250">
        <v>11249</v>
      </c>
      <c r="P11250" t="str">
        <f>IFERROR(IF(COUNTIF(個人情報!$BI$5:$BI$401,"登録番号" &amp; リスト!O11250)&gt;=1,"",IF(VLOOKUP(O11250,登録者リスト!$A$1:$D$43729,4,FALSE)=基本情報!$D$6,O11250,"")),"")</f>
        <v/>
      </c>
    </row>
    <row r="11251" spans="15:16" x14ac:dyDescent="0.15">
      <c r="O11251">
        <v>11250</v>
      </c>
      <c r="P11251" t="str">
        <f>IFERROR(IF(COUNTIF(個人情報!$BI$5:$BI$401,"登録番号" &amp; リスト!O11251)&gt;=1,"",IF(VLOOKUP(O11251,登録者リスト!$A$1:$D$43729,4,FALSE)=基本情報!$D$6,O11251,"")),"")</f>
        <v/>
      </c>
    </row>
    <row r="11252" spans="15:16" x14ac:dyDescent="0.15">
      <c r="O11252">
        <v>11251</v>
      </c>
      <c r="P11252" t="str">
        <f>IFERROR(IF(COUNTIF(個人情報!$BI$5:$BI$401,"登録番号" &amp; リスト!O11252)&gt;=1,"",IF(VLOOKUP(O11252,登録者リスト!$A$1:$D$43729,4,FALSE)=基本情報!$D$6,O11252,"")),"")</f>
        <v/>
      </c>
    </row>
    <row r="11253" spans="15:16" x14ac:dyDescent="0.15">
      <c r="O11253">
        <v>11252</v>
      </c>
      <c r="P11253" t="str">
        <f>IFERROR(IF(COUNTIF(個人情報!$BI$5:$BI$401,"登録番号" &amp; リスト!O11253)&gt;=1,"",IF(VLOOKUP(O11253,登録者リスト!$A$1:$D$43729,4,FALSE)=基本情報!$D$6,O11253,"")),"")</f>
        <v/>
      </c>
    </row>
    <row r="11254" spans="15:16" x14ac:dyDescent="0.15">
      <c r="O11254">
        <v>11253</v>
      </c>
      <c r="P11254" t="str">
        <f>IFERROR(IF(COUNTIF(個人情報!$BI$5:$BI$401,"登録番号" &amp; リスト!O11254)&gt;=1,"",IF(VLOOKUP(O11254,登録者リスト!$A$1:$D$43729,4,FALSE)=基本情報!$D$6,O11254,"")),"")</f>
        <v/>
      </c>
    </row>
    <row r="11255" spans="15:16" x14ac:dyDescent="0.15">
      <c r="O11255">
        <v>11254</v>
      </c>
      <c r="P11255" t="str">
        <f>IFERROR(IF(COUNTIF(個人情報!$BI$5:$BI$401,"登録番号" &amp; リスト!O11255)&gt;=1,"",IF(VLOOKUP(O11255,登録者リスト!$A$1:$D$43729,4,FALSE)=基本情報!$D$6,O11255,"")),"")</f>
        <v/>
      </c>
    </row>
    <row r="11256" spans="15:16" x14ac:dyDescent="0.15">
      <c r="O11256">
        <v>11255</v>
      </c>
      <c r="P11256" t="str">
        <f>IFERROR(IF(COUNTIF(個人情報!$BI$5:$BI$401,"登録番号" &amp; リスト!O11256)&gt;=1,"",IF(VLOOKUP(O11256,登録者リスト!$A$1:$D$43729,4,FALSE)=基本情報!$D$6,O11256,"")),"")</f>
        <v/>
      </c>
    </row>
    <row r="11257" spans="15:16" x14ac:dyDescent="0.15">
      <c r="O11257">
        <v>11256</v>
      </c>
      <c r="P11257" t="str">
        <f>IFERROR(IF(COUNTIF(個人情報!$BI$5:$BI$401,"登録番号" &amp; リスト!O11257)&gt;=1,"",IF(VLOOKUP(O11257,登録者リスト!$A$1:$D$43729,4,FALSE)=基本情報!$D$6,O11257,"")),"")</f>
        <v/>
      </c>
    </row>
    <row r="11258" spans="15:16" x14ac:dyDescent="0.15">
      <c r="O11258">
        <v>11257</v>
      </c>
      <c r="P11258" t="str">
        <f>IFERROR(IF(COUNTIF(個人情報!$BI$5:$BI$401,"登録番号" &amp; リスト!O11258)&gt;=1,"",IF(VLOOKUP(O11258,登録者リスト!$A$1:$D$43729,4,FALSE)=基本情報!$D$6,O11258,"")),"")</f>
        <v/>
      </c>
    </row>
    <row r="11259" spans="15:16" x14ac:dyDescent="0.15">
      <c r="O11259">
        <v>11258</v>
      </c>
      <c r="P11259" t="str">
        <f>IFERROR(IF(COUNTIF(個人情報!$BI$5:$BI$401,"登録番号" &amp; リスト!O11259)&gt;=1,"",IF(VLOOKUP(O11259,登録者リスト!$A$1:$D$43729,4,FALSE)=基本情報!$D$6,O11259,"")),"")</f>
        <v/>
      </c>
    </row>
    <row r="11260" spans="15:16" x14ac:dyDescent="0.15">
      <c r="O11260">
        <v>11259</v>
      </c>
      <c r="P11260" t="str">
        <f>IFERROR(IF(COUNTIF(個人情報!$BI$5:$BI$401,"登録番号" &amp; リスト!O11260)&gt;=1,"",IF(VLOOKUP(O11260,登録者リスト!$A$1:$D$43729,4,FALSE)=基本情報!$D$6,O11260,"")),"")</f>
        <v/>
      </c>
    </row>
    <row r="11261" spans="15:16" x14ac:dyDescent="0.15">
      <c r="O11261">
        <v>11260</v>
      </c>
      <c r="P11261" t="str">
        <f>IFERROR(IF(COUNTIF(個人情報!$BI$5:$BI$401,"登録番号" &amp; リスト!O11261)&gt;=1,"",IF(VLOOKUP(O11261,登録者リスト!$A$1:$D$43729,4,FALSE)=基本情報!$D$6,O11261,"")),"")</f>
        <v/>
      </c>
    </row>
    <row r="11262" spans="15:16" x14ac:dyDescent="0.15">
      <c r="O11262">
        <v>11261</v>
      </c>
      <c r="P11262" t="str">
        <f>IFERROR(IF(COUNTIF(個人情報!$BI$5:$BI$401,"登録番号" &amp; リスト!O11262)&gt;=1,"",IF(VLOOKUP(O11262,登録者リスト!$A$1:$D$43729,4,FALSE)=基本情報!$D$6,O11262,"")),"")</f>
        <v/>
      </c>
    </row>
    <row r="11263" spans="15:16" x14ac:dyDescent="0.15">
      <c r="O11263">
        <v>11262</v>
      </c>
      <c r="P11263" t="str">
        <f>IFERROR(IF(COUNTIF(個人情報!$BI$5:$BI$401,"登録番号" &amp; リスト!O11263)&gt;=1,"",IF(VLOOKUP(O11263,登録者リスト!$A$1:$D$43729,4,FALSE)=基本情報!$D$6,O11263,"")),"")</f>
        <v/>
      </c>
    </row>
    <row r="11264" spans="15:16" x14ac:dyDescent="0.15">
      <c r="O11264">
        <v>11263</v>
      </c>
      <c r="P11264" t="str">
        <f>IFERROR(IF(COUNTIF(個人情報!$BI$5:$BI$401,"登録番号" &amp; リスト!O11264)&gt;=1,"",IF(VLOOKUP(O11264,登録者リスト!$A$1:$D$43729,4,FALSE)=基本情報!$D$6,O11264,"")),"")</f>
        <v/>
      </c>
    </row>
    <row r="11265" spans="15:16" x14ac:dyDescent="0.15">
      <c r="O11265">
        <v>11264</v>
      </c>
      <c r="P11265" t="str">
        <f>IFERROR(IF(COUNTIF(個人情報!$BI$5:$BI$401,"登録番号" &amp; リスト!O11265)&gt;=1,"",IF(VLOOKUP(O11265,登録者リスト!$A$1:$D$43729,4,FALSE)=基本情報!$D$6,O11265,"")),"")</f>
        <v/>
      </c>
    </row>
    <row r="11266" spans="15:16" x14ac:dyDescent="0.15">
      <c r="O11266">
        <v>11265</v>
      </c>
      <c r="P11266" t="str">
        <f>IFERROR(IF(COUNTIF(個人情報!$BI$5:$BI$401,"登録番号" &amp; リスト!O11266)&gt;=1,"",IF(VLOOKUP(O11266,登録者リスト!$A$1:$D$43729,4,FALSE)=基本情報!$D$6,O11266,"")),"")</f>
        <v/>
      </c>
    </row>
    <row r="11267" spans="15:16" x14ac:dyDescent="0.15">
      <c r="O11267">
        <v>11266</v>
      </c>
      <c r="P11267" t="str">
        <f>IFERROR(IF(COUNTIF(個人情報!$BI$5:$BI$401,"登録番号" &amp; リスト!O11267)&gt;=1,"",IF(VLOOKUP(O11267,登録者リスト!$A$1:$D$43729,4,FALSE)=基本情報!$D$6,O11267,"")),"")</f>
        <v/>
      </c>
    </row>
    <row r="11268" spans="15:16" x14ac:dyDescent="0.15">
      <c r="O11268">
        <v>11267</v>
      </c>
      <c r="P11268" t="str">
        <f>IFERROR(IF(COUNTIF(個人情報!$BI$5:$BI$401,"登録番号" &amp; リスト!O11268)&gt;=1,"",IF(VLOOKUP(O11268,登録者リスト!$A$1:$D$43729,4,FALSE)=基本情報!$D$6,O11268,"")),"")</f>
        <v/>
      </c>
    </row>
    <row r="11269" spans="15:16" x14ac:dyDescent="0.15">
      <c r="O11269">
        <v>11268</v>
      </c>
      <c r="P11269" t="str">
        <f>IFERROR(IF(COUNTIF(個人情報!$BI$5:$BI$401,"登録番号" &amp; リスト!O11269)&gt;=1,"",IF(VLOOKUP(O11269,登録者リスト!$A$1:$D$43729,4,FALSE)=基本情報!$D$6,O11269,"")),"")</f>
        <v/>
      </c>
    </row>
    <row r="11270" spans="15:16" x14ac:dyDescent="0.15">
      <c r="O11270">
        <v>11269</v>
      </c>
      <c r="P11270" t="str">
        <f>IFERROR(IF(COUNTIF(個人情報!$BI$5:$BI$401,"登録番号" &amp; リスト!O11270)&gt;=1,"",IF(VLOOKUP(O11270,登録者リスト!$A$1:$D$43729,4,FALSE)=基本情報!$D$6,O11270,"")),"")</f>
        <v/>
      </c>
    </row>
    <row r="11271" spans="15:16" x14ac:dyDescent="0.15">
      <c r="O11271">
        <v>11270</v>
      </c>
      <c r="P11271" t="str">
        <f>IFERROR(IF(COUNTIF(個人情報!$BI$5:$BI$401,"登録番号" &amp; リスト!O11271)&gt;=1,"",IF(VLOOKUP(O11271,登録者リスト!$A$1:$D$43729,4,FALSE)=基本情報!$D$6,O11271,"")),"")</f>
        <v/>
      </c>
    </row>
    <row r="11272" spans="15:16" x14ac:dyDescent="0.15">
      <c r="O11272">
        <v>11271</v>
      </c>
      <c r="P11272" t="str">
        <f>IFERROR(IF(COUNTIF(個人情報!$BI$5:$BI$401,"登録番号" &amp; リスト!O11272)&gt;=1,"",IF(VLOOKUP(O11272,登録者リスト!$A$1:$D$43729,4,FALSE)=基本情報!$D$6,O11272,"")),"")</f>
        <v/>
      </c>
    </row>
    <row r="11273" spans="15:16" x14ac:dyDescent="0.15">
      <c r="O11273">
        <v>11272</v>
      </c>
      <c r="P11273" t="str">
        <f>IFERROR(IF(COUNTIF(個人情報!$BI$5:$BI$401,"登録番号" &amp; リスト!O11273)&gt;=1,"",IF(VLOOKUP(O11273,登録者リスト!$A$1:$D$43729,4,FALSE)=基本情報!$D$6,O11273,"")),"")</f>
        <v/>
      </c>
    </row>
    <row r="11274" spans="15:16" x14ac:dyDescent="0.15">
      <c r="O11274">
        <v>11273</v>
      </c>
      <c r="P11274" t="str">
        <f>IFERROR(IF(COUNTIF(個人情報!$BI$5:$BI$401,"登録番号" &amp; リスト!O11274)&gt;=1,"",IF(VLOOKUP(O11274,登録者リスト!$A$1:$D$43729,4,FALSE)=基本情報!$D$6,O11274,"")),"")</f>
        <v/>
      </c>
    </row>
    <row r="11275" spans="15:16" x14ac:dyDescent="0.15">
      <c r="O11275">
        <v>11274</v>
      </c>
      <c r="P11275" t="str">
        <f>IFERROR(IF(COUNTIF(個人情報!$BI$5:$BI$401,"登録番号" &amp; リスト!O11275)&gt;=1,"",IF(VLOOKUP(O11275,登録者リスト!$A$1:$D$43729,4,FALSE)=基本情報!$D$6,O11275,"")),"")</f>
        <v/>
      </c>
    </row>
    <row r="11276" spans="15:16" x14ac:dyDescent="0.15">
      <c r="O11276">
        <v>11275</v>
      </c>
      <c r="P11276" t="str">
        <f>IFERROR(IF(COUNTIF(個人情報!$BI$5:$BI$401,"登録番号" &amp; リスト!O11276)&gt;=1,"",IF(VLOOKUP(O11276,登録者リスト!$A$1:$D$43729,4,FALSE)=基本情報!$D$6,O11276,"")),"")</f>
        <v/>
      </c>
    </row>
    <row r="11277" spans="15:16" x14ac:dyDescent="0.15">
      <c r="O11277">
        <v>11276</v>
      </c>
      <c r="P11277" t="str">
        <f>IFERROR(IF(COUNTIF(個人情報!$BI$5:$BI$401,"登録番号" &amp; リスト!O11277)&gt;=1,"",IF(VLOOKUP(O11277,登録者リスト!$A$1:$D$43729,4,FALSE)=基本情報!$D$6,O11277,"")),"")</f>
        <v/>
      </c>
    </row>
    <row r="11278" spans="15:16" x14ac:dyDescent="0.15">
      <c r="O11278">
        <v>11277</v>
      </c>
      <c r="P11278" t="str">
        <f>IFERROR(IF(COUNTIF(個人情報!$BI$5:$BI$401,"登録番号" &amp; リスト!O11278)&gt;=1,"",IF(VLOOKUP(O11278,登録者リスト!$A$1:$D$43729,4,FALSE)=基本情報!$D$6,O11278,"")),"")</f>
        <v/>
      </c>
    </row>
    <row r="11279" spans="15:16" x14ac:dyDescent="0.15">
      <c r="O11279">
        <v>11278</v>
      </c>
      <c r="P11279" t="str">
        <f>IFERROR(IF(COUNTIF(個人情報!$BI$5:$BI$401,"登録番号" &amp; リスト!O11279)&gt;=1,"",IF(VLOOKUP(O11279,登録者リスト!$A$1:$D$43729,4,FALSE)=基本情報!$D$6,O11279,"")),"")</f>
        <v/>
      </c>
    </row>
    <row r="11280" spans="15:16" x14ac:dyDescent="0.15">
      <c r="O11280">
        <v>11279</v>
      </c>
      <c r="P11280" t="str">
        <f>IFERROR(IF(COUNTIF(個人情報!$BI$5:$BI$401,"登録番号" &amp; リスト!O11280)&gt;=1,"",IF(VLOOKUP(O11280,登録者リスト!$A$1:$D$43729,4,FALSE)=基本情報!$D$6,O11280,"")),"")</f>
        <v/>
      </c>
    </row>
    <row r="11281" spans="15:16" x14ac:dyDescent="0.15">
      <c r="O11281">
        <v>11280</v>
      </c>
      <c r="P11281" t="str">
        <f>IFERROR(IF(COUNTIF(個人情報!$BI$5:$BI$401,"登録番号" &amp; リスト!O11281)&gt;=1,"",IF(VLOOKUP(O11281,登録者リスト!$A$1:$D$43729,4,FALSE)=基本情報!$D$6,O11281,"")),"")</f>
        <v/>
      </c>
    </row>
    <row r="11282" spans="15:16" x14ac:dyDescent="0.15">
      <c r="O11282">
        <v>11281</v>
      </c>
      <c r="P11282" t="str">
        <f>IFERROR(IF(COUNTIF(個人情報!$BI$5:$BI$401,"登録番号" &amp; リスト!O11282)&gt;=1,"",IF(VLOOKUP(O11282,登録者リスト!$A$1:$D$43729,4,FALSE)=基本情報!$D$6,O11282,"")),"")</f>
        <v/>
      </c>
    </row>
    <row r="11283" spans="15:16" x14ac:dyDescent="0.15">
      <c r="O11283">
        <v>11282</v>
      </c>
      <c r="P11283" t="str">
        <f>IFERROR(IF(COUNTIF(個人情報!$BI$5:$BI$401,"登録番号" &amp; リスト!O11283)&gt;=1,"",IF(VLOOKUP(O11283,登録者リスト!$A$1:$D$43729,4,FALSE)=基本情報!$D$6,O11283,"")),"")</f>
        <v/>
      </c>
    </row>
    <row r="11284" spans="15:16" x14ac:dyDescent="0.15">
      <c r="O11284">
        <v>11283</v>
      </c>
      <c r="P11284" t="str">
        <f>IFERROR(IF(COUNTIF(個人情報!$BI$5:$BI$401,"登録番号" &amp; リスト!O11284)&gt;=1,"",IF(VLOOKUP(O11284,登録者リスト!$A$1:$D$43729,4,FALSE)=基本情報!$D$6,O11284,"")),"")</f>
        <v/>
      </c>
    </row>
    <row r="11285" spans="15:16" x14ac:dyDescent="0.15">
      <c r="O11285">
        <v>11284</v>
      </c>
      <c r="P11285" t="str">
        <f>IFERROR(IF(COUNTIF(個人情報!$BI$5:$BI$401,"登録番号" &amp; リスト!O11285)&gt;=1,"",IF(VLOOKUP(O11285,登録者リスト!$A$1:$D$43729,4,FALSE)=基本情報!$D$6,O11285,"")),"")</f>
        <v/>
      </c>
    </row>
    <row r="11286" spans="15:16" x14ac:dyDescent="0.15">
      <c r="O11286">
        <v>11285</v>
      </c>
      <c r="P11286" t="str">
        <f>IFERROR(IF(COUNTIF(個人情報!$BI$5:$BI$401,"登録番号" &amp; リスト!O11286)&gt;=1,"",IF(VLOOKUP(O11286,登録者リスト!$A$1:$D$43729,4,FALSE)=基本情報!$D$6,O11286,"")),"")</f>
        <v/>
      </c>
    </row>
    <row r="11287" spans="15:16" x14ac:dyDescent="0.15">
      <c r="O11287">
        <v>11286</v>
      </c>
      <c r="P11287" t="str">
        <f>IFERROR(IF(COUNTIF(個人情報!$BI$5:$BI$401,"登録番号" &amp; リスト!O11287)&gt;=1,"",IF(VLOOKUP(O11287,登録者リスト!$A$1:$D$43729,4,FALSE)=基本情報!$D$6,O11287,"")),"")</f>
        <v/>
      </c>
    </row>
    <row r="11288" spans="15:16" x14ac:dyDescent="0.15">
      <c r="O11288">
        <v>11287</v>
      </c>
      <c r="P11288" t="str">
        <f>IFERROR(IF(COUNTIF(個人情報!$BI$5:$BI$401,"登録番号" &amp; リスト!O11288)&gt;=1,"",IF(VLOOKUP(O11288,登録者リスト!$A$1:$D$43729,4,FALSE)=基本情報!$D$6,O11288,"")),"")</f>
        <v/>
      </c>
    </row>
    <row r="11289" spans="15:16" x14ac:dyDescent="0.15">
      <c r="O11289">
        <v>11288</v>
      </c>
      <c r="P11289" t="str">
        <f>IFERROR(IF(COUNTIF(個人情報!$BI$5:$BI$401,"登録番号" &amp; リスト!O11289)&gt;=1,"",IF(VLOOKUP(O11289,登録者リスト!$A$1:$D$43729,4,FALSE)=基本情報!$D$6,O11289,"")),"")</f>
        <v/>
      </c>
    </row>
    <row r="11290" spans="15:16" x14ac:dyDescent="0.15">
      <c r="O11290">
        <v>11289</v>
      </c>
      <c r="P11290" t="str">
        <f>IFERROR(IF(COUNTIF(個人情報!$BI$5:$BI$401,"登録番号" &amp; リスト!O11290)&gt;=1,"",IF(VLOOKUP(O11290,登録者リスト!$A$1:$D$43729,4,FALSE)=基本情報!$D$6,O11290,"")),"")</f>
        <v/>
      </c>
    </row>
    <row r="11291" spans="15:16" x14ac:dyDescent="0.15">
      <c r="O11291">
        <v>11290</v>
      </c>
      <c r="P11291" t="str">
        <f>IFERROR(IF(COUNTIF(個人情報!$BI$5:$BI$401,"登録番号" &amp; リスト!O11291)&gt;=1,"",IF(VLOOKUP(O11291,登録者リスト!$A$1:$D$43729,4,FALSE)=基本情報!$D$6,O11291,"")),"")</f>
        <v/>
      </c>
    </row>
    <row r="11292" spans="15:16" x14ac:dyDescent="0.15">
      <c r="O11292">
        <v>11291</v>
      </c>
      <c r="P11292" t="str">
        <f>IFERROR(IF(COUNTIF(個人情報!$BI$5:$BI$401,"登録番号" &amp; リスト!O11292)&gt;=1,"",IF(VLOOKUP(O11292,登録者リスト!$A$1:$D$43729,4,FALSE)=基本情報!$D$6,O11292,"")),"")</f>
        <v/>
      </c>
    </row>
    <row r="11293" spans="15:16" x14ac:dyDescent="0.15">
      <c r="O11293">
        <v>11292</v>
      </c>
      <c r="P11293" t="str">
        <f>IFERROR(IF(COUNTIF(個人情報!$BI$5:$BI$401,"登録番号" &amp; リスト!O11293)&gt;=1,"",IF(VLOOKUP(O11293,登録者リスト!$A$1:$D$43729,4,FALSE)=基本情報!$D$6,O11293,"")),"")</f>
        <v/>
      </c>
    </row>
    <row r="11294" spans="15:16" x14ac:dyDescent="0.15">
      <c r="O11294">
        <v>11293</v>
      </c>
      <c r="P11294" t="str">
        <f>IFERROR(IF(COUNTIF(個人情報!$BI$5:$BI$401,"登録番号" &amp; リスト!O11294)&gt;=1,"",IF(VLOOKUP(O11294,登録者リスト!$A$1:$D$43729,4,FALSE)=基本情報!$D$6,O11294,"")),"")</f>
        <v/>
      </c>
    </row>
    <row r="11295" spans="15:16" x14ac:dyDescent="0.15">
      <c r="O11295">
        <v>11294</v>
      </c>
      <c r="P11295" t="str">
        <f>IFERROR(IF(COUNTIF(個人情報!$BI$5:$BI$401,"登録番号" &amp; リスト!O11295)&gt;=1,"",IF(VLOOKUP(O11295,登録者リスト!$A$1:$D$43729,4,FALSE)=基本情報!$D$6,O11295,"")),"")</f>
        <v/>
      </c>
    </row>
    <row r="11296" spans="15:16" x14ac:dyDescent="0.15">
      <c r="O11296">
        <v>11295</v>
      </c>
      <c r="P11296" t="str">
        <f>IFERROR(IF(COUNTIF(個人情報!$BI$5:$BI$401,"登録番号" &amp; リスト!O11296)&gt;=1,"",IF(VLOOKUP(O11296,登録者リスト!$A$1:$D$43729,4,FALSE)=基本情報!$D$6,O11296,"")),"")</f>
        <v/>
      </c>
    </row>
    <row r="11297" spans="15:16" x14ac:dyDescent="0.15">
      <c r="O11297">
        <v>11296</v>
      </c>
      <c r="P11297" t="str">
        <f>IFERROR(IF(COUNTIF(個人情報!$BI$5:$BI$401,"登録番号" &amp; リスト!O11297)&gt;=1,"",IF(VLOOKUP(O11297,登録者リスト!$A$1:$D$43729,4,FALSE)=基本情報!$D$6,O11297,"")),"")</f>
        <v/>
      </c>
    </row>
    <row r="11298" spans="15:16" x14ac:dyDescent="0.15">
      <c r="O11298">
        <v>11297</v>
      </c>
      <c r="P11298" t="str">
        <f>IFERROR(IF(COUNTIF(個人情報!$BI$5:$BI$401,"登録番号" &amp; リスト!O11298)&gt;=1,"",IF(VLOOKUP(O11298,登録者リスト!$A$1:$D$43729,4,FALSE)=基本情報!$D$6,O11298,"")),"")</f>
        <v/>
      </c>
    </row>
    <row r="11299" spans="15:16" x14ac:dyDescent="0.15">
      <c r="O11299">
        <v>11298</v>
      </c>
      <c r="P11299" t="str">
        <f>IFERROR(IF(COUNTIF(個人情報!$BI$5:$BI$401,"登録番号" &amp; リスト!O11299)&gt;=1,"",IF(VLOOKUP(O11299,登録者リスト!$A$1:$D$43729,4,FALSE)=基本情報!$D$6,O11299,"")),"")</f>
        <v/>
      </c>
    </row>
    <row r="11300" spans="15:16" x14ac:dyDescent="0.15">
      <c r="O11300">
        <v>11299</v>
      </c>
      <c r="P11300" t="str">
        <f>IFERROR(IF(COUNTIF(個人情報!$BI$5:$BI$401,"登録番号" &amp; リスト!O11300)&gt;=1,"",IF(VLOOKUP(O11300,登録者リスト!$A$1:$D$43729,4,FALSE)=基本情報!$D$6,O11300,"")),"")</f>
        <v/>
      </c>
    </row>
    <row r="11301" spans="15:16" x14ac:dyDescent="0.15">
      <c r="O11301">
        <v>11300</v>
      </c>
      <c r="P11301" t="str">
        <f>IFERROR(IF(COUNTIF(個人情報!$BI$5:$BI$401,"登録番号" &amp; リスト!O11301)&gt;=1,"",IF(VLOOKUP(O11301,登録者リスト!$A$1:$D$43729,4,FALSE)=基本情報!$D$6,O11301,"")),"")</f>
        <v/>
      </c>
    </row>
    <row r="11302" spans="15:16" x14ac:dyDescent="0.15">
      <c r="O11302">
        <v>11301</v>
      </c>
      <c r="P11302" t="str">
        <f>IFERROR(IF(COUNTIF(個人情報!$BI$5:$BI$401,"登録番号" &amp; リスト!O11302)&gt;=1,"",IF(VLOOKUP(O11302,登録者リスト!$A$1:$D$43729,4,FALSE)=基本情報!$D$6,O11302,"")),"")</f>
        <v/>
      </c>
    </row>
    <row r="11303" spans="15:16" x14ac:dyDescent="0.15">
      <c r="O11303">
        <v>11302</v>
      </c>
      <c r="P11303" t="str">
        <f>IFERROR(IF(COUNTIF(個人情報!$BI$5:$BI$401,"登録番号" &amp; リスト!O11303)&gt;=1,"",IF(VLOOKUP(O11303,登録者リスト!$A$1:$D$43729,4,FALSE)=基本情報!$D$6,O11303,"")),"")</f>
        <v/>
      </c>
    </row>
    <row r="11304" spans="15:16" x14ac:dyDescent="0.15">
      <c r="O11304">
        <v>11303</v>
      </c>
      <c r="P11304" t="str">
        <f>IFERROR(IF(COUNTIF(個人情報!$BI$5:$BI$401,"登録番号" &amp; リスト!O11304)&gt;=1,"",IF(VLOOKUP(O11304,登録者リスト!$A$1:$D$43729,4,FALSE)=基本情報!$D$6,O11304,"")),"")</f>
        <v/>
      </c>
    </row>
    <row r="11305" spans="15:16" x14ac:dyDescent="0.15">
      <c r="O11305">
        <v>11304</v>
      </c>
      <c r="P11305" t="str">
        <f>IFERROR(IF(COUNTIF(個人情報!$BI$5:$BI$401,"登録番号" &amp; リスト!O11305)&gt;=1,"",IF(VLOOKUP(O11305,登録者リスト!$A$1:$D$43729,4,FALSE)=基本情報!$D$6,O11305,"")),"")</f>
        <v/>
      </c>
    </row>
    <row r="11306" spans="15:16" x14ac:dyDescent="0.15">
      <c r="O11306">
        <v>11305</v>
      </c>
      <c r="P11306" t="str">
        <f>IFERROR(IF(COUNTIF(個人情報!$BI$5:$BI$401,"登録番号" &amp; リスト!O11306)&gt;=1,"",IF(VLOOKUP(O11306,登録者リスト!$A$1:$D$43729,4,FALSE)=基本情報!$D$6,O11306,"")),"")</f>
        <v/>
      </c>
    </row>
    <row r="11307" spans="15:16" x14ac:dyDescent="0.15">
      <c r="O11307">
        <v>11306</v>
      </c>
      <c r="P11307" t="str">
        <f>IFERROR(IF(COUNTIF(個人情報!$BI$5:$BI$401,"登録番号" &amp; リスト!O11307)&gt;=1,"",IF(VLOOKUP(O11307,登録者リスト!$A$1:$D$43729,4,FALSE)=基本情報!$D$6,O11307,"")),"")</f>
        <v/>
      </c>
    </row>
    <row r="11308" spans="15:16" x14ac:dyDescent="0.15">
      <c r="O11308">
        <v>11307</v>
      </c>
      <c r="P11308" t="str">
        <f>IFERROR(IF(COUNTIF(個人情報!$BI$5:$BI$401,"登録番号" &amp; リスト!O11308)&gt;=1,"",IF(VLOOKUP(O11308,登録者リスト!$A$1:$D$43729,4,FALSE)=基本情報!$D$6,O11308,"")),"")</f>
        <v/>
      </c>
    </row>
    <row r="11309" spans="15:16" x14ac:dyDescent="0.15">
      <c r="O11309">
        <v>11308</v>
      </c>
      <c r="P11309" t="str">
        <f>IFERROR(IF(COUNTIF(個人情報!$BI$5:$BI$401,"登録番号" &amp; リスト!O11309)&gt;=1,"",IF(VLOOKUP(O11309,登録者リスト!$A$1:$D$43729,4,FALSE)=基本情報!$D$6,O11309,"")),"")</f>
        <v/>
      </c>
    </row>
    <row r="11310" spans="15:16" x14ac:dyDescent="0.15">
      <c r="O11310">
        <v>11309</v>
      </c>
      <c r="P11310" t="str">
        <f>IFERROR(IF(COUNTIF(個人情報!$BI$5:$BI$401,"登録番号" &amp; リスト!O11310)&gt;=1,"",IF(VLOOKUP(O11310,登録者リスト!$A$1:$D$43729,4,FALSE)=基本情報!$D$6,O11310,"")),"")</f>
        <v/>
      </c>
    </row>
    <row r="11311" spans="15:16" x14ac:dyDescent="0.15">
      <c r="O11311">
        <v>11310</v>
      </c>
      <c r="P11311" t="str">
        <f>IFERROR(IF(COUNTIF(個人情報!$BI$5:$BI$401,"登録番号" &amp; リスト!O11311)&gt;=1,"",IF(VLOOKUP(O11311,登録者リスト!$A$1:$D$43729,4,FALSE)=基本情報!$D$6,O11311,"")),"")</f>
        <v/>
      </c>
    </row>
    <row r="11312" spans="15:16" x14ac:dyDescent="0.15">
      <c r="O11312">
        <v>11311</v>
      </c>
      <c r="P11312" t="str">
        <f>IFERROR(IF(COUNTIF(個人情報!$BI$5:$BI$401,"登録番号" &amp; リスト!O11312)&gt;=1,"",IF(VLOOKUP(O11312,登録者リスト!$A$1:$D$43729,4,FALSE)=基本情報!$D$6,O11312,"")),"")</f>
        <v/>
      </c>
    </row>
    <row r="11313" spans="15:16" x14ac:dyDescent="0.15">
      <c r="O11313">
        <v>11312</v>
      </c>
      <c r="P11313" t="str">
        <f>IFERROR(IF(COUNTIF(個人情報!$BI$5:$BI$401,"登録番号" &amp; リスト!O11313)&gt;=1,"",IF(VLOOKUP(O11313,登録者リスト!$A$1:$D$43729,4,FALSE)=基本情報!$D$6,O11313,"")),"")</f>
        <v/>
      </c>
    </row>
    <row r="11314" spans="15:16" x14ac:dyDescent="0.15">
      <c r="O11314">
        <v>11313</v>
      </c>
      <c r="P11314" t="str">
        <f>IFERROR(IF(COUNTIF(個人情報!$BI$5:$BI$401,"登録番号" &amp; リスト!O11314)&gt;=1,"",IF(VLOOKUP(O11314,登録者リスト!$A$1:$D$43729,4,FALSE)=基本情報!$D$6,O11314,"")),"")</f>
        <v/>
      </c>
    </row>
    <row r="11315" spans="15:16" x14ac:dyDescent="0.15">
      <c r="O11315">
        <v>11314</v>
      </c>
      <c r="P11315" t="str">
        <f>IFERROR(IF(COUNTIF(個人情報!$BI$5:$BI$401,"登録番号" &amp; リスト!O11315)&gt;=1,"",IF(VLOOKUP(O11315,登録者リスト!$A$1:$D$43729,4,FALSE)=基本情報!$D$6,O11315,"")),"")</f>
        <v/>
      </c>
    </row>
    <row r="11316" spans="15:16" x14ac:dyDescent="0.15">
      <c r="O11316">
        <v>11315</v>
      </c>
      <c r="P11316" t="str">
        <f>IFERROR(IF(COUNTIF(個人情報!$BI$5:$BI$401,"登録番号" &amp; リスト!O11316)&gt;=1,"",IF(VLOOKUP(O11316,登録者リスト!$A$1:$D$43729,4,FALSE)=基本情報!$D$6,O11316,"")),"")</f>
        <v/>
      </c>
    </row>
    <row r="11317" spans="15:16" x14ac:dyDescent="0.15">
      <c r="O11317">
        <v>11316</v>
      </c>
      <c r="P11317" t="str">
        <f>IFERROR(IF(COUNTIF(個人情報!$BI$5:$BI$401,"登録番号" &amp; リスト!O11317)&gt;=1,"",IF(VLOOKUP(O11317,登録者リスト!$A$1:$D$43729,4,FALSE)=基本情報!$D$6,O11317,"")),"")</f>
        <v/>
      </c>
    </row>
    <row r="11318" spans="15:16" x14ac:dyDescent="0.15">
      <c r="O11318">
        <v>11317</v>
      </c>
      <c r="P11318" t="str">
        <f>IFERROR(IF(COUNTIF(個人情報!$BI$5:$BI$401,"登録番号" &amp; リスト!O11318)&gt;=1,"",IF(VLOOKUP(O11318,登録者リスト!$A$1:$D$43729,4,FALSE)=基本情報!$D$6,O11318,"")),"")</f>
        <v/>
      </c>
    </row>
    <row r="11319" spans="15:16" x14ac:dyDescent="0.15">
      <c r="O11319">
        <v>11318</v>
      </c>
      <c r="P11319" t="str">
        <f>IFERROR(IF(COUNTIF(個人情報!$BI$5:$BI$401,"登録番号" &amp; リスト!O11319)&gt;=1,"",IF(VLOOKUP(O11319,登録者リスト!$A$1:$D$43729,4,FALSE)=基本情報!$D$6,O11319,"")),"")</f>
        <v/>
      </c>
    </row>
    <row r="11320" spans="15:16" x14ac:dyDescent="0.15">
      <c r="O11320">
        <v>11319</v>
      </c>
      <c r="P11320" t="str">
        <f>IFERROR(IF(COUNTIF(個人情報!$BI$5:$BI$401,"登録番号" &amp; リスト!O11320)&gt;=1,"",IF(VLOOKUP(O11320,登録者リスト!$A$1:$D$43729,4,FALSE)=基本情報!$D$6,O11320,"")),"")</f>
        <v/>
      </c>
    </row>
    <row r="11321" spans="15:16" x14ac:dyDescent="0.15">
      <c r="O11321">
        <v>11320</v>
      </c>
      <c r="P11321" t="str">
        <f>IFERROR(IF(COUNTIF(個人情報!$BI$5:$BI$401,"登録番号" &amp; リスト!O11321)&gt;=1,"",IF(VLOOKUP(O11321,登録者リスト!$A$1:$D$43729,4,FALSE)=基本情報!$D$6,O11321,"")),"")</f>
        <v/>
      </c>
    </row>
    <row r="11322" spans="15:16" x14ac:dyDescent="0.15">
      <c r="O11322">
        <v>11321</v>
      </c>
      <c r="P11322" t="str">
        <f>IFERROR(IF(COUNTIF(個人情報!$BI$5:$BI$401,"登録番号" &amp; リスト!O11322)&gt;=1,"",IF(VLOOKUP(O11322,登録者リスト!$A$1:$D$43729,4,FALSE)=基本情報!$D$6,O11322,"")),"")</f>
        <v/>
      </c>
    </row>
    <row r="11323" spans="15:16" x14ac:dyDescent="0.15">
      <c r="O11323">
        <v>11322</v>
      </c>
      <c r="P11323" t="str">
        <f>IFERROR(IF(COUNTIF(個人情報!$BI$5:$BI$401,"登録番号" &amp; リスト!O11323)&gt;=1,"",IF(VLOOKUP(O11323,登録者リスト!$A$1:$D$43729,4,FALSE)=基本情報!$D$6,O11323,"")),"")</f>
        <v/>
      </c>
    </row>
    <row r="11324" spans="15:16" x14ac:dyDescent="0.15">
      <c r="O11324">
        <v>11323</v>
      </c>
      <c r="P11324" t="str">
        <f>IFERROR(IF(COUNTIF(個人情報!$BI$5:$BI$401,"登録番号" &amp; リスト!O11324)&gt;=1,"",IF(VLOOKUP(O11324,登録者リスト!$A$1:$D$43729,4,FALSE)=基本情報!$D$6,O11324,"")),"")</f>
        <v/>
      </c>
    </row>
    <row r="11325" spans="15:16" x14ac:dyDescent="0.15">
      <c r="O11325">
        <v>11324</v>
      </c>
      <c r="P11325" t="str">
        <f>IFERROR(IF(COUNTIF(個人情報!$BI$5:$BI$401,"登録番号" &amp; リスト!O11325)&gt;=1,"",IF(VLOOKUP(O11325,登録者リスト!$A$1:$D$43729,4,FALSE)=基本情報!$D$6,O11325,"")),"")</f>
        <v/>
      </c>
    </row>
    <row r="11326" spans="15:16" x14ac:dyDescent="0.15">
      <c r="O11326">
        <v>11325</v>
      </c>
      <c r="P11326" t="str">
        <f>IFERROR(IF(COUNTIF(個人情報!$BI$5:$BI$401,"登録番号" &amp; リスト!O11326)&gt;=1,"",IF(VLOOKUP(O11326,登録者リスト!$A$1:$D$43729,4,FALSE)=基本情報!$D$6,O11326,"")),"")</f>
        <v/>
      </c>
    </row>
    <row r="11327" spans="15:16" x14ac:dyDescent="0.15">
      <c r="O11327">
        <v>11326</v>
      </c>
      <c r="P11327" t="str">
        <f>IFERROR(IF(COUNTIF(個人情報!$BI$5:$BI$401,"登録番号" &amp; リスト!O11327)&gt;=1,"",IF(VLOOKUP(O11327,登録者リスト!$A$1:$D$43729,4,FALSE)=基本情報!$D$6,O11327,"")),"")</f>
        <v/>
      </c>
    </row>
    <row r="11328" spans="15:16" x14ac:dyDescent="0.15">
      <c r="O11328">
        <v>11327</v>
      </c>
      <c r="P11328" t="str">
        <f>IFERROR(IF(COUNTIF(個人情報!$BI$5:$BI$401,"登録番号" &amp; リスト!O11328)&gt;=1,"",IF(VLOOKUP(O11328,登録者リスト!$A$1:$D$43729,4,FALSE)=基本情報!$D$6,O11328,"")),"")</f>
        <v/>
      </c>
    </row>
    <row r="11329" spans="15:16" x14ac:dyDescent="0.15">
      <c r="O11329">
        <v>11328</v>
      </c>
      <c r="P11329" t="str">
        <f>IFERROR(IF(COUNTIF(個人情報!$BI$5:$BI$401,"登録番号" &amp; リスト!O11329)&gt;=1,"",IF(VLOOKUP(O11329,登録者リスト!$A$1:$D$43729,4,FALSE)=基本情報!$D$6,O11329,"")),"")</f>
        <v/>
      </c>
    </row>
    <row r="11330" spans="15:16" x14ac:dyDescent="0.15">
      <c r="O11330">
        <v>11329</v>
      </c>
      <c r="P11330" t="str">
        <f>IFERROR(IF(COUNTIF(個人情報!$BI$5:$BI$401,"登録番号" &amp; リスト!O11330)&gt;=1,"",IF(VLOOKUP(O11330,登録者リスト!$A$1:$D$43729,4,FALSE)=基本情報!$D$6,O11330,"")),"")</f>
        <v/>
      </c>
    </row>
    <row r="11331" spans="15:16" x14ac:dyDescent="0.15">
      <c r="O11331">
        <v>11330</v>
      </c>
      <c r="P11331" t="str">
        <f>IFERROR(IF(COUNTIF(個人情報!$BI$5:$BI$401,"登録番号" &amp; リスト!O11331)&gt;=1,"",IF(VLOOKUP(O11331,登録者リスト!$A$1:$D$43729,4,FALSE)=基本情報!$D$6,O11331,"")),"")</f>
        <v/>
      </c>
    </row>
    <row r="11332" spans="15:16" x14ac:dyDescent="0.15">
      <c r="O11332">
        <v>11331</v>
      </c>
      <c r="P11332" t="str">
        <f>IFERROR(IF(COUNTIF(個人情報!$BI$5:$BI$401,"登録番号" &amp; リスト!O11332)&gt;=1,"",IF(VLOOKUP(O11332,登録者リスト!$A$1:$D$43729,4,FALSE)=基本情報!$D$6,O11332,"")),"")</f>
        <v/>
      </c>
    </row>
    <row r="11333" spans="15:16" x14ac:dyDescent="0.15">
      <c r="O11333">
        <v>11332</v>
      </c>
      <c r="P11333" t="str">
        <f>IFERROR(IF(COUNTIF(個人情報!$BI$5:$BI$401,"登録番号" &amp; リスト!O11333)&gt;=1,"",IF(VLOOKUP(O11333,登録者リスト!$A$1:$D$43729,4,FALSE)=基本情報!$D$6,O11333,"")),"")</f>
        <v/>
      </c>
    </row>
    <row r="11334" spans="15:16" x14ac:dyDescent="0.15">
      <c r="O11334">
        <v>11333</v>
      </c>
      <c r="P11334" t="str">
        <f>IFERROR(IF(COUNTIF(個人情報!$BI$5:$BI$401,"登録番号" &amp; リスト!O11334)&gt;=1,"",IF(VLOOKUP(O11334,登録者リスト!$A$1:$D$43729,4,FALSE)=基本情報!$D$6,O11334,"")),"")</f>
        <v/>
      </c>
    </row>
    <row r="11335" spans="15:16" x14ac:dyDescent="0.15">
      <c r="O11335">
        <v>11334</v>
      </c>
      <c r="P11335" t="str">
        <f>IFERROR(IF(COUNTIF(個人情報!$BI$5:$BI$401,"登録番号" &amp; リスト!O11335)&gt;=1,"",IF(VLOOKUP(O11335,登録者リスト!$A$1:$D$43729,4,FALSE)=基本情報!$D$6,O11335,"")),"")</f>
        <v/>
      </c>
    </row>
    <row r="11336" spans="15:16" x14ac:dyDescent="0.15">
      <c r="O11336">
        <v>11335</v>
      </c>
      <c r="P11336" t="str">
        <f>IFERROR(IF(COUNTIF(個人情報!$BI$5:$BI$401,"登録番号" &amp; リスト!O11336)&gt;=1,"",IF(VLOOKUP(O11336,登録者リスト!$A$1:$D$43729,4,FALSE)=基本情報!$D$6,O11336,"")),"")</f>
        <v/>
      </c>
    </row>
    <row r="11337" spans="15:16" x14ac:dyDescent="0.15">
      <c r="O11337">
        <v>11336</v>
      </c>
      <c r="P11337" t="str">
        <f>IFERROR(IF(COUNTIF(個人情報!$BI$5:$BI$401,"登録番号" &amp; リスト!O11337)&gt;=1,"",IF(VLOOKUP(O11337,登録者リスト!$A$1:$D$43729,4,FALSE)=基本情報!$D$6,O11337,"")),"")</f>
        <v/>
      </c>
    </row>
    <row r="11338" spans="15:16" x14ac:dyDescent="0.15">
      <c r="O11338">
        <v>11337</v>
      </c>
      <c r="P11338" t="str">
        <f>IFERROR(IF(COUNTIF(個人情報!$BI$5:$BI$401,"登録番号" &amp; リスト!O11338)&gt;=1,"",IF(VLOOKUP(O11338,登録者リスト!$A$1:$D$43729,4,FALSE)=基本情報!$D$6,O11338,"")),"")</f>
        <v/>
      </c>
    </row>
    <row r="11339" spans="15:16" x14ac:dyDescent="0.15">
      <c r="O11339">
        <v>11338</v>
      </c>
      <c r="P11339" t="str">
        <f>IFERROR(IF(COUNTIF(個人情報!$BI$5:$BI$401,"登録番号" &amp; リスト!O11339)&gt;=1,"",IF(VLOOKUP(O11339,登録者リスト!$A$1:$D$43729,4,FALSE)=基本情報!$D$6,O11339,"")),"")</f>
        <v/>
      </c>
    </row>
    <row r="11340" spans="15:16" x14ac:dyDescent="0.15">
      <c r="O11340">
        <v>11339</v>
      </c>
      <c r="P11340" t="str">
        <f>IFERROR(IF(COUNTIF(個人情報!$BI$5:$BI$401,"登録番号" &amp; リスト!O11340)&gt;=1,"",IF(VLOOKUP(O11340,登録者リスト!$A$1:$D$43729,4,FALSE)=基本情報!$D$6,O11340,"")),"")</f>
        <v/>
      </c>
    </row>
    <row r="11341" spans="15:16" x14ac:dyDescent="0.15">
      <c r="O11341">
        <v>11340</v>
      </c>
      <c r="P11341" t="str">
        <f>IFERROR(IF(COUNTIF(個人情報!$BI$5:$BI$401,"登録番号" &amp; リスト!O11341)&gt;=1,"",IF(VLOOKUP(O11341,登録者リスト!$A$1:$D$43729,4,FALSE)=基本情報!$D$6,O11341,"")),"")</f>
        <v/>
      </c>
    </row>
    <row r="11342" spans="15:16" x14ac:dyDescent="0.15">
      <c r="O11342">
        <v>11341</v>
      </c>
      <c r="P11342" t="str">
        <f>IFERROR(IF(COUNTIF(個人情報!$BI$5:$BI$401,"登録番号" &amp; リスト!O11342)&gt;=1,"",IF(VLOOKUP(O11342,登録者リスト!$A$1:$D$43729,4,FALSE)=基本情報!$D$6,O11342,"")),"")</f>
        <v/>
      </c>
    </row>
    <row r="11343" spans="15:16" x14ac:dyDescent="0.15">
      <c r="O11343">
        <v>11342</v>
      </c>
      <c r="P11343" t="str">
        <f>IFERROR(IF(COUNTIF(個人情報!$BI$5:$BI$401,"登録番号" &amp; リスト!O11343)&gt;=1,"",IF(VLOOKUP(O11343,登録者リスト!$A$1:$D$43729,4,FALSE)=基本情報!$D$6,O11343,"")),"")</f>
        <v/>
      </c>
    </row>
    <row r="11344" spans="15:16" x14ac:dyDescent="0.15">
      <c r="O11344">
        <v>11343</v>
      </c>
      <c r="P11344" t="str">
        <f>IFERROR(IF(COUNTIF(個人情報!$BI$5:$BI$401,"登録番号" &amp; リスト!O11344)&gt;=1,"",IF(VLOOKUP(O11344,登録者リスト!$A$1:$D$43729,4,FALSE)=基本情報!$D$6,O11344,"")),"")</f>
        <v/>
      </c>
    </row>
    <row r="11345" spans="15:16" x14ac:dyDescent="0.15">
      <c r="O11345">
        <v>11344</v>
      </c>
      <c r="P11345" t="str">
        <f>IFERROR(IF(COUNTIF(個人情報!$BI$5:$BI$401,"登録番号" &amp; リスト!O11345)&gt;=1,"",IF(VLOOKUP(O11345,登録者リスト!$A$1:$D$43729,4,FALSE)=基本情報!$D$6,O11345,"")),"")</f>
        <v/>
      </c>
    </row>
    <row r="11346" spans="15:16" x14ac:dyDescent="0.15">
      <c r="O11346">
        <v>11345</v>
      </c>
      <c r="P11346" t="str">
        <f>IFERROR(IF(COUNTIF(個人情報!$BI$5:$BI$401,"登録番号" &amp; リスト!O11346)&gt;=1,"",IF(VLOOKUP(O11346,登録者リスト!$A$1:$D$43729,4,FALSE)=基本情報!$D$6,O11346,"")),"")</f>
        <v/>
      </c>
    </row>
    <row r="11347" spans="15:16" x14ac:dyDescent="0.15">
      <c r="O11347">
        <v>11346</v>
      </c>
      <c r="P11347" t="str">
        <f>IFERROR(IF(COUNTIF(個人情報!$BI$5:$BI$401,"登録番号" &amp; リスト!O11347)&gt;=1,"",IF(VLOOKUP(O11347,登録者リスト!$A$1:$D$43729,4,FALSE)=基本情報!$D$6,O11347,"")),"")</f>
        <v/>
      </c>
    </row>
    <row r="11348" spans="15:16" x14ac:dyDescent="0.15">
      <c r="O11348">
        <v>11347</v>
      </c>
      <c r="P11348" t="str">
        <f>IFERROR(IF(COUNTIF(個人情報!$BI$5:$BI$401,"登録番号" &amp; リスト!O11348)&gt;=1,"",IF(VLOOKUP(O11348,登録者リスト!$A$1:$D$43729,4,FALSE)=基本情報!$D$6,O11348,"")),"")</f>
        <v/>
      </c>
    </row>
    <row r="11349" spans="15:16" x14ac:dyDescent="0.15">
      <c r="O11349">
        <v>11348</v>
      </c>
      <c r="P11349" t="str">
        <f>IFERROR(IF(COUNTIF(個人情報!$BI$5:$BI$401,"登録番号" &amp; リスト!O11349)&gt;=1,"",IF(VLOOKUP(O11349,登録者リスト!$A$1:$D$43729,4,FALSE)=基本情報!$D$6,O11349,"")),"")</f>
        <v/>
      </c>
    </row>
    <row r="11350" spans="15:16" x14ac:dyDescent="0.15">
      <c r="O11350">
        <v>11349</v>
      </c>
      <c r="P11350" t="str">
        <f>IFERROR(IF(COUNTIF(個人情報!$BI$5:$BI$401,"登録番号" &amp; リスト!O11350)&gt;=1,"",IF(VLOOKUP(O11350,登録者リスト!$A$1:$D$43729,4,FALSE)=基本情報!$D$6,O11350,"")),"")</f>
        <v/>
      </c>
    </row>
    <row r="11351" spans="15:16" x14ac:dyDescent="0.15">
      <c r="O11351">
        <v>11350</v>
      </c>
      <c r="P11351" t="str">
        <f>IFERROR(IF(COUNTIF(個人情報!$BI$5:$BI$401,"登録番号" &amp; リスト!O11351)&gt;=1,"",IF(VLOOKUP(O11351,登録者リスト!$A$1:$D$43729,4,FALSE)=基本情報!$D$6,O11351,"")),"")</f>
        <v/>
      </c>
    </row>
    <row r="11352" spans="15:16" x14ac:dyDescent="0.15">
      <c r="O11352">
        <v>11351</v>
      </c>
      <c r="P11352" t="str">
        <f>IFERROR(IF(COUNTIF(個人情報!$BI$5:$BI$401,"登録番号" &amp; リスト!O11352)&gt;=1,"",IF(VLOOKUP(O11352,登録者リスト!$A$1:$D$43729,4,FALSE)=基本情報!$D$6,O11352,"")),"")</f>
        <v/>
      </c>
    </row>
    <row r="11353" spans="15:16" x14ac:dyDescent="0.15">
      <c r="O11353">
        <v>11352</v>
      </c>
      <c r="P11353" t="str">
        <f>IFERROR(IF(COUNTIF(個人情報!$BI$5:$BI$401,"登録番号" &amp; リスト!O11353)&gt;=1,"",IF(VLOOKUP(O11353,登録者リスト!$A$1:$D$43729,4,FALSE)=基本情報!$D$6,O11353,"")),"")</f>
        <v/>
      </c>
    </row>
    <row r="11354" spans="15:16" x14ac:dyDescent="0.15">
      <c r="O11354">
        <v>11353</v>
      </c>
      <c r="P11354" t="str">
        <f>IFERROR(IF(COUNTIF(個人情報!$BI$5:$BI$401,"登録番号" &amp; リスト!O11354)&gt;=1,"",IF(VLOOKUP(O11354,登録者リスト!$A$1:$D$43729,4,FALSE)=基本情報!$D$6,O11354,"")),"")</f>
        <v/>
      </c>
    </row>
    <row r="11355" spans="15:16" x14ac:dyDescent="0.15">
      <c r="O11355">
        <v>11354</v>
      </c>
      <c r="P11355" t="str">
        <f>IFERROR(IF(COUNTIF(個人情報!$BI$5:$BI$401,"登録番号" &amp; リスト!O11355)&gt;=1,"",IF(VLOOKUP(O11355,登録者リスト!$A$1:$D$43729,4,FALSE)=基本情報!$D$6,O11355,"")),"")</f>
        <v/>
      </c>
    </row>
    <row r="11356" spans="15:16" x14ac:dyDescent="0.15">
      <c r="O11356">
        <v>11355</v>
      </c>
      <c r="P11356" t="str">
        <f>IFERROR(IF(COUNTIF(個人情報!$BI$5:$BI$401,"登録番号" &amp; リスト!O11356)&gt;=1,"",IF(VLOOKUP(O11356,登録者リスト!$A$1:$D$43729,4,FALSE)=基本情報!$D$6,O11356,"")),"")</f>
        <v/>
      </c>
    </row>
    <row r="11357" spans="15:16" x14ac:dyDescent="0.15">
      <c r="O11357">
        <v>11356</v>
      </c>
      <c r="P11357" t="str">
        <f>IFERROR(IF(COUNTIF(個人情報!$BI$5:$BI$401,"登録番号" &amp; リスト!O11357)&gt;=1,"",IF(VLOOKUP(O11357,登録者リスト!$A$1:$D$43729,4,FALSE)=基本情報!$D$6,O11357,"")),"")</f>
        <v/>
      </c>
    </row>
    <row r="11358" spans="15:16" x14ac:dyDescent="0.15">
      <c r="O11358">
        <v>11357</v>
      </c>
      <c r="P11358" t="str">
        <f>IFERROR(IF(COUNTIF(個人情報!$BI$5:$BI$401,"登録番号" &amp; リスト!O11358)&gt;=1,"",IF(VLOOKUP(O11358,登録者リスト!$A$1:$D$43729,4,FALSE)=基本情報!$D$6,O11358,"")),"")</f>
        <v/>
      </c>
    </row>
    <row r="11359" spans="15:16" x14ac:dyDescent="0.15">
      <c r="O11359">
        <v>11358</v>
      </c>
      <c r="P11359" t="str">
        <f>IFERROR(IF(COUNTIF(個人情報!$BI$5:$BI$401,"登録番号" &amp; リスト!O11359)&gt;=1,"",IF(VLOOKUP(O11359,登録者リスト!$A$1:$D$43729,4,FALSE)=基本情報!$D$6,O11359,"")),"")</f>
        <v/>
      </c>
    </row>
    <row r="11360" spans="15:16" x14ac:dyDescent="0.15">
      <c r="O11360">
        <v>11359</v>
      </c>
      <c r="P11360" t="str">
        <f>IFERROR(IF(COUNTIF(個人情報!$BI$5:$BI$401,"登録番号" &amp; リスト!O11360)&gt;=1,"",IF(VLOOKUP(O11360,登録者リスト!$A$1:$D$43729,4,FALSE)=基本情報!$D$6,O11360,"")),"")</f>
        <v/>
      </c>
    </row>
    <row r="11361" spans="15:16" x14ac:dyDescent="0.15">
      <c r="O11361">
        <v>11360</v>
      </c>
      <c r="P11361" t="str">
        <f>IFERROR(IF(COUNTIF(個人情報!$BI$5:$BI$401,"登録番号" &amp; リスト!O11361)&gt;=1,"",IF(VLOOKUP(O11361,登録者リスト!$A$1:$D$43729,4,FALSE)=基本情報!$D$6,O11361,"")),"")</f>
        <v/>
      </c>
    </row>
    <row r="11362" spans="15:16" x14ac:dyDescent="0.15">
      <c r="O11362">
        <v>11361</v>
      </c>
      <c r="P11362" t="str">
        <f>IFERROR(IF(COUNTIF(個人情報!$BI$5:$BI$401,"登録番号" &amp; リスト!O11362)&gt;=1,"",IF(VLOOKUP(O11362,登録者リスト!$A$1:$D$43729,4,FALSE)=基本情報!$D$6,O11362,"")),"")</f>
        <v/>
      </c>
    </row>
    <row r="11363" spans="15:16" x14ac:dyDescent="0.15">
      <c r="O11363">
        <v>11362</v>
      </c>
      <c r="P11363" t="str">
        <f>IFERROR(IF(COUNTIF(個人情報!$BI$5:$BI$401,"登録番号" &amp; リスト!O11363)&gt;=1,"",IF(VLOOKUP(O11363,登録者リスト!$A$1:$D$43729,4,FALSE)=基本情報!$D$6,O11363,"")),"")</f>
        <v/>
      </c>
    </row>
    <row r="11364" spans="15:16" x14ac:dyDescent="0.15">
      <c r="O11364">
        <v>11363</v>
      </c>
      <c r="P11364" t="str">
        <f>IFERROR(IF(COUNTIF(個人情報!$BI$5:$BI$401,"登録番号" &amp; リスト!O11364)&gt;=1,"",IF(VLOOKUP(O11364,登録者リスト!$A$1:$D$43729,4,FALSE)=基本情報!$D$6,O11364,"")),"")</f>
        <v/>
      </c>
    </row>
    <row r="11365" spans="15:16" x14ac:dyDescent="0.15">
      <c r="O11365">
        <v>11364</v>
      </c>
      <c r="P11365" t="str">
        <f>IFERROR(IF(COUNTIF(個人情報!$BI$5:$BI$401,"登録番号" &amp; リスト!O11365)&gt;=1,"",IF(VLOOKUP(O11365,登録者リスト!$A$1:$D$43729,4,FALSE)=基本情報!$D$6,O11365,"")),"")</f>
        <v/>
      </c>
    </row>
    <row r="11366" spans="15:16" x14ac:dyDescent="0.15">
      <c r="O11366">
        <v>11365</v>
      </c>
      <c r="P11366" t="str">
        <f>IFERROR(IF(COUNTIF(個人情報!$BI$5:$BI$401,"登録番号" &amp; リスト!O11366)&gt;=1,"",IF(VLOOKUP(O11366,登録者リスト!$A$1:$D$43729,4,FALSE)=基本情報!$D$6,O11366,"")),"")</f>
        <v/>
      </c>
    </row>
    <row r="11367" spans="15:16" x14ac:dyDescent="0.15">
      <c r="O11367">
        <v>11366</v>
      </c>
      <c r="P11367" t="str">
        <f>IFERROR(IF(COUNTIF(個人情報!$BI$5:$BI$401,"登録番号" &amp; リスト!O11367)&gt;=1,"",IF(VLOOKUP(O11367,登録者リスト!$A$1:$D$43729,4,FALSE)=基本情報!$D$6,O11367,"")),"")</f>
        <v/>
      </c>
    </row>
    <row r="11368" spans="15:16" x14ac:dyDescent="0.15">
      <c r="O11368">
        <v>11367</v>
      </c>
      <c r="P11368" t="str">
        <f>IFERROR(IF(COUNTIF(個人情報!$BI$5:$BI$401,"登録番号" &amp; リスト!O11368)&gt;=1,"",IF(VLOOKUP(O11368,登録者リスト!$A$1:$D$43729,4,FALSE)=基本情報!$D$6,O11368,"")),"")</f>
        <v/>
      </c>
    </row>
    <row r="11369" spans="15:16" x14ac:dyDescent="0.15">
      <c r="O11369">
        <v>11368</v>
      </c>
      <c r="P11369" t="str">
        <f>IFERROR(IF(COUNTIF(個人情報!$BI$5:$BI$401,"登録番号" &amp; リスト!O11369)&gt;=1,"",IF(VLOOKUP(O11369,登録者リスト!$A$1:$D$43729,4,FALSE)=基本情報!$D$6,O11369,"")),"")</f>
        <v/>
      </c>
    </row>
    <row r="11370" spans="15:16" x14ac:dyDescent="0.15">
      <c r="O11370">
        <v>11369</v>
      </c>
      <c r="P11370" t="str">
        <f>IFERROR(IF(COUNTIF(個人情報!$BI$5:$BI$401,"登録番号" &amp; リスト!O11370)&gt;=1,"",IF(VLOOKUP(O11370,登録者リスト!$A$1:$D$43729,4,FALSE)=基本情報!$D$6,O11370,"")),"")</f>
        <v/>
      </c>
    </row>
    <row r="11371" spans="15:16" x14ac:dyDescent="0.15">
      <c r="O11371">
        <v>11370</v>
      </c>
      <c r="P11371" t="str">
        <f>IFERROR(IF(COUNTIF(個人情報!$BI$5:$BI$401,"登録番号" &amp; リスト!O11371)&gt;=1,"",IF(VLOOKUP(O11371,登録者リスト!$A$1:$D$43729,4,FALSE)=基本情報!$D$6,O11371,"")),"")</f>
        <v/>
      </c>
    </row>
    <row r="11372" spans="15:16" x14ac:dyDescent="0.15">
      <c r="O11372">
        <v>11371</v>
      </c>
      <c r="P11372" t="str">
        <f>IFERROR(IF(COUNTIF(個人情報!$BI$5:$BI$401,"登録番号" &amp; リスト!O11372)&gt;=1,"",IF(VLOOKUP(O11372,登録者リスト!$A$1:$D$43729,4,FALSE)=基本情報!$D$6,O11372,"")),"")</f>
        <v/>
      </c>
    </row>
    <row r="11373" spans="15:16" x14ac:dyDescent="0.15">
      <c r="O11373">
        <v>11372</v>
      </c>
      <c r="P11373" t="str">
        <f>IFERROR(IF(COUNTIF(個人情報!$BI$5:$BI$401,"登録番号" &amp; リスト!O11373)&gt;=1,"",IF(VLOOKUP(O11373,登録者リスト!$A$1:$D$43729,4,FALSE)=基本情報!$D$6,O11373,"")),"")</f>
        <v/>
      </c>
    </row>
    <row r="11374" spans="15:16" x14ac:dyDescent="0.15">
      <c r="O11374">
        <v>11373</v>
      </c>
      <c r="P11374" t="str">
        <f>IFERROR(IF(COUNTIF(個人情報!$BI$5:$BI$401,"登録番号" &amp; リスト!O11374)&gt;=1,"",IF(VLOOKUP(O11374,登録者リスト!$A$1:$D$43729,4,FALSE)=基本情報!$D$6,O11374,"")),"")</f>
        <v/>
      </c>
    </row>
    <row r="11375" spans="15:16" x14ac:dyDescent="0.15">
      <c r="O11375">
        <v>11374</v>
      </c>
      <c r="P11375" t="str">
        <f>IFERROR(IF(COUNTIF(個人情報!$BI$5:$BI$401,"登録番号" &amp; リスト!O11375)&gt;=1,"",IF(VLOOKUP(O11375,登録者リスト!$A$1:$D$43729,4,FALSE)=基本情報!$D$6,O11375,"")),"")</f>
        <v/>
      </c>
    </row>
    <row r="11376" spans="15:16" x14ac:dyDescent="0.15">
      <c r="O11376">
        <v>11375</v>
      </c>
      <c r="P11376" t="str">
        <f>IFERROR(IF(COUNTIF(個人情報!$BI$5:$BI$401,"登録番号" &amp; リスト!O11376)&gt;=1,"",IF(VLOOKUP(O11376,登録者リスト!$A$1:$D$43729,4,FALSE)=基本情報!$D$6,O11376,"")),"")</f>
        <v/>
      </c>
    </row>
    <row r="11377" spans="15:16" x14ac:dyDescent="0.15">
      <c r="O11377">
        <v>11376</v>
      </c>
      <c r="P11377" t="str">
        <f>IFERROR(IF(COUNTIF(個人情報!$BI$5:$BI$401,"登録番号" &amp; リスト!O11377)&gt;=1,"",IF(VLOOKUP(O11377,登録者リスト!$A$1:$D$43729,4,FALSE)=基本情報!$D$6,O11377,"")),"")</f>
        <v/>
      </c>
    </row>
    <row r="11378" spans="15:16" x14ac:dyDescent="0.15">
      <c r="O11378">
        <v>11377</v>
      </c>
      <c r="P11378" t="str">
        <f>IFERROR(IF(COUNTIF(個人情報!$BI$5:$BI$401,"登録番号" &amp; リスト!O11378)&gt;=1,"",IF(VLOOKUP(O11378,登録者リスト!$A$1:$D$43729,4,FALSE)=基本情報!$D$6,O11378,"")),"")</f>
        <v/>
      </c>
    </row>
    <row r="11379" spans="15:16" x14ac:dyDescent="0.15">
      <c r="O11379">
        <v>11378</v>
      </c>
      <c r="P11379" t="str">
        <f>IFERROR(IF(COUNTIF(個人情報!$BI$5:$BI$401,"登録番号" &amp; リスト!O11379)&gt;=1,"",IF(VLOOKUP(O11379,登録者リスト!$A$1:$D$43729,4,FALSE)=基本情報!$D$6,O11379,"")),"")</f>
        <v/>
      </c>
    </row>
    <row r="11380" spans="15:16" x14ac:dyDescent="0.15">
      <c r="O11380">
        <v>11379</v>
      </c>
      <c r="P11380" t="str">
        <f>IFERROR(IF(COUNTIF(個人情報!$BI$5:$BI$401,"登録番号" &amp; リスト!O11380)&gt;=1,"",IF(VLOOKUP(O11380,登録者リスト!$A$1:$D$43729,4,FALSE)=基本情報!$D$6,O11380,"")),"")</f>
        <v/>
      </c>
    </row>
    <row r="11381" spans="15:16" x14ac:dyDescent="0.15">
      <c r="O11381">
        <v>11380</v>
      </c>
      <c r="P11381" t="str">
        <f>IFERROR(IF(COUNTIF(個人情報!$BI$5:$BI$401,"登録番号" &amp; リスト!O11381)&gt;=1,"",IF(VLOOKUP(O11381,登録者リスト!$A$1:$D$43729,4,FALSE)=基本情報!$D$6,O11381,"")),"")</f>
        <v/>
      </c>
    </row>
    <row r="11382" spans="15:16" x14ac:dyDescent="0.15">
      <c r="O11382">
        <v>11381</v>
      </c>
      <c r="P11382" t="str">
        <f>IFERROR(IF(COUNTIF(個人情報!$BI$5:$BI$401,"登録番号" &amp; リスト!O11382)&gt;=1,"",IF(VLOOKUP(O11382,登録者リスト!$A$1:$D$43729,4,FALSE)=基本情報!$D$6,O11382,"")),"")</f>
        <v/>
      </c>
    </row>
    <row r="11383" spans="15:16" x14ac:dyDescent="0.15">
      <c r="O11383">
        <v>11382</v>
      </c>
      <c r="P11383" t="str">
        <f>IFERROR(IF(COUNTIF(個人情報!$BI$5:$BI$401,"登録番号" &amp; リスト!O11383)&gt;=1,"",IF(VLOOKUP(O11383,登録者リスト!$A$1:$D$43729,4,FALSE)=基本情報!$D$6,O11383,"")),"")</f>
        <v/>
      </c>
    </row>
    <row r="11384" spans="15:16" x14ac:dyDescent="0.15">
      <c r="O11384">
        <v>11383</v>
      </c>
      <c r="P11384" t="str">
        <f>IFERROR(IF(COUNTIF(個人情報!$BI$5:$BI$401,"登録番号" &amp; リスト!O11384)&gt;=1,"",IF(VLOOKUP(O11384,登録者リスト!$A$1:$D$43729,4,FALSE)=基本情報!$D$6,O11384,"")),"")</f>
        <v/>
      </c>
    </row>
    <row r="11385" spans="15:16" x14ac:dyDescent="0.15">
      <c r="O11385">
        <v>11384</v>
      </c>
      <c r="P11385" t="str">
        <f>IFERROR(IF(COUNTIF(個人情報!$BI$5:$BI$401,"登録番号" &amp; リスト!O11385)&gt;=1,"",IF(VLOOKUP(O11385,登録者リスト!$A$1:$D$43729,4,FALSE)=基本情報!$D$6,O11385,"")),"")</f>
        <v/>
      </c>
    </row>
    <row r="11386" spans="15:16" x14ac:dyDescent="0.15">
      <c r="O11386">
        <v>11385</v>
      </c>
      <c r="P11386" t="str">
        <f>IFERROR(IF(COUNTIF(個人情報!$BI$5:$BI$401,"登録番号" &amp; リスト!O11386)&gt;=1,"",IF(VLOOKUP(O11386,登録者リスト!$A$1:$D$43729,4,FALSE)=基本情報!$D$6,O11386,"")),"")</f>
        <v/>
      </c>
    </row>
    <row r="11387" spans="15:16" x14ac:dyDescent="0.15">
      <c r="O11387">
        <v>11386</v>
      </c>
      <c r="P11387" t="str">
        <f>IFERROR(IF(COUNTIF(個人情報!$BI$5:$BI$401,"登録番号" &amp; リスト!O11387)&gt;=1,"",IF(VLOOKUP(O11387,登録者リスト!$A$1:$D$43729,4,FALSE)=基本情報!$D$6,O11387,"")),"")</f>
        <v/>
      </c>
    </row>
    <row r="11388" spans="15:16" x14ac:dyDescent="0.15">
      <c r="O11388">
        <v>11387</v>
      </c>
      <c r="P11388" t="str">
        <f>IFERROR(IF(COUNTIF(個人情報!$BI$5:$BI$401,"登録番号" &amp; リスト!O11388)&gt;=1,"",IF(VLOOKUP(O11388,登録者リスト!$A$1:$D$43729,4,FALSE)=基本情報!$D$6,O11388,"")),"")</f>
        <v/>
      </c>
    </row>
    <row r="11389" spans="15:16" x14ac:dyDescent="0.15">
      <c r="O11389">
        <v>11388</v>
      </c>
      <c r="P11389" t="str">
        <f>IFERROR(IF(COUNTIF(個人情報!$BI$5:$BI$401,"登録番号" &amp; リスト!O11389)&gt;=1,"",IF(VLOOKUP(O11389,登録者リスト!$A$1:$D$43729,4,FALSE)=基本情報!$D$6,O11389,"")),"")</f>
        <v/>
      </c>
    </row>
    <row r="11390" spans="15:16" x14ac:dyDescent="0.15">
      <c r="O11390">
        <v>11389</v>
      </c>
      <c r="P11390" t="str">
        <f>IFERROR(IF(COUNTIF(個人情報!$BI$5:$BI$401,"登録番号" &amp; リスト!O11390)&gt;=1,"",IF(VLOOKUP(O11390,登録者リスト!$A$1:$D$43729,4,FALSE)=基本情報!$D$6,O11390,"")),"")</f>
        <v/>
      </c>
    </row>
    <row r="11391" spans="15:16" x14ac:dyDescent="0.15">
      <c r="O11391">
        <v>11390</v>
      </c>
      <c r="P11391" t="str">
        <f>IFERROR(IF(COUNTIF(個人情報!$BI$5:$BI$401,"登録番号" &amp; リスト!O11391)&gt;=1,"",IF(VLOOKUP(O11391,登録者リスト!$A$1:$D$43729,4,FALSE)=基本情報!$D$6,O11391,"")),"")</f>
        <v/>
      </c>
    </row>
    <row r="11392" spans="15:16" x14ac:dyDescent="0.15">
      <c r="O11392">
        <v>11391</v>
      </c>
      <c r="P11392" t="str">
        <f>IFERROR(IF(COUNTIF(個人情報!$BI$5:$BI$401,"登録番号" &amp; リスト!O11392)&gt;=1,"",IF(VLOOKUP(O11392,登録者リスト!$A$1:$D$43729,4,FALSE)=基本情報!$D$6,O11392,"")),"")</f>
        <v/>
      </c>
    </row>
    <row r="11393" spans="15:16" x14ac:dyDescent="0.15">
      <c r="O11393">
        <v>11392</v>
      </c>
      <c r="P11393" t="str">
        <f>IFERROR(IF(COUNTIF(個人情報!$BI$5:$BI$401,"登録番号" &amp; リスト!O11393)&gt;=1,"",IF(VLOOKUP(O11393,登録者リスト!$A$1:$D$43729,4,FALSE)=基本情報!$D$6,O11393,"")),"")</f>
        <v/>
      </c>
    </row>
    <row r="11394" spans="15:16" x14ac:dyDescent="0.15">
      <c r="O11394">
        <v>11393</v>
      </c>
      <c r="P11394" t="str">
        <f>IFERROR(IF(COUNTIF(個人情報!$BI$5:$BI$401,"登録番号" &amp; リスト!O11394)&gt;=1,"",IF(VLOOKUP(O11394,登録者リスト!$A$1:$D$43729,4,FALSE)=基本情報!$D$6,O11394,"")),"")</f>
        <v/>
      </c>
    </row>
    <row r="11395" spans="15:16" x14ac:dyDescent="0.15">
      <c r="O11395">
        <v>11394</v>
      </c>
      <c r="P11395" t="str">
        <f>IFERROR(IF(COUNTIF(個人情報!$BI$5:$BI$401,"登録番号" &amp; リスト!O11395)&gt;=1,"",IF(VLOOKUP(O11395,登録者リスト!$A$1:$D$43729,4,FALSE)=基本情報!$D$6,O11395,"")),"")</f>
        <v/>
      </c>
    </row>
    <row r="11396" spans="15:16" x14ac:dyDescent="0.15">
      <c r="O11396">
        <v>11395</v>
      </c>
      <c r="P11396" t="str">
        <f>IFERROR(IF(COUNTIF(個人情報!$BI$5:$BI$401,"登録番号" &amp; リスト!O11396)&gt;=1,"",IF(VLOOKUP(O11396,登録者リスト!$A$1:$D$43729,4,FALSE)=基本情報!$D$6,O11396,"")),"")</f>
        <v/>
      </c>
    </row>
    <row r="11397" spans="15:16" x14ac:dyDescent="0.15">
      <c r="O11397">
        <v>11396</v>
      </c>
      <c r="P11397" t="str">
        <f>IFERROR(IF(COUNTIF(個人情報!$BI$5:$BI$401,"登録番号" &amp; リスト!O11397)&gt;=1,"",IF(VLOOKUP(O11397,登録者リスト!$A$1:$D$43729,4,FALSE)=基本情報!$D$6,O11397,"")),"")</f>
        <v/>
      </c>
    </row>
    <row r="11398" spans="15:16" x14ac:dyDescent="0.15">
      <c r="O11398">
        <v>11397</v>
      </c>
      <c r="P11398" t="str">
        <f>IFERROR(IF(COUNTIF(個人情報!$BI$5:$BI$401,"登録番号" &amp; リスト!O11398)&gt;=1,"",IF(VLOOKUP(O11398,登録者リスト!$A$1:$D$43729,4,FALSE)=基本情報!$D$6,O11398,"")),"")</f>
        <v/>
      </c>
    </row>
    <row r="11399" spans="15:16" x14ac:dyDescent="0.15">
      <c r="O11399">
        <v>11398</v>
      </c>
      <c r="P11399" t="str">
        <f>IFERROR(IF(COUNTIF(個人情報!$BI$5:$BI$401,"登録番号" &amp; リスト!O11399)&gt;=1,"",IF(VLOOKUP(O11399,登録者リスト!$A$1:$D$43729,4,FALSE)=基本情報!$D$6,O11399,"")),"")</f>
        <v/>
      </c>
    </row>
    <row r="11400" spans="15:16" x14ac:dyDescent="0.15">
      <c r="O11400">
        <v>11399</v>
      </c>
      <c r="P11400" t="str">
        <f>IFERROR(IF(COUNTIF(個人情報!$BI$5:$BI$401,"登録番号" &amp; リスト!O11400)&gt;=1,"",IF(VLOOKUP(O11400,登録者リスト!$A$1:$D$43729,4,FALSE)=基本情報!$D$6,O11400,"")),"")</f>
        <v/>
      </c>
    </row>
    <row r="11401" spans="15:16" x14ac:dyDescent="0.15">
      <c r="O11401">
        <v>11400</v>
      </c>
      <c r="P11401" t="str">
        <f>IFERROR(IF(COUNTIF(個人情報!$BI$5:$BI$401,"登録番号" &amp; リスト!O11401)&gt;=1,"",IF(VLOOKUP(O11401,登録者リスト!$A$1:$D$43729,4,FALSE)=基本情報!$D$6,O11401,"")),"")</f>
        <v/>
      </c>
    </row>
    <row r="11402" spans="15:16" x14ac:dyDescent="0.15">
      <c r="O11402">
        <v>11401</v>
      </c>
      <c r="P11402" t="str">
        <f>IFERROR(IF(COUNTIF(個人情報!$BI$5:$BI$401,"登録番号" &amp; リスト!O11402)&gt;=1,"",IF(VLOOKUP(O11402,登録者リスト!$A$1:$D$43729,4,FALSE)=基本情報!$D$6,O11402,"")),"")</f>
        <v/>
      </c>
    </row>
    <row r="11403" spans="15:16" x14ac:dyDescent="0.15">
      <c r="O11403">
        <v>11402</v>
      </c>
      <c r="P11403" t="str">
        <f>IFERROR(IF(COUNTIF(個人情報!$BI$5:$BI$401,"登録番号" &amp; リスト!O11403)&gt;=1,"",IF(VLOOKUP(O11403,登録者リスト!$A$1:$D$43729,4,FALSE)=基本情報!$D$6,O11403,"")),"")</f>
        <v/>
      </c>
    </row>
    <row r="11404" spans="15:16" x14ac:dyDescent="0.15">
      <c r="O11404">
        <v>11403</v>
      </c>
      <c r="P11404" t="str">
        <f>IFERROR(IF(COUNTIF(個人情報!$BI$5:$BI$401,"登録番号" &amp; リスト!O11404)&gt;=1,"",IF(VLOOKUP(O11404,登録者リスト!$A$1:$D$43729,4,FALSE)=基本情報!$D$6,O11404,"")),"")</f>
        <v/>
      </c>
    </row>
    <row r="11405" spans="15:16" x14ac:dyDescent="0.15">
      <c r="O11405">
        <v>11404</v>
      </c>
      <c r="P11405" t="str">
        <f>IFERROR(IF(COUNTIF(個人情報!$BI$5:$BI$401,"登録番号" &amp; リスト!O11405)&gt;=1,"",IF(VLOOKUP(O11405,登録者リスト!$A$1:$D$43729,4,FALSE)=基本情報!$D$6,O11405,"")),"")</f>
        <v/>
      </c>
    </row>
    <row r="11406" spans="15:16" x14ac:dyDescent="0.15">
      <c r="O11406">
        <v>11405</v>
      </c>
      <c r="P11406" t="str">
        <f>IFERROR(IF(COUNTIF(個人情報!$BI$5:$BI$401,"登録番号" &amp; リスト!O11406)&gt;=1,"",IF(VLOOKUP(O11406,登録者リスト!$A$1:$D$43729,4,FALSE)=基本情報!$D$6,O11406,"")),"")</f>
        <v/>
      </c>
    </row>
    <row r="11407" spans="15:16" x14ac:dyDescent="0.15">
      <c r="O11407">
        <v>11406</v>
      </c>
      <c r="P11407" t="str">
        <f>IFERROR(IF(COUNTIF(個人情報!$BI$5:$BI$401,"登録番号" &amp; リスト!O11407)&gt;=1,"",IF(VLOOKUP(O11407,登録者リスト!$A$1:$D$43729,4,FALSE)=基本情報!$D$6,O11407,"")),"")</f>
        <v/>
      </c>
    </row>
    <row r="11408" spans="15:16" x14ac:dyDescent="0.15">
      <c r="O11408">
        <v>11407</v>
      </c>
      <c r="P11408" t="str">
        <f>IFERROR(IF(COUNTIF(個人情報!$BI$5:$BI$401,"登録番号" &amp; リスト!O11408)&gt;=1,"",IF(VLOOKUP(O11408,登録者リスト!$A$1:$D$43729,4,FALSE)=基本情報!$D$6,O11408,"")),"")</f>
        <v/>
      </c>
    </row>
    <row r="11409" spans="15:16" x14ac:dyDescent="0.15">
      <c r="O11409">
        <v>11408</v>
      </c>
      <c r="P11409" t="str">
        <f>IFERROR(IF(COUNTIF(個人情報!$BI$5:$BI$401,"登録番号" &amp; リスト!O11409)&gt;=1,"",IF(VLOOKUP(O11409,登録者リスト!$A$1:$D$43729,4,FALSE)=基本情報!$D$6,O11409,"")),"")</f>
        <v/>
      </c>
    </row>
    <row r="11410" spans="15:16" x14ac:dyDescent="0.15">
      <c r="O11410">
        <v>11409</v>
      </c>
      <c r="P11410" t="str">
        <f>IFERROR(IF(COUNTIF(個人情報!$BI$5:$BI$401,"登録番号" &amp; リスト!O11410)&gt;=1,"",IF(VLOOKUP(O11410,登録者リスト!$A$1:$D$43729,4,FALSE)=基本情報!$D$6,O11410,"")),"")</f>
        <v/>
      </c>
    </row>
    <row r="11411" spans="15:16" x14ac:dyDescent="0.15">
      <c r="O11411">
        <v>11410</v>
      </c>
      <c r="P11411" t="str">
        <f>IFERROR(IF(COUNTIF(個人情報!$BI$5:$BI$401,"登録番号" &amp; リスト!O11411)&gt;=1,"",IF(VLOOKUP(O11411,登録者リスト!$A$1:$D$43729,4,FALSE)=基本情報!$D$6,O11411,"")),"")</f>
        <v/>
      </c>
    </row>
    <row r="11412" spans="15:16" x14ac:dyDescent="0.15">
      <c r="O11412">
        <v>11411</v>
      </c>
      <c r="P11412" t="str">
        <f>IFERROR(IF(COUNTIF(個人情報!$BI$5:$BI$401,"登録番号" &amp; リスト!O11412)&gt;=1,"",IF(VLOOKUP(O11412,登録者リスト!$A$1:$D$43729,4,FALSE)=基本情報!$D$6,O11412,"")),"")</f>
        <v/>
      </c>
    </row>
    <row r="11413" spans="15:16" x14ac:dyDescent="0.15">
      <c r="O11413">
        <v>11412</v>
      </c>
      <c r="P11413" t="str">
        <f>IFERROR(IF(COUNTIF(個人情報!$BI$5:$BI$401,"登録番号" &amp; リスト!O11413)&gt;=1,"",IF(VLOOKUP(O11413,登録者リスト!$A$1:$D$43729,4,FALSE)=基本情報!$D$6,O11413,"")),"")</f>
        <v/>
      </c>
    </row>
    <row r="11414" spans="15:16" x14ac:dyDescent="0.15">
      <c r="O11414">
        <v>11413</v>
      </c>
      <c r="P11414" t="str">
        <f>IFERROR(IF(COUNTIF(個人情報!$BI$5:$BI$401,"登録番号" &amp; リスト!O11414)&gt;=1,"",IF(VLOOKUP(O11414,登録者リスト!$A$1:$D$43729,4,FALSE)=基本情報!$D$6,O11414,"")),"")</f>
        <v/>
      </c>
    </row>
    <row r="11415" spans="15:16" x14ac:dyDescent="0.15">
      <c r="O11415">
        <v>11414</v>
      </c>
      <c r="P11415" t="str">
        <f>IFERROR(IF(COUNTIF(個人情報!$BI$5:$BI$401,"登録番号" &amp; リスト!O11415)&gt;=1,"",IF(VLOOKUP(O11415,登録者リスト!$A$1:$D$43729,4,FALSE)=基本情報!$D$6,O11415,"")),"")</f>
        <v/>
      </c>
    </row>
    <row r="11416" spans="15:16" x14ac:dyDescent="0.15">
      <c r="O11416">
        <v>11415</v>
      </c>
      <c r="P11416" t="str">
        <f>IFERROR(IF(COUNTIF(個人情報!$BI$5:$BI$401,"登録番号" &amp; リスト!O11416)&gt;=1,"",IF(VLOOKUP(O11416,登録者リスト!$A$1:$D$43729,4,FALSE)=基本情報!$D$6,O11416,"")),"")</f>
        <v/>
      </c>
    </row>
    <row r="11417" spans="15:16" x14ac:dyDescent="0.15">
      <c r="O11417">
        <v>11416</v>
      </c>
      <c r="P11417" t="str">
        <f>IFERROR(IF(COUNTIF(個人情報!$BI$5:$BI$401,"登録番号" &amp; リスト!O11417)&gt;=1,"",IF(VLOOKUP(O11417,登録者リスト!$A$1:$D$43729,4,FALSE)=基本情報!$D$6,O11417,"")),"")</f>
        <v/>
      </c>
    </row>
    <row r="11418" spans="15:16" x14ac:dyDescent="0.15">
      <c r="O11418">
        <v>11417</v>
      </c>
      <c r="P11418" t="str">
        <f>IFERROR(IF(COUNTIF(個人情報!$BI$5:$BI$401,"登録番号" &amp; リスト!O11418)&gt;=1,"",IF(VLOOKUP(O11418,登録者リスト!$A$1:$D$43729,4,FALSE)=基本情報!$D$6,O11418,"")),"")</f>
        <v/>
      </c>
    </row>
    <row r="11419" spans="15:16" x14ac:dyDescent="0.15">
      <c r="O11419">
        <v>11418</v>
      </c>
      <c r="P11419" t="str">
        <f>IFERROR(IF(COUNTIF(個人情報!$BI$5:$BI$401,"登録番号" &amp; リスト!O11419)&gt;=1,"",IF(VLOOKUP(O11419,登録者リスト!$A$1:$D$43729,4,FALSE)=基本情報!$D$6,O11419,"")),"")</f>
        <v/>
      </c>
    </row>
    <row r="11420" spans="15:16" x14ac:dyDescent="0.15">
      <c r="O11420">
        <v>11419</v>
      </c>
      <c r="P11420" t="str">
        <f>IFERROR(IF(COUNTIF(個人情報!$BI$5:$BI$401,"登録番号" &amp; リスト!O11420)&gt;=1,"",IF(VLOOKUP(O11420,登録者リスト!$A$1:$D$43729,4,FALSE)=基本情報!$D$6,O11420,"")),"")</f>
        <v/>
      </c>
    </row>
    <row r="11421" spans="15:16" x14ac:dyDescent="0.15">
      <c r="O11421">
        <v>11420</v>
      </c>
      <c r="P11421" t="str">
        <f>IFERROR(IF(COUNTIF(個人情報!$BI$5:$BI$401,"登録番号" &amp; リスト!O11421)&gt;=1,"",IF(VLOOKUP(O11421,登録者リスト!$A$1:$D$43729,4,FALSE)=基本情報!$D$6,O11421,"")),"")</f>
        <v/>
      </c>
    </row>
    <row r="11422" spans="15:16" x14ac:dyDescent="0.15">
      <c r="O11422">
        <v>11421</v>
      </c>
      <c r="P11422" t="str">
        <f>IFERROR(IF(COUNTIF(個人情報!$BI$5:$BI$401,"登録番号" &amp; リスト!O11422)&gt;=1,"",IF(VLOOKUP(O11422,登録者リスト!$A$1:$D$43729,4,FALSE)=基本情報!$D$6,O11422,"")),"")</f>
        <v/>
      </c>
    </row>
    <row r="11423" spans="15:16" x14ac:dyDescent="0.15">
      <c r="O11423">
        <v>11422</v>
      </c>
      <c r="P11423" t="str">
        <f>IFERROR(IF(COUNTIF(個人情報!$BI$5:$BI$401,"登録番号" &amp; リスト!O11423)&gt;=1,"",IF(VLOOKUP(O11423,登録者リスト!$A$1:$D$43729,4,FALSE)=基本情報!$D$6,O11423,"")),"")</f>
        <v/>
      </c>
    </row>
    <row r="11424" spans="15:16" x14ac:dyDescent="0.15">
      <c r="O11424">
        <v>11423</v>
      </c>
      <c r="P11424" t="str">
        <f>IFERROR(IF(COUNTIF(個人情報!$BI$5:$BI$401,"登録番号" &amp; リスト!O11424)&gt;=1,"",IF(VLOOKUP(O11424,登録者リスト!$A$1:$D$43729,4,FALSE)=基本情報!$D$6,O11424,"")),"")</f>
        <v/>
      </c>
    </row>
    <row r="11425" spans="15:16" x14ac:dyDescent="0.15">
      <c r="O11425">
        <v>11424</v>
      </c>
      <c r="P11425" t="str">
        <f>IFERROR(IF(COUNTIF(個人情報!$BI$5:$BI$401,"登録番号" &amp; リスト!O11425)&gt;=1,"",IF(VLOOKUP(O11425,登録者リスト!$A$1:$D$43729,4,FALSE)=基本情報!$D$6,O11425,"")),"")</f>
        <v/>
      </c>
    </row>
    <row r="11426" spans="15:16" x14ac:dyDescent="0.15">
      <c r="O11426">
        <v>11425</v>
      </c>
      <c r="P11426" t="str">
        <f>IFERROR(IF(COUNTIF(個人情報!$BI$5:$BI$401,"登録番号" &amp; リスト!O11426)&gt;=1,"",IF(VLOOKUP(O11426,登録者リスト!$A$1:$D$43729,4,FALSE)=基本情報!$D$6,O11426,"")),"")</f>
        <v/>
      </c>
    </row>
    <row r="11427" spans="15:16" x14ac:dyDescent="0.15">
      <c r="O11427">
        <v>11426</v>
      </c>
      <c r="P11427" t="str">
        <f>IFERROR(IF(COUNTIF(個人情報!$BI$5:$BI$401,"登録番号" &amp; リスト!O11427)&gt;=1,"",IF(VLOOKUP(O11427,登録者リスト!$A$1:$D$43729,4,FALSE)=基本情報!$D$6,O11427,"")),"")</f>
        <v/>
      </c>
    </row>
    <row r="11428" spans="15:16" x14ac:dyDescent="0.15">
      <c r="O11428">
        <v>11427</v>
      </c>
      <c r="P11428" t="str">
        <f>IFERROR(IF(COUNTIF(個人情報!$BI$5:$BI$401,"登録番号" &amp; リスト!O11428)&gt;=1,"",IF(VLOOKUP(O11428,登録者リスト!$A$1:$D$43729,4,FALSE)=基本情報!$D$6,O11428,"")),"")</f>
        <v/>
      </c>
    </row>
    <row r="11429" spans="15:16" x14ac:dyDescent="0.15">
      <c r="O11429">
        <v>11428</v>
      </c>
      <c r="P11429" t="str">
        <f>IFERROR(IF(COUNTIF(個人情報!$BI$5:$BI$401,"登録番号" &amp; リスト!O11429)&gt;=1,"",IF(VLOOKUP(O11429,登録者リスト!$A$1:$D$43729,4,FALSE)=基本情報!$D$6,O11429,"")),"")</f>
        <v/>
      </c>
    </row>
    <row r="11430" spans="15:16" x14ac:dyDescent="0.15">
      <c r="O11430">
        <v>11429</v>
      </c>
      <c r="P11430" t="str">
        <f>IFERROR(IF(COUNTIF(個人情報!$BI$5:$BI$401,"登録番号" &amp; リスト!O11430)&gt;=1,"",IF(VLOOKUP(O11430,登録者リスト!$A$1:$D$43729,4,FALSE)=基本情報!$D$6,O11430,"")),"")</f>
        <v/>
      </c>
    </row>
    <row r="11431" spans="15:16" x14ac:dyDescent="0.15">
      <c r="O11431">
        <v>11430</v>
      </c>
      <c r="P11431" t="str">
        <f>IFERROR(IF(COUNTIF(個人情報!$BI$5:$BI$401,"登録番号" &amp; リスト!O11431)&gt;=1,"",IF(VLOOKUP(O11431,登録者リスト!$A$1:$D$43729,4,FALSE)=基本情報!$D$6,O11431,"")),"")</f>
        <v/>
      </c>
    </row>
    <row r="11432" spans="15:16" x14ac:dyDescent="0.15">
      <c r="O11432">
        <v>11431</v>
      </c>
      <c r="P11432" t="str">
        <f>IFERROR(IF(COUNTIF(個人情報!$BI$5:$BI$401,"登録番号" &amp; リスト!O11432)&gt;=1,"",IF(VLOOKUP(O11432,登録者リスト!$A$1:$D$43729,4,FALSE)=基本情報!$D$6,O11432,"")),"")</f>
        <v/>
      </c>
    </row>
    <row r="11433" spans="15:16" x14ac:dyDescent="0.15">
      <c r="O11433">
        <v>11432</v>
      </c>
      <c r="P11433" t="str">
        <f>IFERROR(IF(COUNTIF(個人情報!$BI$5:$BI$401,"登録番号" &amp; リスト!O11433)&gt;=1,"",IF(VLOOKUP(O11433,登録者リスト!$A$1:$D$43729,4,FALSE)=基本情報!$D$6,O11433,"")),"")</f>
        <v/>
      </c>
    </row>
    <row r="11434" spans="15:16" x14ac:dyDescent="0.15">
      <c r="O11434">
        <v>11433</v>
      </c>
      <c r="P11434" t="str">
        <f>IFERROR(IF(COUNTIF(個人情報!$BI$5:$BI$401,"登録番号" &amp; リスト!O11434)&gt;=1,"",IF(VLOOKUP(O11434,登録者リスト!$A$1:$D$43729,4,FALSE)=基本情報!$D$6,O11434,"")),"")</f>
        <v/>
      </c>
    </row>
    <row r="11435" spans="15:16" x14ac:dyDescent="0.15">
      <c r="O11435">
        <v>11434</v>
      </c>
      <c r="P11435" t="str">
        <f>IFERROR(IF(COUNTIF(個人情報!$BI$5:$BI$401,"登録番号" &amp; リスト!O11435)&gt;=1,"",IF(VLOOKUP(O11435,登録者リスト!$A$1:$D$43729,4,FALSE)=基本情報!$D$6,O11435,"")),"")</f>
        <v/>
      </c>
    </row>
    <row r="11436" spans="15:16" x14ac:dyDescent="0.15">
      <c r="O11436">
        <v>11435</v>
      </c>
      <c r="P11436" t="str">
        <f>IFERROR(IF(COUNTIF(個人情報!$BI$5:$BI$401,"登録番号" &amp; リスト!O11436)&gt;=1,"",IF(VLOOKUP(O11436,登録者リスト!$A$1:$D$43729,4,FALSE)=基本情報!$D$6,O11436,"")),"")</f>
        <v/>
      </c>
    </row>
    <row r="11437" spans="15:16" x14ac:dyDescent="0.15">
      <c r="O11437">
        <v>11436</v>
      </c>
      <c r="P11437" t="str">
        <f>IFERROR(IF(COUNTIF(個人情報!$BI$5:$BI$401,"登録番号" &amp; リスト!O11437)&gt;=1,"",IF(VLOOKUP(O11437,登録者リスト!$A$1:$D$43729,4,FALSE)=基本情報!$D$6,O11437,"")),"")</f>
        <v/>
      </c>
    </row>
    <row r="11438" spans="15:16" x14ac:dyDescent="0.15">
      <c r="O11438">
        <v>11437</v>
      </c>
      <c r="P11438" t="str">
        <f>IFERROR(IF(COUNTIF(個人情報!$BI$5:$BI$401,"登録番号" &amp; リスト!O11438)&gt;=1,"",IF(VLOOKUP(O11438,登録者リスト!$A$1:$D$43729,4,FALSE)=基本情報!$D$6,O11438,"")),"")</f>
        <v/>
      </c>
    </row>
    <row r="11439" spans="15:16" x14ac:dyDescent="0.15">
      <c r="O11439">
        <v>11438</v>
      </c>
      <c r="P11439" t="str">
        <f>IFERROR(IF(COUNTIF(個人情報!$BI$5:$BI$401,"登録番号" &amp; リスト!O11439)&gt;=1,"",IF(VLOOKUP(O11439,登録者リスト!$A$1:$D$43729,4,FALSE)=基本情報!$D$6,O11439,"")),"")</f>
        <v/>
      </c>
    </row>
    <row r="11440" spans="15:16" x14ac:dyDescent="0.15">
      <c r="O11440">
        <v>11439</v>
      </c>
      <c r="P11440" t="str">
        <f>IFERROR(IF(COUNTIF(個人情報!$BI$5:$BI$401,"登録番号" &amp; リスト!O11440)&gt;=1,"",IF(VLOOKUP(O11440,登録者リスト!$A$1:$D$43729,4,FALSE)=基本情報!$D$6,O11440,"")),"")</f>
        <v/>
      </c>
    </row>
    <row r="11441" spans="15:16" x14ac:dyDescent="0.15">
      <c r="O11441">
        <v>11440</v>
      </c>
      <c r="P11441" t="str">
        <f>IFERROR(IF(COUNTIF(個人情報!$BI$5:$BI$401,"登録番号" &amp; リスト!O11441)&gt;=1,"",IF(VLOOKUP(O11441,登録者リスト!$A$1:$D$43729,4,FALSE)=基本情報!$D$6,O11441,"")),"")</f>
        <v/>
      </c>
    </row>
    <row r="11442" spans="15:16" x14ac:dyDescent="0.15">
      <c r="O11442">
        <v>11441</v>
      </c>
      <c r="P11442" t="str">
        <f>IFERROR(IF(COUNTIF(個人情報!$BI$5:$BI$401,"登録番号" &amp; リスト!O11442)&gt;=1,"",IF(VLOOKUP(O11442,登録者リスト!$A$1:$D$43729,4,FALSE)=基本情報!$D$6,O11442,"")),"")</f>
        <v/>
      </c>
    </row>
    <row r="11443" spans="15:16" x14ac:dyDescent="0.15">
      <c r="O11443">
        <v>11442</v>
      </c>
      <c r="P11443" t="str">
        <f>IFERROR(IF(COUNTIF(個人情報!$BI$5:$BI$401,"登録番号" &amp; リスト!O11443)&gt;=1,"",IF(VLOOKUP(O11443,登録者リスト!$A$1:$D$43729,4,FALSE)=基本情報!$D$6,O11443,"")),"")</f>
        <v/>
      </c>
    </row>
    <row r="11444" spans="15:16" x14ac:dyDescent="0.15">
      <c r="O11444">
        <v>11443</v>
      </c>
      <c r="P11444" t="str">
        <f>IFERROR(IF(COUNTIF(個人情報!$BI$5:$BI$401,"登録番号" &amp; リスト!O11444)&gt;=1,"",IF(VLOOKUP(O11444,登録者リスト!$A$1:$D$43729,4,FALSE)=基本情報!$D$6,O11444,"")),"")</f>
        <v/>
      </c>
    </row>
    <row r="11445" spans="15:16" x14ac:dyDescent="0.15">
      <c r="O11445">
        <v>11444</v>
      </c>
      <c r="P11445" t="str">
        <f>IFERROR(IF(COUNTIF(個人情報!$BI$5:$BI$401,"登録番号" &amp; リスト!O11445)&gt;=1,"",IF(VLOOKUP(O11445,登録者リスト!$A$1:$D$43729,4,FALSE)=基本情報!$D$6,O11445,"")),"")</f>
        <v/>
      </c>
    </row>
    <row r="11446" spans="15:16" x14ac:dyDescent="0.15">
      <c r="O11446">
        <v>11445</v>
      </c>
      <c r="P11446" t="str">
        <f>IFERROR(IF(COUNTIF(個人情報!$BI$5:$BI$401,"登録番号" &amp; リスト!O11446)&gt;=1,"",IF(VLOOKUP(O11446,登録者リスト!$A$1:$D$43729,4,FALSE)=基本情報!$D$6,O11446,"")),"")</f>
        <v/>
      </c>
    </row>
    <row r="11447" spans="15:16" x14ac:dyDescent="0.15">
      <c r="O11447">
        <v>11446</v>
      </c>
      <c r="P11447" t="str">
        <f>IFERROR(IF(COUNTIF(個人情報!$BI$5:$BI$401,"登録番号" &amp; リスト!O11447)&gt;=1,"",IF(VLOOKUP(O11447,登録者リスト!$A$1:$D$43729,4,FALSE)=基本情報!$D$6,O11447,"")),"")</f>
        <v/>
      </c>
    </row>
    <row r="11448" spans="15:16" x14ac:dyDescent="0.15">
      <c r="O11448">
        <v>11447</v>
      </c>
      <c r="P11448" t="str">
        <f>IFERROR(IF(COUNTIF(個人情報!$BI$5:$BI$401,"登録番号" &amp; リスト!O11448)&gt;=1,"",IF(VLOOKUP(O11448,登録者リスト!$A$1:$D$43729,4,FALSE)=基本情報!$D$6,O11448,"")),"")</f>
        <v/>
      </c>
    </row>
    <row r="11449" spans="15:16" x14ac:dyDescent="0.15">
      <c r="O11449">
        <v>11448</v>
      </c>
      <c r="P11449" t="str">
        <f>IFERROR(IF(COUNTIF(個人情報!$BI$5:$BI$401,"登録番号" &amp; リスト!O11449)&gt;=1,"",IF(VLOOKUP(O11449,登録者リスト!$A$1:$D$43729,4,FALSE)=基本情報!$D$6,O11449,"")),"")</f>
        <v/>
      </c>
    </row>
    <row r="11450" spans="15:16" x14ac:dyDescent="0.15">
      <c r="O11450">
        <v>11449</v>
      </c>
      <c r="P11450" t="str">
        <f>IFERROR(IF(COUNTIF(個人情報!$BI$5:$BI$401,"登録番号" &amp; リスト!O11450)&gt;=1,"",IF(VLOOKUP(O11450,登録者リスト!$A$1:$D$43729,4,FALSE)=基本情報!$D$6,O11450,"")),"")</f>
        <v/>
      </c>
    </row>
    <row r="11451" spans="15:16" x14ac:dyDescent="0.15">
      <c r="O11451">
        <v>11450</v>
      </c>
      <c r="P11451" t="str">
        <f>IFERROR(IF(COUNTIF(個人情報!$BI$5:$BI$401,"登録番号" &amp; リスト!O11451)&gt;=1,"",IF(VLOOKUP(O11451,登録者リスト!$A$1:$D$43729,4,FALSE)=基本情報!$D$6,O11451,"")),"")</f>
        <v/>
      </c>
    </row>
    <row r="11452" spans="15:16" x14ac:dyDescent="0.15">
      <c r="O11452">
        <v>11451</v>
      </c>
      <c r="P11452" t="str">
        <f>IFERROR(IF(COUNTIF(個人情報!$BI$5:$BI$401,"登録番号" &amp; リスト!O11452)&gt;=1,"",IF(VLOOKUP(O11452,登録者リスト!$A$1:$D$43729,4,FALSE)=基本情報!$D$6,O11452,"")),"")</f>
        <v/>
      </c>
    </row>
    <row r="11453" spans="15:16" x14ac:dyDescent="0.15">
      <c r="O11453">
        <v>11452</v>
      </c>
      <c r="P11453" t="str">
        <f>IFERROR(IF(COUNTIF(個人情報!$BI$5:$BI$401,"登録番号" &amp; リスト!O11453)&gt;=1,"",IF(VLOOKUP(O11453,登録者リスト!$A$1:$D$43729,4,FALSE)=基本情報!$D$6,O11453,"")),"")</f>
        <v/>
      </c>
    </row>
    <row r="11454" spans="15:16" x14ac:dyDescent="0.15">
      <c r="O11454">
        <v>11453</v>
      </c>
      <c r="P11454" t="str">
        <f>IFERROR(IF(COUNTIF(個人情報!$BI$5:$BI$401,"登録番号" &amp; リスト!O11454)&gt;=1,"",IF(VLOOKUP(O11454,登録者リスト!$A$1:$D$43729,4,FALSE)=基本情報!$D$6,O11454,"")),"")</f>
        <v/>
      </c>
    </row>
    <row r="11455" spans="15:16" x14ac:dyDescent="0.15">
      <c r="O11455">
        <v>11454</v>
      </c>
      <c r="P11455" t="str">
        <f>IFERROR(IF(COUNTIF(個人情報!$BI$5:$BI$401,"登録番号" &amp; リスト!O11455)&gt;=1,"",IF(VLOOKUP(O11455,登録者リスト!$A$1:$D$43729,4,FALSE)=基本情報!$D$6,O11455,"")),"")</f>
        <v/>
      </c>
    </row>
    <row r="11456" spans="15:16" x14ac:dyDescent="0.15">
      <c r="O11456">
        <v>11455</v>
      </c>
      <c r="P11456" t="str">
        <f>IFERROR(IF(COUNTIF(個人情報!$BI$5:$BI$401,"登録番号" &amp; リスト!O11456)&gt;=1,"",IF(VLOOKUP(O11456,登録者リスト!$A$1:$D$43729,4,FALSE)=基本情報!$D$6,O11456,"")),"")</f>
        <v/>
      </c>
    </row>
    <row r="11457" spans="15:16" x14ac:dyDescent="0.15">
      <c r="O11457">
        <v>11456</v>
      </c>
      <c r="P11457" t="str">
        <f>IFERROR(IF(COUNTIF(個人情報!$BI$5:$BI$401,"登録番号" &amp; リスト!O11457)&gt;=1,"",IF(VLOOKUP(O11457,登録者リスト!$A$1:$D$43729,4,FALSE)=基本情報!$D$6,O11457,"")),"")</f>
        <v/>
      </c>
    </row>
    <row r="11458" spans="15:16" x14ac:dyDescent="0.15">
      <c r="O11458">
        <v>11457</v>
      </c>
      <c r="P11458" t="str">
        <f>IFERROR(IF(COUNTIF(個人情報!$BI$5:$BI$401,"登録番号" &amp; リスト!O11458)&gt;=1,"",IF(VLOOKUP(O11458,登録者リスト!$A$1:$D$43729,4,FALSE)=基本情報!$D$6,O11458,"")),"")</f>
        <v/>
      </c>
    </row>
    <row r="11459" spans="15:16" x14ac:dyDescent="0.15">
      <c r="O11459">
        <v>11458</v>
      </c>
      <c r="P11459" t="str">
        <f>IFERROR(IF(COUNTIF(個人情報!$BI$5:$BI$401,"登録番号" &amp; リスト!O11459)&gt;=1,"",IF(VLOOKUP(O11459,登録者リスト!$A$1:$D$43729,4,FALSE)=基本情報!$D$6,O11459,"")),"")</f>
        <v/>
      </c>
    </row>
    <row r="11460" spans="15:16" x14ac:dyDescent="0.15">
      <c r="O11460">
        <v>11459</v>
      </c>
      <c r="P11460" t="str">
        <f>IFERROR(IF(COUNTIF(個人情報!$BI$5:$BI$401,"登録番号" &amp; リスト!O11460)&gt;=1,"",IF(VLOOKUP(O11460,登録者リスト!$A$1:$D$43729,4,FALSE)=基本情報!$D$6,O11460,"")),"")</f>
        <v/>
      </c>
    </row>
    <row r="11461" spans="15:16" x14ac:dyDescent="0.15">
      <c r="O11461">
        <v>11460</v>
      </c>
      <c r="P11461" t="str">
        <f>IFERROR(IF(COUNTIF(個人情報!$BI$5:$BI$401,"登録番号" &amp; リスト!O11461)&gt;=1,"",IF(VLOOKUP(O11461,登録者リスト!$A$1:$D$43729,4,FALSE)=基本情報!$D$6,O11461,"")),"")</f>
        <v/>
      </c>
    </row>
    <row r="11462" spans="15:16" x14ac:dyDescent="0.15">
      <c r="O11462">
        <v>11461</v>
      </c>
      <c r="P11462" t="str">
        <f>IFERROR(IF(COUNTIF(個人情報!$BI$5:$BI$401,"登録番号" &amp; リスト!O11462)&gt;=1,"",IF(VLOOKUP(O11462,登録者リスト!$A$1:$D$43729,4,FALSE)=基本情報!$D$6,O11462,"")),"")</f>
        <v/>
      </c>
    </row>
    <row r="11463" spans="15:16" x14ac:dyDescent="0.15">
      <c r="O11463">
        <v>11462</v>
      </c>
      <c r="P11463" t="str">
        <f>IFERROR(IF(COUNTIF(個人情報!$BI$5:$BI$401,"登録番号" &amp; リスト!O11463)&gt;=1,"",IF(VLOOKUP(O11463,登録者リスト!$A$1:$D$43729,4,FALSE)=基本情報!$D$6,O11463,"")),"")</f>
        <v/>
      </c>
    </row>
    <row r="11464" spans="15:16" x14ac:dyDescent="0.15">
      <c r="O11464">
        <v>11463</v>
      </c>
      <c r="P11464" t="str">
        <f>IFERROR(IF(COUNTIF(個人情報!$BI$5:$BI$401,"登録番号" &amp; リスト!O11464)&gt;=1,"",IF(VLOOKUP(O11464,登録者リスト!$A$1:$D$43729,4,FALSE)=基本情報!$D$6,O11464,"")),"")</f>
        <v/>
      </c>
    </row>
    <row r="11465" spans="15:16" x14ac:dyDescent="0.15">
      <c r="O11465">
        <v>11464</v>
      </c>
      <c r="P11465" t="str">
        <f>IFERROR(IF(COUNTIF(個人情報!$BI$5:$BI$401,"登録番号" &amp; リスト!O11465)&gt;=1,"",IF(VLOOKUP(O11465,登録者リスト!$A$1:$D$43729,4,FALSE)=基本情報!$D$6,O11465,"")),"")</f>
        <v/>
      </c>
    </row>
    <row r="11466" spans="15:16" x14ac:dyDescent="0.15">
      <c r="O11466">
        <v>11465</v>
      </c>
      <c r="P11466" t="str">
        <f>IFERROR(IF(COUNTIF(個人情報!$BI$5:$BI$401,"登録番号" &amp; リスト!O11466)&gt;=1,"",IF(VLOOKUP(O11466,登録者リスト!$A$1:$D$43729,4,FALSE)=基本情報!$D$6,O11466,"")),"")</f>
        <v/>
      </c>
    </row>
    <row r="11467" spans="15:16" x14ac:dyDescent="0.15">
      <c r="O11467">
        <v>11466</v>
      </c>
      <c r="P11467" t="str">
        <f>IFERROR(IF(COUNTIF(個人情報!$BI$5:$BI$401,"登録番号" &amp; リスト!O11467)&gt;=1,"",IF(VLOOKUP(O11467,登録者リスト!$A$1:$D$43729,4,FALSE)=基本情報!$D$6,O11467,"")),"")</f>
        <v/>
      </c>
    </row>
    <row r="11468" spans="15:16" x14ac:dyDescent="0.15">
      <c r="O11468">
        <v>11467</v>
      </c>
      <c r="P11468" t="str">
        <f>IFERROR(IF(COUNTIF(個人情報!$BI$5:$BI$401,"登録番号" &amp; リスト!O11468)&gt;=1,"",IF(VLOOKUP(O11468,登録者リスト!$A$1:$D$43729,4,FALSE)=基本情報!$D$6,O11468,"")),"")</f>
        <v/>
      </c>
    </row>
    <row r="11469" spans="15:16" x14ac:dyDescent="0.15">
      <c r="O11469">
        <v>11468</v>
      </c>
      <c r="P11469" t="str">
        <f>IFERROR(IF(COUNTIF(個人情報!$BI$5:$BI$401,"登録番号" &amp; リスト!O11469)&gt;=1,"",IF(VLOOKUP(O11469,登録者リスト!$A$1:$D$43729,4,FALSE)=基本情報!$D$6,O11469,"")),"")</f>
        <v/>
      </c>
    </row>
    <row r="11470" spans="15:16" x14ac:dyDescent="0.15">
      <c r="O11470">
        <v>11469</v>
      </c>
      <c r="P11470" t="str">
        <f>IFERROR(IF(COUNTIF(個人情報!$BI$5:$BI$401,"登録番号" &amp; リスト!O11470)&gt;=1,"",IF(VLOOKUP(O11470,登録者リスト!$A$1:$D$43729,4,FALSE)=基本情報!$D$6,O11470,"")),"")</f>
        <v/>
      </c>
    </row>
    <row r="11471" spans="15:16" x14ac:dyDescent="0.15">
      <c r="O11471">
        <v>11470</v>
      </c>
      <c r="P11471" t="str">
        <f>IFERROR(IF(COUNTIF(個人情報!$BI$5:$BI$401,"登録番号" &amp; リスト!O11471)&gt;=1,"",IF(VLOOKUP(O11471,登録者リスト!$A$1:$D$43729,4,FALSE)=基本情報!$D$6,O11471,"")),"")</f>
        <v/>
      </c>
    </row>
    <row r="11472" spans="15:16" x14ac:dyDescent="0.15">
      <c r="O11472">
        <v>11471</v>
      </c>
      <c r="P11472" t="str">
        <f>IFERROR(IF(COUNTIF(個人情報!$BI$5:$BI$401,"登録番号" &amp; リスト!O11472)&gt;=1,"",IF(VLOOKUP(O11472,登録者リスト!$A$1:$D$43729,4,FALSE)=基本情報!$D$6,O11472,"")),"")</f>
        <v/>
      </c>
    </row>
    <row r="11473" spans="15:16" x14ac:dyDescent="0.15">
      <c r="O11473">
        <v>11472</v>
      </c>
      <c r="P11473" t="str">
        <f>IFERROR(IF(COUNTIF(個人情報!$BI$5:$BI$401,"登録番号" &amp; リスト!O11473)&gt;=1,"",IF(VLOOKUP(O11473,登録者リスト!$A$1:$D$43729,4,FALSE)=基本情報!$D$6,O11473,"")),"")</f>
        <v/>
      </c>
    </row>
    <row r="11474" spans="15:16" x14ac:dyDescent="0.15">
      <c r="O11474">
        <v>11473</v>
      </c>
      <c r="P11474" t="str">
        <f>IFERROR(IF(COUNTIF(個人情報!$BI$5:$BI$401,"登録番号" &amp; リスト!O11474)&gt;=1,"",IF(VLOOKUP(O11474,登録者リスト!$A$1:$D$43729,4,FALSE)=基本情報!$D$6,O11474,"")),"")</f>
        <v/>
      </c>
    </row>
    <row r="11475" spans="15:16" x14ac:dyDescent="0.15">
      <c r="O11475">
        <v>11474</v>
      </c>
      <c r="P11475" t="str">
        <f>IFERROR(IF(COUNTIF(個人情報!$BI$5:$BI$401,"登録番号" &amp; リスト!O11475)&gt;=1,"",IF(VLOOKUP(O11475,登録者リスト!$A$1:$D$43729,4,FALSE)=基本情報!$D$6,O11475,"")),"")</f>
        <v/>
      </c>
    </row>
    <row r="11476" spans="15:16" x14ac:dyDescent="0.15">
      <c r="O11476">
        <v>11475</v>
      </c>
      <c r="P11476" t="str">
        <f>IFERROR(IF(COUNTIF(個人情報!$BI$5:$BI$401,"登録番号" &amp; リスト!O11476)&gt;=1,"",IF(VLOOKUP(O11476,登録者リスト!$A$1:$D$43729,4,FALSE)=基本情報!$D$6,O11476,"")),"")</f>
        <v/>
      </c>
    </row>
    <row r="11477" spans="15:16" x14ac:dyDescent="0.15">
      <c r="O11477">
        <v>11476</v>
      </c>
      <c r="P11477" t="str">
        <f>IFERROR(IF(COUNTIF(個人情報!$BI$5:$BI$401,"登録番号" &amp; リスト!O11477)&gt;=1,"",IF(VLOOKUP(O11477,登録者リスト!$A$1:$D$43729,4,FALSE)=基本情報!$D$6,O11477,"")),"")</f>
        <v/>
      </c>
    </row>
    <row r="11478" spans="15:16" x14ac:dyDescent="0.15">
      <c r="O11478">
        <v>11477</v>
      </c>
      <c r="P11478" t="str">
        <f>IFERROR(IF(COUNTIF(個人情報!$BI$5:$BI$401,"登録番号" &amp; リスト!O11478)&gt;=1,"",IF(VLOOKUP(O11478,登録者リスト!$A$1:$D$43729,4,FALSE)=基本情報!$D$6,O11478,"")),"")</f>
        <v/>
      </c>
    </row>
    <row r="11479" spans="15:16" x14ac:dyDescent="0.15">
      <c r="O11479">
        <v>11478</v>
      </c>
      <c r="P11479" t="str">
        <f>IFERROR(IF(COUNTIF(個人情報!$BI$5:$BI$401,"登録番号" &amp; リスト!O11479)&gt;=1,"",IF(VLOOKUP(O11479,登録者リスト!$A$1:$D$43729,4,FALSE)=基本情報!$D$6,O11479,"")),"")</f>
        <v/>
      </c>
    </row>
    <row r="11480" spans="15:16" x14ac:dyDescent="0.15">
      <c r="O11480">
        <v>11479</v>
      </c>
      <c r="P11480" t="str">
        <f>IFERROR(IF(COUNTIF(個人情報!$BI$5:$BI$401,"登録番号" &amp; リスト!O11480)&gt;=1,"",IF(VLOOKUP(O11480,登録者リスト!$A$1:$D$43729,4,FALSE)=基本情報!$D$6,O11480,"")),"")</f>
        <v/>
      </c>
    </row>
    <row r="11481" spans="15:16" x14ac:dyDescent="0.15">
      <c r="O11481">
        <v>11480</v>
      </c>
      <c r="P11481" t="str">
        <f>IFERROR(IF(COUNTIF(個人情報!$BI$5:$BI$401,"登録番号" &amp; リスト!O11481)&gt;=1,"",IF(VLOOKUP(O11481,登録者リスト!$A$1:$D$43729,4,FALSE)=基本情報!$D$6,O11481,"")),"")</f>
        <v/>
      </c>
    </row>
    <row r="11482" spans="15:16" x14ac:dyDescent="0.15">
      <c r="O11482">
        <v>11481</v>
      </c>
      <c r="P11482" t="str">
        <f>IFERROR(IF(COUNTIF(個人情報!$BI$5:$BI$401,"登録番号" &amp; リスト!O11482)&gt;=1,"",IF(VLOOKUP(O11482,登録者リスト!$A$1:$D$43729,4,FALSE)=基本情報!$D$6,O11482,"")),"")</f>
        <v/>
      </c>
    </row>
    <row r="11483" spans="15:16" x14ac:dyDescent="0.15">
      <c r="O11483">
        <v>11482</v>
      </c>
      <c r="P11483" t="str">
        <f>IFERROR(IF(COUNTIF(個人情報!$BI$5:$BI$401,"登録番号" &amp; リスト!O11483)&gt;=1,"",IF(VLOOKUP(O11483,登録者リスト!$A$1:$D$43729,4,FALSE)=基本情報!$D$6,O11483,"")),"")</f>
        <v/>
      </c>
    </row>
    <row r="11484" spans="15:16" x14ac:dyDescent="0.15">
      <c r="O11484">
        <v>11483</v>
      </c>
      <c r="P11484" t="str">
        <f>IFERROR(IF(COUNTIF(個人情報!$BI$5:$BI$401,"登録番号" &amp; リスト!O11484)&gt;=1,"",IF(VLOOKUP(O11484,登録者リスト!$A$1:$D$43729,4,FALSE)=基本情報!$D$6,O11484,"")),"")</f>
        <v/>
      </c>
    </row>
    <row r="11485" spans="15:16" x14ac:dyDescent="0.15">
      <c r="O11485">
        <v>11484</v>
      </c>
      <c r="P11485" t="str">
        <f>IFERROR(IF(COUNTIF(個人情報!$BI$5:$BI$401,"登録番号" &amp; リスト!O11485)&gt;=1,"",IF(VLOOKUP(O11485,登録者リスト!$A$1:$D$43729,4,FALSE)=基本情報!$D$6,O11485,"")),"")</f>
        <v/>
      </c>
    </row>
    <row r="11486" spans="15:16" x14ac:dyDescent="0.15">
      <c r="O11486">
        <v>11485</v>
      </c>
      <c r="P11486" t="str">
        <f>IFERROR(IF(COUNTIF(個人情報!$BI$5:$BI$401,"登録番号" &amp; リスト!O11486)&gt;=1,"",IF(VLOOKUP(O11486,登録者リスト!$A$1:$D$43729,4,FALSE)=基本情報!$D$6,O11486,"")),"")</f>
        <v/>
      </c>
    </row>
    <row r="11487" spans="15:16" x14ac:dyDescent="0.15">
      <c r="O11487">
        <v>11486</v>
      </c>
      <c r="P11487" t="str">
        <f>IFERROR(IF(COUNTIF(個人情報!$BI$5:$BI$401,"登録番号" &amp; リスト!O11487)&gt;=1,"",IF(VLOOKUP(O11487,登録者リスト!$A$1:$D$43729,4,FALSE)=基本情報!$D$6,O11487,"")),"")</f>
        <v/>
      </c>
    </row>
    <row r="11488" spans="15:16" x14ac:dyDescent="0.15">
      <c r="O11488">
        <v>11487</v>
      </c>
      <c r="P11488" t="str">
        <f>IFERROR(IF(COUNTIF(個人情報!$BI$5:$BI$401,"登録番号" &amp; リスト!O11488)&gt;=1,"",IF(VLOOKUP(O11488,登録者リスト!$A$1:$D$43729,4,FALSE)=基本情報!$D$6,O11488,"")),"")</f>
        <v/>
      </c>
    </row>
    <row r="11489" spans="15:16" x14ac:dyDescent="0.15">
      <c r="O11489">
        <v>11488</v>
      </c>
      <c r="P11489" t="str">
        <f>IFERROR(IF(COUNTIF(個人情報!$BI$5:$BI$401,"登録番号" &amp; リスト!O11489)&gt;=1,"",IF(VLOOKUP(O11489,登録者リスト!$A$1:$D$43729,4,FALSE)=基本情報!$D$6,O11489,"")),"")</f>
        <v/>
      </c>
    </row>
    <row r="11490" spans="15:16" x14ac:dyDescent="0.15">
      <c r="O11490">
        <v>11489</v>
      </c>
      <c r="P11490" t="str">
        <f>IFERROR(IF(COUNTIF(個人情報!$BI$5:$BI$401,"登録番号" &amp; リスト!O11490)&gt;=1,"",IF(VLOOKUP(O11490,登録者リスト!$A$1:$D$43729,4,FALSE)=基本情報!$D$6,O11490,"")),"")</f>
        <v/>
      </c>
    </row>
    <row r="11491" spans="15:16" x14ac:dyDescent="0.15">
      <c r="O11491">
        <v>11490</v>
      </c>
      <c r="P11491" t="str">
        <f>IFERROR(IF(COUNTIF(個人情報!$BI$5:$BI$401,"登録番号" &amp; リスト!O11491)&gt;=1,"",IF(VLOOKUP(O11491,登録者リスト!$A$1:$D$43729,4,FALSE)=基本情報!$D$6,O11491,"")),"")</f>
        <v/>
      </c>
    </row>
    <row r="11492" spans="15:16" x14ac:dyDescent="0.15">
      <c r="O11492">
        <v>11491</v>
      </c>
      <c r="P11492" t="str">
        <f>IFERROR(IF(COUNTIF(個人情報!$BI$5:$BI$401,"登録番号" &amp; リスト!O11492)&gt;=1,"",IF(VLOOKUP(O11492,登録者リスト!$A$1:$D$43729,4,FALSE)=基本情報!$D$6,O11492,"")),"")</f>
        <v/>
      </c>
    </row>
    <row r="11493" spans="15:16" x14ac:dyDescent="0.15">
      <c r="O11493">
        <v>11492</v>
      </c>
      <c r="P11493" t="str">
        <f>IFERROR(IF(COUNTIF(個人情報!$BI$5:$BI$401,"登録番号" &amp; リスト!O11493)&gt;=1,"",IF(VLOOKUP(O11493,登録者リスト!$A$1:$D$43729,4,FALSE)=基本情報!$D$6,O11493,"")),"")</f>
        <v/>
      </c>
    </row>
    <row r="11494" spans="15:16" x14ac:dyDescent="0.15">
      <c r="O11494">
        <v>11493</v>
      </c>
      <c r="P11494" t="str">
        <f>IFERROR(IF(COUNTIF(個人情報!$BI$5:$BI$401,"登録番号" &amp; リスト!O11494)&gt;=1,"",IF(VLOOKUP(O11494,登録者リスト!$A$1:$D$43729,4,FALSE)=基本情報!$D$6,O11494,"")),"")</f>
        <v/>
      </c>
    </row>
    <row r="11495" spans="15:16" x14ac:dyDescent="0.15">
      <c r="O11495">
        <v>11494</v>
      </c>
      <c r="P11495" t="str">
        <f>IFERROR(IF(COUNTIF(個人情報!$BI$5:$BI$401,"登録番号" &amp; リスト!O11495)&gt;=1,"",IF(VLOOKUP(O11495,登録者リスト!$A$1:$D$43729,4,FALSE)=基本情報!$D$6,O11495,"")),"")</f>
        <v/>
      </c>
    </row>
    <row r="11496" spans="15:16" x14ac:dyDescent="0.15">
      <c r="O11496">
        <v>11495</v>
      </c>
      <c r="P11496" t="str">
        <f>IFERROR(IF(COUNTIF(個人情報!$BI$5:$BI$401,"登録番号" &amp; リスト!O11496)&gt;=1,"",IF(VLOOKUP(O11496,登録者リスト!$A$1:$D$43729,4,FALSE)=基本情報!$D$6,O11496,"")),"")</f>
        <v/>
      </c>
    </row>
    <row r="11497" spans="15:16" x14ac:dyDescent="0.15">
      <c r="O11497">
        <v>11496</v>
      </c>
      <c r="P11497" t="str">
        <f>IFERROR(IF(COUNTIF(個人情報!$BI$5:$BI$401,"登録番号" &amp; リスト!O11497)&gt;=1,"",IF(VLOOKUP(O11497,登録者リスト!$A$1:$D$43729,4,FALSE)=基本情報!$D$6,O11497,"")),"")</f>
        <v/>
      </c>
    </row>
    <row r="11498" spans="15:16" x14ac:dyDescent="0.15">
      <c r="O11498">
        <v>11497</v>
      </c>
      <c r="P11498" t="str">
        <f>IFERROR(IF(COUNTIF(個人情報!$BI$5:$BI$401,"登録番号" &amp; リスト!O11498)&gt;=1,"",IF(VLOOKUP(O11498,登録者リスト!$A$1:$D$43729,4,FALSE)=基本情報!$D$6,O11498,"")),"")</f>
        <v/>
      </c>
    </row>
    <row r="11499" spans="15:16" x14ac:dyDescent="0.15">
      <c r="O11499">
        <v>11498</v>
      </c>
      <c r="P11499" t="str">
        <f>IFERROR(IF(COUNTIF(個人情報!$BI$5:$BI$401,"登録番号" &amp; リスト!O11499)&gt;=1,"",IF(VLOOKUP(O11499,登録者リスト!$A$1:$D$43729,4,FALSE)=基本情報!$D$6,O11499,"")),"")</f>
        <v/>
      </c>
    </row>
    <row r="11500" spans="15:16" x14ac:dyDescent="0.15">
      <c r="O11500">
        <v>11499</v>
      </c>
      <c r="P11500" t="str">
        <f>IFERROR(IF(COUNTIF(個人情報!$BI$5:$BI$401,"登録番号" &amp; リスト!O11500)&gt;=1,"",IF(VLOOKUP(O11500,登録者リスト!$A$1:$D$43729,4,FALSE)=基本情報!$D$6,O11500,"")),"")</f>
        <v/>
      </c>
    </row>
    <row r="11501" spans="15:16" x14ac:dyDescent="0.15">
      <c r="O11501">
        <v>11500</v>
      </c>
      <c r="P11501" t="str">
        <f>IFERROR(IF(COUNTIF(個人情報!$BI$5:$BI$401,"登録番号" &amp; リスト!O11501)&gt;=1,"",IF(VLOOKUP(O11501,登録者リスト!$A$1:$D$43729,4,FALSE)=基本情報!$D$6,O11501,"")),"")</f>
        <v/>
      </c>
    </row>
    <row r="11502" spans="15:16" x14ac:dyDescent="0.15">
      <c r="O11502">
        <v>11501</v>
      </c>
      <c r="P11502" t="str">
        <f>IFERROR(IF(COUNTIF(個人情報!$BI$5:$BI$401,"登録番号" &amp; リスト!O11502)&gt;=1,"",IF(VLOOKUP(O11502,登録者リスト!$A$1:$D$43729,4,FALSE)=基本情報!$D$6,O11502,"")),"")</f>
        <v/>
      </c>
    </row>
    <row r="11503" spans="15:16" x14ac:dyDescent="0.15">
      <c r="O11503">
        <v>11502</v>
      </c>
      <c r="P11503" t="str">
        <f>IFERROR(IF(COUNTIF(個人情報!$BI$5:$BI$401,"登録番号" &amp; リスト!O11503)&gt;=1,"",IF(VLOOKUP(O11503,登録者リスト!$A$1:$D$43729,4,FALSE)=基本情報!$D$6,O11503,"")),"")</f>
        <v/>
      </c>
    </row>
    <row r="11504" spans="15:16" x14ac:dyDescent="0.15">
      <c r="O11504">
        <v>11503</v>
      </c>
      <c r="P11504" t="str">
        <f>IFERROR(IF(COUNTIF(個人情報!$BI$5:$BI$401,"登録番号" &amp; リスト!O11504)&gt;=1,"",IF(VLOOKUP(O11504,登録者リスト!$A$1:$D$43729,4,FALSE)=基本情報!$D$6,O11504,"")),"")</f>
        <v/>
      </c>
    </row>
    <row r="11505" spans="15:16" x14ac:dyDescent="0.15">
      <c r="O11505">
        <v>11504</v>
      </c>
      <c r="P11505" t="str">
        <f>IFERROR(IF(COUNTIF(個人情報!$BI$5:$BI$401,"登録番号" &amp; リスト!O11505)&gt;=1,"",IF(VLOOKUP(O11505,登録者リスト!$A$1:$D$43729,4,FALSE)=基本情報!$D$6,O11505,"")),"")</f>
        <v/>
      </c>
    </row>
    <row r="11506" spans="15:16" x14ac:dyDescent="0.15">
      <c r="O11506">
        <v>11505</v>
      </c>
      <c r="P11506" t="str">
        <f>IFERROR(IF(COUNTIF(個人情報!$BI$5:$BI$401,"登録番号" &amp; リスト!O11506)&gt;=1,"",IF(VLOOKUP(O11506,登録者リスト!$A$1:$D$43729,4,FALSE)=基本情報!$D$6,O11506,"")),"")</f>
        <v/>
      </c>
    </row>
    <row r="11507" spans="15:16" x14ac:dyDescent="0.15">
      <c r="O11507">
        <v>11506</v>
      </c>
      <c r="P11507" t="str">
        <f>IFERROR(IF(COUNTIF(個人情報!$BI$5:$BI$401,"登録番号" &amp; リスト!O11507)&gt;=1,"",IF(VLOOKUP(O11507,登録者リスト!$A$1:$D$43729,4,FALSE)=基本情報!$D$6,O11507,"")),"")</f>
        <v/>
      </c>
    </row>
    <row r="11508" spans="15:16" x14ac:dyDescent="0.15">
      <c r="O11508">
        <v>11507</v>
      </c>
      <c r="P11508" t="str">
        <f>IFERROR(IF(COUNTIF(個人情報!$BI$5:$BI$401,"登録番号" &amp; リスト!O11508)&gt;=1,"",IF(VLOOKUP(O11508,登録者リスト!$A$1:$D$43729,4,FALSE)=基本情報!$D$6,O11508,"")),"")</f>
        <v/>
      </c>
    </row>
    <row r="11509" spans="15:16" x14ac:dyDescent="0.15">
      <c r="O11509">
        <v>11508</v>
      </c>
      <c r="P11509" t="str">
        <f>IFERROR(IF(COUNTIF(個人情報!$BI$5:$BI$401,"登録番号" &amp; リスト!O11509)&gt;=1,"",IF(VLOOKUP(O11509,登録者リスト!$A$1:$D$43729,4,FALSE)=基本情報!$D$6,O11509,"")),"")</f>
        <v/>
      </c>
    </row>
    <row r="11510" spans="15:16" x14ac:dyDescent="0.15">
      <c r="O11510">
        <v>11509</v>
      </c>
      <c r="P11510" t="str">
        <f>IFERROR(IF(COUNTIF(個人情報!$BI$5:$BI$401,"登録番号" &amp; リスト!O11510)&gt;=1,"",IF(VLOOKUP(O11510,登録者リスト!$A$1:$D$43729,4,FALSE)=基本情報!$D$6,O11510,"")),"")</f>
        <v/>
      </c>
    </row>
    <row r="11511" spans="15:16" x14ac:dyDescent="0.15">
      <c r="O11511">
        <v>11510</v>
      </c>
      <c r="P11511" t="str">
        <f>IFERROR(IF(COUNTIF(個人情報!$BI$5:$BI$401,"登録番号" &amp; リスト!O11511)&gt;=1,"",IF(VLOOKUP(O11511,登録者リスト!$A$1:$D$43729,4,FALSE)=基本情報!$D$6,O11511,"")),"")</f>
        <v/>
      </c>
    </row>
    <row r="11512" spans="15:16" x14ac:dyDescent="0.15">
      <c r="O11512">
        <v>11511</v>
      </c>
      <c r="P11512" t="str">
        <f>IFERROR(IF(COUNTIF(個人情報!$BI$5:$BI$401,"登録番号" &amp; リスト!O11512)&gt;=1,"",IF(VLOOKUP(O11512,登録者リスト!$A$1:$D$43729,4,FALSE)=基本情報!$D$6,O11512,"")),"")</f>
        <v/>
      </c>
    </row>
    <row r="11513" spans="15:16" x14ac:dyDescent="0.15">
      <c r="O11513">
        <v>11512</v>
      </c>
      <c r="P11513" t="str">
        <f>IFERROR(IF(COUNTIF(個人情報!$BI$5:$BI$401,"登録番号" &amp; リスト!O11513)&gt;=1,"",IF(VLOOKUP(O11513,登録者リスト!$A$1:$D$43729,4,FALSE)=基本情報!$D$6,O11513,"")),"")</f>
        <v/>
      </c>
    </row>
    <row r="11514" spans="15:16" x14ac:dyDescent="0.15">
      <c r="O11514">
        <v>11513</v>
      </c>
      <c r="P11514" t="str">
        <f>IFERROR(IF(COUNTIF(個人情報!$BI$5:$BI$401,"登録番号" &amp; リスト!O11514)&gt;=1,"",IF(VLOOKUP(O11514,登録者リスト!$A$1:$D$43729,4,FALSE)=基本情報!$D$6,O11514,"")),"")</f>
        <v/>
      </c>
    </row>
    <row r="11515" spans="15:16" x14ac:dyDescent="0.15">
      <c r="O11515">
        <v>11514</v>
      </c>
      <c r="P11515" t="str">
        <f>IFERROR(IF(COUNTIF(個人情報!$BI$5:$BI$401,"登録番号" &amp; リスト!O11515)&gt;=1,"",IF(VLOOKUP(O11515,登録者リスト!$A$1:$D$43729,4,FALSE)=基本情報!$D$6,O11515,"")),"")</f>
        <v/>
      </c>
    </row>
    <row r="11516" spans="15:16" x14ac:dyDescent="0.15">
      <c r="O11516">
        <v>11515</v>
      </c>
      <c r="P11516" t="str">
        <f>IFERROR(IF(COUNTIF(個人情報!$BI$5:$BI$401,"登録番号" &amp; リスト!O11516)&gt;=1,"",IF(VLOOKUP(O11516,登録者リスト!$A$1:$D$43729,4,FALSE)=基本情報!$D$6,O11516,"")),"")</f>
        <v/>
      </c>
    </row>
    <row r="11517" spans="15:16" x14ac:dyDescent="0.15">
      <c r="O11517">
        <v>11516</v>
      </c>
      <c r="P11517" t="str">
        <f>IFERROR(IF(COUNTIF(個人情報!$BI$5:$BI$401,"登録番号" &amp; リスト!O11517)&gt;=1,"",IF(VLOOKUP(O11517,登録者リスト!$A$1:$D$43729,4,FALSE)=基本情報!$D$6,O11517,"")),"")</f>
        <v/>
      </c>
    </row>
    <row r="11518" spans="15:16" x14ac:dyDescent="0.15">
      <c r="O11518">
        <v>11517</v>
      </c>
      <c r="P11518" t="str">
        <f>IFERROR(IF(COUNTIF(個人情報!$BI$5:$BI$401,"登録番号" &amp; リスト!O11518)&gt;=1,"",IF(VLOOKUP(O11518,登録者リスト!$A$1:$D$43729,4,FALSE)=基本情報!$D$6,O11518,"")),"")</f>
        <v/>
      </c>
    </row>
    <row r="11519" spans="15:16" x14ac:dyDescent="0.15">
      <c r="O11519">
        <v>11518</v>
      </c>
      <c r="P11519" t="str">
        <f>IFERROR(IF(COUNTIF(個人情報!$BI$5:$BI$401,"登録番号" &amp; リスト!O11519)&gt;=1,"",IF(VLOOKUP(O11519,登録者リスト!$A$1:$D$43729,4,FALSE)=基本情報!$D$6,O11519,"")),"")</f>
        <v/>
      </c>
    </row>
    <row r="11520" spans="15:16" x14ac:dyDescent="0.15">
      <c r="O11520">
        <v>11519</v>
      </c>
      <c r="P11520" t="str">
        <f>IFERROR(IF(COUNTIF(個人情報!$BI$5:$BI$401,"登録番号" &amp; リスト!O11520)&gt;=1,"",IF(VLOOKUP(O11520,登録者リスト!$A$1:$D$43729,4,FALSE)=基本情報!$D$6,O11520,"")),"")</f>
        <v/>
      </c>
    </row>
    <row r="11521" spans="15:16" x14ac:dyDescent="0.15">
      <c r="O11521">
        <v>11520</v>
      </c>
      <c r="P11521" t="str">
        <f>IFERROR(IF(COUNTIF(個人情報!$BI$5:$BI$401,"登録番号" &amp; リスト!O11521)&gt;=1,"",IF(VLOOKUP(O11521,登録者リスト!$A$1:$D$43729,4,FALSE)=基本情報!$D$6,O11521,"")),"")</f>
        <v/>
      </c>
    </row>
    <row r="11522" spans="15:16" x14ac:dyDescent="0.15">
      <c r="O11522">
        <v>11521</v>
      </c>
      <c r="P11522" t="str">
        <f>IFERROR(IF(COUNTIF(個人情報!$BI$5:$BI$401,"登録番号" &amp; リスト!O11522)&gt;=1,"",IF(VLOOKUP(O11522,登録者リスト!$A$1:$D$43729,4,FALSE)=基本情報!$D$6,O11522,"")),"")</f>
        <v/>
      </c>
    </row>
    <row r="11523" spans="15:16" x14ac:dyDescent="0.15">
      <c r="O11523">
        <v>11522</v>
      </c>
      <c r="P11523" t="str">
        <f>IFERROR(IF(COUNTIF(個人情報!$BI$5:$BI$401,"登録番号" &amp; リスト!O11523)&gt;=1,"",IF(VLOOKUP(O11523,登録者リスト!$A$1:$D$43729,4,FALSE)=基本情報!$D$6,O11523,"")),"")</f>
        <v/>
      </c>
    </row>
    <row r="11524" spans="15:16" x14ac:dyDescent="0.15">
      <c r="O11524">
        <v>11523</v>
      </c>
      <c r="P11524" t="str">
        <f>IFERROR(IF(COUNTIF(個人情報!$BI$5:$BI$401,"登録番号" &amp; リスト!O11524)&gt;=1,"",IF(VLOOKUP(O11524,登録者リスト!$A$1:$D$43729,4,FALSE)=基本情報!$D$6,O11524,"")),"")</f>
        <v/>
      </c>
    </row>
    <row r="11525" spans="15:16" x14ac:dyDescent="0.15">
      <c r="O11525">
        <v>11524</v>
      </c>
      <c r="P11525" t="str">
        <f>IFERROR(IF(COUNTIF(個人情報!$BI$5:$BI$401,"登録番号" &amp; リスト!O11525)&gt;=1,"",IF(VLOOKUP(O11525,登録者リスト!$A$1:$D$43729,4,FALSE)=基本情報!$D$6,O11525,"")),"")</f>
        <v/>
      </c>
    </row>
    <row r="11526" spans="15:16" x14ac:dyDescent="0.15">
      <c r="O11526">
        <v>11525</v>
      </c>
      <c r="P11526" t="str">
        <f>IFERROR(IF(COUNTIF(個人情報!$BI$5:$BI$401,"登録番号" &amp; リスト!O11526)&gt;=1,"",IF(VLOOKUP(O11526,登録者リスト!$A$1:$D$43729,4,FALSE)=基本情報!$D$6,O11526,"")),"")</f>
        <v/>
      </c>
    </row>
    <row r="11527" spans="15:16" x14ac:dyDescent="0.15">
      <c r="O11527">
        <v>11526</v>
      </c>
      <c r="P11527" t="str">
        <f>IFERROR(IF(COUNTIF(個人情報!$BI$5:$BI$401,"登録番号" &amp; リスト!O11527)&gt;=1,"",IF(VLOOKUP(O11527,登録者リスト!$A$1:$D$43729,4,FALSE)=基本情報!$D$6,O11527,"")),"")</f>
        <v/>
      </c>
    </row>
    <row r="11528" spans="15:16" x14ac:dyDescent="0.15">
      <c r="O11528">
        <v>11527</v>
      </c>
      <c r="P11528" t="str">
        <f>IFERROR(IF(COUNTIF(個人情報!$BI$5:$BI$401,"登録番号" &amp; リスト!O11528)&gt;=1,"",IF(VLOOKUP(O11528,登録者リスト!$A$1:$D$43729,4,FALSE)=基本情報!$D$6,O11528,"")),"")</f>
        <v/>
      </c>
    </row>
    <row r="11529" spans="15:16" x14ac:dyDescent="0.15">
      <c r="O11529">
        <v>11528</v>
      </c>
      <c r="P11529" t="str">
        <f>IFERROR(IF(COUNTIF(個人情報!$BI$5:$BI$401,"登録番号" &amp; リスト!O11529)&gt;=1,"",IF(VLOOKUP(O11529,登録者リスト!$A$1:$D$43729,4,FALSE)=基本情報!$D$6,O11529,"")),"")</f>
        <v/>
      </c>
    </row>
    <row r="11530" spans="15:16" x14ac:dyDescent="0.15">
      <c r="O11530">
        <v>11529</v>
      </c>
      <c r="P11530" t="str">
        <f>IFERROR(IF(COUNTIF(個人情報!$BI$5:$BI$401,"登録番号" &amp; リスト!O11530)&gt;=1,"",IF(VLOOKUP(O11530,登録者リスト!$A$1:$D$43729,4,FALSE)=基本情報!$D$6,O11530,"")),"")</f>
        <v/>
      </c>
    </row>
    <row r="11531" spans="15:16" x14ac:dyDescent="0.15">
      <c r="O11531">
        <v>11530</v>
      </c>
      <c r="P11531" t="str">
        <f>IFERROR(IF(COUNTIF(個人情報!$BI$5:$BI$401,"登録番号" &amp; リスト!O11531)&gt;=1,"",IF(VLOOKUP(O11531,登録者リスト!$A$1:$D$43729,4,FALSE)=基本情報!$D$6,O11531,"")),"")</f>
        <v/>
      </c>
    </row>
    <row r="11532" spans="15:16" x14ac:dyDescent="0.15">
      <c r="O11532">
        <v>11531</v>
      </c>
      <c r="P11532" t="str">
        <f>IFERROR(IF(COUNTIF(個人情報!$BI$5:$BI$401,"登録番号" &amp; リスト!O11532)&gt;=1,"",IF(VLOOKUP(O11532,登録者リスト!$A$1:$D$43729,4,FALSE)=基本情報!$D$6,O11532,"")),"")</f>
        <v/>
      </c>
    </row>
    <row r="11533" spans="15:16" x14ac:dyDescent="0.15">
      <c r="O11533">
        <v>11532</v>
      </c>
      <c r="P11533" t="str">
        <f>IFERROR(IF(COUNTIF(個人情報!$BI$5:$BI$401,"登録番号" &amp; リスト!O11533)&gt;=1,"",IF(VLOOKUP(O11533,登録者リスト!$A$1:$D$43729,4,FALSE)=基本情報!$D$6,O11533,"")),"")</f>
        <v/>
      </c>
    </row>
    <row r="11534" spans="15:16" x14ac:dyDescent="0.15">
      <c r="O11534">
        <v>11533</v>
      </c>
      <c r="P11534" t="str">
        <f>IFERROR(IF(COUNTIF(個人情報!$BI$5:$BI$401,"登録番号" &amp; リスト!O11534)&gt;=1,"",IF(VLOOKUP(O11534,登録者リスト!$A$1:$D$43729,4,FALSE)=基本情報!$D$6,O11534,"")),"")</f>
        <v/>
      </c>
    </row>
    <row r="11535" spans="15:16" x14ac:dyDescent="0.15">
      <c r="O11535">
        <v>11534</v>
      </c>
      <c r="P11535" t="str">
        <f>IFERROR(IF(COUNTIF(個人情報!$BI$5:$BI$401,"登録番号" &amp; リスト!O11535)&gt;=1,"",IF(VLOOKUP(O11535,登録者リスト!$A$1:$D$43729,4,FALSE)=基本情報!$D$6,O11535,"")),"")</f>
        <v/>
      </c>
    </row>
    <row r="11536" spans="15:16" x14ac:dyDescent="0.15">
      <c r="O11536">
        <v>11535</v>
      </c>
      <c r="P11536" t="str">
        <f>IFERROR(IF(COUNTIF(個人情報!$BI$5:$BI$401,"登録番号" &amp; リスト!O11536)&gt;=1,"",IF(VLOOKUP(O11536,登録者リスト!$A$1:$D$43729,4,FALSE)=基本情報!$D$6,O11536,"")),"")</f>
        <v/>
      </c>
    </row>
    <row r="11537" spans="15:16" x14ac:dyDescent="0.15">
      <c r="O11537">
        <v>11536</v>
      </c>
      <c r="P11537" t="str">
        <f>IFERROR(IF(COUNTIF(個人情報!$BI$5:$BI$401,"登録番号" &amp; リスト!O11537)&gt;=1,"",IF(VLOOKUP(O11537,登録者リスト!$A$1:$D$43729,4,FALSE)=基本情報!$D$6,O11537,"")),"")</f>
        <v/>
      </c>
    </row>
    <row r="11538" spans="15:16" x14ac:dyDescent="0.15">
      <c r="O11538">
        <v>11537</v>
      </c>
      <c r="P11538" t="str">
        <f>IFERROR(IF(COUNTIF(個人情報!$BI$5:$BI$401,"登録番号" &amp; リスト!O11538)&gt;=1,"",IF(VLOOKUP(O11538,登録者リスト!$A$1:$D$43729,4,FALSE)=基本情報!$D$6,O11538,"")),"")</f>
        <v/>
      </c>
    </row>
    <row r="11539" spans="15:16" x14ac:dyDescent="0.15">
      <c r="O11539">
        <v>11538</v>
      </c>
      <c r="P11539" t="str">
        <f>IFERROR(IF(COUNTIF(個人情報!$BI$5:$BI$401,"登録番号" &amp; リスト!O11539)&gt;=1,"",IF(VLOOKUP(O11539,登録者リスト!$A$1:$D$43729,4,FALSE)=基本情報!$D$6,O11539,"")),"")</f>
        <v/>
      </c>
    </row>
    <row r="11540" spans="15:16" x14ac:dyDescent="0.15">
      <c r="O11540">
        <v>11539</v>
      </c>
      <c r="P11540" t="str">
        <f>IFERROR(IF(COUNTIF(個人情報!$BI$5:$BI$401,"登録番号" &amp; リスト!O11540)&gt;=1,"",IF(VLOOKUP(O11540,登録者リスト!$A$1:$D$43729,4,FALSE)=基本情報!$D$6,O11540,"")),"")</f>
        <v/>
      </c>
    </row>
    <row r="11541" spans="15:16" x14ac:dyDescent="0.15">
      <c r="O11541">
        <v>11540</v>
      </c>
      <c r="P11541" t="str">
        <f>IFERROR(IF(COUNTIF(個人情報!$BI$5:$BI$401,"登録番号" &amp; リスト!O11541)&gt;=1,"",IF(VLOOKUP(O11541,登録者リスト!$A$1:$D$43729,4,FALSE)=基本情報!$D$6,O11541,"")),"")</f>
        <v/>
      </c>
    </row>
    <row r="11542" spans="15:16" x14ac:dyDescent="0.15">
      <c r="O11542">
        <v>11541</v>
      </c>
      <c r="P11542" t="str">
        <f>IFERROR(IF(COUNTIF(個人情報!$BI$5:$BI$401,"登録番号" &amp; リスト!O11542)&gt;=1,"",IF(VLOOKUP(O11542,登録者リスト!$A$1:$D$43729,4,FALSE)=基本情報!$D$6,O11542,"")),"")</f>
        <v/>
      </c>
    </row>
    <row r="11543" spans="15:16" x14ac:dyDescent="0.15">
      <c r="O11543">
        <v>11542</v>
      </c>
      <c r="P11543" t="str">
        <f>IFERROR(IF(COUNTIF(個人情報!$BI$5:$BI$401,"登録番号" &amp; リスト!O11543)&gt;=1,"",IF(VLOOKUP(O11543,登録者リスト!$A$1:$D$43729,4,FALSE)=基本情報!$D$6,O11543,"")),"")</f>
        <v/>
      </c>
    </row>
    <row r="11544" spans="15:16" x14ac:dyDescent="0.15">
      <c r="O11544">
        <v>11543</v>
      </c>
      <c r="P11544" t="str">
        <f>IFERROR(IF(COUNTIF(個人情報!$BI$5:$BI$401,"登録番号" &amp; リスト!O11544)&gt;=1,"",IF(VLOOKUP(O11544,登録者リスト!$A$1:$D$43729,4,FALSE)=基本情報!$D$6,O11544,"")),"")</f>
        <v/>
      </c>
    </row>
    <row r="11545" spans="15:16" x14ac:dyDescent="0.15">
      <c r="O11545">
        <v>11544</v>
      </c>
      <c r="P11545" t="str">
        <f>IFERROR(IF(COUNTIF(個人情報!$BI$5:$BI$401,"登録番号" &amp; リスト!O11545)&gt;=1,"",IF(VLOOKUP(O11545,登録者リスト!$A$1:$D$43729,4,FALSE)=基本情報!$D$6,O11545,"")),"")</f>
        <v/>
      </c>
    </row>
    <row r="11546" spans="15:16" x14ac:dyDescent="0.15">
      <c r="O11546">
        <v>11545</v>
      </c>
      <c r="P11546" t="str">
        <f>IFERROR(IF(COUNTIF(個人情報!$BI$5:$BI$401,"登録番号" &amp; リスト!O11546)&gt;=1,"",IF(VLOOKUP(O11546,登録者リスト!$A$1:$D$43729,4,FALSE)=基本情報!$D$6,O11546,"")),"")</f>
        <v/>
      </c>
    </row>
    <row r="11547" spans="15:16" x14ac:dyDescent="0.15">
      <c r="O11547">
        <v>11546</v>
      </c>
      <c r="P11547" t="str">
        <f>IFERROR(IF(COUNTIF(個人情報!$BI$5:$BI$401,"登録番号" &amp; リスト!O11547)&gt;=1,"",IF(VLOOKUP(O11547,登録者リスト!$A$1:$D$43729,4,FALSE)=基本情報!$D$6,O11547,"")),"")</f>
        <v/>
      </c>
    </row>
    <row r="11548" spans="15:16" x14ac:dyDescent="0.15">
      <c r="O11548">
        <v>11547</v>
      </c>
      <c r="P11548" t="str">
        <f>IFERROR(IF(COUNTIF(個人情報!$BI$5:$BI$401,"登録番号" &amp; リスト!O11548)&gt;=1,"",IF(VLOOKUP(O11548,登録者リスト!$A$1:$D$43729,4,FALSE)=基本情報!$D$6,O11548,"")),"")</f>
        <v/>
      </c>
    </row>
    <row r="11549" spans="15:16" x14ac:dyDescent="0.15">
      <c r="O11549">
        <v>11548</v>
      </c>
      <c r="P11549" t="str">
        <f>IFERROR(IF(COUNTIF(個人情報!$BI$5:$BI$401,"登録番号" &amp; リスト!O11549)&gt;=1,"",IF(VLOOKUP(O11549,登録者リスト!$A$1:$D$43729,4,FALSE)=基本情報!$D$6,O11549,"")),"")</f>
        <v/>
      </c>
    </row>
    <row r="11550" spans="15:16" x14ac:dyDescent="0.15">
      <c r="O11550">
        <v>11549</v>
      </c>
      <c r="P11550" t="str">
        <f>IFERROR(IF(COUNTIF(個人情報!$BI$5:$BI$401,"登録番号" &amp; リスト!O11550)&gt;=1,"",IF(VLOOKUP(O11550,登録者リスト!$A$1:$D$43729,4,FALSE)=基本情報!$D$6,O11550,"")),"")</f>
        <v/>
      </c>
    </row>
    <row r="11551" spans="15:16" x14ac:dyDescent="0.15">
      <c r="O11551">
        <v>11550</v>
      </c>
      <c r="P11551" t="str">
        <f>IFERROR(IF(COUNTIF(個人情報!$BI$5:$BI$401,"登録番号" &amp; リスト!O11551)&gt;=1,"",IF(VLOOKUP(O11551,登録者リスト!$A$1:$D$43729,4,FALSE)=基本情報!$D$6,O11551,"")),"")</f>
        <v/>
      </c>
    </row>
    <row r="11552" spans="15:16" x14ac:dyDescent="0.15">
      <c r="O11552">
        <v>11551</v>
      </c>
      <c r="P11552" t="str">
        <f>IFERROR(IF(COUNTIF(個人情報!$BI$5:$BI$401,"登録番号" &amp; リスト!O11552)&gt;=1,"",IF(VLOOKUP(O11552,登録者リスト!$A$1:$D$43729,4,FALSE)=基本情報!$D$6,O11552,"")),"")</f>
        <v/>
      </c>
    </row>
    <row r="11553" spans="15:16" x14ac:dyDescent="0.15">
      <c r="O11553">
        <v>11552</v>
      </c>
      <c r="P11553" t="str">
        <f>IFERROR(IF(COUNTIF(個人情報!$BI$5:$BI$401,"登録番号" &amp; リスト!O11553)&gt;=1,"",IF(VLOOKUP(O11553,登録者リスト!$A$1:$D$43729,4,FALSE)=基本情報!$D$6,O11553,"")),"")</f>
        <v/>
      </c>
    </row>
    <row r="11554" spans="15:16" x14ac:dyDescent="0.15">
      <c r="O11554">
        <v>11553</v>
      </c>
      <c r="P11554" t="str">
        <f>IFERROR(IF(COUNTIF(個人情報!$BI$5:$BI$401,"登録番号" &amp; リスト!O11554)&gt;=1,"",IF(VLOOKUP(O11554,登録者リスト!$A$1:$D$43729,4,FALSE)=基本情報!$D$6,O11554,"")),"")</f>
        <v/>
      </c>
    </row>
    <row r="11555" spans="15:16" x14ac:dyDescent="0.15">
      <c r="O11555">
        <v>11554</v>
      </c>
      <c r="P11555" t="str">
        <f>IFERROR(IF(COUNTIF(個人情報!$BI$5:$BI$401,"登録番号" &amp; リスト!O11555)&gt;=1,"",IF(VLOOKUP(O11555,登録者リスト!$A$1:$D$43729,4,FALSE)=基本情報!$D$6,O11555,"")),"")</f>
        <v/>
      </c>
    </row>
    <row r="11556" spans="15:16" x14ac:dyDescent="0.15">
      <c r="O11556">
        <v>11555</v>
      </c>
      <c r="P11556" t="str">
        <f>IFERROR(IF(COUNTIF(個人情報!$BI$5:$BI$401,"登録番号" &amp; リスト!O11556)&gt;=1,"",IF(VLOOKUP(O11556,登録者リスト!$A$1:$D$43729,4,FALSE)=基本情報!$D$6,O11556,"")),"")</f>
        <v/>
      </c>
    </row>
    <row r="11557" spans="15:16" x14ac:dyDescent="0.15">
      <c r="O11557">
        <v>11556</v>
      </c>
      <c r="P11557" t="str">
        <f>IFERROR(IF(COUNTIF(個人情報!$BI$5:$BI$401,"登録番号" &amp; リスト!O11557)&gt;=1,"",IF(VLOOKUP(O11557,登録者リスト!$A$1:$D$43729,4,FALSE)=基本情報!$D$6,O11557,"")),"")</f>
        <v/>
      </c>
    </row>
    <row r="11558" spans="15:16" x14ac:dyDescent="0.15">
      <c r="O11558">
        <v>11557</v>
      </c>
      <c r="P11558" t="str">
        <f>IFERROR(IF(COUNTIF(個人情報!$BI$5:$BI$401,"登録番号" &amp; リスト!O11558)&gt;=1,"",IF(VLOOKUP(O11558,登録者リスト!$A$1:$D$43729,4,FALSE)=基本情報!$D$6,O11558,"")),"")</f>
        <v/>
      </c>
    </row>
    <row r="11559" spans="15:16" x14ac:dyDescent="0.15">
      <c r="O11559">
        <v>11558</v>
      </c>
      <c r="P11559" t="str">
        <f>IFERROR(IF(COUNTIF(個人情報!$BI$5:$BI$401,"登録番号" &amp; リスト!O11559)&gt;=1,"",IF(VLOOKUP(O11559,登録者リスト!$A$1:$D$43729,4,FALSE)=基本情報!$D$6,O11559,"")),"")</f>
        <v/>
      </c>
    </row>
    <row r="11560" spans="15:16" x14ac:dyDescent="0.15">
      <c r="O11560">
        <v>11559</v>
      </c>
      <c r="P11560" t="str">
        <f>IFERROR(IF(COUNTIF(個人情報!$BI$5:$BI$401,"登録番号" &amp; リスト!O11560)&gt;=1,"",IF(VLOOKUP(O11560,登録者リスト!$A$1:$D$43729,4,FALSE)=基本情報!$D$6,O11560,"")),"")</f>
        <v/>
      </c>
    </row>
    <row r="11561" spans="15:16" x14ac:dyDescent="0.15">
      <c r="O11561">
        <v>11560</v>
      </c>
      <c r="P11561" t="str">
        <f>IFERROR(IF(COUNTIF(個人情報!$BI$5:$BI$401,"登録番号" &amp; リスト!O11561)&gt;=1,"",IF(VLOOKUP(O11561,登録者リスト!$A$1:$D$43729,4,FALSE)=基本情報!$D$6,O11561,"")),"")</f>
        <v/>
      </c>
    </row>
    <row r="11562" spans="15:16" x14ac:dyDescent="0.15">
      <c r="O11562">
        <v>11561</v>
      </c>
      <c r="P11562" t="str">
        <f>IFERROR(IF(COUNTIF(個人情報!$BI$5:$BI$401,"登録番号" &amp; リスト!O11562)&gt;=1,"",IF(VLOOKUP(O11562,登録者リスト!$A$1:$D$43729,4,FALSE)=基本情報!$D$6,O11562,"")),"")</f>
        <v/>
      </c>
    </row>
    <row r="11563" spans="15:16" x14ac:dyDescent="0.15">
      <c r="O11563">
        <v>11562</v>
      </c>
      <c r="P11563" t="str">
        <f>IFERROR(IF(COUNTIF(個人情報!$BI$5:$BI$401,"登録番号" &amp; リスト!O11563)&gt;=1,"",IF(VLOOKUP(O11563,登録者リスト!$A$1:$D$43729,4,FALSE)=基本情報!$D$6,O11563,"")),"")</f>
        <v/>
      </c>
    </row>
    <row r="11564" spans="15:16" x14ac:dyDescent="0.15">
      <c r="O11564">
        <v>11563</v>
      </c>
      <c r="P11564" t="str">
        <f>IFERROR(IF(COUNTIF(個人情報!$BI$5:$BI$401,"登録番号" &amp; リスト!O11564)&gt;=1,"",IF(VLOOKUP(O11564,登録者リスト!$A$1:$D$43729,4,FALSE)=基本情報!$D$6,O11564,"")),"")</f>
        <v/>
      </c>
    </row>
    <row r="11565" spans="15:16" x14ac:dyDescent="0.15">
      <c r="O11565">
        <v>11564</v>
      </c>
      <c r="P11565" t="str">
        <f>IFERROR(IF(COUNTIF(個人情報!$BI$5:$BI$401,"登録番号" &amp; リスト!O11565)&gt;=1,"",IF(VLOOKUP(O11565,登録者リスト!$A$1:$D$43729,4,FALSE)=基本情報!$D$6,O11565,"")),"")</f>
        <v/>
      </c>
    </row>
    <row r="11566" spans="15:16" x14ac:dyDescent="0.15">
      <c r="O11566">
        <v>11565</v>
      </c>
      <c r="P11566" t="str">
        <f>IFERROR(IF(COUNTIF(個人情報!$BI$5:$BI$401,"登録番号" &amp; リスト!O11566)&gt;=1,"",IF(VLOOKUP(O11566,登録者リスト!$A$1:$D$43729,4,FALSE)=基本情報!$D$6,O11566,"")),"")</f>
        <v/>
      </c>
    </row>
    <row r="11567" spans="15:16" x14ac:dyDescent="0.15">
      <c r="O11567">
        <v>11566</v>
      </c>
      <c r="P11567" t="str">
        <f>IFERROR(IF(COUNTIF(個人情報!$BI$5:$BI$401,"登録番号" &amp; リスト!O11567)&gt;=1,"",IF(VLOOKUP(O11567,登録者リスト!$A$1:$D$43729,4,FALSE)=基本情報!$D$6,O11567,"")),"")</f>
        <v/>
      </c>
    </row>
    <row r="11568" spans="15:16" x14ac:dyDescent="0.15">
      <c r="O11568">
        <v>11567</v>
      </c>
      <c r="P11568" t="str">
        <f>IFERROR(IF(COUNTIF(個人情報!$BI$5:$BI$401,"登録番号" &amp; リスト!O11568)&gt;=1,"",IF(VLOOKUP(O11568,登録者リスト!$A$1:$D$43729,4,FALSE)=基本情報!$D$6,O11568,"")),"")</f>
        <v/>
      </c>
    </row>
    <row r="11569" spans="15:16" x14ac:dyDescent="0.15">
      <c r="O11569">
        <v>11568</v>
      </c>
      <c r="P11569" t="str">
        <f>IFERROR(IF(COUNTIF(個人情報!$BI$5:$BI$401,"登録番号" &amp; リスト!O11569)&gt;=1,"",IF(VLOOKUP(O11569,登録者リスト!$A$1:$D$43729,4,FALSE)=基本情報!$D$6,O11569,"")),"")</f>
        <v/>
      </c>
    </row>
    <row r="11570" spans="15:16" x14ac:dyDescent="0.15">
      <c r="O11570">
        <v>11569</v>
      </c>
      <c r="P11570" t="str">
        <f>IFERROR(IF(COUNTIF(個人情報!$BI$5:$BI$401,"登録番号" &amp; リスト!O11570)&gt;=1,"",IF(VLOOKUP(O11570,登録者リスト!$A$1:$D$43729,4,FALSE)=基本情報!$D$6,O11570,"")),"")</f>
        <v/>
      </c>
    </row>
    <row r="11571" spans="15:16" x14ac:dyDescent="0.15">
      <c r="O11571">
        <v>11570</v>
      </c>
      <c r="P11571" t="str">
        <f>IFERROR(IF(COUNTIF(個人情報!$BI$5:$BI$401,"登録番号" &amp; リスト!O11571)&gt;=1,"",IF(VLOOKUP(O11571,登録者リスト!$A$1:$D$43729,4,FALSE)=基本情報!$D$6,O11571,"")),"")</f>
        <v/>
      </c>
    </row>
    <row r="11572" spans="15:16" x14ac:dyDescent="0.15">
      <c r="O11572">
        <v>11571</v>
      </c>
      <c r="P11572" t="str">
        <f>IFERROR(IF(COUNTIF(個人情報!$BI$5:$BI$401,"登録番号" &amp; リスト!O11572)&gt;=1,"",IF(VLOOKUP(O11572,登録者リスト!$A$1:$D$43729,4,FALSE)=基本情報!$D$6,O11572,"")),"")</f>
        <v/>
      </c>
    </row>
    <row r="11573" spans="15:16" x14ac:dyDescent="0.15">
      <c r="O11573">
        <v>11572</v>
      </c>
      <c r="P11573" t="str">
        <f>IFERROR(IF(COUNTIF(個人情報!$BI$5:$BI$401,"登録番号" &amp; リスト!O11573)&gt;=1,"",IF(VLOOKUP(O11573,登録者リスト!$A$1:$D$43729,4,FALSE)=基本情報!$D$6,O11573,"")),"")</f>
        <v/>
      </c>
    </row>
    <row r="11574" spans="15:16" x14ac:dyDescent="0.15">
      <c r="O11574">
        <v>11573</v>
      </c>
      <c r="P11574" t="str">
        <f>IFERROR(IF(COUNTIF(個人情報!$BI$5:$BI$401,"登録番号" &amp; リスト!O11574)&gt;=1,"",IF(VLOOKUP(O11574,登録者リスト!$A$1:$D$43729,4,FALSE)=基本情報!$D$6,O11574,"")),"")</f>
        <v/>
      </c>
    </row>
    <row r="11575" spans="15:16" x14ac:dyDescent="0.15">
      <c r="O11575">
        <v>11574</v>
      </c>
      <c r="P11575" t="str">
        <f>IFERROR(IF(COUNTIF(個人情報!$BI$5:$BI$401,"登録番号" &amp; リスト!O11575)&gt;=1,"",IF(VLOOKUP(O11575,登録者リスト!$A$1:$D$43729,4,FALSE)=基本情報!$D$6,O11575,"")),"")</f>
        <v/>
      </c>
    </row>
    <row r="11576" spans="15:16" x14ac:dyDescent="0.15">
      <c r="O11576">
        <v>11575</v>
      </c>
      <c r="P11576" t="str">
        <f>IFERROR(IF(COUNTIF(個人情報!$BI$5:$BI$401,"登録番号" &amp; リスト!O11576)&gt;=1,"",IF(VLOOKUP(O11576,登録者リスト!$A$1:$D$43729,4,FALSE)=基本情報!$D$6,O11576,"")),"")</f>
        <v/>
      </c>
    </row>
    <row r="11577" spans="15:16" x14ac:dyDescent="0.15">
      <c r="O11577">
        <v>11576</v>
      </c>
      <c r="P11577" t="str">
        <f>IFERROR(IF(COUNTIF(個人情報!$BI$5:$BI$401,"登録番号" &amp; リスト!O11577)&gt;=1,"",IF(VLOOKUP(O11577,登録者リスト!$A$1:$D$43729,4,FALSE)=基本情報!$D$6,O11577,"")),"")</f>
        <v/>
      </c>
    </row>
    <row r="11578" spans="15:16" x14ac:dyDescent="0.15">
      <c r="O11578">
        <v>11577</v>
      </c>
      <c r="P11578" t="str">
        <f>IFERROR(IF(COUNTIF(個人情報!$BI$5:$BI$401,"登録番号" &amp; リスト!O11578)&gt;=1,"",IF(VLOOKUP(O11578,登録者リスト!$A$1:$D$43729,4,FALSE)=基本情報!$D$6,O11578,"")),"")</f>
        <v/>
      </c>
    </row>
    <row r="11579" spans="15:16" x14ac:dyDescent="0.15">
      <c r="O11579">
        <v>11578</v>
      </c>
      <c r="P11579" t="str">
        <f>IFERROR(IF(COUNTIF(個人情報!$BI$5:$BI$401,"登録番号" &amp; リスト!O11579)&gt;=1,"",IF(VLOOKUP(O11579,登録者リスト!$A$1:$D$43729,4,FALSE)=基本情報!$D$6,O11579,"")),"")</f>
        <v/>
      </c>
    </row>
    <row r="11580" spans="15:16" x14ac:dyDescent="0.15">
      <c r="O11580">
        <v>11579</v>
      </c>
      <c r="P11580" t="str">
        <f>IFERROR(IF(COUNTIF(個人情報!$BI$5:$BI$401,"登録番号" &amp; リスト!O11580)&gt;=1,"",IF(VLOOKUP(O11580,登録者リスト!$A$1:$D$43729,4,FALSE)=基本情報!$D$6,O11580,"")),"")</f>
        <v/>
      </c>
    </row>
    <row r="11581" spans="15:16" x14ac:dyDescent="0.15">
      <c r="O11581">
        <v>11580</v>
      </c>
      <c r="P11581" t="str">
        <f>IFERROR(IF(COUNTIF(個人情報!$BI$5:$BI$401,"登録番号" &amp; リスト!O11581)&gt;=1,"",IF(VLOOKUP(O11581,登録者リスト!$A$1:$D$43729,4,FALSE)=基本情報!$D$6,O11581,"")),"")</f>
        <v/>
      </c>
    </row>
    <row r="11582" spans="15:16" x14ac:dyDescent="0.15">
      <c r="O11582">
        <v>11581</v>
      </c>
      <c r="P11582" t="str">
        <f>IFERROR(IF(COUNTIF(個人情報!$BI$5:$BI$401,"登録番号" &amp; リスト!O11582)&gt;=1,"",IF(VLOOKUP(O11582,登録者リスト!$A$1:$D$43729,4,FALSE)=基本情報!$D$6,O11582,"")),"")</f>
        <v/>
      </c>
    </row>
    <row r="11583" spans="15:16" x14ac:dyDescent="0.15">
      <c r="O11583">
        <v>11582</v>
      </c>
      <c r="P11583" t="str">
        <f>IFERROR(IF(COUNTIF(個人情報!$BI$5:$BI$401,"登録番号" &amp; リスト!O11583)&gt;=1,"",IF(VLOOKUP(O11583,登録者リスト!$A$1:$D$43729,4,FALSE)=基本情報!$D$6,O11583,"")),"")</f>
        <v/>
      </c>
    </row>
    <row r="11584" spans="15:16" x14ac:dyDescent="0.15">
      <c r="O11584">
        <v>11583</v>
      </c>
      <c r="P11584" t="str">
        <f>IFERROR(IF(COUNTIF(個人情報!$BI$5:$BI$401,"登録番号" &amp; リスト!O11584)&gt;=1,"",IF(VLOOKUP(O11584,登録者リスト!$A$1:$D$43729,4,FALSE)=基本情報!$D$6,O11584,"")),"")</f>
        <v/>
      </c>
    </row>
    <row r="11585" spans="15:16" x14ac:dyDescent="0.15">
      <c r="O11585">
        <v>11584</v>
      </c>
      <c r="P11585" t="str">
        <f>IFERROR(IF(COUNTIF(個人情報!$BI$5:$BI$401,"登録番号" &amp; リスト!O11585)&gt;=1,"",IF(VLOOKUP(O11585,登録者リスト!$A$1:$D$43729,4,FALSE)=基本情報!$D$6,O11585,"")),"")</f>
        <v/>
      </c>
    </row>
    <row r="11586" spans="15:16" x14ac:dyDescent="0.15">
      <c r="O11586">
        <v>11585</v>
      </c>
      <c r="P11586" t="str">
        <f>IFERROR(IF(COUNTIF(個人情報!$BI$5:$BI$401,"登録番号" &amp; リスト!O11586)&gt;=1,"",IF(VLOOKUP(O11586,登録者リスト!$A$1:$D$43729,4,FALSE)=基本情報!$D$6,O11586,"")),"")</f>
        <v/>
      </c>
    </row>
    <row r="11587" spans="15:16" x14ac:dyDescent="0.15">
      <c r="O11587">
        <v>11586</v>
      </c>
      <c r="P11587" t="str">
        <f>IFERROR(IF(COUNTIF(個人情報!$BI$5:$BI$401,"登録番号" &amp; リスト!O11587)&gt;=1,"",IF(VLOOKUP(O11587,登録者リスト!$A$1:$D$43729,4,FALSE)=基本情報!$D$6,O11587,"")),"")</f>
        <v/>
      </c>
    </row>
    <row r="11588" spans="15:16" x14ac:dyDescent="0.15">
      <c r="O11588">
        <v>11587</v>
      </c>
      <c r="P11588" t="str">
        <f>IFERROR(IF(COUNTIF(個人情報!$BI$5:$BI$401,"登録番号" &amp; リスト!O11588)&gt;=1,"",IF(VLOOKUP(O11588,登録者リスト!$A$1:$D$43729,4,FALSE)=基本情報!$D$6,O11588,"")),"")</f>
        <v/>
      </c>
    </row>
    <row r="11589" spans="15:16" x14ac:dyDescent="0.15">
      <c r="O11589">
        <v>11588</v>
      </c>
      <c r="P11589" t="str">
        <f>IFERROR(IF(COUNTIF(個人情報!$BI$5:$BI$401,"登録番号" &amp; リスト!O11589)&gt;=1,"",IF(VLOOKUP(O11589,登録者リスト!$A$1:$D$43729,4,FALSE)=基本情報!$D$6,O11589,"")),"")</f>
        <v/>
      </c>
    </row>
    <row r="11590" spans="15:16" x14ac:dyDescent="0.15">
      <c r="O11590">
        <v>11589</v>
      </c>
      <c r="P11590" t="str">
        <f>IFERROR(IF(COUNTIF(個人情報!$BI$5:$BI$401,"登録番号" &amp; リスト!O11590)&gt;=1,"",IF(VLOOKUP(O11590,登録者リスト!$A$1:$D$43729,4,FALSE)=基本情報!$D$6,O11590,"")),"")</f>
        <v/>
      </c>
    </row>
    <row r="11591" spans="15:16" x14ac:dyDescent="0.15">
      <c r="O11591">
        <v>11590</v>
      </c>
      <c r="P11591" t="str">
        <f>IFERROR(IF(COUNTIF(個人情報!$BI$5:$BI$401,"登録番号" &amp; リスト!O11591)&gt;=1,"",IF(VLOOKUP(O11591,登録者リスト!$A$1:$D$43729,4,FALSE)=基本情報!$D$6,O11591,"")),"")</f>
        <v/>
      </c>
    </row>
    <row r="11592" spans="15:16" x14ac:dyDescent="0.15">
      <c r="O11592">
        <v>11591</v>
      </c>
      <c r="P11592" t="str">
        <f>IFERROR(IF(COUNTIF(個人情報!$BI$5:$BI$401,"登録番号" &amp; リスト!O11592)&gt;=1,"",IF(VLOOKUP(O11592,登録者リスト!$A$1:$D$43729,4,FALSE)=基本情報!$D$6,O11592,"")),"")</f>
        <v/>
      </c>
    </row>
    <row r="11593" spans="15:16" x14ac:dyDescent="0.15">
      <c r="O11593">
        <v>11592</v>
      </c>
      <c r="P11593" t="str">
        <f>IFERROR(IF(COUNTIF(個人情報!$BI$5:$BI$401,"登録番号" &amp; リスト!O11593)&gt;=1,"",IF(VLOOKUP(O11593,登録者リスト!$A$1:$D$43729,4,FALSE)=基本情報!$D$6,O11593,"")),"")</f>
        <v/>
      </c>
    </row>
    <row r="11594" spans="15:16" x14ac:dyDescent="0.15">
      <c r="O11594">
        <v>11593</v>
      </c>
      <c r="P11594" t="str">
        <f>IFERROR(IF(COUNTIF(個人情報!$BI$5:$BI$401,"登録番号" &amp; リスト!O11594)&gt;=1,"",IF(VLOOKUP(O11594,登録者リスト!$A$1:$D$43729,4,FALSE)=基本情報!$D$6,O11594,"")),"")</f>
        <v/>
      </c>
    </row>
    <row r="11595" spans="15:16" x14ac:dyDescent="0.15">
      <c r="O11595">
        <v>11594</v>
      </c>
      <c r="P11595" t="str">
        <f>IFERROR(IF(COUNTIF(個人情報!$BI$5:$BI$401,"登録番号" &amp; リスト!O11595)&gt;=1,"",IF(VLOOKUP(O11595,登録者リスト!$A$1:$D$43729,4,FALSE)=基本情報!$D$6,O11595,"")),"")</f>
        <v/>
      </c>
    </row>
    <row r="11596" spans="15:16" x14ac:dyDescent="0.15">
      <c r="O11596">
        <v>11595</v>
      </c>
      <c r="P11596" t="str">
        <f>IFERROR(IF(COUNTIF(個人情報!$BI$5:$BI$401,"登録番号" &amp; リスト!O11596)&gt;=1,"",IF(VLOOKUP(O11596,登録者リスト!$A$1:$D$43729,4,FALSE)=基本情報!$D$6,O11596,"")),"")</f>
        <v/>
      </c>
    </row>
    <row r="11597" spans="15:16" x14ac:dyDescent="0.15">
      <c r="O11597">
        <v>11596</v>
      </c>
      <c r="P11597" t="str">
        <f>IFERROR(IF(COUNTIF(個人情報!$BI$5:$BI$401,"登録番号" &amp; リスト!O11597)&gt;=1,"",IF(VLOOKUP(O11597,登録者リスト!$A$1:$D$43729,4,FALSE)=基本情報!$D$6,O11597,"")),"")</f>
        <v/>
      </c>
    </row>
    <row r="11598" spans="15:16" x14ac:dyDescent="0.15">
      <c r="O11598">
        <v>11597</v>
      </c>
      <c r="P11598" t="str">
        <f>IFERROR(IF(COUNTIF(個人情報!$BI$5:$BI$401,"登録番号" &amp; リスト!O11598)&gt;=1,"",IF(VLOOKUP(O11598,登録者リスト!$A$1:$D$43729,4,FALSE)=基本情報!$D$6,O11598,"")),"")</f>
        <v/>
      </c>
    </row>
    <row r="11599" spans="15:16" x14ac:dyDescent="0.15">
      <c r="O11599">
        <v>11598</v>
      </c>
      <c r="P11599" t="str">
        <f>IFERROR(IF(COUNTIF(個人情報!$BI$5:$BI$401,"登録番号" &amp; リスト!O11599)&gt;=1,"",IF(VLOOKUP(O11599,登録者リスト!$A$1:$D$43729,4,FALSE)=基本情報!$D$6,O11599,"")),"")</f>
        <v/>
      </c>
    </row>
    <row r="11600" spans="15:16" x14ac:dyDescent="0.15">
      <c r="O11600">
        <v>11599</v>
      </c>
      <c r="P11600" t="str">
        <f>IFERROR(IF(COUNTIF(個人情報!$BI$5:$BI$401,"登録番号" &amp; リスト!O11600)&gt;=1,"",IF(VLOOKUP(O11600,登録者リスト!$A$1:$D$43729,4,FALSE)=基本情報!$D$6,O11600,"")),"")</f>
        <v/>
      </c>
    </row>
    <row r="11601" spans="15:16" x14ac:dyDescent="0.15">
      <c r="O11601">
        <v>11600</v>
      </c>
      <c r="P11601" t="str">
        <f>IFERROR(IF(COUNTIF(個人情報!$BI$5:$BI$401,"登録番号" &amp; リスト!O11601)&gt;=1,"",IF(VLOOKUP(O11601,登録者リスト!$A$1:$D$43729,4,FALSE)=基本情報!$D$6,O11601,"")),"")</f>
        <v/>
      </c>
    </row>
    <row r="11602" spans="15:16" x14ac:dyDescent="0.15">
      <c r="O11602">
        <v>11601</v>
      </c>
      <c r="P11602" t="str">
        <f>IFERROR(IF(COUNTIF(個人情報!$BI$5:$BI$401,"登録番号" &amp; リスト!O11602)&gt;=1,"",IF(VLOOKUP(O11602,登録者リスト!$A$1:$D$43729,4,FALSE)=基本情報!$D$6,O11602,"")),"")</f>
        <v/>
      </c>
    </row>
    <row r="11603" spans="15:16" x14ac:dyDescent="0.15">
      <c r="O11603">
        <v>11602</v>
      </c>
      <c r="P11603" t="str">
        <f>IFERROR(IF(COUNTIF(個人情報!$BI$5:$BI$401,"登録番号" &amp; リスト!O11603)&gt;=1,"",IF(VLOOKUP(O11603,登録者リスト!$A$1:$D$43729,4,FALSE)=基本情報!$D$6,O11603,"")),"")</f>
        <v/>
      </c>
    </row>
    <row r="11604" spans="15:16" x14ac:dyDescent="0.15">
      <c r="O11604">
        <v>11603</v>
      </c>
      <c r="P11604" t="str">
        <f>IFERROR(IF(COUNTIF(個人情報!$BI$5:$BI$401,"登録番号" &amp; リスト!O11604)&gt;=1,"",IF(VLOOKUP(O11604,登録者リスト!$A$1:$D$43729,4,FALSE)=基本情報!$D$6,O11604,"")),"")</f>
        <v/>
      </c>
    </row>
    <row r="11605" spans="15:16" x14ac:dyDescent="0.15">
      <c r="O11605">
        <v>11604</v>
      </c>
      <c r="P11605" t="str">
        <f>IFERROR(IF(COUNTIF(個人情報!$BI$5:$BI$401,"登録番号" &amp; リスト!O11605)&gt;=1,"",IF(VLOOKUP(O11605,登録者リスト!$A$1:$D$43729,4,FALSE)=基本情報!$D$6,O11605,"")),"")</f>
        <v/>
      </c>
    </row>
    <row r="11606" spans="15:16" x14ac:dyDescent="0.15">
      <c r="O11606">
        <v>11605</v>
      </c>
      <c r="P11606" t="str">
        <f>IFERROR(IF(COUNTIF(個人情報!$BI$5:$BI$401,"登録番号" &amp; リスト!O11606)&gt;=1,"",IF(VLOOKUP(O11606,登録者リスト!$A$1:$D$43729,4,FALSE)=基本情報!$D$6,O11606,"")),"")</f>
        <v/>
      </c>
    </row>
    <row r="11607" spans="15:16" x14ac:dyDescent="0.15">
      <c r="O11607">
        <v>11606</v>
      </c>
      <c r="P11607" t="str">
        <f>IFERROR(IF(COUNTIF(個人情報!$BI$5:$BI$401,"登録番号" &amp; リスト!O11607)&gt;=1,"",IF(VLOOKUP(O11607,登録者リスト!$A$1:$D$43729,4,FALSE)=基本情報!$D$6,O11607,"")),"")</f>
        <v/>
      </c>
    </row>
    <row r="11608" spans="15:16" x14ac:dyDescent="0.15">
      <c r="O11608">
        <v>11607</v>
      </c>
      <c r="P11608" t="str">
        <f>IFERROR(IF(COUNTIF(個人情報!$BI$5:$BI$401,"登録番号" &amp; リスト!O11608)&gt;=1,"",IF(VLOOKUP(O11608,登録者リスト!$A$1:$D$43729,4,FALSE)=基本情報!$D$6,O11608,"")),"")</f>
        <v/>
      </c>
    </row>
    <row r="11609" spans="15:16" x14ac:dyDescent="0.15">
      <c r="O11609">
        <v>11608</v>
      </c>
      <c r="P11609" t="str">
        <f>IFERROR(IF(COUNTIF(個人情報!$BI$5:$BI$401,"登録番号" &amp; リスト!O11609)&gt;=1,"",IF(VLOOKUP(O11609,登録者リスト!$A$1:$D$43729,4,FALSE)=基本情報!$D$6,O11609,"")),"")</f>
        <v/>
      </c>
    </row>
    <row r="11610" spans="15:16" x14ac:dyDescent="0.15">
      <c r="O11610">
        <v>11609</v>
      </c>
      <c r="P11610" t="str">
        <f>IFERROR(IF(COUNTIF(個人情報!$BI$5:$BI$401,"登録番号" &amp; リスト!O11610)&gt;=1,"",IF(VLOOKUP(O11610,登録者リスト!$A$1:$D$43729,4,FALSE)=基本情報!$D$6,O11610,"")),"")</f>
        <v/>
      </c>
    </row>
    <row r="11611" spans="15:16" x14ac:dyDescent="0.15">
      <c r="O11611">
        <v>11610</v>
      </c>
      <c r="P11611" t="str">
        <f>IFERROR(IF(COUNTIF(個人情報!$BI$5:$BI$401,"登録番号" &amp; リスト!O11611)&gt;=1,"",IF(VLOOKUP(O11611,登録者リスト!$A$1:$D$43729,4,FALSE)=基本情報!$D$6,O11611,"")),"")</f>
        <v/>
      </c>
    </row>
    <row r="11612" spans="15:16" x14ac:dyDescent="0.15">
      <c r="O11612">
        <v>11611</v>
      </c>
      <c r="P11612" t="str">
        <f>IFERROR(IF(COUNTIF(個人情報!$BI$5:$BI$401,"登録番号" &amp; リスト!O11612)&gt;=1,"",IF(VLOOKUP(O11612,登録者リスト!$A$1:$D$43729,4,FALSE)=基本情報!$D$6,O11612,"")),"")</f>
        <v/>
      </c>
    </row>
    <row r="11613" spans="15:16" x14ac:dyDescent="0.15">
      <c r="O11613">
        <v>11612</v>
      </c>
      <c r="P11613" t="str">
        <f>IFERROR(IF(COUNTIF(個人情報!$BI$5:$BI$401,"登録番号" &amp; リスト!O11613)&gt;=1,"",IF(VLOOKUP(O11613,登録者リスト!$A$1:$D$43729,4,FALSE)=基本情報!$D$6,O11613,"")),"")</f>
        <v/>
      </c>
    </row>
    <row r="11614" spans="15:16" x14ac:dyDescent="0.15">
      <c r="O11614">
        <v>11613</v>
      </c>
      <c r="P11614" t="str">
        <f>IFERROR(IF(COUNTIF(個人情報!$BI$5:$BI$401,"登録番号" &amp; リスト!O11614)&gt;=1,"",IF(VLOOKUP(O11614,登録者リスト!$A$1:$D$43729,4,FALSE)=基本情報!$D$6,O11614,"")),"")</f>
        <v/>
      </c>
    </row>
    <row r="11615" spans="15:16" x14ac:dyDescent="0.15">
      <c r="O11615">
        <v>11614</v>
      </c>
      <c r="P11615" t="str">
        <f>IFERROR(IF(COUNTIF(個人情報!$BI$5:$BI$401,"登録番号" &amp; リスト!O11615)&gt;=1,"",IF(VLOOKUP(O11615,登録者リスト!$A$1:$D$43729,4,FALSE)=基本情報!$D$6,O11615,"")),"")</f>
        <v/>
      </c>
    </row>
    <row r="11616" spans="15:16" x14ac:dyDescent="0.15">
      <c r="O11616">
        <v>11615</v>
      </c>
      <c r="P11616" t="str">
        <f>IFERROR(IF(COUNTIF(個人情報!$BI$5:$BI$401,"登録番号" &amp; リスト!O11616)&gt;=1,"",IF(VLOOKUP(O11616,登録者リスト!$A$1:$D$43729,4,FALSE)=基本情報!$D$6,O11616,"")),"")</f>
        <v/>
      </c>
    </row>
    <row r="11617" spans="15:16" x14ac:dyDescent="0.15">
      <c r="O11617">
        <v>11616</v>
      </c>
      <c r="P11617" t="str">
        <f>IFERROR(IF(COUNTIF(個人情報!$BI$5:$BI$401,"登録番号" &amp; リスト!O11617)&gt;=1,"",IF(VLOOKUP(O11617,登録者リスト!$A$1:$D$43729,4,FALSE)=基本情報!$D$6,O11617,"")),"")</f>
        <v/>
      </c>
    </row>
    <row r="11618" spans="15:16" x14ac:dyDescent="0.15">
      <c r="O11618">
        <v>11617</v>
      </c>
      <c r="P11618" t="str">
        <f>IFERROR(IF(COUNTIF(個人情報!$BI$5:$BI$401,"登録番号" &amp; リスト!O11618)&gt;=1,"",IF(VLOOKUP(O11618,登録者リスト!$A$1:$D$43729,4,FALSE)=基本情報!$D$6,O11618,"")),"")</f>
        <v/>
      </c>
    </row>
    <row r="11619" spans="15:16" x14ac:dyDescent="0.15">
      <c r="O11619">
        <v>11618</v>
      </c>
      <c r="P11619" t="str">
        <f>IFERROR(IF(COUNTIF(個人情報!$BI$5:$BI$401,"登録番号" &amp; リスト!O11619)&gt;=1,"",IF(VLOOKUP(O11619,登録者リスト!$A$1:$D$43729,4,FALSE)=基本情報!$D$6,O11619,"")),"")</f>
        <v/>
      </c>
    </row>
    <row r="11620" spans="15:16" x14ac:dyDescent="0.15">
      <c r="O11620">
        <v>11619</v>
      </c>
      <c r="P11620" t="str">
        <f>IFERROR(IF(COUNTIF(個人情報!$BI$5:$BI$401,"登録番号" &amp; リスト!O11620)&gt;=1,"",IF(VLOOKUP(O11620,登録者リスト!$A$1:$D$43729,4,FALSE)=基本情報!$D$6,O11620,"")),"")</f>
        <v/>
      </c>
    </row>
    <row r="11621" spans="15:16" x14ac:dyDescent="0.15">
      <c r="O11621">
        <v>11620</v>
      </c>
      <c r="P11621" t="str">
        <f>IFERROR(IF(COUNTIF(個人情報!$BI$5:$BI$401,"登録番号" &amp; リスト!O11621)&gt;=1,"",IF(VLOOKUP(O11621,登録者リスト!$A$1:$D$43729,4,FALSE)=基本情報!$D$6,O11621,"")),"")</f>
        <v/>
      </c>
    </row>
    <row r="11622" spans="15:16" x14ac:dyDescent="0.15">
      <c r="O11622">
        <v>11621</v>
      </c>
      <c r="P11622" t="str">
        <f>IFERROR(IF(COUNTIF(個人情報!$BI$5:$BI$401,"登録番号" &amp; リスト!O11622)&gt;=1,"",IF(VLOOKUP(O11622,登録者リスト!$A$1:$D$43729,4,FALSE)=基本情報!$D$6,O11622,"")),"")</f>
        <v/>
      </c>
    </row>
    <row r="11623" spans="15:16" x14ac:dyDescent="0.15">
      <c r="O11623">
        <v>11622</v>
      </c>
      <c r="P11623" t="str">
        <f>IFERROR(IF(COUNTIF(個人情報!$BI$5:$BI$401,"登録番号" &amp; リスト!O11623)&gt;=1,"",IF(VLOOKUP(O11623,登録者リスト!$A$1:$D$43729,4,FALSE)=基本情報!$D$6,O11623,"")),"")</f>
        <v/>
      </c>
    </row>
    <row r="11624" spans="15:16" x14ac:dyDescent="0.15">
      <c r="O11624">
        <v>11623</v>
      </c>
      <c r="P11624" t="str">
        <f>IFERROR(IF(COUNTIF(個人情報!$BI$5:$BI$401,"登録番号" &amp; リスト!O11624)&gt;=1,"",IF(VLOOKUP(O11624,登録者リスト!$A$1:$D$43729,4,FALSE)=基本情報!$D$6,O11624,"")),"")</f>
        <v/>
      </c>
    </row>
    <row r="11625" spans="15:16" x14ac:dyDescent="0.15">
      <c r="O11625">
        <v>11624</v>
      </c>
      <c r="P11625" t="str">
        <f>IFERROR(IF(COUNTIF(個人情報!$BI$5:$BI$401,"登録番号" &amp; リスト!O11625)&gt;=1,"",IF(VLOOKUP(O11625,登録者リスト!$A$1:$D$43729,4,FALSE)=基本情報!$D$6,O11625,"")),"")</f>
        <v/>
      </c>
    </row>
    <row r="11626" spans="15:16" x14ac:dyDescent="0.15">
      <c r="O11626">
        <v>11625</v>
      </c>
      <c r="P11626" t="str">
        <f>IFERROR(IF(COUNTIF(個人情報!$BI$5:$BI$401,"登録番号" &amp; リスト!O11626)&gt;=1,"",IF(VLOOKUP(O11626,登録者リスト!$A$1:$D$43729,4,FALSE)=基本情報!$D$6,O11626,"")),"")</f>
        <v/>
      </c>
    </row>
    <row r="11627" spans="15:16" x14ac:dyDescent="0.15">
      <c r="O11627">
        <v>11626</v>
      </c>
      <c r="P11627" t="str">
        <f>IFERROR(IF(COUNTIF(個人情報!$BI$5:$BI$401,"登録番号" &amp; リスト!O11627)&gt;=1,"",IF(VLOOKUP(O11627,登録者リスト!$A$1:$D$43729,4,FALSE)=基本情報!$D$6,O11627,"")),"")</f>
        <v/>
      </c>
    </row>
    <row r="11628" spans="15:16" x14ac:dyDescent="0.15">
      <c r="O11628">
        <v>11627</v>
      </c>
      <c r="P11628" t="str">
        <f>IFERROR(IF(COUNTIF(個人情報!$BI$5:$BI$401,"登録番号" &amp; リスト!O11628)&gt;=1,"",IF(VLOOKUP(O11628,登録者リスト!$A$1:$D$43729,4,FALSE)=基本情報!$D$6,O11628,"")),"")</f>
        <v/>
      </c>
    </row>
    <row r="11629" spans="15:16" x14ac:dyDescent="0.15">
      <c r="O11629">
        <v>11628</v>
      </c>
      <c r="P11629" t="str">
        <f>IFERROR(IF(COUNTIF(個人情報!$BI$5:$BI$401,"登録番号" &amp; リスト!O11629)&gt;=1,"",IF(VLOOKUP(O11629,登録者リスト!$A$1:$D$43729,4,FALSE)=基本情報!$D$6,O11629,"")),"")</f>
        <v/>
      </c>
    </row>
    <row r="11630" spans="15:16" x14ac:dyDescent="0.15">
      <c r="O11630">
        <v>11629</v>
      </c>
      <c r="P11630" t="str">
        <f>IFERROR(IF(COUNTIF(個人情報!$BI$5:$BI$401,"登録番号" &amp; リスト!O11630)&gt;=1,"",IF(VLOOKUP(O11630,登録者リスト!$A$1:$D$43729,4,FALSE)=基本情報!$D$6,O11630,"")),"")</f>
        <v/>
      </c>
    </row>
    <row r="11631" spans="15:16" x14ac:dyDescent="0.15">
      <c r="O11631">
        <v>11630</v>
      </c>
      <c r="P11631" t="str">
        <f>IFERROR(IF(COUNTIF(個人情報!$BI$5:$BI$401,"登録番号" &amp; リスト!O11631)&gt;=1,"",IF(VLOOKUP(O11631,登録者リスト!$A$1:$D$43729,4,FALSE)=基本情報!$D$6,O11631,"")),"")</f>
        <v/>
      </c>
    </row>
    <row r="11632" spans="15:16" x14ac:dyDescent="0.15">
      <c r="O11632">
        <v>11631</v>
      </c>
      <c r="P11632" t="str">
        <f>IFERROR(IF(COUNTIF(個人情報!$BI$5:$BI$401,"登録番号" &amp; リスト!O11632)&gt;=1,"",IF(VLOOKUP(O11632,登録者リスト!$A$1:$D$43729,4,FALSE)=基本情報!$D$6,O11632,"")),"")</f>
        <v/>
      </c>
    </row>
    <row r="11633" spans="15:16" x14ac:dyDescent="0.15">
      <c r="O11633">
        <v>11632</v>
      </c>
      <c r="P11633" t="str">
        <f>IFERROR(IF(COUNTIF(個人情報!$BI$5:$BI$401,"登録番号" &amp; リスト!O11633)&gt;=1,"",IF(VLOOKUP(O11633,登録者リスト!$A$1:$D$43729,4,FALSE)=基本情報!$D$6,O11633,"")),"")</f>
        <v/>
      </c>
    </row>
    <row r="11634" spans="15:16" x14ac:dyDescent="0.15">
      <c r="O11634">
        <v>11633</v>
      </c>
      <c r="P11634" t="str">
        <f>IFERROR(IF(COUNTIF(個人情報!$BI$5:$BI$401,"登録番号" &amp; リスト!O11634)&gt;=1,"",IF(VLOOKUP(O11634,登録者リスト!$A$1:$D$43729,4,FALSE)=基本情報!$D$6,O11634,"")),"")</f>
        <v/>
      </c>
    </row>
    <row r="11635" spans="15:16" x14ac:dyDescent="0.15">
      <c r="O11635">
        <v>11634</v>
      </c>
      <c r="P11635" t="str">
        <f>IFERROR(IF(COUNTIF(個人情報!$BI$5:$BI$401,"登録番号" &amp; リスト!O11635)&gt;=1,"",IF(VLOOKUP(O11635,登録者リスト!$A$1:$D$43729,4,FALSE)=基本情報!$D$6,O11635,"")),"")</f>
        <v/>
      </c>
    </row>
    <row r="11636" spans="15:16" x14ac:dyDescent="0.15">
      <c r="O11636">
        <v>11635</v>
      </c>
      <c r="P11636" t="str">
        <f>IFERROR(IF(COUNTIF(個人情報!$BI$5:$BI$401,"登録番号" &amp; リスト!O11636)&gt;=1,"",IF(VLOOKUP(O11636,登録者リスト!$A$1:$D$43729,4,FALSE)=基本情報!$D$6,O11636,"")),"")</f>
        <v/>
      </c>
    </row>
    <row r="11637" spans="15:16" x14ac:dyDescent="0.15">
      <c r="O11637">
        <v>11636</v>
      </c>
      <c r="P11637" t="str">
        <f>IFERROR(IF(COUNTIF(個人情報!$BI$5:$BI$401,"登録番号" &amp; リスト!O11637)&gt;=1,"",IF(VLOOKUP(O11637,登録者リスト!$A$1:$D$43729,4,FALSE)=基本情報!$D$6,O11637,"")),"")</f>
        <v/>
      </c>
    </row>
    <row r="11638" spans="15:16" x14ac:dyDescent="0.15">
      <c r="O11638">
        <v>11637</v>
      </c>
      <c r="P11638" t="str">
        <f>IFERROR(IF(COUNTIF(個人情報!$BI$5:$BI$401,"登録番号" &amp; リスト!O11638)&gt;=1,"",IF(VLOOKUP(O11638,登録者リスト!$A$1:$D$43729,4,FALSE)=基本情報!$D$6,O11638,"")),"")</f>
        <v/>
      </c>
    </row>
    <row r="11639" spans="15:16" x14ac:dyDescent="0.15">
      <c r="O11639">
        <v>11638</v>
      </c>
      <c r="P11639" t="str">
        <f>IFERROR(IF(COUNTIF(個人情報!$BI$5:$BI$401,"登録番号" &amp; リスト!O11639)&gt;=1,"",IF(VLOOKUP(O11639,登録者リスト!$A$1:$D$43729,4,FALSE)=基本情報!$D$6,O11639,"")),"")</f>
        <v/>
      </c>
    </row>
    <row r="11640" spans="15:16" x14ac:dyDescent="0.15">
      <c r="O11640">
        <v>11639</v>
      </c>
      <c r="P11640" t="str">
        <f>IFERROR(IF(COUNTIF(個人情報!$BI$5:$BI$401,"登録番号" &amp; リスト!O11640)&gt;=1,"",IF(VLOOKUP(O11640,登録者リスト!$A$1:$D$43729,4,FALSE)=基本情報!$D$6,O11640,"")),"")</f>
        <v/>
      </c>
    </row>
    <row r="11641" spans="15:16" x14ac:dyDescent="0.15">
      <c r="O11641">
        <v>11640</v>
      </c>
      <c r="P11641" t="str">
        <f>IFERROR(IF(COUNTIF(個人情報!$BI$5:$BI$401,"登録番号" &amp; リスト!O11641)&gt;=1,"",IF(VLOOKUP(O11641,登録者リスト!$A$1:$D$43729,4,FALSE)=基本情報!$D$6,O11641,"")),"")</f>
        <v/>
      </c>
    </row>
    <row r="11642" spans="15:16" x14ac:dyDescent="0.15">
      <c r="O11642">
        <v>11641</v>
      </c>
      <c r="P11642" t="str">
        <f>IFERROR(IF(COUNTIF(個人情報!$BI$5:$BI$401,"登録番号" &amp; リスト!O11642)&gt;=1,"",IF(VLOOKUP(O11642,登録者リスト!$A$1:$D$43729,4,FALSE)=基本情報!$D$6,O11642,"")),"")</f>
        <v/>
      </c>
    </row>
    <row r="11643" spans="15:16" x14ac:dyDescent="0.15">
      <c r="O11643">
        <v>11642</v>
      </c>
      <c r="P11643" t="str">
        <f>IFERROR(IF(COUNTIF(個人情報!$BI$5:$BI$401,"登録番号" &amp; リスト!O11643)&gt;=1,"",IF(VLOOKUP(O11643,登録者リスト!$A$1:$D$43729,4,FALSE)=基本情報!$D$6,O11643,"")),"")</f>
        <v/>
      </c>
    </row>
    <row r="11644" spans="15:16" x14ac:dyDescent="0.15">
      <c r="O11644">
        <v>11643</v>
      </c>
      <c r="P11644" t="str">
        <f>IFERROR(IF(COUNTIF(個人情報!$BI$5:$BI$401,"登録番号" &amp; リスト!O11644)&gt;=1,"",IF(VLOOKUP(O11644,登録者リスト!$A$1:$D$43729,4,FALSE)=基本情報!$D$6,O11644,"")),"")</f>
        <v/>
      </c>
    </row>
    <row r="11645" spans="15:16" x14ac:dyDescent="0.15">
      <c r="O11645">
        <v>11644</v>
      </c>
      <c r="P11645" t="str">
        <f>IFERROR(IF(COUNTIF(個人情報!$BI$5:$BI$401,"登録番号" &amp; リスト!O11645)&gt;=1,"",IF(VLOOKUP(O11645,登録者リスト!$A$1:$D$43729,4,FALSE)=基本情報!$D$6,O11645,"")),"")</f>
        <v/>
      </c>
    </row>
    <row r="11646" spans="15:16" x14ac:dyDescent="0.15">
      <c r="O11646">
        <v>11645</v>
      </c>
      <c r="P11646" t="str">
        <f>IFERROR(IF(COUNTIF(個人情報!$BI$5:$BI$401,"登録番号" &amp; リスト!O11646)&gt;=1,"",IF(VLOOKUP(O11646,登録者リスト!$A$1:$D$43729,4,FALSE)=基本情報!$D$6,O11646,"")),"")</f>
        <v/>
      </c>
    </row>
    <row r="11647" spans="15:16" x14ac:dyDescent="0.15">
      <c r="O11647">
        <v>11646</v>
      </c>
      <c r="P11647" t="str">
        <f>IFERROR(IF(COUNTIF(個人情報!$BI$5:$BI$401,"登録番号" &amp; リスト!O11647)&gt;=1,"",IF(VLOOKUP(O11647,登録者リスト!$A$1:$D$43729,4,FALSE)=基本情報!$D$6,O11647,"")),"")</f>
        <v/>
      </c>
    </row>
    <row r="11648" spans="15:16" x14ac:dyDescent="0.15">
      <c r="O11648">
        <v>11647</v>
      </c>
      <c r="P11648" t="str">
        <f>IFERROR(IF(COUNTIF(個人情報!$BI$5:$BI$401,"登録番号" &amp; リスト!O11648)&gt;=1,"",IF(VLOOKUP(O11648,登録者リスト!$A$1:$D$43729,4,FALSE)=基本情報!$D$6,O11648,"")),"")</f>
        <v/>
      </c>
    </row>
    <row r="11649" spans="15:16" x14ac:dyDescent="0.15">
      <c r="O11649">
        <v>11648</v>
      </c>
      <c r="P11649" t="str">
        <f>IFERROR(IF(COUNTIF(個人情報!$BI$5:$BI$401,"登録番号" &amp; リスト!O11649)&gt;=1,"",IF(VLOOKUP(O11649,登録者リスト!$A$1:$D$43729,4,FALSE)=基本情報!$D$6,O11649,"")),"")</f>
        <v/>
      </c>
    </row>
    <row r="11650" spans="15:16" x14ac:dyDescent="0.15">
      <c r="O11650">
        <v>11649</v>
      </c>
      <c r="P11650" t="str">
        <f>IFERROR(IF(COUNTIF(個人情報!$BI$5:$BI$401,"登録番号" &amp; リスト!O11650)&gt;=1,"",IF(VLOOKUP(O11650,登録者リスト!$A$1:$D$43729,4,FALSE)=基本情報!$D$6,O11650,"")),"")</f>
        <v/>
      </c>
    </row>
    <row r="11651" spans="15:16" x14ac:dyDescent="0.15">
      <c r="O11651">
        <v>11650</v>
      </c>
      <c r="P11651" t="str">
        <f>IFERROR(IF(COUNTIF(個人情報!$BI$5:$BI$401,"登録番号" &amp; リスト!O11651)&gt;=1,"",IF(VLOOKUP(O11651,登録者リスト!$A$1:$D$43729,4,FALSE)=基本情報!$D$6,O11651,"")),"")</f>
        <v/>
      </c>
    </row>
    <row r="11652" spans="15:16" x14ac:dyDescent="0.15">
      <c r="O11652">
        <v>11651</v>
      </c>
      <c r="P11652" t="str">
        <f>IFERROR(IF(COUNTIF(個人情報!$BI$5:$BI$401,"登録番号" &amp; リスト!O11652)&gt;=1,"",IF(VLOOKUP(O11652,登録者リスト!$A$1:$D$43729,4,FALSE)=基本情報!$D$6,O11652,"")),"")</f>
        <v/>
      </c>
    </row>
    <row r="11653" spans="15:16" x14ac:dyDescent="0.15">
      <c r="O11653">
        <v>11652</v>
      </c>
      <c r="P11653" t="str">
        <f>IFERROR(IF(COUNTIF(個人情報!$BI$5:$BI$401,"登録番号" &amp; リスト!O11653)&gt;=1,"",IF(VLOOKUP(O11653,登録者リスト!$A$1:$D$43729,4,FALSE)=基本情報!$D$6,O11653,"")),"")</f>
        <v/>
      </c>
    </row>
    <row r="11654" spans="15:16" x14ac:dyDescent="0.15">
      <c r="O11654">
        <v>11653</v>
      </c>
      <c r="P11654" t="str">
        <f>IFERROR(IF(COUNTIF(個人情報!$BI$5:$BI$401,"登録番号" &amp; リスト!O11654)&gt;=1,"",IF(VLOOKUP(O11654,登録者リスト!$A$1:$D$43729,4,FALSE)=基本情報!$D$6,O11654,"")),"")</f>
        <v/>
      </c>
    </row>
    <row r="11655" spans="15:16" x14ac:dyDescent="0.15">
      <c r="O11655">
        <v>11654</v>
      </c>
      <c r="P11655" t="str">
        <f>IFERROR(IF(COUNTIF(個人情報!$BI$5:$BI$401,"登録番号" &amp; リスト!O11655)&gt;=1,"",IF(VLOOKUP(O11655,登録者リスト!$A$1:$D$43729,4,FALSE)=基本情報!$D$6,O11655,"")),"")</f>
        <v/>
      </c>
    </row>
    <row r="11656" spans="15:16" x14ac:dyDescent="0.15">
      <c r="O11656">
        <v>11655</v>
      </c>
      <c r="P11656" t="str">
        <f>IFERROR(IF(COUNTIF(個人情報!$BI$5:$BI$401,"登録番号" &amp; リスト!O11656)&gt;=1,"",IF(VLOOKUP(O11656,登録者リスト!$A$1:$D$43729,4,FALSE)=基本情報!$D$6,O11656,"")),"")</f>
        <v/>
      </c>
    </row>
    <row r="11657" spans="15:16" x14ac:dyDescent="0.15">
      <c r="O11657">
        <v>11656</v>
      </c>
      <c r="P11657" t="str">
        <f>IFERROR(IF(COUNTIF(個人情報!$BI$5:$BI$401,"登録番号" &amp; リスト!O11657)&gt;=1,"",IF(VLOOKUP(O11657,登録者リスト!$A$1:$D$43729,4,FALSE)=基本情報!$D$6,O11657,"")),"")</f>
        <v/>
      </c>
    </row>
    <row r="11658" spans="15:16" x14ac:dyDescent="0.15">
      <c r="O11658">
        <v>11657</v>
      </c>
      <c r="P11658" t="str">
        <f>IFERROR(IF(COUNTIF(個人情報!$BI$5:$BI$401,"登録番号" &amp; リスト!O11658)&gt;=1,"",IF(VLOOKUP(O11658,登録者リスト!$A$1:$D$43729,4,FALSE)=基本情報!$D$6,O11658,"")),"")</f>
        <v/>
      </c>
    </row>
    <row r="11659" spans="15:16" x14ac:dyDescent="0.15">
      <c r="O11659">
        <v>11658</v>
      </c>
      <c r="P11659" t="str">
        <f>IFERROR(IF(COUNTIF(個人情報!$BI$5:$BI$401,"登録番号" &amp; リスト!O11659)&gt;=1,"",IF(VLOOKUP(O11659,登録者リスト!$A$1:$D$43729,4,FALSE)=基本情報!$D$6,O11659,"")),"")</f>
        <v/>
      </c>
    </row>
    <row r="11660" spans="15:16" x14ac:dyDescent="0.15">
      <c r="O11660">
        <v>11659</v>
      </c>
      <c r="P11660" t="str">
        <f>IFERROR(IF(COUNTIF(個人情報!$BI$5:$BI$401,"登録番号" &amp; リスト!O11660)&gt;=1,"",IF(VLOOKUP(O11660,登録者リスト!$A$1:$D$43729,4,FALSE)=基本情報!$D$6,O11660,"")),"")</f>
        <v/>
      </c>
    </row>
    <row r="11661" spans="15:16" x14ac:dyDescent="0.15">
      <c r="O11661">
        <v>11660</v>
      </c>
      <c r="P11661" t="str">
        <f>IFERROR(IF(COUNTIF(個人情報!$BI$5:$BI$401,"登録番号" &amp; リスト!O11661)&gt;=1,"",IF(VLOOKUP(O11661,登録者リスト!$A$1:$D$43729,4,FALSE)=基本情報!$D$6,O11661,"")),"")</f>
        <v/>
      </c>
    </row>
    <row r="11662" spans="15:16" x14ac:dyDescent="0.15">
      <c r="O11662">
        <v>11661</v>
      </c>
      <c r="P11662" t="str">
        <f>IFERROR(IF(COUNTIF(個人情報!$BI$5:$BI$401,"登録番号" &amp; リスト!O11662)&gt;=1,"",IF(VLOOKUP(O11662,登録者リスト!$A$1:$D$43729,4,FALSE)=基本情報!$D$6,O11662,"")),"")</f>
        <v/>
      </c>
    </row>
    <row r="11663" spans="15:16" x14ac:dyDescent="0.15">
      <c r="O11663">
        <v>11662</v>
      </c>
      <c r="P11663" t="str">
        <f>IFERROR(IF(COUNTIF(個人情報!$BI$5:$BI$401,"登録番号" &amp; リスト!O11663)&gt;=1,"",IF(VLOOKUP(O11663,登録者リスト!$A$1:$D$43729,4,FALSE)=基本情報!$D$6,O11663,"")),"")</f>
        <v/>
      </c>
    </row>
    <row r="11664" spans="15:16" x14ac:dyDescent="0.15">
      <c r="O11664">
        <v>11663</v>
      </c>
      <c r="P11664" t="str">
        <f>IFERROR(IF(COUNTIF(個人情報!$BI$5:$BI$401,"登録番号" &amp; リスト!O11664)&gt;=1,"",IF(VLOOKUP(O11664,登録者リスト!$A$1:$D$43729,4,FALSE)=基本情報!$D$6,O11664,"")),"")</f>
        <v/>
      </c>
    </row>
    <row r="11665" spans="15:16" x14ac:dyDescent="0.15">
      <c r="O11665">
        <v>11664</v>
      </c>
      <c r="P11665" t="str">
        <f>IFERROR(IF(COUNTIF(個人情報!$BI$5:$BI$401,"登録番号" &amp; リスト!O11665)&gt;=1,"",IF(VLOOKUP(O11665,登録者リスト!$A$1:$D$43729,4,FALSE)=基本情報!$D$6,O11665,"")),"")</f>
        <v/>
      </c>
    </row>
    <row r="11666" spans="15:16" x14ac:dyDescent="0.15">
      <c r="O11666">
        <v>11665</v>
      </c>
      <c r="P11666" t="str">
        <f>IFERROR(IF(COUNTIF(個人情報!$BI$5:$BI$401,"登録番号" &amp; リスト!O11666)&gt;=1,"",IF(VLOOKUP(O11666,登録者リスト!$A$1:$D$43729,4,FALSE)=基本情報!$D$6,O11666,"")),"")</f>
        <v/>
      </c>
    </row>
    <row r="11667" spans="15:16" x14ac:dyDescent="0.15">
      <c r="O11667">
        <v>11666</v>
      </c>
      <c r="P11667" t="str">
        <f>IFERROR(IF(COUNTIF(個人情報!$BI$5:$BI$401,"登録番号" &amp; リスト!O11667)&gt;=1,"",IF(VLOOKUP(O11667,登録者リスト!$A$1:$D$43729,4,FALSE)=基本情報!$D$6,O11667,"")),"")</f>
        <v/>
      </c>
    </row>
    <row r="11668" spans="15:16" x14ac:dyDescent="0.15">
      <c r="O11668">
        <v>11667</v>
      </c>
      <c r="P11668" t="str">
        <f>IFERROR(IF(COUNTIF(個人情報!$BI$5:$BI$401,"登録番号" &amp; リスト!O11668)&gt;=1,"",IF(VLOOKUP(O11668,登録者リスト!$A$1:$D$43729,4,FALSE)=基本情報!$D$6,O11668,"")),"")</f>
        <v/>
      </c>
    </row>
    <row r="11669" spans="15:16" x14ac:dyDescent="0.15">
      <c r="O11669">
        <v>11668</v>
      </c>
      <c r="P11669" t="str">
        <f>IFERROR(IF(COUNTIF(個人情報!$BI$5:$BI$401,"登録番号" &amp; リスト!O11669)&gt;=1,"",IF(VLOOKUP(O11669,登録者リスト!$A$1:$D$43729,4,FALSE)=基本情報!$D$6,O11669,"")),"")</f>
        <v/>
      </c>
    </row>
    <row r="11670" spans="15:16" x14ac:dyDescent="0.15">
      <c r="O11670">
        <v>11669</v>
      </c>
      <c r="P11670" t="str">
        <f>IFERROR(IF(COUNTIF(個人情報!$BI$5:$BI$401,"登録番号" &amp; リスト!O11670)&gt;=1,"",IF(VLOOKUP(O11670,登録者リスト!$A$1:$D$43729,4,FALSE)=基本情報!$D$6,O11670,"")),"")</f>
        <v/>
      </c>
    </row>
    <row r="11671" spans="15:16" x14ac:dyDescent="0.15">
      <c r="O11671">
        <v>11670</v>
      </c>
      <c r="P11671" t="str">
        <f>IFERROR(IF(COUNTIF(個人情報!$BI$5:$BI$401,"登録番号" &amp; リスト!O11671)&gt;=1,"",IF(VLOOKUP(O11671,登録者リスト!$A$1:$D$43729,4,FALSE)=基本情報!$D$6,O11671,"")),"")</f>
        <v/>
      </c>
    </row>
    <row r="11672" spans="15:16" x14ac:dyDescent="0.15">
      <c r="O11672">
        <v>11671</v>
      </c>
      <c r="P11672" t="str">
        <f>IFERROR(IF(COUNTIF(個人情報!$BI$5:$BI$401,"登録番号" &amp; リスト!O11672)&gt;=1,"",IF(VLOOKUP(O11672,登録者リスト!$A$1:$D$43729,4,FALSE)=基本情報!$D$6,O11672,"")),"")</f>
        <v/>
      </c>
    </row>
    <row r="11673" spans="15:16" x14ac:dyDescent="0.15">
      <c r="O11673">
        <v>11672</v>
      </c>
      <c r="P11673" t="str">
        <f>IFERROR(IF(COUNTIF(個人情報!$BI$5:$BI$401,"登録番号" &amp; リスト!O11673)&gt;=1,"",IF(VLOOKUP(O11673,登録者リスト!$A$1:$D$43729,4,FALSE)=基本情報!$D$6,O11673,"")),"")</f>
        <v/>
      </c>
    </row>
    <row r="11674" spans="15:16" x14ac:dyDescent="0.15">
      <c r="O11674">
        <v>11673</v>
      </c>
      <c r="P11674" t="str">
        <f>IFERROR(IF(COUNTIF(個人情報!$BI$5:$BI$401,"登録番号" &amp; リスト!O11674)&gt;=1,"",IF(VLOOKUP(O11674,登録者リスト!$A$1:$D$43729,4,FALSE)=基本情報!$D$6,O11674,"")),"")</f>
        <v/>
      </c>
    </row>
    <row r="11675" spans="15:16" x14ac:dyDescent="0.15">
      <c r="O11675">
        <v>11674</v>
      </c>
      <c r="P11675" t="str">
        <f>IFERROR(IF(COUNTIF(個人情報!$BI$5:$BI$401,"登録番号" &amp; リスト!O11675)&gt;=1,"",IF(VLOOKUP(O11675,登録者リスト!$A$1:$D$43729,4,FALSE)=基本情報!$D$6,O11675,"")),"")</f>
        <v/>
      </c>
    </row>
    <row r="11676" spans="15:16" x14ac:dyDescent="0.15">
      <c r="O11676">
        <v>11675</v>
      </c>
      <c r="P11676" t="str">
        <f>IFERROR(IF(COUNTIF(個人情報!$BI$5:$BI$401,"登録番号" &amp; リスト!O11676)&gt;=1,"",IF(VLOOKUP(O11676,登録者リスト!$A$1:$D$43729,4,FALSE)=基本情報!$D$6,O11676,"")),"")</f>
        <v/>
      </c>
    </row>
    <row r="11677" spans="15:16" x14ac:dyDescent="0.15">
      <c r="O11677">
        <v>11676</v>
      </c>
      <c r="P11677" t="str">
        <f>IFERROR(IF(COUNTIF(個人情報!$BI$5:$BI$401,"登録番号" &amp; リスト!O11677)&gt;=1,"",IF(VLOOKUP(O11677,登録者リスト!$A$1:$D$43729,4,FALSE)=基本情報!$D$6,O11677,"")),"")</f>
        <v/>
      </c>
    </row>
    <row r="11678" spans="15:16" x14ac:dyDescent="0.15">
      <c r="O11678">
        <v>11677</v>
      </c>
      <c r="P11678" t="str">
        <f>IFERROR(IF(COUNTIF(個人情報!$BI$5:$BI$401,"登録番号" &amp; リスト!O11678)&gt;=1,"",IF(VLOOKUP(O11678,登録者リスト!$A$1:$D$43729,4,FALSE)=基本情報!$D$6,O11678,"")),"")</f>
        <v/>
      </c>
    </row>
    <row r="11679" spans="15:16" x14ac:dyDescent="0.15">
      <c r="O11679">
        <v>11678</v>
      </c>
      <c r="P11679" t="str">
        <f>IFERROR(IF(COUNTIF(個人情報!$BI$5:$BI$401,"登録番号" &amp; リスト!O11679)&gt;=1,"",IF(VLOOKUP(O11679,登録者リスト!$A$1:$D$43729,4,FALSE)=基本情報!$D$6,O11679,"")),"")</f>
        <v/>
      </c>
    </row>
    <row r="11680" spans="15:16" x14ac:dyDescent="0.15">
      <c r="O11680">
        <v>11679</v>
      </c>
      <c r="P11680" t="str">
        <f>IFERROR(IF(COUNTIF(個人情報!$BI$5:$BI$401,"登録番号" &amp; リスト!O11680)&gt;=1,"",IF(VLOOKUP(O11680,登録者リスト!$A$1:$D$43729,4,FALSE)=基本情報!$D$6,O11680,"")),"")</f>
        <v/>
      </c>
    </row>
    <row r="11681" spans="15:16" x14ac:dyDescent="0.15">
      <c r="O11681">
        <v>11680</v>
      </c>
      <c r="P11681" t="str">
        <f>IFERROR(IF(COUNTIF(個人情報!$BI$5:$BI$401,"登録番号" &amp; リスト!O11681)&gt;=1,"",IF(VLOOKUP(O11681,登録者リスト!$A$1:$D$43729,4,FALSE)=基本情報!$D$6,O11681,"")),"")</f>
        <v/>
      </c>
    </row>
    <row r="11682" spans="15:16" x14ac:dyDescent="0.15">
      <c r="O11682">
        <v>11681</v>
      </c>
      <c r="P11682" t="str">
        <f>IFERROR(IF(COUNTIF(個人情報!$BI$5:$BI$401,"登録番号" &amp; リスト!O11682)&gt;=1,"",IF(VLOOKUP(O11682,登録者リスト!$A$1:$D$43729,4,FALSE)=基本情報!$D$6,O11682,"")),"")</f>
        <v/>
      </c>
    </row>
    <row r="11683" spans="15:16" x14ac:dyDescent="0.15">
      <c r="O11683">
        <v>11682</v>
      </c>
      <c r="P11683" t="str">
        <f>IFERROR(IF(COUNTIF(個人情報!$BI$5:$BI$401,"登録番号" &amp; リスト!O11683)&gt;=1,"",IF(VLOOKUP(O11683,登録者リスト!$A$1:$D$43729,4,FALSE)=基本情報!$D$6,O11683,"")),"")</f>
        <v/>
      </c>
    </row>
    <row r="11684" spans="15:16" x14ac:dyDescent="0.15">
      <c r="O11684">
        <v>11683</v>
      </c>
      <c r="P11684" t="str">
        <f>IFERROR(IF(COUNTIF(個人情報!$BI$5:$BI$401,"登録番号" &amp; リスト!O11684)&gt;=1,"",IF(VLOOKUP(O11684,登録者リスト!$A$1:$D$43729,4,FALSE)=基本情報!$D$6,O11684,"")),"")</f>
        <v/>
      </c>
    </row>
    <row r="11685" spans="15:16" x14ac:dyDescent="0.15">
      <c r="O11685">
        <v>11684</v>
      </c>
      <c r="P11685" t="str">
        <f>IFERROR(IF(COUNTIF(個人情報!$BI$5:$BI$401,"登録番号" &amp; リスト!O11685)&gt;=1,"",IF(VLOOKUP(O11685,登録者リスト!$A$1:$D$43729,4,FALSE)=基本情報!$D$6,O11685,"")),"")</f>
        <v/>
      </c>
    </row>
    <row r="11686" spans="15:16" x14ac:dyDescent="0.15">
      <c r="O11686">
        <v>11685</v>
      </c>
      <c r="P11686" t="str">
        <f>IFERROR(IF(COUNTIF(個人情報!$BI$5:$BI$401,"登録番号" &amp; リスト!O11686)&gt;=1,"",IF(VLOOKUP(O11686,登録者リスト!$A$1:$D$43729,4,FALSE)=基本情報!$D$6,O11686,"")),"")</f>
        <v/>
      </c>
    </row>
    <row r="11687" spans="15:16" x14ac:dyDescent="0.15">
      <c r="O11687">
        <v>11686</v>
      </c>
      <c r="P11687" t="str">
        <f>IFERROR(IF(COUNTIF(個人情報!$BI$5:$BI$401,"登録番号" &amp; リスト!O11687)&gt;=1,"",IF(VLOOKUP(O11687,登録者リスト!$A$1:$D$43729,4,FALSE)=基本情報!$D$6,O11687,"")),"")</f>
        <v/>
      </c>
    </row>
    <row r="11688" spans="15:16" x14ac:dyDescent="0.15">
      <c r="O11688">
        <v>11687</v>
      </c>
      <c r="P11688" t="str">
        <f>IFERROR(IF(COUNTIF(個人情報!$BI$5:$BI$401,"登録番号" &amp; リスト!O11688)&gt;=1,"",IF(VLOOKUP(O11688,登録者リスト!$A$1:$D$43729,4,FALSE)=基本情報!$D$6,O11688,"")),"")</f>
        <v/>
      </c>
    </row>
    <row r="11689" spans="15:16" x14ac:dyDescent="0.15">
      <c r="O11689">
        <v>11688</v>
      </c>
      <c r="P11689" t="str">
        <f>IFERROR(IF(COUNTIF(個人情報!$BI$5:$BI$401,"登録番号" &amp; リスト!O11689)&gt;=1,"",IF(VLOOKUP(O11689,登録者リスト!$A$1:$D$43729,4,FALSE)=基本情報!$D$6,O11689,"")),"")</f>
        <v/>
      </c>
    </row>
    <row r="11690" spans="15:16" x14ac:dyDescent="0.15">
      <c r="O11690">
        <v>11689</v>
      </c>
      <c r="P11690" t="str">
        <f>IFERROR(IF(COUNTIF(個人情報!$BI$5:$BI$401,"登録番号" &amp; リスト!O11690)&gt;=1,"",IF(VLOOKUP(O11690,登録者リスト!$A$1:$D$43729,4,FALSE)=基本情報!$D$6,O11690,"")),"")</f>
        <v/>
      </c>
    </row>
    <row r="11691" spans="15:16" x14ac:dyDescent="0.15">
      <c r="O11691">
        <v>11690</v>
      </c>
      <c r="P11691" t="str">
        <f>IFERROR(IF(COUNTIF(個人情報!$BI$5:$BI$401,"登録番号" &amp; リスト!O11691)&gt;=1,"",IF(VLOOKUP(O11691,登録者リスト!$A$1:$D$43729,4,FALSE)=基本情報!$D$6,O11691,"")),"")</f>
        <v/>
      </c>
    </row>
    <row r="11692" spans="15:16" x14ac:dyDescent="0.15">
      <c r="O11692">
        <v>11691</v>
      </c>
      <c r="P11692" t="str">
        <f>IFERROR(IF(COUNTIF(個人情報!$BI$5:$BI$401,"登録番号" &amp; リスト!O11692)&gt;=1,"",IF(VLOOKUP(O11692,登録者リスト!$A$1:$D$43729,4,FALSE)=基本情報!$D$6,O11692,"")),"")</f>
        <v/>
      </c>
    </row>
    <row r="11693" spans="15:16" x14ac:dyDescent="0.15">
      <c r="O11693">
        <v>11692</v>
      </c>
      <c r="P11693" t="str">
        <f>IFERROR(IF(COUNTIF(個人情報!$BI$5:$BI$401,"登録番号" &amp; リスト!O11693)&gt;=1,"",IF(VLOOKUP(O11693,登録者リスト!$A$1:$D$43729,4,FALSE)=基本情報!$D$6,O11693,"")),"")</f>
        <v/>
      </c>
    </row>
    <row r="11694" spans="15:16" x14ac:dyDescent="0.15">
      <c r="O11694">
        <v>11693</v>
      </c>
      <c r="P11694" t="str">
        <f>IFERROR(IF(COUNTIF(個人情報!$BI$5:$BI$401,"登録番号" &amp; リスト!O11694)&gt;=1,"",IF(VLOOKUP(O11694,登録者リスト!$A$1:$D$43729,4,FALSE)=基本情報!$D$6,O11694,"")),"")</f>
        <v/>
      </c>
    </row>
    <row r="11695" spans="15:16" x14ac:dyDescent="0.15">
      <c r="O11695">
        <v>11694</v>
      </c>
      <c r="P11695" t="str">
        <f>IFERROR(IF(COUNTIF(個人情報!$BI$5:$BI$401,"登録番号" &amp; リスト!O11695)&gt;=1,"",IF(VLOOKUP(O11695,登録者リスト!$A$1:$D$43729,4,FALSE)=基本情報!$D$6,O11695,"")),"")</f>
        <v/>
      </c>
    </row>
    <row r="11696" spans="15:16" x14ac:dyDescent="0.15">
      <c r="O11696">
        <v>11695</v>
      </c>
      <c r="P11696" t="str">
        <f>IFERROR(IF(COUNTIF(個人情報!$BI$5:$BI$401,"登録番号" &amp; リスト!O11696)&gt;=1,"",IF(VLOOKUP(O11696,登録者リスト!$A$1:$D$43729,4,FALSE)=基本情報!$D$6,O11696,"")),"")</f>
        <v/>
      </c>
    </row>
    <row r="11697" spans="15:16" x14ac:dyDescent="0.15">
      <c r="O11697">
        <v>11696</v>
      </c>
      <c r="P11697" t="str">
        <f>IFERROR(IF(COUNTIF(個人情報!$BI$5:$BI$401,"登録番号" &amp; リスト!O11697)&gt;=1,"",IF(VLOOKUP(O11697,登録者リスト!$A$1:$D$43729,4,FALSE)=基本情報!$D$6,O11697,"")),"")</f>
        <v/>
      </c>
    </row>
    <row r="11698" spans="15:16" x14ac:dyDescent="0.15">
      <c r="O11698">
        <v>11697</v>
      </c>
      <c r="P11698" t="str">
        <f>IFERROR(IF(COUNTIF(個人情報!$BI$5:$BI$401,"登録番号" &amp; リスト!O11698)&gt;=1,"",IF(VLOOKUP(O11698,登録者リスト!$A$1:$D$43729,4,FALSE)=基本情報!$D$6,O11698,"")),"")</f>
        <v/>
      </c>
    </row>
    <row r="11699" spans="15:16" x14ac:dyDescent="0.15">
      <c r="O11699">
        <v>11698</v>
      </c>
      <c r="P11699" t="str">
        <f>IFERROR(IF(COUNTIF(個人情報!$BI$5:$BI$401,"登録番号" &amp; リスト!O11699)&gt;=1,"",IF(VLOOKUP(O11699,登録者リスト!$A$1:$D$43729,4,FALSE)=基本情報!$D$6,O11699,"")),"")</f>
        <v/>
      </c>
    </row>
    <row r="11700" spans="15:16" x14ac:dyDescent="0.15">
      <c r="O11700">
        <v>11699</v>
      </c>
      <c r="P11700" t="str">
        <f>IFERROR(IF(COUNTIF(個人情報!$BI$5:$BI$401,"登録番号" &amp; リスト!O11700)&gt;=1,"",IF(VLOOKUP(O11700,登録者リスト!$A$1:$D$43729,4,FALSE)=基本情報!$D$6,O11700,"")),"")</f>
        <v/>
      </c>
    </row>
    <row r="11701" spans="15:16" x14ac:dyDescent="0.15">
      <c r="O11701">
        <v>11700</v>
      </c>
      <c r="P11701" t="str">
        <f>IFERROR(IF(COUNTIF(個人情報!$BI$5:$BI$401,"登録番号" &amp; リスト!O11701)&gt;=1,"",IF(VLOOKUP(O11701,登録者リスト!$A$1:$D$43729,4,FALSE)=基本情報!$D$6,O11701,"")),"")</f>
        <v/>
      </c>
    </row>
    <row r="11702" spans="15:16" x14ac:dyDescent="0.15">
      <c r="O11702">
        <v>11701</v>
      </c>
      <c r="P11702" t="str">
        <f>IFERROR(IF(COUNTIF(個人情報!$BI$5:$BI$401,"登録番号" &amp; リスト!O11702)&gt;=1,"",IF(VLOOKUP(O11702,登録者リスト!$A$1:$D$43729,4,FALSE)=基本情報!$D$6,O11702,"")),"")</f>
        <v/>
      </c>
    </row>
    <row r="11703" spans="15:16" x14ac:dyDescent="0.15">
      <c r="O11703">
        <v>11702</v>
      </c>
      <c r="P11703" t="str">
        <f>IFERROR(IF(COUNTIF(個人情報!$BI$5:$BI$401,"登録番号" &amp; リスト!O11703)&gt;=1,"",IF(VLOOKUP(O11703,登録者リスト!$A$1:$D$43729,4,FALSE)=基本情報!$D$6,O11703,"")),"")</f>
        <v/>
      </c>
    </row>
    <row r="11704" spans="15:16" x14ac:dyDescent="0.15">
      <c r="O11704">
        <v>11703</v>
      </c>
      <c r="P11704" t="str">
        <f>IFERROR(IF(COUNTIF(個人情報!$BI$5:$BI$401,"登録番号" &amp; リスト!O11704)&gt;=1,"",IF(VLOOKUP(O11704,登録者リスト!$A$1:$D$43729,4,FALSE)=基本情報!$D$6,O11704,"")),"")</f>
        <v/>
      </c>
    </row>
    <row r="11705" spans="15:16" x14ac:dyDescent="0.15">
      <c r="O11705">
        <v>11704</v>
      </c>
      <c r="P11705" t="str">
        <f>IFERROR(IF(COUNTIF(個人情報!$BI$5:$BI$401,"登録番号" &amp; リスト!O11705)&gt;=1,"",IF(VLOOKUP(O11705,登録者リスト!$A$1:$D$43729,4,FALSE)=基本情報!$D$6,O11705,"")),"")</f>
        <v/>
      </c>
    </row>
    <row r="11706" spans="15:16" x14ac:dyDescent="0.15">
      <c r="O11706">
        <v>11705</v>
      </c>
      <c r="P11706" t="str">
        <f>IFERROR(IF(COUNTIF(個人情報!$BI$5:$BI$401,"登録番号" &amp; リスト!O11706)&gt;=1,"",IF(VLOOKUP(O11706,登録者リスト!$A$1:$D$43729,4,FALSE)=基本情報!$D$6,O11706,"")),"")</f>
        <v/>
      </c>
    </row>
    <row r="11707" spans="15:16" x14ac:dyDescent="0.15">
      <c r="O11707">
        <v>11706</v>
      </c>
      <c r="P11707" t="str">
        <f>IFERROR(IF(COUNTIF(個人情報!$BI$5:$BI$401,"登録番号" &amp; リスト!O11707)&gt;=1,"",IF(VLOOKUP(O11707,登録者リスト!$A$1:$D$43729,4,FALSE)=基本情報!$D$6,O11707,"")),"")</f>
        <v/>
      </c>
    </row>
    <row r="11708" spans="15:16" x14ac:dyDescent="0.15">
      <c r="O11708">
        <v>11707</v>
      </c>
      <c r="P11708" t="str">
        <f>IFERROR(IF(COUNTIF(個人情報!$BI$5:$BI$401,"登録番号" &amp; リスト!O11708)&gt;=1,"",IF(VLOOKUP(O11708,登録者リスト!$A$1:$D$43729,4,FALSE)=基本情報!$D$6,O11708,"")),"")</f>
        <v/>
      </c>
    </row>
    <row r="11709" spans="15:16" x14ac:dyDescent="0.15">
      <c r="O11709">
        <v>11708</v>
      </c>
      <c r="P11709" t="str">
        <f>IFERROR(IF(COUNTIF(個人情報!$BI$5:$BI$401,"登録番号" &amp; リスト!O11709)&gt;=1,"",IF(VLOOKUP(O11709,登録者リスト!$A$1:$D$43729,4,FALSE)=基本情報!$D$6,O11709,"")),"")</f>
        <v/>
      </c>
    </row>
    <row r="11710" spans="15:16" x14ac:dyDescent="0.15">
      <c r="O11710">
        <v>11709</v>
      </c>
      <c r="P11710" t="str">
        <f>IFERROR(IF(COUNTIF(個人情報!$BI$5:$BI$401,"登録番号" &amp; リスト!O11710)&gt;=1,"",IF(VLOOKUP(O11710,登録者リスト!$A$1:$D$43729,4,FALSE)=基本情報!$D$6,O11710,"")),"")</f>
        <v/>
      </c>
    </row>
    <row r="11711" spans="15:16" x14ac:dyDescent="0.15">
      <c r="O11711">
        <v>11710</v>
      </c>
      <c r="P11711" t="str">
        <f>IFERROR(IF(COUNTIF(個人情報!$BI$5:$BI$401,"登録番号" &amp; リスト!O11711)&gt;=1,"",IF(VLOOKUP(O11711,登録者リスト!$A$1:$D$43729,4,FALSE)=基本情報!$D$6,O11711,"")),"")</f>
        <v/>
      </c>
    </row>
    <row r="11712" spans="15:16" x14ac:dyDescent="0.15">
      <c r="O11712">
        <v>11711</v>
      </c>
      <c r="P11712" t="str">
        <f>IFERROR(IF(COUNTIF(個人情報!$BI$5:$BI$401,"登録番号" &amp; リスト!O11712)&gt;=1,"",IF(VLOOKUP(O11712,登録者リスト!$A$1:$D$43729,4,FALSE)=基本情報!$D$6,O11712,"")),"")</f>
        <v/>
      </c>
    </row>
    <row r="11713" spans="15:16" x14ac:dyDescent="0.15">
      <c r="O11713">
        <v>11712</v>
      </c>
      <c r="P11713" t="str">
        <f>IFERROR(IF(COUNTIF(個人情報!$BI$5:$BI$401,"登録番号" &amp; リスト!O11713)&gt;=1,"",IF(VLOOKUP(O11713,登録者リスト!$A$1:$D$43729,4,FALSE)=基本情報!$D$6,O11713,"")),"")</f>
        <v/>
      </c>
    </row>
    <row r="11714" spans="15:16" x14ac:dyDescent="0.15">
      <c r="O11714">
        <v>11713</v>
      </c>
      <c r="P11714" t="str">
        <f>IFERROR(IF(COUNTIF(個人情報!$BI$5:$BI$401,"登録番号" &amp; リスト!O11714)&gt;=1,"",IF(VLOOKUP(O11714,登録者リスト!$A$1:$D$43729,4,FALSE)=基本情報!$D$6,O11714,"")),"")</f>
        <v/>
      </c>
    </row>
    <row r="11715" spans="15:16" x14ac:dyDescent="0.15">
      <c r="O11715">
        <v>11714</v>
      </c>
      <c r="P11715" t="str">
        <f>IFERROR(IF(COUNTIF(個人情報!$BI$5:$BI$401,"登録番号" &amp; リスト!O11715)&gt;=1,"",IF(VLOOKUP(O11715,登録者リスト!$A$1:$D$43729,4,FALSE)=基本情報!$D$6,O11715,"")),"")</f>
        <v/>
      </c>
    </row>
    <row r="11716" spans="15:16" x14ac:dyDescent="0.15">
      <c r="O11716">
        <v>11715</v>
      </c>
      <c r="P11716" t="str">
        <f>IFERROR(IF(COUNTIF(個人情報!$BI$5:$BI$401,"登録番号" &amp; リスト!O11716)&gt;=1,"",IF(VLOOKUP(O11716,登録者リスト!$A$1:$D$43729,4,FALSE)=基本情報!$D$6,O11716,"")),"")</f>
        <v/>
      </c>
    </row>
    <row r="11717" spans="15:16" x14ac:dyDescent="0.15">
      <c r="O11717">
        <v>11716</v>
      </c>
      <c r="P11717" t="str">
        <f>IFERROR(IF(COUNTIF(個人情報!$BI$5:$BI$401,"登録番号" &amp; リスト!O11717)&gt;=1,"",IF(VLOOKUP(O11717,登録者リスト!$A$1:$D$43729,4,FALSE)=基本情報!$D$6,O11717,"")),"")</f>
        <v/>
      </c>
    </row>
    <row r="11718" spans="15:16" x14ac:dyDescent="0.15">
      <c r="O11718">
        <v>11717</v>
      </c>
      <c r="P11718" t="str">
        <f>IFERROR(IF(COUNTIF(個人情報!$BI$5:$BI$401,"登録番号" &amp; リスト!O11718)&gt;=1,"",IF(VLOOKUP(O11718,登録者リスト!$A$1:$D$43729,4,FALSE)=基本情報!$D$6,O11718,"")),"")</f>
        <v/>
      </c>
    </row>
    <row r="11719" spans="15:16" x14ac:dyDescent="0.15">
      <c r="O11719">
        <v>11718</v>
      </c>
      <c r="P11719" t="str">
        <f>IFERROR(IF(COUNTIF(個人情報!$BI$5:$BI$401,"登録番号" &amp; リスト!O11719)&gt;=1,"",IF(VLOOKUP(O11719,登録者リスト!$A$1:$D$43729,4,FALSE)=基本情報!$D$6,O11719,"")),"")</f>
        <v/>
      </c>
    </row>
    <row r="11720" spans="15:16" x14ac:dyDescent="0.15">
      <c r="O11720">
        <v>11719</v>
      </c>
      <c r="P11720" t="str">
        <f>IFERROR(IF(COUNTIF(個人情報!$BI$5:$BI$401,"登録番号" &amp; リスト!O11720)&gt;=1,"",IF(VLOOKUP(O11720,登録者リスト!$A$1:$D$43729,4,FALSE)=基本情報!$D$6,O11720,"")),"")</f>
        <v/>
      </c>
    </row>
    <row r="11721" spans="15:16" x14ac:dyDescent="0.15">
      <c r="O11721">
        <v>11720</v>
      </c>
      <c r="P11721" t="str">
        <f>IFERROR(IF(COUNTIF(個人情報!$BI$5:$BI$401,"登録番号" &amp; リスト!O11721)&gt;=1,"",IF(VLOOKUP(O11721,登録者リスト!$A$1:$D$43729,4,FALSE)=基本情報!$D$6,O11721,"")),"")</f>
        <v/>
      </c>
    </row>
    <row r="11722" spans="15:16" x14ac:dyDescent="0.15">
      <c r="O11722">
        <v>11721</v>
      </c>
      <c r="P11722" t="str">
        <f>IFERROR(IF(COUNTIF(個人情報!$BI$5:$BI$401,"登録番号" &amp; リスト!O11722)&gt;=1,"",IF(VLOOKUP(O11722,登録者リスト!$A$1:$D$43729,4,FALSE)=基本情報!$D$6,O11722,"")),"")</f>
        <v/>
      </c>
    </row>
    <row r="11723" spans="15:16" x14ac:dyDescent="0.15">
      <c r="O11723">
        <v>11722</v>
      </c>
      <c r="P11723" t="str">
        <f>IFERROR(IF(COUNTIF(個人情報!$BI$5:$BI$401,"登録番号" &amp; リスト!O11723)&gt;=1,"",IF(VLOOKUP(O11723,登録者リスト!$A$1:$D$43729,4,FALSE)=基本情報!$D$6,O11723,"")),"")</f>
        <v/>
      </c>
    </row>
    <row r="11724" spans="15:16" x14ac:dyDescent="0.15">
      <c r="O11724">
        <v>11723</v>
      </c>
      <c r="P11724" t="str">
        <f>IFERROR(IF(COUNTIF(個人情報!$BI$5:$BI$401,"登録番号" &amp; リスト!O11724)&gt;=1,"",IF(VLOOKUP(O11724,登録者リスト!$A$1:$D$43729,4,FALSE)=基本情報!$D$6,O11724,"")),"")</f>
        <v/>
      </c>
    </row>
    <row r="11725" spans="15:16" x14ac:dyDescent="0.15">
      <c r="O11725">
        <v>11724</v>
      </c>
      <c r="P11725" t="str">
        <f>IFERROR(IF(COUNTIF(個人情報!$BI$5:$BI$401,"登録番号" &amp; リスト!O11725)&gt;=1,"",IF(VLOOKUP(O11725,登録者リスト!$A$1:$D$43729,4,FALSE)=基本情報!$D$6,O11725,"")),"")</f>
        <v/>
      </c>
    </row>
    <row r="11726" spans="15:16" x14ac:dyDescent="0.15">
      <c r="O11726">
        <v>11725</v>
      </c>
      <c r="P11726" t="str">
        <f>IFERROR(IF(COUNTIF(個人情報!$BI$5:$BI$401,"登録番号" &amp; リスト!O11726)&gt;=1,"",IF(VLOOKUP(O11726,登録者リスト!$A$1:$D$43729,4,FALSE)=基本情報!$D$6,O11726,"")),"")</f>
        <v/>
      </c>
    </row>
    <row r="11727" spans="15:16" x14ac:dyDescent="0.15">
      <c r="O11727">
        <v>11726</v>
      </c>
      <c r="P11727" t="str">
        <f>IFERROR(IF(COUNTIF(個人情報!$BI$5:$BI$401,"登録番号" &amp; リスト!O11727)&gt;=1,"",IF(VLOOKUP(O11727,登録者リスト!$A$1:$D$43729,4,FALSE)=基本情報!$D$6,O11727,"")),"")</f>
        <v/>
      </c>
    </row>
    <row r="11728" spans="15:16" x14ac:dyDescent="0.15">
      <c r="O11728">
        <v>11727</v>
      </c>
      <c r="P11728" t="str">
        <f>IFERROR(IF(COUNTIF(個人情報!$BI$5:$BI$401,"登録番号" &amp; リスト!O11728)&gt;=1,"",IF(VLOOKUP(O11728,登録者リスト!$A$1:$D$43729,4,FALSE)=基本情報!$D$6,O11728,"")),"")</f>
        <v/>
      </c>
    </row>
    <row r="11729" spans="15:16" x14ac:dyDescent="0.15">
      <c r="O11729">
        <v>11728</v>
      </c>
      <c r="P11729" t="str">
        <f>IFERROR(IF(COUNTIF(個人情報!$BI$5:$BI$401,"登録番号" &amp; リスト!O11729)&gt;=1,"",IF(VLOOKUP(O11729,登録者リスト!$A$1:$D$43729,4,FALSE)=基本情報!$D$6,O11729,"")),"")</f>
        <v/>
      </c>
    </row>
    <row r="11730" spans="15:16" x14ac:dyDescent="0.15">
      <c r="O11730">
        <v>11729</v>
      </c>
      <c r="P11730" t="str">
        <f>IFERROR(IF(COUNTIF(個人情報!$BI$5:$BI$401,"登録番号" &amp; リスト!O11730)&gt;=1,"",IF(VLOOKUP(O11730,登録者リスト!$A$1:$D$43729,4,FALSE)=基本情報!$D$6,O11730,"")),"")</f>
        <v/>
      </c>
    </row>
    <row r="11731" spans="15:16" x14ac:dyDescent="0.15">
      <c r="O11731">
        <v>11730</v>
      </c>
      <c r="P11731" t="str">
        <f>IFERROR(IF(COUNTIF(個人情報!$BI$5:$BI$401,"登録番号" &amp; リスト!O11731)&gt;=1,"",IF(VLOOKUP(O11731,登録者リスト!$A$1:$D$43729,4,FALSE)=基本情報!$D$6,O11731,"")),"")</f>
        <v/>
      </c>
    </row>
    <row r="11732" spans="15:16" x14ac:dyDescent="0.15">
      <c r="O11732">
        <v>11731</v>
      </c>
      <c r="P11732" t="str">
        <f>IFERROR(IF(COUNTIF(個人情報!$BI$5:$BI$401,"登録番号" &amp; リスト!O11732)&gt;=1,"",IF(VLOOKUP(O11732,登録者リスト!$A$1:$D$43729,4,FALSE)=基本情報!$D$6,O11732,"")),"")</f>
        <v/>
      </c>
    </row>
    <row r="11733" spans="15:16" x14ac:dyDescent="0.15">
      <c r="O11733">
        <v>11732</v>
      </c>
      <c r="P11733" t="str">
        <f>IFERROR(IF(COUNTIF(個人情報!$BI$5:$BI$401,"登録番号" &amp; リスト!O11733)&gt;=1,"",IF(VLOOKUP(O11733,登録者リスト!$A$1:$D$43729,4,FALSE)=基本情報!$D$6,O11733,"")),"")</f>
        <v/>
      </c>
    </row>
    <row r="11734" spans="15:16" x14ac:dyDescent="0.15">
      <c r="O11734">
        <v>11733</v>
      </c>
      <c r="P11734" t="str">
        <f>IFERROR(IF(COUNTIF(個人情報!$BI$5:$BI$401,"登録番号" &amp; リスト!O11734)&gt;=1,"",IF(VLOOKUP(O11734,登録者リスト!$A$1:$D$43729,4,FALSE)=基本情報!$D$6,O11734,"")),"")</f>
        <v/>
      </c>
    </row>
    <row r="11735" spans="15:16" x14ac:dyDescent="0.15">
      <c r="O11735">
        <v>11734</v>
      </c>
      <c r="P11735" t="str">
        <f>IFERROR(IF(COUNTIF(個人情報!$BI$5:$BI$401,"登録番号" &amp; リスト!O11735)&gt;=1,"",IF(VLOOKUP(O11735,登録者リスト!$A$1:$D$43729,4,FALSE)=基本情報!$D$6,O11735,"")),"")</f>
        <v/>
      </c>
    </row>
    <row r="11736" spans="15:16" x14ac:dyDescent="0.15">
      <c r="O11736">
        <v>11735</v>
      </c>
      <c r="P11736" t="str">
        <f>IFERROR(IF(COUNTIF(個人情報!$BI$5:$BI$401,"登録番号" &amp; リスト!O11736)&gt;=1,"",IF(VLOOKUP(O11736,登録者リスト!$A$1:$D$43729,4,FALSE)=基本情報!$D$6,O11736,"")),"")</f>
        <v/>
      </c>
    </row>
    <row r="11737" spans="15:16" x14ac:dyDescent="0.15">
      <c r="O11737">
        <v>11736</v>
      </c>
      <c r="P11737" t="str">
        <f>IFERROR(IF(COUNTIF(個人情報!$BI$5:$BI$401,"登録番号" &amp; リスト!O11737)&gt;=1,"",IF(VLOOKUP(O11737,登録者リスト!$A$1:$D$43729,4,FALSE)=基本情報!$D$6,O11737,"")),"")</f>
        <v/>
      </c>
    </row>
    <row r="11738" spans="15:16" x14ac:dyDescent="0.15">
      <c r="O11738">
        <v>11737</v>
      </c>
      <c r="P11738" t="str">
        <f>IFERROR(IF(COUNTIF(個人情報!$BI$5:$BI$401,"登録番号" &amp; リスト!O11738)&gt;=1,"",IF(VLOOKUP(O11738,登録者リスト!$A$1:$D$43729,4,FALSE)=基本情報!$D$6,O11738,"")),"")</f>
        <v/>
      </c>
    </row>
    <row r="11739" spans="15:16" x14ac:dyDescent="0.15">
      <c r="O11739">
        <v>11738</v>
      </c>
      <c r="P11739" t="str">
        <f>IFERROR(IF(COUNTIF(個人情報!$BI$5:$BI$401,"登録番号" &amp; リスト!O11739)&gt;=1,"",IF(VLOOKUP(O11739,登録者リスト!$A$1:$D$43729,4,FALSE)=基本情報!$D$6,O11739,"")),"")</f>
        <v/>
      </c>
    </row>
    <row r="11740" spans="15:16" x14ac:dyDescent="0.15">
      <c r="O11740">
        <v>11739</v>
      </c>
      <c r="P11740" t="str">
        <f>IFERROR(IF(COUNTIF(個人情報!$BI$5:$BI$401,"登録番号" &amp; リスト!O11740)&gt;=1,"",IF(VLOOKUP(O11740,登録者リスト!$A$1:$D$43729,4,FALSE)=基本情報!$D$6,O11740,"")),"")</f>
        <v/>
      </c>
    </row>
    <row r="11741" spans="15:16" x14ac:dyDescent="0.15">
      <c r="O11741">
        <v>11740</v>
      </c>
      <c r="P11741" t="str">
        <f>IFERROR(IF(COUNTIF(個人情報!$BI$5:$BI$401,"登録番号" &amp; リスト!O11741)&gt;=1,"",IF(VLOOKUP(O11741,登録者リスト!$A$1:$D$43729,4,FALSE)=基本情報!$D$6,O11741,"")),"")</f>
        <v/>
      </c>
    </row>
    <row r="11742" spans="15:16" x14ac:dyDescent="0.15">
      <c r="O11742">
        <v>11741</v>
      </c>
      <c r="P11742" t="str">
        <f>IFERROR(IF(COUNTIF(個人情報!$BI$5:$BI$401,"登録番号" &amp; リスト!O11742)&gt;=1,"",IF(VLOOKUP(O11742,登録者リスト!$A$1:$D$43729,4,FALSE)=基本情報!$D$6,O11742,"")),"")</f>
        <v/>
      </c>
    </row>
    <row r="11743" spans="15:16" x14ac:dyDescent="0.15">
      <c r="O11743">
        <v>11742</v>
      </c>
      <c r="P11743" t="str">
        <f>IFERROR(IF(COUNTIF(個人情報!$BI$5:$BI$401,"登録番号" &amp; リスト!O11743)&gt;=1,"",IF(VLOOKUP(O11743,登録者リスト!$A$1:$D$43729,4,FALSE)=基本情報!$D$6,O11743,"")),"")</f>
        <v/>
      </c>
    </row>
    <row r="11744" spans="15:16" x14ac:dyDescent="0.15">
      <c r="O11744">
        <v>11743</v>
      </c>
      <c r="P11744" t="str">
        <f>IFERROR(IF(COUNTIF(個人情報!$BI$5:$BI$401,"登録番号" &amp; リスト!O11744)&gt;=1,"",IF(VLOOKUP(O11744,登録者リスト!$A$1:$D$43729,4,FALSE)=基本情報!$D$6,O11744,"")),"")</f>
        <v/>
      </c>
    </row>
    <row r="11745" spans="15:16" x14ac:dyDescent="0.15">
      <c r="O11745">
        <v>11744</v>
      </c>
      <c r="P11745" t="str">
        <f>IFERROR(IF(COUNTIF(個人情報!$BI$5:$BI$401,"登録番号" &amp; リスト!O11745)&gt;=1,"",IF(VLOOKUP(O11745,登録者リスト!$A$1:$D$43729,4,FALSE)=基本情報!$D$6,O11745,"")),"")</f>
        <v/>
      </c>
    </row>
    <row r="11746" spans="15:16" x14ac:dyDescent="0.15">
      <c r="O11746">
        <v>11745</v>
      </c>
      <c r="P11746" t="str">
        <f>IFERROR(IF(COUNTIF(個人情報!$BI$5:$BI$401,"登録番号" &amp; リスト!O11746)&gt;=1,"",IF(VLOOKUP(O11746,登録者リスト!$A$1:$D$43729,4,FALSE)=基本情報!$D$6,O11746,"")),"")</f>
        <v/>
      </c>
    </row>
    <row r="11747" spans="15:16" x14ac:dyDescent="0.15">
      <c r="O11747">
        <v>11746</v>
      </c>
      <c r="P11747" t="str">
        <f>IFERROR(IF(COUNTIF(個人情報!$BI$5:$BI$401,"登録番号" &amp; リスト!O11747)&gt;=1,"",IF(VLOOKUP(O11747,登録者リスト!$A$1:$D$43729,4,FALSE)=基本情報!$D$6,O11747,"")),"")</f>
        <v/>
      </c>
    </row>
    <row r="11748" spans="15:16" x14ac:dyDescent="0.15">
      <c r="O11748">
        <v>11747</v>
      </c>
      <c r="P11748" t="str">
        <f>IFERROR(IF(COUNTIF(個人情報!$BI$5:$BI$401,"登録番号" &amp; リスト!O11748)&gt;=1,"",IF(VLOOKUP(O11748,登録者リスト!$A$1:$D$43729,4,FALSE)=基本情報!$D$6,O11748,"")),"")</f>
        <v/>
      </c>
    </row>
    <row r="11749" spans="15:16" x14ac:dyDescent="0.15">
      <c r="O11749">
        <v>11748</v>
      </c>
      <c r="P11749" t="str">
        <f>IFERROR(IF(COUNTIF(個人情報!$BI$5:$BI$401,"登録番号" &amp; リスト!O11749)&gt;=1,"",IF(VLOOKUP(O11749,登録者リスト!$A$1:$D$43729,4,FALSE)=基本情報!$D$6,O11749,"")),"")</f>
        <v/>
      </c>
    </row>
    <row r="11750" spans="15:16" x14ac:dyDescent="0.15">
      <c r="O11750">
        <v>11749</v>
      </c>
      <c r="P11750" t="str">
        <f>IFERROR(IF(COUNTIF(個人情報!$BI$5:$BI$401,"登録番号" &amp; リスト!O11750)&gt;=1,"",IF(VLOOKUP(O11750,登録者リスト!$A$1:$D$43729,4,FALSE)=基本情報!$D$6,O11750,"")),"")</f>
        <v/>
      </c>
    </row>
    <row r="11751" spans="15:16" x14ac:dyDescent="0.15">
      <c r="O11751">
        <v>11750</v>
      </c>
      <c r="P11751" t="str">
        <f>IFERROR(IF(COUNTIF(個人情報!$BI$5:$BI$401,"登録番号" &amp; リスト!O11751)&gt;=1,"",IF(VLOOKUP(O11751,登録者リスト!$A$1:$D$43729,4,FALSE)=基本情報!$D$6,O11751,"")),"")</f>
        <v/>
      </c>
    </row>
    <row r="11752" spans="15:16" x14ac:dyDescent="0.15">
      <c r="O11752">
        <v>11751</v>
      </c>
      <c r="P11752" t="str">
        <f>IFERROR(IF(COUNTIF(個人情報!$BI$5:$BI$401,"登録番号" &amp; リスト!O11752)&gt;=1,"",IF(VLOOKUP(O11752,登録者リスト!$A$1:$D$43729,4,FALSE)=基本情報!$D$6,O11752,"")),"")</f>
        <v/>
      </c>
    </row>
    <row r="11753" spans="15:16" x14ac:dyDescent="0.15">
      <c r="O11753">
        <v>11752</v>
      </c>
      <c r="P11753" t="str">
        <f>IFERROR(IF(COUNTIF(個人情報!$BI$5:$BI$401,"登録番号" &amp; リスト!O11753)&gt;=1,"",IF(VLOOKUP(O11753,登録者リスト!$A$1:$D$43729,4,FALSE)=基本情報!$D$6,O11753,"")),"")</f>
        <v/>
      </c>
    </row>
    <row r="11754" spans="15:16" x14ac:dyDescent="0.15">
      <c r="O11754">
        <v>11753</v>
      </c>
      <c r="P11754" t="str">
        <f>IFERROR(IF(COUNTIF(個人情報!$BI$5:$BI$401,"登録番号" &amp; リスト!O11754)&gt;=1,"",IF(VLOOKUP(O11754,登録者リスト!$A$1:$D$43729,4,FALSE)=基本情報!$D$6,O11754,"")),"")</f>
        <v/>
      </c>
    </row>
    <row r="11755" spans="15:16" x14ac:dyDescent="0.15">
      <c r="O11755">
        <v>11754</v>
      </c>
      <c r="P11755" t="str">
        <f>IFERROR(IF(COUNTIF(個人情報!$BI$5:$BI$401,"登録番号" &amp; リスト!O11755)&gt;=1,"",IF(VLOOKUP(O11755,登録者リスト!$A$1:$D$43729,4,FALSE)=基本情報!$D$6,O11755,"")),"")</f>
        <v/>
      </c>
    </row>
    <row r="11756" spans="15:16" x14ac:dyDescent="0.15">
      <c r="O11756">
        <v>11755</v>
      </c>
      <c r="P11756" t="str">
        <f>IFERROR(IF(COUNTIF(個人情報!$BI$5:$BI$401,"登録番号" &amp; リスト!O11756)&gt;=1,"",IF(VLOOKUP(O11756,登録者リスト!$A$1:$D$43729,4,FALSE)=基本情報!$D$6,O11756,"")),"")</f>
        <v/>
      </c>
    </row>
    <row r="11757" spans="15:16" x14ac:dyDescent="0.15">
      <c r="O11757">
        <v>11756</v>
      </c>
      <c r="P11757" t="str">
        <f>IFERROR(IF(COUNTIF(個人情報!$BI$5:$BI$401,"登録番号" &amp; リスト!O11757)&gt;=1,"",IF(VLOOKUP(O11757,登録者リスト!$A$1:$D$43729,4,FALSE)=基本情報!$D$6,O11757,"")),"")</f>
        <v/>
      </c>
    </row>
    <row r="11758" spans="15:16" x14ac:dyDescent="0.15">
      <c r="O11758">
        <v>11757</v>
      </c>
      <c r="P11758" t="str">
        <f>IFERROR(IF(COUNTIF(個人情報!$BI$5:$BI$401,"登録番号" &amp; リスト!O11758)&gt;=1,"",IF(VLOOKUP(O11758,登録者リスト!$A$1:$D$43729,4,FALSE)=基本情報!$D$6,O11758,"")),"")</f>
        <v/>
      </c>
    </row>
    <row r="11759" spans="15:16" x14ac:dyDescent="0.15">
      <c r="O11759">
        <v>11758</v>
      </c>
      <c r="P11759" t="str">
        <f>IFERROR(IF(COUNTIF(個人情報!$BI$5:$BI$401,"登録番号" &amp; リスト!O11759)&gt;=1,"",IF(VLOOKUP(O11759,登録者リスト!$A$1:$D$43729,4,FALSE)=基本情報!$D$6,O11759,"")),"")</f>
        <v/>
      </c>
    </row>
    <row r="11760" spans="15:16" x14ac:dyDescent="0.15">
      <c r="O11760">
        <v>11759</v>
      </c>
      <c r="P11760" t="str">
        <f>IFERROR(IF(COUNTIF(個人情報!$BI$5:$BI$401,"登録番号" &amp; リスト!O11760)&gt;=1,"",IF(VLOOKUP(O11760,登録者リスト!$A$1:$D$43729,4,FALSE)=基本情報!$D$6,O11760,"")),"")</f>
        <v/>
      </c>
    </row>
    <row r="11761" spans="15:16" x14ac:dyDescent="0.15">
      <c r="O11761">
        <v>11760</v>
      </c>
      <c r="P11761" t="str">
        <f>IFERROR(IF(COUNTIF(個人情報!$BI$5:$BI$401,"登録番号" &amp; リスト!O11761)&gt;=1,"",IF(VLOOKUP(O11761,登録者リスト!$A$1:$D$43729,4,FALSE)=基本情報!$D$6,O11761,"")),"")</f>
        <v/>
      </c>
    </row>
    <row r="11762" spans="15:16" x14ac:dyDescent="0.15">
      <c r="O11762">
        <v>11761</v>
      </c>
      <c r="P11762" t="str">
        <f>IFERROR(IF(COUNTIF(個人情報!$BI$5:$BI$401,"登録番号" &amp; リスト!O11762)&gt;=1,"",IF(VLOOKUP(O11762,登録者リスト!$A$1:$D$43729,4,FALSE)=基本情報!$D$6,O11762,"")),"")</f>
        <v/>
      </c>
    </row>
    <row r="11763" spans="15:16" x14ac:dyDescent="0.15">
      <c r="O11763">
        <v>11762</v>
      </c>
      <c r="P11763" t="str">
        <f>IFERROR(IF(COUNTIF(個人情報!$BI$5:$BI$401,"登録番号" &amp; リスト!O11763)&gt;=1,"",IF(VLOOKUP(O11763,登録者リスト!$A$1:$D$43729,4,FALSE)=基本情報!$D$6,O11763,"")),"")</f>
        <v/>
      </c>
    </row>
    <row r="11764" spans="15:16" x14ac:dyDescent="0.15">
      <c r="O11764">
        <v>11763</v>
      </c>
      <c r="P11764" t="str">
        <f>IFERROR(IF(COUNTIF(個人情報!$BI$5:$BI$401,"登録番号" &amp; リスト!O11764)&gt;=1,"",IF(VLOOKUP(O11764,登録者リスト!$A$1:$D$43729,4,FALSE)=基本情報!$D$6,O11764,"")),"")</f>
        <v/>
      </c>
    </row>
    <row r="11765" spans="15:16" x14ac:dyDescent="0.15">
      <c r="O11765">
        <v>11764</v>
      </c>
      <c r="P11765" t="str">
        <f>IFERROR(IF(COUNTIF(個人情報!$BI$5:$BI$401,"登録番号" &amp; リスト!O11765)&gt;=1,"",IF(VLOOKUP(O11765,登録者リスト!$A$1:$D$43729,4,FALSE)=基本情報!$D$6,O11765,"")),"")</f>
        <v/>
      </c>
    </row>
    <row r="11766" spans="15:16" x14ac:dyDescent="0.15">
      <c r="O11766">
        <v>11765</v>
      </c>
      <c r="P11766" t="str">
        <f>IFERROR(IF(COUNTIF(個人情報!$BI$5:$BI$401,"登録番号" &amp; リスト!O11766)&gt;=1,"",IF(VLOOKUP(O11766,登録者リスト!$A$1:$D$43729,4,FALSE)=基本情報!$D$6,O11766,"")),"")</f>
        <v/>
      </c>
    </row>
    <row r="11767" spans="15:16" x14ac:dyDescent="0.15">
      <c r="O11767">
        <v>11766</v>
      </c>
      <c r="P11767" t="str">
        <f>IFERROR(IF(COUNTIF(個人情報!$BI$5:$BI$401,"登録番号" &amp; リスト!O11767)&gt;=1,"",IF(VLOOKUP(O11767,登録者リスト!$A$1:$D$43729,4,FALSE)=基本情報!$D$6,O11767,"")),"")</f>
        <v/>
      </c>
    </row>
    <row r="11768" spans="15:16" x14ac:dyDescent="0.15">
      <c r="O11768">
        <v>11767</v>
      </c>
      <c r="P11768" t="str">
        <f>IFERROR(IF(COUNTIF(個人情報!$BI$5:$BI$401,"登録番号" &amp; リスト!O11768)&gt;=1,"",IF(VLOOKUP(O11768,登録者リスト!$A$1:$D$43729,4,FALSE)=基本情報!$D$6,O11768,"")),"")</f>
        <v/>
      </c>
    </row>
    <row r="11769" spans="15:16" x14ac:dyDescent="0.15">
      <c r="O11769">
        <v>11768</v>
      </c>
      <c r="P11769" t="str">
        <f>IFERROR(IF(COUNTIF(個人情報!$BI$5:$BI$401,"登録番号" &amp; リスト!O11769)&gt;=1,"",IF(VLOOKUP(O11769,登録者リスト!$A$1:$D$43729,4,FALSE)=基本情報!$D$6,O11769,"")),"")</f>
        <v/>
      </c>
    </row>
    <row r="11770" spans="15:16" x14ac:dyDescent="0.15">
      <c r="O11770">
        <v>11769</v>
      </c>
      <c r="P11770" t="str">
        <f>IFERROR(IF(COUNTIF(個人情報!$BI$5:$BI$401,"登録番号" &amp; リスト!O11770)&gt;=1,"",IF(VLOOKUP(O11770,登録者リスト!$A$1:$D$43729,4,FALSE)=基本情報!$D$6,O11770,"")),"")</f>
        <v/>
      </c>
    </row>
    <row r="11771" spans="15:16" x14ac:dyDescent="0.15">
      <c r="O11771">
        <v>11770</v>
      </c>
      <c r="P11771" t="str">
        <f>IFERROR(IF(COUNTIF(個人情報!$BI$5:$BI$401,"登録番号" &amp; リスト!O11771)&gt;=1,"",IF(VLOOKUP(O11771,登録者リスト!$A$1:$D$43729,4,FALSE)=基本情報!$D$6,O11771,"")),"")</f>
        <v/>
      </c>
    </row>
    <row r="11772" spans="15:16" x14ac:dyDescent="0.15">
      <c r="O11772">
        <v>11771</v>
      </c>
      <c r="P11772" t="str">
        <f>IFERROR(IF(COUNTIF(個人情報!$BI$5:$BI$401,"登録番号" &amp; リスト!O11772)&gt;=1,"",IF(VLOOKUP(O11772,登録者リスト!$A$1:$D$43729,4,FALSE)=基本情報!$D$6,O11772,"")),"")</f>
        <v/>
      </c>
    </row>
    <row r="11773" spans="15:16" x14ac:dyDescent="0.15">
      <c r="O11773">
        <v>11772</v>
      </c>
      <c r="P11773" t="str">
        <f>IFERROR(IF(COUNTIF(個人情報!$BI$5:$BI$401,"登録番号" &amp; リスト!O11773)&gt;=1,"",IF(VLOOKUP(O11773,登録者リスト!$A$1:$D$43729,4,FALSE)=基本情報!$D$6,O11773,"")),"")</f>
        <v/>
      </c>
    </row>
    <row r="11774" spans="15:16" x14ac:dyDescent="0.15">
      <c r="O11774">
        <v>11773</v>
      </c>
      <c r="P11774" t="str">
        <f>IFERROR(IF(COUNTIF(個人情報!$BI$5:$BI$401,"登録番号" &amp; リスト!O11774)&gt;=1,"",IF(VLOOKUP(O11774,登録者リスト!$A$1:$D$43729,4,FALSE)=基本情報!$D$6,O11774,"")),"")</f>
        <v/>
      </c>
    </row>
    <row r="11775" spans="15:16" x14ac:dyDescent="0.15">
      <c r="O11775">
        <v>11774</v>
      </c>
      <c r="P11775" t="str">
        <f>IFERROR(IF(COUNTIF(個人情報!$BI$5:$BI$401,"登録番号" &amp; リスト!O11775)&gt;=1,"",IF(VLOOKUP(O11775,登録者リスト!$A$1:$D$43729,4,FALSE)=基本情報!$D$6,O11775,"")),"")</f>
        <v/>
      </c>
    </row>
    <row r="11776" spans="15:16" x14ac:dyDescent="0.15">
      <c r="O11776">
        <v>11775</v>
      </c>
      <c r="P11776" t="str">
        <f>IFERROR(IF(COUNTIF(個人情報!$BI$5:$BI$401,"登録番号" &amp; リスト!O11776)&gt;=1,"",IF(VLOOKUP(O11776,登録者リスト!$A$1:$D$43729,4,FALSE)=基本情報!$D$6,O11776,"")),"")</f>
        <v/>
      </c>
    </row>
    <row r="11777" spans="15:16" x14ac:dyDescent="0.15">
      <c r="O11777">
        <v>11776</v>
      </c>
      <c r="P11777" t="str">
        <f>IFERROR(IF(COUNTIF(個人情報!$BI$5:$BI$401,"登録番号" &amp; リスト!O11777)&gt;=1,"",IF(VLOOKUP(O11777,登録者リスト!$A$1:$D$43729,4,FALSE)=基本情報!$D$6,O11777,"")),"")</f>
        <v/>
      </c>
    </row>
    <row r="11778" spans="15:16" x14ac:dyDescent="0.15">
      <c r="O11778">
        <v>11777</v>
      </c>
      <c r="P11778" t="str">
        <f>IFERROR(IF(COUNTIF(個人情報!$BI$5:$BI$401,"登録番号" &amp; リスト!O11778)&gt;=1,"",IF(VLOOKUP(O11778,登録者リスト!$A$1:$D$43729,4,FALSE)=基本情報!$D$6,O11778,"")),"")</f>
        <v/>
      </c>
    </row>
    <row r="11779" spans="15:16" x14ac:dyDescent="0.15">
      <c r="O11779">
        <v>11778</v>
      </c>
      <c r="P11779" t="str">
        <f>IFERROR(IF(COUNTIF(個人情報!$BI$5:$BI$401,"登録番号" &amp; リスト!O11779)&gt;=1,"",IF(VLOOKUP(O11779,登録者リスト!$A$1:$D$43729,4,FALSE)=基本情報!$D$6,O11779,"")),"")</f>
        <v/>
      </c>
    </row>
    <row r="11780" spans="15:16" x14ac:dyDescent="0.15">
      <c r="O11780">
        <v>11779</v>
      </c>
      <c r="P11780" t="str">
        <f>IFERROR(IF(COUNTIF(個人情報!$BI$5:$BI$401,"登録番号" &amp; リスト!O11780)&gt;=1,"",IF(VLOOKUP(O11780,登録者リスト!$A$1:$D$43729,4,FALSE)=基本情報!$D$6,O11780,"")),"")</f>
        <v/>
      </c>
    </row>
    <row r="11781" spans="15:16" x14ac:dyDescent="0.15">
      <c r="O11781">
        <v>11780</v>
      </c>
      <c r="P11781" t="str">
        <f>IFERROR(IF(COUNTIF(個人情報!$BI$5:$BI$401,"登録番号" &amp; リスト!O11781)&gt;=1,"",IF(VLOOKUP(O11781,登録者リスト!$A$1:$D$43729,4,FALSE)=基本情報!$D$6,O11781,"")),"")</f>
        <v/>
      </c>
    </row>
    <row r="11782" spans="15:16" x14ac:dyDescent="0.15">
      <c r="O11782">
        <v>11781</v>
      </c>
      <c r="P11782" t="str">
        <f>IFERROR(IF(COUNTIF(個人情報!$BI$5:$BI$401,"登録番号" &amp; リスト!O11782)&gt;=1,"",IF(VLOOKUP(O11782,登録者リスト!$A$1:$D$43729,4,FALSE)=基本情報!$D$6,O11782,"")),"")</f>
        <v/>
      </c>
    </row>
    <row r="11783" spans="15:16" x14ac:dyDescent="0.15">
      <c r="O11783">
        <v>11782</v>
      </c>
      <c r="P11783" t="str">
        <f>IFERROR(IF(COUNTIF(個人情報!$BI$5:$BI$401,"登録番号" &amp; リスト!O11783)&gt;=1,"",IF(VLOOKUP(O11783,登録者リスト!$A$1:$D$43729,4,FALSE)=基本情報!$D$6,O11783,"")),"")</f>
        <v/>
      </c>
    </row>
    <row r="11784" spans="15:16" x14ac:dyDescent="0.15">
      <c r="O11784">
        <v>11783</v>
      </c>
      <c r="P11784" t="str">
        <f>IFERROR(IF(COUNTIF(個人情報!$BI$5:$BI$401,"登録番号" &amp; リスト!O11784)&gt;=1,"",IF(VLOOKUP(O11784,登録者リスト!$A$1:$D$43729,4,FALSE)=基本情報!$D$6,O11784,"")),"")</f>
        <v/>
      </c>
    </row>
    <row r="11785" spans="15:16" x14ac:dyDescent="0.15">
      <c r="O11785">
        <v>11784</v>
      </c>
      <c r="P11785" t="str">
        <f>IFERROR(IF(COUNTIF(個人情報!$BI$5:$BI$401,"登録番号" &amp; リスト!O11785)&gt;=1,"",IF(VLOOKUP(O11785,登録者リスト!$A$1:$D$43729,4,FALSE)=基本情報!$D$6,O11785,"")),"")</f>
        <v/>
      </c>
    </row>
    <row r="11786" spans="15:16" x14ac:dyDescent="0.15">
      <c r="O11786">
        <v>11785</v>
      </c>
      <c r="P11786" t="str">
        <f>IFERROR(IF(COUNTIF(個人情報!$BI$5:$BI$401,"登録番号" &amp; リスト!O11786)&gt;=1,"",IF(VLOOKUP(O11786,登録者リスト!$A$1:$D$43729,4,FALSE)=基本情報!$D$6,O11786,"")),"")</f>
        <v/>
      </c>
    </row>
    <row r="11787" spans="15:16" x14ac:dyDescent="0.15">
      <c r="O11787">
        <v>11786</v>
      </c>
      <c r="P11787" t="str">
        <f>IFERROR(IF(COUNTIF(個人情報!$BI$5:$BI$401,"登録番号" &amp; リスト!O11787)&gt;=1,"",IF(VLOOKUP(O11787,登録者リスト!$A$1:$D$43729,4,FALSE)=基本情報!$D$6,O11787,"")),"")</f>
        <v/>
      </c>
    </row>
    <row r="11788" spans="15:16" x14ac:dyDescent="0.15">
      <c r="O11788">
        <v>11787</v>
      </c>
      <c r="P11788" t="str">
        <f>IFERROR(IF(COUNTIF(個人情報!$BI$5:$BI$401,"登録番号" &amp; リスト!O11788)&gt;=1,"",IF(VLOOKUP(O11788,登録者リスト!$A$1:$D$43729,4,FALSE)=基本情報!$D$6,O11788,"")),"")</f>
        <v/>
      </c>
    </row>
    <row r="11789" spans="15:16" x14ac:dyDescent="0.15">
      <c r="O11789">
        <v>11788</v>
      </c>
      <c r="P11789" t="str">
        <f>IFERROR(IF(COUNTIF(個人情報!$BI$5:$BI$401,"登録番号" &amp; リスト!O11789)&gt;=1,"",IF(VLOOKUP(O11789,登録者リスト!$A$1:$D$43729,4,FALSE)=基本情報!$D$6,O11789,"")),"")</f>
        <v/>
      </c>
    </row>
    <row r="11790" spans="15:16" x14ac:dyDescent="0.15">
      <c r="O11790">
        <v>11789</v>
      </c>
      <c r="P11790" t="str">
        <f>IFERROR(IF(COUNTIF(個人情報!$BI$5:$BI$401,"登録番号" &amp; リスト!O11790)&gt;=1,"",IF(VLOOKUP(O11790,登録者リスト!$A$1:$D$43729,4,FALSE)=基本情報!$D$6,O11790,"")),"")</f>
        <v/>
      </c>
    </row>
    <row r="11791" spans="15:16" x14ac:dyDescent="0.15">
      <c r="O11791">
        <v>11790</v>
      </c>
      <c r="P11791" t="str">
        <f>IFERROR(IF(COUNTIF(個人情報!$BI$5:$BI$401,"登録番号" &amp; リスト!O11791)&gt;=1,"",IF(VLOOKUP(O11791,登録者リスト!$A$1:$D$43729,4,FALSE)=基本情報!$D$6,O11791,"")),"")</f>
        <v/>
      </c>
    </row>
    <row r="11792" spans="15:16" x14ac:dyDescent="0.15">
      <c r="O11792">
        <v>11791</v>
      </c>
      <c r="P11792" t="str">
        <f>IFERROR(IF(COUNTIF(個人情報!$BI$5:$BI$401,"登録番号" &amp; リスト!O11792)&gt;=1,"",IF(VLOOKUP(O11792,登録者リスト!$A$1:$D$43729,4,FALSE)=基本情報!$D$6,O11792,"")),"")</f>
        <v/>
      </c>
    </row>
    <row r="11793" spans="15:16" x14ac:dyDescent="0.15">
      <c r="O11793">
        <v>11792</v>
      </c>
      <c r="P11793" t="str">
        <f>IFERROR(IF(COUNTIF(個人情報!$BI$5:$BI$401,"登録番号" &amp; リスト!O11793)&gt;=1,"",IF(VLOOKUP(O11793,登録者リスト!$A$1:$D$43729,4,FALSE)=基本情報!$D$6,O11793,"")),"")</f>
        <v/>
      </c>
    </row>
    <row r="11794" spans="15:16" x14ac:dyDescent="0.15">
      <c r="O11794">
        <v>11793</v>
      </c>
      <c r="P11794" t="str">
        <f>IFERROR(IF(COUNTIF(個人情報!$BI$5:$BI$401,"登録番号" &amp; リスト!O11794)&gt;=1,"",IF(VLOOKUP(O11794,登録者リスト!$A$1:$D$43729,4,FALSE)=基本情報!$D$6,O11794,"")),"")</f>
        <v/>
      </c>
    </row>
    <row r="11795" spans="15:16" x14ac:dyDescent="0.15">
      <c r="O11795">
        <v>11794</v>
      </c>
      <c r="P11795" t="str">
        <f>IFERROR(IF(COUNTIF(個人情報!$BI$5:$BI$401,"登録番号" &amp; リスト!O11795)&gt;=1,"",IF(VLOOKUP(O11795,登録者リスト!$A$1:$D$43729,4,FALSE)=基本情報!$D$6,O11795,"")),"")</f>
        <v/>
      </c>
    </row>
    <row r="11796" spans="15:16" x14ac:dyDescent="0.15">
      <c r="O11796">
        <v>11795</v>
      </c>
      <c r="P11796" t="str">
        <f>IFERROR(IF(COUNTIF(個人情報!$BI$5:$BI$401,"登録番号" &amp; リスト!O11796)&gt;=1,"",IF(VLOOKUP(O11796,登録者リスト!$A$1:$D$43729,4,FALSE)=基本情報!$D$6,O11796,"")),"")</f>
        <v/>
      </c>
    </row>
    <row r="11797" spans="15:16" x14ac:dyDescent="0.15">
      <c r="O11797">
        <v>11796</v>
      </c>
      <c r="P11797" t="str">
        <f>IFERROR(IF(COUNTIF(個人情報!$BI$5:$BI$401,"登録番号" &amp; リスト!O11797)&gt;=1,"",IF(VLOOKUP(O11797,登録者リスト!$A$1:$D$43729,4,FALSE)=基本情報!$D$6,O11797,"")),"")</f>
        <v/>
      </c>
    </row>
    <row r="11798" spans="15:16" x14ac:dyDescent="0.15">
      <c r="O11798">
        <v>11797</v>
      </c>
      <c r="P11798" t="str">
        <f>IFERROR(IF(COUNTIF(個人情報!$BI$5:$BI$401,"登録番号" &amp; リスト!O11798)&gt;=1,"",IF(VLOOKUP(O11798,登録者リスト!$A$1:$D$43729,4,FALSE)=基本情報!$D$6,O11798,"")),"")</f>
        <v/>
      </c>
    </row>
    <row r="11799" spans="15:16" x14ac:dyDescent="0.15">
      <c r="O11799">
        <v>11798</v>
      </c>
      <c r="P11799" t="str">
        <f>IFERROR(IF(COUNTIF(個人情報!$BI$5:$BI$401,"登録番号" &amp; リスト!O11799)&gt;=1,"",IF(VLOOKUP(O11799,登録者リスト!$A$1:$D$43729,4,FALSE)=基本情報!$D$6,O11799,"")),"")</f>
        <v/>
      </c>
    </row>
    <row r="11800" spans="15:16" x14ac:dyDescent="0.15">
      <c r="O11800">
        <v>11799</v>
      </c>
      <c r="P11800" t="str">
        <f>IFERROR(IF(COUNTIF(個人情報!$BI$5:$BI$401,"登録番号" &amp; リスト!O11800)&gt;=1,"",IF(VLOOKUP(O11800,登録者リスト!$A$1:$D$43729,4,FALSE)=基本情報!$D$6,O11800,"")),"")</f>
        <v/>
      </c>
    </row>
    <row r="11801" spans="15:16" x14ac:dyDescent="0.15">
      <c r="O11801">
        <v>11800</v>
      </c>
      <c r="P11801" t="str">
        <f>IFERROR(IF(COUNTIF(個人情報!$BI$5:$BI$401,"登録番号" &amp; リスト!O11801)&gt;=1,"",IF(VLOOKUP(O11801,登録者リスト!$A$1:$D$43729,4,FALSE)=基本情報!$D$6,O11801,"")),"")</f>
        <v/>
      </c>
    </row>
    <row r="11802" spans="15:16" x14ac:dyDescent="0.15">
      <c r="O11802">
        <v>11801</v>
      </c>
      <c r="P11802" t="str">
        <f>IFERROR(IF(COUNTIF(個人情報!$BI$5:$BI$401,"登録番号" &amp; リスト!O11802)&gt;=1,"",IF(VLOOKUP(O11802,登録者リスト!$A$1:$D$43729,4,FALSE)=基本情報!$D$6,O11802,"")),"")</f>
        <v/>
      </c>
    </row>
    <row r="11803" spans="15:16" x14ac:dyDescent="0.15">
      <c r="O11803">
        <v>11802</v>
      </c>
      <c r="P11803" t="str">
        <f>IFERROR(IF(COUNTIF(個人情報!$BI$5:$BI$401,"登録番号" &amp; リスト!O11803)&gt;=1,"",IF(VLOOKUP(O11803,登録者リスト!$A$1:$D$43729,4,FALSE)=基本情報!$D$6,O11803,"")),"")</f>
        <v/>
      </c>
    </row>
    <row r="11804" spans="15:16" x14ac:dyDescent="0.15">
      <c r="O11804">
        <v>11803</v>
      </c>
      <c r="P11804" t="str">
        <f>IFERROR(IF(COUNTIF(個人情報!$BI$5:$BI$401,"登録番号" &amp; リスト!O11804)&gt;=1,"",IF(VLOOKUP(O11804,登録者リスト!$A$1:$D$43729,4,FALSE)=基本情報!$D$6,O11804,"")),"")</f>
        <v/>
      </c>
    </row>
    <row r="11805" spans="15:16" x14ac:dyDescent="0.15">
      <c r="O11805">
        <v>11804</v>
      </c>
      <c r="P11805" t="str">
        <f>IFERROR(IF(COUNTIF(個人情報!$BI$5:$BI$401,"登録番号" &amp; リスト!O11805)&gt;=1,"",IF(VLOOKUP(O11805,登録者リスト!$A$1:$D$43729,4,FALSE)=基本情報!$D$6,O11805,"")),"")</f>
        <v/>
      </c>
    </row>
    <row r="11806" spans="15:16" x14ac:dyDescent="0.15">
      <c r="O11806">
        <v>11805</v>
      </c>
      <c r="P11806" t="str">
        <f>IFERROR(IF(COUNTIF(個人情報!$BI$5:$BI$401,"登録番号" &amp; リスト!O11806)&gt;=1,"",IF(VLOOKUP(O11806,登録者リスト!$A$1:$D$43729,4,FALSE)=基本情報!$D$6,O11806,"")),"")</f>
        <v/>
      </c>
    </row>
    <row r="11807" spans="15:16" x14ac:dyDescent="0.15">
      <c r="O11807">
        <v>11806</v>
      </c>
      <c r="P11807" t="str">
        <f>IFERROR(IF(COUNTIF(個人情報!$BI$5:$BI$401,"登録番号" &amp; リスト!O11807)&gt;=1,"",IF(VLOOKUP(O11807,登録者リスト!$A$1:$D$43729,4,FALSE)=基本情報!$D$6,O11807,"")),"")</f>
        <v/>
      </c>
    </row>
    <row r="11808" spans="15:16" x14ac:dyDescent="0.15">
      <c r="O11808">
        <v>11807</v>
      </c>
      <c r="P11808" t="str">
        <f>IFERROR(IF(COUNTIF(個人情報!$BI$5:$BI$401,"登録番号" &amp; リスト!O11808)&gt;=1,"",IF(VLOOKUP(O11808,登録者リスト!$A$1:$D$43729,4,FALSE)=基本情報!$D$6,O11808,"")),"")</f>
        <v/>
      </c>
    </row>
    <row r="11809" spans="15:16" x14ac:dyDescent="0.15">
      <c r="O11809">
        <v>11808</v>
      </c>
      <c r="P11809" t="str">
        <f>IFERROR(IF(COUNTIF(個人情報!$BI$5:$BI$401,"登録番号" &amp; リスト!O11809)&gt;=1,"",IF(VLOOKUP(O11809,登録者リスト!$A$1:$D$43729,4,FALSE)=基本情報!$D$6,O11809,"")),"")</f>
        <v/>
      </c>
    </row>
    <row r="11810" spans="15:16" x14ac:dyDescent="0.15">
      <c r="O11810">
        <v>11809</v>
      </c>
      <c r="P11810" t="str">
        <f>IFERROR(IF(COUNTIF(個人情報!$BI$5:$BI$401,"登録番号" &amp; リスト!O11810)&gt;=1,"",IF(VLOOKUP(O11810,登録者リスト!$A$1:$D$43729,4,FALSE)=基本情報!$D$6,O11810,"")),"")</f>
        <v/>
      </c>
    </row>
    <row r="11811" spans="15:16" x14ac:dyDescent="0.15">
      <c r="O11811">
        <v>11810</v>
      </c>
      <c r="P11811" t="str">
        <f>IFERROR(IF(COUNTIF(個人情報!$BI$5:$BI$401,"登録番号" &amp; リスト!O11811)&gt;=1,"",IF(VLOOKUP(O11811,登録者リスト!$A$1:$D$43729,4,FALSE)=基本情報!$D$6,O11811,"")),"")</f>
        <v/>
      </c>
    </row>
    <row r="11812" spans="15:16" x14ac:dyDescent="0.15">
      <c r="O11812">
        <v>11811</v>
      </c>
      <c r="P11812" t="str">
        <f>IFERROR(IF(COUNTIF(個人情報!$BI$5:$BI$401,"登録番号" &amp; リスト!O11812)&gt;=1,"",IF(VLOOKUP(O11812,登録者リスト!$A$1:$D$43729,4,FALSE)=基本情報!$D$6,O11812,"")),"")</f>
        <v/>
      </c>
    </row>
    <row r="11813" spans="15:16" x14ac:dyDescent="0.15">
      <c r="O11813">
        <v>11812</v>
      </c>
      <c r="P11813" t="str">
        <f>IFERROR(IF(COUNTIF(個人情報!$BI$5:$BI$401,"登録番号" &amp; リスト!O11813)&gt;=1,"",IF(VLOOKUP(O11813,登録者リスト!$A$1:$D$43729,4,FALSE)=基本情報!$D$6,O11813,"")),"")</f>
        <v/>
      </c>
    </row>
    <row r="11814" spans="15:16" x14ac:dyDescent="0.15">
      <c r="O11814">
        <v>11813</v>
      </c>
      <c r="P11814" t="str">
        <f>IFERROR(IF(COUNTIF(個人情報!$BI$5:$BI$401,"登録番号" &amp; リスト!O11814)&gt;=1,"",IF(VLOOKUP(O11814,登録者リスト!$A$1:$D$43729,4,FALSE)=基本情報!$D$6,O11814,"")),"")</f>
        <v/>
      </c>
    </row>
    <row r="11815" spans="15:16" x14ac:dyDescent="0.15">
      <c r="O11815">
        <v>11814</v>
      </c>
      <c r="P11815" t="str">
        <f>IFERROR(IF(COUNTIF(個人情報!$BI$5:$BI$401,"登録番号" &amp; リスト!O11815)&gt;=1,"",IF(VLOOKUP(O11815,登録者リスト!$A$1:$D$43729,4,FALSE)=基本情報!$D$6,O11815,"")),"")</f>
        <v/>
      </c>
    </row>
    <row r="11816" spans="15:16" x14ac:dyDescent="0.15">
      <c r="O11816">
        <v>11815</v>
      </c>
      <c r="P11816" t="str">
        <f>IFERROR(IF(COUNTIF(個人情報!$BI$5:$BI$401,"登録番号" &amp; リスト!O11816)&gt;=1,"",IF(VLOOKUP(O11816,登録者リスト!$A$1:$D$43729,4,FALSE)=基本情報!$D$6,O11816,"")),"")</f>
        <v/>
      </c>
    </row>
    <row r="11817" spans="15:16" x14ac:dyDescent="0.15">
      <c r="O11817">
        <v>11816</v>
      </c>
      <c r="P11817" t="str">
        <f>IFERROR(IF(COUNTIF(個人情報!$BI$5:$BI$401,"登録番号" &amp; リスト!O11817)&gt;=1,"",IF(VLOOKUP(O11817,登録者リスト!$A$1:$D$43729,4,FALSE)=基本情報!$D$6,O11817,"")),"")</f>
        <v/>
      </c>
    </row>
    <row r="11818" spans="15:16" x14ac:dyDescent="0.15">
      <c r="O11818">
        <v>11817</v>
      </c>
      <c r="P11818" t="str">
        <f>IFERROR(IF(COUNTIF(個人情報!$BI$5:$BI$401,"登録番号" &amp; リスト!O11818)&gt;=1,"",IF(VLOOKUP(O11818,登録者リスト!$A$1:$D$43729,4,FALSE)=基本情報!$D$6,O11818,"")),"")</f>
        <v/>
      </c>
    </row>
    <row r="11819" spans="15:16" x14ac:dyDescent="0.15">
      <c r="O11819">
        <v>11818</v>
      </c>
      <c r="P11819" t="str">
        <f>IFERROR(IF(COUNTIF(個人情報!$BI$5:$BI$401,"登録番号" &amp; リスト!O11819)&gt;=1,"",IF(VLOOKUP(O11819,登録者リスト!$A$1:$D$43729,4,FALSE)=基本情報!$D$6,O11819,"")),"")</f>
        <v/>
      </c>
    </row>
    <row r="11820" spans="15:16" x14ac:dyDescent="0.15">
      <c r="O11820">
        <v>11819</v>
      </c>
      <c r="P11820" t="str">
        <f>IFERROR(IF(COUNTIF(個人情報!$BI$5:$BI$401,"登録番号" &amp; リスト!O11820)&gt;=1,"",IF(VLOOKUP(O11820,登録者リスト!$A$1:$D$43729,4,FALSE)=基本情報!$D$6,O11820,"")),"")</f>
        <v/>
      </c>
    </row>
    <row r="11821" spans="15:16" x14ac:dyDescent="0.15">
      <c r="O11821">
        <v>11820</v>
      </c>
      <c r="P11821" t="str">
        <f>IFERROR(IF(COUNTIF(個人情報!$BI$5:$BI$401,"登録番号" &amp; リスト!O11821)&gt;=1,"",IF(VLOOKUP(O11821,登録者リスト!$A$1:$D$43729,4,FALSE)=基本情報!$D$6,O11821,"")),"")</f>
        <v/>
      </c>
    </row>
    <row r="11822" spans="15:16" x14ac:dyDescent="0.15">
      <c r="O11822">
        <v>11821</v>
      </c>
      <c r="P11822" t="str">
        <f>IFERROR(IF(COUNTIF(個人情報!$BI$5:$BI$401,"登録番号" &amp; リスト!O11822)&gt;=1,"",IF(VLOOKUP(O11822,登録者リスト!$A$1:$D$43729,4,FALSE)=基本情報!$D$6,O11822,"")),"")</f>
        <v/>
      </c>
    </row>
    <row r="11823" spans="15:16" x14ac:dyDescent="0.15">
      <c r="O11823">
        <v>11822</v>
      </c>
      <c r="P11823" t="str">
        <f>IFERROR(IF(COUNTIF(個人情報!$BI$5:$BI$401,"登録番号" &amp; リスト!O11823)&gt;=1,"",IF(VLOOKUP(O11823,登録者リスト!$A$1:$D$43729,4,FALSE)=基本情報!$D$6,O11823,"")),"")</f>
        <v/>
      </c>
    </row>
    <row r="11824" spans="15:16" x14ac:dyDescent="0.15">
      <c r="O11824">
        <v>11823</v>
      </c>
      <c r="P11824" t="str">
        <f>IFERROR(IF(COUNTIF(個人情報!$BI$5:$BI$401,"登録番号" &amp; リスト!O11824)&gt;=1,"",IF(VLOOKUP(O11824,登録者リスト!$A$1:$D$43729,4,FALSE)=基本情報!$D$6,O11824,"")),"")</f>
        <v/>
      </c>
    </row>
    <row r="11825" spans="15:16" x14ac:dyDescent="0.15">
      <c r="O11825">
        <v>11824</v>
      </c>
      <c r="P11825" t="str">
        <f>IFERROR(IF(COUNTIF(個人情報!$BI$5:$BI$401,"登録番号" &amp; リスト!O11825)&gt;=1,"",IF(VLOOKUP(O11825,登録者リスト!$A$1:$D$43729,4,FALSE)=基本情報!$D$6,O11825,"")),"")</f>
        <v/>
      </c>
    </row>
    <row r="11826" spans="15:16" x14ac:dyDescent="0.15">
      <c r="O11826">
        <v>11825</v>
      </c>
      <c r="P11826" t="str">
        <f>IFERROR(IF(COUNTIF(個人情報!$BI$5:$BI$401,"登録番号" &amp; リスト!O11826)&gt;=1,"",IF(VLOOKUP(O11826,登録者リスト!$A$1:$D$43729,4,FALSE)=基本情報!$D$6,O11826,"")),"")</f>
        <v/>
      </c>
    </row>
    <row r="11827" spans="15:16" x14ac:dyDescent="0.15">
      <c r="O11827">
        <v>11826</v>
      </c>
      <c r="P11827" t="str">
        <f>IFERROR(IF(COUNTIF(個人情報!$BI$5:$BI$401,"登録番号" &amp; リスト!O11827)&gt;=1,"",IF(VLOOKUP(O11827,登録者リスト!$A$1:$D$43729,4,FALSE)=基本情報!$D$6,O11827,"")),"")</f>
        <v/>
      </c>
    </row>
    <row r="11828" spans="15:16" x14ac:dyDescent="0.15">
      <c r="O11828">
        <v>11827</v>
      </c>
      <c r="P11828" t="str">
        <f>IFERROR(IF(COUNTIF(個人情報!$BI$5:$BI$401,"登録番号" &amp; リスト!O11828)&gt;=1,"",IF(VLOOKUP(O11828,登録者リスト!$A$1:$D$43729,4,FALSE)=基本情報!$D$6,O11828,"")),"")</f>
        <v/>
      </c>
    </row>
    <row r="11829" spans="15:16" x14ac:dyDescent="0.15">
      <c r="O11829">
        <v>11828</v>
      </c>
      <c r="P11829" t="str">
        <f>IFERROR(IF(COUNTIF(個人情報!$BI$5:$BI$401,"登録番号" &amp; リスト!O11829)&gt;=1,"",IF(VLOOKUP(O11829,登録者リスト!$A$1:$D$43729,4,FALSE)=基本情報!$D$6,O11829,"")),"")</f>
        <v/>
      </c>
    </row>
    <row r="11830" spans="15:16" x14ac:dyDescent="0.15">
      <c r="O11830">
        <v>11829</v>
      </c>
      <c r="P11830" t="str">
        <f>IFERROR(IF(COUNTIF(個人情報!$BI$5:$BI$401,"登録番号" &amp; リスト!O11830)&gt;=1,"",IF(VLOOKUP(O11830,登録者リスト!$A$1:$D$43729,4,FALSE)=基本情報!$D$6,O11830,"")),"")</f>
        <v/>
      </c>
    </row>
    <row r="11831" spans="15:16" x14ac:dyDescent="0.15">
      <c r="O11831">
        <v>11830</v>
      </c>
      <c r="P11831" t="str">
        <f>IFERROR(IF(COUNTIF(個人情報!$BI$5:$BI$401,"登録番号" &amp; リスト!O11831)&gt;=1,"",IF(VLOOKUP(O11831,登録者リスト!$A$1:$D$43729,4,FALSE)=基本情報!$D$6,O11831,"")),"")</f>
        <v/>
      </c>
    </row>
    <row r="11832" spans="15:16" x14ac:dyDescent="0.15">
      <c r="O11832">
        <v>11831</v>
      </c>
      <c r="P11832" t="str">
        <f>IFERROR(IF(COUNTIF(個人情報!$BI$5:$BI$401,"登録番号" &amp; リスト!O11832)&gt;=1,"",IF(VLOOKUP(O11832,登録者リスト!$A$1:$D$43729,4,FALSE)=基本情報!$D$6,O11832,"")),"")</f>
        <v/>
      </c>
    </row>
    <row r="11833" spans="15:16" x14ac:dyDescent="0.15">
      <c r="O11833">
        <v>11832</v>
      </c>
      <c r="P11833" t="str">
        <f>IFERROR(IF(COUNTIF(個人情報!$BI$5:$BI$401,"登録番号" &amp; リスト!O11833)&gt;=1,"",IF(VLOOKUP(O11833,登録者リスト!$A$1:$D$43729,4,FALSE)=基本情報!$D$6,O11833,"")),"")</f>
        <v/>
      </c>
    </row>
    <row r="11834" spans="15:16" x14ac:dyDescent="0.15">
      <c r="O11834">
        <v>11833</v>
      </c>
      <c r="P11834" t="str">
        <f>IFERROR(IF(COUNTIF(個人情報!$BI$5:$BI$401,"登録番号" &amp; リスト!O11834)&gt;=1,"",IF(VLOOKUP(O11834,登録者リスト!$A$1:$D$43729,4,FALSE)=基本情報!$D$6,O11834,"")),"")</f>
        <v/>
      </c>
    </row>
    <row r="11835" spans="15:16" x14ac:dyDescent="0.15">
      <c r="O11835">
        <v>11834</v>
      </c>
      <c r="P11835" t="str">
        <f>IFERROR(IF(COUNTIF(個人情報!$BI$5:$BI$401,"登録番号" &amp; リスト!O11835)&gt;=1,"",IF(VLOOKUP(O11835,登録者リスト!$A$1:$D$43729,4,FALSE)=基本情報!$D$6,O11835,"")),"")</f>
        <v/>
      </c>
    </row>
    <row r="11836" spans="15:16" x14ac:dyDescent="0.15">
      <c r="O11836">
        <v>11835</v>
      </c>
      <c r="P11836" t="str">
        <f>IFERROR(IF(COUNTIF(個人情報!$BI$5:$BI$401,"登録番号" &amp; リスト!O11836)&gt;=1,"",IF(VLOOKUP(O11836,登録者リスト!$A$1:$D$43729,4,FALSE)=基本情報!$D$6,O11836,"")),"")</f>
        <v/>
      </c>
    </row>
    <row r="11837" spans="15:16" x14ac:dyDescent="0.15">
      <c r="O11837">
        <v>11836</v>
      </c>
      <c r="P11837" t="str">
        <f>IFERROR(IF(COUNTIF(個人情報!$BI$5:$BI$401,"登録番号" &amp; リスト!O11837)&gt;=1,"",IF(VLOOKUP(O11837,登録者リスト!$A$1:$D$43729,4,FALSE)=基本情報!$D$6,O11837,"")),"")</f>
        <v/>
      </c>
    </row>
    <row r="11838" spans="15:16" x14ac:dyDescent="0.15">
      <c r="O11838">
        <v>11837</v>
      </c>
      <c r="P11838" t="str">
        <f>IFERROR(IF(COUNTIF(個人情報!$BI$5:$BI$401,"登録番号" &amp; リスト!O11838)&gt;=1,"",IF(VLOOKUP(O11838,登録者リスト!$A$1:$D$43729,4,FALSE)=基本情報!$D$6,O11838,"")),"")</f>
        <v/>
      </c>
    </row>
    <row r="11839" spans="15:16" x14ac:dyDescent="0.15">
      <c r="O11839">
        <v>11838</v>
      </c>
      <c r="P11839" t="str">
        <f>IFERROR(IF(COUNTIF(個人情報!$BI$5:$BI$401,"登録番号" &amp; リスト!O11839)&gt;=1,"",IF(VLOOKUP(O11839,登録者リスト!$A$1:$D$43729,4,FALSE)=基本情報!$D$6,O11839,"")),"")</f>
        <v/>
      </c>
    </row>
    <row r="11840" spans="15:16" x14ac:dyDescent="0.15">
      <c r="O11840">
        <v>11839</v>
      </c>
      <c r="P11840" t="str">
        <f>IFERROR(IF(COUNTIF(個人情報!$BI$5:$BI$401,"登録番号" &amp; リスト!O11840)&gt;=1,"",IF(VLOOKUP(O11840,登録者リスト!$A$1:$D$43729,4,FALSE)=基本情報!$D$6,O11840,"")),"")</f>
        <v/>
      </c>
    </row>
    <row r="11841" spans="15:16" x14ac:dyDescent="0.15">
      <c r="O11841">
        <v>11840</v>
      </c>
      <c r="P11841" t="str">
        <f>IFERROR(IF(COUNTIF(個人情報!$BI$5:$BI$401,"登録番号" &amp; リスト!O11841)&gt;=1,"",IF(VLOOKUP(O11841,登録者リスト!$A$1:$D$43729,4,FALSE)=基本情報!$D$6,O11841,"")),"")</f>
        <v/>
      </c>
    </row>
    <row r="11842" spans="15:16" x14ac:dyDescent="0.15">
      <c r="O11842">
        <v>11841</v>
      </c>
      <c r="P11842" t="str">
        <f>IFERROR(IF(COUNTIF(個人情報!$BI$5:$BI$401,"登録番号" &amp; リスト!O11842)&gt;=1,"",IF(VLOOKUP(O11842,登録者リスト!$A$1:$D$43729,4,FALSE)=基本情報!$D$6,O11842,"")),"")</f>
        <v/>
      </c>
    </row>
    <row r="11843" spans="15:16" x14ac:dyDescent="0.15">
      <c r="O11843">
        <v>11842</v>
      </c>
      <c r="P11843" t="str">
        <f>IFERROR(IF(COUNTIF(個人情報!$BI$5:$BI$401,"登録番号" &amp; リスト!O11843)&gt;=1,"",IF(VLOOKUP(O11843,登録者リスト!$A$1:$D$43729,4,FALSE)=基本情報!$D$6,O11843,"")),"")</f>
        <v/>
      </c>
    </row>
    <row r="11844" spans="15:16" x14ac:dyDescent="0.15">
      <c r="O11844">
        <v>11843</v>
      </c>
      <c r="P11844" t="str">
        <f>IFERROR(IF(COUNTIF(個人情報!$BI$5:$BI$401,"登録番号" &amp; リスト!O11844)&gt;=1,"",IF(VLOOKUP(O11844,登録者リスト!$A$1:$D$43729,4,FALSE)=基本情報!$D$6,O11844,"")),"")</f>
        <v/>
      </c>
    </row>
    <row r="11845" spans="15:16" x14ac:dyDescent="0.15">
      <c r="O11845">
        <v>11844</v>
      </c>
      <c r="P11845" t="str">
        <f>IFERROR(IF(COUNTIF(個人情報!$BI$5:$BI$401,"登録番号" &amp; リスト!O11845)&gt;=1,"",IF(VLOOKUP(O11845,登録者リスト!$A$1:$D$43729,4,FALSE)=基本情報!$D$6,O11845,"")),"")</f>
        <v/>
      </c>
    </row>
    <row r="11846" spans="15:16" x14ac:dyDescent="0.15">
      <c r="O11846">
        <v>11845</v>
      </c>
      <c r="P11846" t="str">
        <f>IFERROR(IF(COUNTIF(個人情報!$BI$5:$BI$401,"登録番号" &amp; リスト!O11846)&gt;=1,"",IF(VLOOKUP(O11846,登録者リスト!$A$1:$D$43729,4,FALSE)=基本情報!$D$6,O11846,"")),"")</f>
        <v/>
      </c>
    </row>
    <row r="11847" spans="15:16" x14ac:dyDescent="0.15">
      <c r="O11847">
        <v>11846</v>
      </c>
      <c r="P11847" t="str">
        <f>IFERROR(IF(COUNTIF(個人情報!$BI$5:$BI$401,"登録番号" &amp; リスト!O11847)&gt;=1,"",IF(VLOOKUP(O11847,登録者リスト!$A$1:$D$43729,4,FALSE)=基本情報!$D$6,O11847,"")),"")</f>
        <v/>
      </c>
    </row>
    <row r="11848" spans="15:16" x14ac:dyDescent="0.15">
      <c r="O11848">
        <v>11847</v>
      </c>
      <c r="P11848" t="str">
        <f>IFERROR(IF(COUNTIF(個人情報!$BI$5:$BI$401,"登録番号" &amp; リスト!O11848)&gt;=1,"",IF(VLOOKUP(O11848,登録者リスト!$A$1:$D$43729,4,FALSE)=基本情報!$D$6,O11848,"")),"")</f>
        <v/>
      </c>
    </row>
    <row r="11849" spans="15:16" x14ac:dyDescent="0.15">
      <c r="O11849">
        <v>11848</v>
      </c>
      <c r="P11849" t="str">
        <f>IFERROR(IF(COUNTIF(個人情報!$BI$5:$BI$401,"登録番号" &amp; リスト!O11849)&gt;=1,"",IF(VLOOKUP(O11849,登録者リスト!$A$1:$D$43729,4,FALSE)=基本情報!$D$6,O11849,"")),"")</f>
        <v/>
      </c>
    </row>
    <row r="11850" spans="15:16" x14ac:dyDescent="0.15">
      <c r="O11850">
        <v>11849</v>
      </c>
      <c r="P11850" t="str">
        <f>IFERROR(IF(COUNTIF(個人情報!$BI$5:$BI$401,"登録番号" &amp; リスト!O11850)&gt;=1,"",IF(VLOOKUP(O11850,登録者リスト!$A$1:$D$43729,4,FALSE)=基本情報!$D$6,O11850,"")),"")</f>
        <v/>
      </c>
    </row>
    <row r="11851" spans="15:16" x14ac:dyDescent="0.15">
      <c r="O11851">
        <v>11850</v>
      </c>
      <c r="P11851" t="str">
        <f>IFERROR(IF(COUNTIF(個人情報!$BI$5:$BI$401,"登録番号" &amp; リスト!O11851)&gt;=1,"",IF(VLOOKUP(O11851,登録者リスト!$A$1:$D$43729,4,FALSE)=基本情報!$D$6,O11851,"")),"")</f>
        <v/>
      </c>
    </row>
    <row r="11852" spans="15:16" x14ac:dyDescent="0.15">
      <c r="O11852">
        <v>11851</v>
      </c>
      <c r="P11852" t="str">
        <f>IFERROR(IF(COUNTIF(個人情報!$BI$5:$BI$401,"登録番号" &amp; リスト!O11852)&gt;=1,"",IF(VLOOKUP(O11852,登録者リスト!$A$1:$D$43729,4,FALSE)=基本情報!$D$6,O11852,"")),"")</f>
        <v/>
      </c>
    </row>
    <row r="11853" spans="15:16" x14ac:dyDescent="0.15">
      <c r="O11853">
        <v>11852</v>
      </c>
      <c r="P11853" t="str">
        <f>IFERROR(IF(COUNTIF(個人情報!$BI$5:$BI$401,"登録番号" &amp; リスト!O11853)&gt;=1,"",IF(VLOOKUP(O11853,登録者リスト!$A$1:$D$43729,4,FALSE)=基本情報!$D$6,O11853,"")),"")</f>
        <v/>
      </c>
    </row>
    <row r="11854" spans="15:16" x14ac:dyDescent="0.15">
      <c r="O11854">
        <v>11853</v>
      </c>
      <c r="P11854" t="str">
        <f>IFERROR(IF(COUNTIF(個人情報!$BI$5:$BI$401,"登録番号" &amp; リスト!O11854)&gt;=1,"",IF(VLOOKUP(O11854,登録者リスト!$A$1:$D$43729,4,FALSE)=基本情報!$D$6,O11854,"")),"")</f>
        <v/>
      </c>
    </row>
    <row r="11855" spans="15:16" x14ac:dyDescent="0.15">
      <c r="O11855">
        <v>11854</v>
      </c>
      <c r="P11855" t="str">
        <f>IFERROR(IF(COUNTIF(個人情報!$BI$5:$BI$401,"登録番号" &amp; リスト!O11855)&gt;=1,"",IF(VLOOKUP(O11855,登録者リスト!$A$1:$D$43729,4,FALSE)=基本情報!$D$6,O11855,"")),"")</f>
        <v/>
      </c>
    </row>
    <row r="11856" spans="15:16" x14ac:dyDescent="0.15">
      <c r="O11856">
        <v>11855</v>
      </c>
      <c r="P11856" t="str">
        <f>IFERROR(IF(COUNTIF(個人情報!$BI$5:$BI$401,"登録番号" &amp; リスト!O11856)&gt;=1,"",IF(VLOOKUP(O11856,登録者リスト!$A$1:$D$43729,4,FALSE)=基本情報!$D$6,O11856,"")),"")</f>
        <v/>
      </c>
    </row>
    <row r="11857" spans="15:16" x14ac:dyDescent="0.15">
      <c r="O11857">
        <v>11856</v>
      </c>
      <c r="P11857" t="str">
        <f>IFERROR(IF(COUNTIF(個人情報!$BI$5:$BI$401,"登録番号" &amp; リスト!O11857)&gt;=1,"",IF(VLOOKUP(O11857,登録者リスト!$A$1:$D$43729,4,FALSE)=基本情報!$D$6,O11857,"")),"")</f>
        <v/>
      </c>
    </row>
    <row r="11858" spans="15:16" x14ac:dyDescent="0.15">
      <c r="O11858">
        <v>11857</v>
      </c>
      <c r="P11858" t="str">
        <f>IFERROR(IF(COUNTIF(個人情報!$BI$5:$BI$401,"登録番号" &amp; リスト!O11858)&gt;=1,"",IF(VLOOKUP(O11858,登録者リスト!$A$1:$D$43729,4,FALSE)=基本情報!$D$6,O11858,"")),"")</f>
        <v/>
      </c>
    </row>
    <row r="11859" spans="15:16" x14ac:dyDescent="0.15">
      <c r="O11859">
        <v>11858</v>
      </c>
      <c r="P11859" t="str">
        <f>IFERROR(IF(COUNTIF(個人情報!$BI$5:$BI$401,"登録番号" &amp; リスト!O11859)&gt;=1,"",IF(VLOOKUP(O11859,登録者リスト!$A$1:$D$43729,4,FALSE)=基本情報!$D$6,O11859,"")),"")</f>
        <v/>
      </c>
    </row>
    <row r="11860" spans="15:16" x14ac:dyDescent="0.15">
      <c r="O11860">
        <v>11859</v>
      </c>
      <c r="P11860" t="str">
        <f>IFERROR(IF(COUNTIF(個人情報!$BI$5:$BI$401,"登録番号" &amp; リスト!O11860)&gt;=1,"",IF(VLOOKUP(O11860,登録者リスト!$A$1:$D$43729,4,FALSE)=基本情報!$D$6,O11860,"")),"")</f>
        <v/>
      </c>
    </row>
    <row r="11861" spans="15:16" x14ac:dyDescent="0.15">
      <c r="O11861">
        <v>11860</v>
      </c>
      <c r="P11861" t="str">
        <f>IFERROR(IF(COUNTIF(個人情報!$BI$5:$BI$401,"登録番号" &amp; リスト!O11861)&gt;=1,"",IF(VLOOKUP(O11861,登録者リスト!$A$1:$D$43729,4,FALSE)=基本情報!$D$6,O11861,"")),"")</f>
        <v/>
      </c>
    </row>
    <row r="11862" spans="15:16" x14ac:dyDescent="0.15">
      <c r="O11862">
        <v>11861</v>
      </c>
      <c r="P11862" t="str">
        <f>IFERROR(IF(COUNTIF(個人情報!$BI$5:$BI$401,"登録番号" &amp; リスト!O11862)&gt;=1,"",IF(VLOOKUP(O11862,登録者リスト!$A$1:$D$43729,4,FALSE)=基本情報!$D$6,O11862,"")),"")</f>
        <v/>
      </c>
    </row>
    <row r="11863" spans="15:16" x14ac:dyDescent="0.15">
      <c r="O11863">
        <v>11862</v>
      </c>
      <c r="P11863" t="str">
        <f>IFERROR(IF(COUNTIF(個人情報!$BI$5:$BI$401,"登録番号" &amp; リスト!O11863)&gt;=1,"",IF(VLOOKUP(O11863,登録者リスト!$A$1:$D$43729,4,FALSE)=基本情報!$D$6,O11863,"")),"")</f>
        <v/>
      </c>
    </row>
    <row r="11864" spans="15:16" x14ac:dyDescent="0.15">
      <c r="O11864">
        <v>11863</v>
      </c>
      <c r="P11864" t="str">
        <f>IFERROR(IF(COUNTIF(個人情報!$BI$5:$BI$401,"登録番号" &amp; リスト!O11864)&gt;=1,"",IF(VLOOKUP(O11864,登録者リスト!$A$1:$D$43729,4,FALSE)=基本情報!$D$6,O11864,"")),"")</f>
        <v/>
      </c>
    </row>
    <row r="11865" spans="15:16" x14ac:dyDescent="0.15">
      <c r="O11865">
        <v>11864</v>
      </c>
      <c r="P11865" t="str">
        <f>IFERROR(IF(COUNTIF(個人情報!$BI$5:$BI$401,"登録番号" &amp; リスト!O11865)&gt;=1,"",IF(VLOOKUP(O11865,登録者リスト!$A$1:$D$43729,4,FALSE)=基本情報!$D$6,O11865,"")),"")</f>
        <v/>
      </c>
    </row>
    <row r="11866" spans="15:16" x14ac:dyDescent="0.15">
      <c r="O11866">
        <v>11865</v>
      </c>
      <c r="P11866" t="str">
        <f>IFERROR(IF(COUNTIF(個人情報!$BI$5:$BI$401,"登録番号" &amp; リスト!O11866)&gt;=1,"",IF(VLOOKUP(O11866,登録者リスト!$A$1:$D$43729,4,FALSE)=基本情報!$D$6,O11866,"")),"")</f>
        <v/>
      </c>
    </row>
    <row r="11867" spans="15:16" x14ac:dyDescent="0.15">
      <c r="O11867">
        <v>11866</v>
      </c>
      <c r="P11867" t="str">
        <f>IFERROR(IF(COUNTIF(個人情報!$BI$5:$BI$401,"登録番号" &amp; リスト!O11867)&gt;=1,"",IF(VLOOKUP(O11867,登録者リスト!$A$1:$D$43729,4,FALSE)=基本情報!$D$6,O11867,"")),"")</f>
        <v/>
      </c>
    </row>
    <row r="11868" spans="15:16" x14ac:dyDescent="0.15">
      <c r="O11868">
        <v>11867</v>
      </c>
      <c r="P11868" t="str">
        <f>IFERROR(IF(COUNTIF(個人情報!$BI$5:$BI$401,"登録番号" &amp; リスト!O11868)&gt;=1,"",IF(VLOOKUP(O11868,登録者リスト!$A$1:$D$43729,4,FALSE)=基本情報!$D$6,O11868,"")),"")</f>
        <v/>
      </c>
    </row>
    <row r="11869" spans="15:16" x14ac:dyDescent="0.15">
      <c r="O11869">
        <v>11868</v>
      </c>
      <c r="P11869" t="str">
        <f>IFERROR(IF(COUNTIF(個人情報!$BI$5:$BI$401,"登録番号" &amp; リスト!O11869)&gt;=1,"",IF(VLOOKUP(O11869,登録者リスト!$A$1:$D$43729,4,FALSE)=基本情報!$D$6,O11869,"")),"")</f>
        <v/>
      </c>
    </row>
    <row r="11870" spans="15:16" x14ac:dyDescent="0.15">
      <c r="O11870">
        <v>11869</v>
      </c>
      <c r="P11870" t="str">
        <f>IFERROR(IF(COUNTIF(個人情報!$BI$5:$BI$401,"登録番号" &amp; リスト!O11870)&gt;=1,"",IF(VLOOKUP(O11870,登録者リスト!$A$1:$D$43729,4,FALSE)=基本情報!$D$6,O11870,"")),"")</f>
        <v/>
      </c>
    </row>
    <row r="11871" spans="15:16" x14ac:dyDescent="0.15">
      <c r="O11871">
        <v>11870</v>
      </c>
      <c r="P11871" t="str">
        <f>IFERROR(IF(COUNTIF(個人情報!$BI$5:$BI$401,"登録番号" &amp; リスト!O11871)&gt;=1,"",IF(VLOOKUP(O11871,登録者リスト!$A$1:$D$43729,4,FALSE)=基本情報!$D$6,O11871,"")),"")</f>
        <v/>
      </c>
    </row>
    <row r="11872" spans="15:16" x14ac:dyDescent="0.15">
      <c r="O11872">
        <v>11871</v>
      </c>
      <c r="P11872" t="str">
        <f>IFERROR(IF(COUNTIF(個人情報!$BI$5:$BI$401,"登録番号" &amp; リスト!O11872)&gt;=1,"",IF(VLOOKUP(O11872,登録者リスト!$A$1:$D$43729,4,FALSE)=基本情報!$D$6,O11872,"")),"")</f>
        <v/>
      </c>
    </row>
    <row r="11873" spans="15:16" x14ac:dyDescent="0.15">
      <c r="O11873">
        <v>11872</v>
      </c>
      <c r="P11873" t="str">
        <f>IFERROR(IF(COUNTIF(個人情報!$BI$5:$BI$401,"登録番号" &amp; リスト!O11873)&gt;=1,"",IF(VLOOKUP(O11873,登録者リスト!$A$1:$D$43729,4,FALSE)=基本情報!$D$6,O11873,"")),"")</f>
        <v/>
      </c>
    </row>
    <row r="11874" spans="15:16" x14ac:dyDescent="0.15">
      <c r="O11874">
        <v>11873</v>
      </c>
      <c r="P11874" t="str">
        <f>IFERROR(IF(COUNTIF(個人情報!$BI$5:$BI$401,"登録番号" &amp; リスト!O11874)&gt;=1,"",IF(VLOOKUP(O11874,登録者リスト!$A$1:$D$43729,4,FALSE)=基本情報!$D$6,O11874,"")),"")</f>
        <v/>
      </c>
    </row>
    <row r="11875" spans="15:16" x14ac:dyDescent="0.15">
      <c r="O11875">
        <v>11874</v>
      </c>
      <c r="P11875" t="str">
        <f>IFERROR(IF(COUNTIF(個人情報!$BI$5:$BI$401,"登録番号" &amp; リスト!O11875)&gt;=1,"",IF(VLOOKUP(O11875,登録者リスト!$A$1:$D$43729,4,FALSE)=基本情報!$D$6,O11875,"")),"")</f>
        <v/>
      </c>
    </row>
    <row r="11876" spans="15:16" x14ac:dyDescent="0.15">
      <c r="O11876">
        <v>11875</v>
      </c>
      <c r="P11876" t="str">
        <f>IFERROR(IF(COUNTIF(個人情報!$BI$5:$BI$401,"登録番号" &amp; リスト!O11876)&gt;=1,"",IF(VLOOKUP(O11876,登録者リスト!$A$1:$D$43729,4,FALSE)=基本情報!$D$6,O11876,"")),"")</f>
        <v/>
      </c>
    </row>
    <row r="11877" spans="15:16" x14ac:dyDescent="0.15">
      <c r="O11877">
        <v>11876</v>
      </c>
      <c r="P11877" t="str">
        <f>IFERROR(IF(COUNTIF(個人情報!$BI$5:$BI$401,"登録番号" &amp; リスト!O11877)&gt;=1,"",IF(VLOOKUP(O11877,登録者リスト!$A$1:$D$43729,4,FALSE)=基本情報!$D$6,O11877,"")),"")</f>
        <v/>
      </c>
    </row>
    <row r="11878" spans="15:16" x14ac:dyDescent="0.15">
      <c r="O11878">
        <v>11877</v>
      </c>
      <c r="P11878" t="str">
        <f>IFERROR(IF(COUNTIF(個人情報!$BI$5:$BI$401,"登録番号" &amp; リスト!O11878)&gt;=1,"",IF(VLOOKUP(O11878,登録者リスト!$A$1:$D$43729,4,FALSE)=基本情報!$D$6,O11878,"")),"")</f>
        <v/>
      </c>
    </row>
    <row r="11879" spans="15:16" x14ac:dyDescent="0.15">
      <c r="O11879">
        <v>11878</v>
      </c>
      <c r="P11879" t="str">
        <f>IFERROR(IF(COUNTIF(個人情報!$BI$5:$BI$401,"登録番号" &amp; リスト!O11879)&gt;=1,"",IF(VLOOKUP(O11879,登録者リスト!$A$1:$D$43729,4,FALSE)=基本情報!$D$6,O11879,"")),"")</f>
        <v/>
      </c>
    </row>
    <row r="11880" spans="15:16" x14ac:dyDescent="0.15">
      <c r="O11880">
        <v>11879</v>
      </c>
      <c r="P11880" t="str">
        <f>IFERROR(IF(COUNTIF(個人情報!$BI$5:$BI$401,"登録番号" &amp; リスト!O11880)&gt;=1,"",IF(VLOOKUP(O11880,登録者リスト!$A$1:$D$43729,4,FALSE)=基本情報!$D$6,O11880,"")),"")</f>
        <v/>
      </c>
    </row>
    <row r="11881" spans="15:16" x14ac:dyDescent="0.15">
      <c r="O11881">
        <v>11880</v>
      </c>
      <c r="P11881" t="str">
        <f>IFERROR(IF(COUNTIF(個人情報!$BI$5:$BI$401,"登録番号" &amp; リスト!O11881)&gt;=1,"",IF(VLOOKUP(O11881,登録者リスト!$A$1:$D$43729,4,FALSE)=基本情報!$D$6,O11881,"")),"")</f>
        <v/>
      </c>
    </row>
    <row r="11882" spans="15:16" x14ac:dyDescent="0.15">
      <c r="O11882">
        <v>11881</v>
      </c>
      <c r="P11882" t="str">
        <f>IFERROR(IF(COUNTIF(個人情報!$BI$5:$BI$401,"登録番号" &amp; リスト!O11882)&gt;=1,"",IF(VLOOKUP(O11882,登録者リスト!$A$1:$D$43729,4,FALSE)=基本情報!$D$6,O11882,"")),"")</f>
        <v/>
      </c>
    </row>
    <row r="11883" spans="15:16" x14ac:dyDescent="0.15">
      <c r="O11883">
        <v>11882</v>
      </c>
      <c r="P11883" t="str">
        <f>IFERROR(IF(COUNTIF(個人情報!$BI$5:$BI$401,"登録番号" &amp; リスト!O11883)&gt;=1,"",IF(VLOOKUP(O11883,登録者リスト!$A$1:$D$43729,4,FALSE)=基本情報!$D$6,O11883,"")),"")</f>
        <v/>
      </c>
    </row>
    <row r="11884" spans="15:16" x14ac:dyDescent="0.15">
      <c r="O11884">
        <v>11883</v>
      </c>
      <c r="P11884" t="str">
        <f>IFERROR(IF(COUNTIF(個人情報!$BI$5:$BI$401,"登録番号" &amp; リスト!O11884)&gt;=1,"",IF(VLOOKUP(O11884,登録者リスト!$A$1:$D$43729,4,FALSE)=基本情報!$D$6,O11884,"")),"")</f>
        <v/>
      </c>
    </row>
    <row r="11885" spans="15:16" x14ac:dyDescent="0.15">
      <c r="O11885">
        <v>11884</v>
      </c>
      <c r="P11885" t="str">
        <f>IFERROR(IF(COUNTIF(個人情報!$BI$5:$BI$401,"登録番号" &amp; リスト!O11885)&gt;=1,"",IF(VLOOKUP(O11885,登録者リスト!$A$1:$D$43729,4,FALSE)=基本情報!$D$6,O11885,"")),"")</f>
        <v/>
      </c>
    </row>
    <row r="11886" spans="15:16" x14ac:dyDescent="0.15">
      <c r="O11886">
        <v>11885</v>
      </c>
      <c r="P11886" t="str">
        <f>IFERROR(IF(COUNTIF(個人情報!$BI$5:$BI$401,"登録番号" &amp; リスト!O11886)&gt;=1,"",IF(VLOOKUP(O11886,登録者リスト!$A$1:$D$43729,4,FALSE)=基本情報!$D$6,O11886,"")),"")</f>
        <v/>
      </c>
    </row>
    <row r="11887" spans="15:16" x14ac:dyDescent="0.15">
      <c r="O11887">
        <v>11886</v>
      </c>
      <c r="P11887" t="str">
        <f>IFERROR(IF(COUNTIF(個人情報!$BI$5:$BI$401,"登録番号" &amp; リスト!O11887)&gt;=1,"",IF(VLOOKUP(O11887,登録者リスト!$A$1:$D$43729,4,FALSE)=基本情報!$D$6,O11887,"")),"")</f>
        <v/>
      </c>
    </row>
    <row r="11888" spans="15:16" x14ac:dyDescent="0.15">
      <c r="O11888">
        <v>11887</v>
      </c>
      <c r="P11888" t="str">
        <f>IFERROR(IF(COUNTIF(個人情報!$BI$5:$BI$401,"登録番号" &amp; リスト!O11888)&gt;=1,"",IF(VLOOKUP(O11888,登録者リスト!$A$1:$D$43729,4,FALSE)=基本情報!$D$6,O11888,"")),"")</f>
        <v/>
      </c>
    </row>
    <row r="11889" spans="15:16" x14ac:dyDescent="0.15">
      <c r="O11889">
        <v>11888</v>
      </c>
      <c r="P11889" t="str">
        <f>IFERROR(IF(COUNTIF(個人情報!$BI$5:$BI$401,"登録番号" &amp; リスト!O11889)&gt;=1,"",IF(VLOOKUP(O11889,登録者リスト!$A$1:$D$43729,4,FALSE)=基本情報!$D$6,O11889,"")),"")</f>
        <v/>
      </c>
    </row>
    <row r="11890" spans="15:16" x14ac:dyDescent="0.15">
      <c r="O11890">
        <v>11889</v>
      </c>
      <c r="P11890" t="str">
        <f>IFERROR(IF(COUNTIF(個人情報!$BI$5:$BI$401,"登録番号" &amp; リスト!O11890)&gt;=1,"",IF(VLOOKUP(O11890,登録者リスト!$A$1:$D$43729,4,FALSE)=基本情報!$D$6,O11890,"")),"")</f>
        <v/>
      </c>
    </row>
    <row r="11891" spans="15:16" x14ac:dyDescent="0.15">
      <c r="O11891">
        <v>11890</v>
      </c>
      <c r="P11891" t="str">
        <f>IFERROR(IF(COUNTIF(個人情報!$BI$5:$BI$401,"登録番号" &amp; リスト!O11891)&gt;=1,"",IF(VLOOKUP(O11891,登録者リスト!$A$1:$D$43729,4,FALSE)=基本情報!$D$6,O11891,"")),"")</f>
        <v/>
      </c>
    </row>
    <row r="11892" spans="15:16" x14ac:dyDescent="0.15">
      <c r="O11892">
        <v>11891</v>
      </c>
      <c r="P11892" t="str">
        <f>IFERROR(IF(COUNTIF(個人情報!$BI$5:$BI$401,"登録番号" &amp; リスト!O11892)&gt;=1,"",IF(VLOOKUP(O11892,登録者リスト!$A$1:$D$43729,4,FALSE)=基本情報!$D$6,O11892,"")),"")</f>
        <v/>
      </c>
    </row>
    <row r="11893" spans="15:16" x14ac:dyDescent="0.15">
      <c r="O11893">
        <v>11892</v>
      </c>
      <c r="P11893" t="str">
        <f>IFERROR(IF(COUNTIF(個人情報!$BI$5:$BI$401,"登録番号" &amp; リスト!O11893)&gt;=1,"",IF(VLOOKUP(O11893,登録者リスト!$A$1:$D$43729,4,FALSE)=基本情報!$D$6,O11893,"")),"")</f>
        <v/>
      </c>
    </row>
    <row r="11894" spans="15:16" x14ac:dyDescent="0.15">
      <c r="O11894">
        <v>11893</v>
      </c>
      <c r="P11894" t="str">
        <f>IFERROR(IF(COUNTIF(個人情報!$BI$5:$BI$401,"登録番号" &amp; リスト!O11894)&gt;=1,"",IF(VLOOKUP(O11894,登録者リスト!$A$1:$D$43729,4,FALSE)=基本情報!$D$6,O11894,"")),"")</f>
        <v/>
      </c>
    </row>
    <row r="11895" spans="15:16" x14ac:dyDescent="0.15">
      <c r="O11895">
        <v>11894</v>
      </c>
      <c r="P11895" t="str">
        <f>IFERROR(IF(COUNTIF(個人情報!$BI$5:$BI$401,"登録番号" &amp; リスト!O11895)&gt;=1,"",IF(VLOOKUP(O11895,登録者リスト!$A$1:$D$43729,4,FALSE)=基本情報!$D$6,O11895,"")),"")</f>
        <v/>
      </c>
    </row>
    <row r="11896" spans="15:16" x14ac:dyDescent="0.15">
      <c r="O11896">
        <v>11895</v>
      </c>
      <c r="P11896" t="str">
        <f>IFERROR(IF(COUNTIF(個人情報!$BI$5:$BI$401,"登録番号" &amp; リスト!O11896)&gt;=1,"",IF(VLOOKUP(O11896,登録者リスト!$A$1:$D$43729,4,FALSE)=基本情報!$D$6,O11896,"")),"")</f>
        <v/>
      </c>
    </row>
    <row r="11897" spans="15:16" x14ac:dyDescent="0.15">
      <c r="O11897">
        <v>11896</v>
      </c>
      <c r="P11897" t="str">
        <f>IFERROR(IF(COUNTIF(個人情報!$BI$5:$BI$401,"登録番号" &amp; リスト!O11897)&gt;=1,"",IF(VLOOKUP(O11897,登録者リスト!$A$1:$D$43729,4,FALSE)=基本情報!$D$6,O11897,"")),"")</f>
        <v/>
      </c>
    </row>
    <row r="11898" spans="15:16" x14ac:dyDescent="0.15">
      <c r="O11898">
        <v>11897</v>
      </c>
      <c r="P11898" t="str">
        <f>IFERROR(IF(COUNTIF(個人情報!$BI$5:$BI$401,"登録番号" &amp; リスト!O11898)&gt;=1,"",IF(VLOOKUP(O11898,登録者リスト!$A$1:$D$43729,4,FALSE)=基本情報!$D$6,O11898,"")),"")</f>
        <v/>
      </c>
    </row>
    <row r="11899" spans="15:16" x14ac:dyDescent="0.15">
      <c r="O11899">
        <v>11898</v>
      </c>
      <c r="P11899" t="str">
        <f>IFERROR(IF(COUNTIF(個人情報!$BI$5:$BI$401,"登録番号" &amp; リスト!O11899)&gt;=1,"",IF(VLOOKUP(O11899,登録者リスト!$A$1:$D$43729,4,FALSE)=基本情報!$D$6,O11899,"")),"")</f>
        <v/>
      </c>
    </row>
    <row r="11900" spans="15:16" x14ac:dyDescent="0.15">
      <c r="O11900">
        <v>11899</v>
      </c>
      <c r="P11900" t="str">
        <f>IFERROR(IF(COUNTIF(個人情報!$BI$5:$BI$401,"登録番号" &amp; リスト!O11900)&gt;=1,"",IF(VLOOKUP(O11900,登録者リスト!$A$1:$D$43729,4,FALSE)=基本情報!$D$6,O11900,"")),"")</f>
        <v/>
      </c>
    </row>
    <row r="11901" spans="15:16" x14ac:dyDescent="0.15">
      <c r="O11901">
        <v>11900</v>
      </c>
      <c r="P11901" t="str">
        <f>IFERROR(IF(COUNTIF(個人情報!$BI$5:$BI$401,"登録番号" &amp; リスト!O11901)&gt;=1,"",IF(VLOOKUP(O11901,登録者リスト!$A$1:$D$43729,4,FALSE)=基本情報!$D$6,O11901,"")),"")</f>
        <v/>
      </c>
    </row>
    <row r="11902" spans="15:16" x14ac:dyDescent="0.15">
      <c r="O11902">
        <v>11901</v>
      </c>
      <c r="P11902" t="str">
        <f>IFERROR(IF(COUNTIF(個人情報!$BI$5:$BI$401,"登録番号" &amp; リスト!O11902)&gt;=1,"",IF(VLOOKUP(O11902,登録者リスト!$A$1:$D$43729,4,FALSE)=基本情報!$D$6,O11902,"")),"")</f>
        <v/>
      </c>
    </row>
    <row r="11903" spans="15:16" x14ac:dyDescent="0.15">
      <c r="O11903">
        <v>11902</v>
      </c>
      <c r="P11903" t="str">
        <f>IFERROR(IF(COUNTIF(個人情報!$BI$5:$BI$401,"登録番号" &amp; リスト!O11903)&gt;=1,"",IF(VLOOKUP(O11903,登録者リスト!$A$1:$D$43729,4,FALSE)=基本情報!$D$6,O11903,"")),"")</f>
        <v/>
      </c>
    </row>
    <row r="11904" spans="15:16" x14ac:dyDescent="0.15">
      <c r="O11904">
        <v>11903</v>
      </c>
      <c r="P11904" t="str">
        <f>IFERROR(IF(COUNTIF(個人情報!$BI$5:$BI$401,"登録番号" &amp; リスト!O11904)&gt;=1,"",IF(VLOOKUP(O11904,登録者リスト!$A$1:$D$43729,4,FALSE)=基本情報!$D$6,O11904,"")),"")</f>
        <v/>
      </c>
    </row>
    <row r="11905" spans="15:16" x14ac:dyDescent="0.15">
      <c r="O11905">
        <v>11904</v>
      </c>
      <c r="P11905" t="str">
        <f>IFERROR(IF(COUNTIF(個人情報!$BI$5:$BI$401,"登録番号" &amp; リスト!O11905)&gt;=1,"",IF(VLOOKUP(O11905,登録者リスト!$A$1:$D$43729,4,FALSE)=基本情報!$D$6,O11905,"")),"")</f>
        <v/>
      </c>
    </row>
    <row r="11906" spans="15:16" x14ac:dyDescent="0.15">
      <c r="O11906">
        <v>11905</v>
      </c>
      <c r="P11906" t="str">
        <f>IFERROR(IF(COUNTIF(個人情報!$BI$5:$BI$401,"登録番号" &amp; リスト!O11906)&gt;=1,"",IF(VLOOKUP(O11906,登録者リスト!$A$1:$D$43729,4,FALSE)=基本情報!$D$6,O11906,"")),"")</f>
        <v/>
      </c>
    </row>
    <row r="11907" spans="15:16" x14ac:dyDescent="0.15">
      <c r="O11907">
        <v>11906</v>
      </c>
      <c r="P11907" t="str">
        <f>IFERROR(IF(COUNTIF(個人情報!$BI$5:$BI$401,"登録番号" &amp; リスト!O11907)&gt;=1,"",IF(VLOOKUP(O11907,登録者リスト!$A$1:$D$43729,4,FALSE)=基本情報!$D$6,O11907,"")),"")</f>
        <v/>
      </c>
    </row>
    <row r="11908" spans="15:16" x14ac:dyDescent="0.15">
      <c r="O11908">
        <v>11907</v>
      </c>
      <c r="P11908" t="str">
        <f>IFERROR(IF(COUNTIF(個人情報!$BI$5:$BI$401,"登録番号" &amp; リスト!O11908)&gt;=1,"",IF(VLOOKUP(O11908,登録者リスト!$A$1:$D$43729,4,FALSE)=基本情報!$D$6,O11908,"")),"")</f>
        <v/>
      </c>
    </row>
    <row r="11909" spans="15:16" x14ac:dyDescent="0.15">
      <c r="O11909">
        <v>11908</v>
      </c>
      <c r="P11909" t="str">
        <f>IFERROR(IF(COUNTIF(個人情報!$BI$5:$BI$401,"登録番号" &amp; リスト!O11909)&gt;=1,"",IF(VLOOKUP(O11909,登録者リスト!$A$1:$D$43729,4,FALSE)=基本情報!$D$6,O11909,"")),"")</f>
        <v/>
      </c>
    </row>
    <row r="11910" spans="15:16" x14ac:dyDescent="0.15">
      <c r="O11910">
        <v>11909</v>
      </c>
      <c r="P11910" t="str">
        <f>IFERROR(IF(COUNTIF(個人情報!$BI$5:$BI$401,"登録番号" &amp; リスト!O11910)&gt;=1,"",IF(VLOOKUP(O11910,登録者リスト!$A$1:$D$43729,4,FALSE)=基本情報!$D$6,O11910,"")),"")</f>
        <v/>
      </c>
    </row>
    <row r="11911" spans="15:16" x14ac:dyDescent="0.15">
      <c r="O11911">
        <v>11910</v>
      </c>
      <c r="P11911" t="str">
        <f>IFERROR(IF(COUNTIF(個人情報!$BI$5:$BI$401,"登録番号" &amp; リスト!O11911)&gt;=1,"",IF(VLOOKUP(O11911,登録者リスト!$A$1:$D$43729,4,FALSE)=基本情報!$D$6,O11911,"")),"")</f>
        <v/>
      </c>
    </row>
    <row r="11912" spans="15:16" x14ac:dyDescent="0.15">
      <c r="O11912">
        <v>11911</v>
      </c>
      <c r="P11912" t="str">
        <f>IFERROR(IF(COUNTIF(個人情報!$BI$5:$BI$401,"登録番号" &amp; リスト!O11912)&gt;=1,"",IF(VLOOKUP(O11912,登録者リスト!$A$1:$D$43729,4,FALSE)=基本情報!$D$6,O11912,"")),"")</f>
        <v/>
      </c>
    </row>
    <row r="11913" spans="15:16" x14ac:dyDescent="0.15">
      <c r="O11913">
        <v>11912</v>
      </c>
      <c r="P11913" t="str">
        <f>IFERROR(IF(COUNTIF(個人情報!$BI$5:$BI$401,"登録番号" &amp; リスト!O11913)&gt;=1,"",IF(VLOOKUP(O11913,登録者リスト!$A$1:$D$43729,4,FALSE)=基本情報!$D$6,O11913,"")),"")</f>
        <v/>
      </c>
    </row>
    <row r="11914" spans="15:16" x14ac:dyDescent="0.15">
      <c r="O11914">
        <v>11913</v>
      </c>
      <c r="P11914" t="str">
        <f>IFERROR(IF(COUNTIF(個人情報!$BI$5:$BI$401,"登録番号" &amp; リスト!O11914)&gt;=1,"",IF(VLOOKUP(O11914,登録者リスト!$A$1:$D$43729,4,FALSE)=基本情報!$D$6,O11914,"")),"")</f>
        <v/>
      </c>
    </row>
    <row r="11915" spans="15:16" x14ac:dyDescent="0.15">
      <c r="O11915">
        <v>11914</v>
      </c>
      <c r="P11915" t="str">
        <f>IFERROR(IF(COUNTIF(個人情報!$BI$5:$BI$401,"登録番号" &amp; リスト!O11915)&gt;=1,"",IF(VLOOKUP(O11915,登録者リスト!$A$1:$D$43729,4,FALSE)=基本情報!$D$6,O11915,"")),"")</f>
        <v/>
      </c>
    </row>
    <row r="11916" spans="15:16" x14ac:dyDescent="0.15">
      <c r="O11916">
        <v>11915</v>
      </c>
      <c r="P11916" t="str">
        <f>IFERROR(IF(COUNTIF(個人情報!$BI$5:$BI$401,"登録番号" &amp; リスト!O11916)&gt;=1,"",IF(VLOOKUP(O11916,登録者リスト!$A$1:$D$43729,4,FALSE)=基本情報!$D$6,O11916,"")),"")</f>
        <v/>
      </c>
    </row>
    <row r="11917" spans="15:16" x14ac:dyDescent="0.15">
      <c r="O11917">
        <v>11916</v>
      </c>
      <c r="P11917" t="str">
        <f>IFERROR(IF(COUNTIF(個人情報!$BI$5:$BI$401,"登録番号" &amp; リスト!O11917)&gt;=1,"",IF(VLOOKUP(O11917,登録者リスト!$A$1:$D$43729,4,FALSE)=基本情報!$D$6,O11917,"")),"")</f>
        <v/>
      </c>
    </row>
    <row r="11918" spans="15:16" x14ac:dyDescent="0.15">
      <c r="O11918">
        <v>11917</v>
      </c>
      <c r="P11918" t="str">
        <f>IFERROR(IF(COUNTIF(個人情報!$BI$5:$BI$401,"登録番号" &amp; リスト!O11918)&gt;=1,"",IF(VLOOKUP(O11918,登録者リスト!$A$1:$D$43729,4,FALSE)=基本情報!$D$6,O11918,"")),"")</f>
        <v/>
      </c>
    </row>
    <row r="11919" spans="15:16" x14ac:dyDescent="0.15">
      <c r="O11919">
        <v>11918</v>
      </c>
      <c r="P11919" t="str">
        <f>IFERROR(IF(COUNTIF(個人情報!$BI$5:$BI$401,"登録番号" &amp; リスト!O11919)&gt;=1,"",IF(VLOOKUP(O11919,登録者リスト!$A$1:$D$43729,4,FALSE)=基本情報!$D$6,O11919,"")),"")</f>
        <v/>
      </c>
    </row>
    <row r="11920" spans="15:16" x14ac:dyDescent="0.15">
      <c r="O11920">
        <v>11919</v>
      </c>
      <c r="P11920" t="str">
        <f>IFERROR(IF(COUNTIF(個人情報!$BI$5:$BI$401,"登録番号" &amp; リスト!O11920)&gt;=1,"",IF(VLOOKUP(O11920,登録者リスト!$A$1:$D$43729,4,FALSE)=基本情報!$D$6,O11920,"")),"")</f>
        <v/>
      </c>
    </row>
    <row r="11921" spans="15:16" x14ac:dyDescent="0.15">
      <c r="O11921">
        <v>11920</v>
      </c>
      <c r="P11921" t="str">
        <f>IFERROR(IF(COUNTIF(個人情報!$BI$5:$BI$401,"登録番号" &amp; リスト!O11921)&gt;=1,"",IF(VLOOKUP(O11921,登録者リスト!$A$1:$D$43729,4,FALSE)=基本情報!$D$6,O11921,"")),"")</f>
        <v/>
      </c>
    </row>
    <row r="11922" spans="15:16" x14ac:dyDescent="0.15">
      <c r="O11922">
        <v>11921</v>
      </c>
      <c r="P11922" t="str">
        <f>IFERROR(IF(COUNTIF(個人情報!$BI$5:$BI$401,"登録番号" &amp; リスト!O11922)&gt;=1,"",IF(VLOOKUP(O11922,登録者リスト!$A$1:$D$43729,4,FALSE)=基本情報!$D$6,O11922,"")),"")</f>
        <v/>
      </c>
    </row>
    <row r="11923" spans="15:16" x14ac:dyDescent="0.15">
      <c r="O11923">
        <v>11922</v>
      </c>
      <c r="P11923" t="str">
        <f>IFERROR(IF(COUNTIF(個人情報!$BI$5:$BI$401,"登録番号" &amp; リスト!O11923)&gt;=1,"",IF(VLOOKUP(O11923,登録者リスト!$A$1:$D$43729,4,FALSE)=基本情報!$D$6,O11923,"")),"")</f>
        <v/>
      </c>
    </row>
    <row r="11924" spans="15:16" x14ac:dyDescent="0.15">
      <c r="O11924">
        <v>11923</v>
      </c>
      <c r="P11924" t="str">
        <f>IFERROR(IF(COUNTIF(個人情報!$BI$5:$BI$401,"登録番号" &amp; リスト!O11924)&gt;=1,"",IF(VLOOKUP(O11924,登録者リスト!$A$1:$D$43729,4,FALSE)=基本情報!$D$6,O11924,"")),"")</f>
        <v/>
      </c>
    </row>
    <row r="11925" spans="15:16" x14ac:dyDescent="0.15">
      <c r="O11925">
        <v>11924</v>
      </c>
      <c r="P11925" t="str">
        <f>IFERROR(IF(COUNTIF(個人情報!$BI$5:$BI$401,"登録番号" &amp; リスト!O11925)&gt;=1,"",IF(VLOOKUP(O11925,登録者リスト!$A$1:$D$43729,4,FALSE)=基本情報!$D$6,O11925,"")),"")</f>
        <v/>
      </c>
    </row>
    <row r="11926" spans="15:16" x14ac:dyDescent="0.15">
      <c r="O11926">
        <v>11925</v>
      </c>
      <c r="P11926" t="str">
        <f>IFERROR(IF(COUNTIF(個人情報!$BI$5:$BI$401,"登録番号" &amp; リスト!O11926)&gt;=1,"",IF(VLOOKUP(O11926,登録者リスト!$A$1:$D$43729,4,FALSE)=基本情報!$D$6,O11926,"")),"")</f>
        <v/>
      </c>
    </row>
    <row r="11927" spans="15:16" x14ac:dyDescent="0.15">
      <c r="O11927">
        <v>11926</v>
      </c>
      <c r="P11927" t="str">
        <f>IFERROR(IF(COUNTIF(個人情報!$BI$5:$BI$401,"登録番号" &amp; リスト!O11927)&gt;=1,"",IF(VLOOKUP(O11927,登録者リスト!$A$1:$D$43729,4,FALSE)=基本情報!$D$6,O11927,"")),"")</f>
        <v/>
      </c>
    </row>
    <row r="11928" spans="15:16" x14ac:dyDescent="0.15">
      <c r="O11928">
        <v>11927</v>
      </c>
      <c r="P11928" t="str">
        <f>IFERROR(IF(COUNTIF(個人情報!$BI$5:$BI$401,"登録番号" &amp; リスト!O11928)&gt;=1,"",IF(VLOOKUP(O11928,登録者リスト!$A$1:$D$43729,4,FALSE)=基本情報!$D$6,O11928,"")),"")</f>
        <v/>
      </c>
    </row>
    <row r="11929" spans="15:16" x14ac:dyDescent="0.15">
      <c r="O11929">
        <v>11928</v>
      </c>
      <c r="P11929" t="str">
        <f>IFERROR(IF(COUNTIF(個人情報!$BI$5:$BI$401,"登録番号" &amp; リスト!O11929)&gt;=1,"",IF(VLOOKUP(O11929,登録者リスト!$A$1:$D$43729,4,FALSE)=基本情報!$D$6,O11929,"")),"")</f>
        <v/>
      </c>
    </row>
    <row r="11930" spans="15:16" x14ac:dyDescent="0.15">
      <c r="O11930">
        <v>11929</v>
      </c>
      <c r="P11930" t="str">
        <f>IFERROR(IF(COUNTIF(個人情報!$BI$5:$BI$401,"登録番号" &amp; リスト!O11930)&gt;=1,"",IF(VLOOKUP(O11930,登録者リスト!$A$1:$D$43729,4,FALSE)=基本情報!$D$6,O11930,"")),"")</f>
        <v/>
      </c>
    </row>
    <row r="11931" spans="15:16" x14ac:dyDescent="0.15">
      <c r="O11931">
        <v>11930</v>
      </c>
      <c r="P11931" t="str">
        <f>IFERROR(IF(COUNTIF(個人情報!$BI$5:$BI$401,"登録番号" &amp; リスト!O11931)&gt;=1,"",IF(VLOOKUP(O11931,登録者リスト!$A$1:$D$43729,4,FALSE)=基本情報!$D$6,O11931,"")),"")</f>
        <v/>
      </c>
    </row>
    <row r="11932" spans="15:16" x14ac:dyDescent="0.15">
      <c r="O11932">
        <v>11931</v>
      </c>
      <c r="P11932" t="str">
        <f>IFERROR(IF(COUNTIF(個人情報!$BI$5:$BI$401,"登録番号" &amp; リスト!O11932)&gt;=1,"",IF(VLOOKUP(O11932,登録者リスト!$A$1:$D$43729,4,FALSE)=基本情報!$D$6,O11932,"")),"")</f>
        <v/>
      </c>
    </row>
    <row r="11933" spans="15:16" x14ac:dyDescent="0.15">
      <c r="O11933">
        <v>11932</v>
      </c>
      <c r="P11933" t="str">
        <f>IFERROR(IF(COUNTIF(個人情報!$BI$5:$BI$401,"登録番号" &amp; リスト!O11933)&gt;=1,"",IF(VLOOKUP(O11933,登録者リスト!$A$1:$D$43729,4,FALSE)=基本情報!$D$6,O11933,"")),"")</f>
        <v/>
      </c>
    </row>
    <row r="11934" spans="15:16" x14ac:dyDescent="0.15">
      <c r="O11934">
        <v>11933</v>
      </c>
      <c r="P11934" t="str">
        <f>IFERROR(IF(COUNTIF(個人情報!$BI$5:$BI$401,"登録番号" &amp; リスト!O11934)&gt;=1,"",IF(VLOOKUP(O11934,登録者リスト!$A$1:$D$43729,4,FALSE)=基本情報!$D$6,O11934,"")),"")</f>
        <v/>
      </c>
    </row>
    <row r="11935" spans="15:16" x14ac:dyDescent="0.15">
      <c r="O11935">
        <v>11934</v>
      </c>
      <c r="P11935" t="str">
        <f>IFERROR(IF(COUNTIF(個人情報!$BI$5:$BI$401,"登録番号" &amp; リスト!O11935)&gt;=1,"",IF(VLOOKUP(O11935,登録者リスト!$A$1:$D$43729,4,FALSE)=基本情報!$D$6,O11935,"")),"")</f>
        <v/>
      </c>
    </row>
    <row r="11936" spans="15:16" x14ac:dyDescent="0.15">
      <c r="O11936">
        <v>11935</v>
      </c>
      <c r="P11936" t="str">
        <f>IFERROR(IF(COUNTIF(個人情報!$BI$5:$BI$401,"登録番号" &amp; リスト!O11936)&gt;=1,"",IF(VLOOKUP(O11936,登録者リスト!$A$1:$D$43729,4,FALSE)=基本情報!$D$6,O11936,"")),"")</f>
        <v/>
      </c>
    </row>
    <row r="11937" spans="15:16" x14ac:dyDescent="0.15">
      <c r="O11937">
        <v>11936</v>
      </c>
      <c r="P11937" t="str">
        <f>IFERROR(IF(COUNTIF(個人情報!$BI$5:$BI$401,"登録番号" &amp; リスト!O11937)&gt;=1,"",IF(VLOOKUP(O11937,登録者リスト!$A$1:$D$43729,4,FALSE)=基本情報!$D$6,O11937,"")),"")</f>
        <v/>
      </c>
    </row>
    <row r="11938" spans="15:16" x14ac:dyDescent="0.15">
      <c r="O11938">
        <v>11937</v>
      </c>
      <c r="P11938" t="str">
        <f>IFERROR(IF(COUNTIF(個人情報!$BI$5:$BI$401,"登録番号" &amp; リスト!O11938)&gt;=1,"",IF(VLOOKUP(O11938,登録者リスト!$A$1:$D$43729,4,FALSE)=基本情報!$D$6,O11938,"")),"")</f>
        <v/>
      </c>
    </row>
    <row r="11939" spans="15:16" x14ac:dyDescent="0.15">
      <c r="O11939">
        <v>11938</v>
      </c>
      <c r="P11939" t="str">
        <f>IFERROR(IF(COUNTIF(個人情報!$BI$5:$BI$401,"登録番号" &amp; リスト!O11939)&gt;=1,"",IF(VLOOKUP(O11939,登録者リスト!$A$1:$D$43729,4,FALSE)=基本情報!$D$6,O11939,"")),"")</f>
        <v/>
      </c>
    </row>
    <row r="11940" spans="15:16" x14ac:dyDescent="0.15">
      <c r="O11940">
        <v>11939</v>
      </c>
      <c r="P11940" t="str">
        <f>IFERROR(IF(COUNTIF(個人情報!$BI$5:$BI$401,"登録番号" &amp; リスト!O11940)&gt;=1,"",IF(VLOOKUP(O11940,登録者リスト!$A$1:$D$43729,4,FALSE)=基本情報!$D$6,O11940,"")),"")</f>
        <v/>
      </c>
    </row>
    <row r="11941" spans="15:16" x14ac:dyDescent="0.15">
      <c r="O11941">
        <v>11940</v>
      </c>
      <c r="P11941" t="str">
        <f>IFERROR(IF(COUNTIF(個人情報!$BI$5:$BI$401,"登録番号" &amp; リスト!O11941)&gt;=1,"",IF(VLOOKUP(O11941,登録者リスト!$A$1:$D$43729,4,FALSE)=基本情報!$D$6,O11941,"")),"")</f>
        <v/>
      </c>
    </row>
    <row r="11942" spans="15:16" x14ac:dyDescent="0.15">
      <c r="O11942">
        <v>11941</v>
      </c>
      <c r="P11942" t="str">
        <f>IFERROR(IF(COUNTIF(個人情報!$BI$5:$BI$401,"登録番号" &amp; リスト!O11942)&gt;=1,"",IF(VLOOKUP(O11942,登録者リスト!$A$1:$D$43729,4,FALSE)=基本情報!$D$6,O11942,"")),"")</f>
        <v/>
      </c>
    </row>
    <row r="11943" spans="15:16" x14ac:dyDescent="0.15">
      <c r="O11943">
        <v>11942</v>
      </c>
      <c r="P11943" t="str">
        <f>IFERROR(IF(COUNTIF(個人情報!$BI$5:$BI$401,"登録番号" &amp; リスト!O11943)&gt;=1,"",IF(VLOOKUP(O11943,登録者リスト!$A$1:$D$43729,4,FALSE)=基本情報!$D$6,O11943,"")),"")</f>
        <v/>
      </c>
    </row>
    <row r="11944" spans="15:16" x14ac:dyDescent="0.15">
      <c r="O11944">
        <v>11943</v>
      </c>
      <c r="P11944" t="str">
        <f>IFERROR(IF(COUNTIF(個人情報!$BI$5:$BI$401,"登録番号" &amp; リスト!O11944)&gt;=1,"",IF(VLOOKUP(O11944,登録者リスト!$A$1:$D$43729,4,FALSE)=基本情報!$D$6,O11944,"")),"")</f>
        <v/>
      </c>
    </row>
    <row r="11945" spans="15:16" x14ac:dyDescent="0.15">
      <c r="O11945">
        <v>11944</v>
      </c>
      <c r="P11945" t="str">
        <f>IFERROR(IF(COUNTIF(個人情報!$BI$5:$BI$401,"登録番号" &amp; リスト!O11945)&gt;=1,"",IF(VLOOKUP(O11945,登録者リスト!$A$1:$D$43729,4,FALSE)=基本情報!$D$6,O11945,"")),"")</f>
        <v/>
      </c>
    </row>
    <row r="11946" spans="15:16" x14ac:dyDescent="0.15">
      <c r="O11946">
        <v>11945</v>
      </c>
      <c r="P11946" t="str">
        <f>IFERROR(IF(COUNTIF(個人情報!$BI$5:$BI$401,"登録番号" &amp; リスト!O11946)&gt;=1,"",IF(VLOOKUP(O11946,登録者リスト!$A$1:$D$43729,4,FALSE)=基本情報!$D$6,O11946,"")),"")</f>
        <v/>
      </c>
    </row>
    <row r="11947" spans="15:16" x14ac:dyDescent="0.15">
      <c r="O11947">
        <v>11946</v>
      </c>
      <c r="P11947" t="str">
        <f>IFERROR(IF(COUNTIF(個人情報!$BI$5:$BI$401,"登録番号" &amp; リスト!O11947)&gt;=1,"",IF(VLOOKUP(O11947,登録者リスト!$A$1:$D$43729,4,FALSE)=基本情報!$D$6,O11947,"")),"")</f>
        <v/>
      </c>
    </row>
    <row r="11948" spans="15:16" x14ac:dyDescent="0.15">
      <c r="O11948">
        <v>11947</v>
      </c>
      <c r="P11948" t="str">
        <f>IFERROR(IF(COUNTIF(個人情報!$BI$5:$BI$401,"登録番号" &amp; リスト!O11948)&gt;=1,"",IF(VLOOKUP(O11948,登録者リスト!$A$1:$D$43729,4,FALSE)=基本情報!$D$6,O11948,"")),"")</f>
        <v/>
      </c>
    </row>
    <row r="11949" spans="15:16" x14ac:dyDescent="0.15">
      <c r="O11949">
        <v>11948</v>
      </c>
      <c r="P11949" t="str">
        <f>IFERROR(IF(COUNTIF(個人情報!$BI$5:$BI$401,"登録番号" &amp; リスト!O11949)&gt;=1,"",IF(VLOOKUP(O11949,登録者リスト!$A$1:$D$43729,4,FALSE)=基本情報!$D$6,O11949,"")),"")</f>
        <v/>
      </c>
    </row>
    <row r="11950" spans="15:16" x14ac:dyDescent="0.15">
      <c r="O11950">
        <v>11949</v>
      </c>
      <c r="P11950" t="str">
        <f>IFERROR(IF(COUNTIF(個人情報!$BI$5:$BI$401,"登録番号" &amp; リスト!O11950)&gt;=1,"",IF(VLOOKUP(O11950,登録者リスト!$A$1:$D$43729,4,FALSE)=基本情報!$D$6,O11950,"")),"")</f>
        <v/>
      </c>
    </row>
    <row r="11951" spans="15:16" x14ac:dyDescent="0.15">
      <c r="O11951">
        <v>11950</v>
      </c>
      <c r="P11951" t="str">
        <f>IFERROR(IF(COUNTIF(個人情報!$BI$5:$BI$401,"登録番号" &amp; リスト!O11951)&gt;=1,"",IF(VLOOKUP(O11951,登録者リスト!$A$1:$D$43729,4,FALSE)=基本情報!$D$6,O11951,"")),"")</f>
        <v/>
      </c>
    </row>
    <row r="11952" spans="15:16" x14ac:dyDescent="0.15">
      <c r="O11952">
        <v>11951</v>
      </c>
      <c r="P11952" t="str">
        <f>IFERROR(IF(COUNTIF(個人情報!$BI$5:$BI$401,"登録番号" &amp; リスト!O11952)&gt;=1,"",IF(VLOOKUP(O11952,登録者リスト!$A$1:$D$43729,4,FALSE)=基本情報!$D$6,O11952,"")),"")</f>
        <v/>
      </c>
    </row>
    <row r="11953" spans="15:16" x14ac:dyDescent="0.15">
      <c r="O11953">
        <v>11952</v>
      </c>
      <c r="P11953" t="str">
        <f>IFERROR(IF(COUNTIF(個人情報!$BI$5:$BI$401,"登録番号" &amp; リスト!O11953)&gt;=1,"",IF(VLOOKUP(O11953,登録者リスト!$A$1:$D$43729,4,FALSE)=基本情報!$D$6,O11953,"")),"")</f>
        <v/>
      </c>
    </row>
    <row r="11954" spans="15:16" x14ac:dyDescent="0.15">
      <c r="O11954">
        <v>11953</v>
      </c>
      <c r="P11954" t="str">
        <f>IFERROR(IF(COUNTIF(個人情報!$BI$5:$BI$401,"登録番号" &amp; リスト!O11954)&gt;=1,"",IF(VLOOKUP(O11954,登録者リスト!$A$1:$D$43729,4,FALSE)=基本情報!$D$6,O11954,"")),"")</f>
        <v/>
      </c>
    </row>
    <row r="11955" spans="15:16" x14ac:dyDescent="0.15">
      <c r="O11955">
        <v>11954</v>
      </c>
      <c r="P11955" t="str">
        <f>IFERROR(IF(COUNTIF(個人情報!$BI$5:$BI$401,"登録番号" &amp; リスト!O11955)&gt;=1,"",IF(VLOOKUP(O11955,登録者リスト!$A$1:$D$43729,4,FALSE)=基本情報!$D$6,O11955,"")),"")</f>
        <v/>
      </c>
    </row>
    <row r="11956" spans="15:16" x14ac:dyDescent="0.15">
      <c r="O11956">
        <v>11955</v>
      </c>
      <c r="P11956" t="str">
        <f>IFERROR(IF(COUNTIF(個人情報!$BI$5:$BI$401,"登録番号" &amp; リスト!O11956)&gt;=1,"",IF(VLOOKUP(O11956,登録者リスト!$A$1:$D$43729,4,FALSE)=基本情報!$D$6,O11956,"")),"")</f>
        <v/>
      </c>
    </row>
    <row r="11957" spans="15:16" x14ac:dyDescent="0.15">
      <c r="O11957">
        <v>11956</v>
      </c>
      <c r="P11957" t="str">
        <f>IFERROR(IF(COUNTIF(個人情報!$BI$5:$BI$401,"登録番号" &amp; リスト!O11957)&gt;=1,"",IF(VLOOKUP(O11957,登録者リスト!$A$1:$D$43729,4,FALSE)=基本情報!$D$6,O11957,"")),"")</f>
        <v/>
      </c>
    </row>
    <row r="11958" spans="15:16" x14ac:dyDescent="0.15">
      <c r="O11958">
        <v>11957</v>
      </c>
      <c r="P11958" t="str">
        <f>IFERROR(IF(COUNTIF(個人情報!$BI$5:$BI$401,"登録番号" &amp; リスト!O11958)&gt;=1,"",IF(VLOOKUP(O11958,登録者リスト!$A$1:$D$43729,4,FALSE)=基本情報!$D$6,O11958,"")),"")</f>
        <v/>
      </c>
    </row>
    <row r="11959" spans="15:16" x14ac:dyDescent="0.15">
      <c r="O11959">
        <v>11958</v>
      </c>
      <c r="P11959" t="str">
        <f>IFERROR(IF(COUNTIF(個人情報!$BI$5:$BI$401,"登録番号" &amp; リスト!O11959)&gt;=1,"",IF(VLOOKUP(O11959,登録者リスト!$A$1:$D$43729,4,FALSE)=基本情報!$D$6,O11959,"")),"")</f>
        <v/>
      </c>
    </row>
    <row r="11960" spans="15:16" x14ac:dyDescent="0.15">
      <c r="O11960">
        <v>11959</v>
      </c>
      <c r="P11960" t="str">
        <f>IFERROR(IF(COUNTIF(個人情報!$BI$5:$BI$401,"登録番号" &amp; リスト!O11960)&gt;=1,"",IF(VLOOKUP(O11960,登録者リスト!$A$1:$D$43729,4,FALSE)=基本情報!$D$6,O11960,"")),"")</f>
        <v/>
      </c>
    </row>
    <row r="11961" spans="15:16" x14ac:dyDescent="0.15">
      <c r="O11961">
        <v>11960</v>
      </c>
      <c r="P11961" t="str">
        <f>IFERROR(IF(COUNTIF(個人情報!$BI$5:$BI$401,"登録番号" &amp; リスト!O11961)&gt;=1,"",IF(VLOOKUP(O11961,登録者リスト!$A$1:$D$43729,4,FALSE)=基本情報!$D$6,O11961,"")),"")</f>
        <v/>
      </c>
    </row>
    <row r="11962" spans="15:16" x14ac:dyDescent="0.15">
      <c r="O11962">
        <v>11961</v>
      </c>
      <c r="P11962" t="str">
        <f>IFERROR(IF(COUNTIF(個人情報!$BI$5:$BI$401,"登録番号" &amp; リスト!O11962)&gt;=1,"",IF(VLOOKUP(O11962,登録者リスト!$A$1:$D$43729,4,FALSE)=基本情報!$D$6,O11962,"")),"")</f>
        <v/>
      </c>
    </row>
    <row r="11963" spans="15:16" x14ac:dyDescent="0.15">
      <c r="O11963">
        <v>11962</v>
      </c>
      <c r="P11963" t="str">
        <f>IFERROR(IF(COUNTIF(個人情報!$BI$5:$BI$401,"登録番号" &amp; リスト!O11963)&gt;=1,"",IF(VLOOKUP(O11963,登録者リスト!$A$1:$D$43729,4,FALSE)=基本情報!$D$6,O11963,"")),"")</f>
        <v/>
      </c>
    </row>
    <row r="11964" spans="15:16" x14ac:dyDescent="0.15">
      <c r="O11964">
        <v>11963</v>
      </c>
      <c r="P11964" t="str">
        <f>IFERROR(IF(COUNTIF(個人情報!$BI$5:$BI$401,"登録番号" &amp; リスト!O11964)&gt;=1,"",IF(VLOOKUP(O11964,登録者リスト!$A$1:$D$43729,4,FALSE)=基本情報!$D$6,O11964,"")),"")</f>
        <v/>
      </c>
    </row>
    <row r="11965" spans="15:16" x14ac:dyDescent="0.15">
      <c r="O11965">
        <v>11964</v>
      </c>
      <c r="P11965" t="str">
        <f>IFERROR(IF(COUNTIF(個人情報!$BI$5:$BI$401,"登録番号" &amp; リスト!O11965)&gt;=1,"",IF(VLOOKUP(O11965,登録者リスト!$A$1:$D$43729,4,FALSE)=基本情報!$D$6,O11965,"")),"")</f>
        <v/>
      </c>
    </row>
    <row r="11966" spans="15:16" x14ac:dyDescent="0.15">
      <c r="O11966">
        <v>11965</v>
      </c>
      <c r="P11966" t="str">
        <f>IFERROR(IF(COUNTIF(個人情報!$BI$5:$BI$401,"登録番号" &amp; リスト!O11966)&gt;=1,"",IF(VLOOKUP(O11966,登録者リスト!$A$1:$D$43729,4,FALSE)=基本情報!$D$6,O11966,"")),"")</f>
        <v/>
      </c>
    </row>
    <row r="11967" spans="15:16" x14ac:dyDescent="0.15">
      <c r="O11967">
        <v>11966</v>
      </c>
      <c r="P11967" t="str">
        <f>IFERROR(IF(COUNTIF(個人情報!$BI$5:$BI$401,"登録番号" &amp; リスト!O11967)&gt;=1,"",IF(VLOOKUP(O11967,登録者リスト!$A$1:$D$43729,4,FALSE)=基本情報!$D$6,O11967,"")),"")</f>
        <v/>
      </c>
    </row>
    <row r="11968" spans="15:16" x14ac:dyDescent="0.15">
      <c r="O11968">
        <v>11967</v>
      </c>
      <c r="P11968" t="str">
        <f>IFERROR(IF(COUNTIF(個人情報!$BI$5:$BI$401,"登録番号" &amp; リスト!O11968)&gt;=1,"",IF(VLOOKUP(O11968,登録者リスト!$A$1:$D$43729,4,FALSE)=基本情報!$D$6,O11968,"")),"")</f>
        <v/>
      </c>
    </row>
    <row r="11969" spans="15:16" x14ac:dyDescent="0.15">
      <c r="O11969">
        <v>11968</v>
      </c>
      <c r="P11969" t="str">
        <f>IFERROR(IF(COUNTIF(個人情報!$BI$5:$BI$401,"登録番号" &amp; リスト!O11969)&gt;=1,"",IF(VLOOKUP(O11969,登録者リスト!$A$1:$D$43729,4,FALSE)=基本情報!$D$6,O11969,"")),"")</f>
        <v/>
      </c>
    </row>
    <row r="11970" spans="15:16" x14ac:dyDescent="0.15">
      <c r="O11970">
        <v>11969</v>
      </c>
      <c r="P11970" t="str">
        <f>IFERROR(IF(COUNTIF(個人情報!$BI$5:$BI$401,"登録番号" &amp; リスト!O11970)&gt;=1,"",IF(VLOOKUP(O11970,登録者リスト!$A$1:$D$43729,4,FALSE)=基本情報!$D$6,O11970,"")),"")</f>
        <v/>
      </c>
    </row>
    <row r="11971" spans="15:16" x14ac:dyDescent="0.15">
      <c r="O11971">
        <v>11970</v>
      </c>
      <c r="P11971" t="str">
        <f>IFERROR(IF(COUNTIF(個人情報!$BI$5:$BI$401,"登録番号" &amp; リスト!O11971)&gt;=1,"",IF(VLOOKUP(O11971,登録者リスト!$A$1:$D$43729,4,FALSE)=基本情報!$D$6,O11971,"")),"")</f>
        <v/>
      </c>
    </row>
    <row r="11972" spans="15:16" x14ac:dyDescent="0.15">
      <c r="O11972">
        <v>11971</v>
      </c>
      <c r="P11972" t="str">
        <f>IFERROR(IF(COUNTIF(個人情報!$BI$5:$BI$401,"登録番号" &amp; リスト!O11972)&gt;=1,"",IF(VLOOKUP(O11972,登録者リスト!$A$1:$D$43729,4,FALSE)=基本情報!$D$6,O11972,"")),"")</f>
        <v/>
      </c>
    </row>
    <row r="11973" spans="15:16" x14ac:dyDescent="0.15">
      <c r="O11973">
        <v>11972</v>
      </c>
      <c r="P11973" t="str">
        <f>IFERROR(IF(COUNTIF(個人情報!$BI$5:$BI$401,"登録番号" &amp; リスト!O11973)&gt;=1,"",IF(VLOOKUP(O11973,登録者リスト!$A$1:$D$43729,4,FALSE)=基本情報!$D$6,O11973,"")),"")</f>
        <v/>
      </c>
    </row>
    <row r="11974" spans="15:16" x14ac:dyDescent="0.15">
      <c r="O11974">
        <v>11973</v>
      </c>
      <c r="P11974" t="str">
        <f>IFERROR(IF(COUNTIF(個人情報!$BI$5:$BI$401,"登録番号" &amp; リスト!O11974)&gt;=1,"",IF(VLOOKUP(O11974,登録者リスト!$A$1:$D$43729,4,FALSE)=基本情報!$D$6,O11974,"")),"")</f>
        <v/>
      </c>
    </row>
    <row r="11975" spans="15:16" x14ac:dyDescent="0.15">
      <c r="O11975">
        <v>11974</v>
      </c>
      <c r="P11975" t="str">
        <f>IFERROR(IF(COUNTIF(個人情報!$BI$5:$BI$401,"登録番号" &amp; リスト!O11975)&gt;=1,"",IF(VLOOKUP(O11975,登録者リスト!$A$1:$D$43729,4,FALSE)=基本情報!$D$6,O11975,"")),"")</f>
        <v/>
      </c>
    </row>
    <row r="11976" spans="15:16" x14ac:dyDescent="0.15">
      <c r="O11976">
        <v>11975</v>
      </c>
      <c r="P11976" t="str">
        <f>IFERROR(IF(COUNTIF(個人情報!$BI$5:$BI$401,"登録番号" &amp; リスト!O11976)&gt;=1,"",IF(VLOOKUP(O11976,登録者リスト!$A$1:$D$43729,4,FALSE)=基本情報!$D$6,O11976,"")),"")</f>
        <v/>
      </c>
    </row>
    <row r="11977" spans="15:16" x14ac:dyDescent="0.15">
      <c r="O11977">
        <v>11976</v>
      </c>
      <c r="P11977" t="str">
        <f>IFERROR(IF(COUNTIF(個人情報!$BI$5:$BI$401,"登録番号" &amp; リスト!O11977)&gt;=1,"",IF(VLOOKUP(O11977,登録者リスト!$A$1:$D$43729,4,FALSE)=基本情報!$D$6,O11977,"")),"")</f>
        <v/>
      </c>
    </row>
    <row r="11978" spans="15:16" x14ac:dyDescent="0.15">
      <c r="O11978">
        <v>11977</v>
      </c>
      <c r="P11978" t="str">
        <f>IFERROR(IF(COUNTIF(個人情報!$BI$5:$BI$401,"登録番号" &amp; リスト!O11978)&gt;=1,"",IF(VLOOKUP(O11978,登録者リスト!$A$1:$D$43729,4,FALSE)=基本情報!$D$6,O11978,"")),"")</f>
        <v/>
      </c>
    </row>
    <row r="11979" spans="15:16" x14ac:dyDescent="0.15">
      <c r="O11979">
        <v>11978</v>
      </c>
      <c r="P11979" t="str">
        <f>IFERROR(IF(COUNTIF(個人情報!$BI$5:$BI$401,"登録番号" &amp; リスト!O11979)&gt;=1,"",IF(VLOOKUP(O11979,登録者リスト!$A$1:$D$43729,4,FALSE)=基本情報!$D$6,O11979,"")),"")</f>
        <v/>
      </c>
    </row>
    <row r="11980" spans="15:16" x14ac:dyDescent="0.15">
      <c r="O11980">
        <v>11979</v>
      </c>
      <c r="P11980" t="str">
        <f>IFERROR(IF(COUNTIF(個人情報!$BI$5:$BI$401,"登録番号" &amp; リスト!O11980)&gt;=1,"",IF(VLOOKUP(O11980,登録者リスト!$A$1:$D$43729,4,FALSE)=基本情報!$D$6,O11980,"")),"")</f>
        <v/>
      </c>
    </row>
    <row r="11981" spans="15:16" x14ac:dyDescent="0.15">
      <c r="O11981">
        <v>11980</v>
      </c>
      <c r="P11981" t="str">
        <f>IFERROR(IF(COUNTIF(個人情報!$BI$5:$BI$401,"登録番号" &amp; リスト!O11981)&gt;=1,"",IF(VLOOKUP(O11981,登録者リスト!$A$1:$D$43729,4,FALSE)=基本情報!$D$6,O11981,"")),"")</f>
        <v/>
      </c>
    </row>
    <row r="11982" spans="15:16" x14ac:dyDescent="0.15">
      <c r="O11982">
        <v>11981</v>
      </c>
      <c r="P11982" t="str">
        <f>IFERROR(IF(COUNTIF(個人情報!$BI$5:$BI$401,"登録番号" &amp; リスト!O11982)&gt;=1,"",IF(VLOOKUP(O11982,登録者リスト!$A$1:$D$43729,4,FALSE)=基本情報!$D$6,O11982,"")),"")</f>
        <v/>
      </c>
    </row>
    <row r="11983" spans="15:16" x14ac:dyDescent="0.15">
      <c r="O11983">
        <v>11982</v>
      </c>
      <c r="P11983" t="str">
        <f>IFERROR(IF(COUNTIF(個人情報!$BI$5:$BI$401,"登録番号" &amp; リスト!O11983)&gt;=1,"",IF(VLOOKUP(O11983,登録者リスト!$A$1:$D$43729,4,FALSE)=基本情報!$D$6,O11983,"")),"")</f>
        <v/>
      </c>
    </row>
    <row r="11984" spans="15:16" x14ac:dyDescent="0.15">
      <c r="O11984">
        <v>11983</v>
      </c>
      <c r="P11984" t="str">
        <f>IFERROR(IF(COUNTIF(個人情報!$BI$5:$BI$401,"登録番号" &amp; リスト!O11984)&gt;=1,"",IF(VLOOKUP(O11984,登録者リスト!$A$1:$D$43729,4,FALSE)=基本情報!$D$6,O11984,"")),"")</f>
        <v/>
      </c>
    </row>
    <row r="11985" spans="15:16" x14ac:dyDescent="0.15">
      <c r="O11985">
        <v>11984</v>
      </c>
      <c r="P11985" t="str">
        <f>IFERROR(IF(COUNTIF(個人情報!$BI$5:$BI$401,"登録番号" &amp; リスト!O11985)&gt;=1,"",IF(VLOOKUP(O11985,登録者リスト!$A$1:$D$43729,4,FALSE)=基本情報!$D$6,O11985,"")),"")</f>
        <v/>
      </c>
    </row>
    <row r="11986" spans="15:16" x14ac:dyDescent="0.15">
      <c r="O11986">
        <v>11985</v>
      </c>
      <c r="P11986" t="str">
        <f>IFERROR(IF(COUNTIF(個人情報!$BI$5:$BI$401,"登録番号" &amp; リスト!O11986)&gt;=1,"",IF(VLOOKUP(O11986,登録者リスト!$A$1:$D$43729,4,FALSE)=基本情報!$D$6,O11986,"")),"")</f>
        <v/>
      </c>
    </row>
    <row r="11987" spans="15:16" x14ac:dyDescent="0.15">
      <c r="O11987">
        <v>11986</v>
      </c>
      <c r="P11987" t="str">
        <f>IFERROR(IF(COUNTIF(個人情報!$BI$5:$BI$401,"登録番号" &amp; リスト!O11987)&gt;=1,"",IF(VLOOKUP(O11987,登録者リスト!$A$1:$D$43729,4,FALSE)=基本情報!$D$6,O11987,"")),"")</f>
        <v/>
      </c>
    </row>
    <row r="11988" spans="15:16" x14ac:dyDescent="0.15">
      <c r="O11988">
        <v>11987</v>
      </c>
      <c r="P11988" t="str">
        <f>IFERROR(IF(COUNTIF(個人情報!$BI$5:$BI$401,"登録番号" &amp; リスト!O11988)&gt;=1,"",IF(VLOOKUP(O11988,登録者リスト!$A$1:$D$43729,4,FALSE)=基本情報!$D$6,O11988,"")),"")</f>
        <v/>
      </c>
    </row>
    <row r="11989" spans="15:16" x14ac:dyDescent="0.15">
      <c r="O11989">
        <v>11988</v>
      </c>
      <c r="P11989" t="str">
        <f>IFERROR(IF(COUNTIF(個人情報!$BI$5:$BI$401,"登録番号" &amp; リスト!O11989)&gt;=1,"",IF(VLOOKUP(O11989,登録者リスト!$A$1:$D$43729,4,FALSE)=基本情報!$D$6,O11989,"")),"")</f>
        <v/>
      </c>
    </row>
    <row r="11990" spans="15:16" x14ac:dyDescent="0.15">
      <c r="O11990">
        <v>11989</v>
      </c>
      <c r="P11990" t="str">
        <f>IFERROR(IF(COUNTIF(個人情報!$BI$5:$BI$401,"登録番号" &amp; リスト!O11990)&gt;=1,"",IF(VLOOKUP(O11990,登録者リスト!$A$1:$D$43729,4,FALSE)=基本情報!$D$6,O11990,"")),"")</f>
        <v/>
      </c>
    </row>
    <row r="11991" spans="15:16" x14ac:dyDescent="0.15">
      <c r="O11991">
        <v>11990</v>
      </c>
      <c r="P11991" t="str">
        <f>IFERROR(IF(COUNTIF(個人情報!$BI$5:$BI$401,"登録番号" &amp; リスト!O11991)&gt;=1,"",IF(VLOOKUP(O11991,登録者リスト!$A$1:$D$43729,4,FALSE)=基本情報!$D$6,O11991,"")),"")</f>
        <v/>
      </c>
    </row>
    <row r="11992" spans="15:16" x14ac:dyDescent="0.15">
      <c r="O11992">
        <v>11991</v>
      </c>
      <c r="P11992" t="str">
        <f>IFERROR(IF(COUNTIF(個人情報!$BI$5:$BI$401,"登録番号" &amp; リスト!O11992)&gt;=1,"",IF(VLOOKUP(O11992,登録者リスト!$A$1:$D$43729,4,FALSE)=基本情報!$D$6,O11992,"")),"")</f>
        <v/>
      </c>
    </row>
    <row r="11993" spans="15:16" x14ac:dyDescent="0.15">
      <c r="O11993">
        <v>11992</v>
      </c>
      <c r="P11993" t="str">
        <f>IFERROR(IF(COUNTIF(個人情報!$BI$5:$BI$401,"登録番号" &amp; リスト!O11993)&gt;=1,"",IF(VLOOKUP(O11993,登録者リスト!$A$1:$D$43729,4,FALSE)=基本情報!$D$6,O11993,"")),"")</f>
        <v/>
      </c>
    </row>
    <row r="11994" spans="15:16" x14ac:dyDescent="0.15">
      <c r="O11994">
        <v>11993</v>
      </c>
      <c r="P11994" t="str">
        <f>IFERROR(IF(COUNTIF(個人情報!$BI$5:$BI$401,"登録番号" &amp; リスト!O11994)&gt;=1,"",IF(VLOOKUP(O11994,登録者リスト!$A$1:$D$43729,4,FALSE)=基本情報!$D$6,O11994,"")),"")</f>
        <v/>
      </c>
    </row>
    <row r="11995" spans="15:16" x14ac:dyDescent="0.15">
      <c r="O11995">
        <v>11994</v>
      </c>
      <c r="P11995" t="str">
        <f>IFERROR(IF(COUNTIF(個人情報!$BI$5:$BI$401,"登録番号" &amp; リスト!O11995)&gt;=1,"",IF(VLOOKUP(O11995,登録者リスト!$A$1:$D$43729,4,FALSE)=基本情報!$D$6,O11995,"")),"")</f>
        <v/>
      </c>
    </row>
    <row r="11996" spans="15:16" x14ac:dyDescent="0.15">
      <c r="O11996">
        <v>11995</v>
      </c>
      <c r="P11996" t="str">
        <f>IFERROR(IF(COUNTIF(個人情報!$BI$5:$BI$401,"登録番号" &amp; リスト!O11996)&gt;=1,"",IF(VLOOKUP(O11996,登録者リスト!$A$1:$D$43729,4,FALSE)=基本情報!$D$6,O11996,"")),"")</f>
        <v/>
      </c>
    </row>
    <row r="11997" spans="15:16" x14ac:dyDescent="0.15">
      <c r="O11997">
        <v>11996</v>
      </c>
      <c r="P11997" t="str">
        <f>IFERROR(IF(COUNTIF(個人情報!$BI$5:$BI$401,"登録番号" &amp; リスト!O11997)&gt;=1,"",IF(VLOOKUP(O11997,登録者リスト!$A$1:$D$43729,4,FALSE)=基本情報!$D$6,O11997,"")),"")</f>
        <v/>
      </c>
    </row>
    <row r="11998" spans="15:16" x14ac:dyDescent="0.15">
      <c r="O11998">
        <v>11997</v>
      </c>
      <c r="P11998" t="str">
        <f>IFERROR(IF(COUNTIF(個人情報!$BI$5:$BI$401,"登録番号" &amp; リスト!O11998)&gt;=1,"",IF(VLOOKUP(O11998,登録者リスト!$A$1:$D$43729,4,FALSE)=基本情報!$D$6,O11998,"")),"")</f>
        <v/>
      </c>
    </row>
    <row r="11999" spans="15:16" x14ac:dyDescent="0.15">
      <c r="O11999">
        <v>11998</v>
      </c>
      <c r="P11999" t="str">
        <f>IFERROR(IF(COUNTIF(個人情報!$BI$5:$BI$401,"登録番号" &amp; リスト!O11999)&gt;=1,"",IF(VLOOKUP(O11999,登録者リスト!$A$1:$D$43729,4,FALSE)=基本情報!$D$6,O11999,"")),"")</f>
        <v/>
      </c>
    </row>
    <row r="12000" spans="15:16" x14ac:dyDescent="0.15">
      <c r="O12000">
        <v>11999</v>
      </c>
      <c r="P12000" t="str">
        <f>IFERROR(IF(COUNTIF(個人情報!$BI$5:$BI$401,"登録番号" &amp; リスト!O12000)&gt;=1,"",IF(VLOOKUP(O12000,登録者リスト!$A$1:$D$43729,4,FALSE)=基本情報!$D$6,O12000,"")),"")</f>
        <v/>
      </c>
    </row>
    <row r="12001" spans="15:16" x14ac:dyDescent="0.15">
      <c r="O12001">
        <v>12000</v>
      </c>
      <c r="P12001" t="str">
        <f>IFERROR(IF(COUNTIF(個人情報!$BI$5:$BI$401,"登録番号" &amp; リスト!O12001)&gt;=1,"",IF(VLOOKUP(O12001,登録者リスト!$A$1:$D$43729,4,FALSE)=基本情報!$D$6,O12001,"")),"")</f>
        <v/>
      </c>
    </row>
    <row r="12002" spans="15:16" x14ac:dyDescent="0.15">
      <c r="O12002">
        <v>12001</v>
      </c>
      <c r="P12002" t="str">
        <f>IFERROR(IF(COUNTIF(個人情報!$BI$5:$BI$401,"登録番号" &amp; リスト!O12002)&gt;=1,"",IF(VLOOKUP(O12002,登録者リスト!$A$1:$D$43729,4,FALSE)=基本情報!$D$6,O12002,"")),"")</f>
        <v/>
      </c>
    </row>
    <row r="12003" spans="15:16" x14ac:dyDescent="0.15">
      <c r="O12003">
        <v>12002</v>
      </c>
      <c r="P12003" t="str">
        <f>IFERROR(IF(COUNTIF(個人情報!$BI$5:$BI$401,"登録番号" &amp; リスト!O12003)&gt;=1,"",IF(VLOOKUP(O12003,登録者リスト!$A$1:$D$43729,4,FALSE)=基本情報!$D$6,O12003,"")),"")</f>
        <v/>
      </c>
    </row>
    <row r="12004" spans="15:16" x14ac:dyDescent="0.15">
      <c r="O12004">
        <v>12003</v>
      </c>
      <c r="P12004" t="str">
        <f>IFERROR(IF(COUNTIF(個人情報!$BI$5:$BI$401,"登録番号" &amp; リスト!O12004)&gt;=1,"",IF(VLOOKUP(O12004,登録者リスト!$A$1:$D$43729,4,FALSE)=基本情報!$D$6,O12004,"")),"")</f>
        <v/>
      </c>
    </row>
    <row r="12005" spans="15:16" x14ac:dyDescent="0.15">
      <c r="O12005">
        <v>12004</v>
      </c>
      <c r="P12005" t="str">
        <f>IFERROR(IF(COUNTIF(個人情報!$BI$5:$BI$401,"登録番号" &amp; リスト!O12005)&gt;=1,"",IF(VLOOKUP(O12005,登録者リスト!$A$1:$D$43729,4,FALSE)=基本情報!$D$6,O12005,"")),"")</f>
        <v/>
      </c>
    </row>
    <row r="12006" spans="15:16" x14ac:dyDescent="0.15">
      <c r="O12006">
        <v>12005</v>
      </c>
      <c r="P12006" t="str">
        <f>IFERROR(IF(COUNTIF(個人情報!$BI$5:$BI$401,"登録番号" &amp; リスト!O12006)&gt;=1,"",IF(VLOOKUP(O12006,登録者リスト!$A$1:$D$43729,4,FALSE)=基本情報!$D$6,O12006,"")),"")</f>
        <v/>
      </c>
    </row>
    <row r="12007" spans="15:16" x14ac:dyDescent="0.15">
      <c r="O12007">
        <v>12006</v>
      </c>
      <c r="P12007" t="str">
        <f>IFERROR(IF(COUNTIF(個人情報!$BI$5:$BI$401,"登録番号" &amp; リスト!O12007)&gt;=1,"",IF(VLOOKUP(O12007,登録者リスト!$A$1:$D$43729,4,FALSE)=基本情報!$D$6,O12007,"")),"")</f>
        <v/>
      </c>
    </row>
    <row r="12008" spans="15:16" x14ac:dyDescent="0.15">
      <c r="O12008">
        <v>12007</v>
      </c>
      <c r="P12008" t="str">
        <f>IFERROR(IF(COUNTIF(個人情報!$BI$5:$BI$401,"登録番号" &amp; リスト!O12008)&gt;=1,"",IF(VLOOKUP(O12008,登録者リスト!$A$1:$D$43729,4,FALSE)=基本情報!$D$6,O12008,"")),"")</f>
        <v/>
      </c>
    </row>
    <row r="12009" spans="15:16" x14ac:dyDescent="0.15">
      <c r="O12009">
        <v>12008</v>
      </c>
      <c r="P12009" t="str">
        <f>IFERROR(IF(COUNTIF(個人情報!$BI$5:$BI$401,"登録番号" &amp; リスト!O12009)&gt;=1,"",IF(VLOOKUP(O12009,登録者リスト!$A$1:$D$43729,4,FALSE)=基本情報!$D$6,O12009,"")),"")</f>
        <v/>
      </c>
    </row>
    <row r="12010" spans="15:16" x14ac:dyDescent="0.15">
      <c r="O12010">
        <v>12009</v>
      </c>
      <c r="P12010" t="str">
        <f>IFERROR(IF(COUNTIF(個人情報!$BI$5:$BI$401,"登録番号" &amp; リスト!O12010)&gt;=1,"",IF(VLOOKUP(O12010,登録者リスト!$A$1:$D$43729,4,FALSE)=基本情報!$D$6,O12010,"")),"")</f>
        <v/>
      </c>
    </row>
    <row r="12011" spans="15:16" x14ac:dyDescent="0.15">
      <c r="O12011">
        <v>12010</v>
      </c>
      <c r="P12011" t="str">
        <f>IFERROR(IF(COUNTIF(個人情報!$BI$5:$BI$401,"登録番号" &amp; リスト!O12011)&gt;=1,"",IF(VLOOKUP(O12011,登録者リスト!$A$1:$D$43729,4,FALSE)=基本情報!$D$6,O12011,"")),"")</f>
        <v/>
      </c>
    </row>
    <row r="12012" spans="15:16" x14ac:dyDescent="0.15">
      <c r="O12012">
        <v>12011</v>
      </c>
      <c r="P12012" t="str">
        <f>IFERROR(IF(COUNTIF(個人情報!$BI$5:$BI$401,"登録番号" &amp; リスト!O12012)&gt;=1,"",IF(VLOOKUP(O12012,登録者リスト!$A$1:$D$43729,4,FALSE)=基本情報!$D$6,O12012,"")),"")</f>
        <v/>
      </c>
    </row>
    <row r="12013" spans="15:16" x14ac:dyDescent="0.15">
      <c r="O12013">
        <v>12012</v>
      </c>
      <c r="P12013" t="str">
        <f>IFERROR(IF(COUNTIF(個人情報!$BI$5:$BI$401,"登録番号" &amp; リスト!O12013)&gt;=1,"",IF(VLOOKUP(O12013,登録者リスト!$A$1:$D$43729,4,FALSE)=基本情報!$D$6,O12013,"")),"")</f>
        <v/>
      </c>
    </row>
    <row r="12014" spans="15:16" x14ac:dyDescent="0.15">
      <c r="O12014">
        <v>12013</v>
      </c>
      <c r="P12014" t="str">
        <f>IFERROR(IF(COUNTIF(個人情報!$BI$5:$BI$401,"登録番号" &amp; リスト!O12014)&gt;=1,"",IF(VLOOKUP(O12014,登録者リスト!$A$1:$D$43729,4,FALSE)=基本情報!$D$6,O12014,"")),"")</f>
        <v/>
      </c>
    </row>
    <row r="12015" spans="15:16" x14ac:dyDescent="0.15">
      <c r="O12015">
        <v>12014</v>
      </c>
      <c r="P12015" t="str">
        <f>IFERROR(IF(COUNTIF(個人情報!$BI$5:$BI$401,"登録番号" &amp; リスト!O12015)&gt;=1,"",IF(VLOOKUP(O12015,登録者リスト!$A$1:$D$43729,4,FALSE)=基本情報!$D$6,O12015,"")),"")</f>
        <v/>
      </c>
    </row>
    <row r="12016" spans="15:16" x14ac:dyDescent="0.15">
      <c r="O12016">
        <v>12015</v>
      </c>
      <c r="P12016" t="str">
        <f>IFERROR(IF(COUNTIF(個人情報!$BI$5:$BI$401,"登録番号" &amp; リスト!O12016)&gt;=1,"",IF(VLOOKUP(O12016,登録者リスト!$A$1:$D$43729,4,FALSE)=基本情報!$D$6,O12016,"")),"")</f>
        <v/>
      </c>
    </row>
    <row r="12017" spans="15:16" x14ac:dyDescent="0.15">
      <c r="O12017">
        <v>12016</v>
      </c>
      <c r="P12017" t="str">
        <f>IFERROR(IF(COUNTIF(個人情報!$BI$5:$BI$401,"登録番号" &amp; リスト!O12017)&gt;=1,"",IF(VLOOKUP(O12017,登録者リスト!$A$1:$D$43729,4,FALSE)=基本情報!$D$6,O12017,"")),"")</f>
        <v/>
      </c>
    </row>
    <row r="12018" spans="15:16" x14ac:dyDescent="0.15">
      <c r="O12018">
        <v>12017</v>
      </c>
      <c r="P12018" t="str">
        <f>IFERROR(IF(COUNTIF(個人情報!$BI$5:$BI$401,"登録番号" &amp; リスト!O12018)&gt;=1,"",IF(VLOOKUP(O12018,登録者リスト!$A$1:$D$43729,4,FALSE)=基本情報!$D$6,O12018,"")),"")</f>
        <v/>
      </c>
    </row>
    <row r="12019" spans="15:16" x14ac:dyDescent="0.15">
      <c r="O12019">
        <v>12018</v>
      </c>
      <c r="P12019" t="str">
        <f>IFERROR(IF(COUNTIF(個人情報!$BI$5:$BI$401,"登録番号" &amp; リスト!O12019)&gt;=1,"",IF(VLOOKUP(O12019,登録者リスト!$A$1:$D$43729,4,FALSE)=基本情報!$D$6,O12019,"")),"")</f>
        <v/>
      </c>
    </row>
    <row r="12020" spans="15:16" x14ac:dyDescent="0.15">
      <c r="O12020">
        <v>12019</v>
      </c>
      <c r="P12020" t="str">
        <f>IFERROR(IF(COUNTIF(個人情報!$BI$5:$BI$401,"登録番号" &amp; リスト!O12020)&gt;=1,"",IF(VLOOKUP(O12020,登録者リスト!$A$1:$D$43729,4,FALSE)=基本情報!$D$6,O12020,"")),"")</f>
        <v/>
      </c>
    </row>
    <row r="12021" spans="15:16" x14ac:dyDescent="0.15">
      <c r="O12021">
        <v>12020</v>
      </c>
      <c r="P12021" t="str">
        <f>IFERROR(IF(COUNTIF(個人情報!$BI$5:$BI$401,"登録番号" &amp; リスト!O12021)&gt;=1,"",IF(VLOOKUP(O12021,登録者リスト!$A$1:$D$43729,4,FALSE)=基本情報!$D$6,O12021,"")),"")</f>
        <v/>
      </c>
    </row>
    <row r="12022" spans="15:16" x14ac:dyDescent="0.15">
      <c r="O12022">
        <v>12021</v>
      </c>
      <c r="P12022" t="str">
        <f>IFERROR(IF(COUNTIF(個人情報!$BI$5:$BI$401,"登録番号" &amp; リスト!O12022)&gt;=1,"",IF(VLOOKUP(O12022,登録者リスト!$A$1:$D$43729,4,FALSE)=基本情報!$D$6,O12022,"")),"")</f>
        <v/>
      </c>
    </row>
    <row r="12023" spans="15:16" x14ac:dyDescent="0.15">
      <c r="O12023">
        <v>12022</v>
      </c>
      <c r="P12023" t="str">
        <f>IFERROR(IF(COUNTIF(個人情報!$BI$5:$BI$401,"登録番号" &amp; リスト!O12023)&gt;=1,"",IF(VLOOKUP(O12023,登録者リスト!$A$1:$D$43729,4,FALSE)=基本情報!$D$6,O12023,"")),"")</f>
        <v/>
      </c>
    </row>
    <row r="12024" spans="15:16" x14ac:dyDescent="0.15">
      <c r="O12024">
        <v>12023</v>
      </c>
      <c r="P12024" t="str">
        <f>IFERROR(IF(COUNTIF(個人情報!$BI$5:$BI$401,"登録番号" &amp; リスト!O12024)&gt;=1,"",IF(VLOOKUP(O12024,登録者リスト!$A$1:$D$43729,4,FALSE)=基本情報!$D$6,O12024,"")),"")</f>
        <v/>
      </c>
    </row>
    <row r="12025" spans="15:16" x14ac:dyDescent="0.15">
      <c r="O12025">
        <v>12024</v>
      </c>
      <c r="P12025" t="str">
        <f>IFERROR(IF(COUNTIF(個人情報!$BI$5:$BI$401,"登録番号" &amp; リスト!O12025)&gt;=1,"",IF(VLOOKUP(O12025,登録者リスト!$A$1:$D$43729,4,FALSE)=基本情報!$D$6,O12025,"")),"")</f>
        <v/>
      </c>
    </row>
    <row r="12026" spans="15:16" x14ac:dyDescent="0.15">
      <c r="O12026">
        <v>12025</v>
      </c>
      <c r="P12026" t="str">
        <f>IFERROR(IF(COUNTIF(個人情報!$BI$5:$BI$401,"登録番号" &amp; リスト!O12026)&gt;=1,"",IF(VLOOKUP(O12026,登録者リスト!$A$1:$D$43729,4,FALSE)=基本情報!$D$6,O12026,"")),"")</f>
        <v/>
      </c>
    </row>
    <row r="12027" spans="15:16" x14ac:dyDescent="0.15">
      <c r="O12027">
        <v>12026</v>
      </c>
      <c r="P12027" t="str">
        <f>IFERROR(IF(COUNTIF(個人情報!$BI$5:$BI$401,"登録番号" &amp; リスト!O12027)&gt;=1,"",IF(VLOOKUP(O12027,登録者リスト!$A$1:$D$43729,4,FALSE)=基本情報!$D$6,O12027,"")),"")</f>
        <v/>
      </c>
    </row>
    <row r="12028" spans="15:16" x14ac:dyDescent="0.15">
      <c r="O12028">
        <v>12027</v>
      </c>
      <c r="P12028" t="str">
        <f>IFERROR(IF(COUNTIF(個人情報!$BI$5:$BI$401,"登録番号" &amp; リスト!O12028)&gt;=1,"",IF(VLOOKUP(O12028,登録者リスト!$A$1:$D$43729,4,FALSE)=基本情報!$D$6,O12028,"")),"")</f>
        <v/>
      </c>
    </row>
    <row r="12029" spans="15:16" x14ac:dyDescent="0.15">
      <c r="O12029">
        <v>12028</v>
      </c>
      <c r="P12029" t="str">
        <f>IFERROR(IF(COUNTIF(個人情報!$BI$5:$BI$401,"登録番号" &amp; リスト!O12029)&gt;=1,"",IF(VLOOKUP(O12029,登録者リスト!$A$1:$D$43729,4,FALSE)=基本情報!$D$6,O12029,"")),"")</f>
        <v/>
      </c>
    </row>
    <row r="12030" spans="15:16" x14ac:dyDescent="0.15">
      <c r="O12030">
        <v>12029</v>
      </c>
      <c r="P12030" t="str">
        <f>IFERROR(IF(COUNTIF(個人情報!$BI$5:$BI$401,"登録番号" &amp; リスト!O12030)&gt;=1,"",IF(VLOOKUP(O12030,登録者リスト!$A$1:$D$43729,4,FALSE)=基本情報!$D$6,O12030,"")),"")</f>
        <v/>
      </c>
    </row>
    <row r="12031" spans="15:16" x14ac:dyDescent="0.15">
      <c r="O12031">
        <v>12030</v>
      </c>
      <c r="P12031" t="str">
        <f>IFERROR(IF(COUNTIF(個人情報!$BI$5:$BI$401,"登録番号" &amp; リスト!O12031)&gt;=1,"",IF(VLOOKUP(O12031,登録者リスト!$A$1:$D$43729,4,FALSE)=基本情報!$D$6,O12031,"")),"")</f>
        <v/>
      </c>
    </row>
    <row r="12032" spans="15:16" x14ac:dyDescent="0.15">
      <c r="O12032">
        <v>12031</v>
      </c>
      <c r="P12032" t="str">
        <f>IFERROR(IF(COUNTIF(個人情報!$BI$5:$BI$401,"登録番号" &amp; リスト!O12032)&gt;=1,"",IF(VLOOKUP(O12032,登録者リスト!$A$1:$D$43729,4,FALSE)=基本情報!$D$6,O12032,"")),"")</f>
        <v/>
      </c>
    </row>
    <row r="12033" spans="15:16" x14ac:dyDescent="0.15">
      <c r="O12033">
        <v>12032</v>
      </c>
      <c r="P12033" t="str">
        <f>IFERROR(IF(COUNTIF(個人情報!$BI$5:$BI$401,"登録番号" &amp; リスト!O12033)&gt;=1,"",IF(VLOOKUP(O12033,登録者リスト!$A$1:$D$43729,4,FALSE)=基本情報!$D$6,O12033,"")),"")</f>
        <v/>
      </c>
    </row>
    <row r="12034" spans="15:16" x14ac:dyDescent="0.15">
      <c r="O12034">
        <v>12033</v>
      </c>
      <c r="P12034" t="str">
        <f>IFERROR(IF(COUNTIF(個人情報!$BI$5:$BI$401,"登録番号" &amp; リスト!O12034)&gt;=1,"",IF(VLOOKUP(O12034,登録者リスト!$A$1:$D$43729,4,FALSE)=基本情報!$D$6,O12034,"")),"")</f>
        <v/>
      </c>
    </row>
    <row r="12035" spans="15:16" x14ac:dyDescent="0.15">
      <c r="O12035">
        <v>12034</v>
      </c>
      <c r="P12035" t="str">
        <f>IFERROR(IF(COUNTIF(個人情報!$BI$5:$BI$401,"登録番号" &amp; リスト!O12035)&gt;=1,"",IF(VLOOKUP(O12035,登録者リスト!$A$1:$D$43729,4,FALSE)=基本情報!$D$6,O12035,"")),"")</f>
        <v/>
      </c>
    </row>
    <row r="12036" spans="15:16" x14ac:dyDescent="0.15">
      <c r="O12036">
        <v>12035</v>
      </c>
      <c r="P12036" t="str">
        <f>IFERROR(IF(COUNTIF(個人情報!$BI$5:$BI$401,"登録番号" &amp; リスト!O12036)&gt;=1,"",IF(VLOOKUP(O12036,登録者リスト!$A$1:$D$43729,4,FALSE)=基本情報!$D$6,O12036,"")),"")</f>
        <v/>
      </c>
    </row>
    <row r="12037" spans="15:16" x14ac:dyDescent="0.15">
      <c r="O12037">
        <v>12036</v>
      </c>
      <c r="P12037" t="str">
        <f>IFERROR(IF(COUNTIF(個人情報!$BI$5:$BI$401,"登録番号" &amp; リスト!O12037)&gt;=1,"",IF(VLOOKUP(O12037,登録者リスト!$A$1:$D$43729,4,FALSE)=基本情報!$D$6,O12037,"")),"")</f>
        <v/>
      </c>
    </row>
    <row r="12038" spans="15:16" x14ac:dyDescent="0.15">
      <c r="O12038">
        <v>12037</v>
      </c>
      <c r="P12038" t="str">
        <f>IFERROR(IF(COUNTIF(個人情報!$BI$5:$BI$401,"登録番号" &amp; リスト!O12038)&gt;=1,"",IF(VLOOKUP(O12038,登録者リスト!$A$1:$D$43729,4,FALSE)=基本情報!$D$6,O12038,"")),"")</f>
        <v/>
      </c>
    </row>
    <row r="12039" spans="15:16" x14ac:dyDescent="0.15">
      <c r="O12039">
        <v>12038</v>
      </c>
      <c r="P12039" t="str">
        <f>IFERROR(IF(COUNTIF(個人情報!$BI$5:$BI$401,"登録番号" &amp; リスト!O12039)&gt;=1,"",IF(VLOOKUP(O12039,登録者リスト!$A$1:$D$43729,4,FALSE)=基本情報!$D$6,O12039,"")),"")</f>
        <v/>
      </c>
    </row>
    <row r="12040" spans="15:16" x14ac:dyDescent="0.15">
      <c r="O12040">
        <v>12039</v>
      </c>
      <c r="P12040" t="str">
        <f>IFERROR(IF(COUNTIF(個人情報!$BI$5:$BI$401,"登録番号" &amp; リスト!O12040)&gt;=1,"",IF(VLOOKUP(O12040,登録者リスト!$A$1:$D$43729,4,FALSE)=基本情報!$D$6,O12040,"")),"")</f>
        <v/>
      </c>
    </row>
    <row r="12041" spans="15:16" x14ac:dyDescent="0.15">
      <c r="O12041">
        <v>12040</v>
      </c>
      <c r="P12041" t="str">
        <f>IFERROR(IF(COUNTIF(個人情報!$BI$5:$BI$401,"登録番号" &amp; リスト!O12041)&gt;=1,"",IF(VLOOKUP(O12041,登録者リスト!$A$1:$D$43729,4,FALSE)=基本情報!$D$6,O12041,"")),"")</f>
        <v/>
      </c>
    </row>
    <row r="12042" spans="15:16" x14ac:dyDescent="0.15">
      <c r="O12042">
        <v>12041</v>
      </c>
      <c r="P12042" t="str">
        <f>IFERROR(IF(COUNTIF(個人情報!$BI$5:$BI$401,"登録番号" &amp; リスト!O12042)&gt;=1,"",IF(VLOOKUP(O12042,登録者リスト!$A$1:$D$43729,4,FALSE)=基本情報!$D$6,O12042,"")),"")</f>
        <v/>
      </c>
    </row>
    <row r="12043" spans="15:16" x14ac:dyDescent="0.15">
      <c r="O12043">
        <v>12042</v>
      </c>
      <c r="P12043" t="str">
        <f>IFERROR(IF(COUNTIF(個人情報!$BI$5:$BI$401,"登録番号" &amp; リスト!O12043)&gt;=1,"",IF(VLOOKUP(O12043,登録者リスト!$A$1:$D$43729,4,FALSE)=基本情報!$D$6,O12043,"")),"")</f>
        <v/>
      </c>
    </row>
    <row r="12044" spans="15:16" x14ac:dyDescent="0.15">
      <c r="O12044">
        <v>12043</v>
      </c>
      <c r="P12044" t="str">
        <f>IFERROR(IF(COUNTIF(個人情報!$BI$5:$BI$401,"登録番号" &amp; リスト!O12044)&gt;=1,"",IF(VLOOKUP(O12044,登録者リスト!$A$1:$D$43729,4,FALSE)=基本情報!$D$6,O12044,"")),"")</f>
        <v/>
      </c>
    </row>
    <row r="12045" spans="15:16" x14ac:dyDescent="0.15">
      <c r="O12045">
        <v>12044</v>
      </c>
      <c r="P12045" t="str">
        <f>IFERROR(IF(COUNTIF(個人情報!$BI$5:$BI$401,"登録番号" &amp; リスト!O12045)&gt;=1,"",IF(VLOOKUP(O12045,登録者リスト!$A$1:$D$43729,4,FALSE)=基本情報!$D$6,O12045,"")),"")</f>
        <v/>
      </c>
    </row>
    <row r="12046" spans="15:16" x14ac:dyDescent="0.15">
      <c r="O12046">
        <v>12045</v>
      </c>
      <c r="P12046" t="str">
        <f>IFERROR(IF(COUNTIF(個人情報!$BI$5:$BI$401,"登録番号" &amp; リスト!O12046)&gt;=1,"",IF(VLOOKUP(O12046,登録者リスト!$A$1:$D$43729,4,FALSE)=基本情報!$D$6,O12046,"")),"")</f>
        <v/>
      </c>
    </row>
    <row r="12047" spans="15:16" x14ac:dyDescent="0.15">
      <c r="O12047">
        <v>12046</v>
      </c>
      <c r="P12047" t="str">
        <f>IFERROR(IF(COUNTIF(個人情報!$BI$5:$BI$401,"登録番号" &amp; リスト!O12047)&gt;=1,"",IF(VLOOKUP(O12047,登録者リスト!$A$1:$D$43729,4,FALSE)=基本情報!$D$6,O12047,"")),"")</f>
        <v/>
      </c>
    </row>
    <row r="12048" spans="15:16" x14ac:dyDescent="0.15">
      <c r="O12048">
        <v>12047</v>
      </c>
      <c r="P12048" t="str">
        <f>IFERROR(IF(COUNTIF(個人情報!$BI$5:$BI$401,"登録番号" &amp; リスト!O12048)&gt;=1,"",IF(VLOOKUP(O12048,登録者リスト!$A$1:$D$43729,4,FALSE)=基本情報!$D$6,O12048,"")),"")</f>
        <v/>
      </c>
    </row>
    <row r="12049" spans="15:16" x14ac:dyDescent="0.15">
      <c r="O12049">
        <v>12048</v>
      </c>
      <c r="P12049" t="str">
        <f>IFERROR(IF(COUNTIF(個人情報!$BI$5:$BI$401,"登録番号" &amp; リスト!O12049)&gt;=1,"",IF(VLOOKUP(O12049,登録者リスト!$A$1:$D$43729,4,FALSE)=基本情報!$D$6,O12049,"")),"")</f>
        <v/>
      </c>
    </row>
    <row r="12050" spans="15:16" x14ac:dyDescent="0.15">
      <c r="O12050">
        <v>12049</v>
      </c>
      <c r="P12050" t="str">
        <f>IFERROR(IF(COUNTIF(個人情報!$BI$5:$BI$401,"登録番号" &amp; リスト!O12050)&gt;=1,"",IF(VLOOKUP(O12050,登録者リスト!$A$1:$D$43729,4,FALSE)=基本情報!$D$6,O12050,"")),"")</f>
        <v/>
      </c>
    </row>
    <row r="12051" spans="15:16" x14ac:dyDescent="0.15">
      <c r="O12051">
        <v>12050</v>
      </c>
      <c r="P12051" t="str">
        <f>IFERROR(IF(COUNTIF(個人情報!$BI$5:$BI$401,"登録番号" &amp; リスト!O12051)&gt;=1,"",IF(VLOOKUP(O12051,登録者リスト!$A$1:$D$43729,4,FALSE)=基本情報!$D$6,O12051,"")),"")</f>
        <v/>
      </c>
    </row>
    <row r="12052" spans="15:16" x14ac:dyDescent="0.15">
      <c r="O12052">
        <v>12051</v>
      </c>
      <c r="P12052" t="str">
        <f>IFERROR(IF(COUNTIF(個人情報!$BI$5:$BI$401,"登録番号" &amp; リスト!O12052)&gt;=1,"",IF(VLOOKUP(O12052,登録者リスト!$A$1:$D$43729,4,FALSE)=基本情報!$D$6,O12052,"")),"")</f>
        <v/>
      </c>
    </row>
    <row r="12053" spans="15:16" x14ac:dyDescent="0.15">
      <c r="O12053">
        <v>12052</v>
      </c>
      <c r="P12053" t="str">
        <f>IFERROR(IF(COUNTIF(個人情報!$BI$5:$BI$401,"登録番号" &amp; リスト!O12053)&gt;=1,"",IF(VLOOKUP(O12053,登録者リスト!$A$1:$D$43729,4,FALSE)=基本情報!$D$6,O12053,"")),"")</f>
        <v/>
      </c>
    </row>
    <row r="12054" spans="15:16" x14ac:dyDescent="0.15">
      <c r="O12054">
        <v>12053</v>
      </c>
      <c r="P12054" t="str">
        <f>IFERROR(IF(COUNTIF(個人情報!$BI$5:$BI$401,"登録番号" &amp; リスト!O12054)&gt;=1,"",IF(VLOOKUP(O12054,登録者リスト!$A$1:$D$43729,4,FALSE)=基本情報!$D$6,O12054,"")),"")</f>
        <v/>
      </c>
    </row>
    <row r="12055" spans="15:16" x14ac:dyDescent="0.15">
      <c r="O12055">
        <v>12054</v>
      </c>
      <c r="P12055" t="str">
        <f>IFERROR(IF(COUNTIF(個人情報!$BI$5:$BI$401,"登録番号" &amp; リスト!O12055)&gt;=1,"",IF(VLOOKUP(O12055,登録者リスト!$A$1:$D$43729,4,FALSE)=基本情報!$D$6,O12055,"")),"")</f>
        <v/>
      </c>
    </row>
    <row r="12056" spans="15:16" x14ac:dyDescent="0.15">
      <c r="O12056">
        <v>12055</v>
      </c>
      <c r="P12056" t="str">
        <f>IFERROR(IF(COUNTIF(個人情報!$BI$5:$BI$401,"登録番号" &amp; リスト!O12056)&gt;=1,"",IF(VLOOKUP(O12056,登録者リスト!$A$1:$D$43729,4,FALSE)=基本情報!$D$6,O12056,"")),"")</f>
        <v/>
      </c>
    </row>
    <row r="12057" spans="15:16" x14ac:dyDescent="0.15">
      <c r="O12057">
        <v>12056</v>
      </c>
      <c r="P12057" t="str">
        <f>IFERROR(IF(COUNTIF(個人情報!$BI$5:$BI$401,"登録番号" &amp; リスト!O12057)&gt;=1,"",IF(VLOOKUP(O12057,登録者リスト!$A$1:$D$43729,4,FALSE)=基本情報!$D$6,O12057,"")),"")</f>
        <v/>
      </c>
    </row>
    <row r="12058" spans="15:16" x14ac:dyDescent="0.15">
      <c r="O12058">
        <v>12057</v>
      </c>
      <c r="P12058" t="str">
        <f>IFERROR(IF(COUNTIF(個人情報!$BI$5:$BI$401,"登録番号" &amp; リスト!O12058)&gt;=1,"",IF(VLOOKUP(O12058,登録者リスト!$A$1:$D$43729,4,FALSE)=基本情報!$D$6,O12058,"")),"")</f>
        <v/>
      </c>
    </row>
    <row r="12059" spans="15:16" x14ac:dyDescent="0.15">
      <c r="O12059">
        <v>12058</v>
      </c>
      <c r="P12059" t="str">
        <f>IFERROR(IF(COUNTIF(個人情報!$BI$5:$BI$401,"登録番号" &amp; リスト!O12059)&gt;=1,"",IF(VLOOKUP(O12059,登録者リスト!$A$1:$D$43729,4,FALSE)=基本情報!$D$6,O12059,"")),"")</f>
        <v/>
      </c>
    </row>
    <row r="12060" spans="15:16" x14ac:dyDescent="0.15">
      <c r="O12060">
        <v>12059</v>
      </c>
      <c r="P12060" t="str">
        <f>IFERROR(IF(COUNTIF(個人情報!$BI$5:$BI$401,"登録番号" &amp; リスト!O12060)&gt;=1,"",IF(VLOOKUP(O12060,登録者リスト!$A$1:$D$43729,4,FALSE)=基本情報!$D$6,O12060,"")),"")</f>
        <v/>
      </c>
    </row>
    <row r="12061" spans="15:16" x14ac:dyDescent="0.15">
      <c r="O12061">
        <v>12060</v>
      </c>
      <c r="P12061" t="str">
        <f>IFERROR(IF(COUNTIF(個人情報!$BI$5:$BI$401,"登録番号" &amp; リスト!O12061)&gt;=1,"",IF(VLOOKUP(O12061,登録者リスト!$A$1:$D$43729,4,FALSE)=基本情報!$D$6,O12061,"")),"")</f>
        <v/>
      </c>
    </row>
    <row r="12062" spans="15:16" x14ac:dyDescent="0.15">
      <c r="O12062">
        <v>12061</v>
      </c>
      <c r="P12062" t="str">
        <f>IFERROR(IF(COUNTIF(個人情報!$BI$5:$BI$401,"登録番号" &amp; リスト!O12062)&gt;=1,"",IF(VLOOKUP(O12062,登録者リスト!$A$1:$D$43729,4,FALSE)=基本情報!$D$6,O12062,"")),"")</f>
        <v/>
      </c>
    </row>
    <row r="12063" spans="15:16" x14ac:dyDescent="0.15">
      <c r="O12063">
        <v>12062</v>
      </c>
      <c r="P12063" t="str">
        <f>IFERROR(IF(COUNTIF(個人情報!$BI$5:$BI$401,"登録番号" &amp; リスト!O12063)&gt;=1,"",IF(VLOOKUP(O12063,登録者リスト!$A$1:$D$43729,4,FALSE)=基本情報!$D$6,O12063,"")),"")</f>
        <v/>
      </c>
    </row>
    <row r="12064" spans="15:16" x14ac:dyDescent="0.15">
      <c r="O12064">
        <v>12063</v>
      </c>
      <c r="P12064" t="str">
        <f>IFERROR(IF(COUNTIF(個人情報!$BI$5:$BI$401,"登録番号" &amp; リスト!O12064)&gt;=1,"",IF(VLOOKUP(O12064,登録者リスト!$A$1:$D$43729,4,FALSE)=基本情報!$D$6,O12064,"")),"")</f>
        <v/>
      </c>
    </row>
    <row r="12065" spans="15:16" x14ac:dyDescent="0.15">
      <c r="O12065">
        <v>12064</v>
      </c>
      <c r="P12065" t="str">
        <f>IFERROR(IF(COUNTIF(個人情報!$BI$5:$BI$401,"登録番号" &amp; リスト!O12065)&gt;=1,"",IF(VLOOKUP(O12065,登録者リスト!$A$1:$D$43729,4,FALSE)=基本情報!$D$6,O12065,"")),"")</f>
        <v/>
      </c>
    </row>
    <row r="12066" spans="15:16" x14ac:dyDescent="0.15">
      <c r="O12066">
        <v>12065</v>
      </c>
      <c r="P12066" t="str">
        <f>IFERROR(IF(COUNTIF(個人情報!$BI$5:$BI$401,"登録番号" &amp; リスト!O12066)&gt;=1,"",IF(VLOOKUP(O12066,登録者リスト!$A$1:$D$43729,4,FALSE)=基本情報!$D$6,O12066,"")),"")</f>
        <v/>
      </c>
    </row>
    <row r="12067" spans="15:16" x14ac:dyDescent="0.15">
      <c r="O12067">
        <v>12066</v>
      </c>
      <c r="P12067" t="str">
        <f>IFERROR(IF(COUNTIF(個人情報!$BI$5:$BI$401,"登録番号" &amp; リスト!O12067)&gt;=1,"",IF(VLOOKUP(O12067,登録者リスト!$A$1:$D$43729,4,FALSE)=基本情報!$D$6,O12067,"")),"")</f>
        <v/>
      </c>
    </row>
    <row r="12068" spans="15:16" x14ac:dyDescent="0.15">
      <c r="O12068">
        <v>12067</v>
      </c>
      <c r="P12068" t="str">
        <f>IFERROR(IF(COUNTIF(個人情報!$BI$5:$BI$401,"登録番号" &amp; リスト!O12068)&gt;=1,"",IF(VLOOKUP(O12068,登録者リスト!$A$1:$D$43729,4,FALSE)=基本情報!$D$6,O12068,"")),"")</f>
        <v/>
      </c>
    </row>
    <row r="12069" spans="15:16" x14ac:dyDescent="0.15">
      <c r="O12069">
        <v>12068</v>
      </c>
      <c r="P12069" t="str">
        <f>IFERROR(IF(COUNTIF(個人情報!$BI$5:$BI$401,"登録番号" &amp; リスト!O12069)&gt;=1,"",IF(VLOOKUP(O12069,登録者リスト!$A$1:$D$43729,4,FALSE)=基本情報!$D$6,O12069,"")),"")</f>
        <v/>
      </c>
    </row>
    <row r="12070" spans="15:16" x14ac:dyDescent="0.15">
      <c r="O12070">
        <v>12069</v>
      </c>
      <c r="P12070" t="str">
        <f>IFERROR(IF(COUNTIF(個人情報!$BI$5:$BI$401,"登録番号" &amp; リスト!O12070)&gt;=1,"",IF(VLOOKUP(O12070,登録者リスト!$A$1:$D$43729,4,FALSE)=基本情報!$D$6,O12070,"")),"")</f>
        <v/>
      </c>
    </row>
    <row r="12071" spans="15:16" x14ac:dyDescent="0.15">
      <c r="O12071">
        <v>12070</v>
      </c>
      <c r="P12071" t="str">
        <f>IFERROR(IF(COUNTIF(個人情報!$BI$5:$BI$401,"登録番号" &amp; リスト!O12071)&gt;=1,"",IF(VLOOKUP(O12071,登録者リスト!$A$1:$D$43729,4,FALSE)=基本情報!$D$6,O12071,"")),"")</f>
        <v/>
      </c>
    </row>
    <row r="12072" spans="15:16" x14ac:dyDescent="0.15">
      <c r="O12072">
        <v>12071</v>
      </c>
      <c r="P12072" t="str">
        <f>IFERROR(IF(COUNTIF(個人情報!$BI$5:$BI$401,"登録番号" &amp; リスト!O12072)&gt;=1,"",IF(VLOOKUP(O12072,登録者リスト!$A$1:$D$43729,4,FALSE)=基本情報!$D$6,O12072,"")),"")</f>
        <v/>
      </c>
    </row>
    <row r="12073" spans="15:16" x14ac:dyDescent="0.15">
      <c r="O12073">
        <v>12072</v>
      </c>
      <c r="P12073" t="str">
        <f>IFERROR(IF(COUNTIF(個人情報!$BI$5:$BI$401,"登録番号" &amp; リスト!O12073)&gt;=1,"",IF(VLOOKUP(O12073,登録者リスト!$A$1:$D$43729,4,FALSE)=基本情報!$D$6,O12073,"")),"")</f>
        <v/>
      </c>
    </row>
    <row r="12074" spans="15:16" x14ac:dyDescent="0.15">
      <c r="O12074">
        <v>12073</v>
      </c>
      <c r="P12074" t="str">
        <f>IFERROR(IF(COUNTIF(個人情報!$BI$5:$BI$401,"登録番号" &amp; リスト!O12074)&gt;=1,"",IF(VLOOKUP(O12074,登録者リスト!$A$1:$D$43729,4,FALSE)=基本情報!$D$6,O12074,"")),"")</f>
        <v/>
      </c>
    </row>
    <row r="12075" spans="15:16" x14ac:dyDescent="0.15">
      <c r="O12075">
        <v>12074</v>
      </c>
      <c r="P12075" t="str">
        <f>IFERROR(IF(COUNTIF(個人情報!$BI$5:$BI$401,"登録番号" &amp; リスト!O12075)&gt;=1,"",IF(VLOOKUP(O12075,登録者リスト!$A$1:$D$43729,4,FALSE)=基本情報!$D$6,O12075,"")),"")</f>
        <v/>
      </c>
    </row>
    <row r="12076" spans="15:16" x14ac:dyDescent="0.15">
      <c r="O12076">
        <v>12075</v>
      </c>
      <c r="P12076" t="str">
        <f>IFERROR(IF(COUNTIF(個人情報!$BI$5:$BI$401,"登録番号" &amp; リスト!O12076)&gt;=1,"",IF(VLOOKUP(O12076,登録者リスト!$A$1:$D$43729,4,FALSE)=基本情報!$D$6,O12076,"")),"")</f>
        <v/>
      </c>
    </row>
    <row r="12077" spans="15:16" x14ac:dyDescent="0.15">
      <c r="O12077">
        <v>12076</v>
      </c>
      <c r="P12077" t="str">
        <f>IFERROR(IF(COUNTIF(個人情報!$BI$5:$BI$401,"登録番号" &amp; リスト!O12077)&gt;=1,"",IF(VLOOKUP(O12077,登録者リスト!$A$1:$D$43729,4,FALSE)=基本情報!$D$6,O12077,"")),"")</f>
        <v/>
      </c>
    </row>
    <row r="12078" spans="15:16" x14ac:dyDescent="0.15">
      <c r="O12078">
        <v>12077</v>
      </c>
      <c r="P12078" t="str">
        <f>IFERROR(IF(COUNTIF(個人情報!$BI$5:$BI$401,"登録番号" &amp; リスト!O12078)&gt;=1,"",IF(VLOOKUP(O12078,登録者リスト!$A$1:$D$43729,4,FALSE)=基本情報!$D$6,O12078,"")),"")</f>
        <v/>
      </c>
    </row>
    <row r="12079" spans="15:16" x14ac:dyDescent="0.15">
      <c r="O12079">
        <v>12078</v>
      </c>
      <c r="P12079" t="str">
        <f>IFERROR(IF(COUNTIF(個人情報!$BI$5:$BI$401,"登録番号" &amp; リスト!O12079)&gt;=1,"",IF(VLOOKUP(O12079,登録者リスト!$A$1:$D$43729,4,FALSE)=基本情報!$D$6,O12079,"")),"")</f>
        <v/>
      </c>
    </row>
    <row r="12080" spans="15:16" x14ac:dyDescent="0.15">
      <c r="O12080">
        <v>12079</v>
      </c>
      <c r="P12080" t="str">
        <f>IFERROR(IF(COUNTIF(個人情報!$BI$5:$BI$401,"登録番号" &amp; リスト!O12080)&gt;=1,"",IF(VLOOKUP(O12080,登録者リスト!$A$1:$D$43729,4,FALSE)=基本情報!$D$6,O12080,"")),"")</f>
        <v/>
      </c>
    </row>
    <row r="12081" spans="15:16" x14ac:dyDescent="0.15">
      <c r="O12081">
        <v>12080</v>
      </c>
      <c r="P12081" t="str">
        <f>IFERROR(IF(COUNTIF(個人情報!$BI$5:$BI$401,"登録番号" &amp; リスト!O12081)&gt;=1,"",IF(VLOOKUP(O12081,登録者リスト!$A$1:$D$43729,4,FALSE)=基本情報!$D$6,O12081,"")),"")</f>
        <v/>
      </c>
    </row>
    <row r="12082" spans="15:16" x14ac:dyDescent="0.15">
      <c r="O12082">
        <v>12081</v>
      </c>
      <c r="P12082" t="str">
        <f>IFERROR(IF(COUNTIF(個人情報!$BI$5:$BI$401,"登録番号" &amp; リスト!O12082)&gt;=1,"",IF(VLOOKUP(O12082,登録者リスト!$A$1:$D$43729,4,FALSE)=基本情報!$D$6,O12082,"")),"")</f>
        <v/>
      </c>
    </row>
    <row r="12083" spans="15:16" x14ac:dyDescent="0.15">
      <c r="O12083">
        <v>12082</v>
      </c>
      <c r="P12083" t="str">
        <f>IFERROR(IF(COUNTIF(個人情報!$BI$5:$BI$401,"登録番号" &amp; リスト!O12083)&gt;=1,"",IF(VLOOKUP(O12083,登録者リスト!$A$1:$D$43729,4,FALSE)=基本情報!$D$6,O12083,"")),"")</f>
        <v/>
      </c>
    </row>
    <row r="12084" spans="15:16" x14ac:dyDescent="0.15">
      <c r="O12084">
        <v>12083</v>
      </c>
      <c r="P12084" t="str">
        <f>IFERROR(IF(COUNTIF(個人情報!$BI$5:$BI$401,"登録番号" &amp; リスト!O12084)&gt;=1,"",IF(VLOOKUP(O12084,登録者リスト!$A$1:$D$43729,4,FALSE)=基本情報!$D$6,O12084,"")),"")</f>
        <v/>
      </c>
    </row>
    <row r="12085" spans="15:16" x14ac:dyDescent="0.15">
      <c r="O12085">
        <v>12084</v>
      </c>
      <c r="P12085" t="str">
        <f>IFERROR(IF(COUNTIF(個人情報!$BI$5:$BI$401,"登録番号" &amp; リスト!O12085)&gt;=1,"",IF(VLOOKUP(O12085,登録者リスト!$A$1:$D$43729,4,FALSE)=基本情報!$D$6,O12085,"")),"")</f>
        <v/>
      </c>
    </row>
    <row r="12086" spans="15:16" x14ac:dyDescent="0.15">
      <c r="O12086">
        <v>12085</v>
      </c>
      <c r="P12086" t="str">
        <f>IFERROR(IF(COUNTIF(個人情報!$BI$5:$BI$401,"登録番号" &amp; リスト!O12086)&gt;=1,"",IF(VLOOKUP(O12086,登録者リスト!$A$1:$D$43729,4,FALSE)=基本情報!$D$6,O12086,"")),"")</f>
        <v/>
      </c>
    </row>
    <row r="12087" spans="15:16" x14ac:dyDescent="0.15">
      <c r="O12087">
        <v>12086</v>
      </c>
      <c r="P12087" t="str">
        <f>IFERROR(IF(COUNTIF(個人情報!$BI$5:$BI$401,"登録番号" &amp; リスト!O12087)&gt;=1,"",IF(VLOOKUP(O12087,登録者リスト!$A$1:$D$43729,4,FALSE)=基本情報!$D$6,O12087,"")),"")</f>
        <v/>
      </c>
    </row>
    <row r="12088" spans="15:16" x14ac:dyDescent="0.15">
      <c r="O12088">
        <v>12087</v>
      </c>
      <c r="P12088" t="str">
        <f>IFERROR(IF(COUNTIF(個人情報!$BI$5:$BI$401,"登録番号" &amp; リスト!O12088)&gt;=1,"",IF(VLOOKUP(O12088,登録者リスト!$A$1:$D$43729,4,FALSE)=基本情報!$D$6,O12088,"")),"")</f>
        <v/>
      </c>
    </row>
    <row r="12089" spans="15:16" x14ac:dyDescent="0.15">
      <c r="O12089">
        <v>12088</v>
      </c>
      <c r="P12089" t="str">
        <f>IFERROR(IF(COUNTIF(個人情報!$BI$5:$BI$401,"登録番号" &amp; リスト!O12089)&gt;=1,"",IF(VLOOKUP(O12089,登録者リスト!$A$1:$D$43729,4,FALSE)=基本情報!$D$6,O12089,"")),"")</f>
        <v/>
      </c>
    </row>
    <row r="12090" spans="15:16" x14ac:dyDescent="0.15">
      <c r="O12090">
        <v>12089</v>
      </c>
      <c r="P12090" t="str">
        <f>IFERROR(IF(COUNTIF(個人情報!$BI$5:$BI$401,"登録番号" &amp; リスト!O12090)&gt;=1,"",IF(VLOOKUP(O12090,登録者リスト!$A$1:$D$43729,4,FALSE)=基本情報!$D$6,O12090,"")),"")</f>
        <v/>
      </c>
    </row>
    <row r="12091" spans="15:16" x14ac:dyDescent="0.15">
      <c r="O12091">
        <v>12090</v>
      </c>
      <c r="P12091" t="str">
        <f>IFERROR(IF(COUNTIF(個人情報!$BI$5:$BI$401,"登録番号" &amp; リスト!O12091)&gt;=1,"",IF(VLOOKUP(O12091,登録者リスト!$A$1:$D$43729,4,FALSE)=基本情報!$D$6,O12091,"")),"")</f>
        <v/>
      </c>
    </row>
    <row r="12092" spans="15:16" x14ac:dyDescent="0.15">
      <c r="O12092">
        <v>12091</v>
      </c>
      <c r="P12092" t="str">
        <f>IFERROR(IF(COUNTIF(個人情報!$BI$5:$BI$401,"登録番号" &amp; リスト!O12092)&gt;=1,"",IF(VLOOKUP(O12092,登録者リスト!$A$1:$D$43729,4,FALSE)=基本情報!$D$6,O12092,"")),"")</f>
        <v/>
      </c>
    </row>
    <row r="12093" spans="15:16" x14ac:dyDescent="0.15">
      <c r="O12093">
        <v>12092</v>
      </c>
      <c r="P12093" t="str">
        <f>IFERROR(IF(COUNTIF(個人情報!$BI$5:$BI$401,"登録番号" &amp; リスト!O12093)&gt;=1,"",IF(VLOOKUP(O12093,登録者リスト!$A$1:$D$43729,4,FALSE)=基本情報!$D$6,O12093,"")),"")</f>
        <v/>
      </c>
    </row>
    <row r="12094" spans="15:16" x14ac:dyDescent="0.15">
      <c r="O12094">
        <v>12093</v>
      </c>
      <c r="P12094" t="str">
        <f>IFERROR(IF(COUNTIF(個人情報!$BI$5:$BI$401,"登録番号" &amp; リスト!O12094)&gt;=1,"",IF(VLOOKUP(O12094,登録者リスト!$A$1:$D$43729,4,FALSE)=基本情報!$D$6,O12094,"")),"")</f>
        <v/>
      </c>
    </row>
    <row r="12095" spans="15:16" x14ac:dyDescent="0.15">
      <c r="O12095">
        <v>12094</v>
      </c>
      <c r="P12095" t="str">
        <f>IFERROR(IF(COUNTIF(個人情報!$BI$5:$BI$401,"登録番号" &amp; リスト!O12095)&gt;=1,"",IF(VLOOKUP(O12095,登録者リスト!$A$1:$D$43729,4,FALSE)=基本情報!$D$6,O12095,"")),"")</f>
        <v/>
      </c>
    </row>
    <row r="12096" spans="15:16" x14ac:dyDescent="0.15">
      <c r="O12096">
        <v>12095</v>
      </c>
      <c r="P12096" t="str">
        <f>IFERROR(IF(COUNTIF(個人情報!$BI$5:$BI$401,"登録番号" &amp; リスト!O12096)&gt;=1,"",IF(VLOOKUP(O12096,登録者リスト!$A$1:$D$43729,4,FALSE)=基本情報!$D$6,O12096,"")),"")</f>
        <v/>
      </c>
    </row>
    <row r="12097" spans="15:16" x14ac:dyDescent="0.15">
      <c r="O12097">
        <v>12096</v>
      </c>
      <c r="P12097" t="str">
        <f>IFERROR(IF(COUNTIF(個人情報!$BI$5:$BI$401,"登録番号" &amp; リスト!O12097)&gt;=1,"",IF(VLOOKUP(O12097,登録者リスト!$A$1:$D$43729,4,FALSE)=基本情報!$D$6,O12097,"")),"")</f>
        <v/>
      </c>
    </row>
    <row r="12098" spans="15:16" x14ac:dyDescent="0.15">
      <c r="O12098">
        <v>12097</v>
      </c>
      <c r="P12098" t="str">
        <f>IFERROR(IF(COUNTIF(個人情報!$BI$5:$BI$401,"登録番号" &amp; リスト!O12098)&gt;=1,"",IF(VLOOKUP(O12098,登録者リスト!$A$1:$D$43729,4,FALSE)=基本情報!$D$6,O12098,"")),"")</f>
        <v/>
      </c>
    </row>
    <row r="12099" spans="15:16" x14ac:dyDescent="0.15">
      <c r="O12099">
        <v>12098</v>
      </c>
      <c r="P12099" t="str">
        <f>IFERROR(IF(COUNTIF(個人情報!$BI$5:$BI$401,"登録番号" &amp; リスト!O12099)&gt;=1,"",IF(VLOOKUP(O12099,登録者リスト!$A$1:$D$43729,4,FALSE)=基本情報!$D$6,O12099,"")),"")</f>
        <v/>
      </c>
    </row>
    <row r="12100" spans="15:16" x14ac:dyDescent="0.15">
      <c r="O12100">
        <v>12099</v>
      </c>
      <c r="P12100" t="str">
        <f>IFERROR(IF(COUNTIF(個人情報!$BI$5:$BI$401,"登録番号" &amp; リスト!O12100)&gt;=1,"",IF(VLOOKUP(O12100,登録者リスト!$A$1:$D$43729,4,FALSE)=基本情報!$D$6,O12100,"")),"")</f>
        <v/>
      </c>
    </row>
    <row r="12101" spans="15:16" x14ac:dyDescent="0.15">
      <c r="O12101">
        <v>12100</v>
      </c>
      <c r="P12101" t="str">
        <f>IFERROR(IF(COUNTIF(個人情報!$BI$5:$BI$401,"登録番号" &amp; リスト!O12101)&gt;=1,"",IF(VLOOKUP(O12101,登録者リスト!$A$1:$D$43729,4,FALSE)=基本情報!$D$6,O12101,"")),"")</f>
        <v/>
      </c>
    </row>
    <row r="12102" spans="15:16" x14ac:dyDescent="0.15">
      <c r="O12102">
        <v>12101</v>
      </c>
      <c r="P12102" t="str">
        <f>IFERROR(IF(COUNTIF(個人情報!$BI$5:$BI$401,"登録番号" &amp; リスト!O12102)&gt;=1,"",IF(VLOOKUP(O12102,登録者リスト!$A$1:$D$43729,4,FALSE)=基本情報!$D$6,O12102,"")),"")</f>
        <v/>
      </c>
    </row>
    <row r="12103" spans="15:16" x14ac:dyDescent="0.15">
      <c r="O12103">
        <v>12102</v>
      </c>
      <c r="P12103" t="str">
        <f>IFERROR(IF(COUNTIF(個人情報!$BI$5:$BI$401,"登録番号" &amp; リスト!O12103)&gt;=1,"",IF(VLOOKUP(O12103,登録者リスト!$A$1:$D$43729,4,FALSE)=基本情報!$D$6,O12103,"")),"")</f>
        <v/>
      </c>
    </row>
    <row r="12104" spans="15:16" x14ac:dyDescent="0.15">
      <c r="O12104">
        <v>12103</v>
      </c>
      <c r="P12104" t="str">
        <f>IFERROR(IF(COUNTIF(個人情報!$BI$5:$BI$401,"登録番号" &amp; リスト!O12104)&gt;=1,"",IF(VLOOKUP(O12104,登録者リスト!$A$1:$D$43729,4,FALSE)=基本情報!$D$6,O12104,"")),"")</f>
        <v/>
      </c>
    </row>
    <row r="12105" spans="15:16" x14ac:dyDescent="0.15">
      <c r="O12105">
        <v>12104</v>
      </c>
      <c r="P12105" t="str">
        <f>IFERROR(IF(COUNTIF(個人情報!$BI$5:$BI$401,"登録番号" &amp; リスト!O12105)&gt;=1,"",IF(VLOOKUP(O12105,登録者リスト!$A$1:$D$43729,4,FALSE)=基本情報!$D$6,O12105,"")),"")</f>
        <v/>
      </c>
    </row>
    <row r="12106" spans="15:16" x14ac:dyDescent="0.15">
      <c r="O12106">
        <v>12105</v>
      </c>
      <c r="P12106" t="str">
        <f>IFERROR(IF(COUNTIF(個人情報!$BI$5:$BI$401,"登録番号" &amp; リスト!O12106)&gt;=1,"",IF(VLOOKUP(O12106,登録者リスト!$A$1:$D$43729,4,FALSE)=基本情報!$D$6,O12106,"")),"")</f>
        <v/>
      </c>
    </row>
    <row r="12107" spans="15:16" x14ac:dyDescent="0.15">
      <c r="O12107">
        <v>12106</v>
      </c>
      <c r="P12107" t="str">
        <f>IFERROR(IF(COUNTIF(個人情報!$BI$5:$BI$401,"登録番号" &amp; リスト!O12107)&gt;=1,"",IF(VLOOKUP(O12107,登録者リスト!$A$1:$D$43729,4,FALSE)=基本情報!$D$6,O12107,"")),"")</f>
        <v/>
      </c>
    </row>
    <row r="12108" spans="15:16" x14ac:dyDescent="0.15">
      <c r="O12108">
        <v>12107</v>
      </c>
      <c r="P12108" t="str">
        <f>IFERROR(IF(COUNTIF(個人情報!$BI$5:$BI$401,"登録番号" &amp; リスト!O12108)&gt;=1,"",IF(VLOOKUP(O12108,登録者リスト!$A$1:$D$43729,4,FALSE)=基本情報!$D$6,O12108,"")),"")</f>
        <v/>
      </c>
    </row>
    <row r="12109" spans="15:16" x14ac:dyDescent="0.15">
      <c r="O12109">
        <v>12108</v>
      </c>
      <c r="P12109" t="str">
        <f>IFERROR(IF(COUNTIF(個人情報!$BI$5:$BI$401,"登録番号" &amp; リスト!O12109)&gt;=1,"",IF(VLOOKUP(O12109,登録者リスト!$A$1:$D$43729,4,FALSE)=基本情報!$D$6,O12109,"")),"")</f>
        <v/>
      </c>
    </row>
    <row r="12110" spans="15:16" x14ac:dyDescent="0.15">
      <c r="O12110">
        <v>12109</v>
      </c>
      <c r="P12110" t="str">
        <f>IFERROR(IF(COUNTIF(個人情報!$BI$5:$BI$401,"登録番号" &amp; リスト!O12110)&gt;=1,"",IF(VLOOKUP(O12110,登録者リスト!$A$1:$D$43729,4,FALSE)=基本情報!$D$6,O12110,"")),"")</f>
        <v/>
      </c>
    </row>
    <row r="12111" spans="15:16" x14ac:dyDescent="0.15">
      <c r="O12111">
        <v>12110</v>
      </c>
      <c r="P12111" t="str">
        <f>IFERROR(IF(COUNTIF(個人情報!$BI$5:$BI$401,"登録番号" &amp; リスト!O12111)&gt;=1,"",IF(VLOOKUP(O12111,登録者リスト!$A$1:$D$43729,4,FALSE)=基本情報!$D$6,O12111,"")),"")</f>
        <v/>
      </c>
    </row>
    <row r="12112" spans="15:16" x14ac:dyDescent="0.15">
      <c r="O12112">
        <v>12111</v>
      </c>
      <c r="P12112" t="str">
        <f>IFERROR(IF(COUNTIF(個人情報!$BI$5:$BI$401,"登録番号" &amp; リスト!O12112)&gt;=1,"",IF(VLOOKUP(O12112,登録者リスト!$A$1:$D$43729,4,FALSE)=基本情報!$D$6,O12112,"")),"")</f>
        <v/>
      </c>
    </row>
    <row r="12113" spans="15:16" x14ac:dyDescent="0.15">
      <c r="O12113">
        <v>12112</v>
      </c>
      <c r="P12113" t="str">
        <f>IFERROR(IF(COUNTIF(個人情報!$BI$5:$BI$401,"登録番号" &amp; リスト!O12113)&gt;=1,"",IF(VLOOKUP(O12113,登録者リスト!$A$1:$D$43729,4,FALSE)=基本情報!$D$6,O12113,"")),"")</f>
        <v/>
      </c>
    </row>
    <row r="12114" spans="15:16" x14ac:dyDescent="0.15">
      <c r="O12114">
        <v>12113</v>
      </c>
      <c r="P12114" t="str">
        <f>IFERROR(IF(COUNTIF(個人情報!$BI$5:$BI$401,"登録番号" &amp; リスト!O12114)&gt;=1,"",IF(VLOOKUP(O12114,登録者リスト!$A$1:$D$43729,4,FALSE)=基本情報!$D$6,O12114,"")),"")</f>
        <v/>
      </c>
    </row>
    <row r="12115" spans="15:16" x14ac:dyDescent="0.15">
      <c r="O12115">
        <v>12114</v>
      </c>
      <c r="P12115" t="str">
        <f>IFERROR(IF(COUNTIF(個人情報!$BI$5:$BI$401,"登録番号" &amp; リスト!O12115)&gt;=1,"",IF(VLOOKUP(O12115,登録者リスト!$A$1:$D$43729,4,FALSE)=基本情報!$D$6,O12115,"")),"")</f>
        <v/>
      </c>
    </row>
    <row r="12116" spans="15:16" x14ac:dyDescent="0.15">
      <c r="O12116">
        <v>12115</v>
      </c>
      <c r="P12116" t="str">
        <f>IFERROR(IF(COUNTIF(個人情報!$BI$5:$BI$401,"登録番号" &amp; リスト!O12116)&gt;=1,"",IF(VLOOKUP(O12116,登録者リスト!$A$1:$D$43729,4,FALSE)=基本情報!$D$6,O12116,"")),"")</f>
        <v/>
      </c>
    </row>
    <row r="12117" spans="15:16" x14ac:dyDescent="0.15">
      <c r="O12117">
        <v>12116</v>
      </c>
      <c r="P12117" t="str">
        <f>IFERROR(IF(COUNTIF(個人情報!$BI$5:$BI$401,"登録番号" &amp; リスト!O12117)&gt;=1,"",IF(VLOOKUP(O12117,登録者リスト!$A$1:$D$43729,4,FALSE)=基本情報!$D$6,O12117,"")),"")</f>
        <v/>
      </c>
    </row>
    <row r="12118" spans="15:16" x14ac:dyDescent="0.15">
      <c r="O12118">
        <v>12117</v>
      </c>
      <c r="P12118" t="str">
        <f>IFERROR(IF(COUNTIF(個人情報!$BI$5:$BI$401,"登録番号" &amp; リスト!O12118)&gt;=1,"",IF(VLOOKUP(O12118,登録者リスト!$A$1:$D$43729,4,FALSE)=基本情報!$D$6,O12118,"")),"")</f>
        <v/>
      </c>
    </row>
    <row r="12119" spans="15:16" x14ac:dyDescent="0.15">
      <c r="O12119">
        <v>12118</v>
      </c>
      <c r="P12119" t="str">
        <f>IFERROR(IF(COUNTIF(個人情報!$BI$5:$BI$401,"登録番号" &amp; リスト!O12119)&gt;=1,"",IF(VLOOKUP(O12119,登録者リスト!$A$1:$D$43729,4,FALSE)=基本情報!$D$6,O12119,"")),"")</f>
        <v/>
      </c>
    </row>
    <row r="12120" spans="15:16" x14ac:dyDescent="0.15">
      <c r="O12120">
        <v>12119</v>
      </c>
      <c r="P12120" t="str">
        <f>IFERROR(IF(COUNTIF(個人情報!$BI$5:$BI$401,"登録番号" &amp; リスト!O12120)&gt;=1,"",IF(VLOOKUP(O12120,登録者リスト!$A$1:$D$43729,4,FALSE)=基本情報!$D$6,O12120,"")),"")</f>
        <v/>
      </c>
    </row>
    <row r="12121" spans="15:16" x14ac:dyDescent="0.15">
      <c r="O12121">
        <v>12120</v>
      </c>
      <c r="P12121" t="str">
        <f>IFERROR(IF(COUNTIF(個人情報!$BI$5:$BI$401,"登録番号" &amp; リスト!O12121)&gt;=1,"",IF(VLOOKUP(O12121,登録者リスト!$A$1:$D$43729,4,FALSE)=基本情報!$D$6,O12121,"")),"")</f>
        <v/>
      </c>
    </row>
    <row r="12122" spans="15:16" x14ac:dyDescent="0.15">
      <c r="O12122">
        <v>12121</v>
      </c>
      <c r="P12122" t="str">
        <f>IFERROR(IF(COUNTIF(個人情報!$BI$5:$BI$401,"登録番号" &amp; リスト!O12122)&gt;=1,"",IF(VLOOKUP(O12122,登録者リスト!$A$1:$D$43729,4,FALSE)=基本情報!$D$6,O12122,"")),"")</f>
        <v/>
      </c>
    </row>
    <row r="12123" spans="15:16" x14ac:dyDescent="0.15">
      <c r="O12123">
        <v>12122</v>
      </c>
      <c r="P12123" t="str">
        <f>IFERROR(IF(COUNTIF(個人情報!$BI$5:$BI$401,"登録番号" &amp; リスト!O12123)&gt;=1,"",IF(VLOOKUP(O12123,登録者リスト!$A$1:$D$43729,4,FALSE)=基本情報!$D$6,O12123,"")),"")</f>
        <v/>
      </c>
    </row>
    <row r="12124" spans="15:16" x14ac:dyDescent="0.15">
      <c r="O12124">
        <v>12123</v>
      </c>
      <c r="P12124" t="str">
        <f>IFERROR(IF(COUNTIF(個人情報!$BI$5:$BI$401,"登録番号" &amp; リスト!O12124)&gt;=1,"",IF(VLOOKUP(O12124,登録者リスト!$A$1:$D$43729,4,FALSE)=基本情報!$D$6,O12124,"")),"")</f>
        <v/>
      </c>
    </row>
    <row r="12125" spans="15:16" x14ac:dyDescent="0.15">
      <c r="O12125">
        <v>12124</v>
      </c>
      <c r="P12125" t="str">
        <f>IFERROR(IF(COUNTIF(個人情報!$BI$5:$BI$401,"登録番号" &amp; リスト!O12125)&gt;=1,"",IF(VLOOKUP(O12125,登録者リスト!$A$1:$D$43729,4,FALSE)=基本情報!$D$6,O12125,"")),"")</f>
        <v/>
      </c>
    </row>
    <row r="12126" spans="15:16" x14ac:dyDescent="0.15">
      <c r="O12126">
        <v>12125</v>
      </c>
      <c r="P12126" t="str">
        <f>IFERROR(IF(COUNTIF(個人情報!$BI$5:$BI$401,"登録番号" &amp; リスト!O12126)&gt;=1,"",IF(VLOOKUP(O12126,登録者リスト!$A$1:$D$43729,4,FALSE)=基本情報!$D$6,O12126,"")),"")</f>
        <v/>
      </c>
    </row>
    <row r="12127" spans="15:16" x14ac:dyDescent="0.15">
      <c r="O12127">
        <v>12126</v>
      </c>
      <c r="P12127" t="str">
        <f>IFERROR(IF(COUNTIF(個人情報!$BI$5:$BI$401,"登録番号" &amp; リスト!O12127)&gt;=1,"",IF(VLOOKUP(O12127,登録者リスト!$A$1:$D$43729,4,FALSE)=基本情報!$D$6,O12127,"")),"")</f>
        <v/>
      </c>
    </row>
    <row r="12128" spans="15:16" x14ac:dyDescent="0.15">
      <c r="O12128">
        <v>12127</v>
      </c>
      <c r="P12128" t="str">
        <f>IFERROR(IF(COUNTIF(個人情報!$BI$5:$BI$401,"登録番号" &amp; リスト!O12128)&gt;=1,"",IF(VLOOKUP(O12128,登録者リスト!$A$1:$D$43729,4,FALSE)=基本情報!$D$6,O12128,"")),"")</f>
        <v/>
      </c>
    </row>
    <row r="12129" spans="15:16" x14ac:dyDescent="0.15">
      <c r="O12129">
        <v>12128</v>
      </c>
      <c r="P12129" t="str">
        <f>IFERROR(IF(COUNTIF(個人情報!$BI$5:$BI$401,"登録番号" &amp; リスト!O12129)&gt;=1,"",IF(VLOOKUP(O12129,登録者リスト!$A$1:$D$43729,4,FALSE)=基本情報!$D$6,O12129,"")),"")</f>
        <v/>
      </c>
    </row>
    <row r="12130" spans="15:16" x14ac:dyDescent="0.15">
      <c r="O12130">
        <v>12129</v>
      </c>
      <c r="P12130" t="str">
        <f>IFERROR(IF(COUNTIF(個人情報!$BI$5:$BI$401,"登録番号" &amp; リスト!O12130)&gt;=1,"",IF(VLOOKUP(O12130,登録者リスト!$A$1:$D$43729,4,FALSE)=基本情報!$D$6,O12130,"")),"")</f>
        <v/>
      </c>
    </row>
    <row r="12131" spans="15:16" x14ac:dyDescent="0.15">
      <c r="O12131">
        <v>12130</v>
      </c>
      <c r="P12131" t="str">
        <f>IFERROR(IF(COUNTIF(個人情報!$BI$5:$BI$401,"登録番号" &amp; リスト!O12131)&gt;=1,"",IF(VLOOKUP(O12131,登録者リスト!$A$1:$D$43729,4,FALSE)=基本情報!$D$6,O12131,"")),"")</f>
        <v/>
      </c>
    </row>
    <row r="12132" spans="15:16" x14ac:dyDescent="0.15">
      <c r="O12132">
        <v>12131</v>
      </c>
      <c r="P12132" t="str">
        <f>IFERROR(IF(COUNTIF(個人情報!$BI$5:$BI$401,"登録番号" &amp; リスト!O12132)&gt;=1,"",IF(VLOOKUP(O12132,登録者リスト!$A$1:$D$43729,4,FALSE)=基本情報!$D$6,O12132,"")),"")</f>
        <v/>
      </c>
    </row>
    <row r="12133" spans="15:16" x14ac:dyDescent="0.15">
      <c r="O12133">
        <v>12132</v>
      </c>
      <c r="P12133" t="str">
        <f>IFERROR(IF(COUNTIF(個人情報!$BI$5:$BI$401,"登録番号" &amp; リスト!O12133)&gt;=1,"",IF(VLOOKUP(O12133,登録者リスト!$A$1:$D$43729,4,FALSE)=基本情報!$D$6,O12133,"")),"")</f>
        <v/>
      </c>
    </row>
    <row r="12134" spans="15:16" x14ac:dyDescent="0.15">
      <c r="O12134">
        <v>12133</v>
      </c>
      <c r="P12134" t="str">
        <f>IFERROR(IF(COUNTIF(個人情報!$BI$5:$BI$401,"登録番号" &amp; リスト!O12134)&gt;=1,"",IF(VLOOKUP(O12134,登録者リスト!$A$1:$D$43729,4,FALSE)=基本情報!$D$6,O12134,"")),"")</f>
        <v/>
      </c>
    </row>
    <row r="12135" spans="15:16" x14ac:dyDescent="0.15">
      <c r="O12135">
        <v>12134</v>
      </c>
      <c r="P12135" t="str">
        <f>IFERROR(IF(COUNTIF(個人情報!$BI$5:$BI$401,"登録番号" &amp; リスト!O12135)&gt;=1,"",IF(VLOOKUP(O12135,登録者リスト!$A$1:$D$43729,4,FALSE)=基本情報!$D$6,O12135,"")),"")</f>
        <v/>
      </c>
    </row>
    <row r="12136" spans="15:16" x14ac:dyDescent="0.15">
      <c r="O12136">
        <v>12135</v>
      </c>
      <c r="P12136" t="str">
        <f>IFERROR(IF(COUNTIF(個人情報!$BI$5:$BI$401,"登録番号" &amp; リスト!O12136)&gt;=1,"",IF(VLOOKUP(O12136,登録者リスト!$A$1:$D$43729,4,FALSE)=基本情報!$D$6,O12136,"")),"")</f>
        <v/>
      </c>
    </row>
    <row r="12137" spans="15:16" x14ac:dyDescent="0.15">
      <c r="O12137">
        <v>12136</v>
      </c>
      <c r="P12137" t="str">
        <f>IFERROR(IF(COUNTIF(個人情報!$BI$5:$BI$401,"登録番号" &amp; リスト!O12137)&gt;=1,"",IF(VLOOKUP(O12137,登録者リスト!$A$1:$D$43729,4,FALSE)=基本情報!$D$6,O12137,"")),"")</f>
        <v/>
      </c>
    </row>
    <row r="12138" spans="15:16" x14ac:dyDescent="0.15">
      <c r="O12138">
        <v>12137</v>
      </c>
      <c r="P12138" t="str">
        <f>IFERROR(IF(COUNTIF(個人情報!$BI$5:$BI$401,"登録番号" &amp; リスト!O12138)&gt;=1,"",IF(VLOOKUP(O12138,登録者リスト!$A$1:$D$43729,4,FALSE)=基本情報!$D$6,O12138,"")),"")</f>
        <v/>
      </c>
    </row>
    <row r="12139" spans="15:16" x14ac:dyDescent="0.15">
      <c r="O12139">
        <v>12138</v>
      </c>
      <c r="P12139" t="str">
        <f>IFERROR(IF(COUNTIF(個人情報!$BI$5:$BI$401,"登録番号" &amp; リスト!O12139)&gt;=1,"",IF(VLOOKUP(O12139,登録者リスト!$A$1:$D$43729,4,FALSE)=基本情報!$D$6,O12139,"")),"")</f>
        <v/>
      </c>
    </row>
    <row r="12140" spans="15:16" x14ac:dyDescent="0.15">
      <c r="O12140">
        <v>12139</v>
      </c>
      <c r="P12140" t="str">
        <f>IFERROR(IF(COUNTIF(個人情報!$BI$5:$BI$401,"登録番号" &amp; リスト!O12140)&gt;=1,"",IF(VLOOKUP(O12140,登録者リスト!$A$1:$D$43729,4,FALSE)=基本情報!$D$6,O12140,"")),"")</f>
        <v/>
      </c>
    </row>
    <row r="12141" spans="15:16" x14ac:dyDescent="0.15">
      <c r="O12141">
        <v>12140</v>
      </c>
      <c r="P12141" t="str">
        <f>IFERROR(IF(COUNTIF(個人情報!$BI$5:$BI$401,"登録番号" &amp; リスト!O12141)&gt;=1,"",IF(VLOOKUP(O12141,登録者リスト!$A$1:$D$43729,4,FALSE)=基本情報!$D$6,O12141,"")),"")</f>
        <v/>
      </c>
    </row>
    <row r="12142" spans="15:16" x14ac:dyDescent="0.15">
      <c r="O12142">
        <v>12141</v>
      </c>
      <c r="P12142" t="str">
        <f>IFERROR(IF(COUNTIF(個人情報!$BI$5:$BI$401,"登録番号" &amp; リスト!O12142)&gt;=1,"",IF(VLOOKUP(O12142,登録者リスト!$A$1:$D$43729,4,FALSE)=基本情報!$D$6,O12142,"")),"")</f>
        <v/>
      </c>
    </row>
    <row r="12143" spans="15:16" x14ac:dyDescent="0.15">
      <c r="O12143">
        <v>12142</v>
      </c>
      <c r="P12143" t="str">
        <f>IFERROR(IF(COUNTIF(個人情報!$BI$5:$BI$401,"登録番号" &amp; リスト!O12143)&gt;=1,"",IF(VLOOKUP(O12143,登録者リスト!$A$1:$D$43729,4,FALSE)=基本情報!$D$6,O12143,"")),"")</f>
        <v/>
      </c>
    </row>
    <row r="12144" spans="15:16" x14ac:dyDescent="0.15">
      <c r="O12144">
        <v>12143</v>
      </c>
      <c r="P12144" t="str">
        <f>IFERROR(IF(COUNTIF(個人情報!$BI$5:$BI$401,"登録番号" &amp; リスト!O12144)&gt;=1,"",IF(VLOOKUP(O12144,登録者リスト!$A$1:$D$43729,4,FALSE)=基本情報!$D$6,O12144,"")),"")</f>
        <v/>
      </c>
    </row>
    <row r="12145" spans="15:16" x14ac:dyDescent="0.15">
      <c r="O12145">
        <v>12144</v>
      </c>
      <c r="P12145" t="str">
        <f>IFERROR(IF(COUNTIF(個人情報!$BI$5:$BI$401,"登録番号" &amp; リスト!O12145)&gt;=1,"",IF(VLOOKUP(O12145,登録者リスト!$A$1:$D$43729,4,FALSE)=基本情報!$D$6,O12145,"")),"")</f>
        <v/>
      </c>
    </row>
    <row r="12146" spans="15:16" x14ac:dyDescent="0.15">
      <c r="O12146">
        <v>12145</v>
      </c>
      <c r="P12146" t="str">
        <f>IFERROR(IF(COUNTIF(個人情報!$BI$5:$BI$401,"登録番号" &amp; リスト!O12146)&gt;=1,"",IF(VLOOKUP(O12146,登録者リスト!$A$1:$D$43729,4,FALSE)=基本情報!$D$6,O12146,"")),"")</f>
        <v/>
      </c>
    </row>
    <row r="12147" spans="15:16" x14ac:dyDescent="0.15">
      <c r="O12147">
        <v>12146</v>
      </c>
      <c r="P12147" t="str">
        <f>IFERROR(IF(COUNTIF(個人情報!$BI$5:$BI$401,"登録番号" &amp; リスト!O12147)&gt;=1,"",IF(VLOOKUP(O12147,登録者リスト!$A$1:$D$43729,4,FALSE)=基本情報!$D$6,O12147,"")),"")</f>
        <v/>
      </c>
    </row>
    <row r="12148" spans="15:16" x14ac:dyDescent="0.15">
      <c r="O12148">
        <v>12147</v>
      </c>
      <c r="P12148" t="str">
        <f>IFERROR(IF(COUNTIF(個人情報!$BI$5:$BI$401,"登録番号" &amp; リスト!O12148)&gt;=1,"",IF(VLOOKUP(O12148,登録者リスト!$A$1:$D$43729,4,FALSE)=基本情報!$D$6,O12148,"")),"")</f>
        <v/>
      </c>
    </row>
    <row r="12149" spans="15:16" x14ac:dyDescent="0.15">
      <c r="O12149">
        <v>12148</v>
      </c>
      <c r="P12149" t="str">
        <f>IFERROR(IF(COUNTIF(個人情報!$BI$5:$BI$401,"登録番号" &amp; リスト!O12149)&gt;=1,"",IF(VLOOKUP(O12149,登録者リスト!$A$1:$D$43729,4,FALSE)=基本情報!$D$6,O12149,"")),"")</f>
        <v/>
      </c>
    </row>
    <row r="12150" spans="15:16" x14ac:dyDescent="0.15">
      <c r="O12150">
        <v>12149</v>
      </c>
      <c r="P12150" t="str">
        <f>IFERROR(IF(COUNTIF(個人情報!$BI$5:$BI$401,"登録番号" &amp; リスト!O12150)&gt;=1,"",IF(VLOOKUP(O12150,登録者リスト!$A$1:$D$43729,4,FALSE)=基本情報!$D$6,O12150,"")),"")</f>
        <v/>
      </c>
    </row>
    <row r="12151" spans="15:16" x14ac:dyDescent="0.15">
      <c r="O12151">
        <v>12150</v>
      </c>
      <c r="P12151" t="str">
        <f>IFERROR(IF(COUNTIF(個人情報!$BI$5:$BI$401,"登録番号" &amp; リスト!O12151)&gt;=1,"",IF(VLOOKUP(O12151,登録者リスト!$A$1:$D$43729,4,FALSE)=基本情報!$D$6,O12151,"")),"")</f>
        <v/>
      </c>
    </row>
    <row r="12152" spans="15:16" x14ac:dyDescent="0.15">
      <c r="O12152">
        <v>12151</v>
      </c>
      <c r="P12152" t="str">
        <f>IFERROR(IF(COUNTIF(個人情報!$BI$5:$BI$401,"登録番号" &amp; リスト!O12152)&gt;=1,"",IF(VLOOKUP(O12152,登録者リスト!$A$1:$D$43729,4,FALSE)=基本情報!$D$6,O12152,"")),"")</f>
        <v/>
      </c>
    </row>
    <row r="12153" spans="15:16" x14ac:dyDescent="0.15">
      <c r="O12153">
        <v>12152</v>
      </c>
      <c r="P12153" t="str">
        <f>IFERROR(IF(COUNTIF(個人情報!$BI$5:$BI$401,"登録番号" &amp; リスト!O12153)&gt;=1,"",IF(VLOOKUP(O12153,登録者リスト!$A$1:$D$43729,4,FALSE)=基本情報!$D$6,O12153,"")),"")</f>
        <v/>
      </c>
    </row>
    <row r="12154" spans="15:16" x14ac:dyDescent="0.15">
      <c r="O12154">
        <v>12153</v>
      </c>
      <c r="P12154" t="str">
        <f>IFERROR(IF(COUNTIF(個人情報!$BI$5:$BI$401,"登録番号" &amp; リスト!O12154)&gt;=1,"",IF(VLOOKUP(O12154,登録者リスト!$A$1:$D$43729,4,FALSE)=基本情報!$D$6,O12154,"")),"")</f>
        <v/>
      </c>
    </row>
    <row r="12155" spans="15:16" x14ac:dyDescent="0.15">
      <c r="O12155">
        <v>12154</v>
      </c>
      <c r="P12155" t="str">
        <f>IFERROR(IF(COUNTIF(個人情報!$BI$5:$BI$401,"登録番号" &amp; リスト!O12155)&gt;=1,"",IF(VLOOKUP(O12155,登録者リスト!$A$1:$D$43729,4,FALSE)=基本情報!$D$6,O12155,"")),"")</f>
        <v/>
      </c>
    </row>
    <row r="12156" spans="15:16" x14ac:dyDescent="0.15">
      <c r="O12156">
        <v>12155</v>
      </c>
      <c r="P12156" t="str">
        <f>IFERROR(IF(COUNTIF(個人情報!$BI$5:$BI$401,"登録番号" &amp; リスト!O12156)&gt;=1,"",IF(VLOOKUP(O12156,登録者リスト!$A$1:$D$43729,4,FALSE)=基本情報!$D$6,O12156,"")),"")</f>
        <v/>
      </c>
    </row>
    <row r="12157" spans="15:16" x14ac:dyDescent="0.15">
      <c r="O12157">
        <v>12156</v>
      </c>
      <c r="P12157" t="str">
        <f>IFERROR(IF(COUNTIF(個人情報!$BI$5:$BI$401,"登録番号" &amp; リスト!O12157)&gt;=1,"",IF(VLOOKUP(O12157,登録者リスト!$A$1:$D$43729,4,FALSE)=基本情報!$D$6,O12157,"")),"")</f>
        <v/>
      </c>
    </row>
    <row r="12158" spans="15:16" x14ac:dyDescent="0.15">
      <c r="O12158">
        <v>12157</v>
      </c>
      <c r="P12158" t="str">
        <f>IFERROR(IF(COUNTIF(個人情報!$BI$5:$BI$401,"登録番号" &amp; リスト!O12158)&gt;=1,"",IF(VLOOKUP(O12158,登録者リスト!$A$1:$D$43729,4,FALSE)=基本情報!$D$6,O12158,"")),"")</f>
        <v/>
      </c>
    </row>
    <row r="12159" spans="15:16" x14ac:dyDescent="0.15">
      <c r="O12159">
        <v>12158</v>
      </c>
      <c r="P12159" t="str">
        <f>IFERROR(IF(COUNTIF(個人情報!$BI$5:$BI$401,"登録番号" &amp; リスト!O12159)&gt;=1,"",IF(VLOOKUP(O12159,登録者リスト!$A$1:$D$43729,4,FALSE)=基本情報!$D$6,O12159,"")),"")</f>
        <v/>
      </c>
    </row>
    <row r="12160" spans="15:16" x14ac:dyDescent="0.15">
      <c r="O12160">
        <v>12159</v>
      </c>
      <c r="P12160" t="str">
        <f>IFERROR(IF(COUNTIF(個人情報!$BI$5:$BI$401,"登録番号" &amp; リスト!O12160)&gt;=1,"",IF(VLOOKUP(O12160,登録者リスト!$A$1:$D$43729,4,FALSE)=基本情報!$D$6,O12160,"")),"")</f>
        <v/>
      </c>
    </row>
    <row r="12161" spans="15:16" x14ac:dyDescent="0.15">
      <c r="O12161">
        <v>12160</v>
      </c>
      <c r="P12161" t="str">
        <f>IFERROR(IF(COUNTIF(個人情報!$BI$5:$BI$401,"登録番号" &amp; リスト!O12161)&gt;=1,"",IF(VLOOKUP(O12161,登録者リスト!$A$1:$D$43729,4,FALSE)=基本情報!$D$6,O12161,"")),"")</f>
        <v/>
      </c>
    </row>
    <row r="12162" spans="15:16" x14ac:dyDescent="0.15">
      <c r="O12162">
        <v>12161</v>
      </c>
      <c r="P12162" t="str">
        <f>IFERROR(IF(COUNTIF(個人情報!$BI$5:$BI$401,"登録番号" &amp; リスト!O12162)&gt;=1,"",IF(VLOOKUP(O12162,登録者リスト!$A$1:$D$43729,4,FALSE)=基本情報!$D$6,O12162,"")),"")</f>
        <v/>
      </c>
    </row>
    <row r="12163" spans="15:16" x14ac:dyDescent="0.15">
      <c r="O12163">
        <v>12162</v>
      </c>
      <c r="P12163" t="str">
        <f>IFERROR(IF(COUNTIF(個人情報!$BI$5:$BI$401,"登録番号" &amp; リスト!O12163)&gt;=1,"",IF(VLOOKUP(O12163,登録者リスト!$A$1:$D$43729,4,FALSE)=基本情報!$D$6,O12163,"")),"")</f>
        <v/>
      </c>
    </row>
    <row r="12164" spans="15:16" x14ac:dyDescent="0.15">
      <c r="O12164">
        <v>12163</v>
      </c>
      <c r="P12164" t="str">
        <f>IFERROR(IF(COUNTIF(個人情報!$BI$5:$BI$401,"登録番号" &amp; リスト!O12164)&gt;=1,"",IF(VLOOKUP(O12164,登録者リスト!$A$1:$D$43729,4,FALSE)=基本情報!$D$6,O12164,"")),"")</f>
        <v/>
      </c>
    </row>
    <row r="12165" spans="15:16" x14ac:dyDescent="0.15">
      <c r="O12165">
        <v>12164</v>
      </c>
      <c r="P12165" t="str">
        <f>IFERROR(IF(COUNTIF(個人情報!$BI$5:$BI$401,"登録番号" &amp; リスト!O12165)&gt;=1,"",IF(VLOOKUP(O12165,登録者リスト!$A$1:$D$43729,4,FALSE)=基本情報!$D$6,O12165,"")),"")</f>
        <v/>
      </c>
    </row>
    <row r="12166" spans="15:16" x14ac:dyDescent="0.15">
      <c r="O12166">
        <v>12165</v>
      </c>
      <c r="P12166" t="str">
        <f>IFERROR(IF(COUNTIF(個人情報!$BI$5:$BI$401,"登録番号" &amp; リスト!O12166)&gt;=1,"",IF(VLOOKUP(O12166,登録者リスト!$A$1:$D$43729,4,FALSE)=基本情報!$D$6,O12166,"")),"")</f>
        <v/>
      </c>
    </row>
    <row r="12167" spans="15:16" x14ac:dyDescent="0.15">
      <c r="O12167">
        <v>12166</v>
      </c>
      <c r="P12167" t="str">
        <f>IFERROR(IF(COUNTIF(個人情報!$BI$5:$BI$401,"登録番号" &amp; リスト!O12167)&gt;=1,"",IF(VLOOKUP(O12167,登録者リスト!$A$1:$D$43729,4,FALSE)=基本情報!$D$6,O12167,"")),"")</f>
        <v/>
      </c>
    </row>
    <row r="12168" spans="15:16" x14ac:dyDescent="0.15">
      <c r="O12168">
        <v>12167</v>
      </c>
      <c r="P12168" t="str">
        <f>IFERROR(IF(COUNTIF(個人情報!$BI$5:$BI$401,"登録番号" &amp; リスト!O12168)&gt;=1,"",IF(VLOOKUP(O12168,登録者リスト!$A$1:$D$43729,4,FALSE)=基本情報!$D$6,O12168,"")),"")</f>
        <v/>
      </c>
    </row>
    <row r="12169" spans="15:16" x14ac:dyDescent="0.15">
      <c r="O12169">
        <v>12168</v>
      </c>
      <c r="P12169" t="str">
        <f>IFERROR(IF(COUNTIF(個人情報!$BI$5:$BI$401,"登録番号" &amp; リスト!O12169)&gt;=1,"",IF(VLOOKUP(O12169,登録者リスト!$A$1:$D$43729,4,FALSE)=基本情報!$D$6,O12169,"")),"")</f>
        <v/>
      </c>
    </row>
    <row r="12170" spans="15:16" x14ac:dyDescent="0.15">
      <c r="O12170">
        <v>12169</v>
      </c>
      <c r="P12170" t="str">
        <f>IFERROR(IF(COUNTIF(個人情報!$BI$5:$BI$401,"登録番号" &amp; リスト!O12170)&gt;=1,"",IF(VLOOKUP(O12170,登録者リスト!$A$1:$D$43729,4,FALSE)=基本情報!$D$6,O12170,"")),"")</f>
        <v/>
      </c>
    </row>
    <row r="12171" spans="15:16" x14ac:dyDescent="0.15">
      <c r="O12171">
        <v>12170</v>
      </c>
      <c r="P12171" t="str">
        <f>IFERROR(IF(COUNTIF(個人情報!$BI$5:$BI$401,"登録番号" &amp; リスト!O12171)&gt;=1,"",IF(VLOOKUP(O12171,登録者リスト!$A$1:$D$43729,4,FALSE)=基本情報!$D$6,O12171,"")),"")</f>
        <v/>
      </c>
    </row>
    <row r="12172" spans="15:16" x14ac:dyDescent="0.15">
      <c r="O12172">
        <v>12171</v>
      </c>
      <c r="P12172" t="str">
        <f>IFERROR(IF(COUNTIF(個人情報!$BI$5:$BI$401,"登録番号" &amp; リスト!O12172)&gt;=1,"",IF(VLOOKUP(O12172,登録者リスト!$A$1:$D$43729,4,FALSE)=基本情報!$D$6,O12172,"")),"")</f>
        <v/>
      </c>
    </row>
    <row r="12173" spans="15:16" x14ac:dyDescent="0.15">
      <c r="O12173">
        <v>12172</v>
      </c>
      <c r="P12173" t="str">
        <f>IFERROR(IF(COUNTIF(個人情報!$BI$5:$BI$401,"登録番号" &amp; リスト!O12173)&gt;=1,"",IF(VLOOKUP(O12173,登録者リスト!$A$1:$D$43729,4,FALSE)=基本情報!$D$6,O12173,"")),"")</f>
        <v/>
      </c>
    </row>
    <row r="12174" spans="15:16" x14ac:dyDescent="0.15">
      <c r="O12174">
        <v>12173</v>
      </c>
      <c r="P12174" t="str">
        <f>IFERROR(IF(COUNTIF(個人情報!$BI$5:$BI$401,"登録番号" &amp; リスト!O12174)&gt;=1,"",IF(VLOOKUP(O12174,登録者リスト!$A$1:$D$43729,4,FALSE)=基本情報!$D$6,O12174,"")),"")</f>
        <v/>
      </c>
    </row>
    <row r="12175" spans="15:16" x14ac:dyDescent="0.15">
      <c r="O12175">
        <v>12174</v>
      </c>
      <c r="P12175" t="str">
        <f>IFERROR(IF(COUNTIF(個人情報!$BI$5:$BI$401,"登録番号" &amp; リスト!O12175)&gt;=1,"",IF(VLOOKUP(O12175,登録者リスト!$A$1:$D$43729,4,FALSE)=基本情報!$D$6,O12175,"")),"")</f>
        <v/>
      </c>
    </row>
    <row r="12176" spans="15:16" x14ac:dyDescent="0.15">
      <c r="O12176">
        <v>12175</v>
      </c>
      <c r="P12176" t="str">
        <f>IFERROR(IF(COUNTIF(個人情報!$BI$5:$BI$401,"登録番号" &amp; リスト!O12176)&gt;=1,"",IF(VLOOKUP(O12176,登録者リスト!$A$1:$D$43729,4,FALSE)=基本情報!$D$6,O12176,"")),"")</f>
        <v/>
      </c>
    </row>
    <row r="12177" spans="15:16" x14ac:dyDescent="0.15">
      <c r="O12177">
        <v>12176</v>
      </c>
      <c r="P12177" t="str">
        <f>IFERROR(IF(COUNTIF(個人情報!$BI$5:$BI$401,"登録番号" &amp; リスト!O12177)&gt;=1,"",IF(VLOOKUP(O12177,登録者リスト!$A$1:$D$43729,4,FALSE)=基本情報!$D$6,O12177,"")),"")</f>
        <v/>
      </c>
    </row>
    <row r="12178" spans="15:16" x14ac:dyDescent="0.15">
      <c r="O12178">
        <v>12177</v>
      </c>
      <c r="P12178" t="str">
        <f>IFERROR(IF(COUNTIF(個人情報!$BI$5:$BI$401,"登録番号" &amp; リスト!O12178)&gt;=1,"",IF(VLOOKUP(O12178,登録者リスト!$A$1:$D$43729,4,FALSE)=基本情報!$D$6,O12178,"")),"")</f>
        <v/>
      </c>
    </row>
    <row r="12179" spans="15:16" x14ac:dyDescent="0.15">
      <c r="O12179">
        <v>12178</v>
      </c>
      <c r="P12179" t="str">
        <f>IFERROR(IF(COUNTIF(個人情報!$BI$5:$BI$401,"登録番号" &amp; リスト!O12179)&gt;=1,"",IF(VLOOKUP(O12179,登録者リスト!$A$1:$D$43729,4,FALSE)=基本情報!$D$6,O12179,"")),"")</f>
        <v/>
      </c>
    </row>
    <row r="12180" spans="15:16" x14ac:dyDescent="0.15">
      <c r="O12180">
        <v>12179</v>
      </c>
      <c r="P12180" t="str">
        <f>IFERROR(IF(COUNTIF(個人情報!$BI$5:$BI$401,"登録番号" &amp; リスト!O12180)&gt;=1,"",IF(VLOOKUP(O12180,登録者リスト!$A$1:$D$43729,4,FALSE)=基本情報!$D$6,O12180,"")),"")</f>
        <v/>
      </c>
    </row>
    <row r="12181" spans="15:16" x14ac:dyDescent="0.15">
      <c r="O12181">
        <v>12180</v>
      </c>
      <c r="P12181" t="str">
        <f>IFERROR(IF(COUNTIF(個人情報!$BI$5:$BI$401,"登録番号" &amp; リスト!O12181)&gt;=1,"",IF(VLOOKUP(O12181,登録者リスト!$A$1:$D$43729,4,FALSE)=基本情報!$D$6,O12181,"")),"")</f>
        <v/>
      </c>
    </row>
    <row r="12182" spans="15:16" x14ac:dyDescent="0.15">
      <c r="O12182">
        <v>12181</v>
      </c>
      <c r="P12182" t="str">
        <f>IFERROR(IF(COUNTIF(個人情報!$BI$5:$BI$401,"登録番号" &amp; リスト!O12182)&gt;=1,"",IF(VLOOKUP(O12182,登録者リスト!$A$1:$D$43729,4,FALSE)=基本情報!$D$6,O12182,"")),"")</f>
        <v/>
      </c>
    </row>
    <row r="12183" spans="15:16" x14ac:dyDescent="0.15">
      <c r="O12183">
        <v>12182</v>
      </c>
      <c r="P12183" t="str">
        <f>IFERROR(IF(COUNTIF(個人情報!$BI$5:$BI$401,"登録番号" &amp; リスト!O12183)&gt;=1,"",IF(VLOOKUP(O12183,登録者リスト!$A$1:$D$43729,4,FALSE)=基本情報!$D$6,O12183,"")),"")</f>
        <v/>
      </c>
    </row>
    <row r="12184" spans="15:16" x14ac:dyDescent="0.15">
      <c r="O12184">
        <v>12183</v>
      </c>
      <c r="P12184" t="str">
        <f>IFERROR(IF(COUNTIF(個人情報!$BI$5:$BI$401,"登録番号" &amp; リスト!O12184)&gt;=1,"",IF(VLOOKUP(O12184,登録者リスト!$A$1:$D$43729,4,FALSE)=基本情報!$D$6,O12184,"")),"")</f>
        <v/>
      </c>
    </row>
    <row r="12185" spans="15:16" x14ac:dyDescent="0.15">
      <c r="O12185">
        <v>12184</v>
      </c>
      <c r="P12185" t="str">
        <f>IFERROR(IF(COUNTIF(個人情報!$BI$5:$BI$401,"登録番号" &amp; リスト!O12185)&gt;=1,"",IF(VLOOKUP(O12185,登録者リスト!$A$1:$D$43729,4,FALSE)=基本情報!$D$6,O12185,"")),"")</f>
        <v/>
      </c>
    </row>
    <row r="12186" spans="15:16" x14ac:dyDescent="0.15">
      <c r="O12186">
        <v>12185</v>
      </c>
      <c r="P12186" t="str">
        <f>IFERROR(IF(COUNTIF(個人情報!$BI$5:$BI$401,"登録番号" &amp; リスト!O12186)&gt;=1,"",IF(VLOOKUP(O12186,登録者リスト!$A$1:$D$43729,4,FALSE)=基本情報!$D$6,O12186,"")),"")</f>
        <v/>
      </c>
    </row>
    <row r="12187" spans="15:16" x14ac:dyDescent="0.15">
      <c r="O12187">
        <v>12186</v>
      </c>
      <c r="P12187" t="str">
        <f>IFERROR(IF(COUNTIF(個人情報!$BI$5:$BI$401,"登録番号" &amp; リスト!O12187)&gt;=1,"",IF(VLOOKUP(O12187,登録者リスト!$A$1:$D$43729,4,FALSE)=基本情報!$D$6,O12187,"")),"")</f>
        <v/>
      </c>
    </row>
    <row r="12188" spans="15:16" x14ac:dyDescent="0.15">
      <c r="O12188">
        <v>12187</v>
      </c>
      <c r="P12188" t="str">
        <f>IFERROR(IF(COUNTIF(個人情報!$BI$5:$BI$401,"登録番号" &amp; リスト!O12188)&gt;=1,"",IF(VLOOKUP(O12188,登録者リスト!$A$1:$D$43729,4,FALSE)=基本情報!$D$6,O12188,"")),"")</f>
        <v/>
      </c>
    </row>
    <row r="12189" spans="15:16" x14ac:dyDescent="0.15">
      <c r="O12189">
        <v>12188</v>
      </c>
      <c r="P12189" t="str">
        <f>IFERROR(IF(COUNTIF(個人情報!$BI$5:$BI$401,"登録番号" &amp; リスト!O12189)&gt;=1,"",IF(VLOOKUP(O12189,登録者リスト!$A$1:$D$43729,4,FALSE)=基本情報!$D$6,O12189,"")),"")</f>
        <v/>
      </c>
    </row>
    <row r="12190" spans="15:16" x14ac:dyDescent="0.15">
      <c r="O12190">
        <v>12189</v>
      </c>
      <c r="P12190" t="str">
        <f>IFERROR(IF(COUNTIF(個人情報!$BI$5:$BI$401,"登録番号" &amp; リスト!O12190)&gt;=1,"",IF(VLOOKUP(O12190,登録者リスト!$A$1:$D$43729,4,FALSE)=基本情報!$D$6,O12190,"")),"")</f>
        <v/>
      </c>
    </row>
    <row r="12191" spans="15:16" x14ac:dyDescent="0.15">
      <c r="O12191">
        <v>12190</v>
      </c>
      <c r="P12191" t="str">
        <f>IFERROR(IF(COUNTIF(個人情報!$BI$5:$BI$401,"登録番号" &amp; リスト!O12191)&gt;=1,"",IF(VLOOKUP(O12191,登録者リスト!$A$1:$D$43729,4,FALSE)=基本情報!$D$6,O12191,"")),"")</f>
        <v/>
      </c>
    </row>
    <row r="12192" spans="15:16" x14ac:dyDescent="0.15">
      <c r="O12192">
        <v>12191</v>
      </c>
      <c r="P12192" t="str">
        <f>IFERROR(IF(COUNTIF(個人情報!$BI$5:$BI$401,"登録番号" &amp; リスト!O12192)&gt;=1,"",IF(VLOOKUP(O12192,登録者リスト!$A$1:$D$43729,4,FALSE)=基本情報!$D$6,O12192,"")),"")</f>
        <v/>
      </c>
    </row>
    <row r="12193" spans="15:16" x14ac:dyDescent="0.15">
      <c r="O12193">
        <v>12192</v>
      </c>
      <c r="P12193" t="str">
        <f>IFERROR(IF(COUNTIF(個人情報!$BI$5:$BI$401,"登録番号" &amp; リスト!O12193)&gt;=1,"",IF(VLOOKUP(O12193,登録者リスト!$A$1:$D$43729,4,FALSE)=基本情報!$D$6,O12193,"")),"")</f>
        <v/>
      </c>
    </row>
    <row r="12194" spans="15:16" x14ac:dyDescent="0.15">
      <c r="O12194">
        <v>12193</v>
      </c>
      <c r="P12194" t="str">
        <f>IFERROR(IF(COUNTIF(個人情報!$BI$5:$BI$401,"登録番号" &amp; リスト!O12194)&gt;=1,"",IF(VLOOKUP(O12194,登録者リスト!$A$1:$D$43729,4,FALSE)=基本情報!$D$6,O12194,"")),"")</f>
        <v/>
      </c>
    </row>
    <row r="12195" spans="15:16" x14ac:dyDescent="0.15">
      <c r="O12195">
        <v>12194</v>
      </c>
      <c r="P12195" t="str">
        <f>IFERROR(IF(COUNTIF(個人情報!$BI$5:$BI$401,"登録番号" &amp; リスト!O12195)&gt;=1,"",IF(VLOOKUP(O12195,登録者リスト!$A$1:$D$43729,4,FALSE)=基本情報!$D$6,O12195,"")),"")</f>
        <v/>
      </c>
    </row>
    <row r="12196" spans="15:16" x14ac:dyDescent="0.15">
      <c r="O12196">
        <v>12195</v>
      </c>
      <c r="P12196" t="str">
        <f>IFERROR(IF(COUNTIF(個人情報!$BI$5:$BI$401,"登録番号" &amp; リスト!O12196)&gt;=1,"",IF(VLOOKUP(O12196,登録者リスト!$A$1:$D$43729,4,FALSE)=基本情報!$D$6,O12196,"")),"")</f>
        <v/>
      </c>
    </row>
    <row r="12197" spans="15:16" x14ac:dyDescent="0.15">
      <c r="O12197">
        <v>12196</v>
      </c>
      <c r="P12197" t="str">
        <f>IFERROR(IF(COUNTIF(個人情報!$BI$5:$BI$401,"登録番号" &amp; リスト!O12197)&gt;=1,"",IF(VLOOKUP(O12197,登録者リスト!$A$1:$D$43729,4,FALSE)=基本情報!$D$6,O12197,"")),"")</f>
        <v/>
      </c>
    </row>
    <row r="12198" spans="15:16" x14ac:dyDescent="0.15">
      <c r="O12198">
        <v>12197</v>
      </c>
      <c r="P12198" t="str">
        <f>IFERROR(IF(COUNTIF(個人情報!$BI$5:$BI$401,"登録番号" &amp; リスト!O12198)&gt;=1,"",IF(VLOOKUP(O12198,登録者リスト!$A$1:$D$43729,4,FALSE)=基本情報!$D$6,O12198,"")),"")</f>
        <v/>
      </c>
    </row>
    <row r="12199" spans="15:16" x14ac:dyDescent="0.15">
      <c r="O12199">
        <v>12198</v>
      </c>
      <c r="P12199" t="str">
        <f>IFERROR(IF(COUNTIF(個人情報!$BI$5:$BI$401,"登録番号" &amp; リスト!O12199)&gt;=1,"",IF(VLOOKUP(O12199,登録者リスト!$A$1:$D$43729,4,FALSE)=基本情報!$D$6,O12199,"")),"")</f>
        <v/>
      </c>
    </row>
    <row r="12200" spans="15:16" x14ac:dyDescent="0.15">
      <c r="O12200">
        <v>12199</v>
      </c>
      <c r="P12200" t="str">
        <f>IFERROR(IF(COUNTIF(個人情報!$BI$5:$BI$401,"登録番号" &amp; リスト!O12200)&gt;=1,"",IF(VLOOKUP(O12200,登録者リスト!$A$1:$D$43729,4,FALSE)=基本情報!$D$6,O12200,"")),"")</f>
        <v/>
      </c>
    </row>
    <row r="12201" spans="15:16" x14ac:dyDescent="0.15">
      <c r="O12201">
        <v>12200</v>
      </c>
      <c r="P12201" t="str">
        <f>IFERROR(IF(COUNTIF(個人情報!$BI$5:$BI$401,"登録番号" &amp; リスト!O12201)&gt;=1,"",IF(VLOOKUP(O12201,登録者リスト!$A$1:$D$43729,4,FALSE)=基本情報!$D$6,O12201,"")),"")</f>
        <v/>
      </c>
    </row>
    <row r="12202" spans="15:16" x14ac:dyDescent="0.15">
      <c r="O12202">
        <v>12201</v>
      </c>
      <c r="P12202" t="str">
        <f>IFERROR(IF(COUNTIF(個人情報!$BI$5:$BI$401,"登録番号" &amp; リスト!O12202)&gt;=1,"",IF(VLOOKUP(O12202,登録者リスト!$A$1:$D$43729,4,FALSE)=基本情報!$D$6,O12202,"")),"")</f>
        <v/>
      </c>
    </row>
    <row r="12203" spans="15:16" x14ac:dyDescent="0.15">
      <c r="O12203">
        <v>12202</v>
      </c>
      <c r="P12203" t="str">
        <f>IFERROR(IF(COUNTIF(個人情報!$BI$5:$BI$401,"登録番号" &amp; リスト!O12203)&gt;=1,"",IF(VLOOKUP(O12203,登録者リスト!$A$1:$D$43729,4,FALSE)=基本情報!$D$6,O12203,"")),"")</f>
        <v/>
      </c>
    </row>
    <row r="12204" spans="15:16" x14ac:dyDescent="0.15">
      <c r="O12204">
        <v>12203</v>
      </c>
      <c r="P12204" t="str">
        <f>IFERROR(IF(COUNTIF(個人情報!$BI$5:$BI$401,"登録番号" &amp; リスト!O12204)&gt;=1,"",IF(VLOOKUP(O12204,登録者リスト!$A$1:$D$43729,4,FALSE)=基本情報!$D$6,O12204,"")),"")</f>
        <v/>
      </c>
    </row>
    <row r="12205" spans="15:16" x14ac:dyDescent="0.15">
      <c r="O12205">
        <v>12204</v>
      </c>
      <c r="P12205" t="str">
        <f>IFERROR(IF(COUNTIF(個人情報!$BI$5:$BI$401,"登録番号" &amp; リスト!O12205)&gt;=1,"",IF(VLOOKUP(O12205,登録者リスト!$A$1:$D$43729,4,FALSE)=基本情報!$D$6,O12205,"")),"")</f>
        <v/>
      </c>
    </row>
    <row r="12206" spans="15:16" x14ac:dyDescent="0.15">
      <c r="O12206">
        <v>12205</v>
      </c>
      <c r="P12206" t="str">
        <f>IFERROR(IF(COUNTIF(個人情報!$BI$5:$BI$401,"登録番号" &amp; リスト!O12206)&gt;=1,"",IF(VLOOKUP(O12206,登録者リスト!$A$1:$D$43729,4,FALSE)=基本情報!$D$6,O12206,"")),"")</f>
        <v/>
      </c>
    </row>
    <row r="12207" spans="15:16" x14ac:dyDescent="0.15">
      <c r="O12207">
        <v>12206</v>
      </c>
      <c r="P12207" t="str">
        <f>IFERROR(IF(COUNTIF(個人情報!$BI$5:$BI$401,"登録番号" &amp; リスト!O12207)&gt;=1,"",IF(VLOOKUP(O12207,登録者リスト!$A$1:$D$43729,4,FALSE)=基本情報!$D$6,O12207,"")),"")</f>
        <v/>
      </c>
    </row>
    <row r="12208" spans="15:16" x14ac:dyDescent="0.15">
      <c r="O12208">
        <v>12207</v>
      </c>
      <c r="P12208" t="str">
        <f>IFERROR(IF(COUNTIF(個人情報!$BI$5:$BI$401,"登録番号" &amp; リスト!O12208)&gt;=1,"",IF(VLOOKUP(O12208,登録者リスト!$A$1:$D$43729,4,FALSE)=基本情報!$D$6,O12208,"")),"")</f>
        <v/>
      </c>
    </row>
    <row r="12209" spans="15:16" x14ac:dyDescent="0.15">
      <c r="O12209">
        <v>12208</v>
      </c>
      <c r="P12209" t="str">
        <f>IFERROR(IF(COUNTIF(個人情報!$BI$5:$BI$401,"登録番号" &amp; リスト!O12209)&gt;=1,"",IF(VLOOKUP(O12209,登録者リスト!$A$1:$D$43729,4,FALSE)=基本情報!$D$6,O12209,"")),"")</f>
        <v/>
      </c>
    </row>
    <row r="12210" spans="15:16" x14ac:dyDescent="0.15">
      <c r="O12210">
        <v>12209</v>
      </c>
      <c r="P12210" t="str">
        <f>IFERROR(IF(COUNTIF(個人情報!$BI$5:$BI$401,"登録番号" &amp; リスト!O12210)&gt;=1,"",IF(VLOOKUP(O12210,登録者リスト!$A$1:$D$43729,4,FALSE)=基本情報!$D$6,O12210,"")),"")</f>
        <v/>
      </c>
    </row>
    <row r="12211" spans="15:16" x14ac:dyDescent="0.15">
      <c r="O12211">
        <v>12210</v>
      </c>
      <c r="P12211" t="str">
        <f>IFERROR(IF(COUNTIF(個人情報!$BI$5:$BI$401,"登録番号" &amp; リスト!O12211)&gt;=1,"",IF(VLOOKUP(O12211,登録者リスト!$A$1:$D$43729,4,FALSE)=基本情報!$D$6,O12211,"")),"")</f>
        <v/>
      </c>
    </row>
    <row r="12212" spans="15:16" x14ac:dyDescent="0.15">
      <c r="O12212">
        <v>12211</v>
      </c>
      <c r="P12212" t="str">
        <f>IFERROR(IF(COUNTIF(個人情報!$BI$5:$BI$401,"登録番号" &amp; リスト!O12212)&gt;=1,"",IF(VLOOKUP(O12212,登録者リスト!$A$1:$D$43729,4,FALSE)=基本情報!$D$6,O12212,"")),"")</f>
        <v/>
      </c>
    </row>
    <row r="12213" spans="15:16" x14ac:dyDescent="0.15">
      <c r="O12213">
        <v>12212</v>
      </c>
      <c r="P12213" t="str">
        <f>IFERROR(IF(COUNTIF(個人情報!$BI$5:$BI$401,"登録番号" &amp; リスト!O12213)&gt;=1,"",IF(VLOOKUP(O12213,登録者リスト!$A$1:$D$43729,4,FALSE)=基本情報!$D$6,O12213,"")),"")</f>
        <v/>
      </c>
    </row>
    <row r="12214" spans="15:16" x14ac:dyDescent="0.15">
      <c r="O12214">
        <v>12213</v>
      </c>
      <c r="P12214" t="str">
        <f>IFERROR(IF(COUNTIF(個人情報!$BI$5:$BI$401,"登録番号" &amp; リスト!O12214)&gt;=1,"",IF(VLOOKUP(O12214,登録者リスト!$A$1:$D$43729,4,FALSE)=基本情報!$D$6,O12214,"")),"")</f>
        <v/>
      </c>
    </row>
    <row r="12215" spans="15:16" x14ac:dyDescent="0.15">
      <c r="O12215">
        <v>12214</v>
      </c>
      <c r="P12215" t="str">
        <f>IFERROR(IF(COUNTIF(個人情報!$BI$5:$BI$401,"登録番号" &amp; リスト!O12215)&gt;=1,"",IF(VLOOKUP(O12215,登録者リスト!$A$1:$D$43729,4,FALSE)=基本情報!$D$6,O12215,"")),"")</f>
        <v/>
      </c>
    </row>
    <row r="12216" spans="15:16" x14ac:dyDescent="0.15">
      <c r="O12216">
        <v>12215</v>
      </c>
      <c r="P12216" t="str">
        <f>IFERROR(IF(COUNTIF(個人情報!$BI$5:$BI$401,"登録番号" &amp; リスト!O12216)&gt;=1,"",IF(VLOOKUP(O12216,登録者リスト!$A$1:$D$43729,4,FALSE)=基本情報!$D$6,O12216,"")),"")</f>
        <v/>
      </c>
    </row>
    <row r="12217" spans="15:16" x14ac:dyDescent="0.15">
      <c r="O12217">
        <v>12216</v>
      </c>
      <c r="P12217" t="str">
        <f>IFERROR(IF(COUNTIF(個人情報!$BI$5:$BI$401,"登録番号" &amp; リスト!O12217)&gt;=1,"",IF(VLOOKUP(O12217,登録者リスト!$A$1:$D$43729,4,FALSE)=基本情報!$D$6,O12217,"")),"")</f>
        <v/>
      </c>
    </row>
    <row r="12218" spans="15:16" x14ac:dyDescent="0.15">
      <c r="O12218">
        <v>12217</v>
      </c>
      <c r="P12218" t="str">
        <f>IFERROR(IF(COUNTIF(個人情報!$BI$5:$BI$401,"登録番号" &amp; リスト!O12218)&gt;=1,"",IF(VLOOKUP(O12218,登録者リスト!$A$1:$D$43729,4,FALSE)=基本情報!$D$6,O12218,"")),"")</f>
        <v/>
      </c>
    </row>
    <row r="12219" spans="15:16" x14ac:dyDescent="0.15">
      <c r="O12219">
        <v>12218</v>
      </c>
      <c r="P12219" t="str">
        <f>IFERROR(IF(COUNTIF(個人情報!$BI$5:$BI$401,"登録番号" &amp; リスト!O12219)&gt;=1,"",IF(VLOOKUP(O12219,登録者リスト!$A$1:$D$43729,4,FALSE)=基本情報!$D$6,O12219,"")),"")</f>
        <v/>
      </c>
    </row>
    <row r="12220" spans="15:16" x14ac:dyDescent="0.15">
      <c r="O12220">
        <v>12219</v>
      </c>
      <c r="P12220" t="str">
        <f>IFERROR(IF(COUNTIF(個人情報!$BI$5:$BI$401,"登録番号" &amp; リスト!O12220)&gt;=1,"",IF(VLOOKUP(O12220,登録者リスト!$A$1:$D$43729,4,FALSE)=基本情報!$D$6,O12220,"")),"")</f>
        <v/>
      </c>
    </row>
    <row r="12221" spans="15:16" x14ac:dyDescent="0.15">
      <c r="O12221">
        <v>12220</v>
      </c>
      <c r="P12221" t="str">
        <f>IFERROR(IF(COUNTIF(個人情報!$BI$5:$BI$401,"登録番号" &amp; リスト!O12221)&gt;=1,"",IF(VLOOKUP(O12221,登録者リスト!$A$1:$D$43729,4,FALSE)=基本情報!$D$6,O12221,"")),"")</f>
        <v/>
      </c>
    </row>
    <row r="12222" spans="15:16" x14ac:dyDescent="0.15">
      <c r="O12222">
        <v>12221</v>
      </c>
      <c r="P12222" t="str">
        <f>IFERROR(IF(COUNTIF(個人情報!$BI$5:$BI$401,"登録番号" &amp; リスト!O12222)&gt;=1,"",IF(VLOOKUP(O12222,登録者リスト!$A$1:$D$43729,4,FALSE)=基本情報!$D$6,O12222,"")),"")</f>
        <v/>
      </c>
    </row>
    <row r="12223" spans="15:16" x14ac:dyDescent="0.15">
      <c r="O12223">
        <v>12222</v>
      </c>
      <c r="P12223" t="str">
        <f>IFERROR(IF(COUNTIF(個人情報!$BI$5:$BI$401,"登録番号" &amp; リスト!O12223)&gt;=1,"",IF(VLOOKUP(O12223,登録者リスト!$A$1:$D$43729,4,FALSE)=基本情報!$D$6,O12223,"")),"")</f>
        <v/>
      </c>
    </row>
    <row r="12224" spans="15:16" x14ac:dyDescent="0.15">
      <c r="O12224">
        <v>12223</v>
      </c>
      <c r="P12224" t="str">
        <f>IFERROR(IF(COUNTIF(個人情報!$BI$5:$BI$401,"登録番号" &amp; リスト!O12224)&gt;=1,"",IF(VLOOKUP(O12224,登録者リスト!$A$1:$D$43729,4,FALSE)=基本情報!$D$6,O12224,"")),"")</f>
        <v/>
      </c>
    </row>
    <row r="12225" spans="15:16" x14ac:dyDescent="0.15">
      <c r="O12225">
        <v>12224</v>
      </c>
      <c r="P12225" t="str">
        <f>IFERROR(IF(COUNTIF(個人情報!$BI$5:$BI$401,"登録番号" &amp; リスト!O12225)&gt;=1,"",IF(VLOOKUP(O12225,登録者リスト!$A$1:$D$43729,4,FALSE)=基本情報!$D$6,O12225,"")),"")</f>
        <v/>
      </c>
    </row>
    <row r="12226" spans="15:16" x14ac:dyDescent="0.15">
      <c r="O12226">
        <v>12225</v>
      </c>
      <c r="P12226" t="str">
        <f>IFERROR(IF(COUNTIF(個人情報!$BI$5:$BI$401,"登録番号" &amp; リスト!O12226)&gt;=1,"",IF(VLOOKUP(O12226,登録者リスト!$A$1:$D$43729,4,FALSE)=基本情報!$D$6,O12226,"")),"")</f>
        <v/>
      </c>
    </row>
    <row r="12227" spans="15:16" x14ac:dyDescent="0.15">
      <c r="O12227">
        <v>12226</v>
      </c>
      <c r="P12227" t="str">
        <f>IFERROR(IF(COUNTIF(個人情報!$BI$5:$BI$401,"登録番号" &amp; リスト!O12227)&gt;=1,"",IF(VLOOKUP(O12227,登録者リスト!$A$1:$D$43729,4,FALSE)=基本情報!$D$6,O12227,"")),"")</f>
        <v/>
      </c>
    </row>
    <row r="12228" spans="15:16" x14ac:dyDescent="0.15">
      <c r="O12228">
        <v>12227</v>
      </c>
      <c r="P12228" t="str">
        <f>IFERROR(IF(COUNTIF(個人情報!$BI$5:$BI$401,"登録番号" &amp; リスト!O12228)&gt;=1,"",IF(VLOOKUP(O12228,登録者リスト!$A$1:$D$43729,4,FALSE)=基本情報!$D$6,O12228,"")),"")</f>
        <v/>
      </c>
    </row>
    <row r="12229" spans="15:16" x14ac:dyDescent="0.15">
      <c r="O12229">
        <v>12228</v>
      </c>
      <c r="P12229" t="str">
        <f>IFERROR(IF(COUNTIF(個人情報!$BI$5:$BI$401,"登録番号" &amp; リスト!O12229)&gt;=1,"",IF(VLOOKUP(O12229,登録者リスト!$A$1:$D$43729,4,FALSE)=基本情報!$D$6,O12229,"")),"")</f>
        <v/>
      </c>
    </row>
    <row r="12230" spans="15:16" x14ac:dyDescent="0.15">
      <c r="O12230">
        <v>12229</v>
      </c>
      <c r="P12230" t="str">
        <f>IFERROR(IF(COUNTIF(個人情報!$BI$5:$BI$401,"登録番号" &amp; リスト!O12230)&gt;=1,"",IF(VLOOKUP(O12230,登録者リスト!$A$1:$D$43729,4,FALSE)=基本情報!$D$6,O12230,"")),"")</f>
        <v/>
      </c>
    </row>
    <row r="12231" spans="15:16" x14ac:dyDescent="0.15">
      <c r="O12231">
        <v>12230</v>
      </c>
      <c r="P12231" t="str">
        <f>IFERROR(IF(COUNTIF(個人情報!$BI$5:$BI$401,"登録番号" &amp; リスト!O12231)&gt;=1,"",IF(VLOOKUP(O12231,登録者リスト!$A$1:$D$43729,4,FALSE)=基本情報!$D$6,O12231,"")),"")</f>
        <v/>
      </c>
    </row>
    <row r="12232" spans="15:16" x14ac:dyDescent="0.15">
      <c r="O12232">
        <v>12231</v>
      </c>
      <c r="P12232" t="str">
        <f>IFERROR(IF(COUNTIF(個人情報!$BI$5:$BI$401,"登録番号" &amp; リスト!O12232)&gt;=1,"",IF(VLOOKUP(O12232,登録者リスト!$A$1:$D$43729,4,FALSE)=基本情報!$D$6,O12232,"")),"")</f>
        <v/>
      </c>
    </row>
    <row r="12233" spans="15:16" x14ac:dyDescent="0.15">
      <c r="O12233">
        <v>12232</v>
      </c>
      <c r="P12233" t="str">
        <f>IFERROR(IF(COUNTIF(個人情報!$BI$5:$BI$401,"登録番号" &amp; リスト!O12233)&gt;=1,"",IF(VLOOKUP(O12233,登録者リスト!$A$1:$D$43729,4,FALSE)=基本情報!$D$6,O12233,"")),"")</f>
        <v/>
      </c>
    </row>
    <row r="12234" spans="15:16" x14ac:dyDescent="0.15">
      <c r="O12234">
        <v>12233</v>
      </c>
      <c r="P12234" t="str">
        <f>IFERROR(IF(COUNTIF(個人情報!$BI$5:$BI$401,"登録番号" &amp; リスト!O12234)&gt;=1,"",IF(VLOOKUP(O12234,登録者リスト!$A$1:$D$43729,4,FALSE)=基本情報!$D$6,O12234,"")),"")</f>
        <v/>
      </c>
    </row>
    <row r="12235" spans="15:16" x14ac:dyDescent="0.15">
      <c r="O12235">
        <v>12234</v>
      </c>
      <c r="P12235" t="str">
        <f>IFERROR(IF(COUNTIF(個人情報!$BI$5:$BI$401,"登録番号" &amp; リスト!O12235)&gt;=1,"",IF(VLOOKUP(O12235,登録者リスト!$A$1:$D$43729,4,FALSE)=基本情報!$D$6,O12235,"")),"")</f>
        <v/>
      </c>
    </row>
    <row r="12236" spans="15:16" x14ac:dyDescent="0.15">
      <c r="O12236">
        <v>12235</v>
      </c>
      <c r="P12236" t="str">
        <f>IFERROR(IF(COUNTIF(個人情報!$BI$5:$BI$401,"登録番号" &amp; リスト!O12236)&gt;=1,"",IF(VLOOKUP(O12236,登録者リスト!$A$1:$D$43729,4,FALSE)=基本情報!$D$6,O12236,"")),"")</f>
        <v/>
      </c>
    </row>
    <row r="12237" spans="15:16" x14ac:dyDescent="0.15">
      <c r="O12237">
        <v>12236</v>
      </c>
      <c r="P12237" t="str">
        <f>IFERROR(IF(COUNTIF(個人情報!$BI$5:$BI$401,"登録番号" &amp; リスト!O12237)&gt;=1,"",IF(VLOOKUP(O12237,登録者リスト!$A$1:$D$43729,4,FALSE)=基本情報!$D$6,O12237,"")),"")</f>
        <v/>
      </c>
    </row>
    <row r="12238" spans="15:16" x14ac:dyDescent="0.15">
      <c r="O12238">
        <v>12237</v>
      </c>
      <c r="P12238" t="str">
        <f>IFERROR(IF(COUNTIF(個人情報!$BI$5:$BI$401,"登録番号" &amp; リスト!O12238)&gt;=1,"",IF(VLOOKUP(O12238,登録者リスト!$A$1:$D$43729,4,FALSE)=基本情報!$D$6,O12238,"")),"")</f>
        <v/>
      </c>
    </row>
    <row r="12239" spans="15:16" x14ac:dyDescent="0.15">
      <c r="O12239">
        <v>12238</v>
      </c>
      <c r="P12239" t="str">
        <f>IFERROR(IF(COUNTIF(個人情報!$BI$5:$BI$401,"登録番号" &amp; リスト!O12239)&gt;=1,"",IF(VLOOKUP(O12239,登録者リスト!$A$1:$D$43729,4,FALSE)=基本情報!$D$6,O12239,"")),"")</f>
        <v/>
      </c>
    </row>
    <row r="12240" spans="15:16" x14ac:dyDescent="0.15">
      <c r="O12240">
        <v>12239</v>
      </c>
      <c r="P12240" t="str">
        <f>IFERROR(IF(COUNTIF(個人情報!$BI$5:$BI$401,"登録番号" &amp; リスト!O12240)&gt;=1,"",IF(VLOOKUP(O12240,登録者リスト!$A$1:$D$43729,4,FALSE)=基本情報!$D$6,O12240,"")),"")</f>
        <v/>
      </c>
    </row>
    <row r="12241" spans="15:16" x14ac:dyDescent="0.15">
      <c r="O12241">
        <v>12240</v>
      </c>
      <c r="P12241" t="str">
        <f>IFERROR(IF(COUNTIF(個人情報!$BI$5:$BI$401,"登録番号" &amp; リスト!O12241)&gt;=1,"",IF(VLOOKUP(O12241,登録者リスト!$A$1:$D$43729,4,FALSE)=基本情報!$D$6,O12241,"")),"")</f>
        <v/>
      </c>
    </row>
    <row r="12242" spans="15:16" x14ac:dyDescent="0.15">
      <c r="O12242">
        <v>12241</v>
      </c>
      <c r="P12242" t="str">
        <f>IFERROR(IF(COUNTIF(個人情報!$BI$5:$BI$401,"登録番号" &amp; リスト!O12242)&gt;=1,"",IF(VLOOKUP(O12242,登録者リスト!$A$1:$D$43729,4,FALSE)=基本情報!$D$6,O12242,"")),"")</f>
        <v/>
      </c>
    </row>
    <row r="12243" spans="15:16" x14ac:dyDescent="0.15">
      <c r="O12243">
        <v>12242</v>
      </c>
      <c r="P12243" t="str">
        <f>IFERROR(IF(COUNTIF(個人情報!$BI$5:$BI$401,"登録番号" &amp; リスト!O12243)&gt;=1,"",IF(VLOOKUP(O12243,登録者リスト!$A$1:$D$43729,4,FALSE)=基本情報!$D$6,O12243,"")),"")</f>
        <v/>
      </c>
    </row>
    <row r="12244" spans="15:16" x14ac:dyDescent="0.15">
      <c r="O12244">
        <v>12243</v>
      </c>
      <c r="P12244" t="str">
        <f>IFERROR(IF(COUNTIF(個人情報!$BI$5:$BI$401,"登録番号" &amp; リスト!O12244)&gt;=1,"",IF(VLOOKUP(O12244,登録者リスト!$A$1:$D$43729,4,FALSE)=基本情報!$D$6,O12244,"")),"")</f>
        <v/>
      </c>
    </row>
    <row r="12245" spans="15:16" x14ac:dyDescent="0.15">
      <c r="O12245">
        <v>12244</v>
      </c>
      <c r="P12245" t="str">
        <f>IFERROR(IF(COUNTIF(個人情報!$BI$5:$BI$401,"登録番号" &amp; リスト!O12245)&gt;=1,"",IF(VLOOKUP(O12245,登録者リスト!$A$1:$D$43729,4,FALSE)=基本情報!$D$6,O12245,"")),"")</f>
        <v/>
      </c>
    </row>
    <row r="12246" spans="15:16" x14ac:dyDescent="0.15">
      <c r="O12246">
        <v>12245</v>
      </c>
      <c r="P12246" t="str">
        <f>IFERROR(IF(COUNTIF(個人情報!$BI$5:$BI$401,"登録番号" &amp; リスト!O12246)&gt;=1,"",IF(VLOOKUP(O12246,登録者リスト!$A$1:$D$43729,4,FALSE)=基本情報!$D$6,O12246,"")),"")</f>
        <v/>
      </c>
    </row>
    <row r="12247" spans="15:16" x14ac:dyDescent="0.15">
      <c r="O12247">
        <v>12246</v>
      </c>
      <c r="P12247" t="str">
        <f>IFERROR(IF(COUNTIF(個人情報!$BI$5:$BI$401,"登録番号" &amp; リスト!O12247)&gt;=1,"",IF(VLOOKUP(O12247,登録者リスト!$A$1:$D$43729,4,FALSE)=基本情報!$D$6,O12247,"")),"")</f>
        <v/>
      </c>
    </row>
    <row r="12248" spans="15:16" x14ac:dyDescent="0.15">
      <c r="O12248">
        <v>12247</v>
      </c>
      <c r="P12248" t="str">
        <f>IFERROR(IF(COUNTIF(個人情報!$BI$5:$BI$401,"登録番号" &amp; リスト!O12248)&gt;=1,"",IF(VLOOKUP(O12248,登録者リスト!$A$1:$D$43729,4,FALSE)=基本情報!$D$6,O12248,"")),"")</f>
        <v/>
      </c>
    </row>
    <row r="12249" spans="15:16" x14ac:dyDescent="0.15">
      <c r="O12249">
        <v>12248</v>
      </c>
      <c r="P12249" t="str">
        <f>IFERROR(IF(COUNTIF(個人情報!$BI$5:$BI$401,"登録番号" &amp; リスト!O12249)&gt;=1,"",IF(VLOOKUP(O12249,登録者リスト!$A$1:$D$43729,4,FALSE)=基本情報!$D$6,O12249,"")),"")</f>
        <v/>
      </c>
    </row>
    <row r="12250" spans="15:16" x14ac:dyDescent="0.15">
      <c r="O12250">
        <v>12249</v>
      </c>
      <c r="P12250" t="str">
        <f>IFERROR(IF(COUNTIF(個人情報!$BI$5:$BI$401,"登録番号" &amp; リスト!O12250)&gt;=1,"",IF(VLOOKUP(O12250,登録者リスト!$A$1:$D$43729,4,FALSE)=基本情報!$D$6,O12250,"")),"")</f>
        <v/>
      </c>
    </row>
    <row r="12251" spans="15:16" x14ac:dyDescent="0.15">
      <c r="O12251">
        <v>12250</v>
      </c>
      <c r="P12251" t="str">
        <f>IFERROR(IF(COUNTIF(個人情報!$BI$5:$BI$401,"登録番号" &amp; リスト!O12251)&gt;=1,"",IF(VLOOKUP(O12251,登録者リスト!$A$1:$D$43729,4,FALSE)=基本情報!$D$6,O12251,"")),"")</f>
        <v/>
      </c>
    </row>
    <row r="12252" spans="15:16" x14ac:dyDescent="0.15">
      <c r="O12252">
        <v>12251</v>
      </c>
      <c r="P12252" t="str">
        <f>IFERROR(IF(COUNTIF(個人情報!$BI$5:$BI$401,"登録番号" &amp; リスト!O12252)&gt;=1,"",IF(VLOOKUP(O12252,登録者リスト!$A$1:$D$43729,4,FALSE)=基本情報!$D$6,O12252,"")),"")</f>
        <v/>
      </c>
    </row>
    <row r="12253" spans="15:16" x14ac:dyDescent="0.15">
      <c r="O12253">
        <v>12252</v>
      </c>
      <c r="P12253" t="str">
        <f>IFERROR(IF(COUNTIF(個人情報!$BI$5:$BI$401,"登録番号" &amp; リスト!O12253)&gt;=1,"",IF(VLOOKUP(O12253,登録者リスト!$A$1:$D$43729,4,FALSE)=基本情報!$D$6,O12253,"")),"")</f>
        <v/>
      </c>
    </row>
    <row r="12254" spans="15:16" x14ac:dyDescent="0.15">
      <c r="O12254">
        <v>12253</v>
      </c>
      <c r="P12254" t="str">
        <f>IFERROR(IF(COUNTIF(個人情報!$BI$5:$BI$401,"登録番号" &amp; リスト!O12254)&gt;=1,"",IF(VLOOKUP(O12254,登録者リスト!$A$1:$D$43729,4,FALSE)=基本情報!$D$6,O12254,"")),"")</f>
        <v/>
      </c>
    </row>
    <row r="12255" spans="15:16" x14ac:dyDescent="0.15">
      <c r="O12255">
        <v>12254</v>
      </c>
      <c r="P12255" t="str">
        <f>IFERROR(IF(COUNTIF(個人情報!$BI$5:$BI$401,"登録番号" &amp; リスト!O12255)&gt;=1,"",IF(VLOOKUP(O12255,登録者リスト!$A$1:$D$43729,4,FALSE)=基本情報!$D$6,O12255,"")),"")</f>
        <v/>
      </c>
    </row>
    <row r="12256" spans="15:16" x14ac:dyDescent="0.15">
      <c r="O12256">
        <v>12255</v>
      </c>
      <c r="P12256" t="str">
        <f>IFERROR(IF(COUNTIF(個人情報!$BI$5:$BI$401,"登録番号" &amp; リスト!O12256)&gt;=1,"",IF(VLOOKUP(O12256,登録者リスト!$A$1:$D$43729,4,FALSE)=基本情報!$D$6,O12256,"")),"")</f>
        <v/>
      </c>
    </row>
    <row r="12257" spans="15:16" x14ac:dyDescent="0.15">
      <c r="O12257">
        <v>12256</v>
      </c>
      <c r="P12257" t="str">
        <f>IFERROR(IF(COUNTIF(個人情報!$BI$5:$BI$401,"登録番号" &amp; リスト!O12257)&gt;=1,"",IF(VLOOKUP(O12257,登録者リスト!$A$1:$D$43729,4,FALSE)=基本情報!$D$6,O12257,"")),"")</f>
        <v/>
      </c>
    </row>
    <row r="12258" spans="15:16" x14ac:dyDescent="0.15">
      <c r="O12258">
        <v>12257</v>
      </c>
      <c r="P12258" t="str">
        <f>IFERROR(IF(COUNTIF(個人情報!$BI$5:$BI$401,"登録番号" &amp; リスト!O12258)&gt;=1,"",IF(VLOOKUP(O12258,登録者リスト!$A$1:$D$43729,4,FALSE)=基本情報!$D$6,O12258,"")),"")</f>
        <v/>
      </c>
    </row>
    <row r="12259" spans="15:16" x14ac:dyDescent="0.15">
      <c r="O12259">
        <v>12258</v>
      </c>
      <c r="P12259" t="str">
        <f>IFERROR(IF(COUNTIF(個人情報!$BI$5:$BI$401,"登録番号" &amp; リスト!O12259)&gt;=1,"",IF(VLOOKUP(O12259,登録者リスト!$A$1:$D$43729,4,FALSE)=基本情報!$D$6,O12259,"")),"")</f>
        <v/>
      </c>
    </row>
    <row r="12260" spans="15:16" x14ac:dyDescent="0.15">
      <c r="O12260">
        <v>12259</v>
      </c>
      <c r="P12260" t="str">
        <f>IFERROR(IF(COUNTIF(個人情報!$BI$5:$BI$401,"登録番号" &amp; リスト!O12260)&gt;=1,"",IF(VLOOKUP(O12260,登録者リスト!$A$1:$D$43729,4,FALSE)=基本情報!$D$6,O12260,"")),"")</f>
        <v/>
      </c>
    </row>
    <row r="12261" spans="15:16" x14ac:dyDescent="0.15">
      <c r="O12261">
        <v>12260</v>
      </c>
      <c r="P12261" t="str">
        <f>IFERROR(IF(COUNTIF(個人情報!$BI$5:$BI$401,"登録番号" &amp; リスト!O12261)&gt;=1,"",IF(VLOOKUP(O12261,登録者リスト!$A$1:$D$43729,4,FALSE)=基本情報!$D$6,O12261,"")),"")</f>
        <v/>
      </c>
    </row>
    <row r="12262" spans="15:16" x14ac:dyDescent="0.15">
      <c r="O12262">
        <v>12261</v>
      </c>
      <c r="P12262" t="str">
        <f>IFERROR(IF(COUNTIF(個人情報!$BI$5:$BI$401,"登録番号" &amp; リスト!O12262)&gt;=1,"",IF(VLOOKUP(O12262,登録者リスト!$A$1:$D$43729,4,FALSE)=基本情報!$D$6,O12262,"")),"")</f>
        <v/>
      </c>
    </row>
    <row r="12263" spans="15:16" x14ac:dyDescent="0.15">
      <c r="O12263">
        <v>12262</v>
      </c>
      <c r="P12263" t="str">
        <f>IFERROR(IF(COUNTIF(個人情報!$BI$5:$BI$401,"登録番号" &amp; リスト!O12263)&gt;=1,"",IF(VLOOKUP(O12263,登録者リスト!$A$1:$D$43729,4,FALSE)=基本情報!$D$6,O12263,"")),"")</f>
        <v/>
      </c>
    </row>
    <row r="12264" spans="15:16" x14ac:dyDescent="0.15">
      <c r="O12264">
        <v>12263</v>
      </c>
      <c r="P12264" t="str">
        <f>IFERROR(IF(COUNTIF(個人情報!$BI$5:$BI$401,"登録番号" &amp; リスト!O12264)&gt;=1,"",IF(VLOOKUP(O12264,登録者リスト!$A$1:$D$43729,4,FALSE)=基本情報!$D$6,O12264,"")),"")</f>
        <v/>
      </c>
    </row>
    <row r="12265" spans="15:16" x14ac:dyDescent="0.15">
      <c r="O12265">
        <v>12264</v>
      </c>
      <c r="P12265" t="str">
        <f>IFERROR(IF(COUNTIF(個人情報!$BI$5:$BI$401,"登録番号" &amp; リスト!O12265)&gt;=1,"",IF(VLOOKUP(O12265,登録者リスト!$A$1:$D$43729,4,FALSE)=基本情報!$D$6,O12265,"")),"")</f>
        <v/>
      </c>
    </row>
    <row r="12266" spans="15:16" x14ac:dyDescent="0.15">
      <c r="O12266">
        <v>12265</v>
      </c>
      <c r="P12266" t="str">
        <f>IFERROR(IF(COUNTIF(個人情報!$BI$5:$BI$401,"登録番号" &amp; リスト!O12266)&gt;=1,"",IF(VLOOKUP(O12266,登録者リスト!$A$1:$D$43729,4,FALSE)=基本情報!$D$6,O12266,"")),"")</f>
        <v/>
      </c>
    </row>
    <row r="12267" spans="15:16" x14ac:dyDescent="0.15">
      <c r="O12267">
        <v>12266</v>
      </c>
      <c r="P12267" t="str">
        <f>IFERROR(IF(COUNTIF(個人情報!$BI$5:$BI$401,"登録番号" &amp; リスト!O12267)&gt;=1,"",IF(VLOOKUP(O12267,登録者リスト!$A$1:$D$43729,4,FALSE)=基本情報!$D$6,O12267,"")),"")</f>
        <v/>
      </c>
    </row>
    <row r="12268" spans="15:16" x14ac:dyDescent="0.15">
      <c r="O12268">
        <v>12267</v>
      </c>
      <c r="P12268" t="str">
        <f>IFERROR(IF(COUNTIF(個人情報!$BI$5:$BI$401,"登録番号" &amp; リスト!O12268)&gt;=1,"",IF(VLOOKUP(O12268,登録者リスト!$A$1:$D$43729,4,FALSE)=基本情報!$D$6,O12268,"")),"")</f>
        <v/>
      </c>
    </row>
    <row r="12269" spans="15:16" x14ac:dyDescent="0.15">
      <c r="O12269">
        <v>12268</v>
      </c>
      <c r="P12269" t="str">
        <f>IFERROR(IF(COUNTIF(個人情報!$BI$5:$BI$401,"登録番号" &amp; リスト!O12269)&gt;=1,"",IF(VLOOKUP(O12269,登録者リスト!$A$1:$D$43729,4,FALSE)=基本情報!$D$6,O12269,"")),"")</f>
        <v/>
      </c>
    </row>
    <row r="12270" spans="15:16" x14ac:dyDescent="0.15">
      <c r="O12270">
        <v>12269</v>
      </c>
      <c r="P12270" t="str">
        <f>IFERROR(IF(COUNTIF(個人情報!$BI$5:$BI$401,"登録番号" &amp; リスト!O12270)&gt;=1,"",IF(VLOOKUP(O12270,登録者リスト!$A$1:$D$43729,4,FALSE)=基本情報!$D$6,O12270,"")),"")</f>
        <v/>
      </c>
    </row>
    <row r="12271" spans="15:16" x14ac:dyDescent="0.15">
      <c r="O12271">
        <v>12270</v>
      </c>
      <c r="P12271" t="str">
        <f>IFERROR(IF(COUNTIF(個人情報!$BI$5:$BI$401,"登録番号" &amp; リスト!O12271)&gt;=1,"",IF(VLOOKUP(O12271,登録者リスト!$A$1:$D$43729,4,FALSE)=基本情報!$D$6,O12271,"")),"")</f>
        <v/>
      </c>
    </row>
    <row r="12272" spans="15:16" x14ac:dyDescent="0.15">
      <c r="O12272">
        <v>12271</v>
      </c>
      <c r="P12272" t="str">
        <f>IFERROR(IF(COUNTIF(個人情報!$BI$5:$BI$401,"登録番号" &amp; リスト!O12272)&gt;=1,"",IF(VLOOKUP(O12272,登録者リスト!$A$1:$D$43729,4,FALSE)=基本情報!$D$6,O12272,"")),"")</f>
        <v/>
      </c>
    </row>
    <row r="12273" spans="15:16" x14ac:dyDescent="0.15">
      <c r="O12273">
        <v>12272</v>
      </c>
      <c r="P12273" t="str">
        <f>IFERROR(IF(COUNTIF(個人情報!$BI$5:$BI$401,"登録番号" &amp; リスト!O12273)&gt;=1,"",IF(VLOOKUP(O12273,登録者リスト!$A$1:$D$43729,4,FALSE)=基本情報!$D$6,O12273,"")),"")</f>
        <v/>
      </c>
    </row>
    <row r="12274" spans="15:16" x14ac:dyDescent="0.15">
      <c r="O12274">
        <v>12273</v>
      </c>
      <c r="P12274" t="str">
        <f>IFERROR(IF(COUNTIF(個人情報!$BI$5:$BI$401,"登録番号" &amp; リスト!O12274)&gt;=1,"",IF(VLOOKUP(O12274,登録者リスト!$A$1:$D$43729,4,FALSE)=基本情報!$D$6,O12274,"")),"")</f>
        <v/>
      </c>
    </row>
    <row r="12275" spans="15:16" x14ac:dyDescent="0.15">
      <c r="O12275">
        <v>12274</v>
      </c>
      <c r="P12275" t="str">
        <f>IFERROR(IF(COUNTIF(個人情報!$BI$5:$BI$401,"登録番号" &amp; リスト!O12275)&gt;=1,"",IF(VLOOKUP(O12275,登録者リスト!$A$1:$D$43729,4,FALSE)=基本情報!$D$6,O12275,"")),"")</f>
        <v/>
      </c>
    </row>
    <row r="12276" spans="15:16" x14ac:dyDescent="0.15">
      <c r="O12276">
        <v>12275</v>
      </c>
      <c r="P12276" t="str">
        <f>IFERROR(IF(COUNTIF(個人情報!$BI$5:$BI$401,"登録番号" &amp; リスト!O12276)&gt;=1,"",IF(VLOOKUP(O12276,登録者リスト!$A$1:$D$43729,4,FALSE)=基本情報!$D$6,O12276,"")),"")</f>
        <v/>
      </c>
    </row>
    <row r="12277" spans="15:16" x14ac:dyDescent="0.15">
      <c r="O12277">
        <v>12276</v>
      </c>
      <c r="P12277" t="str">
        <f>IFERROR(IF(COUNTIF(個人情報!$BI$5:$BI$401,"登録番号" &amp; リスト!O12277)&gt;=1,"",IF(VLOOKUP(O12277,登録者リスト!$A$1:$D$43729,4,FALSE)=基本情報!$D$6,O12277,"")),"")</f>
        <v/>
      </c>
    </row>
    <row r="12278" spans="15:16" x14ac:dyDescent="0.15">
      <c r="O12278">
        <v>12277</v>
      </c>
      <c r="P12278" t="str">
        <f>IFERROR(IF(COUNTIF(個人情報!$BI$5:$BI$401,"登録番号" &amp; リスト!O12278)&gt;=1,"",IF(VLOOKUP(O12278,登録者リスト!$A$1:$D$43729,4,FALSE)=基本情報!$D$6,O12278,"")),"")</f>
        <v/>
      </c>
    </row>
    <row r="12279" spans="15:16" x14ac:dyDescent="0.15">
      <c r="O12279">
        <v>12278</v>
      </c>
      <c r="P12279" t="str">
        <f>IFERROR(IF(COUNTIF(個人情報!$BI$5:$BI$401,"登録番号" &amp; リスト!O12279)&gt;=1,"",IF(VLOOKUP(O12279,登録者リスト!$A$1:$D$43729,4,FALSE)=基本情報!$D$6,O12279,"")),"")</f>
        <v/>
      </c>
    </row>
    <row r="12280" spans="15:16" x14ac:dyDescent="0.15">
      <c r="O12280">
        <v>12279</v>
      </c>
      <c r="P12280" t="str">
        <f>IFERROR(IF(COUNTIF(個人情報!$BI$5:$BI$401,"登録番号" &amp; リスト!O12280)&gt;=1,"",IF(VLOOKUP(O12280,登録者リスト!$A$1:$D$43729,4,FALSE)=基本情報!$D$6,O12280,"")),"")</f>
        <v/>
      </c>
    </row>
    <row r="12281" spans="15:16" x14ac:dyDescent="0.15">
      <c r="O12281">
        <v>12280</v>
      </c>
      <c r="P12281" t="str">
        <f>IFERROR(IF(COUNTIF(個人情報!$BI$5:$BI$401,"登録番号" &amp; リスト!O12281)&gt;=1,"",IF(VLOOKUP(O12281,登録者リスト!$A$1:$D$43729,4,FALSE)=基本情報!$D$6,O12281,"")),"")</f>
        <v/>
      </c>
    </row>
    <row r="12282" spans="15:16" x14ac:dyDescent="0.15">
      <c r="O12282">
        <v>12281</v>
      </c>
      <c r="P12282" t="str">
        <f>IFERROR(IF(COUNTIF(個人情報!$BI$5:$BI$401,"登録番号" &amp; リスト!O12282)&gt;=1,"",IF(VLOOKUP(O12282,登録者リスト!$A$1:$D$43729,4,FALSE)=基本情報!$D$6,O12282,"")),"")</f>
        <v/>
      </c>
    </row>
    <row r="12283" spans="15:16" x14ac:dyDescent="0.15">
      <c r="O12283">
        <v>12282</v>
      </c>
      <c r="P12283" t="str">
        <f>IFERROR(IF(COUNTIF(個人情報!$BI$5:$BI$401,"登録番号" &amp; リスト!O12283)&gt;=1,"",IF(VLOOKUP(O12283,登録者リスト!$A$1:$D$43729,4,FALSE)=基本情報!$D$6,O12283,"")),"")</f>
        <v/>
      </c>
    </row>
    <row r="12284" spans="15:16" x14ac:dyDescent="0.15">
      <c r="O12284">
        <v>12283</v>
      </c>
      <c r="P12284" t="str">
        <f>IFERROR(IF(COUNTIF(個人情報!$BI$5:$BI$401,"登録番号" &amp; リスト!O12284)&gt;=1,"",IF(VLOOKUP(O12284,登録者リスト!$A$1:$D$43729,4,FALSE)=基本情報!$D$6,O12284,"")),"")</f>
        <v/>
      </c>
    </row>
    <row r="12285" spans="15:16" x14ac:dyDescent="0.15">
      <c r="O12285">
        <v>12284</v>
      </c>
      <c r="P12285" t="str">
        <f>IFERROR(IF(COUNTIF(個人情報!$BI$5:$BI$401,"登録番号" &amp; リスト!O12285)&gt;=1,"",IF(VLOOKUP(O12285,登録者リスト!$A$1:$D$43729,4,FALSE)=基本情報!$D$6,O12285,"")),"")</f>
        <v/>
      </c>
    </row>
    <row r="12286" spans="15:16" x14ac:dyDescent="0.15">
      <c r="O12286">
        <v>12285</v>
      </c>
      <c r="P12286" t="str">
        <f>IFERROR(IF(COUNTIF(個人情報!$BI$5:$BI$401,"登録番号" &amp; リスト!O12286)&gt;=1,"",IF(VLOOKUP(O12286,登録者リスト!$A$1:$D$43729,4,FALSE)=基本情報!$D$6,O12286,"")),"")</f>
        <v/>
      </c>
    </row>
    <row r="12287" spans="15:16" x14ac:dyDescent="0.15">
      <c r="O12287">
        <v>12286</v>
      </c>
      <c r="P12287" t="str">
        <f>IFERROR(IF(COUNTIF(個人情報!$BI$5:$BI$401,"登録番号" &amp; リスト!O12287)&gt;=1,"",IF(VLOOKUP(O12287,登録者リスト!$A$1:$D$43729,4,FALSE)=基本情報!$D$6,O12287,"")),"")</f>
        <v/>
      </c>
    </row>
    <row r="12288" spans="15:16" x14ac:dyDescent="0.15">
      <c r="O12288">
        <v>12287</v>
      </c>
      <c r="P12288" t="str">
        <f>IFERROR(IF(COUNTIF(個人情報!$BI$5:$BI$401,"登録番号" &amp; リスト!O12288)&gt;=1,"",IF(VLOOKUP(O12288,登録者リスト!$A$1:$D$43729,4,FALSE)=基本情報!$D$6,O12288,"")),"")</f>
        <v/>
      </c>
    </row>
    <row r="12289" spans="15:16" x14ac:dyDescent="0.15">
      <c r="O12289">
        <v>12288</v>
      </c>
      <c r="P12289" t="str">
        <f>IFERROR(IF(COUNTIF(個人情報!$BI$5:$BI$401,"登録番号" &amp; リスト!O12289)&gt;=1,"",IF(VLOOKUP(O12289,登録者リスト!$A$1:$D$43729,4,FALSE)=基本情報!$D$6,O12289,"")),"")</f>
        <v/>
      </c>
    </row>
    <row r="12290" spans="15:16" x14ac:dyDescent="0.15">
      <c r="O12290">
        <v>12289</v>
      </c>
      <c r="P12290" t="str">
        <f>IFERROR(IF(COUNTIF(個人情報!$BI$5:$BI$401,"登録番号" &amp; リスト!O12290)&gt;=1,"",IF(VLOOKUP(O12290,登録者リスト!$A$1:$D$43729,4,FALSE)=基本情報!$D$6,O12290,"")),"")</f>
        <v/>
      </c>
    </row>
    <row r="12291" spans="15:16" x14ac:dyDescent="0.15">
      <c r="O12291">
        <v>12290</v>
      </c>
      <c r="P12291" t="str">
        <f>IFERROR(IF(COUNTIF(個人情報!$BI$5:$BI$401,"登録番号" &amp; リスト!O12291)&gt;=1,"",IF(VLOOKUP(O12291,登録者リスト!$A$1:$D$43729,4,FALSE)=基本情報!$D$6,O12291,"")),"")</f>
        <v/>
      </c>
    </row>
    <row r="12292" spans="15:16" x14ac:dyDescent="0.15">
      <c r="O12292">
        <v>12291</v>
      </c>
      <c r="P12292" t="str">
        <f>IFERROR(IF(COUNTIF(個人情報!$BI$5:$BI$401,"登録番号" &amp; リスト!O12292)&gt;=1,"",IF(VLOOKUP(O12292,登録者リスト!$A$1:$D$43729,4,FALSE)=基本情報!$D$6,O12292,"")),"")</f>
        <v/>
      </c>
    </row>
    <row r="12293" spans="15:16" x14ac:dyDescent="0.15">
      <c r="O12293">
        <v>12292</v>
      </c>
      <c r="P12293" t="str">
        <f>IFERROR(IF(COUNTIF(個人情報!$BI$5:$BI$401,"登録番号" &amp; リスト!O12293)&gt;=1,"",IF(VLOOKUP(O12293,登録者リスト!$A$1:$D$43729,4,FALSE)=基本情報!$D$6,O12293,"")),"")</f>
        <v/>
      </c>
    </row>
    <row r="12294" spans="15:16" x14ac:dyDescent="0.15">
      <c r="O12294">
        <v>12293</v>
      </c>
      <c r="P12294" t="str">
        <f>IFERROR(IF(COUNTIF(個人情報!$BI$5:$BI$401,"登録番号" &amp; リスト!O12294)&gt;=1,"",IF(VLOOKUP(O12294,登録者リスト!$A$1:$D$43729,4,FALSE)=基本情報!$D$6,O12294,"")),"")</f>
        <v/>
      </c>
    </row>
    <row r="12295" spans="15:16" x14ac:dyDescent="0.15">
      <c r="O12295">
        <v>12294</v>
      </c>
      <c r="P12295" t="str">
        <f>IFERROR(IF(COUNTIF(個人情報!$BI$5:$BI$401,"登録番号" &amp; リスト!O12295)&gt;=1,"",IF(VLOOKUP(O12295,登録者リスト!$A$1:$D$43729,4,FALSE)=基本情報!$D$6,O12295,"")),"")</f>
        <v/>
      </c>
    </row>
    <row r="12296" spans="15:16" x14ac:dyDescent="0.15">
      <c r="O12296">
        <v>12295</v>
      </c>
      <c r="P12296" t="str">
        <f>IFERROR(IF(COUNTIF(個人情報!$BI$5:$BI$401,"登録番号" &amp; リスト!O12296)&gt;=1,"",IF(VLOOKUP(O12296,登録者リスト!$A$1:$D$43729,4,FALSE)=基本情報!$D$6,O12296,"")),"")</f>
        <v/>
      </c>
    </row>
    <row r="12297" spans="15:16" x14ac:dyDescent="0.15">
      <c r="O12297">
        <v>12296</v>
      </c>
      <c r="P12297" t="str">
        <f>IFERROR(IF(COUNTIF(個人情報!$BI$5:$BI$401,"登録番号" &amp; リスト!O12297)&gt;=1,"",IF(VLOOKUP(O12297,登録者リスト!$A$1:$D$43729,4,FALSE)=基本情報!$D$6,O12297,"")),"")</f>
        <v/>
      </c>
    </row>
    <row r="12298" spans="15:16" x14ac:dyDescent="0.15">
      <c r="O12298">
        <v>12297</v>
      </c>
      <c r="P12298" t="str">
        <f>IFERROR(IF(COUNTIF(個人情報!$BI$5:$BI$401,"登録番号" &amp; リスト!O12298)&gt;=1,"",IF(VLOOKUP(O12298,登録者リスト!$A$1:$D$43729,4,FALSE)=基本情報!$D$6,O12298,"")),"")</f>
        <v/>
      </c>
    </row>
    <row r="12299" spans="15:16" x14ac:dyDescent="0.15">
      <c r="O12299">
        <v>12298</v>
      </c>
      <c r="P12299" t="str">
        <f>IFERROR(IF(COUNTIF(個人情報!$BI$5:$BI$401,"登録番号" &amp; リスト!O12299)&gt;=1,"",IF(VLOOKUP(O12299,登録者リスト!$A$1:$D$43729,4,FALSE)=基本情報!$D$6,O12299,"")),"")</f>
        <v/>
      </c>
    </row>
    <row r="12300" spans="15:16" x14ac:dyDescent="0.15">
      <c r="O12300">
        <v>12299</v>
      </c>
      <c r="P12300" t="str">
        <f>IFERROR(IF(COUNTIF(個人情報!$BI$5:$BI$401,"登録番号" &amp; リスト!O12300)&gt;=1,"",IF(VLOOKUP(O12300,登録者リスト!$A$1:$D$43729,4,FALSE)=基本情報!$D$6,O12300,"")),"")</f>
        <v/>
      </c>
    </row>
    <row r="12301" spans="15:16" x14ac:dyDescent="0.15">
      <c r="O12301">
        <v>12300</v>
      </c>
      <c r="P12301" t="str">
        <f>IFERROR(IF(COUNTIF(個人情報!$BI$5:$BI$401,"登録番号" &amp; リスト!O12301)&gt;=1,"",IF(VLOOKUP(O12301,登録者リスト!$A$1:$D$43729,4,FALSE)=基本情報!$D$6,O12301,"")),"")</f>
        <v/>
      </c>
    </row>
    <row r="12302" spans="15:16" x14ac:dyDescent="0.15">
      <c r="O12302">
        <v>12301</v>
      </c>
      <c r="P12302" t="str">
        <f>IFERROR(IF(COUNTIF(個人情報!$BI$5:$BI$401,"登録番号" &amp; リスト!O12302)&gt;=1,"",IF(VLOOKUP(O12302,登録者リスト!$A$1:$D$43729,4,FALSE)=基本情報!$D$6,O12302,"")),"")</f>
        <v/>
      </c>
    </row>
    <row r="12303" spans="15:16" x14ac:dyDescent="0.15">
      <c r="O12303">
        <v>12302</v>
      </c>
      <c r="P12303" t="str">
        <f>IFERROR(IF(COUNTIF(個人情報!$BI$5:$BI$401,"登録番号" &amp; リスト!O12303)&gt;=1,"",IF(VLOOKUP(O12303,登録者リスト!$A$1:$D$43729,4,FALSE)=基本情報!$D$6,O12303,"")),"")</f>
        <v/>
      </c>
    </row>
    <row r="12304" spans="15:16" x14ac:dyDescent="0.15">
      <c r="O12304">
        <v>12303</v>
      </c>
      <c r="P12304" t="str">
        <f>IFERROR(IF(COUNTIF(個人情報!$BI$5:$BI$401,"登録番号" &amp; リスト!O12304)&gt;=1,"",IF(VLOOKUP(O12304,登録者リスト!$A$1:$D$43729,4,FALSE)=基本情報!$D$6,O12304,"")),"")</f>
        <v/>
      </c>
    </row>
    <row r="12305" spans="15:16" x14ac:dyDescent="0.15">
      <c r="O12305">
        <v>12304</v>
      </c>
      <c r="P12305" t="str">
        <f>IFERROR(IF(COUNTIF(個人情報!$BI$5:$BI$401,"登録番号" &amp; リスト!O12305)&gt;=1,"",IF(VLOOKUP(O12305,登録者リスト!$A$1:$D$43729,4,FALSE)=基本情報!$D$6,O12305,"")),"")</f>
        <v/>
      </c>
    </row>
    <row r="12306" spans="15:16" x14ac:dyDescent="0.15">
      <c r="O12306">
        <v>12305</v>
      </c>
      <c r="P12306" t="str">
        <f>IFERROR(IF(COUNTIF(個人情報!$BI$5:$BI$401,"登録番号" &amp; リスト!O12306)&gt;=1,"",IF(VLOOKUP(O12306,登録者リスト!$A$1:$D$43729,4,FALSE)=基本情報!$D$6,O12306,"")),"")</f>
        <v/>
      </c>
    </row>
    <row r="12307" spans="15:16" x14ac:dyDescent="0.15">
      <c r="O12307">
        <v>12306</v>
      </c>
      <c r="P12307" t="str">
        <f>IFERROR(IF(COUNTIF(個人情報!$BI$5:$BI$401,"登録番号" &amp; リスト!O12307)&gt;=1,"",IF(VLOOKUP(O12307,登録者リスト!$A$1:$D$43729,4,FALSE)=基本情報!$D$6,O12307,"")),"")</f>
        <v/>
      </c>
    </row>
    <row r="12308" spans="15:16" x14ac:dyDescent="0.15">
      <c r="O12308">
        <v>12307</v>
      </c>
      <c r="P12308" t="str">
        <f>IFERROR(IF(COUNTIF(個人情報!$BI$5:$BI$401,"登録番号" &amp; リスト!O12308)&gt;=1,"",IF(VLOOKUP(O12308,登録者リスト!$A$1:$D$43729,4,FALSE)=基本情報!$D$6,O12308,"")),"")</f>
        <v/>
      </c>
    </row>
    <row r="12309" spans="15:16" x14ac:dyDescent="0.15">
      <c r="O12309">
        <v>12308</v>
      </c>
      <c r="P12309" t="str">
        <f>IFERROR(IF(COUNTIF(個人情報!$BI$5:$BI$401,"登録番号" &amp; リスト!O12309)&gt;=1,"",IF(VLOOKUP(O12309,登録者リスト!$A$1:$D$43729,4,FALSE)=基本情報!$D$6,O12309,"")),"")</f>
        <v/>
      </c>
    </row>
    <row r="12310" spans="15:16" x14ac:dyDescent="0.15">
      <c r="O12310">
        <v>12309</v>
      </c>
      <c r="P12310" t="str">
        <f>IFERROR(IF(COUNTIF(個人情報!$BI$5:$BI$401,"登録番号" &amp; リスト!O12310)&gt;=1,"",IF(VLOOKUP(O12310,登録者リスト!$A$1:$D$43729,4,FALSE)=基本情報!$D$6,O12310,"")),"")</f>
        <v/>
      </c>
    </row>
    <row r="12311" spans="15:16" x14ac:dyDescent="0.15">
      <c r="O12311">
        <v>12310</v>
      </c>
      <c r="P12311" t="str">
        <f>IFERROR(IF(COUNTIF(個人情報!$BI$5:$BI$401,"登録番号" &amp; リスト!O12311)&gt;=1,"",IF(VLOOKUP(O12311,登録者リスト!$A$1:$D$43729,4,FALSE)=基本情報!$D$6,O12311,"")),"")</f>
        <v/>
      </c>
    </row>
    <row r="12312" spans="15:16" x14ac:dyDescent="0.15">
      <c r="O12312">
        <v>12311</v>
      </c>
      <c r="P12312" t="str">
        <f>IFERROR(IF(COUNTIF(個人情報!$BI$5:$BI$401,"登録番号" &amp; リスト!O12312)&gt;=1,"",IF(VLOOKUP(O12312,登録者リスト!$A$1:$D$43729,4,FALSE)=基本情報!$D$6,O12312,"")),"")</f>
        <v/>
      </c>
    </row>
    <row r="12313" spans="15:16" x14ac:dyDescent="0.15">
      <c r="O12313">
        <v>12312</v>
      </c>
      <c r="P12313" t="str">
        <f>IFERROR(IF(COUNTIF(個人情報!$BI$5:$BI$401,"登録番号" &amp; リスト!O12313)&gt;=1,"",IF(VLOOKUP(O12313,登録者リスト!$A$1:$D$43729,4,FALSE)=基本情報!$D$6,O12313,"")),"")</f>
        <v/>
      </c>
    </row>
    <row r="12314" spans="15:16" x14ac:dyDescent="0.15">
      <c r="O12314">
        <v>12313</v>
      </c>
      <c r="P12314" t="str">
        <f>IFERROR(IF(COUNTIF(個人情報!$BI$5:$BI$401,"登録番号" &amp; リスト!O12314)&gt;=1,"",IF(VLOOKUP(O12314,登録者リスト!$A$1:$D$43729,4,FALSE)=基本情報!$D$6,O12314,"")),"")</f>
        <v/>
      </c>
    </row>
    <row r="12315" spans="15:16" x14ac:dyDescent="0.15">
      <c r="O12315">
        <v>12314</v>
      </c>
      <c r="P12315" t="str">
        <f>IFERROR(IF(COUNTIF(個人情報!$BI$5:$BI$401,"登録番号" &amp; リスト!O12315)&gt;=1,"",IF(VLOOKUP(O12315,登録者リスト!$A$1:$D$43729,4,FALSE)=基本情報!$D$6,O12315,"")),"")</f>
        <v/>
      </c>
    </row>
    <row r="12316" spans="15:16" x14ac:dyDescent="0.15">
      <c r="O12316">
        <v>12315</v>
      </c>
      <c r="P12316" t="str">
        <f>IFERROR(IF(COUNTIF(個人情報!$BI$5:$BI$401,"登録番号" &amp; リスト!O12316)&gt;=1,"",IF(VLOOKUP(O12316,登録者リスト!$A$1:$D$43729,4,FALSE)=基本情報!$D$6,O12316,"")),"")</f>
        <v/>
      </c>
    </row>
    <row r="12317" spans="15:16" x14ac:dyDescent="0.15">
      <c r="O12317">
        <v>12316</v>
      </c>
      <c r="P12317" t="str">
        <f>IFERROR(IF(COUNTIF(個人情報!$BI$5:$BI$401,"登録番号" &amp; リスト!O12317)&gt;=1,"",IF(VLOOKUP(O12317,登録者リスト!$A$1:$D$43729,4,FALSE)=基本情報!$D$6,O12317,"")),"")</f>
        <v/>
      </c>
    </row>
    <row r="12318" spans="15:16" x14ac:dyDescent="0.15">
      <c r="O12318">
        <v>12317</v>
      </c>
      <c r="P12318" t="str">
        <f>IFERROR(IF(COUNTIF(個人情報!$BI$5:$BI$401,"登録番号" &amp; リスト!O12318)&gt;=1,"",IF(VLOOKUP(O12318,登録者リスト!$A$1:$D$43729,4,FALSE)=基本情報!$D$6,O12318,"")),"")</f>
        <v/>
      </c>
    </row>
    <row r="12319" spans="15:16" x14ac:dyDescent="0.15">
      <c r="O12319">
        <v>12318</v>
      </c>
      <c r="P12319" t="str">
        <f>IFERROR(IF(COUNTIF(個人情報!$BI$5:$BI$401,"登録番号" &amp; リスト!O12319)&gt;=1,"",IF(VLOOKUP(O12319,登録者リスト!$A$1:$D$43729,4,FALSE)=基本情報!$D$6,O12319,"")),"")</f>
        <v/>
      </c>
    </row>
    <row r="12320" spans="15:16" x14ac:dyDescent="0.15">
      <c r="O12320">
        <v>12319</v>
      </c>
      <c r="P12320" t="str">
        <f>IFERROR(IF(COUNTIF(個人情報!$BI$5:$BI$401,"登録番号" &amp; リスト!O12320)&gt;=1,"",IF(VLOOKUP(O12320,登録者リスト!$A$1:$D$43729,4,FALSE)=基本情報!$D$6,O12320,"")),"")</f>
        <v/>
      </c>
    </row>
    <row r="12321" spans="15:16" x14ac:dyDescent="0.15">
      <c r="O12321">
        <v>12320</v>
      </c>
      <c r="P12321" t="str">
        <f>IFERROR(IF(COUNTIF(個人情報!$BI$5:$BI$401,"登録番号" &amp; リスト!O12321)&gt;=1,"",IF(VLOOKUP(O12321,登録者リスト!$A$1:$D$43729,4,FALSE)=基本情報!$D$6,O12321,"")),"")</f>
        <v/>
      </c>
    </row>
    <row r="12322" spans="15:16" x14ac:dyDescent="0.15">
      <c r="O12322">
        <v>12321</v>
      </c>
      <c r="P12322" t="str">
        <f>IFERROR(IF(COUNTIF(個人情報!$BI$5:$BI$401,"登録番号" &amp; リスト!O12322)&gt;=1,"",IF(VLOOKUP(O12322,登録者リスト!$A$1:$D$43729,4,FALSE)=基本情報!$D$6,O12322,"")),"")</f>
        <v/>
      </c>
    </row>
    <row r="12323" spans="15:16" x14ac:dyDescent="0.15">
      <c r="O12323">
        <v>12322</v>
      </c>
      <c r="P12323" t="str">
        <f>IFERROR(IF(COUNTIF(個人情報!$BI$5:$BI$401,"登録番号" &amp; リスト!O12323)&gt;=1,"",IF(VLOOKUP(O12323,登録者リスト!$A$1:$D$43729,4,FALSE)=基本情報!$D$6,O12323,"")),"")</f>
        <v/>
      </c>
    </row>
    <row r="12324" spans="15:16" x14ac:dyDescent="0.15">
      <c r="O12324">
        <v>12323</v>
      </c>
      <c r="P12324" t="str">
        <f>IFERROR(IF(COUNTIF(個人情報!$BI$5:$BI$401,"登録番号" &amp; リスト!O12324)&gt;=1,"",IF(VLOOKUP(O12324,登録者リスト!$A$1:$D$43729,4,FALSE)=基本情報!$D$6,O12324,"")),"")</f>
        <v/>
      </c>
    </row>
    <row r="12325" spans="15:16" x14ac:dyDescent="0.15">
      <c r="O12325">
        <v>12324</v>
      </c>
      <c r="P12325" t="str">
        <f>IFERROR(IF(COUNTIF(個人情報!$BI$5:$BI$401,"登録番号" &amp; リスト!O12325)&gt;=1,"",IF(VLOOKUP(O12325,登録者リスト!$A$1:$D$43729,4,FALSE)=基本情報!$D$6,O12325,"")),"")</f>
        <v/>
      </c>
    </row>
    <row r="12326" spans="15:16" x14ac:dyDescent="0.15">
      <c r="O12326">
        <v>12325</v>
      </c>
      <c r="P12326" t="str">
        <f>IFERROR(IF(COUNTIF(個人情報!$BI$5:$BI$401,"登録番号" &amp; リスト!O12326)&gt;=1,"",IF(VLOOKUP(O12326,登録者リスト!$A$1:$D$43729,4,FALSE)=基本情報!$D$6,O12326,"")),"")</f>
        <v/>
      </c>
    </row>
    <row r="12327" spans="15:16" x14ac:dyDescent="0.15">
      <c r="O12327">
        <v>12326</v>
      </c>
      <c r="P12327" t="str">
        <f>IFERROR(IF(COUNTIF(個人情報!$BI$5:$BI$401,"登録番号" &amp; リスト!O12327)&gt;=1,"",IF(VLOOKUP(O12327,登録者リスト!$A$1:$D$43729,4,FALSE)=基本情報!$D$6,O12327,"")),"")</f>
        <v/>
      </c>
    </row>
    <row r="12328" spans="15:16" x14ac:dyDescent="0.15">
      <c r="O12328">
        <v>12327</v>
      </c>
      <c r="P12328" t="str">
        <f>IFERROR(IF(COUNTIF(個人情報!$BI$5:$BI$401,"登録番号" &amp; リスト!O12328)&gt;=1,"",IF(VLOOKUP(O12328,登録者リスト!$A$1:$D$43729,4,FALSE)=基本情報!$D$6,O12328,"")),"")</f>
        <v/>
      </c>
    </row>
    <row r="12329" spans="15:16" x14ac:dyDescent="0.15">
      <c r="O12329">
        <v>12328</v>
      </c>
      <c r="P12329" t="str">
        <f>IFERROR(IF(COUNTIF(個人情報!$BI$5:$BI$401,"登録番号" &amp; リスト!O12329)&gt;=1,"",IF(VLOOKUP(O12329,登録者リスト!$A$1:$D$43729,4,FALSE)=基本情報!$D$6,O12329,"")),"")</f>
        <v/>
      </c>
    </row>
    <row r="12330" spans="15:16" x14ac:dyDescent="0.15">
      <c r="O12330">
        <v>12329</v>
      </c>
      <c r="P12330" t="str">
        <f>IFERROR(IF(COUNTIF(個人情報!$BI$5:$BI$401,"登録番号" &amp; リスト!O12330)&gt;=1,"",IF(VLOOKUP(O12330,登録者リスト!$A$1:$D$43729,4,FALSE)=基本情報!$D$6,O12330,"")),"")</f>
        <v/>
      </c>
    </row>
    <row r="12331" spans="15:16" x14ac:dyDescent="0.15">
      <c r="O12331">
        <v>12330</v>
      </c>
      <c r="P12331" t="str">
        <f>IFERROR(IF(COUNTIF(個人情報!$BI$5:$BI$401,"登録番号" &amp; リスト!O12331)&gt;=1,"",IF(VLOOKUP(O12331,登録者リスト!$A$1:$D$43729,4,FALSE)=基本情報!$D$6,O12331,"")),"")</f>
        <v/>
      </c>
    </row>
    <row r="12332" spans="15:16" x14ac:dyDescent="0.15">
      <c r="O12332">
        <v>12331</v>
      </c>
      <c r="P12332" t="str">
        <f>IFERROR(IF(COUNTIF(個人情報!$BI$5:$BI$401,"登録番号" &amp; リスト!O12332)&gt;=1,"",IF(VLOOKUP(O12332,登録者リスト!$A$1:$D$43729,4,FALSE)=基本情報!$D$6,O12332,"")),"")</f>
        <v/>
      </c>
    </row>
    <row r="12333" spans="15:16" x14ac:dyDescent="0.15">
      <c r="O12333">
        <v>12332</v>
      </c>
      <c r="P12333" t="str">
        <f>IFERROR(IF(COUNTIF(個人情報!$BI$5:$BI$401,"登録番号" &amp; リスト!O12333)&gt;=1,"",IF(VLOOKUP(O12333,登録者リスト!$A$1:$D$43729,4,FALSE)=基本情報!$D$6,O12333,"")),"")</f>
        <v/>
      </c>
    </row>
    <row r="12334" spans="15:16" x14ac:dyDescent="0.15">
      <c r="O12334">
        <v>12333</v>
      </c>
      <c r="P12334" t="str">
        <f>IFERROR(IF(COUNTIF(個人情報!$BI$5:$BI$401,"登録番号" &amp; リスト!O12334)&gt;=1,"",IF(VLOOKUP(O12334,登録者リスト!$A$1:$D$43729,4,FALSE)=基本情報!$D$6,O12334,"")),"")</f>
        <v/>
      </c>
    </row>
    <row r="12335" spans="15:16" x14ac:dyDescent="0.15">
      <c r="O12335">
        <v>12334</v>
      </c>
      <c r="P12335" t="str">
        <f>IFERROR(IF(COUNTIF(個人情報!$BI$5:$BI$401,"登録番号" &amp; リスト!O12335)&gt;=1,"",IF(VLOOKUP(O12335,登録者リスト!$A$1:$D$43729,4,FALSE)=基本情報!$D$6,O12335,"")),"")</f>
        <v/>
      </c>
    </row>
    <row r="12336" spans="15:16" x14ac:dyDescent="0.15">
      <c r="O12336">
        <v>12335</v>
      </c>
      <c r="P12336" t="str">
        <f>IFERROR(IF(COUNTIF(個人情報!$BI$5:$BI$401,"登録番号" &amp; リスト!O12336)&gt;=1,"",IF(VLOOKUP(O12336,登録者リスト!$A$1:$D$43729,4,FALSE)=基本情報!$D$6,O12336,"")),"")</f>
        <v/>
      </c>
    </row>
    <row r="12337" spans="15:16" x14ac:dyDescent="0.15">
      <c r="O12337">
        <v>12336</v>
      </c>
      <c r="P12337" t="str">
        <f>IFERROR(IF(COUNTIF(個人情報!$BI$5:$BI$401,"登録番号" &amp; リスト!O12337)&gt;=1,"",IF(VLOOKUP(O12337,登録者リスト!$A$1:$D$43729,4,FALSE)=基本情報!$D$6,O12337,"")),"")</f>
        <v/>
      </c>
    </row>
    <row r="12338" spans="15:16" x14ac:dyDescent="0.15">
      <c r="O12338">
        <v>12337</v>
      </c>
      <c r="P12338" t="str">
        <f>IFERROR(IF(COUNTIF(個人情報!$BI$5:$BI$401,"登録番号" &amp; リスト!O12338)&gt;=1,"",IF(VLOOKUP(O12338,登録者リスト!$A$1:$D$43729,4,FALSE)=基本情報!$D$6,O12338,"")),"")</f>
        <v/>
      </c>
    </row>
    <row r="12339" spans="15:16" x14ac:dyDescent="0.15">
      <c r="O12339">
        <v>12338</v>
      </c>
      <c r="P12339" t="str">
        <f>IFERROR(IF(COUNTIF(個人情報!$BI$5:$BI$401,"登録番号" &amp; リスト!O12339)&gt;=1,"",IF(VLOOKUP(O12339,登録者リスト!$A$1:$D$43729,4,FALSE)=基本情報!$D$6,O12339,"")),"")</f>
        <v/>
      </c>
    </row>
    <row r="12340" spans="15:16" x14ac:dyDescent="0.15">
      <c r="O12340">
        <v>12339</v>
      </c>
      <c r="P12340" t="str">
        <f>IFERROR(IF(COUNTIF(個人情報!$BI$5:$BI$401,"登録番号" &amp; リスト!O12340)&gt;=1,"",IF(VLOOKUP(O12340,登録者リスト!$A$1:$D$43729,4,FALSE)=基本情報!$D$6,O12340,"")),"")</f>
        <v/>
      </c>
    </row>
    <row r="12341" spans="15:16" x14ac:dyDescent="0.15">
      <c r="O12341">
        <v>12340</v>
      </c>
      <c r="P12341" t="str">
        <f>IFERROR(IF(COUNTIF(個人情報!$BI$5:$BI$401,"登録番号" &amp; リスト!O12341)&gt;=1,"",IF(VLOOKUP(O12341,登録者リスト!$A$1:$D$43729,4,FALSE)=基本情報!$D$6,O12341,"")),"")</f>
        <v/>
      </c>
    </row>
    <row r="12342" spans="15:16" x14ac:dyDescent="0.15">
      <c r="O12342">
        <v>12341</v>
      </c>
      <c r="P12342" t="str">
        <f>IFERROR(IF(COUNTIF(個人情報!$BI$5:$BI$401,"登録番号" &amp; リスト!O12342)&gt;=1,"",IF(VLOOKUP(O12342,登録者リスト!$A$1:$D$43729,4,FALSE)=基本情報!$D$6,O12342,"")),"")</f>
        <v/>
      </c>
    </row>
    <row r="12343" spans="15:16" x14ac:dyDescent="0.15">
      <c r="O12343">
        <v>12342</v>
      </c>
      <c r="P12343" t="str">
        <f>IFERROR(IF(COUNTIF(個人情報!$BI$5:$BI$401,"登録番号" &amp; リスト!O12343)&gt;=1,"",IF(VLOOKUP(O12343,登録者リスト!$A$1:$D$43729,4,FALSE)=基本情報!$D$6,O12343,"")),"")</f>
        <v/>
      </c>
    </row>
    <row r="12344" spans="15:16" x14ac:dyDescent="0.15">
      <c r="O12344">
        <v>12343</v>
      </c>
      <c r="P12344" t="str">
        <f>IFERROR(IF(COUNTIF(個人情報!$BI$5:$BI$401,"登録番号" &amp; リスト!O12344)&gt;=1,"",IF(VLOOKUP(O12344,登録者リスト!$A$1:$D$43729,4,FALSE)=基本情報!$D$6,O12344,"")),"")</f>
        <v/>
      </c>
    </row>
    <row r="12345" spans="15:16" x14ac:dyDescent="0.15">
      <c r="O12345">
        <v>12344</v>
      </c>
      <c r="P12345" t="str">
        <f>IFERROR(IF(COUNTIF(個人情報!$BI$5:$BI$401,"登録番号" &amp; リスト!O12345)&gt;=1,"",IF(VLOOKUP(O12345,登録者リスト!$A$1:$D$43729,4,FALSE)=基本情報!$D$6,O12345,"")),"")</f>
        <v/>
      </c>
    </row>
    <row r="12346" spans="15:16" x14ac:dyDescent="0.15">
      <c r="O12346">
        <v>12345</v>
      </c>
      <c r="P12346" t="str">
        <f>IFERROR(IF(COUNTIF(個人情報!$BI$5:$BI$401,"登録番号" &amp; リスト!O12346)&gt;=1,"",IF(VLOOKUP(O12346,登録者リスト!$A$1:$D$43729,4,FALSE)=基本情報!$D$6,O12346,"")),"")</f>
        <v/>
      </c>
    </row>
    <row r="12347" spans="15:16" x14ac:dyDescent="0.15">
      <c r="O12347">
        <v>12346</v>
      </c>
      <c r="P12347" t="str">
        <f>IFERROR(IF(COUNTIF(個人情報!$BI$5:$BI$401,"登録番号" &amp; リスト!O12347)&gt;=1,"",IF(VLOOKUP(O12347,登録者リスト!$A$1:$D$43729,4,FALSE)=基本情報!$D$6,O12347,"")),"")</f>
        <v/>
      </c>
    </row>
    <row r="12348" spans="15:16" x14ac:dyDescent="0.15">
      <c r="O12348">
        <v>12347</v>
      </c>
      <c r="P12348" t="str">
        <f>IFERROR(IF(COUNTIF(個人情報!$BI$5:$BI$401,"登録番号" &amp; リスト!O12348)&gt;=1,"",IF(VLOOKUP(O12348,登録者リスト!$A$1:$D$43729,4,FALSE)=基本情報!$D$6,O12348,"")),"")</f>
        <v/>
      </c>
    </row>
    <row r="12349" spans="15:16" x14ac:dyDescent="0.15">
      <c r="O12349">
        <v>12348</v>
      </c>
      <c r="P12349" t="str">
        <f>IFERROR(IF(COUNTIF(個人情報!$BI$5:$BI$401,"登録番号" &amp; リスト!O12349)&gt;=1,"",IF(VLOOKUP(O12349,登録者リスト!$A$1:$D$43729,4,FALSE)=基本情報!$D$6,O12349,"")),"")</f>
        <v/>
      </c>
    </row>
    <row r="12350" spans="15:16" x14ac:dyDescent="0.15">
      <c r="O12350">
        <v>12349</v>
      </c>
      <c r="P12350" t="str">
        <f>IFERROR(IF(COUNTIF(個人情報!$BI$5:$BI$401,"登録番号" &amp; リスト!O12350)&gt;=1,"",IF(VLOOKUP(O12350,登録者リスト!$A$1:$D$43729,4,FALSE)=基本情報!$D$6,O12350,"")),"")</f>
        <v/>
      </c>
    </row>
    <row r="12351" spans="15:16" x14ac:dyDescent="0.15">
      <c r="O12351">
        <v>12350</v>
      </c>
      <c r="P12351" t="str">
        <f>IFERROR(IF(COUNTIF(個人情報!$BI$5:$BI$401,"登録番号" &amp; リスト!O12351)&gt;=1,"",IF(VLOOKUP(O12351,登録者リスト!$A$1:$D$43729,4,FALSE)=基本情報!$D$6,O12351,"")),"")</f>
        <v/>
      </c>
    </row>
    <row r="12352" spans="15:16" x14ac:dyDescent="0.15">
      <c r="O12352">
        <v>12351</v>
      </c>
      <c r="P12352" t="str">
        <f>IFERROR(IF(COUNTIF(個人情報!$BI$5:$BI$401,"登録番号" &amp; リスト!O12352)&gt;=1,"",IF(VLOOKUP(O12352,登録者リスト!$A$1:$D$43729,4,FALSE)=基本情報!$D$6,O12352,"")),"")</f>
        <v/>
      </c>
    </row>
    <row r="12353" spans="15:16" x14ac:dyDescent="0.15">
      <c r="O12353">
        <v>12352</v>
      </c>
      <c r="P12353" t="str">
        <f>IFERROR(IF(COUNTIF(個人情報!$BI$5:$BI$401,"登録番号" &amp; リスト!O12353)&gt;=1,"",IF(VLOOKUP(O12353,登録者リスト!$A$1:$D$43729,4,FALSE)=基本情報!$D$6,O12353,"")),"")</f>
        <v/>
      </c>
    </row>
    <row r="12354" spans="15:16" x14ac:dyDescent="0.15">
      <c r="O12354">
        <v>12353</v>
      </c>
      <c r="P12354" t="str">
        <f>IFERROR(IF(COUNTIF(個人情報!$BI$5:$BI$401,"登録番号" &amp; リスト!O12354)&gt;=1,"",IF(VLOOKUP(O12354,登録者リスト!$A$1:$D$43729,4,FALSE)=基本情報!$D$6,O12354,"")),"")</f>
        <v/>
      </c>
    </row>
    <row r="12355" spans="15:16" x14ac:dyDescent="0.15">
      <c r="O12355">
        <v>12354</v>
      </c>
      <c r="P12355" t="str">
        <f>IFERROR(IF(COUNTIF(個人情報!$BI$5:$BI$401,"登録番号" &amp; リスト!O12355)&gt;=1,"",IF(VLOOKUP(O12355,登録者リスト!$A$1:$D$43729,4,FALSE)=基本情報!$D$6,O12355,"")),"")</f>
        <v/>
      </c>
    </row>
    <row r="12356" spans="15:16" x14ac:dyDescent="0.15">
      <c r="O12356">
        <v>12355</v>
      </c>
      <c r="P12356" t="str">
        <f>IFERROR(IF(COUNTIF(個人情報!$BI$5:$BI$401,"登録番号" &amp; リスト!O12356)&gt;=1,"",IF(VLOOKUP(O12356,登録者リスト!$A$1:$D$43729,4,FALSE)=基本情報!$D$6,O12356,"")),"")</f>
        <v/>
      </c>
    </row>
    <row r="12357" spans="15:16" x14ac:dyDescent="0.15">
      <c r="O12357">
        <v>12356</v>
      </c>
      <c r="P12357" t="str">
        <f>IFERROR(IF(COUNTIF(個人情報!$BI$5:$BI$401,"登録番号" &amp; リスト!O12357)&gt;=1,"",IF(VLOOKUP(O12357,登録者リスト!$A$1:$D$43729,4,FALSE)=基本情報!$D$6,O12357,"")),"")</f>
        <v/>
      </c>
    </row>
    <row r="12358" spans="15:16" x14ac:dyDescent="0.15">
      <c r="O12358">
        <v>12357</v>
      </c>
      <c r="P12358" t="str">
        <f>IFERROR(IF(COUNTIF(個人情報!$BI$5:$BI$401,"登録番号" &amp; リスト!O12358)&gt;=1,"",IF(VLOOKUP(O12358,登録者リスト!$A$1:$D$43729,4,FALSE)=基本情報!$D$6,O12358,"")),"")</f>
        <v/>
      </c>
    </row>
    <row r="12359" spans="15:16" x14ac:dyDescent="0.15">
      <c r="O12359">
        <v>12358</v>
      </c>
      <c r="P12359" t="str">
        <f>IFERROR(IF(COUNTIF(個人情報!$BI$5:$BI$401,"登録番号" &amp; リスト!O12359)&gt;=1,"",IF(VLOOKUP(O12359,登録者リスト!$A$1:$D$43729,4,FALSE)=基本情報!$D$6,O12359,"")),"")</f>
        <v/>
      </c>
    </row>
    <row r="12360" spans="15:16" x14ac:dyDescent="0.15">
      <c r="O12360">
        <v>12359</v>
      </c>
      <c r="P12360" t="str">
        <f>IFERROR(IF(COUNTIF(個人情報!$BI$5:$BI$401,"登録番号" &amp; リスト!O12360)&gt;=1,"",IF(VLOOKUP(O12360,登録者リスト!$A$1:$D$43729,4,FALSE)=基本情報!$D$6,O12360,"")),"")</f>
        <v/>
      </c>
    </row>
    <row r="12361" spans="15:16" x14ac:dyDescent="0.15">
      <c r="O12361">
        <v>12360</v>
      </c>
      <c r="P12361" t="str">
        <f>IFERROR(IF(COUNTIF(個人情報!$BI$5:$BI$401,"登録番号" &amp; リスト!O12361)&gt;=1,"",IF(VLOOKUP(O12361,登録者リスト!$A$1:$D$43729,4,FALSE)=基本情報!$D$6,O12361,"")),"")</f>
        <v/>
      </c>
    </row>
    <row r="12362" spans="15:16" x14ac:dyDescent="0.15">
      <c r="O12362">
        <v>12361</v>
      </c>
      <c r="P12362" t="str">
        <f>IFERROR(IF(COUNTIF(個人情報!$BI$5:$BI$401,"登録番号" &amp; リスト!O12362)&gt;=1,"",IF(VLOOKUP(O12362,登録者リスト!$A$1:$D$43729,4,FALSE)=基本情報!$D$6,O12362,"")),"")</f>
        <v/>
      </c>
    </row>
    <row r="12363" spans="15:16" x14ac:dyDescent="0.15">
      <c r="O12363">
        <v>12362</v>
      </c>
      <c r="P12363" t="str">
        <f>IFERROR(IF(COUNTIF(個人情報!$BI$5:$BI$401,"登録番号" &amp; リスト!O12363)&gt;=1,"",IF(VLOOKUP(O12363,登録者リスト!$A$1:$D$43729,4,FALSE)=基本情報!$D$6,O12363,"")),"")</f>
        <v/>
      </c>
    </row>
    <row r="12364" spans="15:16" x14ac:dyDescent="0.15">
      <c r="O12364">
        <v>12363</v>
      </c>
      <c r="P12364" t="str">
        <f>IFERROR(IF(COUNTIF(個人情報!$BI$5:$BI$401,"登録番号" &amp; リスト!O12364)&gt;=1,"",IF(VLOOKUP(O12364,登録者リスト!$A$1:$D$43729,4,FALSE)=基本情報!$D$6,O12364,"")),"")</f>
        <v/>
      </c>
    </row>
    <row r="12365" spans="15:16" x14ac:dyDescent="0.15">
      <c r="O12365">
        <v>12364</v>
      </c>
      <c r="P12365" t="str">
        <f>IFERROR(IF(COUNTIF(個人情報!$BI$5:$BI$401,"登録番号" &amp; リスト!O12365)&gt;=1,"",IF(VLOOKUP(O12365,登録者リスト!$A$1:$D$43729,4,FALSE)=基本情報!$D$6,O12365,"")),"")</f>
        <v/>
      </c>
    </row>
    <row r="12366" spans="15:16" x14ac:dyDescent="0.15">
      <c r="O12366">
        <v>12365</v>
      </c>
      <c r="P12366" t="str">
        <f>IFERROR(IF(COUNTIF(個人情報!$BI$5:$BI$401,"登録番号" &amp; リスト!O12366)&gt;=1,"",IF(VLOOKUP(O12366,登録者リスト!$A$1:$D$43729,4,FALSE)=基本情報!$D$6,O12366,"")),"")</f>
        <v/>
      </c>
    </row>
    <row r="12367" spans="15:16" x14ac:dyDescent="0.15">
      <c r="O12367">
        <v>12366</v>
      </c>
      <c r="P12367" t="str">
        <f>IFERROR(IF(COUNTIF(個人情報!$BI$5:$BI$401,"登録番号" &amp; リスト!O12367)&gt;=1,"",IF(VLOOKUP(O12367,登録者リスト!$A$1:$D$43729,4,FALSE)=基本情報!$D$6,O12367,"")),"")</f>
        <v/>
      </c>
    </row>
    <row r="12368" spans="15:16" x14ac:dyDescent="0.15">
      <c r="O12368">
        <v>12367</v>
      </c>
      <c r="P12368" t="str">
        <f>IFERROR(IF(COUNTIF(個人情報!$BI$5:$BI$401,"登録番号" &amp; リスト!O12368)&gt;=1,"",IF(VLOOKUP(O12368,登録者リスト!$A$1:$D$43729,4,FALSE)=基本情報!$D$6,O12368,"")),"")</f>
        <v/>
      </c>
    </row>
    <row r="12369" spans="15:16" x14ac:dyDescent="0.15">
      <c r="O12369">
        <v>12368</v>
      </c>
      <c r="P12369" t="str">
        <f>IFERROR(IF(COUNTIF(個人情報!$BI$5:$BI$401,"登録番号" &amp; リスト!O12369)&gt;=1,"",IF(VLOOKUP(O12369,登録者リスト!$A$1:$D$43729,4,FALSE)=基本情報!$D$6,O12369,"")),"")</f>
        <v/>
      </c>
    </row>
    <row r="12370" spans="15:16" x14ac:dyDescent="0.15">
      <c r="O12370">
        <v>12369</v>
      </c>
      <c r="P12370" t="str">
        <f>IFERROR(IF(COUNTIF(個人情報!$BI$5:$BI$401,"登録番号" &amp; リスト!O12370)&gt;=1,"",IF(VLOOKUP(O12370,登録者リスト!$A$1:$D$43729,4,FALSE)=基本情報!$D$6,O12370,"")),"")</f>
        <v/>
      </c>
    </row>
    <row r="12371" spans="15:16" x14ac:dyDescent="0.15">
      <c r="O12371">
        <v>12370</v>
      </c>
      <c r="P12371" t="str">
        <f>IFERROR(IF(COUNTIF(個人情報!$BI$5:$BI$401,"登録番号" &amp; リスト!O12371)&gt;=1,"",IF(VLOOKUP(O12371,登録者リスト!$A$1:$D$43729,4,FALSE)=基本情報!$D$6,O12371,"")),"")</f>
        <v/>
      </c>
    </row>
    <row r="12372" spans="15:16" x14ac:dyDescent="0.15">
      <c r="O12372">
        <v>12371</v>
      </c>
      <c r="P12372" t="str">
        <f>IFERROR(IF(COUNTIF(個人情報!$BI$5:$BI$401,"登録番号" &amp; リスト!O12372)&gt;=1,"",IF(VLOOKUP(O12372,登録者リスト!$A$1:$D$43729,4,FALSE)=基本情報!$D$6,O12372,"")),"")</f>
        <v/>
      </c>
    </row>
    <row r="12373" spans="15:16" x14ac:dyDescent="0.15">
      <c r="O12373">
        <v>12372</v>
      </c>
      <c r="P12373" t="str">
        <f>IFERROR(IF(COUNTIF(個人情報!$BI$5:$BI$401,"登録番号" &amp; リスト!O12373)&gt;=1,"",IF(VLOOKUP(O12373,登録者リスト!$A$1:$D$43729,4,FALSE)=基本情報!$D$6,O12373,"")),"")</f>
        <v/>
      </c>
    </row>
    <row r="12374" spans="15:16" x14ac:dyDescent="0.15">
      <c r="O12374">
        <v>12373</v>
      </c>
      <c r="P12374" t="str">
        <f>IFERROR(IF(COUNTIF(個人情報!$BI$5:$BI$401,"登録番号" &amp; リスト!O12374)&gt;=1,"",IF(VLOOKUP(O12374,登録者リスト!$A$1:$D$43729,4,FALSE)=基本情報!$D$6,O12374,"")),"")</f>
        <v/>
      </c>
    </row>
    <row r="12375" spans="15:16" x14ac:dyDescent="0.15">
      <c r="O12375">
        <v>12374</v>
      </c>
      <c r="P12375" t="str">
        <f>IFERROR(IF(COUNTIF(個人情報!$BI$5:$BI$401,"登録番号" &amp; リスト!O12375)&gt;=1,"",IF(VLOOKUP(O12375,登録者リスト!$A$1:$D$43729,4,FALSE)=基本情報!$D$6,O12375,"")),"")</f>
        <v/>
      </c>
    </row>
    <row r="12376" spans="15:16" x14ac:dyDescent="0.15">
      <c r="O12376">
        <v>12375</v>
      </c>
      <c r="P12376" t="str">
        <f>IFERROR(IF(COUNTIF(個人情報!$BI$5:$BI$401,"登録番号" &amp; リスト!O12376)&gt;=1,"",IF(VLOOKUP(O12376,登録者リスト!$A$1:$D$43729,4,FALSE)=基本情報!$D$6,O12376,"")),"")</f>
        <v/>
      </c>
    </row>
    <row r="12377" spans="15:16" x14ac:dyDescent="0.15">
      <c r="O12377">
        <v>12376</v>
      </c>
      <c r="P12377" t="str">
        <f>IFERROR(IF(COUNTIF(個人情報!$BI$5:$BI$401,"登録番号" &amp; リスト!O12377)&gt;=1,"",IF(VLOOKUP(O12377,登録者リスト!$A$1:$D$43729,4,FALSE)=基本情報!$D$6,O12377,"")),"")</f>
        <v/>
      </c>
    </row>
    <row r="12378" spans="15:16" x14ac:dyDescent="0.15">
      <c r="O12378">
        <v>12377</v>
      </c>
      <c r="P12378" t="str">
        <f>IFERROR(IF(COUNTIF(個人情報!$BI$5:$BI$401,"登録番号" &amp; リスト!O12378)&gt;=1,"",IF(VLOOKUP(O12378,登録者リスト!$A$1:$D$43729,4,FALSE)=基本情報!$D$6,O12378,"")),"")</f>
        <v/>
      </c>
    </row>
    <row r="12379" spans="15:16" x14ac:dyDescent="0.15">
      <c r="O12379">
        <v>12378</v>
      </c>
      <c r="P12379" t="str">
        <f>IFERROR(IF(COUNTIF(個人情報!$BI$5:$BI$401,"登録番号" &amp; リスト!O12379)&gt;=1,"",IF(VLOOKUP(O12379,登録者リスト!$A$1:$D$43729,4,FALSE)=基本情報!$D$6,O12379,"")),"")</f>
        <v/>
      </c>
    </row>
    <row r="12380" spans="15:16" x14ac:dyDescent="0.15">
      <c r="O12380">
        <v>12379</v>
      </c>
      <c r="P12380" t="str">
        <f>IFERROR(IF(COUNTIF(個人情報!$BI$5:$BI$401,"登録番号" &amp; リスト!O12380)&gt;=1,"",IF(VLOOKUP(O12380,登録者リスト!$A$1:$D$43729,4,FALSE)=基本情報!$D$6,O12380,"")),"")</f>
        <v/>
      </c>
    </row>
    <row r="12381" spans="15:16" x14ac:dyDescent="0.15">
      <c r="O12381">
        <v>12380</v>
      </c>
      <c r="P12381" t="str">
        <f>IFERROR(IF(COUNTIF(個人情報!$BI$5:$BI$401,"登録番号" &amp; リスト!O12381)&gt;=1,"",IF(VLOOKUP(O12381,登録者リスト!$A$1:$D$43729,4,FALSE)=基本情報!$D$6,O12381,"")),"")</f>
        <v/>
      </c>
    </row>
    <row r="12382" spans="15:16" x14ac:dyDescent="0.15">
      <c r="O12382">
        <v>12381</v>
      </c>
      <c r="P12382" t="str">
        <f>IFERROR(IF(COUNTIF(個人情報!$BI$5:$BI$401,"登録番号" &amp; リスト!O12382)&gt;=1,"",IF(VLOOKUP(O12382,登録者リスト!$A$1:$D$43729,4,FALSE)=基本情報!$D$6,O12382,"")),"")</f>
        <v/>
      </c>
    </row>
    <row r="12383" spans="15:16" x14ac:dyDescent="0.15">
      <c r="O12383">
        <v>12382</v>
      </c>
      <c r="P12383" t="str">
        <f>IFERROR(IF(COUNTIF(個人情報!$BI$5:$BI$401,"登録番号" &amp; リスト!O12383)&gt;=1,"",IF(VLOOKUP(O12383,登録者リスト!$A$1:$D$43729,4,FALSE)=基本情報!$D$6,O12383,"")),"")</f>
        <v/>
      </c>
    </row>
    <row r="12384" spans="15:16" x14ac:dyDescent="0.15">
      <c r="O12384">
        <v>12383</v>
      </c>
      <c r="P12384" t="str">
        <f>IFERROR(IF(COUNTIF(個人情報!$BI$5:$BI$401,"登録番号" &amp; リスト!O12384)&gt;=1,"",IF(VLOOKUP(O12384,登録者リスト!$A$1:$D$43729,4,FALSE)=基本情報!$D$6,O12384,"")),"")</f>
        <v/>
      </c>
    </row>
    <row r="12385" spans="15:16" x14ac:dyDescent="0.15">
      <c r="O12385">
        <v>12384</v>
      </c>
      <c r="P12385" t="str">
        <f>IFERROR(IF(COUNTIF(個人情報!$BI$5:$BI$401,"登録番号" &amp; リスト!O12385)&gt;=1,"",IF(VLOOKUP(O12385,登録者リスト!$A$1:$D$43729,4,FALSE)=基本情報!$D$6,O12385,"")),"")</f>
        <v/>
      </c>
    </row>
    <row r="12386" spans="15:16" x14ac:dyDescent="0.15">
      <c r="O12386">
        <v>12385</v>
      </c>
      <c r="P12386" t="str">
        <f>IFERROR(IF(COUNTIF(個人情報!$BI$5:$BI$401,"登録番号" &amp; リスト!O12386)&gt;=1,"",IF(VLOOKUP(O12386,登録者リスト!$A$1:$D$43729,4,FALSE)=基本情報!$D$6,O12386,"")),"")</f>
        <v/>
      </c>
    </row>
    <row r="12387" spans="15:16" x14ac:dyDescent="0.15">
      <c r="O12387">
        <v>12386</v>
      </c>
      <c r="P12387" t="str">
        <f>IFERROR(IF(COUNTIF(個人情報!$BI$5:$BI$401,"登録番号" &amp; リスト!O12387)&gt;=1,"",IF(VLOOKUP(O12387,登録者リスト!$A$1:$D$43729,4,FALSE)=基本情報!$D$6,O12387,"")),"")</f>
        <v/>
      </c>
    </row>
    <row r="12388" spans="15:16" x14ac:dyDescent="0.15">
      <c r="O12388">
        <v>12387</v>
      </c>
      <c r="P12388" t="str">
        <f>IFERROR(IF(COUNTIF(個人情報!$BI$5:$BI$401,"登録番号" &amp; リスト!O12388)&gt;=1,"",IF(VLOOKUP(O12388,登録者リスト!$A$1:$D$43729,4,FALSE)=基本情報!$D$6,O12388,"")),"")</f>
        <v/>
      </c>
    </row>
    <row r="12389" spans="15:16" x14ac:dyDescent="0.15">
      <c r="O12389">
        <v>12388</v>
      </c>
      <c r="P12389" t="str">
        <f>IFERROR(IF(COUNTIF(個人情報!$BI$5:$BI$401,"登録番号" &amp; リスト!O12389)&gt;=1,"",IF(VLOOKUP(O12389,登録者リスト!$A$1:$D$43729,4,FALSE)=基本情報!$D$6,O12389,"")),"")</f>
        <v/>
      </c>
    </row>
    <row r="12390" spans="15:16" x14ac:dyDescent="0.15">
      <c r="O12390">
        <v>12389</v>
      </c>
      <c r="P12390" t="str">
        <f>IFERROR(IF(COUNTIF(個人情報!$BI$5:$BI$401,"登録番号" &amp; リスト!O12390)&gt;=1,"",IF(VLOOKUP(O12390,登録者リスト!$A$1:$D$43729,4,FALSE)=基本情報!$D$6,O12390,"")),"")</f>
        <v/>
      </c>
    </row>
    <row r="12391" spans="15:16" x14ac:dyDescent="0.15">
      <c r="O12391">
        <v>12390</v>
      </c>
      <c r="P12391" t="str">
        <f>IFERROR(IF(COUNTIF(個人情報!$BI$5:$BI$401,"登録番号" &amp; リスト!O12391)&gt;=1,"",IF(VLOOKUP(O12391,登録者リスト!$A$1:$D$43729,4,FALSE)=基本情報!$D$6,O12391,"")),"")</f>
        <v/>
      </c>
    </row>
    <row r="12392" spans="15:16" x14ac:dyDescent="0.15">
      <c r="O12392">
        <v>12391</v>
      </c>
      <c r="P12392" t="str">
        <f>IFERROR(IF(COUNTIF(個人情報!$BI$5:$BI$401,"登録番号" &amp; リスト!O12392)&gt;=1,"",IF(VLOOKUP(O12392,登録者リスト!$A$1:$D$43729,4,FALSE)=基本情報!$D$6,O12392,"")),"")</f>
        <v/>
      </c>
    </row>
    <row r="12393" spans="15:16" x14ac:dyDescent="0.15">
      <c r="O12393">
        <v>12392</v>
      </c>
      <c r="P12393" t="str">
        <f>IFERROR(IF(COUNTIF(個人情報!$BI$5:$BI$401,"登録番号" &amp; リスト!O12393)&gt;=1,"",IF(VLOOKUP(O12393,登録者リスト!$A$1:$D$43729,4,FALSE)=基本情報!$D$6,O12393,"")),"")</f>
        <v/>
      </c>
    </row>
    <row r="12394" spans="15:16" x14ac:dyDescent="0.15">
      <c r="O12394">
        <v>12393</v>
      </c>
      <c r="P12394" t="str">
        <f>IFERROR(IF(COUNTIF(個人情報!$BI$5:$BI$401,"登録番号" &amp; リスト!O12394)&gt;=1,"",IF(VLOOKUP(O12394,登録者リスト!$A$1:$D$43729,4,FALSE)=基本情報!$D$6,O12394,"")),"")</f>
        <v/>
      </c>
    </row>
    <row r="12395" spans="15:16" x14ac:dyDescent="0.15">
      <c r="O12395">
        <v>12394</v>
      </c>
      <c r="P12395" t="str">
        <f>IFERROR(IF(COUNTIF(個人情報!$BI$5:$BI$401,"登録番号" &amp; リスト!O12395)&gt;=1,"",IF(VLOOKUP(O12395,登録者リスト!$A$1:$D$43729,4,FALSE)=基本情報!$D$6,O12395,"")),"")</f>
        <v/>
      </c>
    </row>
    <row r="12396" spans="15:16" x14ac:dyDescent="0.15">
      <c r="O12396">
        <v>12395</v>
      </c>
      <c r="P12396" t="str">
        <f>IFERROR(IF(COUNTIF(個人情報!$BI$5:$BI$401,"登録番号" &amp; リスト!O12396)&gt;=1,"",IF(VLOOKUP(O12396,登録者リスト!$A$1:$D$43729,4,FALSE)=基本情報!$D$6,O12396,"")),"")</f>
        <v/>
      </c>
    </row>
    <row r="12397" spans="15:16" x14ac:dyDescent="0.15">
      <c r="O12397">
        <v>12396</v>
      </c>
      <c r="P12397" t="str">
        <f>IFERROR(IF(COUNTIF(個人情報!$BI$5:$BI$401,"登録番号" &amp; リスト!O12397)&gt;=1,"",IF(VLOOKUP(O12397,登録者リスト!$A$1:$D$43729,4,FALSE)=基本情報!$D$6,O12397,"")),"")</f>
        <v/>
      </c>
    </row>
    <row r="12398" spans="15:16" x14ac:dyDescent="0.15">
      <c r="O12398">
        <v>12397</v>
      </c>
      <c r="P12398" t="str">
        <f>IFERROR(IF(COUNTIF(個人情報!$BI$5:$BI$401,"登録番号" &amp; リスト!O12398)&gt;=1,"",IF(VLOOKUP(O12398,登録者リスト!$A$1:$D$43729,4,FALSE)=基本情報!$D$6,O12398,"")),"")</f>
        <v/>
      </c>
    </row>
    <row r="12399" spans="15:16" x14ac:dyDescent="0.15">
      <c r="O12399">
        <v>12398</v>
      </c>
      <c r="P12399" t="str">
        <f>IFERROR(IF(COUNTIF(個人情報!$BI$5:$BI$401,"登録番号" &amp; リスト!O12399)&gt;=1,"",IF(VLOOKUP(O12399,登録者リスト!$A$1:$D$43729,4,FALSE)=基本情報!$D$6,O12399,"")),"")</f>
        <v/>
      </c>
    </row>
    <row r="12400" spans="15:16" x14ac:dyDescent="0.15">
      <c r="O12400">
        <v>12399</v>
      </c>
      <c r="P12400" t="str">
        <f>IFERROR(IF(COUNTIF(個人情報!$BI$5:$BI$401,"登録番号" &amp; リスト!O12400)&gt;=1,"",IF(VLOOKUP(O12400,登録者リスト!$A$1:$D$43729,4,FALSE)=基本情報!$D$6,O12400,"")),"")</f>
        <v/>
      </c>
    </row>
    <row r="12401" spans="15:16" x14ac:dyDescent="0.15">
      <c r="O12401">
        <v>12400</v>
      </c>
      <c r="P12401" t="str">
        <f>IFERROR(IF(COUNTIF(個人情報!$BI$5:$BI$401,"登録番号" &amp; リスト!O12401)&gt;=1,"",IF(VLOOKUP(O12401,登録者リスト!$A$1:$D$43729,4,FALSE)=基本情報!$D$6,O12401,"")),"")</f>
        <v/>
      </c>
    </row>
    <row r="12402" spans="15:16" x14ac:dyDescent="0.15">
      <c r="O12402">
        <v>12401</v>
      </c>
      <c r="P12402" t="str">
        <f>IFERROR(IF(COUNTIF(個人情報!$BI$5:$BI$401,"登録番号" &amp; リスト!O12402)&gt;=1,"",IF(VLOOKUP(O12402,登録者リスト!$A$1:$D$43729,4,FALSE)=基本情報!$D$6,O12402,"")),"")</f>
        <v/>
      </c>
    </row>
    <row r="12403" spans="15:16" x14ac:dyDescent="0.15">
      <c r="O12403">
        <v>12402</v>
      </c>
      <c r="P12403" t="str">
        <f>IFERROR(IF(COUNTIF(個人情報!$BI$5:$BI$401,"登録番号" &amp; リスト!O12403)&gt;=1,"",IF(VLOOKUP(O12403,登録者リスト!$A$1:$D$43729,4,FALSE)=基本情報!$D$6,O12403,"")),"")</f>
        <v/>
      </c>
    </row>
    <row r="12404" spans="15:16" x14ac:dyDescent="0.15">
      <c r="O12404">
        <v>12403</v>
      </c>
      <c r="P12404" t="str">
        <f>IFERROR(IF(COUNTIF(個人情報!$BI$5:$BI$401,"登録番号" &amp; リスト!O12404)&gt;=1,"",IF(VLOOKUP(O12404,登録者リスト!$A$1:$D$43729,4,FALSE)=基本情報!$D$6,O12404,"")),"")</f>
        <v/>
      </c>
    </row>
    <row r="12405" spans="15:16" x14ac:dyDescent="0.15">
      <c r="O12405">
        <v>12404</v>
      </c>
      <c r="P12405" t="str">
        <f>IFERROR(IF(COUNTIF(個人情報!$BI$5:$BI$401,"登録番号" &amp; リスト!O12405)&gt;=1,"",IF(VLOOKUP(O12405,登録者リスト!$A$1:$D$43729,4,FALSE)=基本情報!$D$6,O12405,"")),"")</f>
        <v/>
      </c>
    </row>
    <row r="12406" spans="15:16" x14ac:dyDescent="0.15">
      <c r="O12406">
        <v>12405</v>
      </c>
      <c r="P12406" t="str">
        <f>IFERROR(IF(COUNTIF(個人情報!$BI$5:$BI$401,"登録番号" &amp; リスト!O12406)&gt;=1,"",IF(VLOOKUP(O12406,登録者リスト!$A$1:$D$43729,4,FALSE)=基本情報!$D$6,O12406,"")),"")</f>
        <v/>
      </c>
    </row>
    <row r="12407" spans="15:16" x14ac:dyDescent="0.15">
      <c r="O12407">
        <v>12406</v>
      </c>
      <c r="P12407" t="str">
        <f>IFERROR(IF(COUNTIF(個人情報!$BI$5:$BI$401,"登録番号" &amp; リスト!O12407)&gt;=1,"",IF(VLOOKUP(O12407,登録者リスト!$A$1:$D$43729,4,FALSE)=基本情報!$D$6,O12407,"")),"")</f>
        <v/>
      </c>
    </row>
    <row r="12408" spans="15:16" x14ac:dyDescent="0.15">
      <c r="O12408">
        <v>12407</v>
      </c>
      <c r="P12408" t="str">
        <f>IFERROR(IF(COUNTIF(個人情報!$BI$5:$BI$401,"登録番号" &amp; リスト!O12408)&gt;=1,"",IF(VLOOKUP(O12408,登録者リスト!$A$1:$D$43729,4,FALSE)=基本情報!$D$6,O12408,"")),"")</f>
        <v/>
      </c>
    </row>
    <row r="12409" spans="15:16" x14ac:dyDescent="0.15">
      <c r="O12409">
        <v>12408</v>
      </c>
      <c r="P12409" t="str">
        <f>IFERROR(IF(COUNTIF(個人情報!$BI$5:$BI$401,"登録番号" &amp; リスト!O12409)&gt;=1,"",IF(VLOOKUP(O12409,登録者リスト!$A$1:$D$43729,4,FALSE)=基本情報!$D$6,O12409,"")),"")</f>
        <v/>
      </c>
    </row>
    <row r="12410" spans="15:16" x14ac:dyDescent="0.15">
      <c r="O12410">
        <v>12409</v>
      </c>
      <c r="P12410" t="str">
        <f>IFERROR(IF(COUNTIF(個人情報!$BI$5:$BI$401,"登録番号" &amp; リスト!O12410)&gt;=1,"",IF(VLOOKUP(O12410,登録者リスト!$A$1:$D$43729,4,FALSE)=基本情報!$D$6,O12410,"")),"")</f>
        <v/>
      </c>
    </row>
    <row r="12411" spans="15:16" x14ac:dyDescent="0.15">
      <c r="O12411">
        <v>12410</v>
      </c>
      <c r="P12411" t="str">
        <f>IFERROR(IF(COUNTIF(個人情報!$BI$5:$BI$401,"登録番号" &amp; リスト!O12411)&gt;=1,"",IF(VLOOKUP(O12411,登録者リスト!$A$1:$D$43729,4,FALSE)=基本情報!$D$6,O12411,"")),"")</f>
        <v/>
      </c>
    </row>
    <row r="12412" spans="15:16" x14ac:dyDescent="0.15">
      <c r="O12412">
        <v>12411</v>
      </c>
      <c r="P12412" t="str">
        <f>IFERROR(IF(COUNTIF(個人情報!$BI$5:$BI$401,"登録番号" &amp; リスト!O12412)&gt;=1,"",IF(VLOOKUP(O12412,登録者リスト!$A$1:$D$43729,4,FALSE)=基本情報!$D$6,O12412,"")),"")</f>
        <v/>
      </c>
    </row>
    <row r="12413" spans="15:16" x14ac:dyDescent="0.15">
      <c r="O12413">
        <v>12412</v>
      </c>
      <c r="P12413" t="str">
        <f>IFERROR(IF(COUNTIF(個人情報!$BI$5:$BI$401,"登録番号" &amp; リスト!O12413)&gt;=1,"",IF(VLOOKUP(O12413,登録者リスト!$A$1:$D$43729,4,FALSE)=基本情報!$D$6,O12413,"")),"")</f>
        <v/>
      </c>
    </row>
    <row r="12414" spans="15:16" x14ac:dyDescent="0.15">
      <c r="O12414">
        <v>12413</v>
      </c>
      <c r="P12414" t="str">
        <f>IFERROR(IF(COUNTIF(個人情報!$BI$5:$BI$401,"登録番号" &amp; リスト!O12414)&gt;=1,"",IF(VLOOKUP(O12414,登録者リスト!$A$1:$D$43729,4,FALSE)=基本情報!$D$6,O12414,"")),"")</f>
        <v/>
      </c>
    </row>
    <row r="12415" spans="15:16" x14ac:dyDescent="0.15">
      <c r="O12415">
        <v>12414</v>
      </c>
      <c r="P12415" t="str">
        <f>IFERROR(IF(COUNTIF(個人情報!$BI$5:$BI$401,"登録番号" &amp; リスト!O12415)&gt;=1,"",IF(VLOOKUP(O12415,登録者リスト!$A$1:$D$43729,4,FALSE)=基本情報!$D$6,O12415,"")),"")</f>
        <v/>
      </c>
    </row>
    <row r="12416" spans="15:16" x14ac:dyDescent="0.15">
      <c r="O12416">
        <v>12415</v>
      </c>
      <c r="P12416" t="str">
        <f>IFERROR(IF(COUNTIF(個人情報!$BI$5:$BI$401,"登録番号" &amp; リスト!O12416)&gt;=1,"",IF(VLOOKUP(O12416,登録者リスト!$A$1:$D$43729,4,FALSE)=基本情報!$D$6,O12416,"")),"")</f>
        <v/>
      </c>
    </row>
    <row r="12417" spans="15:16" x14ac:dyDescent="0.15">
      <c r="O12417">
        <v>12416</v>
      </c>
      <c r="P12417" t="str">
        <f>IFERROR(IF(COUNTIF(個人情報!$BI$5:$BI$401,"登録番号" &amp; リスト!O12417)&gt;=1,"",IF(VLOOKUP(O12417,登録者リスト!$A$1:$D$43729,4,FALSE)=基本情報!$D$6,O12417,"")),"")</f>
        <v/>
      </c>
    </row>
    <row r="12418" spans="15:16" x14ac:dyDescent="0.15">
      <c r="O12418">
        <v>12417</v>
      </c>
      <c r="P12418" t="str">
        <f>IFERROR(IF(COUNTIF(個人情報!$BI$5:$BI$401,"登録番号" &amp; リスト!O12418)&gt;=1,"",IF(VLOOKUP(O12418,登録者リスト!$A$1:$D$43729,4,FALSE)=基本情報!$D$6,O12418,"")),"")</f>
        <v/>
      </c>
    </row>
    <row r="12419" spans="15:16" x14ac:dyDescent="0.15">
      <c r="O12419">
        <v>12418</v>
      </c>
      <c r="P12419" t="str">
        <f>IFERROR(IF(COUNTIF(個人情報!$BI$5:$BI$401,"登録番号" &amp; リスト!O12419)&gt;=1,"",IF(VLOOKUP(O12419,登録者リスト!$A$1:$D$43729,4,FALSE)=基本情報!$D$6,O12419,"")),"")</f>
        <v/>
      </c>
    </row>
    <row r="12420" spans="15:16" x14ac:dyDescent="0.15">
      <c r="O12420">
        <v>12419</v>
      </c>
      <c r="P12420" t="str">
        <f>IFERROR(IF(COUNTIF(個人情報!$BI$5:$BI$401,"登録番号" &amp; リスト!O12420)&gt;=1,"",IF(VLOOKUP(O12420,登録者リスト!$A$1:$D$43729,4,FALSE)=基本情報!$D$6,O12420,"")),"")</f>
        <v/>
      </c>
    </row>
    <row r="12421" spans="15:16" x14ac:dyDescent="0.15">
      <c r="O12421">
        <v>12420</v>
      </c>
      <c r="P12421" t="str">
        <f>IFERROR(IF(COUNTIF(個人情報!$BI$5:$BI$401,"登録番号" &amp; リスト!O12421)&gt;=1,"",IF(VLOOKUP(O12421,登録者リスト!$A$1:$D$43729,4,FALSE)=基本情報!$D$6,O12421,"")),"")</f>
        <v/>
      </c>
    </row>
    <row r="12422" spans="15:16" x14ac:dyDescent="0.15">
      <c r="O12422">
        <v>12421</v>
      </c>
      <c r="P12422" t="str">
        <f>IFERROR(IF(COUNTIF(個人情報!$BI$5:$BI$401,"登録番号" &amp; リスト!O12422)&gt;=1,"",IF(VLOOKUP(O12422,登録者リスト!$A$1:$D$43729,4,FALSE)=基本情報!$D$6,O12422,"")),"")</f>
        <v/>
      </c>
    </row>
    <row r="12423" spans="15:16" x14ac:dyDescent="0.15">
      <c r="O12423">
        <v>12422</v>
      </c>
      <c r="P12423" t="str">
        <f>IFERROR(IF(COUNTIF(個人情報!$BI$5:$BI$401,"登録番号" &amp; リスト!O12423)&gt;=1,"",IF(VLOOKUP(O12423,登録者リスト!$A$1:$D$43729,4,FALSE)=基本情報!$D$6,O12423,"")),"")</f>
        <v/>
      </c>
    </row>
    <row r="12424" spans="15:16" x14ac:dyDescent="0.15">
      <c r="O12424">
        <v>12423</v>
      </c>
      <c r="P12424" t="str">
        <f>IFERROR(IF(COUNTIF(個人情報!$BI$5:$BI$401,"登録番号" &amp; リスト!O12424)&gt;=1,"",IF(VLOOKUP(O12424,登録者リスト!$A$1:$D$43729,4,FALSE)=基本情報!$D$6,O12424,"")),"")</f>
        <v/>
      </c>
    </row>
    <row r="12425" spans="15:16" x14ac:dyDescent="0.15">
      <c r="O12425">
        <v>12424</v>
      </c>
      <c r="P12425" t="str">
        <f>IFERROR(IF(COUNTIF(個人情報!$BI$5:$BI$401,"登録番号" &amp; リスト!O12425)&gt;=1,"",IF(VLOOKUP(O12425,登録者リスト!$A$1:$D$43729,4,FALSE)=基本情報!$D$6,O12425,"")),"")</f>
        <v/>
      </c>
    </row>
    <row r="12426" spans="15:16" x14ac:dyDescent="0.15">
      <c r="O12426">
        <v>12425</v>
      </c>
      <c r="P12426" t="str">
        <f>IFERROR(IF(COUNTIF(個人情報!$BI$5:$BI$401,"登録番号" &amp; リスト!O12426)&gt;=1,"",IF(VLOOKUP(O12426,登録者リスト!$A$1:$D$43729,4,FALSE)=基本情報!$D$6,O12426,"")),"")</f>
        <v/>
      </c>
    </row>
    <row r="12427" spans="15:16" x14ac:dyDescent="0.15">
      <c r="O12427">
        <v>12426</v>
      </c>
      <c r="P12427" t="str">
        <f>IFERROR(IF(COUNTIF(個人情報!$BI$5:$BI$401,"登録番号" &amp; リスト!O12427)&gt;=1,"",IF(VLOOKUP(O12427,登録者リスト!$A$1:$D$43729,4,FALSE)=基本情報!$D$6,O12427,"")),"")</f>
        <v/>
      </c>
    </row>
    <row r="12428" spans="15:16" x14ac:dyDescent="0.15">
      <c r="O12428">
        <v>12427</v>
      </c>
      <c r="P12428" t="str">
        <f>IFERROR(IF(COUNTIF(個人情報!$BI$5:$BI$401,"登録番号" &amp; リスト!O12428)&gt;=1,"",IF(VLOOKUP(O12428,登録者リスト!$A$1:$D$43729,4,FALSE)=基本情報!$D$6,O12428,"")),"")</f>
        <v/>
      </c>
    </row>
    <row r="12429" spans="15:16" x14ac:dyDescent="0.15">
      <c r="O12429">
        <v>12428</v>
      </c>
      <c r="P12429" t="str">
        <f>IFERROR(IF(COUNTIF(個人情報!$BI$5:$BI$401,"登録番号" &amp; リスト!O12429)&gt;=1,"",IF(VLOOKUP(O12429,登録者リスト!$A$1:$D$43729,4,FALSE)=基本情報!$D$6,O12429,"")),"")</f>
        <v/>
      </c>
    </row>
    <row r="12430" spans="15:16" x14ac:dyDescent="0.15">
      <c r="O12430">
        <v>12429</v>
      </c>
      <c r="P12430" t="str">
        <f>IFERROR(IF(COUNTIF(個人情報!$BI$5:$BI$401,"登録番号" &amp; リスト!O12430)&gt;=1,"",IF(VLOOKUP(O12430,登録者リスト!$A$1:$D$43729,4,FALSE)=基本情報!$D$6,O12430,"")),"")</f>
        <v/>
      </c>
    </row>
    <row r="12431" spans="15:16" x14ac:dyDescent="0.15">
      <c r="O12431">
        <v>12430</v>
      </c>
      <c r="P12431" t="str">
        <f>IFERROR(IF(COUNTIF(個人情報!$BI$5:$BI$401,"登録番号" &amp; リスト!O12431)&gt;=1,"",IF(VLOOKUP(O12431,登録者リスト!$A$1:$D$43729,4,FALSE)=基本情報!$D$6,O12431,"")),"")</f>
        <v/>
      </c>
    </row>
    <row r="12432" spans="15:16" x14ac:dyDescent="0.15">
      <c r="O12432">
        <v>12431</v>
      </c>
      <c r="P12432" t="str">
        <f>IFERROR(IF(COUNTIF(個人情報!$BI$5:$BI$401,"登録番号" &amp; リスト!O12432)&gt;=1,"",IF(VLOOKUP(O12432,登録者リスト!$A$1:$D$43729,4,FALSE)=基本情報!$D$6,O12432,"")),"")</f>
        <v/>
      </c>
    </row>
    <row r="12433" spans="15:16" x14ac:dyDescent="0.15">
      <c r="O12433">
        <v>12432</v>
      </c>
      <c r="P12433" t="str">
        <f>IFERROR(IF(COUNTIF(個人情報!$BI$5:$BI$401,"登録番号" &amp; リスト!O12433)&gt;=1,"",IF(VLOOKUP(O12433,登録者リスト!$A$1:$D$43729,4,FALSE)=基本情報!$D$6,O12433,"")),"")</f>
        <v/>
      </c>
    </row>
    <row r="12434" spans="15:16" x14ac:dyDescent="0.15">
      <c r="O12434">
        <v>12433</v>
      </c>
      <c r="P12434" t="str">
        <f>IFERROR(IF(COUNTIF(個人情報!$BI$5:$BI$401,"登録番号" &amp; リスト!O12434)&gt;=1,"",IF(VLOOKUP(O12434,登録者リスト!$A$1:$D$43729,4,FALSE)=基本情報!$D$6,O12434,"")),"")</f>
        <v/>
      </c>
    </row>
    <row r="12435" spans="15:16" x14ac:dyDescent="0.15">
      <c r="O12435">
        <v>12434</v>
      </c>
      <c r="P12435" t="str">
        <f>IFERROR(IF(COUNTIF(個人情報!$BI$5:$BI$401,"登録番号" &amp; リスト!O12435)&gt;=1,"",IF(VLOOKUP(O12435,登録者リスト!$A$1:$D$43729,4,FALSE)=基本情報!$D$6,O12435,"")),"")</f>
        <v/>
      </c>
    </row>
    <row r="12436" spans="15:16" x14ac:dyDescent="0.15">
      <c r="O12436">
        <v>12435</v>
      </c>
      <c r="P12436" t="str">
        <f>IFERROR(IF(COUNTIF(個人情報!$BI$5:$BI$401,"登録番号" &amp; リスト!O12436)&gt;=1,"",IF(VLOOKUP(O12436,登録者リスト!$A$1:$D$43729,4,FALSE)=基本情報!$D$6,O12436,"")),"")</f>
        <v/>
      </c>
    </row>
    <row r="12437" spans="15:16" x14ac:dyDescent="0.15">
      <c r="O12437">
        <v>12436</v>
      </c>
      <c r="P12437" t="str">
        <f>IFERROR(IF(COUNTIF(個人情報!$BI$5:$BI$401,"登録番号" &amp; リスト!O12437)&gt;=1,"",IF(VLOOKUP(O12437,登録者リスト!$A$1:$D$43729,4,FALSE)=基本情報!$D$6,O12437,"")),"")</f>
        <v/>
      </c>
    </row>
    <row r="12438" spans="15:16" x14ac:dyDescent="0.15">
      <c r="O12438">
        <v>12437</v>
      </c>
      <c r="P12438" t="str">
        <f>IFERROR(IF(COUNTIF(個人情報!$BI$5:$BI$401,"登録番号" &amp; リスト!O12438)&gt;=1,"",IF(VLOOKUP(O12438,登録者リスト!$A$1:$D$43729,4,FALSE)=基本情報!$D$6,O12438,"")),"")</f>
        <v/>
      </c>
    </row>
    <row r="12439" spans="15:16" x14ac:dyDescent="0.15">
      <c r="O12439">
        <v>12438</v>
      </c>
      <c r="P12439" t="str">
        <f>IFERROR(IF(COUNTIF(個人情報!$BI$5:$BI$401,"登録番号" &amp; リスト!O12439)&gt;=1,"",IF(VLOOKUP(O12439,登録者リスト!$A$1:$D$43729,4,FALSE)=基本情報!$D$6,O12439,"")),"")</f>
        <v/>
      </c>
    </row>
    <row r="12440" spans="15:16" x14ac:dyDescent="0.15">
      <c r="O12440">
        <v>12439</v>
      </c>
      <c r="P12440" t="str">
        <f>IFERROR(IF(COUNTIF(個人情報!$BI$5:$BI$401,"登録番号" &amp; リスト!O12440)&gt;=1,"",IF(VLOOKUP(O12440,登録者リスト!$A$1:$D$43729,4,FALSE)=基本情報!$D$6,O12440,"")),"")</f>
        <v/>
      </c>
    </row>
    <row r="12441" spans="15:16" x14ac:dyDescent="0.15">
      <c r="O12441">
        <v>12440</v>
      </c>
      <c r="P12441" t="str">
        <f>IFERROR(IF(COUNTIF(個人情報!$BI$5:$BI$401,"登録番号" &amp; リスト!O12441)&gt;=1,"",IF(VLOOKUP(O12441,登録者リスト!$A$1:$D$43729,4,FALSE)=基本情報!$D$6,O12441,"")),"")</f>
        <v/>
      </c>
    </row>
    <row r="12442" spans="15:16" x14ac:dyDescent="0.15">
      <c r="O12442">
        <v>12441</v>
      </c>
      <c r="P12442" t="str">
        <f>IFERROR(IF(COUNTIF(個人情報!$BI$5:$BI$401,"登録番号" &amp; リスト!O12442)&gt;=1,"",IF(VLOOKUP(O12442,登録者リスト!$A$1:$D$43729,4,FALSE)=基本情報!$D$6,O12442,"")),"")</f>
        <v/>
      </c>
    </row>
    <row r="12443" spans="15:16" x14ac:dyDescent="0.15">
      <c r="O12443">
        <v>12442</v>
      </c>
      <c r="P12443" t="str">
        <f>IFERROR(IF(COUNTIF(個人情報!$BI$5:$BI$401,"登録番号" &amp; リスト!O12443)&gt;=1,"",IF(VLOOKUP(O12443,登録者リスト!$A$1:$D$43729,4,FALSE)=基本情報!$D$6,O12443,"")),"")</f>
        <v/>
      </c>
    </row>
    <row r="12444" spans="15:16" x14ac:dyDescent="0.15">
      <c r="O12444">
        <v>12443</v>
      </c>
      <c r="P12444" t="str">
        <f>IFERROR(IF(COUNTIF(個人情報!$BI$5:$BI$401,"登録番号" &amp; リスト!O12444)&gt;=1,"",IF(VLOOKUP(O12444,登録者リスト!$A$1:$D$43729,4,FALSE)=基本情報!$D$6,O12444,"")),"")</f>
        <v/>
      </c>
    </row>
    <row r="12445" spans="15:16" x14ac:dyDescent="0.15">
      <c r="O12445">
        <v>12444</v>
      </c>
      <c r="P12445" t="str">
        <f>IFERROR(IF(COUNTIF(個人情報!$BI$5:$BI$401,"登録番号" &amp; リスト!O12445)&gt;=1,"",IF(VLOOKUP(O12445,登録者リスト!$A$1:$D$43729,4,FALSE)=基本情報!$D$6,O12445,"")),"")</f>
        <v/>
      </c>
    </row>
    <row r="12446" spans="15:16" x14ac:dyDescent="0.15">
      <c r="O12446">
        <v>12445</v>
      </c>
      <c r="P12446" t="str">
        <f>IFERROR(IF(COUNTIF(個人情報!$BI$5:$BI$401,"登録番号" &amp; リスト!O12446)&gt;=1,"",IF(VLOOKUP(O12446,登録者リスト!$A$1:$D$43729,4,FALSE)=基本情報!$D$6,O12446,"")),"")</f>
        <v/>
      </c>
    </row>
    <row r="12447" spans="15:16" x14ac:dyDescent="0.15">
      <c r="O12447">
        <v>12446</v>
      </c>
      <c r="P12447" t="str">
        <f>IFERROR(IF(COUNTIF(個人情報!$BI$5:$BI$401,"登録番号" &amp; リスト!O12447)&gt;=1,"",IF(VLOOKUP(O12447,登録者リスト!$A$1:$D$43729,4,FALSE)=基本情報!$D$6,O12447,"")),"")</f>
        <v/>
      </c>
    </row>
    <row r="12448" spans="15:16" x14ac:dyDescent="0.15">
      <c r="O12448">
        <v>12447</v>
      </c>
      <c r="P12448" t="str">
        <f>IFERROR(IF(COUNTIF(個人情報!$BI$5:$BI$401,"登録番号" &amp; リスト!O12448)&gt;=1,"",IF(VLOOKUP(O12448,登録者リスト!$A$1:$D$43729,4,FALSE)=基本情報!$D$6,O12448,"")),"")</f>
        <v/>
      </c>
    </row>
    <row r="12449" spans="15:16" x14ac:dyDescent="0.15">
      <c r="O12449">
        <v>12448</v>
      </c>
      <c r="P12449" t="str">
        <f>IFERROR(IF(COUNTIF(個人情報!$BI$5:$BI$401,"登録番号" &amp; リスト!O12449)&gt;=1,"",IF(VLOOKUP(O12449,登録者リスト!$A$1:$D$43729,4,FALSE)=基本情報!$D$6,O12449,"")),"")</f>
        <v/>
      </c>
    </row>
    <row r="12450" spans="15:16" x14ac:dyDescent="0.15">
      <c r="O12450">
        <v>12449</v>
      </c>
      <c r="P12450" t="str">
        <f>IFERROR(IF(COUNTIF(個人情報!$BI$5:$BI$401,"登録番号" &amp; リスト!O12450)&gt;=1,"",IF(VLOOKUP(O12450,登録者リスト!$A$1:$D$43729,4,FALSE)=基本情報!$D$6,O12450,"")),"")</f>
        <v/>
      </c>
    </row>
    <row r="12451" spans="15:16" x14ac:dyDescent="0.15">
      <c r="O12451">
        <v>12450</v>
      </c>
      <c r="P12451" t="str">
        <f>IFERROR(IF(COUNTIF(個人情報!$BI$5:$BI$401,"登録番号" &amp; リスト!O12451)&gt;=1,"",IF(VLOOKUP(O12451,登録者リスト!$A$1:$D$43729,4,FALSE)=基本情報!$D$6,O12451,"")),"")</f>
        <v/>
      </c>
    </row>
    <row r="12452" spans="15:16" x14ac:dyDescent="0.15">
      <c r="O12452">
        <v>12451</v>
      </c>
      <c r="P12452" t="str">
        <f>IFERROR(IF(COUNTIF(個人情報!$BI$5:$BI$401,"登録番号" &amp; リスト!O12452)&gt;=1,"",IF(VLOOKUP(O12452,登録者リスト!$A$1:$D$43729,4,FALSE)=基本情報!$D$6,O12452,"")),"")</f>
        <v/>
      </c>
    </row>
    <row r="12453" spans="15:16" x14ac:dyDescent="0.15">
      <c r="O12453">
        <v>12452</v>
      </c>
      <c r="P12453" t="str">
        <f>IFERROR(IF(COUNTIF(個人情報!$BI$5:$BI$401,"登録番号" &amp; リスト!O12453)&gt;=1,"",IF(VLOOKUP(O12453,登録者リスト!$A$1:$D$43729,4,FALSE)=基本情報!$D$6,O12453,"")),"")</f>
        <v/>
      </c>
    </row>
    <row r="12454" spans="15:16" x14ac:dyDescent="0.15">
      <c r="O12454">
        <v>12453</v>
      </c>
      <c r="P12454" t="str">
        <f>IFERROR(IF(COUNTIF(個人情報!$BI$5:$BI$401,"登録番号" &amp; リスト!O12454)&gt;=1,"",IF(VLOOKUP(O12454,登録者リスト!$A$1:$D$43729,4,FALSE)=基本情報!$D$6,O12454,"")),"")</f>
        <v/>
      </c>
    </row>
    <row r="12455" spans="15:16" x14ac:dyDescent="0.15">
      <c r="O12455">
        <v>12454</v>
      </c>
      <c r="P12455" t="str">
        <f>IFERROR(IF(COUNTIF(個人情報!$BI$5:$BI$401,"登録番号" &amp; リスト!O12455)&gt;=1,"",IF(VLOOKUP(O12455,登録者リスト!$A$1:$D$43729,4,FALSE)=基本情報!$D$6,O12455,"")),"")</f>
        <v/>
      </c>
    </row>
    <row r="12456" spans="15:16" x14ac:dyDescent="0.15">
      <c r="O12456">
        <v>12455</v>
      </c>
      <c r="P12456" t="str">
        <f>IFERROR(IF(COUNTIF(個人情報!$BI$5:$BI$401,"登録番号" &amp; リスト!O12456)&gt;=1,"",IF(VLOOKUP(O12456,登録者リスト!$A$1:$D$43729,4,FALSE)=基本情報!$D$6,O12456,"")),"")</f>
        <v/>
      </c>
    </row>
    <row r="12457" spans="15:16" x14ac:dyDescent="0.15">
      <c r="O12457">
        <v>12456</v>
      </c>
      <c r="P12457" t="str">
        <f>IFERROR(IF(COUNTIF(個人情報!$BI$5:$BI$401,"登録番号" &amp; リスト!O12457)&gt;=1,"",IF(VLOOKUP(O12457,登録者リスト!$A$1:$D$43729,4,FALSE)=基本情報!$D$6,O12457,"")),"")</f>
        <v/>
      </c>
    </row>
    <row r="12458" spans="15:16" x14ac:dyDescent="0.15">
      <c r="O12458">
        <v>12457</v>
      </c>
      <c r="P12458" t="str">
        <f>IFERROR(IF(COUNTIF(個人情報!$BI$5:$BI$401,"登録番号" &amp; リスト!O12458)&gt;=1,"",IF(VLOOKUP(O12458,登録者リスト!$A$1:$D$43729,4,FALSE)=基本情報!$D$6,O12458,"")),"")</f>
        <v/>
      </c>
    </row>
    <row r="12459" spans="15:16" x14ac:dyDescent="0.15">
      <c r="O12459">
        <v>12458</v>
      </c>
      <c r="P12459" t="str">
        <f>IFERROR(IF(COUNTIF(個人情報!$BI$5:$BI$401,"登録番号" &amp; リスト!O12459)&gt;=1,"",IF(VLOOKUP(O12459,登録者リスト!$A$1:$D$43729,4,FALSE)=基本情報!$D$6,O12459,"")),"")</f>
        <v/>
      </c>
    </row>
    <row r="12460" spans="15:16" x14ac:dyDescent="0.15">
      <c r="O12460">
        <v>12459</v>
      </c>
      <c r="P12460" t="str">
        <f>IFERROR(IF(COUNTIF(個人情報!$BI$5:$BI$401,"登録番号" &amp; リスト!O12460)&gt;=1,"",IF(VLOOKUP(O12460,登録者リスト!$A$1:$D$43729,4,FALSE)=基本情報!$D$6,O12460,"")),"")</f>
        <v/>
      </c>
    </row>
    <row r="12461" spans="15:16" x14ac:dyDescent="0.15">
      <c r="O12461">
        <v>12460</v>
      </c>
      <c r="P12461" t="str">
        <f>IFERROR(IF(COUNTIF(個人情報!$BI$5:$BI$401,"登録番号" &amp; リスト!O12461)&gt;=1,"",IF(VLOOKUP(O12461,登録者リスト!$A$1:$D$43729,4,FALSE)=基本情報!$D$6,O12461,"")),"")</f>
        <v/>
      </c>
    </row>
    <row r="12462" spans="15:16" x14ac:dyDescent="0.15">
      <c r="O12462">
        <v>12461</v>
      </c>
      <c r="P12462" t="str">
        <f>IFERROR(IF(COUNTIF(個人情報!$BI$5:$BI$401,"登録番号" &amp; リスト!O12462)&gt;=1,"",IF(VLOOKUP(O12462,登録者リスト!$A$1:$D$43729,4,FALSE)=基本情報!$D$6,O12462,"")),"")</f>
        <v/>
      </c>
    </row>
    <row r="12463" spans="15:16" x14ac:dyDescent="0.15">
      <c r="O12463">
        <v>12462</v>
      </c>
      <c r="P12463" t="str">
        <f>IFERROR(IF(COUNTIF(個人情報!$BI$5:$BI$401,"登録番号" &amp; リスト!O12463)&gt;=1,"",IF(VLOOKUP(O12463,登録者リスト!$A$1:$D$43729,4,FALSE)=基本情報!$D$6,O12463,"")),"")</f>
        <v/>
      </c>
    </row>
    <row r="12464" spans="15:16" x14ac:dyDescent="0.15">
      <c r="O12464">
        <v>12463</v>
      </c>
      <c r="P12464" t="str">
        <f>IFERROR(IF(COUNTIF(個人情報!$BI$5:$BI$401,"登録番号" &amp; リスト!O12464)&gt;=1,"",IF(VLOOKUP(O12464,登録者リスト!$A$1:$D$43729,4,FALSE)=基本情報!$D$6,O12464,"")),"")</f>
        <v/>
      </c>
    </row>
    <row r="12465" spans="15:16" x14ac:dyDescent="0.15">
      <c r="O12465">
        <v>12464</v>
      </c>
      <c r="P12465" t="str">
        <f>IFERROR(IF(COUNTIF(個人情報!$BI$5:$BI$401,"登録番号" &amp; リスト!O12465)&gt;=1,"",IF(VLOOKUP(O12465,登録者リスト!$A$1:$D$43729,4,FALSE)=基本情報!$D$6,O12465,"")),"")</f>
        <v/>
      </c>
    </row>
    <row r="12466" spans="15:16" x14ac:dyDescent="0.15">
      <c r="O12466">
        <v>12465</v>
      </c>
      <c r="P12466" t="str">
        <f>IFERROR(IF(COUNTIF(個人情報!$BI$5:$BI$401,"登録番号" &amp; リスト!O12466)&gt;=1,"",IF(VLOOKUP(O12466,登録者リスト!$A$1:$D$43729,4,FALSE)=基本情報!$D$6,O12466,"")),"")</f>
        <v/>
      </c>
    </row>
    <row r="12467" spans="15:16" x14ac:dyDescent="0.15">
      <c r="O12467">
        <v>12466</v>
      </c>
      <c r="P12467" t="str">
        <f>IFERROR(IF(COUNTIF(個人情報!$BI$5:$BI$401,"登録番号" &amp; リスト!O12467)&gt;=1,"",IF(VLOOKUP(O12467,登録者リスト!$A$1:$D$43729,4,FALSE)=基本情報!$D$6,O12467,"")),"")</f>
        <v/>
      </c>
    </row>
    <row r="12468" spans="15:16" x14ac:dyDescent="0.15">
      <c r="O12468">
        <v>12467</v>
      </c>
      <c r="P12468" t="str">
        <f>IFERROR(IF(COUNTIF(個人情報!$BI$5:$BI$401,"登録番号" &amp; リスト!O12468)&gt;=1,"",IF(VLOOKUP(O12468,登録者リスト!$A$1:$D$43729,4,FALSE)=基本情報!$D$6,O12468,"")),"")</f>
        <v/>
      </c>
    </row>
    <row r="12469" spans="15:16" x14ac:dyDescent="0.15">
      <c r="O12469">
        <v>12468</v>
      </c>
      <c r="P12469" t="str">
        <f>IFERROR(IF(COUNTIF(個人情報!$BI$5:$BI$401,"登録番号" &amp; リスト!O12469)&gt;=1,"",IF(VLOOKUP(O12469,登録者リスト!$A$1:$D$43729,4,FALSE)=基本情報!$D$6,O12469,"")),"")</f>
        <v/>
      </c>
    </row>
    <row r="12470" spans="15:16" x14ac:dyDescent="0.15">
      <c r="O12470">
        <v>12469</v>
      </c>
      <c r="P12470" t="str">
        <f>IFERROR(IF(COUNTIF(個人情報!$BI$5:$BI$401,"登録番号" &amp; リスト!O12470)&gt;=1,"",IF(VLOOKUP(O12470,登録者リスト!$A$1:$D$43729,4,FALSE)=基本情報!$D$6,O12470,"")),"")</f>
        <v/>
      </c>
    </row>
    <row r="12471" spans="15:16" x14ac:dyDescent="0.15">
      <c r="O12471">
        <v>12470</v>
      </c>
      <c r="P12471" t="str">
        <f>IFERROR(IF(COUNTIF(個人情報!$BI$5:$BI$401,"登録番号" &amp; リスト!O12471)&gt;=1,"",IF(VLOOKUP(O12471,登録者リスト!$A$1:$D$43729,4,FALSE)=基本情報!$D$6,O12471,"")),"")</f>
        <v/>
      </c>
    </row>
    <row r="12472" spans="15:16" x14ac:dyDescent="0.15">
      <c r="O12472">
        <v>12471</v>
      </c>
      <c r="P12472" t="str">
        <f>IFERROR(IF(COUNTIF(個人情報!$BI$5:$BI$401,"登録番号" &amp; リスト!O12472)&gt;=1,"",IF(VLOOKUP(O12472,登録者リスト!$A$1:$D$43729,4,FALSE)=基本情報!$D$6,O12472,"")),"")</f>
        <v/>
      </c>
    </row>
    <row r="12473" spans="15:16" x14ac:dyDescent="0.15">
      <c r="O12473">
        <v>12472</v>
      </c>
      <c r="P12473" t="str">
        <f>IFERROR(IF(COUNTIF(個人情報!$BI$5:$BI$401,"登録番号" &amp; リスト!O12473)&gt;=1,"",IF(VLOOKUP(O12473,登録者リスト!$A$1:$D$43729,4,FALSE)=基本情報!$D$6,O12473,"")),"")</f>
        <v/>
      </c>
    </row>
    <row r="12474" spans="15:16" x14ac:dyDescent="0.15">
      <c r="O12474">
        <v>12473</v>
      </c>
      <c r="P12474" t="str">
        <f>IFERROR(IF(COUNTIF(個人情報!$BI$5:$BI$401,"登録番号" &amp; リスト!O12474)&gt;=1,"",IF(VLOOKUP(O12474,登録者リスト!$A$1:$D$43729,4,FALSE)=基本情報!$D$6,O12474,"")),"")</f>
        <v/>
      </c>
    </row>
    <row r="12475" spans="15:16" x14ac:dyDescent="0.15">
      <c r="O12475">
        <v>12474</v>
      </c>
      <c r="P12475" t="str">
        <f>IFERROR(IF(COUNTIF(個人情報!$BI$5:$BI$401,"登録番号" &amp; リスト!O12475)&gt;=1,"",IF(VLOOKUP(O12475,登録者リスト!$A$1:$D$43729,4,FALSE)=基本情報!$D$6,O12475,"")),"")</f>
        <v/>
      </c>
    </row>
    <row r="12476" spans="15:16" x14ac:dyDescent="0.15">
      <c r="O12476">
        <v>12475</v>
      </c>
      <c r="P12476" t="str">
        <f>IFERROR(IF(COUNTIF(個人情報!$BI$5:$BI$401,"登録番号" &amp; リスト!O12476)&gt;=1,"",IF(VLOOKUP(O12476,登録者リスト!$A$1:$D$43729,4,FALSE)=基本情報!$D$6,O12476,"")),"")</f>
        <v/>
      </c>
    </row>
    <row r="12477" spans="15:16" x14ac:dyDescent="0.15">
      <c r="O12477">
        <v>12476</v>
      </c>
      <c r="P12477" t="str">
        <f>IFERROR(IF(COUNTIF(個人情報!$BI$5:$BI$401,"登録番号" &amp; リスト!O12477)&gt;=1,"",IF(VLOOKUP(O12477,登録者リスト!$A$1:$D$43729,4,FALSE)=基本情報!$D$6,O12477,"")),"")</f>
        <v/>
      </c>
    </row>
    <row r="12478" spans="15:16" x14ac:dyDescent="0.15">
      <c r="O12478">
        <v>12477</v>
      </c>
      <c r="P12478" t="str">
        <f>IFERROR(IF(COUNTIF(個人情報!$BI$5:$BI$401,"登録番号" &amp; リスト!O12478)&gt;=1,"",IF(VLOOKUP(O12478,登録者リスト!$A$1:$D$43729,4,FALSE)=基本情報!$D$6,O12478,"")),"")</f>
        <v/>
      </c>
    </row>
    <row r="12479" spans="15:16" x14ac:dyDescent="0.15">
      <c r="O12479">
        <v>12478</v>
      </c>
      <c r="P12479" t="str">
        <f>IFERROR(IF(COUNTIF(個人情報!$BI$5:$BI$401,"登録番号" &amp; リスト!O12479)&gt;=1,"",IF(VLOOKUP(O12479,登録者リスト!$A$1:$D$43729,4,FALSE)=基本情報!$D$6,O12479,"")),"")</f>
        <v/>
      </c>
    </row>
    <row r="12480" spans="15:16" x14ac:dyDescent="0.15">
      <c r="O12480">
        <v>12479</v>
      </c>
      <c r="P12480" t="str">
        <f>IFERROR(IF(COUNTIF(個人情報!$BI$5:$BI$401,"登録番号" &amp; リスト!O12480)&gt;=1,"",IF(VLOOKUP(O12480,登録者リスト!$A$1:$D$43729,4,FALSE)=基本情報!$D$6,O12480,"")),"")</f>
        <v/>
      </c>
    </row>
    <row r="12481" spans="15:16" x14ac:dyDescent="0.15">
      <c r="O12481">
        <v>12480</v>
      </c>
      <c r="P12481" t="str">
        <f>IFERROR(IF(COUNTIF(個人情報!$BI$5:$BI$401,"登録番号" &amp; リスト!O12481)&gt;=1,"",IF(VLOOKUP(O12481,登録者リスト!$A$1:$D$43729,4,FALSE)=基本情報!$D$6,O12481,"")),"")</f>
        <v/>
      </c>
    </row>
    <row r="12482" spans="15:16" x14ac:dyDescent="0.15">
      <c r="O12482">
        <v>12481</v>
      </c>
      <c r="P12482" t="str">
        <f>IFERROR(IF(COUNTIF(個人情報!$BI$5:$BI$401,"登録番号" &amp; リスト!O12482)&gt;=1,"",IF(VLOOKUP(O12482,登録者リスト!$A$1:$D$43729,4,FALSE)=基本情報!$D$6,O12482,"")),"")</f>
        <v/>
      </c>
    </row>
    <row r="12483" spans="15:16" x14ac:dyDescent="0.15">
      <c r="O12483">
        <v>12482</v>
      </c>
      <c r="P12483" t="str">
        <f>IFERROR(IF(COUNTIF(個人情報!$BI$5:$BI$401,"登録番号" &amp; リスト!O12483)&gt;=1,"",IF(VLOOKUP(O12483,登録者リスト!$A$1:$D$43729,4,FALSE)=基本情報!$D$6,O12483,"")),"")</f>
        <v/>
      </c>
    </row>
    <row r="12484" spans="15:16" x14ac:dyDescent="0.15">
      <c r="O12484">
        <v>12483</v>
      </c>
      <c r="P12484" t="str">
        <f>IFERROR(IF(COUNTIF(個人情報!$BI$5:$BI$401,"登録番号" &amp; リスト!O12484)&gt;=1,"",IF(VLOOKUP(O12484,登録者リスト!$A$1:$D$43729,4,FALSE)=基本情報!$D$6,O12484,"")),"")</f>
        <v/>
      </c>
    </row>
    <row r="12485" spans="15:16" x14ac:dyDescent="0.15">
      <c r="O12485">
        <v>12484</v>
      </c>
      <c r="P12485" t="str">
        <f>IFERROR(IF(COUNTIF(個人情報!$BI$5:$BI$401,"登録番号" &amp; リスト!O12485)&gt;=1,"",IF(VLOOKUP(O12485,登録者リスト!$A$1:$D$43729,4,FALSE)=基本情報!$D$6,O12485,"")),"")</f>
        <v/>
      </c>
    </row>
    <row r="12486" spans="15:16" x14ac:dyDescent="0.15">
      <c r="O12486">
        <v>12485</v>
      </c>
      <c r="P12486" t="str">
        <f>IFERROR(IF(COUNTIF(個人情報!$BI$5:$BI$401,"登録番号" &amp; リスト!O12486)&gt;=1,"",IF(VLOOKUP(O12486,登録者リスト!$A$1:$D$43729,4,FALSE)=基本情報!$D$6,O12486,"")),"")</f>
        <v/>
      </c>
    </row>
    <row r="12487" spans="15:16" x14ac:dyDescent="0.15">
      <c r="O12487">
        <v>12486</v>
      </c>
      <c r="P12487" t="str">
        <f>IFERROR(IF(COUNTIF(個人情報!$BI$5:$BI$401,"登録番号" &amp; リスト!O12487)&gt;=1,"",IF(VLOOKUP(O12487,登録者リスト!$A$1:$D$43729,4,FALSE)=基本情報!$D$6,O12487,"")),"")</f>
        <v/>
      </c>
    </row>
    <row r="12488" spans="15:16" x14ac:dyDescent="0.15">
      <c r="O12488">
        <v>12487</v>
      </c>
      <c r="P12488" t="str">
        <f>IFERROR(IF(COUNTIF(個人情報!$BI$5:$BI$401,"登録番号" &amp; リスト!O12488)&gt;=1,"",IF(VLOOKUP(O12488,登録者リスト!$A$1:$D$43729,4,FALSE)=基本情報!$D$6,O12488,"")),"")</f>
        <v/>
      </c>
    </row>
    <row r="12489" spans="15:16" x14ac:dyDescent="0.15">
      <c r="O12489">
        <v>12488</v>
      </c>
      <c r="P12489" t="str">
        <f>IFERROR(IF(COUNTIF(個人情報!$BI$5:$BI$401,"登録番号" &amp; リスト!O12489)&gt;=1,"",IF(VLOOKUP(O12489,登録者リスト!$A$1:$D$43729,4,FALSE)=基本情報!$D$6,O12489,"")),"")</f>
        <v/>
      </c>
    </row>
    <row r="12490" spans="15:16" x14ac:dyDescent="0.15">
      <c r="O12490">
        <v>12489</v>
      </c>
      <c r="P12490" t="str">
        <f>IFERROR(IF(COUNTIF(個人情報!$BI$5:$BI$401,"登録番号" &amp; リスト!O12490)&gt;=1,"",IF(VLOOKUP(O12490,登録者リスト!$A$1:$D$43729,4,FALSE)=基本情報!$D$6,O12490,"")),"")</f>
        <v/>
      </c>
    </row>
    <row r="12491" spans="15:16" x14ac:dyDescent="0.15">
      <c r="O12491">
        <v>12490</v>
      </c>
      <c r="P12491" t="str">
        <f>IFERROR(IF(COUNTIF(個人情報!$BI$5:$BI$401,"登録番号" &amp; リスト!O12491)&gt;=1,"",IF(VLOOKUP(O12491,登録者リスト!$A$1:$D$43729,4,FALSE)=基本情報!$D$6,O12491,"")),"")</f>
        <v/>
      </c>
    </row>
    <row r="12492" spans="15:16" x14ac:dyDescent="0.15">
      <c r="O12492">
        <v>12491</v>
      </c>
      <c r="P12492" t="str">
        <f>IFERROR(IF(COUNTIF(個人情報!$BI$5:$BI$401,"登録番号" &amp; リスト!O12492)&gt;=1,"",IF(VLOOKUP(O12492,登録者リスト!$A$1:$D$43729,4,FALSE)=基本情報!$D$6,O12492,"")),"")</f>
        <v/>
      </c>
    </row>
    <row r="12493" spans="15:16" x14ac:dyDescent="0.15">
      <c r="O12493">
        <v>12492</v>
      </c>
      <c r="P12493" t="str">
        <f>IFERROR(IF(COUNTIF(個人情報!$BI$5:$BI$401,"登録番号" &amp; リスト!O12493)&gt;=1,"",IF(VLOOKUP(O12493,登録者リスト!$A$1:$D$43729,4,FALSE)=基本情報!$D$6,O12493,"")),"")</f>
        <v/>
      </c>
    </row>
    <row r="12494" spans="15:16" x14ac:dyDescent="0.15">
      <c r="O12494">
        <v>12493</v>
      </c>
      <c r="P12494" t="str">
        <f>IFERROR(IF(COUNTIF(個人情報!$BI$5:$BI$401,"登録番号" &amp; リスト!O12494)&gt;=1,"",IF(VLOOKUP(O12494,登録者リスト!$A$1:$D$43729,4,FALSE)=基本情報!$D$6,O12494,"")),"")</f>
        <v/>
      </c>
    </row>
    <row r="12495" spans="15:16" x14ac:dyDescent="0.15">
      <c r="O12495">
        <v>12494</v>
      </c>
      <c r="P12495" t="str">
        <f>IFERROR(IF(COUNTIF(個人情報!$BI$5:$BI$401,"登録番号" &amp; リスト!O12495)&gt;=1,"",IF(VLOOKUP(O12495,登録者リスト!$A$1:$D$43729,4,FALSE)=基本情報!$D$6,O12495,"")),"")</f>
        <v/>
      </c>
    </row>
    <row r="12496" spans="15:16" x14ac:dyDescent="0.15">
      <c r="O12496">
        <v>12495</v>
      </c>
      <c r="P12496" t="str">
        <f>IFERROR(IF(COUNTIF(個人情報!$BI$5:$BI$401,"登録番号" &amp; リスト!O12496)&gt;=1,"",IF(VLOOKUP(O12496,登録者リスト!$A$1:$D$43729,4,FALSE)=基本情報!$D$6,O12496,"")),"")</f>
        <v/>
      </c>
    </row>
    <row r="12497" spans="15:16" x14ac:dyDescent="0.15">
      <c r="O12497">
        <v>12496</v>
      </c>
      <c r="P12497" t="str">
        <f>IFERROR(IF(COUNTIF(個人情報!$BI$5:$BI$401,"登録番号" &amp; リスト!O12497)&gt;=1,"",IF(VLOOKUP(O12497,登録者リスト!$A$1:$D$43729,4,FALSE)=基本情報!$D$6,O12497,"")),"")</f>
        <v/>
      </c>
    </row>
    <row r="12498" spans="15:16" x14ac:dyDescent="0.15">
      <c r="O12498">
        <v>12497</v>
      </c>
      <c r="P12498" t="str">
        <f>IFERROR(IF(COUNTIF(個人情報!$BI$5:$BI$401,"登録番号" &amp; リスト!O12498)&gt;=1,"",IF(VLOOKUP(O12498,登録者リスト!$A$1:$D$43729,4,FALSE)=基本情報!$D$6,O12498,"")),"")</f>
        <v/>
      </c>
    </row>
    <row r="12499" spans="15:16" x14ac:dyDescent="0.15">
      <c r="O12499">
        <v>12498</v>
      </c>
      <c r="P12499" t="str">
        <f>IFERROR(IF(COUNTIF(個人情報!$BI$5:$BI$401,"登録番号" &amp; リスト!O12499)&gt;=1,"",IF(VLOOKUP(O12499,登録者リスト!$A$1:$D$43729,4,FALSE)=基本情報!$D$6,O12499,"")),"")</f>
        <v/>
      </c>
    </row>
    <row r="12500" spans="15:16" x14ac:dyDescent="0.15">
      <c r="O12500">
        <v>12499</v>
      </c>
      <c r="P12500" t="str">
        <f>IFERROR(IF(COUNTIF(個人情報!$BI$5:$BI$401,"登録番号" &amp; リスト!O12500)&gt;=1,"",IF(VLOOKUP(O12500,登録者リスト!$A$1:$D$43729,4,FALSE)=基本情報!$D$6,O12500,"")),"")</f>
        <v/>
      </c>
    </row>
    <row r="12501" spans="15:16" x14ac:dyDescent="0.15">
      <c r="O12501">
        <v>12500</v>
      </c>
      <c r="P12501" t="str">
        <f>IFERROR(IF(COUNTIF(個人情報!$BI$5:$BI$401,"登録番号" &amp; リスト!O12501)&gt;=1,"",IF(VLOOKUP(O12501,登録者リスト!$A$1:$D$43729,4,FALSE)=基本情報!$D$6,O12501,"")),"")</f>
        <v/>
      </c>
    </row>
    <row r="12502" spans="15:16" x14ac:dyDescent="0.15">
      <c r="O12502">
        <v>12501</v>
      </c>
      <c r="P12502" t="str">
        <f>IFERROR(IF(COUNTIF(個人情報!$BI$5:$BI$401,"登録番号" &amp; リスト!O12502)&gt;=1,"",IF(VLOOKUP(O12502,登録者リスト!$A$1:$D$43729,4,FALSE)=基本情報!$D$6,O12502,"")),"")</f>
        <v/>
      </c>
    </row>
    <row r="12503" spans="15:16" x14ac:dyDescent="0.15">
      <c r="O12503">
        <v>12502</v>
      </c>
      <c r="P12503" t="str">
        <f>IFERROR(IF(COUNTIF(個人情報!$BI$5:$BI$401,"登録番号" &amp; リスト!O12503)&gt;=1,"",IF(VLOOKUP(O12503,登録者リスト!$A$1:$D$43729,4,FALSE)=基本情報!$D$6,O12503,"")),"")</f>
        <v/>
      </c>
    </row>
    <row r="12504" spans="15:16" x14ac:dyDescent="0.15">
      <c r="O12504">
        <v>12503</v>
      </c>
      <c r="P12504" t="str">
        <f>IFERROR(IF(COUNTIF(個人情報!$BI$5:$BI$401,"登録番号" &amp; リスト!O12504)&gt;=1,"",IF(VLOOKUP(O12504,登録者リスト!$A$1:$D$43729,4,FALSE)=基本情報!$D$6,O12504,"")),"")</f>
        <v/>
      </c>
    </row>
    <row r="12505" spans="15:16" x14ac:dyDescent="0.15">
      <c r="O12505">
        <v>12504</v>
      </c>
      <c r="P12505" t="str">
        <f>IFERROR(IF(COUNTIF(個人情報!$BI$5:$BI$401,"登録番号" &amp; リスト!O12505)&gt;=1,"",IF(VLOOKUP(O12505,登録者リスト!$A$1:$D$43729,4,FALSE)=基本情報!$D$6,O12505,"")),"")</f>
        <v/>
      </c>
    </row>
    <row r="12506" spans="15:16" x14ac:dyDescent="0.15">
      <c r="O12506">
        <v>12505</v>
      </c>
      <c r="P12506" t="str">
        <f>IFERROR(IF(COUNTIF(個人情報!$BI$5:$BI$401,"登録番号" &amp; リスト!O12506)&gt;=1,"",IF(VLOOKUP(O12506,登録者リスト!$A$1:$D$43729,4,FALSE)=基本情報!$D$6,O12506,"")),"")</f>
        <v/>
      </c>
    </row>
    <row r="12507" spans="15:16" x14ac:dyDescent="0.15">
      <c r="O12507">
        <v>12506</v>
      </c>
      <c r="P12507" t="str">
        <f>IFERROR(IF(COUNTIF(個人情報!$BI$5:$BI$401,"登録番号" &amp; リスト!O12507)&gt;=1,"",IF(VLOOKUP(O12507,登録者リスト!$A$1:$D$43729,4,FALSE)=基本情報!$D$6,O12507,"")),"")</f>
        <v/>
      </c>
    </row>
    <row r="12508" spans="15:16" x14ac:dyDescent="0.15">
      <c r="O12508">
        <v>12507</v>
      </c>
      <c r="P12508" t="str">
        <f>IFERROR(IF(COUNTIF(個人情報!$BI$5:$BI$401,"登録番号" &amp; リスト!O12508)&gt;=1,"",IF(VLOOKUP(O12508,登録者リスト!$A$1:$D$43729,4,FALSE)=基本情報!$D$6,O12508,"")),"")</f>
        <v/>
      </c>
    </row>
    <row r="12509" spans="15:16" x14ac:dyDescent="0.15">
      <c r="O12509">
        <v>12508</v>
      </c>
      <c r="P12509" t="str">
        <f>IFERROR(IF(COUNTIF(個人情報!$BI$5:$BI$401,"登録番号" &amp; リスト!O12509)&gt;=1,"",IF(VLOOKUP(O12509,登録者リスト!$A$1:$D$43729,4,FALSE)=基本情報!$D$6,O12509,"")),"")</f>
        <v/>
      </c>
    </row>
    <row r="12510" spans="15:16" x14ac:dyDescent="0.15">
      <c r="O12510">
        <v>12509</v>
      </c>
      <c r="P12510" t="str">
        <f>IFERROR(IF(COUNTIF(個人情報!$BI$5:$BI$401,"登録番号" &amp; リスト!O12510)&gt;=1,"",IF(VLOOKUP(O12510,登録者リスト!$A$1:$D$43729,4,FALSE)=基本情報!$D$6,O12510,"")),"")</f>
        <v/>
      </c>
    </row>
    <row r="12511" spans="15:16" x14ac:dyDescent="0.15">
      <c r="O12511">
        <v>12510</v>
      </c>
      <c r="P12511" t="str">
        <f>IFERROR(IF(COUNTIF(個人情報!$BI$5:$BI$401,"登録番号" &amp; リスト!O12511)&gt;=1,"",IF(VLOOKUP(O12511,登録者リスト!$A$1:$D$43729,4,FALSE)=基本情報!$D$6,O12511,"")),"")</f>
        <v/>
      </c>
    </row>
    <row r="12512" spans="15:16" x14ac:dyDescent="0.15">
      <c r="O12512">
        <v>12511</v>
      </c>
      <c r="P12512" t="str">
        <f>IFERROR(IF(COUNTIF(個人情報!$BI$5:$BI$401,"登録番号" &amp; リスト!O12512)&gt;=1,"",IF(VLOOKUP(O12512,登録者リスト!$A$1:$D$43729,4,FALSE)=基本情報!$D$6,O12512,"")),"")</f>
        <v/>
      </c>
    </row>
    <row r="12513" spans="15:16" x14ac:dyDescent="0.15">
      <c r="O12513">
        <v>12512</v>
      </c>
      <c r="P12513" t="str">
        <f>IFERROR(IF(COUNTIF(個人情報!$BI$5:$BI$401,"登録番号" &amp; リスト!O12513)&gt;=1,"",IF(VLOOKUP(O12513,登録者リスト!$A$1:$D$43729,4,FALSE)=基本情報!$D$6,O12513,"")),"")</f>
        <v/>
      </c>
    </row>
    <row r="12514" spans="15:16" x14ac:dyDescent="0.15">
      <c r="O12514">
        <v>12513</v>
      </c>
      <c r="P12514" t="str">
        <f>IFERROR(IF(COUNTIF(個人情報!$BI$5:$BI$401,"登録番号" &amp; リスト!O12514)&gt;=1,"",IF(VLOOKUP(O12514,登録者リスト!$A$1:$D$43729,4,FALSE)=基本情報!$D$6,O12514,"")),"")</f>
        <v/>
      </c>
    </row>
    <row r="12515" spans="15:16" x14ac:dyDescent="0.15">
      <c r="O12515">
        <v>12514</v>
      </c>
      <c r="P12515" t="str">
        <f>IFERROR(IF(COUNTIF(個人情報!$BI$5:$BI$401,"登録番号" &amp; リスト!O12515)&gt;=1,"",IF(VLOOKUP(O12515,登録者リスト!$A$1:$D$43729,4,FALSE)=基本情報!$D$6,O12515,"")),"")</f>
        <v/>
      </c>
    </row>
    <row r="12516" spans="15:16" x14ac:dyDescent="0.15">
      <c r="O12516">
        <v>12515</v>
      </c>
      <c r="P12516" t="str">
        <f>IFERROR(IF(COUNTIF(個人情報!$BI$5:$BI$401,"登録番号" &amp; リスト!O12516)&gt;=1,"",IF(VLOOKUP(O12516,登録者リスト!$A$1:$D$43729,4,FALSE)=基本情報!$D$6,O12516,"")),"")</f>
        <v/>
      </c>
    </row>
    <row r="12517" spans="15:16" x14ac:dyDescent="0.15">
      <c r="O12517">
        <v>12516</v>
      </c>
      <c r="P12517" t="str">
        <f>IFERROR(IF(COUNTIF(個人情報!$BI$5:$BI$401,"登録番号" &amp; リスト!O12517)&gt;=1,"",IF(VLOOKUP(O12517,登録者リスト!$A$1:$D$43729,4,FALSE)=基本情報!$D$6,O12517,"")),"")</f>
        <v/>
      </c>
    </row>
    <row r="12518" spans="15:16" x14ac:dyDescent="0.15">
      <c r="O12518">
        <v>12517</v>
      </c>
      <c r="P12518" t="str">
        <f>IFERROR(IF(COUNTIF(個人情報!$BI$5:$BI$401,"登録番号" &amp; リスト!O12518)&gt;=1,"",IF(VLOOKUP(O12518,登録者リスト!$A$1:$D$43729,4,FALSE)=基本情報!$D$6,O12518,"")),"")</f>
        <v/>
      </c>
    </row>
    <row r="12519" spans="15:16" x14ac:dyDescent="0.15">
      <c r="O12519">
        <v>12518</v>
      </c>
      <c r="P12519" t="str">
        <f>IFERROR(IF(COUNTIF(個人情報!$BI$5:$BI$401,"登録番号" &amp; リスト!O12519)&gt;=1,"",IF(VLOOKUP(O12519,登録者リスト!$A$1:$D$43729,4,FALSE)=基本情報!$D$6,O12519,"")),"")</f>
        <v/>
      </c>
    </row>
    <row r="12520" spans="15:16" x14ac:dyDescent="0.15">
      <c r="O12520">
        <v>12519</v>
      </c>
      <c r="P12520" t="str">
        <f>IFERROR(IF(COUNTIF(個人情報!$BI$5:$BI$401,"登録番号" &amp; リスト!O12520)&gt;=1,"",IF(VLOOKUP(O12520,登録者リスト!$A$1:$D$43729,4,FALSE)=基本情報!$D$6,O12520,"")),"")</f>
        <v/>
      </c>
    </row>
    <row r="12521" spans="15:16" x14ac:dyDescent="0.15">
      <c r="O12521">
        <v>12520</v>
      </c>
      <c r="P12521" t="str">
        <f>IFERROR(IF(COUNTIF(個人情報!$BI$5:$BI$401,"登録番号" &amp; リスト!O12521)&gt;=1,"",IF(VLOOKUP(O12521,登録者リスト!$A$1:$D$43729,4,FALSE)=基本情報!$D$6,O12521,"")),"")</f>
        <v/>
      </c>
    </row>
    <row r="12522" spans="15:16" x14ac:dyDescent="0.15">
      <c r="O12522">
        <v>12521</v>
      </c>
      <c r="P12522" t="str">
        <f>IFERROR(IF(COUNTIF(個人情報!$BI$5:$BI$401,"登録番号" &amp; リスト!O12522)&gt;=1,"",IF(VLOOKUP(O12522,登録者リスト!$A$1:$D$43729,4,FALSE)=基本情報!$D$6,O12522,"")),"")</f>
        <v/>
      </c>
    </row>
    <row r="12523" spans="15:16" x14ac:dyDescent="0.15">
      <c r="O12523">
        <v>12522</v>
      </c>
      <c r="P12523" t="str">
        <f>IFERROR(IF(COUNTIF(個人情報!$BI$5:$BI$401,"登録番号" &amp; リスト!O12523)&gt;=1,"",IF(VLOOKUP(O12523,登録者リスト!$A$1:$D$43729,4,FALSE)=基本情報!$D$6,O12523,"")),"")</f>
        <v/>
      </c>
    </row>
    <row r="12524" spans="15:16" x14ac:dyDescent="0.15">
      <c r="O12524">
        <v>12523</v>
      </c>
      <c r="P12524" t="str">
        <f>IFERROR(IF(COUNTIF(個人情報!$BI$5:$BI$401,"登録番号" &amp; リスト!O12524)&gt;=1,"",IF(VLOOKUP(O12524,登録者リスト!$A$1:$D$43729,4,FALSE)=基本情報!$D$6,O12524,"")),"")</f>
        <v/>
      </c>
    </row>
    <row r="12525" spans="15:16" x14ac:dyDescent="0.15">
      <c r="O12525">
        <v>12524</v>
      </c>
      <c r="P12525" t="str">
        <f>IFERROR(IF(COUNTIF(個人情報!$BI$5:$BI$401,"登録番号" &amp; リスト!O12525)&gt;=1,"",IF(VLOOKUP(O12525,登録者リスト!$A$1:$D$43729,4,FALSE)=基本情報!$D$6,O12525,"")),"")</f>
        <v/>
      </c>
    </row>
    <row r="12526" spans="15:16" x14ac:dyDescent="0.15">
      <c r="O12526">
        <v>12525</v>
      </c>
      <c r="P12526" t="str">
        <f>IFERROR(IF(COUNTIF(個人情報!$BI$5:$BI$401,"登録番号" &amp; リスト!O12526)&gt;=1,"",IF(VLOOKUP(O12526,登録者リスト!$A$1:$D$43729,4,FALSE)=基本情報!$D$6,O12526,"")),"")</f>
        <v/>
      </c>
    </row>
    <row r="12527" spans="15:16" x14ac:dyDescent="0.15">
      <c r="O12527">
        <v>12526</v>
      </c>
      <c r="P12527" t="str">
        <f>IFERROR(IF(COUNTIF(個人情報!$BI$5:$BI$401,"登録番号" &amp; リスト!O12527)&gt;=1,"",IF(VLOOKUP(O12527,登録者リスト!$A$1:$D$43729,4,FALSE)=基本情報!$D$6,O12527,"")),"")</f>
        <v/>
      </c>
    </row>
    <row r="12528" spans="15:16" x14ac:dyDescent="0.15">
      <c r="O12528">
        <v>12527</v>
      </c>
      <c r="P12528" t="str">
        <f>IFERROR(IF(COUNTIF(個人情報!$BI$5:$BI$401,"登録番号" &amp; リスト!O12528)&gt;=1,"",IF(VLOOKUP(O12528,登録者リスト!$A$1:$D$43729,4,FALSE)=基本情報!$D$6,O12528,"")),"")</f>
        <v/>
      </c>
    </row>
    <row r="12529" spans="15:16" x14ac:dyDescent="0.15">
      <c r="O12529">
        <v>12528</v>
      </c>
      <c r="P12529" t="str">
        <f>IFERROR(IF(COUNTIF(個人情報!$BI$5:$BI$401,"登録番号" &amp; リスト!O12529)&gt;=1,"",IF(VLOOKUP(O12529,登録者リスト!$A$1:$D$43729,4,FALSE)=基本情報!$D$6,O12529,"")),"")</f>
        <v/>
      </c>
    </row>
    <row r="12530" spans="15:16" x14ac:dyDescent="0.15">
      <c r="O12530">
        <v>12529</v>
      </c>
      <c r="P12530" t="str">
        <f>IFERROR(IF(COUNTIF(個人情報!$BI$5:$BI$401,"登録番号" &amp; リスト!O12530)&gt;=1,"",IF(VLOOKUP(O12530,登録者リスト!$A$1:$D$43729,4,FALSE)=基本情報!$D$6,O12530,"")),"")</f>
        <v/>
      </c>
    </row>
    <row r="12531" spans="15:16" x14ac:dyDescent="0.15">
      <c r="O12531">
        <v>12530</v>
      </c>
      <c r="P12531" t="str">
        <f>IFERROR(IF(COUNTIF(個人情報!$BI$5:$BI$401,"登録番号" &amp; リスト!O12531)&gt;=1,"",IF(VLOOKUP(O12531,登録者リスト!$A$1:$D$43729,4,FALSE)=基本情報!$D$6,O12531,"")),"")</f>
        <v/>
      </c>
    </row>
    <row r="12532" spans="15:16" x14ac:dyDescent="0.15">
      <c r="O12532">
        <v>12531</v>
      </c>
      <c r="P12532" t="str">
        <f>IFERROR(IF(COUNTIF(個人情報!$BI$5:$BI$401,"登録番号" &amp; リスト!O12532)&gt;=1,"",IF(VLOOKUP(O12532,登録者リスト!$A$1:$D$43729,4,FALSE)=基本情報!$D$6,O12532,"")),"")</f>
        <v/>
      </c>
    </row>
    <row r="12533" spans="15:16" x14ac:dyDescent="0.15">
      <c r="O12533">
        <v>12532</v>
      </c>
      <c r="P12533" t="str">
        <f>IFERROR(IF(COUNTIF(個人情報!$BI$5:$BI$401,"登録番号" &amp; リスト!O12533)&gt;=1,"",IF(VLOOKUP(O12533,登録者リスト!$A$1:$D$43729,4,FALSE)=基本情報!$D$6,O12533,"")),"")</f>
        <v/>
      </c>
    </row>
    <row r="12534" spans="15:16" x14ac:dyDescent="0.15">
      <c r="O12534">
        <v>12533</v>
      </c>
      <c r="P12534" t="str">
        <f>IFERROR(IF(COUNTIF(個人情報!$BI$5:$BI$401,"登録番号" &amp; リスト!O12534)&gt;=1,"",IF(VLOOKUP(O12534,登録者リスト!$A$1:$D$43729,4,FALSE)=基本情報!$D$6,O12534,"")),"")</f>
        <v/>
      </c>
    </row>
    <row r="12535" spans="15:16" x14ac:dyDescent="0.15">
      <c r="O12535">
        <v>12534</v>
      </c>
      <c r="P12535" t="str">
        <f>IFERROR(IF(COUNTIF(個人情報!$BI$5:$BI$401,"登録番号" &amp; リスト!O12535)&gt;=1,"",IF(VLOOKUP(O12535,登録者リスト!$A$1:$D$43729,4,FALSE)=基本情報!$D$6,O12535,"")),"")</f>
        <v/>
      </c>
    </row>
    <row r="12536" spans="15:16" x14ac:dyDescent="0.15">
      <c r="O12536">
        <v>12535</v>
      </c>
      <c r="P12536" t="str">
        <f>IFERROR(IF(COUNTIF(個人情報!$BI$5:$BI$401,"登録番号" &amp; リスト!O12536)&gt;=1,"",IF(VLOOKUP(O12536,登録者リスト!$A$1:$D$43729,4,FALSE)=基本情報!$D$6,O12536,"")),"")</f>
        <v/>
      </c>
    </row>
    <row r="12537" spans="15:16" x14ac:dyDescent="0.15">
      <c r="O12537">
        <v>12536</v>
      </c>
      <c r="P12537" t="str">
        <f>IFERROR(IF(COUNTIF(個人情報!$BI$5:$BI$401,"登録番号" &amp; リスト!O12537)&gt;=1,"",IF(VLOOKUP(O12537,登録者リスト!$A$1:$D$43729,4,FALSE)=基本情報!$D$6,O12537,"")),"")</f>
        <v/>
      </c>
    </row>
    <row r="12538" spans="15:16" x14ac:dyDescent="0.15">
      <c r="O12538">
        <v>12537</v>
      </c>
      <c r="P12538" t="str">
        <f>IFERROR(IF(COUNTIF(個人情報!$BI$5:$BI$401,"登録番号" &amp; リスト!O12538)&gt;=1,"",IF(VLOOKUP(O12538,登録者リスト!$A$1:$D$43729,4,FALSE)=基本情報!$D$6,O12538,"")),"")</f>
        <v/>
      </c>
    </row>
    <row r="12539" spans="15:16" x14ac:dyDescent="0.15">
      <c r="O12539">
        <v>12538</v>
      </c>
      <c r="P12539" t="str">
        <f>IFERROR(IF(COUNTIF(個人情報!$BI$5:$BI$401,"登録番号" &amp; リスト!O12539)&gt;=1,"",IF(VLOOKUP(O12539,登録者リスト!$A$1:$D$43729,4,FALSE)=基本情報!$D$6,O12539,"")),"")</f>
        <v/>
      </c>
    </row>
    <row r="12540" spans="15:16" x14ac:dyDescent="0.15">
      <c r="O12540">
        <v>12539</v>
      </c>
      <c r="P12540" t="str">
        <f>IFERROR(IF(COUNTIF(個人情報!$BI$5:$BI$401,"登録番号" &amp; リスト!O12540)&gt;=1,"",IF(VLOOKUP(O12540,登録者リスト!$A$1:$D$43729,4,FALSE)=基本情報!$D$6,O12540,"")),"")</f>
        <v/>
      </c>
    </row>
    <row r="12541" spans="15:16" x14ac:dyDescent="0.15">
      <c r="O12541">
        <v>12540</v>
      </c>
      <c r="P12541" t="str">
        <f>IFERROR(IF(COUNTIF(個人情報!$BI$5:$BI$401,"登録番号" &amp; リスト!O12541)&gt;=1,"",IF(VLOOKUP(O12541,登録者リスト!$A$1:$D$43729,4,FALSE)=基本情報!$D$6,O12541,"")),"")</f>
        <v/>
      </c>
    </row>
    <row r="12542" spans="15:16" x14ac:dyDescent="0.15">
      <c r="O12542">
        <v>12541</v>
      </c>
      <c r="P12542" t="str">
        <f>IFERROR(IF(COUNTIF(個人情報!$BI$5:$BI$401,"登録番号" &amp; リスト!O12542)&gt;=1,"",IF(VLOOKUP(O12542,登録者リスト!$A$1:$D$43729,4,FALSE)=基本情報!$D$6,O12542,"")),"")</f>
        <v/>
      </c>
    </row>
    <row r="12543" spans="15:16" x14ac:dyDescent="0.15">
      <c r="O12543">
        <v>12542</v>
      </c>
      <c r="P12543" t="str">
        <f>IFERROR(IF(COUNTIF(個人情報!$BI$5:$BI$401,"登録番号" &amp; リスト!O12543)&gt;=1,"",IF(VLOOKUP(O12543,登録者リスト!$A$1:$D$43729,4,FALSE)=基本情報!$D$6,O12543,"")),"")</f>
        <v/>
      </c>
    </row>
    <row r="12544" spans="15:16" x14ac:dyDescent="0.15">
      <c r="O12544">
        <v>12543</v>
      </c>
      <c r="P12544" t="str">
        <f>IFERROR(IF(COUNTIF(個人情報!$BI$5:$BI$401,"登録番号" &amp; リスト!O12544)&gt;=1,"",IF(VLOOKUP(O12544,登録者リスト!$A$1:$D$43729,4,FALSE)=基本情報!$D$6,O12544,"")),"")</f>
        <v/>
      </c>
    </row>
    <row r="12545" spans="15:16" x14ac:dyDescent="0.15">
      <c r="O12545">
        <v>12544</v>
      </c>
      <c r="P12545" t="str">
        <f>IFERROR(IF(COUNTIF(個人情報!$BI$5:$BI$401,"登録番号" &amp; リスト!O12545)&gt;=1,"",IF(VLOOKUP(O12545,登録者リスト!$A$1:$D$43729,4,FALSE)=基本情報!$D$6,O12545,"")),"")</f>
        <v/>
      </c>
    </row>
    <row r="12546" spans="15:16" x14ac:dyDescent="0.15">
      <c r="O12546">
        <v>12545</v>
      </c>
      <c r="P12546" t="str">
        <f>IFERROR(IF(COUNTIF(個人情報!$BI$5:$BI$401,"登録番号" &amp; リスト!O12546)&gt;=1,"",IF(VLOOKUP(O12546,登録者リスト!$A$1:$D$43729,4,FALSE)=基本情報!$D$6,O12546,"")),"")</f>
        <v/>
      </c>
    </row>
    <row r="12547" spans="15:16" x14ac:dyDescent="0.15">
      <c r="O12547">
        <v>12546</v>
      </c>
      <c r="P12547" t="str">
        <f>IFERROR(IF(COUNTIF(個人情報!$BI$5:$BI$401,"登録番号" &amp; リスト!O12547)&gt;=1,"",IF(VLOOKUP(O12547,登録者リスト!$A$1:$D$43729,4,FALSE)=基本情報!$D$6,O12547,"")),"")</f>
        <v/>
      </c>
    </row>
    <row r="12548" spans="15:16" x14ac:dyDescent="0.15">
      <c r="O12548">
        <v>12547</v>
      </c>
      <c r="P12548" t="str">
        <f>IFERROR(IF(COUNTIF(個人情報!$BI$5:$BI$401,"登録番号" &amp; リスト!O12548)&gt;=1,"",IF(VLOOKUP(O12548,登録者リスト!$A$1:$D$43729,4,FALSE)=基本情報!$D$6,O12548,"")),"")</f>
        <v/>
      </c>
    </row>
    <row r="12549" spans="15:16" x14ac:dyDescent="0.15">
      <c r="O12549">
        <v>12548</v>
      </c>
      <c r="P12549" t="str">
        <f>IFERROR(IF(COUNTIF(個人情報!$BI$5:$BI$401,"登録番号" &amp; リスト!O12549)&gt;=1,"",IF(VLOOKUP(O12549,登録者リスト!$A$1:$D$43729,4,FALSE)=基本情報!$D$6,O12549,"")),"")</f>
        <v/>
      </c>
    </row>
    <row r="12550" spans="15:16" x14ac:dyDescent="0.15">
      <c r="O12550">
        <v>12549</v>
      </c>
      <c r="P12550" t="str">
        <f>IFERROR(IF(COUNTIF(個人情報!$BI$5:$BI$401,"登録番号" &amp; リスト!O12550)&gt;=1,"",IF(VLOOKUP(O12550,登録者リスト!$A$1:$D$43729,4,FALSE)=基本情報!$D$6,O12550,"")),"")</f>
        <v/>
      </c>
    </row>
    <row r="12551" spans="15:16" x14ac:dyDescent="0.15">
      <c r="O12551">
        <v>12550</v>
      </c>
      <c r="P12551" t="str">
        <f>IFERROR(IF(COUNTIF(個人情報!$BI$5:$BI$401,"登録番号" &amp; リスト!O12551)&gt;=1,"",IF(VLOOKUP(O12551,登録者リスト!$A$1:$D$43729,4,FALSE)=基本情報!$D$6,O12551,"")),"")</f>
        <v/>
      </c>
    </row>
    <row r="12552" spans="15:16" x14ac:dyDescent="0.15">
      <c r="O12552">
        <v>12551</v>
      </c>
      <c r="P12552" t="str">
        <f>IFERROR(IF(COUNTIF(個人情報!$BI$5:$BI$401,"登録番号" &amp; リスト!O12552)&gt;=1,"",IF(VLOOKUP(O12552,登録者リスト!$A$1:$D$43729,4,FALSE)=基本情報!$D$6,O12552,"")),"")</f>
        <v/>
      </c>
    </row>
    <row r="12553" spans="15:16" x14ac:dyDescent="0.15">
      <c r="O12553">
        <v>12552</v>
      </c>
      <c r="P12553" t="str">
        <f>IFERROR(IF(COUNTIF(個人情報!$BI$5:$BI$401,"登録番号" &amp; リスト!O12553)&gt;=1,"",IF(VLOOKUP(O12553,登録者リスト!$A$1:$D$43729,4,FALSE)=基本情報!$D$6,O12553,"")),"")</f>
        <v/>
      </c>
    </row>
    <row r="12554" spans="15:16" x14ac:dyDescent="0.15">
      <c r="O12554">
        <v>12553</v>
      </c>
      <c r="P12554" t="str">
        <f>IFERROR(IF(COUNTIF(個人情報!$BI$5:$BI$401,"登録番号" &amp; リスト!O12554)&gt;=1,"",IF(VLOOKUP(O12554,登録者リスト!$A$1:$D$43729,4,FALSE)=基本情報!$D$6,O12554,"")),"")</f>
        <v/>
      </c>
    </row>
    <row r="12555" spans="15:16" x14ac:dyDescent="0.15">
      <c r="O12555">
        <v>12554</v>
      </c>
      <c r="P12555" t="str">
        <f>IFERROR(IF(COUNTIF(個人情報!$BI$5:$BI$401,"登録番号" &amp; リスト!O12555)&gt;=1,"",IF(VLOOKUP(O12555,登録者リスト!$A$1:$D$43729,4,FALSE)=基本情報!$D$6,O12555,"")),"")</f>
        <v/>
      </c>
    </row>
    <row r="12556" spans="15:16" x14ac:dyDescent="0.15">
      <c r="O12556">
        <v>12555</v>
      </c>
      <c r="P12556" t="str">
        <f>IFERROR(IF(COUNTIF(個人情報!$BI$5:$BI$401,"登録番号" &amp; リスト!O12556)&gt;=1,"",IF(VLOOKUP(O12556,登録者リスト!$A$1:$D$43729,4,FALSE)=基本情報!$D$6,O12556,"")),"")</f>
        <v/>
      </c>
    </row>
    <row r="12557" spans="15:16" x14ac:dyDescent="0.15">
      <c r="O12557">
        <v>12556</v>
      </c>
      <c r="P12557" t="str">
        <f>IFERROR(IF(COUNTIF(個人情報!$BI$5:$BI$401,"登録番号" &amp; リスト!O12557)&gt;=1,"",IF(VLOOKUP(O12557,登録者リスト!$A$1:$D$43729,4,FALSE)=基本情報!$D$6,O12557,"")),"")</f>
        <v/>
      </c>
    </row>
    <row r="12558" spans="15:16" x14ac:dyDescent="0.15">
      <c r="O12558">
        <v>12557</v>
      </c>
      <c r="P12558" t="str">
        <f>IFERROR(IF(COUNTIF(個人情報!$BI$5:$BI$401,"登録番号" &amp; リスト!O12558)&gt;=1,"",IF(VLOOKUP(O12558,登録者リスト!$A$1:$D$43729,4,FALSE)=基本情報!$D$6,O12558,"")),"")</f>
        <v/>
      </c>
    </row>
    <row r="12559" spans="15:16" x14ac:dyDescent="0.15">
      <c r="O12559">
        <v>12558</v>
      </c>
      <c r="P12559" t="str">
        <f>IFERROR(IF(COUNTIF(個人情報!$BI$5:$BI$401,"登録番号" &amp; リスト!O12559)&gt;=1,"",IF(VLOOKUP(O12559,登録者リスト!$A$1:$D$43729,4,FALSE)=基本情報!$D$6,O12559,"")),"")</f>
        <v/>
      </c>
    </row>
    <row r="12560" spans="15:16" x14ac:dyDescent="0.15">
      <c r="O12560">
        <v>12559</v>
      </c>
      <c r="P12560" t="str">
        <f>IFERROR(IF(COUNTIF(個人情報!$BI$5:$BI$401,"登録番号" &amp; リスト!O12560)&gt;=1,"",IF(VLOOKUP(O12560,登録者リスト!$A$1:$D$43729,4,FALSE)=基本情報!$D$6,O12560,"")),"")</f>
        <v/>
      </c>
    </row>
    <row r="12561" spans="15:16" x14ac:dyDescent="0.15">
      <c r="O12561">
        <v>12560</v>
      </c>
      <c r="P12561" t="str">
        <f>IFERROR(IF(COUNTIF(個人情報!$BI$5:$BI$401,"登録番号" &amp; リスト!O12561)&gt;=1,"",IF(VLOOKUP(O12561,登録者リスト!$A$1:$D$43729,4,FALSE)=基本情報!$D$6,O12561,"")),"")</f>
        <v/>
      </c>
    </row>
    <row r="12562" spans="15:16" x14ac:dyDescent="0.15">
      <c r="O12562">
        <v>12561</v>
      </c>
      <c r="P12562" t="str">
        <f>IFERROR(IF(COUNTIF(個人情報!$BI$5:$BI$401,"登録番号" &amp; リスト!O12562)&gt;=1,"",IF(VLOOKUP(O12562,登録者リスト!$A$1:$D$43729,4,FALSE)=基本情報!$D$6,O12562,"")),"")</f>
        <v/>
      </c>
    </row>
    <row r="12563" spans="15:16" x14ac:dyDescent="0.15">
      <c r="O12563">
        <v>12562</v>
      </c>
      <c r="P12563" t="str">
        <f>IFERROR(IF(COUNTIF(個人情報!$BI$5:$BI$401,"登録番号" &amp; リスト!O12563)&gt;=1,"",IF(VLOOKUP(O12563,登録者リスト!$A$1:$D$43729,4,FALSE)=基本情報!$D$6,O12563,"")),"")</f>
        <v/>
      </c>
    </row>
    <row r="12564" spans="15:16" x14ac:dyDescent="0.15">
      <c r="O12564">
        <v>12563</v>
      </c>
      <c r="P12564" t="str">
        <f>IFERROR(IF(COUNTIF(個人情報!$BI$5:$BI$401,"登録番号" &amp; リスト!O12564)&gt;=1,"",IF(VLOOKUP(O12564,登録者リスト!$A$1:$D$43729,4,FALSE)=基本情報!$D$6,O12564,"")),"")</f>
        <v/>
      </c>
    </row>
    <row r="12565" spans="15:16" x14ac:dyDescent="0.15">
      <c r="O12565">
        <v>12564</v>
      </c>
      <c r="P12565" t="str">
        <f>IFERROR(IF(COUNTIF(個人情報!$BI$5:$BI$401,"登録番号" &amp; リスト!O12565)&gt;=1,"",IF(VLOOKUP(O12565,登録者リスト!$A$1:$D$43729,4,FALSE)=基本情報!$D$6,O12565,"")),"")</f>
        <v/>
      </c>
    </row>
    <row r="12566" spans="15:16" x14ac:dyDescent="0.15">
      <c r="O12566">
        <v>12565</v>
      </c>
      <c r="P12566" t="str">
        <f>IFERROR(IF(COUNTIF(個人情報!$BI$5:$BI$401,"登録番号" &amp; リスト!O12566)&gt;=1,"",IF(VLOOKUP(O12566,登録者リスト!$A$1:$D$43729,4,FALSE)=基本情報!$D$6,O12566,"")),"")</f>
        <v/>
      </c>
    </row>
    <row r="12567" spans="15:16" x14ac:dyDescent="0.15">
      <c r="O12567">
        <v>12566</v>
      </c>
      <c r="P12567" t="str">
        <f>IFERROR(IF(COUNTIF(個人情報!$BI$5:$BI$401,"登録番号" &amp; リスト!O12567)&gt;=1,"",IF(VLOOKUP(O12567,登録者リスト!$A$1:$D$43729,4,FALSE)=基本情報!$D$6,O12567,"")),"")</f>
        <v/>
      </c>
    </row>
    <row r="12568" spans="15:16" x14ac:dyDescent="0.15">
      <c r="O12568">
        <v>12567</v>
      </c>
      <c r="P12568" t="str">
        <f>IFERROR(IF(COUNTIF(個人情報!$BI$5:$BI$401,"登録番号" &amp; リスト!O12568)&gt;=1,"",IF(VLOOKUP(O12568,登録者リスト!$A$1:$D$43729,4,FALSE)=基本情報!$D$6,O12568,"")),"")</f>
        <v/>
      </c>
    </row>
    <row r="12569" spans="15:16" x14ac:dyDescent="0.15">
      <c r="O12569">
        <v>12568</v>
      </c>
      <c r="P12569" t="str">
        <f>IFERROR(IF(COUNTIF(個人情報!$BI$5:$BI$401,"登録番号" &amp; リスト!O12569)&gt;=1,"",IF(VLOOKUP(O12569,登録者リスト!$A$1:$D$43729,4,FALSE)=基本情報!$D$6,O12569,"")),"")</f>
        <v/>
      </c>
    </row>
    <row r="12570" spans="15:16" x14ac:dyDescent="0.15">
      <c r="O12570">
        <v>12569</v>
      </c>
      <c r="P12570" t="str">
        <f>IFERROR(IF(COUNTIF(個人情報!$BI$5:$BI$401,"登録番号" &amp; リスト!O12570)&gt;=1,"",IF(VLOOKUP(O12570,登録者リスト!$A$1:$D$43729,4,FALSE)=基本情報!$D$6,O12570,"")),"")</f>
        <v/>
      </c>
    </row>
    <row r="12571" spans="15:16" x14ac:dyDescent="0.15">
      <c r="O12571">
        <v>12570</v>
      </c>
      <c r="P12571" t="str">
        <f>IFERROR(IF(COUNTIF(個人情報!$BI$5:$BI$401,"登録番号" &amp; リスト!O12571)&gt;=1,"",IF(VLOOKUP(O12571,登録者リスト!$A$1:$D$43729,4,FALSE)=基本情報!$D$6,O12571,"")),"")</f>
        <v/>
      </c>
    </row>
    <row r="12572" spans="15:16" x14ac:dyDescent="0.15">
      <c r="O12572">
        <v>12571</v>
      </c>
      <c r="P12572" t="str">
        <f>IFERROR(IF(COUNTIF(個人情報!$BI$5:$BI$401,"登録番号" &amp; リスト!O12572)&gt;=1,"",IF(VLOOKUP(O12572,登録者リスト!$A$1:$D$43729,4,FALSE)=基本情報!$D$6,O12572,"")),"")</f>
        <v/>
      </c>
    </row>
    <row r="12573" spans="15:16" x14ac:dyDescent="0.15">
      <c r="O12573">
        <v>12572</v>
      </c>
      <c r="P12573" t="str">
        <f>IFERROR(IF(COUNTIF(個人情報!$BI$5:$BI$401,"登録番号" &amp; リスト!O12573)&gt;=1,"",IF(VLOOKUP(O12573,登録者リスト!$A$1:$D$43729,4,FALSE)=基本情報!$D$6,O12573,"")),"")</f>
        <v/>
      </c>
    </row>
    <row r="12574" spans="15:16" x14ac:dyDescent="0.15">
      <c r="O12574">
        <v>12573</v>
      </c>
      <c r="P12574" t="str">
        <f>IFERROR(IF(COUNTIF(個人情報!$BI$5:$BI$401,"登録番号" &amp; リスト!O12574)&gt;=1,"",IF(VLOOKUP(O12574,登録者リスト!$A$1:$D$43729,4,FALSE)=基本情報!$D$6,O12574,"")),"")</f>
        <v/>
      </c>
    </row>
    <row r="12575" spans="15:16" x14ac:dyDescent="0.15">
      <c r="O12575">
        <v>12574</v>
      </c>
      <c r="P12575" t="str">
        <f>IFERROR(IF(COUNTIF(個人情報!$BI$5:$BI$401,"登録番号" &amp; リスト!O12575)&gt;=1,"",IF(VLOOKUP(O12575,登録者リスト!$A$1:$D$43729,4,FALSE)=基本情報!$D$6,O12575,"")),"")</f>
        <v/>
      </c>
    </row>
    <row r="12576" spans="15:16" x14ac:dyDescent="0.15">
      <c r="O12576">
        <v>12575</v>
      </c>
      <c r="P12576" t="str">
        <f>IFERROR(IF(COUNTIF(個人情報!$BI$5:$BI$401,"登録番号" &amp; リスト!O12576)&gt;=1,"",IF(VLOOKUP(O12576,登録者リスト!$A$1:$D$43729,4,FALSE)=基本情報!$D$6,O12576,"")),"")</f>
        <v/>
      </c>
    </row>
    <row r="12577" spans="15:16" x14ac:dyDescent="0.15">
      <c r="O12577">
        <v>12576</v>
      </c>
      <c r="P12577" t="str">
        <f>IFERROR(IF(COUNTIF(個人情報!$BI$5:$BI$401,"登録番号" &amp; リスト!O12577)&gt;=1,"",IF(VLOOKUP(O12577,登録者リスト!$A$1:$D$43729,4,FALSE)=基本情報!$D$6,O12577,"")),"")</f>
        <v/>
      </c>
    </row>
    <row r="12578" spans="15:16" x14ac:dyDescent="0.15">
      <c r="O12578">
        <v>12577</v>
      </c>
      <c r="P12578" t="str">
        <f>IFERROR(IF(COUNTIF(個人情報!$BI$5:$BI$401,"登録番号" &amp; リスト!O12578)&gt;=1,"",IF(VLOOKUP(O12578,登録者リスト!$A$1:$D$43729,4,FALSE)=基本情報!$D$6,O12578,"")),"")</f>
        <v/>
      </c>
    </row>
    <row r="12579" spans="15:16" x14ac:dyDescent="0.15">
      <c r="O12579">
        <v>12578</v>
      </c>
      <c r="P12579" t="str">
        <f>IFERROR(IF(COUNTIF(個人情報!$BI$5:$BI$401,"登録番号" &amp; リスト!O12579)&gt;=1,"",IF(VLOOKUP(O12579,登録者リスト!$A$1:$D$43729,4,FALSE)=基本情報!$D$6,O12579,"")),"")</f>
        <v/>
      </c>
    </row>
    <row r="12580" spans="15:16" x14ac:dyDescent="0.15">
      <c r="O12580">
        <v>12579</v>
      </c>
      <c r="P12580" t="str">
        <f>IFERROR(IF(COUNTIF(個人情報!$BI$5:$BI$401,"登録番号" &amp; リスト!O12580)&gt;=1,"",IF(VLOOKUP(O12580,登録者リスト!$A$1:$D$43729,4,FALSE)=基本情報!$D$6,O12580,"")),"")</f>
        <v/>
      </c>
    </row>
    <row r="12581" spans="15:16" x14ac:dyDescent="0.15">
      <c r="O12581">
        <v>12580</v>
      </c>
      <c r="P12581" t="str">
        <f>IFERROR(IF(COUNTIF(個人情報!$BI$5:$BI$401,"登録番号" &amp; リスト!O12581)&gt;=1,"",IF(VLOOKUP(O12581,登録者リスト!$A$1:$D$43729,4,FALSE)=基本情報!$D$6,O12581,"")),"")</f>
        <v/>
      </c>
    </row>
    <row r="12582" spans="15:16" x14ac:dyDescent="0.15">
      <c r="O12582">
        <v>12581</v>
      </c>
      <c r="P12582" t="str">
        <f>IFERROR(IF(COUNTIF(個人情報!$BI$5:$BI$401,"登録番号" &amp; リスト!O12582)&gt;=1,"",IF(VLOOKUP(O12582,登録者リスト!$A$1:$D$43729,4,FALSE)=基本情報!$D$6,O12582,"")),"")</f>
        <v/>
      </c>
    </row>
    <row r="12583" spans="15:16" x14ac:dyDescent="0.15">
      <c r="O12583">
        <v>12582</v>
      </c>
      <c r="P12583" t="str">
        <f>IFERROR(IF(COUNTIF(個人情報!$BI$5:$BI$401,"登録番号" &amp; リスト!O12583)&gt;=1,"",IF(VLOOKUP(O12583,登録者リスト!$A$1:$D$43729,4,FALSE)=基本情報!$D$6,O12583,"")),"")</f>
        <v/>
      </c>
    </row>
    <row r="12584" spans="15:16" x14ac:dyDescent="0.15">
      <c r="O12584">
        <v>12583</v>
      </c>
      <c r="P12584" t="str">
        <f>IFERROR(IF(COUNTIF(個人情報!$BI$5:$BI$401,"登録番号" &amp; リスト!O12584)&gt;=1,"",IF(VLOOKUP(O12584,登録者リスト!$A$1:$D$43729,4,FALSE)=基本情報!$D$6,O12584,"")),"")</f>
        <v/>
      </c>
    </row>
    <row r="12585" spans="15:16" x14ac:dyDescent="0.15">
      <c r="O12585">
        <v>12584</v>
      </c>
      <c r="P12585" t="str">
        <f>IFERROR(IF(COUNTIF(個人情報!$BI$5:$BI$401,"登録番号" &amp; リスト!O12585)&gt;=1,"",IF(VLOOKUP(O12585,登録者リスト!$A$1:$D$43729,4,FALSE)=基本情報!$D$6,O12585,"")),"")</f>
        <v/>
      </c>
    </row>
    <row r="12586" spans="15:16" x14ac:dyDescent="0.15">
      <c r="O12586">
        <v>12585</v>
      </c>
      <c r="P12586" t="str">
        <f>IFERROR(IF(COUNTIF(個人情報!$BI$5:$BI$401,"登録番号" &amp; リスト!O12586)&gt;=1,"",IF(VLOOKUP(O12586,登録者リスト!$A$1:$D$43729,4,FALSE)=基本情報!$D$6,O12586,"")),"")</f>
        <v/>
      </c>
    </row>
    <row r="12587" spans="15:16" x14ac:dyDescent="0.15">
      <c r="O12587">
        <v>12586</v>
      </c>
      <c r="P12587" t="str">
        <f>IFERROR(IF(COUNTIF(個人情報!$BI$5:$BI$401,"登録番号" &amp; リスト!O12587)&gt;=1,"",IF(VLOOKUP(O12587,登録者リスト!$A$1:$D$43729,4,FALSE)=基本情報!$D$6,O12587,"")),"")</f>
        <v/>
      </c>
    </row>
    <row r="12588" spans="15:16" x14ac:dyDescent="0.15">
      <c r="O12588">
        <v>12587</v>
      </c>
      <c r="P12588" t="str">
        <f>IFERROR(IF(COUNTIF(個人情報!$BI$5:$BI$401,"登録番号" &amp; リスト!O12588)&gt;=1,"",IF(VLOOKUP(O12588,登録者リスト!$A$1:$D$43729,4,FALSE)=基本情報!$D$6,O12588,"")),"")</f>
        <v/>
      </c>
    </row>
    <row r="12589" spans="15:16" x14ac:dyDescent="0.15">
      <c r="O12589">
        <v>12588</v>
      </c>
      <c r="P12589" t="str">
        <f>IFERROR(IF(COUNTIF(個人情報!$BI$5:$BI$401,"登録番号" &amp; リスト!O12589)&gt;=1,"",IF(VLOOKUP(O12589,登録者リスト!$A$1:$D$43729,4,FALSE)=基本情報!$D$6,O12589,"")),"")</f>
        <v/>
      </c>
    </row>
    <row r="12590" spans="15:16" x14ac:dyDescent="0.15">
      <c r="O12590">
        <v>12589</v>
      </c>
      <c r="P12590" t="str">
        <f>IFERROR(IF(COUNTIF(個人情報!$BI$5:$BI$401,"登録番号" &amp; リスト!O12590)&gt;=1,"",IF(VLOOKUP(O12590,登録者リスト!$A$1:$D$43729,4,FALSE)=基本情報!$D$6,O12590,"")),"")</f>
        <v/>
      </c>
    </row>
    <row r="12591" spans="15:16" x14ac:dyDescent="0.15">
      <c r="O12591">
        <v>12590</v>
      </c>
      <c r="P12591" t="str">
        <f>IFERROR(IF(COUNTIF(個人情報!$BI$5:$BI$401,"登録番号" &amp; リスト!O12591)&gt;=1,"",IF(VLOOKUP(O12591,登録者リスト!$A$1:$D$43729,4,FALSE)=基本情報!$D$6,O12591,"")),"")</f>
        <v/>
      </c>
    </row>
    <row r="12592" spans="15:16" x14ac:dyDescent="0.15">
      <c r="O12592">
        <v>12591</v>
      </c>
      <c r="P12592" t="str">
        <f>IFERROR(IF(COUNTIF(個人情報!$BI$5:$BI$401,"登録番号" &amp; リスト!O12592)&gt;=1,"",IF(VLOOKUP(O12592,登録者リスト!$A$1:$D$43729,4,FALSE)=基本情報!$D$6,O12592,"")),"")</f>
        <v/>
      </c>
    </row>
    <row r="12593" spans="15:16" x14ac:dyDescent="0.15">
      <c r="O12593">
        <v>12592</v>
      </c>
      <c r="P12593" t="str">
        <f>IFERROR(IF(COUNTIF(個人情報!$BI$5:$BI$401,"登録番号" &amp; リスト!O12593)&gt;=1,"",IF(VLOOKUP(O12593,登録者リスト!$A$1:$D$43729,4,FALSE)=基本情報!$D$6,O12593,"")),"")</f>
        <v/>
      </c>
    </row>
    <row r="12594" spans="15:16" x14ac:dyDescent="0.15">
      <c r="O12594">
        <v>12593</v>
      </c>
      <c r="P12594" t="str">
        <f>IFERROR(IF(COUNTIF(個人情報!$BI$5:$BI$401,"登録番号" &amp; リスト!O12594)&gt;=1,"",IF(VLOOKUP(O12594,登録者リスト!$A$1:$D$43729,4,FALSE)=基本情報!$D$6,O12594,"")),"")</f>
        <v/>
      </c>
    </row>
    <row r="12595" spans="15:16" x14ac:dyDescent="0.15">
      <c r="O12595">
        <v>12594</v>
      </c>
      <c r="P12595" t="str">
        <f>IFERROR(IF(COUNTIF(個人情報!$BI$5:$BI$401,"登録番号" &amp; リスト!O12595)&gt;=1,"",IF(VLOOKUP(O12595,登録者リスト!$A$1:$D$43729,4,FALSE)=基本情報!$D$6,O12595,"")),"")</f>
        <v/>
      </c>
    </row>
    <row r="12596" spans="15:16" x14ac:dyDescent="0.15">
      <c r="O12596">
        <v>12595</v>
      </c>
      <c r="P12596" t="str">
        <f>IFERROR(IF(COUNTIF(個人情報!$BI$5:$BI$401,"登録番号" &amp; リスト!O12596)&gt;=1,"",IF(VLOOKUP(O12596,登録者リスト!$A$1:$D$43729,4,FALSE)=基本情報!$D$6,O12596,"")),"")</f>
        <v/>
      </c>
    </row>
    <row r="12597" spans="15:16" x14ac:dyDescent="0.15">
      <c r="O12597">
        <v>12596</v>
      </c>
      <c r="P12597" t="str">
        <f>IFERROR(IF(COUNTIF(個人情報!$BI$5:$BI$401,"登録番号" &amp; リスト!O12597)&gt;=1,"",IF(VLOOKUP(O12597,登録者リスト!$A$1:$D$43729,4,FALSE)=基本情報!$D$6,O12597,"")),"")</f>
        <v/>
      </c>
    </row>
    <row r="12598" spans="15:16" x14ac:dyDescent="0.15">
      <c r="O12598">
        <v>12597</v>
      </c>
      <c r="P12598" t="str">
        <f>IFERROR(IF(COUNTIF(個人情報!$BI$5:$BI$401,"登録番号" &amp; リスト!O12598)&gt;=1,"",IF(VLOOKUP(O12598,登録者リスト!$A$1:$D$43729,4,FALSE)=基本情報!$D$6,O12598,"")),"")</f>
        <v/>
      </c>
    </row>
    <row r="12599" spans="15:16" x14ac:dyDescent="0.15">
      <c r="O12599">
        <v>12598</v>
      </c>
      <c r="P12599" t="str">
        <f>IFERROR(IF(COUNTIF(個人情報!$BI$5:$BI$401,"登録番号" &amp; リスト!O12599)&gt;=1,"",IF(VLOOKUP(O12599,登録者リスト!$A$1:$D$43729,4,FALSE)=基本情報!$D$6,O12599,"")),"")</f>
        <v/>
      </c>
    </row>
    <row r="12600" spans="15:16" x14ac:dyDescent="0.15">
      <c r="O12600">
        <v>12599</v>
      </c>
      <c r="P12600" t="str">
        <f>IFERROR(IF(COUNTIF(個人情報!$BI$5:$BI$401,"登録番号" &amp; リスト!O12600)&gt;=1,"",IF(VLOOKUP(O12600,登録者リスト!$A$1:$D$43729,4,FALSE)=基本情報!$D$6,O12600,"")),"")</f>
        <v/>
      </c>
    </row>
    <row r="12601" spans="15:16" x14ac:dyDescent="0.15">
      <c r="O12601">
        <v>12600</v>
      </c>
      <c r="P12601" t="str">
        <f>IFERROR(IF(COUNTIF(個人情報!$BI$5:$BI$401,"登録番号" &amp; リスト!O12601)&gt;=1,"",IF(VLOOKUP(O12601,登録者リスト!$A$1:$D$43729,4,FALSE)=基本情報!$D$6,O12601,"")),"")</f>
        <v/>
      </c>
    </row>
    <row r="12602" spans="15:16" x14ac:dyDescent="0.15">
      <c r="O12602">
        <v>12601</v>
      </c>
      <c r="P12602" t="str">
        <f>IFERROR(IF(COUNTIF(個人情報!$BI$5:$BI$401,"登録番号" &amp; リスト!O12602)&gt;=1,"",IF(VLOOKUP(O12602,登録者リスト!$A$1:$D$43729,4,FALSE)=基本情報!$D$6,O12602,"")),"")</f>
        <v/>
      </c>
    </row>
    <row r="12603" spans="15:16" x14ac:dyDescent="0.15">
      <c r="O12603">
        <v>12602</v>
      </c>
      <c r="P12603" t="str">
        <f>IFERROR(IF(COUNTIF(個人情報!$BI$5:$BI$401,"登録番号" &amp; リスト!O12603)&gt;=1,"",IF(VLOOKUP(O12603,登録者リスト!$A$1:$D$43729,4,FALSE)=基本情報!$D$6,O12603,"")),"")</f>
        <v/>
      </c>
    </row>
    <row r="12604" spans="15:16" x14ac:dyDescent="0.15">
      <c r="O12604">
        <v>12603</v>
      </c>
      <c r="P12604" t="str">
        <f>IFERROR(IF(COUNTIF(個人情報!$BI$5:$BI$401,"登録番号" &amp; リスト!O12604)&gt;=1,"",IF(VLOOKUP(O12604,登録者リスト!$A$1:$D$43729,4,FALSE)=基本情報!$D$6,O12604,"")),"")</f>
        <v/>
      </c>
    </row>
    <row r="12605" spans="15:16" x14ac:dyDescent="0.15">
      <c r="O12605">
        <v>12604</v>
      </c>
      <c r="P12605" t="str">
        <f>IFERROR(IF(COUNTIF(個人情報!$BI$5:$BI$401,"登録番号" &amp; リスト!O12605)&gt;=1,"",IF(VLOOKUP(O12605,登録者リスト!$A$1:$D$43729,4,FALSE)=基本情報!$D$6,O12605,"")),"")</f>
        <v/>
      </c>
    </row>
    <row r="12606" spans="15:16" x14ac:dyDescent="0.15">
      <c r="O12606">
        <v>12605</v>
      </c>
      <c r="P12606" t="str">
        <f>IFERROR(IF(COUNTIF(個人情報!$BI$5:$BI$401,"登録番号" &amp; リスト!O12606)&gt;=1,"",IF(VLOOKUP(O12606,登録者リスト!$A$1:$D$43729,4,FALSE)=基本情報!$D$6,O12606,"")),"")</f>
        <v/>
      </c>
    </row>
    <row r="12607" spans="15:16" x14ac:dyDescent="0.15">
      <c r="O12607">
        <v>12606</v>
      </c>
      <c r="P12607" t="str">
        <f>IFERROR(IF(COUNTIF(個人情報!$BI$5:$BI$401,"登録番号" &amp; リスト!O12607)&gt;=1,"",IF(VLOOKUP(O12607,登録者リスト!$A$1:$D$43729,4,FALSE)=基本情報!$D$6,O12607,"")),"")</f>
        <v/>
      </c>
    </row>
    <row r="12608" spans="15:16" x14ac:dyDescent="0.15">
      <c r="O12608">
        <v>12607</v>
      </c>
      <c r="P12608" t="str">
        <f>IFERROR(IF(COUNTIF(個人情報!$BI$5:$BI$401,"登録番号" &amp; リスト!O12608)&gt;=1,"",IF(VLOOKUP(O12608,登録者リスト!$A$1:$D$43729,4,FALSE)=基本情報!$D$6,O12608,"")),"")</f>
        <v/>
      </c>
    </row>
    <row r="12609" spans="15:16" x14ac:dyDescent="0.15">
      <c r="O12609">
        <v>12608</v>
      </c>
      <c r="P12609" t="str">
        <f>IFERROR(IF(COUNTIF(個人情報!$BI$5:$BI$401,"登録番号" &amp; リスト!O12609)&gt;=1,"",IF(VLOOKUP(O12609,登録者リスト!$A$1:$D$43729,4,FALSE)=基本情報!$D$6,O12609,"")),"")</f>
        <v/>
      </c>
    </row>
    <row r="12610" spans="15:16" x14ac:dyDescent="0.15">
      <c r="O12610">
        <v>12609</v>
      </c>
      <c r="P12610" t="str">
        <f>IFERROR(IF(COUNTIF(個人情報!$BI$5:$BI$401,"登録番号" &amp; リスト!O12610)&gt;=1,"",IF(VLOOKUP(O12610,登録者リスト!$A$1:$D$43729,4,FALSE)=基本情報!$D$6,O12610,"")),"")</f>
        <v/>
      </c>
    </row>
    <row r="12611" spans="15:16" x14ac:dyDescent="0.15">
      <c r="O12611">
        <v>12610</v>
      </c>
      <c r="P12611" t="str">
        <f>IFERROR(IF(COUNTIF(個人情報!$BI$5:$BI$401,"登録番号" &amp; リスト!O12611)&gt;=1,"",IF(VLOOKUP(O12611,登録者リスト!$A$1:$D$43729,4,FALSE)=基本情報!$D$6,O12611,"")),"")</f>
        <v/>
      </c>
    </row>
    <row r="12612" spans="15:16" x14ac:dyDescent="0.15">
      <c r="O12612">
        <v>12611</v>
      </c>
      <c r="P12612" t="str">
        <f>IFERROR(IF(COUNTIF(個人情報!$BI$5:$BI$401,"登録番号" &amp; リスト!O12612)&gt;=1,"",IF(VLOOKUP(O12612,登録者リスト!$A$1:$D$43729,4,FALSE)=基本情報!$D$6,O12612,"")),"")</f>
        <v/>
      </c>
    </row>
    <row r="12613" spans="15:16" x14ac:dyDescent="0.15">
      <c r="O12613">
        <v>12612</v>
      </c>
      <c r="P12613" t="str">
        <f>IFERROR(IF(COUNTIF(個人情報!$BI$5:$BI$401,"登録番号" &amp; リスト!O12613)&gt;=1,"",IF(VLOOKUP(O12613,登録者リスト!$A$1:$D$43729,4,FALSE)=基本情報!$D$6,O12613,"")),"")</f>
        <v/>
      </c>
    </row>
    <row r="12614" spans="15:16" x14ac:dyDescent="0.15">
      <c r="O12614">
        <v>12613</v>
      </c>
      <c r="P12614" t="str">
        <f>IFERROR(IF(COUNTIF(個人情報!$BI$5:$BI$401,"登録番号" &amp; リスト!O12614)&gt;=1,"",IF(VLOOKUP(O12614,登録者リスト!$A$1:$D$43729,4,FALSE)=基本情報!$D$6,O12614,"")),"")</f>
        <v/>
      </c>
    </row>
    <row r="12615" spans="15:16" x14ac:dyDescent="0.15">
      <c r="O12615">
        <v>12614</v>
      </c>
      <c r="P12615" t="str">
        <f>IFERROR(IF(COUNTIF(個人情報!$BI$5:$BI$401,"登録番号" &amp; リスト!O12615)&gt;=1,"",IF(VLOOKUP(O12615,登録者リスト!$A$1:$D$43729,4,FALSE)=基本情報!$D$6,O12615,"")),"")</f>
        <v/>
      </c>
    </row>
    <row r="12616" spans="15:16" x14ac:dyDescent="0.15">
      <c r="O12616">
        <v>12615</v>
      </c>
      <c r="P12616" t="str">
        <f>IFERROR(IF(COUNTIF(個人情報!$BI$5:$BI$401,"登録番号" &amp; リスト!O12616)&gt;=1,"",IF(VLOOKUP(O12616,登録者リスト!$A$1:$D$43729,4,FALSE)=基本情報!$D$6,O12616,"")),"")</f>
        <v/>
      </c>
    </row>
    <row r="12617" spans="15:16" x14ac:dyDescent="0.15">
      <c r="O12617">
        <v>12616</v>
      </c>
      <c r="P12617" t="str">
        <f>IFERROR(IF(COUNTIF(個人情報!$BI$5:$BI$401,"登録番号" &amp; リスト!O12617)&gt;=1,"",IF(VLOOKUP(O12617,登録者リスト!$A$1:$D$43729,4,FALSE)=基本情報!$D$6,O12617,"")),"")</f>
        <v/>
      </c>
    </row>
    <row r="12618" spans="15:16" x14ac:dyDescent="0.15">
      <c r="O12618">
        <v>12617</v>
      </c>
      <c r="P12618" t="str">
        <f>IFERROR(IF(COUNTIF(個人情報!$BI$5:$BI$401,"登録番号" &amp; リスト!O12618)&gt;=1,"",IF(VLOOKUP(O12618,登録者リスト!$A$1:$D$43729,4,FALSE)=基本情報!$D$6,O12618,"")),"")</f>
        <v/>
      </c>
    </row>
    <row r="12619" spans="15:16" x14ac:dyDescent="0.15">
      <c r="O12619">
        <v>12618</v>
      </c>
      <c r="P12619" t="str">
        <f>IFERROR(IF(COUNTIF(個人情報!$BI$5:$BI$401,"登録番号" &amp; リスト!O12619)&gt;=1,"",IF(VLOOKUP(O12619,登録者リスト!$A$1:$D$43729,4,FALSE)=基本情報!$D$6,O12619,"")),"")</f>
        <v/>
      </c>
    </row>
    <row r="12620" spans="15:16" x14ac:dyDescent="0.15">
      <c r="O12620">
        <v>12619</v>
      </c>
      <c r="P12620" t="str">
        <f>IFERROR(IF(COUNTIF(個人情報!$BI$5:$BI$401,"登録番号" &amp; リスト!O12620)&gt;=1,"",IF(VLOOKUP(O12620,登録者リスト!$A$1:$D$43729,4,FALSE)=基本情報!$D$6,O12620,"")),"")</f>
        <v/>
      </c>
    </row>
    <row r="12621" spans="15:16" x14ac:dyDescent="0.15">
      <c r="O12621">
        <v>12620</v>
      </c>
      <c r="P12621" t="str">
        <f>IFERROR(IF(COUNTIF(個人情報!$BI$5:$BI$401,"登録番号" &amp; リスト!O12621)&gt;=1,"",IF(VLOOKUP(O12621,登録者リスト!$A$1:$D$43729,4,FALSE)=基本情報!$D$6,O12621,"")),"")</f>
        <v/>
      </c>
    </row>
    <row r="12622" spans="15:16" x14ac:dyDescent="0.15">
      <c r="O12622">
        <v>12621</v>
      </c>
      <c r="P12622" t="str">
        <f>IFERROR(IF(COUNTIF(個人情報!$BI$5:$BI$401,"登録番号" &amp; リスト!O12622)&gt;=1,"",IF(VLOOKUP(O12622,登録者リスト!$A$1:$D$43729,4,FALSE)=基本情報!$D$6,O12622,"")),"")</f>
        <v/>
      </c>
    </row>
    <row r="12623" spans="15:16" x14ac:dyDescent="0.15">
      <c r="O12623">
        <v>12622</v>
      </c>
      <c r="P12623" t="str">
        <f>IFERROR(IF(COUNTIF(個人情報!$BI$5:$BI$401,"登録番号" &amp; リスト!O12623)&gt;=1,"",IF(VLOOKUP(O12623,登録者リスト!$A$1:$D$43729,4,FALSE)=基本情報!$D$6,O12623,"")),"")</f>
        <v/>
      </c>
    </row>
    <row r="12624" spans="15:16" x14ac:dyDescent="0.15">
      <c r="O12624">
        <v>12623</v>
      </c>
      <c r="P12624" t="str">
        <f>IFERROR(IF(COUNTIF(個人情報!$BI$5:$BI$401,"登録番号" &amp; リスト!O12624)&gt;=1,"",IF(VLOOKUP(O12624,登録者リスト!$A$1:$D$43729,4,FALSE)=基本情報!$D$6,O12624,"")),"")</f>
        <v/>
      </c>
    </row>
    <row r="12625" spans="15:16" x14ac:dyDescent="0.15">
      <c r="O12625">
        <v>12624</v>
      </c>
      <c r="P12625" t="str">
        <f>IFERROR(IF(COUNTIF(個人情報!$BI$5:$BI$401,"登録番号" &amp; リスト!O12625)&gt;=1,"",IF(VLOOKUP(O12625,登録者リスト!$A$1:$D$43729,4,FALSE)=基本情報!$D$6,O12625,"")),"")</f>
        <v/>
      </c>
    </row>
    <row r="12626" spans="15:16" x14ac:dyDescent="0.15">
      <c r="O12626">
        <v>12625</v>
      </c>
      <c r="P12626" t="str">
        <f>IFERROR(IF(COUNTIF(個人情報!$BI$5:$BI$401,"登録番号" &amp; リスト!O12626)&gt;=1,"",IF(VLOOKUP(O12626,登録者リスト!$A$1:$D$43729,4,FALSE)=基本情報!$D$6,O12626,"")),"")</f>
        <v/>
      </c>
    </row>
    <row r="12627" spans="15:16" x14ac:dyDescent="0.15">
      <c r="O12627">
        <v>12626</v>
      </c>
      <c r="P12627" t="str">
        <f>IFERROR(IF(COUNTIF(個人情報!$BI$5:$BI$401,"登録番号" &amp; リスト!O12627)&gt;=1,"",IF(VLOOKUP(O12627,登録者リスト!$A$1:$D$43729,4,FALSE)=基本情報!$D$6,O12627,"")),"")</f>
        <v/>
      </c>
    </row>
    <row r="12628" spans="15:16" x14ac:dyDescent="0.15">
      <c r="O12628">
        <v>12627</v>
      </c>
      <c r="P12628" t="str">
        <f>IFERROR(IF(COUNTIF(個人情報!$BI$5:$BI$401,"登録番号" &amp; リスト!O12628)&gt;=1,"",IF(VLOOKUP(O12628,登録者リスト!$A$1:$D$43729,4,FALSE)=基本情報!$D$6,O12628,"")),"")</f>
        <v/>
      </c>
    </row>
    <row r="12629" spans="15:16" x14ac:dyDescent="0.15">
      <c r="O12629">
        <v>12628</v>
      </c>
      <c r="P12629" t="str">
        <f>IFERROR(IF(COUNTIF(個人情報!$BI$5:$BI$401,"登録番号" &amp; リスト!O12629)&gt;=1,"",IF(VLOOKUP(O12629,登録者リスト!$A$1:$D$43729,4,FALSE)=基本情報!$D$6,O12629,"")),"")</f>
        <v/>
      </c>
    </row>
    <row r="12630" spans="15:16" x14ac:dyDescent="0.15">
      <c r="O12630">
        <v>12629</v>
      </c>
      <c r="P12630" t="str">
        <f>IFERROR(IF(COUNTIF(個人情報!$BI$5:$BI$401,"登録番号" &amp; リスト!O12630)&gt;=1,"",IF(VLOOKUP(O12630,登録者リスト!$A$1:$D$43729,4,FALSE)=基本情報!$D$6,O12630,"")),"")</f>
        <v/>
      </c>
    </row>
    <row r="12631" spans="15:16" x14ac:dyDescent="0.15">
      <c r="O12631">
        <v>12630</v>
      </c>
      <c r="P12631" t="str">
        <f>IFERROR(IF(COUNTIF(個人情報!$BI$5:$BI$401,"登録番号" &amp; リスト!O12631)&gt;=1,"",IF(VLOOKUP(O12631,登録者リスト!$A$1:$D$43729,4,FALSE)=基本情報!$D$6,O12631,"")),"")</f>
        <v/>
      </c>
    </row>
    <row r="12632" spans="15:16" x14ac:dyDescent="0.15">
      <c r="O12632">
        <v>12631</v>
      </c>
      <c r="P12632" t="str">
        <f>IFERROR(IF(COUNTIF(個人情報!$BI$5:$BI$401,"登録番号" &amp; リスト!O12632)&gt;=1,"",IF(VLOOKUP(O12632,登録者リスト!$A$1:$D$43729,4,FALSE)=基本情報!$D$6,O12632,"")),"")</f>
        <v/>
      </c>
    </row>
    <row r="12633" spans="15:16" x14ac:dyDescent="0.15">
      <c r="O12633">
        <v>12632</v>
      </c>
      <c r="P12633" t="str">
        <f>IFERROR(IF(COUNTIF(個人情報!$BI$5:$BI$401,"登録番号" &amp; リスト!O12633)&gt;=1,"",IF(VLOOKUP(O12633,登録者リスト!$A$1:$D$43729,4,FALSE)=基本情報!$D$6,O12633,"")),"")</f>
        <v/>
      </c>
    </row>
    <row r="12634" spans="15:16" x14ac:dyDescent="0.15">
      <c r="O12634">
        <v>12633</v>
      </c>
      <c r="P12634" t="str">
        <f>IFERROR(IF(COUNTIF(個人情報!$BI$5:$BI$401,"登録番号" &amp; リスト!O12634)&gt;=1,"",IF(VLOOKUP(O12634,登録者リスト!$A$1:$D$43729,4,FALSE)=基本情報!$D$6,O12634,"")),"")</f>
        <v/>
      </c>
    </row>
    <row r="12635" spans="15:16" x14ac:dyDescent="0.15">
      <c r="O12635">
        <v>12634</v>
      </c>
      <c r="P12635" t="str">
        <f>IFERROR(IF(COUNTIF(個人情報!$BI$5:$BI$401,"登録番号" &amp; リスト!O12635)&gt;=1,"",IF(VLOOKUP(O12635,登録者リスト!$A$1:$D$43729,4,FALSE)=基本情報!$D$6,O12635,"")),"")</f>
        <v/>
      </c>
    </row>
    <row r="12636" spans="15:16" x14ac:dyDescent="0.15">
      <c r="O12636">
        <v>12635</v>
      </c>
      <c r="P12636" t="str">
        <f>IFERROR(IF(COUNTIF(個人情報!$BI$5:$BI$401,"登録番号" &amp; リスト!O12636)&gt;=1,"",IF(VLOOKUP(O12636,登録者リスト!$A$1:$D$43729,4,FALSE)=基本情報!$D$6,O12636,"")),"")</f>
        <v/>
      </c>
    </row>
    <row r="12637" spans="15:16" x14ac:dyDescent="0.15">
      <c r="O12637">
        <v>12636</v>
      </c>
      <c r="P12637" t="str">
        <f>IFERROR(IF(COUNTIF(個人情報!$BI$5:$BI$401,"登録番号" &amp; リスト!O12637)&gt;=1,"",IF(VLOOKUP(O12637,登録者リスト!$A$1:$D$43729,4,FALSE)=基本情報!$D$6,O12637,"")),"")</f>
        <v/>
      </c>
    </row>
    <row r="12638" spans="15:16" x14ac:dyDescent="0.15">
      <c r="O12638">
        <v>12637</v>
      </c>
      <c r="P12638" t="str">
        <f>IFERROR(IF(COUNTIF(個人情報!$BI$5:$BI$401,"登録番号" &amp; リスト!O12638)&gt;=1,"",IF(VLOOKUP(O12638,登録者リスト!$A$1:$D$43729,4,FALSE)=基本情報!$D$6,O12638,"")),"")</f>
        <v/>
      </c>
    </row>
    <row r="12639" spans="15:16" x14ac:dyDescent="0.15">
      <c r="O12639">
        <v>12638</v>
      </c>
      <c r="P12639" t="str">
        <f>IFERROR(IF(COUNTIF(個人情報!$BI$5:$BI$401,"登録番号" &amp; リスト!O12639)&gt;=1,"",IF(VLOOKUP(O12639,登録者リスト!$A$1:$D$43729,4,FALSE)=基本情報!$D$6,O12639,"")),"")</f>
        <v/>
      </c>
    </row>
    <row r="12640" spans="15:16" x14ac:dyDescent="0.15">
      <c r="O12640">
        <v>12639</v>
      </c>
      <c r="P12640" t="str">
        <f>IFERROR(IF(COUNTIF(個人情報!$BI$5:$BI$401,"登録番号" &amp; リスト!O12640)&gt;=1,"",IF(VLOOKUP(O12640,登録者リスト!$A$1:$D$43729,4,FALSE)=基本情報!$D$6,O12640,"")),"")</f>
        <v/>
      </c>
    </row>
    <row r="12641" spans="15:16" x14ac:dyDescent="0.15">
      <c r="O12641">
        <v>12640</v>
      </c>
      <c r="P12641" t="str">
        <f>IFERROR(IF(COUNTIF(個人情報!$BI$5:$BI$401,"登録番号" &amp; リスト!O12641)&gt;=1,"",IF(VLOOKUP(O12641,登録者リスト!$A$1:$D$43729,4,FALSE)=基本情報!$D$6,O12641,"")),"")</f>
        <v/>
      </c>
    </row>
    <row r="12642" spans="15:16" x14ac:dyDescent="0.15">
      <c r="O12642">
        <v>12641</v>
      </c>
      <c r="P12642" t="str">
        <f>IFERROR(IF(COUNTIF(個人情報!$BI$5:$BI$401,"登録番号" &amp; リスト!O12642)&gt;=1,"",IF(VLOOKUP(O12642,登録者リスト!$A$1:$D$43729,4,FALSE)=基本情報!$D$6,O12642,"")),"")</f>
        <v/>
      </c>
    </row>
    <row r="12643" spans="15:16" x14ac:dyDescent="0.15">
      <c r="O12643">
        <v>12642</v>
      </c>
      <c r="P12643" t="str">
        <f>IFERROR(IF(COUNTIF(個人情報!$BI$5:$BI$401,"登録番号" &amp; リスト!O12643)&gt;=1,"",IF(VLOOKUP(O12643,登録者リスト!$A$1:$D$43729,4,FALSE)=基本情報!$D$6,O12643,"")),"")</f>
        <v/>
      </c>
    </row>
    <row r="12644" spans="15:16" x14ac:dyDescent="0.15">
      <c r="O12644">
        <v>12643</v>
      </c>
      <c r="P12644" t="str">
        <f>IFERROR(IF(COUNTIF(個人情報!$BI$5:$BI$401,"登録番号" &amp; リスト!O12644)&gt;=1,"",IF(VLOOKUP(O12644,登録者リスト!$A$1:$D$43729,4,FALSE)=基本情報!$D$6,O12644,"")),"")</f>
        <v/>
      </c>
    </row>
    <row r="12645" spans="15:16" x14ac:dyDescent="0.15">
      <c r="O12645">
        <v>12644</v>
      </c>
      <c r="P12645" t="str">
        <f>IFERROR(IF(COUNTIF(個人情報!$BI$5:$BI$401,"登録番号" &amp; リスト!O12645)&gt;=1,"",IF(VLOOKUP(O12645,登録者リスト!$A$1:$D$43729,4,FALSE)=基本情報!$D$6,O12645,"")),"")</f>
        <v/>
      </c>
    </row>
    <row r="12646" spans="15:16" x14ac:dyDescent="0.15">
      <c r="O12646">
        <v>12645</v>
      </c>
      <c r="P12646" t="str">
        <f>IFERROR(IF(COUNTIF(個人情報!$BI$5:$BI$401,"登録番号" &amp; リスト!O12646)&gt;=1,"",IF(VLOOKUP(O12646,登録者リスト!$A$1:$D$43729,4,FALSE)=基本情報!$D$6,O12646,"")),"")</f>
        <v/>
      </c>
    </row>
    <row r="12647" spans="15:16" x14ac:dyDescent="0.15">
      <c r="O12647">
        <v>12646</v>
      </c>
      <c r="P12647" t="str">
        <f>IFERROR(IF(COUNTIF(個人情報!$BI$5:$BI$401,"登録番号" &amp; リスト!O12647)&gt;=1,"",IF(VLOOKUP(O12647,登録者リスト!$A$1:$D$43729,4,FALSE)=基本情報!$D$6,O12647,"")),"")</f>
        <v/>
      </c>
    </row>
    <row r="12648" spans="15:16" x14ac:dyDescent="0.15">
      <c r="O12648">
        <v>12647</v>
      </c>
      <c r="P12648" t="str">
        <f>IFERROR(IF(COUNTIF(個人情報!$BI$5:$BI$401,"登録番号" &amp; リスト!O12648)&gt;=1,"",IF(VLOOKUP(O12648,登録者リスト!$A$1:$D$43729,4,FALSE)=基本情報!$D$6,O12648,"")),"")</f>
        <v/>
      </c>
    </row>
    <row r="12649" spans="15:16" x14ac:dyDescent="0.15">
      <c r="O12649">
        <v>12648</v>
      </c>
      <c r="P12649" t="str">
        <f>IFERROR(IF(COUNTIF(個人情報!$BI$5:$BI$401,"登録番号" &amp; リスト!O12649)&gt;=1,"",IF(VLOOKUP(O12649,登録者リスト!$A$1:$D$43729,4,FALSE)=基本情報!$D$6,O12649,"")),"")</f>
        <v/>
      </c>
    </row>
    <row r="12650" spans="15:16" x14ac:dyDescent="0.15">
      <c r="O12650">
        <v>12649</v>
      </c>
      <c r="P12650" t="str">
        <f>IFERROR(IF(COUNTIF(個人情報!$BI$5:$BI$401,"登録番号" &amp; リスト!O12650)&gt;=1,"",IF(VLOOKUP(O12650,登録者リスト!$A$1:$D$43729,4,FALSE)=基本情報!$D$6,O12650,"")),"")</f>
        <v/>
      </c>
    </row>
    <row r="12651" spans="15:16" x14ac:dyDescent="0.15">
      <c r="O12651">
        <v>12650</v>
      </c>
      <c r="P12651" t="str">
        <f>IFERROR(IF(COUNTIF(個人情報!$BI$5:$BI$401,"登録番号" &amp; リスト!O12651)&gt;=1,"",IF(VLOOKUP(O12651,登録者リスト!$A$1:$D$43729,4,FALSE)=基本情報!$D$6,O12651,"")),"")</f>
        <v/>
      </c>
    </row>
    <row r="12652" spans="15:16" x14ac:dyDescent="0.15">
      <c r="O12652">
        <v>12651</v>
      </c>
      <c r="P12652" t="str">
        <f>IFERROR(IF(COUNTIF(個人情報!$BI$5:$BI$401,"登録番号" &amp; リスト!O12652)&gt;=1,"",IF(VLOOKUP(O12652,登録者リスト!$A$1:$D$43729,4,FALSE)=基本情報!$D$6,O12652,"")),"")</f>
        <v/>
      </c>
    </row>
    <row r="12653" spans="15:16" x14ac:dyDescent="0.15">
      <c r="O12653">
        <v>12652</v>
      </c>
      <c r="P12653" t="str">
        <f>IFERROR(IF(COUNTIF(個人情報!$BI$5:$BI$401,"登録番号" &amp; リスト!O12653)&gt;=1,"",IF(VLOOKUP(O12653,登録者リスト!$A$1:$D$43729,4,FALSE)=基本情報!$D$6,O12653,"")),"")</f>
        <v/>
      </c>
    </row>
    <row r="12654" spans="15:16" x14ac:dyDescent="0.15">
      <c r="O12654">
        <v>12653</v>
      </c>
      <c r="P12654" t="str">
        <f>IFERROR(IF(COUNTIF(個人情報!$BI$5:$BI$401,"登録番号" &amp; リスト!O12654)&gt;=1,"",IF(VLOOKUP(O12654,登録者リスト!$A$1:$D$43729,4,FALSE)=基本情報!$D$6,O12654,"")),"")</f>
        <v/>
      </c>
    </row>
    <row r="12655" spans="15:16" x14ac:dyDescent="0.15">
      <c r="O12655">
        <v>12654</v>
      </c>
      <c r="P12655" t="str">
        <f>IFERROR(IF(COUNTIF(個人情報!$BI$5:$BI$401,"登録番号" &amp; リスト!O12655)&gt;=1,"",IF(VLOOKUP(O12655,登録者リスト!$A$1:$D$43729,4,FALSE)=基本情報!$D$6,O12655,"")),"")</f>
        <v/>
      </c>
    </row>
    <row r="12656" spans="15:16" x14ac:dyDescent="0.15">
      <c r="O12656">
        <v>12655</v>
      </c>
      <c r="P12656" t="str">
        <f>IFERROR(IF(COUNTIF(個人情報!$BI$5:$BI$401,"登録番号" &amp; リスト!O12656)&gt;=1,"",IF(VLOOKUP(O12656,登録者リスト!$A$1:$D$43729,4,FALSE)=基本情報!$D$6,O12656,"")),"")</f>
        <v/>
      </c>
    </row>
    <row r="12657" spans="15:16" x14ac:dyDescent="0.15">
      <c r="O12657">
        <v>12656</v>
      </c>
      <c r="P12657" t="str">
        <f>IFERROR(IF(COUNTIF(個人情報!$BI$5:$BI$401,"登録番号" &amp; リスト!O12657)&gt;=1,"",IF(VLOOKUP(O12657,登録者リスト!$A$1:$D$43729,4,FALSE)=基本情報!$D$6,O12657,"")),"")</f>
        <v/>
      </c>
    </row>
    <row r="12658" spans="15:16" x14ac:dyDescent="0.15">
      <c r="O12658">
        <v>12657</v>
      </c>
      <c r="P12658" t="str">
        <f>IFERROR(IF(COUNTIF(個人情報!$BI$5:$BI$401,"登録番号" &amp; リスト!O12658)&gt;=1,"",IF(VLOOKUP(O12658,登録者リスト!$A$1:$D$43729,4,FALSE)=基本情報!$D$6,O12658,"")),"")</f>
        <v/>
      </c>
    </row>
    <row r="12659" spans="15:16" x14ac:dyDescent="0.15">
      <c r="O12659">
        <v>12658</v>
      </c>
      <c r="P12659" t="str">
        <f>IFERROR(IF(COUNTIF(個人情報!$BI$5:$BI$401,"登録番号" &amp; リスト!O12659)&gt;=1,"",IF(VLOOKUP(O12659,登録者リスト!$A$1:$D$43729,4,FALSE)=基本情報!$D$6,O12659,"")),"")</f>
        <v/>
      </c>
    </row>
    <row r="12660" spans="15:16" x14ac:dyDescent="0.15">
      <c r="O12660">
        <v>12659</v>
      </c>
      <c r="P12660" t="str">
        <f>IFERROR(IF(COUNTIF(個人情報!$BI$5:$BI$401,"登録番号" &amp; リスト!O12660)&gt;=1,"",IF(VLOOKUP(O12660,登録者リスト!$A$1:$D$43729,4,FALSE)=基本情報!$D$6,O12660,"")),"")</f>
        <v/>
      </c>
    </row>
    <row r="12661" spans="15:16" x14ac:dyDescent="0.15">
      <c r="O12661">
        <v>12660</v>
      </c>
      <c r="P12661" t="str">
        <f>IFERROR(IF(COUNTIF(個人情報!$BI$5:$BI$401,"登録番号" &amp; リスト!O12661)&gt;=1,"",IF(VLOOKUP(O12661,登録者リスト!$A$1:$D$43729,4,FALSE)=基本情報!$D$6,O12661,"")),"")</f>
        <v/>
      </c>
    </row>
    <row r="12662" spans="15:16" x14ac:dyDescent="0.15">
      <c r="O12662">
        <v>12661</v>
      </c>
      <c r="P12662" t="str">
        <f>IFERROR(IF(COUNTIF(個人情報!$BI$5:$BI$401,"登録番号" &amp; リスト!O12662)&gt;=1,"",IF(VLOOKUP(O12662,登録者リスト!$A$1:$D$43729,4,FALSE)=基本情報!$D$6,O12662,"")),"")</f>
        <v/>
      </c>
    </row>
    <row r="12663" spans="15:16" x14ac:dyDescent="0.15">
      <c r="O12663">
        <v>12662</v>
      </c>
      <c r="P12663" t="str">
        <f>IFERROR(IF(COUNTIF(個人情報!$BI$5:$BI$401,"登録番号" &amp; リスト!O12663)&gt;=1,"",IF(VLOOKUP(O12663,登録者リスト!$A$1:$D$43729,4,FALSE)=基本情報!$D$6,O12663,"")),"")</f>
        <v/>
      </c>
    </row>
    <row r="12664" spans="15:16" x14ac:dyDescent="0.15">
      <c r="O12664">
        <v>12663</v>
      </c>
      <c r="P12664" t="str">
        <f>IFERROR(IF(COUNTIF(個人情報!$BI$5:$BI$401,"登録番号" &amp; リスト!O12664)&gt;=1,"",IF(VLOOKUP(O12664,登録者リスト!$A$1:$D$43729,4,FALSE)=基本情報!$D$6,O12664,"")),"")</f>
        <v/>
      </c>
    </row>
    <row r="12665" spans="15:16" x14ac:dyDescent="0.15">
      <c r="O12665">
        <v>12664</v>
      </c>
      <c r="P12665" t="str">
        <f>IFERROR(IF(COUNTIF(個人情報!$BI$5:$BI$401,"登録番号" &amp; リスト!O12665)&gt;=1,"",IF(VLOOKUP(O12665,登録者リスト!$A$1:$D$43729,4,FALSE)=基本情報!$D$6,O12665,"")),"")</f>
        <v/>
      </c>
    </row>
    <row r="12666" spans="15:16" x14ac:dyDescent="0.15">
      <c r="O12666">
        <v>12665</v>
      </c>
      <c r="P12666" t="str">
        <f>IFERROR(IF(COUNTIF(個人情報!$BI$5:$BI$401,"登録番号" &amp; リスト!O12666)&gt;=1,"",IF(VLOOKUP(O12666,登録者リスト!$A$1:$D$43729,4,FALSE)=基本情報!$D$6,O12666,"")),"")</f>
        <v/>
      </c>
    </row>
    <row r="12667" spans="15:16" x14ac:dyDescent="0.15">
      <c r="O12667">
        <v>12666</v>
      </c>
      <c r="P12667" t="str">
        <f>IFERROR(IF(COUNTIF(個人情報!$BI$5:$BI$401,"登録番号" &amp; リスト!O12667)&gt;=1,"",IF(VLOOKUP(O12667,登録者リスト!$A$1:$D$43729,4,FALSE)=基本情報!$D$6,O12667,"")),"")</f>
        <v/>
      </c>
    </row>
    <row r="12668" spans="15:16" x14ac:dyDescent="0.15">
      <c r="O12668">
        <v>12667</v>
      </c>
      <c r="P12668" t="str">
        <f>IFERROR(IF(COUNTIF(個人情報!$BI$5:$BI$401,"登録番号" &amp; リスト!O12668)&gt;=1,"",IF(VLOOKUP(O12668,登録者リスト!$A$1:$D$43729,4,FALSE)=基本情報!$D$6,O12668,"")),"")</f>
        <v/>
      </c>
    </row>
    <row r="12669" spans="15:16" x14ac:dyDescent="0.15">
      <c r="O12669">
        <v>12668</v>
      </c>
      <c r="P12669" t="str">
        <f>IFERROR(IF(COUNTIF(個人情報!$BI$5:$BI$401,"登録番号" &amp; リスト!O12669)&gt;=1,"",IF(VLOOKUP(O12669,登録者リスト!$A$1:$D$43729,4,FALSE)=基本情報!$D$6,O12669,"")),"")</f>
        <v/>
      </c>
    </row>
    <row r="12670" spans="15:16" x14ac:dyDescent="0.15">
      <c r="O12670">
        <v>12669</v>
      </c>
      <c r="P12670" t="str">
        <f>IFERROR(IF(COUNTIF(個人情報!$BI$5:$BI$401,"登録番号" &amp; リスト!O12670)&gt;=1,"",IF(VLOOKUP(O12670,登録者リスト!$A$1:$D$43729,4,FALSE)=基本情報!$D$6,O12670,"")),"")</f>
        <v/>
      </c>
    </row>
    <row r="12671" spans="15:16" x14ac:dyDescent="0.15">
      <c r="O12671">
        <v>12670</v>
      </c>
      <c r="P12671" t="str">
        <f>IFERROR(IF(COUNTIF(個人情報!$BI$5:$BI$401,"登録番号" &amp; リスト!O12671)&gt;=1,"",IF(VLOOKUP(O12671,登録者リスト!$A$1:$D$43729,4,FALSE)=基本情報!$D$6,O12671,"")),"")</f>
        <v/>
      </c>
    </row>
    <row r="12672" spans="15:16" x14ac:dyDescent="0.15">
      <c r="O12672">
        <v>12671</v>
      </c>
      <c r="P12672" t="str">
        <f>IFERROR(IF(COUNTIF(個人情報!$BI$5:$BI$401,"登録番号" &amp; リスト!O12672)&gt;=1,"",IF(VLOOKUP(O12672,登録者リスト!$A$1:$D$43729,4,FALSE)=基本情報!$D$6,O12672,"")),"")</f>
        <v/>
      </c>
    </row>
    <row r="12673" spans="15:16" x14ac:dyDescent="0.15">
      <c r="O12673">
        <v>12672</v>
      </c>
      <c r="P12673" t="str">
        <f>IFERROR(IF(COUNTIF(個人情報!$BI$5:$BI$401,"登録番号" &amp; リスト!O12673)&gt;=1,"",IF(VLOOKUP(O12673,登録者リスト!$A$1:$D$43729,4,FALSE)=基本情報!$D$6,O12673,"")),"")</f>
        <v/>
      </c>
    </row>
    <row r="12674" spans="15:16" x14ac:dyDescent="0.15">
      <c r="O12674">
        <v>12673</v>
      </c>
      <c r="P12674" t="str">
        <f>IFERROR(IF(COUNTIF(個人情報!$BI$5:$BI$401,"登録番号" &amp; リスト!O12674)&gt;=1,"",IF(VLOOKUP(O12674,登録者リスト!$A$1:$D$43729,4,FALSE)=基本情報!$D$6,O12674,"")),"")</f>
        <v/>
      </c>
    </row>
    <row r="12675" spans="15:16" x14ac:dyDescent="0.15">
      <c r="O12675">
        <v>12674</v>
      </c>
      <c r="P12675" t="str">
        <f>IFERROR(IF(COUNTIF(個人情報!$BI$5:$BI$401,"登録番号" &amp; リスト!O12675)&gt;=1,"",IF(VLOOKUP(O12675,登録者リスト!$A$1:$D$43729,4,FALSE)=基本情報!$D$6,O12675,"")),"")</f>
        <v/>
      </c>
    </row>
    <row r="12676" spans="15:16" x14ac:dyDescent="0.15">
      <c r="O12676">
        <v>12675</v>
      </c>
      <c r="P12676" t="str">
        <f>IFERROR(IF(COUNTIF(個人情報!$BI$5:$BI$401,"登録番号" &amp; リスト!O12676)&gt;=1,"",IF(VLOOKUP(O12676,登録者リスト!$A$1:$D$43729,4,FALSE)=基本情報!$D$6,O12676,"")),"")</f>
        <v/>
      </c>
    </row>
    <row r="12677" spans="15:16" x14ac:dyDescent="0.15">
      <c r="O12677">
        <v>12676</v>
      </c>
      <c r="P12677" t="str">
        <f>IFERROR(IF(COUNTIF(個人情報!$BI$5:$BI$401,"登録番号" &amp; リスト!O12677)&gt;=1,"",IF(VLOOKUP(O12677,登録者リスト!$A$1:$D$43729,4,FALSE)=基本情報!$D$6,O12677,"")),"")</f>
        <v/>
      </c>
    </row>
    <row r="12678" spans="15:16" x14ac:dyDescent="0.15">
      <c r="O12678">
        <v>12677</v>
      </c>
      <c r="P12678" t="str">
        <f>IFERROR(IF(COUNTIF(個人情報!$BI$5:$BI$401,"登録番号" &amp; リスト!O12678)&gt;=1,"",IF(VLOOKUP(O12678,登録者リスト!$A$1:$D$43729,4,FALSE)=基本情報!$D$6,O12678,"")),"")</f>
        <v/>
      </c>
    </row>
    <row r="12679" spans="15:16" x14ac:dyDescent="0.15">
      <c r="O12679">
        <v>12678</v>
      </c>
      <c r="P12679" t="str">
        <f>IFERROR(IF(COUNTIF(個人情報!$BI$5:$BI$401,"登録番号" &amp; リスト!O12679)&gt;=1,"",IF(VLOOKUP(O12679,登録者リスト!$A$1:$D$43729,4,FALSE)=基本情報!$D$6,O12679,"")),"")</f>
        <v/>
      </c>
    </row>
    <row r="12680" spans="15:16" x14ac:dyDescent="0.15">
      <c r="O12680">
        <v>12679</v>
      </c>
      <c r="P12680" t="str">
        <f>IFERROR(IF(COUNTIF(個人情報!$BI$5:$BI$401,"登録番号" &amp; リスト!O12680)&gt;=1,"",IF(VLOOKUP(O12680,登録者リスト!$A$1:$D$43729,4,FALSE)=基本情報!$D$6,O12680,"")),"")</f>
        <v/>
      </c>
    </row>
    <row r="12681" spans="15:16" x14ac:dyDescent="0.15">
      <c r="O12681">
        <v>12680</v>
      </c>
      <c r="P12681" t="str">
        <f>IFERROR(IF(COUNTIF(個人情報!$BI$5:$BI$401,"登録番号" &amp; リスト!O12681)&gt;=1,"",IF(VLOOKUP(O12681,登録者リスト!$A$1:$D$43729,4,FALSE)=基本情報!$D$6,O12681,"")),"")</f>
        <v/>
      </c>
    </row>
    <row r="12682" spans="15:16" x14ac:dyDescent="0.15">
      <c r="O12682">
        <v>12681</v>
      </c>
      <c r="P12682" t="str">
        <f>IFERROR(IF(COUNTIF(個人情報!$BI$5:$BI$401,"登録番号" &amp; リスト!O12682)&gt;=1,"",IF(VLOOKUP(O12682,登録者リスト!$A$1:$D$43729,4,FALSE)=基本情報!$D$6,O12682,"")),"")</f>
        <v/>
      </c>
    </row>
    <row r="12683" spans="15:16" x14ac:dyDescent="0.15">
      <c r="O12683">
        <v>12682</v>
      </c>
      <c r="P12683" t="str">
        <f>IFERROR(IF(COUNTIF(個人情報!$BI$5:$BI$401,"登録番号" &amp; リスト!O12683)&gt;=1,"",IF(VLOOKUP(O12683,登録者リスト!$A$1:$D$43729,4,FALSE)=基本情報!$D$6,O12683,"")),"")</f>
        <v/>
      </c>
    </row>
    <row r="12684" spans="15:16" x14ac:dyDescent="0.15">
      <c r="O12684">
        <v>12683</v>
      </c>
      <c r="P12684" t="str">
        <f>IFERROR(IF(COUNTIF(個人情報!$BI$5:$BI$401,"登録番号" &amp; リスト!O12684)&gt;=1,"",IF(VLOOKUP(O12684,登録者リスト!$A$1:$D$43729,4,FALSE)=基本情報!$D$6,O12684,"")),"")</f>
        <v/>
      </c>
    </row>
    <row r="12685" spans="15:16" x14ac:dyDescent="0.15">
      <c r="O12685">
        <v>12684</v>
      </c>
      <c r="P12685" t="str">
        <f>IFERROR(IF(COUNTIF(個人情報!$BI$5:$BI$401,"登録番号" &amp; リスト!O12685)&gt;=1,"",IF(VLOOKUP(O12685,登録者リスト!$A$1:$D$43729,4,FALSE)=基本情報!$D$6,O12685,"")),"")</f>
        <v/>
      </c>
    </row>
    <row r="12686" spans="15:16" x14ac:dyDescent="0.15">
      <c r="O12686">
        <v>12685</v>
      </c>
      <c r="P12686" t="str">
        <f>IFERROR(IF(COUNTIF(個人情報!$BI$5:$BI$401,"登録番号" &amp; リスト!O12686)&gt;=1,"",IF(VLOOKUP(O12686,登録者リスト!$A$1:$D$43729,4,FALSE)=基本情報!$D$6,O12686,"")),"")</f>
        <v/>
      </c>
    </row>
    <row r="12687" spans="15:16" x14ac:dyDescent="0.15">
      <c r="O12687">
        <v>12686</v>
      </c>
      <c r="P12687" t="str">
        <f>IFERROR(IF(COUNTIF(個人情報!$BI$5:$BI$401,"登録番号" &amp; リスト!O12687)&gt;=1,"",IF(VLOOKUP(O12687,登録者リスト!$A$1:$D$43729,4,FALSE)=基本情報!$D$6,O12687,"")),"")</f>
        <v/>
      </c>
    </row>
    <row r="12688" spans="15:16" x14ac:dyDescent="0.15">
      <c r="O12688">
        <v>12687</v>
      </c>
      <c r="P12688" t="str">
        <f>IFERROR(IF(COUNTIF(個人情報!$BI$5:$BI$401,"登録番号" &amp; リスト!O12688)&gt;=1,"",IF(VLOOKUP(O12688,登録者リスト!$A$1:$D$43729,4,FALSE)=基本情報!$D$6,O12688,"")),"")</f>
        <v/>
      </c>
    </row>
    <row r="12689" spans="15:16" x14ac:dyDescent="0.15">
      <c r="O12689">
        <v>12688</v>
      </c>
      <c r="P12689" t="str">
        <f>IFERROR(IF(COUNTIF(個人情報!$BI$5:$BI$401,"登録番号" &amp; リスト!O12689)&gt;=1,"",IF(VLOOKUP(O12689,登録者リスト!$A$1:$D$43729,4,FALSE)=基本情報!$D$6,O12689,"")),"")</f>
        <v/>
      </c>
    </row>
    <row r="12690" spans="15:16" x14ac:dyDescent="0.15">
      <c r="O12690">
        <v>12689</v>
      </c>
      <c r="P12690" t="str">
        <f>IFERROR(IF(COUNTIF(個人情報!$BI$5:$BI$401,"登録番号" &amp; リスト!O12690)&gt;=1,"",IF(VLOOKUP(O12690,登録者リスト!$A$1:$D$43729,4,FALSE)=基本情報!$D$6,O12690,"")),"")</f>
        <v/>
      </c>
    </row>
    <row r="12691" spans="15:16" x14ac:dyDescent="0.15">
      <c r="O12691">
        <v>12690</v>
      </c>
      <c r="P12691" t="str">
        <f>IFERROR(IF(COUNTIF(個人情報!$BI$5:$BI$401,"登録番号" &amp; リスト!O12691)&gt;=1,"",IF(VLOOKUP(O12691,登録者リスト!$A$1:$D$43729,4,FALSE)=基本情報!$D$6,O12691,"")),"")</f>
        <v/>
      </c>
    </row>
    <row r="12692" spans="15:16" x14ac:dyDescent="0.15">
      <c r="O12692">
        <v>12691</v>
      </c>
      <c r="P12692" t="str">
        <f>IFERROR(IF(COUNTIF(個人情報!$BI$5:$BI$401,"登録番号" &amp; リスト!O12692)&gt;=1,"",IF(VLOOKUP(O12692,登録者リスト!$A$1:$D$43729,4,FALSE)=基本情報!$D$6,O12692,"")),"")</f>
        <v/>
      </c>
    </row>
    <row r="12693" spans="15:16" x14ac:dyDescent="0.15">
      <c r="O12693">
        <v>12692</v>
      </c>
      <c r="P12693" t="str">
        <f>IFERROR(IF(COUNTIF(個人情報!$BI$5:$BI$401,"登録番号" &amp; リスト!O12693)&gt;=1,"",IF(VLOOKUP(O12693,登録者リスト!$A$1:$D$43729,4,FALSE)=基本情報!$D$6,O12693,"")),"")</f>
        <v/>
      </c>
    </row>
    <row r="12694" spans="15:16" x14ac:dyDescent="0.15">
      <c r="O12694">
        <v>12693</v>
      </c>
      <c r="P12694" t="str">
        <f>IFERROR(IF(COUNTIF(個人情報!$BI$5:$BI$401,"登録番号" &amp; リスト!O12694)&gt;=1,"",IF(VLOOKUP(O12694,登録者リスト!$A$1:$D$43729,4,FALSE)=基本情報!$D$6,O12694,"")),"")</f>
        <v/>
      </c>
    </row>
    <row r="12695" spans="15:16" x14ac:dyDescent="0.15">
      <c r="O12695">
        <v>12694</v>
      </c>
      <c r="P12695" t="str">
        <f>IFERROR(IF(COUNTIF(個人情報!$BI$5:$BI$401,"登録番号" &amp; リスト!O12695)&gt;=1,"",IF(VLOOKUP(O12695,登録者リスト!$A$1:$D$43729,4,FALSE)=基本情報!$D$6,O12695,"")),"")</f>
        <v/>
      </c>
    </row>
    <row r="12696" spans="15:16" x14ac:dyDescent="0.15">
      <c r="O12696">
        <v>12695</v>
      </c>
      <c r="P12696" t="str">
        <f>IFERROR(IF(COUNTIF(個人情報!$BI$5:$BI$401,"登録番号" &amp; リスト!O12696)&gt;=1,"",IF(VLOOKUP(O12696,登録者リスト!$A$1:$D$43729,4,FALSE)=基本情報!$D$6,O12696,"")),"")</f>
        <v/>
      </c>
    </row>
    <row r="12697" spans="15:16" x14ac:dyDescent="0.15">
      <c r="O12697">
        <v>12696</v>
      </c>
      <c r="P12697" t="str">
        <f>IFERROR(IF(COUNTIF(個人情報!$BI$5:$BI$401,"登録番号" &amp; リスト!O12697)&gt;=1,"",IF(VLOOKUP(O12697,登録者リスト!$A$1:$D$43729,4,FALSE)=基本情報!$D$6,O12697,"")),"")</f>
        <v/>
      </c>
    </row>
    <row r="12698" spans="15:16" x14ac:dyDescent="0.15">
      <c r="O12698">
        <v>12697</v>
      </c>
      <c r="P12698" t="str">
        <f>IFERROR(IF(COUNTIF(個人情報!$BI$5:$BI$401,"登録番号" &amp; リスト!O12698)&gt;=1,"",IF(VLOOKUP(O12698,登録者リスト!$A$1:$D$43729,4,FALSE)=基本情報!$D$6,O12698,"")),"")</f>
        <v/>
      </c>
    </row>
    <row r="12699" spans="15:16" x14ac:dyDescent="0.15">
      <c r="O12699">
        <v>12698</v>
      </c>
      <c r="P12699" t="str">
        <f>IFERROR(IF(COUNTIF(個人情報!$BI$5:$BI$401,"登録番号" &amp; リスト!O12699)&gt;=1,"",IF(VLOOKUP(O12699,登録者リスト!$A$1:$D$43729,4,FALSE)=基本情報!$D$6,O12699,"")),"")</f>
        <v/>
      </c>
    </row>
    <row r="12700" spans="15:16" x14ac:dyDescent="0.15">
      <c r="O12700">
        <v>12699</v>
      </c>
      <c r="P12700" t="str">
        <f>IFERROR(IF(COUNTIF(個人情報!$BI$5:$BI$401,"登録番号" &amp; リスト!O12700)&gt;=1,"",IF(VLOOKUP(O12700,登録者リスト!$A$1:$D$43729,4,FALSE)=基本情報!$D$6,O12700,"")),"")</f>
        <v/>
      </c>
    </row>
    <row r="12701" spans="15:16" x14ac:dyDescent="0.15">
      <c r="O12701">
        <v>12700</v>
      </c>
      <c r="P12701" t="str">
        <f>IFERROR(IF(COUNTIF(個人情報!$BI$5:$BI$401,"登録番号" &amp; リスト!O12701)&gt;=1,"",IF(VLOOKUP(O12701,登録者リスト!$A$1:$D$43729,4,FALSE)=基本情報!$D$6,O12701,"")),"")</f>
        <v/>
      </c>
    </row>
    <row r="12702" spans="15:16" x14ac:dyDescent="0.15">
      <c r="O12702">
        <v>12701</v>
      </c>
      <c r="P12702" t="str">
        <f>IFERROR(IF(COUNTIF(個人情報!$BI$5:$BI$401,"登録番号" &amp; リスト!O12702)&gt;=1,"",IF(VLOOKUP(O12702,登録者リスト!$A$1:$D$43729,4,FALSE)=基本情報!$D$6,O12702,"")),"")</f>
        <v/>
      </c>
    </row>
    <row r="12703" spans="15:16" x14ac:dyDescent="0.15">
      <c r="O12703">
        <v>12702</v>
      </c>
      <c r="P12703" t="str">
        <f>IFERROR(IF(COUNTIF(個人情報!$BI$5:$BI$401,"登録番号" &amp; リスト!O12703)&gt;=1,"",IF(VLOOKUP(O12703,登録者リスト!$A$1:$D$43729,4,FALSE)=基本情報!$D$6,O12703,"")),"")</f>
        <v/>
      </c>
    </row>
    <row r="12704" spans="15:16" x14ac:dyDescent="0.15">
      <c r="O12704">
        <v>12703</v>
      </c>
      <c r="P12704" t="str">
        <f>IFERROR(IF(COUNTIF(個人情報!$BI$5:$BI$401,"登録番号" &amp; リスト!O12704)&gt;=1,"",IF(VLOOKUP(O12704,登録者リスト!$A$1:$D$43729,4,FALSE)=基本情報!$D$6,O12704,"")),"")</f>
        <v/>
      </c>
    </row>
    <row r="12705" spans="15:16" x14ac:dyDescent="0.15">
      <c r="O12705">
        <v>12704</v>
      </c>
      <c r="P12705" t="str">
        <f>IFERROR(IF(COUNTIF(個人情報!$BI$5:$BI$401,"登録番号" &amp; リスト!O12705)&gt;=1,"",IF(VLOOKUP(O12705,登録者リスト!$A$1:$D$43729,4,FALSE)=基本情報!$D$6,O12705,"")),"")</f>
        <v/>
      </c>
    </row>
    <row r="12706" spans="15:16" x14ac:dyDescent="0.15">
      <c r="O12706">
        <v>12705</v>
      </c>
      <c r="P12706" t="str">
        <f>IFERROR(IF(COUNTIF(個人情報!$BI$5:$BI$401,"登録番号" &amp; リスト!O12706)&gt;=1,"",IF(VLOOKUP(O12706,登録者リスト!$A$1:$D$43729,4,FALSE)=基本情報!$D$6,O12706,"")),"")</f>
        <v/>
      </c>
    </row>
    <row r="12707" spans="15:16" x14ac:dyDescent="0.15">
      <c r="O12707">
        <v>12706</v>
      </c>
      <c r="P12707" t="str">
        <f>IFERROR(IF(COUNTIF(個人情報!$BI$5:$BI$401,"登録番号" &amp; リスト!O12707)&gt;=1,"",IF(VLOOKUP(O12707,登録者リスト!$A$1:$D$43729,4,FALSE)=基本情報!$D$6,O12707,"")),"")</f>
        <v/>
      </c>
    </row>
    <row r="12708" spans="15:16" x14ac:dyDescent="0.15">
      <c r="O12708">
        <v>12707</v>
      </c>
      <c r="P12708" t="str">
        <f>IFERROR(IF(COUNTIF(個人情報!$BI$5:$BI$401,"登録番号" &amp; リスト!O12708)&gt;=1,"",IF(VLOOKUP(O12708,登録者リスト!$A$1:$D$43729,4,FALSE)=基本情報!$D$6,O12708,"")),"")</f>
        <v/>
      </c>
    </row>
    <row r="12709" spans="15:16" x14ac:dyDescent="0.15">
      <c r="O12709">
        <v>12708</v>
      </c>
      <c r="P12709" t="str">
        <f>IFERROR(IF(COUNTIF(個人情報!$BI$5:$BI$401,"登録番号" &amp; リスト!O12709)&gt;=1,"",IF(VLOOKUP(O12709,登録者リスト!$A$1:$D$43729,4,FALSE)=基本情報!$D$6,O12709,"")),"")</f>
        <v/>
      </c>
    </row>
    <row r="12710" spans="15:16" x14ac:dyDescent="0.15">
      <c r="O12710">
        <v>12709</v>
      </c>
      <c r="P12710" t="str">
        <f>IFERROR(IF(COUNTIF(個人情報!$BI$5:$BI$401,"登録番号" &amp; リスト!O12710)&gt;=1,"",IF(VLOOKUP(O12710,登録者リスト!$A$1:$D$43729,4,FALSE)=基本情報!$D$6,O12710,"")),"")</f>
        <v/>
      </c>
    </row>
    <row r="12711" spans="15:16" x14ac:dyDescent="0.15">
      <c r="O12711">
        <v>12710</v>
      </c>
      <c r="P12711" t="str">
        <f>IFERROR(IF(COUNTIF(個人情報!$BI$5:$BI$401,"登録番号" &amp; リスト!O12711)&gt;=1,"",IF(VLOOKUP(O12711,登録者リスト!$A$1:$D$43729,4,FALSE)=基本情報!$D$6,O12711,"")),"")</f>
        <v/>
      </c>
    </row>
    <row r="12712" spans="15:16" x14ac:dyDescent="0.15">
      <c r="O12712">
        <v>12711</v>
      </c>
      <c r="P12712" t="str">
        <f>IFERROR(IF(COUNTIF(個人情報!$BI$5:$BI$401,"登録番号" &amp; リスト!O12712)&gt;=1,"",IF(VLOOKUP(O12712,登録者リスト!$A$1:$D$43729,4,FALSE)=基本情報!$D$6,O12712,"")),"")</f>
        <v/>
      </c>
    </row>
    <row r="12713" spans="15:16" x14ac:dyDescent="0.15">
      <c r="O12713">
        <v>12712</v>
      </c>
      <c r="P12713" t="str">
        <f>IFERROR(IF(COUNTIF(個人情報!$BI$5:$BI$401,"登録番号" &amp; リスト!O12713)&gt;=1,"",IF(VLOOKUP(O12713,登録者リスト!$A$1:$D$43729,4,FALSE)=基本情報!$D$6,O12713,"")),"")</f>
        <v/>
      </c>
    </row>
    <row r="12714" spans="15:16" x14ac:dyDescent="0.15">
      <c r="O12714">
        <v>12713</v>
      </c>
      <c r="P12714" t="str">
        <f>IFERROR(IF(COUNTIF(個人情報!$BI$5:$BI$401,"登録番号" &amp; リスト!O12714)&gt;=1,"",IF(VLOOKUP(O12714,登録者リスト!$A$1:$D$43729,4,FALSE)=基本情報!$D$6,O12714,"")),"")</f>
        <v/>
      </c>
    </row>
    <row r="12715" spans="15:16" x14ac:dyDescent="0.15">
      <c r="O12715">
        <v>12714</v>
      </c>
      <c r="P12715" t="str">
        <f>IFERROR(IF(COUNTIF(個人情報!$BI$5:$BI$401,"登録番号" &amp; リスト!O12715)&gt;=1,"",IF(VLOOKUP(O12715,登録者リスト!$A$1:$D$43729,4,FALSE)=基本情報!$D$6,O12715,"")),"")</f>
        <v/>
      </c>
    </row>
    <row r="12716" spans="15:16" x14ac:dyDescent="0.15">
      <c r="O12716">
        <v>12715</v>
      </c>
      <c r="P12716" t="str">
        <f>IFERROR(IF(COUNTIF(個人情報!$BI$5:$BI$401,"登録番号" &amp; リスト!O12716)&gt;=1,"",IF(VLOOKUP(O12716,登録者リスト!$A$1:$D$43729,4,FALSE)=基本情報!$D$6,O12716,"")),"")</f>
        <v/>
      </c>
    </row>
    <row r="12717" spans="15:16" x14ac:dyDescent="0.15">
      <c r="O12717">
        <v>12716</v>
      </c>
      <c r="P12717" t="str">
        <f>IFERROR(IF(COUNTIF(個人情報!$BI$5:$BI$401,"登録番号" &amp; リスト!O12717)&gt;=1,"",IF(VLOOKUP(O12717,登録者リスト!$A$1:$D$43729,4,FALSE)=基本情報!$D$6,O12717,"")),"")</f>
        <v/>
      </c>
    </row>
    <row r="12718" spans="15:16" x14ac:dyDescent="0.15">
      <c r="O12718">
        <v>12717</v>
      </c>
      <c r="P12718" t="str">
        <f>IFERROR(IF(COUNTIF(個人情報!$BI$5:$BI$401,"登録番号" &amp; リスト!O12718)&gt;=1,"",IF(VLOOKUP(O12718,登録者リスト!$A$1:$D$43729,4,FALSE)=基本情報!$D$6,O12718,"")),"")</f>
        <v/>
      </c>
    </row>
    <row r="12719" spans="15:16" x14ac:dyDescent="0.15">
      <c r="O12719">
        <v>12718</v>
      </c>
      <c r="P12719" t="str">
        <f>IFERROR(IF(COUNTIF(個人情報!$BI$5:$BI$401,"登録番号" &amp; リスト!O12719)&gt;=1,"",IF(VLOOKUP(O12719,登録者リスト!$A$1:$D$43729,4,FALSE)=基本情報!$D$6,O12719,"")),"")</f>
        <v/>
      </c>
    </row>
    <row r="12720" spans="15:16" x14ac:dyDescent="0.15">
      <c r="O12720">
        <v>12719</v>
      </c>
      <c r="P12720" t="str">
        <f>IFERROR(IF(COUNTIF(個人情報!$BI$5:$BI$401,"登録番号" &amp; リスト!O12720)&gt;=1,"",IF(VLOOKUP(O12720,登録者リスト!$A$1:$D$43729,4,FALSE)=基本情報!$D$6,O12720,"")),"")</f>
        <v/>
      </c>
    </row>
    <row r="12721" spans="15:16" x14ac:dyDescent="0.15">
      <c r="O12721">
        <v>12720</v>
      </c>
      <c r="P12721" t="str">
        <f>IFERROR(IF(COUNTIF(個人情報!$BI$5:$BI$401,"登録番号" &amp; リスト!O12721)&gt;=1,"",IF(VLOOKUP(O12721,登録者リスト!$A$1:$D$43729,4,FALSE)=基本情報!$D$6,O12721,"")),"")</f>
        <v/>
      </c>
    </row>
    <row r="12722" spans="15:16" x14ac:dyDescent="0.15">
      <c r="O12722">
        <v>12721</v>
      </c>
      <c r="P12722" t="str">
        <f>IFERROR(IF(COUNTIF(個人情報!$BI$5:$BI$401,"登録番号" &amp; リスト!O12722)&gt;=1,"",IF(VLOOKUP(O12722,登録者リスト!$A$1:$D$43729,4,FALSE)=基本情報!$D$6,O12722,"")),"")</f>
        <v/>
      </c>
    </row>
    <row r="12723" spans="15:16" x14ac:dyDescent="0.15">
      <c r="O12723">
        <v>12722</v>
      </c>
      <c r="P12723" t="str">
        <f>IFERROR(IF(COUNTIF(個人情報!$BI$5:$BI$401,"登録番号" &amp; リスト!O12723)&gt;=1,"",IF(VLOOKUP(O12723,登録者リスト!$A$1:$D$43729,4,FALSE)=基本情報!$D$6,O12723,"")),"")</f>
        <v/>
      </c>
    </row>
    <row r="12724" spans="15:16" x14ac:dyDescent="0.15">
      <c r="O12724">
        <v>12723</v>
      </c>
      <c r="P12724" t="str">
        <f>IFERROR(IF(COUNTIF(個人情報!$BI$5:$BI$401,"登録番号" &amp; リスト!O12724)&gt;=1,"",IF(VLOOKUP(O12724,登録者リスト!$A$1:$D$43729,4,FALSE)=基本情報!$D$6,O12724,"")),"")</f>
        <v/>
      </c>
    </row>
    <row r="12725" spans="15:16" x14ac:dyDescent="0.15">
      <c r="O12725">
        <v>12724</v>
      </c>
      <c r="P12725" t="str">
        <f>IFERROR(IF(COUNTIF(個人情報!$BI$5:$BI$401,"登録番号" &amp; リスト!O12725)&gt;=1,"",IF(VLOOKUP(O12725,登録者リスト!$A$1:$D$43729,4,FALSE)=基本情報!$D$6,O12725,"")),"")</f>
        <v/>
      </c>
    </row>
    <row r="12726" spans="15:16" x14ac:dyDescent="0.15">
      <c r="O12726">
        <v>12725</v>
      </c>
      <c r="P12726" t="str">
        <f>IFERROR(IF(COUNTIF(個人情報!$BI$5:$BI$401,"登録番号" &amp; リスト!O12726)&gt;=1,"",IF(VLOOKUP(O12726,登録者リスト!$A$1:$D$43729,4,FALSE)=基本情報!$D$6,O12726,"")),"")</f>
        <v/>
      </c>
    </row>
    <row r="12727" spans="15:16" x14ac:dyDescent="0.15">
      <c r="O12727">
        <v>12726</v>
      </c>
      <c r="P12727" t="str">
        <f>IFERROR(IF(COUNTIF(個人情報!$BI$5:$BI$401,"登録番号" &amp; リスト!O12727)&gt;=1,"",IF(VLOOKUP(O12727,登録者リスト!$A$1:$D$43729,4,FALSE)=基本情報!$D$6,O12727,"")),"")</f>
        <v/>
      </c>
    </row>
    <row r="12728" spans="15:16" x14ac:dyDescent="0.15">
      <c r="O12728">
        <v>12727</v>
      </c>
      <c r="P12728" t="str">
        <f>IFERROR(IF(COUNTIF(個人情報!$BI$5:$BI$401,"登録番号" &amp; リスト!O12728)&gt;=1,"",IF(VLOOKUP(O12728,登録者リスト!$A$1:$D$43729,4,FALSE)=基本情報!$D$6,O12728,"")),"")</f>
        <v/>
      </c>
    </row>
    <row r="12729" spans="15:16" x14ac:dyDescent="0.15">
      <c r="O12729">
        <v>12728</v>
      </c>
      <c r="P12729" t="str">
        <f>IFERROR(IF(COUNTIF(個人情報!$BI$5:$BI$401,"登録番号" &amp; リスト!O12729)&gt;=1,"",IF(VLOOKUP(O12729,登録者リスト!$A$1:$D$43729,4,FALSE)=基本情報!$D$6,O12729,"")),"")</f>
        <v/>
      </c>
    </row>
    <row r="12730" spans="15:16" x14ac:dyDescent="0.15">
      <c r="O12730">
        <v>12729</v>
      </c>
      <c r="P12730" t="str">
        <f>IFERROR(IF(COUNTIF(個人情報!$BI$5:$BI$401,"登録番号" &amp; リスト!O12730)&gt;=1,"",IF(VLOOKUP(O12730,登録者リスト!$A$1:$D$43729,4,FALSE)=基本情報!$D$6,O12730,"")),"")</f>
        <v/>
      </c>
    </row>
    <row r="12731" spans="15:16" x14ac:dyDescent="0.15">
      <c r="O12731">
        <v>12730</v>
      </c>
      <c r="P12731" t="str">
        <f>IFERROR(IF(COUNTIF(個人情報!$BI$5:$BI$401,"登録番号" &amp; リスト!O12731)&gt;=1,"",IF(VLOOKUP(O12731,登録者リスト!$A$1:$D$43729,4,FALSE)=基本情報!$D$6,O12731,"")),"")</f>
        <v/>
      </c>
    </row>
    <row r="12732" spans="15:16" x14ac:dyDescent="0.15">
      <c r="O12732">
        <v>12731</v>
      </c>
      <c r="P12732" t="str">
        <f>IFERROR(IF(COUNTIF(個人情報!$BI$5:$BI$401,"登録番号" &amp; リスト!O12732)&gt;=1,"",IF(VLOOKUP(O12732,登録者リスト!$A$1:$D$43729,4,FALSE)=基本情報!$D$6,O12732,"")),"")</f>
        <v/>
      </c>
    </row>
    <row r="12733" spans="15:16" x14ac:dyDescent="0.15">
      <c r="O12733">
        <v>12732</v>
      </c>
      <c r="P12733" t="str">
        <f>IFERROR(IF(COUNTIF(個人情報!$BI$5:$BI$401,"登録番号" &amp; リスト!O12733)&gt;=1,"",IF(VLOOKUP(O12733,登録者リスト!$A$1:$D$43729,4,FALSE)=基本情報!$D$6,O12733,"")),"")</f>
        <v/>
      </c>
    </row>
    <row r="12734" spans="15:16" x14ac:dyDescent="0.15">
      <c r="O12734">
        <v>12733</v>
      </c>
      <c r="P12734" t="str">
        <f>IFERROR(IF(COUNTIF(個人情報!$BI$5:$BI$401,"登録番号" &amp; リスト!O12734)&gt;=1,"",IF(VLOOKUP(O12734,登録者リスト!$A$1:$D$43729,4,FALSE)=基本情報!$D$6,O12734,"")),"")</f>
        <v/>
      </c>
    </row>
    <row r="12735" spans="15:16" x14ac:dyDescent="0.15">
      <c r="O12735">
        <v>12734</v>
      </c>
      <c r="P12735" t="str">
        <f>IFERROR(IF(COUNTIF(個人情報!$BI$5:$BI$401,"登録番号" &amp; リスト!O12735)&gt;=1,"",IF(VLOOKUP(O12735,登録者リスト!$A$1:$D$43729,4,FALSE)=基本情報!$D$6,O12735,"")),"")</f>
        <v/>
      </c>
    </row>
    <row r="12736" spans="15:16" x14ac:dyDescent="0.15">
      <c r="O12736">
        <v>12735</v>
      </c>
      <c r="P12736" t="str">
        <f>IFERROR(IF(COUNTIF(個人情報!$BI$5:$BI$401,"登録番号" &amp; リスト!O12736)&gt;=1,"",IF(VLOOKUP(O12736,登録者リスト!$A$1:$D$43729,4,FALSE)=基本情報!$D$6,O12736,"")),"")</f>
        <v/>
      </c>
    </row>
    <row r="12737" spans="15:16" x14ac:dyDescent="0.15">
      <c r="O12737">
        <v>12736</v>
      </c>
      <c r="P12737" t="str">
        <f>IFERROR(IF(COUNTIF(個人情報!$BI$5:$BI$401,"登録番号" &amp; リスト!O12737)&gt;=1,"",IF(VLOOKUP(O12737,登録者リスト!$A$1:$D$43729,4,FALSE)=基本情報!$D$6,O12737,"")),"")</f>
        <v/>
      </c>
    </row>
    <row r="12738" spans="15:16" x14ac:dyDescent="0.15">
      <c r="O12738">
        <v>12737</v>
      </c>
      <c r="P12738" t="str">
        <f>IFERROR(IF(COUNTIF(個人情報!$BI$5:$BI$401,"登録番号" &amp; リスト!O12738)&gt;=1,"",IF(VLOOKUP(O12738,登録者リスト!$A$1:$D$43729,4,FALSE)=基本情報!$D$6,O12738,"")),"")</f>
        <v/>
      </c>
    </row>
    <row r="12739" spans="15:16" x14ac:dyDescent="0.15">
      <c r="O12739">
        <v>12738</v>
      </c>
      <c r="P12739" t="str">
        <f>IFERROR(IF(COUNTIF(個人情報!$BI$5:$BI$401,"登録番号" &amp; リスト!O12739)&gt;=1,"",IF(VLOOKUP(O12739,登録者リスト!$A$1:$D$43729,4,FALSE)=基本情報!$D$6,O12739,"")),"")</f>
        <v/>
      </c>
    </row>
    <row r="12740" spans="15:16" x14ac:dyDescent="0.15">
      <c r="O12740">
        <v>12739</v>
      </c>
      <c r="P12740" t="str">
        <f>IFERROR(IF(COUNTIF(個人情報!$BI$5:$BI$401,"登録番号" &amp; リスト!O12740)&gt;=1,"",IF(VLOOKUP(O12740,登録者リスト!$A$1:$D$43729,4,FALSE)=基本情報!$D$6,O12740,"")),"")</f>
        <v/>
      </c>
    </row>
    <row r="12741" spans="15:16" x14ac:dyDescent="0.15">
      <c r="O12741">
        <v>12740</v>
      </c>
      <c r="P12741" t="str">
        <f>IFERROR(IF(COUNTIF(個人情報!$BI$5:$BI$401,"登録番号" &amp; リスト!O12741)&gt;=1,"",IF(VLOOKUP(O12741,登録者リスト!$A$1:$D$43729,4,FALSE)=基本情報!$D$6,O12741,"")),"")</f>
        <v/>
      </c>
    </row>
    <row r="12742" spans="15:16" x14ac:dyDescent="0.15">
      <c r="O12742">
        <v>12741</v>
      </c>
      <c r="P12742" t="str">
        <f>IFERROR(IF(COUNTIF(個人情報!$BI$5:$BI$401,"登録番号" &amp; リスト!O12742)&gt;=1,"",IF(VLOOKUP(O12742,登録者リスト!$A$1:$D$43729,4,FALSE)=基本情報!$D$6,O12742,"")),"")</f>
        <v/>
      </c>
    </row>
    <row r="12743" spans="15:16" x14ac:dyDescent="0.15">
      <c r="O12743">
        <v>12742</v>
      </c>
      <c r="P12743" t="str">
        <f>IFERROR(IF(COUNTIF(個人情報!$BI$5:$BI$401,"登録番号" &amp; リスト!O12743)&gt;=1,"",IF(VLOOKUP(O12743,登録者リスト!$A$1:$D$43729,4,FALSE)=基本情報!$D$6,O12743,"")),"")</f>
        <v/>
      </c>
    </row>
    <row r="12744" spans="15:16" x14ac:dyDescent="0.15">
      <c r="O12744">
        <v>12743</v>
      </c>
      <c r="P12744" t="str">
        <f>IFERROR(IF(COUNTIF(個人情報!$BI$5:$BI$401,"登録番号" &amp; リスト!O12744)&gt;=1,"",IF(VLOOKUP(O12744,登録者リスト!$A$1:$D$43729,4,FALSE)=基本情報!$D$6,O12744,"")),"")</f>
        <v/>
      </c>
    </row>
    <row r="12745" spans="15:16" x14ac:dyDescent="0.15">
      <c r="O12745">
        <v>12744</v>
      </c>
      <c r="P12745" t="str">
        <f>IFERROR(IF(COUNTIF(個人情報!$BI$5:$BI$401,"登録番号" &amp; リスト!O12745)&gt;=1,"",IF(VLOOKUP(O12745,登録者リスト!$A$1:$D$43729,4,FALSE)=基本情報!$D$6,O12745,"")),"")</f>
        <v/>
      </c>
    </row>
    <row r="12746" spans="15:16" x14ac:dyDescent="0.15">
      <c r="O12746">
        <v>12745</v>
      </c>
      <c r="P12746" t="str">
        <f>IFERROR(IF(COUNTIF(個人情報!$BI$5:$BI$401,"登録番号" &amp; リスト!O12746)&gt;=1,"",IF(VLOOKUP(O12746,登録者リスト!$A$1:$D$43729,4,FALSE)=基本情報!$D$6,O12746,"")),"")</f>
        <v/>
      </c>
    </row>
    <row r="12747" spans="15:16" x14ac:dyDescent="0.15">
      <c r="O12747">
        <v>12746</v>
      </c>
      <c r="P12747" t="str">
        <f>IFERROR(IF(COUNTIF(個人情報!$BI$5:$BI$401,"登録番号" &amp; リスト!O12747)&gt;=1,"",IF(VLOOKUP(O12747,登録者リスト!$A$1:$D$43729,4,FALSE)=基本情報!$D$6,O12747,"")),"")</f>
        <v/>
      </c>
    </row>
    <row r="12748" spans="15:16" x14ac:dyDescent="0.15">
      <c r="O12748">
        <v>12747</v>
      </c>
      <c r="P12748" t="str">
        <f>IFERROR(IF(COUNTIF(個人情報!$BI$5:$BI$401,"登録番号" &amp; リスト!O12748)&gt;=1,"",IF(VLOOKUP(O12748,登録者リスト!$A$1:$D$43729,4,FALSE)=基本情報!$D$6,O12748,"")),"")</f>
        <v/>
      </c>
    </row>
    <row r="12749" spans="15:16" x14ac:dyDescent="0.15">
      <c r="O12749">
        <v>12748</v>
      </c>
      <c r="P12749" t="str">
        <f>IFERROR(IF(COUNTIF(個人情報!$BI$5:$BI$401,"登録番号" &amp; リスト!O12749)&gt;=1,"",IF(VLOOKUP(O12749,登録者リスト!$A$1:$D$43729,4,FALSE)=基本情報!$D$6,O12749,"")),"")</f>
        <v/>
      </c>
    </row>
    <row r="12750" spans="15:16" x14ac:dyDescent="0.15">
      <c r="O12750">
        <v>12749</v>
      </c>
      <c r="P12750" t="str">
        <f>IFERROR(IF(COUNTIF(個人情報!$BI$5:$BI$401,"登録番号" &amp; リスト!O12750)&gt;=1,"",IF(VLOOKUP(O12750,登録者リスト!$A$1:$D$43729,4,FALSE)=基本情報!$D$6,O12750,"")),"")</f>
        <v/>
      </c>
    </row>
    <row r="12751" spans="15:16" x14ac:dyDescent="0.15">
      <c r="O12751">
        <v>12750</v>
      </c>
      <c r="P12751" t="str">
        <f>IFERROR(IF(COUNTIF(個人情報!$BI$5:$BI$401,"登録番号" &amp; リスト!O12751)&gt;=1,"",IF(VLOOKUP(O12751,登録者リスト!$A$1:$D$43729,4,FALSE)=基本情報!$D$6,O12751,"")),"")</f>
        <v/>
      </c>
    </row>
    <row r="12752" spans="15:16" x14ac:dyDescent="0.15">
      <c r="O12752">
        <v>12751</v>
      </c>
      <c r="P12752" t="str">
        <f>IFERROR(IF(COUNTIF(個人情報!$BI$5:$BI$401,"登録番号" &amp; リスト!O12752)&gt;=1,"",IF(VLOOKUP(O12752,登録者リスト!$A$1:$D$43729,4,FALSE)=基本情報!$D$6,O12752,"")),"")</f>
        <v/>
      </c>
    </row>
    <row r="12753" spans="15:16" x14ac:dyDescent="0.15">
      <c r="O12753">
        <v>12752</v>
      </c>
      <c r="P12753" t="str">
        <f>IFERROR(IF(COUNTIF(個人情報!$BI$5:$BI$401,"登録番号" &amp; リスト!O12753)&gt;=1,"",IF(VLOOKUP(O12753,登録者リスト!$A$1:$D$43729,4,FALSE)=基本情報!$D$6,O12753,"")),"")</f>
        <v/>
      </c>
    </row>
    <row r="12754" spans="15:16" x14ac:dyDescent="0.15">
      <c r="O12754">
        <v>12753</v>
      </c>
      <c r="P12754" t="str">
        <f>IFERROR(IF(COUNTIF(個人情報!$BI$5:$BI$401,"登録番号" &amp; リスト!O12754)&gt;=1,"",IF(VLOOKUP(O12754,登録者リスト!$A$1:$D$43729,4,FALSE)=基本情報!$D$6,O12754,"")),"")</f>
        <v/>
      </c>
    </row>
    <row r="12755" spans="15:16" x14ac:dyDescent="0.15">
      <c r="O12755">
        <v>12754</v>
      </c>
      <c r="P12755" t="str">
        <f>IFERROR(IF(COUNTIF(個人情報!$BI$5:$BI$401,"登録番号" &amp; リスト!O12755)&gt;=1,"",IF(VLOOKUP(O12755,登録者リスト!$A$1:$D$43729,4,FALSE)=基本情報!$D$6,O12755,"")),"")</f>
        <v/>
      </c>
    </row>
    <row r="12756" spans="15:16" x14ac:dyDescent="0.15">
      <c r="O12756">
        <v>12755</v>
      </c>
      <c r="P12756" t="str">
        <f>IFERROR(IF(COUNTIF(個人情報!$BI$5:$BI$401,"登録番号" &amp; リスト!O12756)&gt;=1,"",IF(VLOOKUP(O12756,登録者リスト!$A$1:$D$43729,4,FALSE)=基本情報!$D$6,O12756,"")),"")</f>
        <v/>
      </c>
    </row>
    <row r="12757" spans="15:16" x14ac:dyDescent="0.15">
      <c r="O12757">
        <v>12756</v>
      </c>
      <c r="P12757" t="str">
        <f>IFERROR(IF(COUNTIF(個人情報!$BI$5:$BI$401,"登録番号" &amp; リスト!O12757)&gt;=1,"",IF(VLOOKUP(O12757,登録者リスト!$A$1:$D$43729,4,FALSE)=基本情報!$D$6,O12757,"")),"")</f>
        <v/>
      </c>
    </row>
    <row r="12758" spans="15:16" x14ac:dyDescent="0.15">
      <c r="O12758">
        <v>12757</v>
      </c>
      <c r="P12758" t="str">
        <f>IFERROR(IF(COUNTIF(個人情報!$BI$5:$BI$401,"登録番号" &amp; リスト!O12758)&gt;=1,"",IF(VLOOKUP(O12758,登録者リスト!$A$1:$D$43729,4,FALSE)=基本情報!$D$6,O12758,"")),"")</f>
        <v/>
      </c>
    </row>
    <row r="12759" spans="15:16" x14ac:dyDescent="0.15">
      <c r="O12759">
        <v>12758</v>
      </c>
      <c r="P12759" t="str">
        <f>IFERROR(IF(COUNTIF(個人情報!$BI$5:$BI$401,"登録番号" &amp; リスト!O12759)&gt;=1,"",IF(VLOOKUP(O12759,登録者リスト!$A$1:$D$43729,4,FALSE)=基本情報!$D$6,O12759,"")),"")</f>
        <v/>
      </c>
    </row>
    <row r="12760" spans="15:16" x14ac:dyDescent="0.15">
      <c r="O12760">
        <v>12759</v>
      </c>
      <c r="P12760" t="str">
        <f>IFERROR(IF(COUNTIF(個人情報!$BI$5:$BI$401,"登録番号" &amp; リスト!O12760)&gt;=1,"",IF(VLOOKUP(O12760,登録者リスト!$A$1:$D$43729,4,FALSE)=基本情報!$D$6,O12760,"")),"")</f>
        <v/>
      </c>
    </row>
    <row r="12761" spans="15:16" x14ac:dyDescent="0.15">
      <c r="O12761">
        <v>12760</v>
      </c>
      <c r="P12761" t="str">
        <f>IFERROR(IF(COUNTIF(個人情報!$BI$5:$BI$401,"登録番号" &amp; リスト!O12761)&gt;=1,"",IF(VLOOKUP(O12761,登録者リスト!$A$1:$D$43729,4,FALSE)=基本情報!$D$6,O12761,"")),"")</f>
        <v/>
      </c>
    </row>
    <row r="12762" spans="15:16" x14ac:dyDescent="0.15">
      <c r="O12762">
        <v>12761</v>
      </c>
      <c r="P12762" t="str">
        <f>IFERROR(IF(COUNTIF(個人情報!$BI$5:$BI$401,"登録番号" &amp; リスト!O12762)&gt;=1,"",IF(VLOOKUP(O12762,登録者リスト!$A$1:$D$43729,4,FALSE)=基本情報!$D$6,O12762,"")),"")</f>
        <v/>
      </c>
    </row>
    <row r="12763" spans="15:16" x14ac:dyDescent="0.15">
      <c r="O12763">
        <v>12762</v>
      </c>
      <c r="P12763" t="str">
        <f>IFERROR(IF(COUNTIF(個人情報!$BI$5:$BI$401,"登録番号" &amp; リスト!O12763)&gt;=1,"",IF(VLOOKUP(O12763,登録者リスト!$A$1:$D$43729,4,FALSE)=基本情報!$D$6,O12763,"")),"")</f>
        <v/>
      </c>
    </row>
    <row r="12764" spans="15:16" x14ac:dyDescent="0.15">
      <c r="O12764">
        <v>12763</v>
      </c>
      <c r="P12764" t="str">
        <f>IFERROR(IF(COUNTIF(個人情報!$BI$5:$BI$401,"登録番号" &amp; リスト!O12764)&gt;=1,"",IF(VLOOKUP(O12764,登録者リスト!$A$1:$D$43729,4,FALSE)=基本情報!$D$6,O12764,"")),"")</f>
        <v/>
      </c>
    </row>
    <row r="12765" spans="15:16" x14ac:dyDescent="0.15">
      <c r="O12765">
        <v>12764</v>
      </c>
      <c r="P12765" t="str">
        <f>IFERROR(IF(COUNTIF(個人情報!$BI$5:$BI$401,"登録番号" &amp; リスト!O12765)&gt;=1,"",IF(VLOOKUP(O12765,登録者リスト!$A$1:$D$43729,4,FALSE)=基本情報!$D$6,O12765,"")),"")</f>
        <v/>
      </c>
    </row>
    <row r="12766" spans="15:16" x14ac:dyDescent="0.15">
      <c r="O12766">
        <v>12765</v>
      </c>
      <c r="P12766" t="str">
        <f>IFERROR(IF(COUNTIF(個人情報!$BI$5:$BI$401,"登録番号" &amp; リスト!O12766)&gt;=1,"",IF(VLOOKUP(O12766,登録者リスト!$A$1:$D$43729,4,FALSE)=基本情報!$D$6,O12766,"")),"")</f>
        <v/>
      </c>
    </row>
    <row r="12767" spans="15:16" x14ac:dyDescent="0.15">
      <c r="O12767">
        <v>12766</v>
      </c>
      <c r="P12767" t="str">
        <f>IFERROR(IF(COUNTIF(個人情報!$BI$5:$BI$401,"登録番号" &amp; リスト!O12767)&gt;=1,"",IF(VLOOKUP(O12767,登録者リスト!$A$1:$D$43729,4,FALSE)=基本情報!$D$6,O12767,"")),"")</f>
        <v/>
      </c>
    </row>
    <row r="12768" spans="15:16" x14ac:dyDescent="0.15">
      <c r="O12768">
        <v>12767</v>
      </c>
      <c r="P12768" t="str">
        <f>IFERROR(IF(COUNTIF(個人情報!$BI$5:$BI$401,"登録番号" &amp; リスト!O12768)&gt;=1,"",IF(VLOOKUP(O12768,登録者リスト!$A$1:$D$43729,4,FALSE)=基本情報!$D$6,O12768,"")),"")</f>
        <v/>
      </c>
    </row>
    <row r="12769" spans="15:16" x14ac:dyDescent="0.15">
      <c r="O12769">
        <v>12768</v>
      </c>
      <c r="P12769" t="str">
        <f>IFERROR(IF(COUNTIF(個人情報!$BI$5:$BI$401,"登録番号" &amp; リスト!O12769)&gt;=1,"",IF(VLOOKUP(O12769,登録者リスト!$A$1:$D$43729,4,FALSE)=基本情報!$D$6,O12769,"")),"")</f>
        <v/>
      </c>
    </row>
    <row r="12770" spans="15:16" x14ac:dyDescent="0.15">
      <c r="O12770">
        <v>12769</v>
      </c>
      <c r="P12770" t="str">
        <f>IFERROR(IF(COUNTIF(個人情報!$BI$5:$BI$401,"登録番号" &amp; リスト!O12770)&gt;=1,"",IF(VLOOKUP(O12770,登録者リスト!$A$1:$D$43729,4,FALSE)=基本情報!$D$6,O12770,"")),"")</f>
        <v/>
      </c>
    </row>
    <row r="12771" spans="15:16" x14ac:dyDescent="0.15">
      <c r="O12771">
        <v>12770</v>
      </c>
      <c r="P12771" t="str">
        <f>IFERROR(IF(COUNTIF(個人情報!$BI$5:$BI$401,"登録番号" &amp; リスト!O12771)&gt;=1,"",IF(VLOOKUP(O12771,登録者リスト!$A$1:$D$43729,4,FALSE)=基本情報!$D$6,O12771,"")),"")</f>
        <v/>
      </c>
    </row>
    <row r="12772" spans="15:16" x14ac:dyDescent="0.15">
      <c r="O12772">
        <v>12771</v>
      </c>
      <c r="P12772" t="str">
        <f>IFERROR(IF(COUNTIF(個人情報!$BI$5:$BI$401,"登録番号" &amp; リスト!O12772)&gt;=1,"",IF(VLOOKUP(O12772,登録者リスト!$A$1:$D$43729,4,FALSE)=基本情報!$D$6,O12772,"")),"")</f>
        <v/>
      </c>
    </row>
    <row r="12773" spans="15:16" x14ac:dyDescent="0.15">
      <c r="O12773">
        <v>12772</v>
      </c>
      <c r="P12773" t="str">
        <f>IFERROR(IF(COUNTIF(個人情報!$BI$5:$BI$401,"登録番号" &amp; リスト!O12773)&gt;=1,"",IF(VLOOKUP(O12773,登録者リスト!$A$1:$D$43729,4,FALSE)=基本情報!$D$6,O12773,"")),"")</f>
        <v/>
      </c>
    </row>
    <row r="12774" spans="15:16" x14ac:dyDescent="0.15">
      <c r="O12774">
        <v>12773</v>
      </c>
      <c r="P12774" t="str">
        <f>IFERROR(IF(COUNTIF(個人情報!$BI$5:$BI$401,"登録番号" &amp; リスト!O12774)&gt;=1,"",IF(VLOOKUP(O12774,登録者リスト!$A$1:$D$43729,4,FALSE)=基本情報!$D$6,O12774,"")),"")</f>
        <v/>
      </c>
    </row>
    <row r="12775" spans="15:16" x14ac:dyDescent="0.15">
      <c r="O12775">
        <v>12774</v>
      </c>
      <c r="P12775" t="str">
        <f>IFERROR(IF(COUNTIF(個人情報!$BI$5:$BI$401,"登録番号" &amp; リスト!O12775)&gt;=1,"",IF(VLOOKUP(O12775,登録者リスト!$A$1:$D$43729,4,FALSE)=基本情報!$D$6,O12775,"")),"")</f>
        <v/>
      </c>
    </row>
    <row r="12776" spans="15:16" x14ac:dyDescent="0.15">
      <c r="O12776">
        <v>12775</v>
      </c>
      <c r="P12776" t="str">
        <f>IFERROR(IF(COUNTIF(個人情報!$BI$5:$BI$401,"登録番号" &amp; リスト!O12776)&gt;=1,"",IF(VLOOKUP(O12776,登録者リスト!$A$1:$D$43729,4,FALSE)=基本情報!$D$6,O12776,"")),"")</f>
        <v/>
      </c>
    </row>
    <row r="12777" spans="15:16" x14ac:dyDescent="0.15">
      <c r="O12777">
        <v>12776</v>
      </c>
      <c r="P12777" t="str">
        <f>IFERROR(IF(COUNTIF(個人情報!$BI$5:$BI$401,"登録番号" &amp; リスト!O12777)&gt;=1,"",IF(VLOOKUP(O12777,登録者リスト!$A$1:$D$43729,4,FALSE)=基本情報!$D$6,O12777,"")),"")</f>
        <v/>
      </c>
    </row>
    <row r="12778" spans="15:16" x14ac:dyDescent="0.15">
      <c r="O12778">
        <v>12777</v>
      </c>
      <c r="P12778" t="str">
        <f>IFERROR(IF(COUNTIF(個人情報!$BI$5:$BI$401,"登録番号" &amp; リスト!O12778)&gt;=1,"",IF(VLOOKUP(O12778,登録者リスト!$A$1:$D$43729,4,FALSE)=基本情報!$D$6,O12778,"")),"")</f>
        <v/>
      </c>
    </row>
    <row r="12779" spans="15:16" x14ac:dyDescent="0.15">
      <c r="O12779">
        <v>12778</v>
      </c>
      <c r="P12779" t="str">
        <f>IFERROR(IF(COUNTIF(個人情報!$BI$5:$BI$401,"登録番号" &amp; リスト!O12779)&gt;=1,"",IF(VLOOKUP(O12779,登録者リスト!$A$1:$D$43729,4,FALSE)=基本情報!$D$6,O12779,"")),"")</f>
        <v/>
      </c>
    </row>
    <row r="12780" spans="15:16" x14ac:dyDescent="0.15">
      <c r="O12780">
        <v>12779</v>
      </c>
      <c r="P12780" t="str">
        <f>IFERROR(IF(COUNTIF(個人情報!$BI$5:$BI$401,"登録番号" &amp; リスト!O12780)&gt;=1,"",IF(VLOOKUP(O12780,登録者リスト!$A$1:$D$43729,4,FALSE)=基本情報!$D$6,O12780,"")),"")</f>
        <v/>
      </c>
    </row>
    <row r="12781" spans="15:16" x14ac:dyDescent="0.15">
      <c r="O12781">
        <v>12780</v>
      </c>
      <c r="P12781" t="str">
        <f>IFERROR(IF(COUNTIF(個人情報!$BI$5:$BI$401,"登録番号" &amp; リスト!O12781)&gt;=1,"",IF(VLOOKUP(O12781,登録者リスト!$A$1:$D$43729,4,FALSE)=基本情報!$D$6,O12781,"")),"")</f>
        <v/>
      </c>
    </row>
    <row r="12782" spans="15:16" x14ac:dyDescent="0.15">
      <c r="O12782">
        <v>12781</v>
      </c>
      <c r="P12782" t="str">
        <f>IFERROR(IF(COUNTIF(個人情報!$BI$5:$BI$401,"登録番号" &amp; リスト!O12782)&gt;=1,"",IF(VLOOKUP(O12782,登録者リスト!$A$1:$D$43729,4,FALSE)=基本情報!$D$6,O12782,"")),"")</f>
        <v/>
      </c>
    </row>
    <row r="12783" spans="15:16" x14ac:dyDescent="0.15">
      <c r="O12783">
        <v>12782</v>
      </c>
      <c r="P12783" t="str">
        <f>IFERROR(IF(COUNTIF(個人情報!$BI$5:$BI$401,"登録番号" &amp; リスト!O12783)&gt;=1,"",IF(VLOOKUP(O12783,登録者リスト!$A$1:$D$43729,4,FALSE)=基本情報!$D$6,O12783,"")),"")</f>
        <v/>
      </c>
    </row>
    <row r="12784" spans="15:16" x14ac:dyDescent="0.15">
      <c r="O12784">
        <v>12783</v>
      </c>
      <c r="P12784" t="str">
        <f>IFERROR(IF(COUNTIF(個人情報!$BI$5:$BI$401,"登録番号" &amp; リスト!O12784)&gt;=1,"",IF(VLOOKUP(O12784,登録者リスト!$A$1:$D$43729,4,FALSE)=基本情報!$D$6,O12784,"")),"")</f>
        <v/>
      </c>
    </row>
    <row r="12785" spans="15:16" x14ac:dyDescent="0.15">
      <c r="O12785">
        <v>12784</v>
      </c>
      <c r="P12785" t="str">
        <f>IFERROR(IF(COUNTIF(個人情報!$BI$5:$BI$401,"登録番号" &amp; リスト!O12785)&gt;=1,"",IF(VLOOKUP(O12785,登録者リスト!$A$1:$D$43729,4,FALSE)=基本情報!$D$6,O12785,"")),"")</f>
        <v/>
      </c>
    </row>
    <row r="12786" spans="15:16" x14ac:dyDescent="0.15">
      <c r="O12786">
        <v>12785</v>
      </c>
      <c r="P12786" t="str">
        <f>IFERROR(IF(COUNTIF(個人情報!$BI$5:$BI$401,"登録番号" &amp; リスト!O12786)&gt;=1,"",IF(VLOOKUP(O12786,登録者リスト!$A$1:$D$43729,4,FALSE)=基本情報!$D$6,O12786,"")),"")</f>
        <v/>
      </c>
    </row>
    <row r="12787" spans="15:16" x14ac:dyDescent="0.15">
      <c r="O12787">
        <v>12786</v>
      </c>
      <c r="P12787" t="str">
        <f>IFERROR(IF(COUNTIF(個人情報!$BI$5:$BI$401,"登録番号" &amp; リスト!O12787)&gt;=1,"",IF(VLOOKUP(O12787,登録者リスト!$A$1:$D$43729,4,FALSE)=基本情報!$D$6,O12787,"")),"")</f>
        <v/>
      </c>
    </row>
    <row r="12788" spans="15:16" x14ac:dyDescent="0.15">
      <c r="O12788">
        <v>12787</v>
      </c>
      <c r="P12788" t="str">
        <f>IFERROR(IF(COUNTIF(個人情報!$BI$5:$BI$401,"登録番号" &amp; リスト!O12788)&gt;=1,"",IF(VLOOKUP(O12788,登録者リスト!$A$1:$D$43729,4,FALSE)=基本情報!$D$6,O12788,"")),"")</f>
        <v/>
      </c>
    </row>
    <row r="12789" spans="15:16" x14ac:dyDescent="0.15">
      <c r="O12789">
        <v>12788</v>
      </c>
      <c r="P12789" t="str">
        <f>IFERROR(IF(COUNTIF(個人情報!$BI$5:$BI$401,"登録番号" &amp; リスト!O12789)&gt;=1,"",IF(VLOOKUP(O12789,登録者リスト!$A$1:$D$43729,4,FALSE)=基本情報!$D$6,O12789,"")),"")</f>
        <v/>
      </c>
    </row>
    <row r="12790" spans="15:16" x14ac:dyDescent="0.15">
      <c r="O12790">
        <v>12789</v>
      </c>
      <c r="P12790" t="str">
        <f>IFERROR(IF(COUNTIF(個人情報!$BI$5:$BI$401,"登録番号" &amp; リスト!O12790)&gt;=1,"",IF(VLOOKUP(O12790,登録者リスト!$A$1:$D$43729,4,FALSE)=基本情報!$D$6,O12790,"")),"")</f>
        <v/>
      </c>
    </row>
    <row r="12791" spans="15:16" x14ac:dyDescent="0.15">
      <c r="O12791">
        <v>12790</v>
      </c>
      <c r="P12791" t="str">
        <f>IFERROR(IF(COUNTIF(個人情報!$BI$5:$BI$401,"登録番号" &amp; リスト!O12791)&gt;=1,"",IF(VLOOKUP(O12791,登録者リスト!$A$1:$D$43729,4,FALSE)=基本情報!$D$6,O12791,"")),"")</f>
        <v/>
      </c>
    </row>
    <row r="12792" spans="15:16" x14ac:dyDescent="0.15">
      <c r="O12792">
        <v>12791</v>
      </c>
      <c r="P12792" t="str">
        <f>IFERROR(IF(COUNTIF(個人情報!$BI$5:$BI$401,"登録番号" &amp; リスト!O12792)&gt;=1,"",IF(VLOOKUP(O12792,登録者リスト!$A$1:$D$43729,4,FALSE)=基本情報!$D$6,O12792,"")),"")</f>
        <v/>
      </c>
    </row>
    <row r="12793" spans="15:16" x14ac:dyDescent="0.15">
      <c r="O12793">
        <v>12792</v>
      </c>
      <c r="P12793" t="str">
        <f>IFERROR(IF(COUNTIF(個人情報!$BI$5:$BI$401,"登録番号" &amp; リスト!O12793)&gt;=1,"",IF(VLOOKUP(O12793,登録者リスト!$A$1:$D$43729,4,FALSE)=基本情報!$D$6,O12793,"")),"")</f>
        <v/>
      </c>
    </row>
    <row r="12794" spans="15:16" x14ac:dyDescent="0.15">
      <c r="O12794">
        <v>12793</v>
      </c>
      <c r="P12794" t="str">
        <f>IFERROR(IF(COUNTIF(個人情報!$BI$5:$BI$401,"登録番号" &amp; リスト!O12794)&gt;=1,"",IF(VLOOKUP(O12794,登録者リスト!$A$1:$D$43729,4,FALSE)=基本情報!$D$6,O12794,"")),"")</f>
        <v/>
      </c>
    </row>
    <row r="12795" spans="15:16" x14ac:dyDescent="0.15">
      <c r="O12795">
        <v>12794</v>
      </c>
      <c r="P12795" t="str">
        <f>IFERROR(IF(COUNTIF(個人情報!$BI$5:$BI$401,"登録番号" &amp; リスト!O12795)&gt;=1,"",IF(VLOOKUP(O12795,登録者リスト!$A$1:$D$43729,4,FALSE)=基本情報!$D$6,O12795,"")),"")</f>
        <v/>
      </c>
    </row>
    <row r="12796" spans="15:16" x14ac:dyDescent="0.15">
      <c r="O12796">
        <v>12795</v>
      </c>
      <c r="P12796" t="str">
        <f>IFERROR(IF(COUNTIF(個人情報!$BI$5:$BI$401,"登録番号" &amp; リスト!O12796)&gt;=1,"",IF(VLOOKUP(O12796,登録者リスト!$A$1:$D$43729,4,FALSE)=基本情報!$D$6,O12796,"")),"")</f>
        <v/>
      </c>
    </row>
    <row r="12797" spans="15:16" x14ac:dyDescent="0.15">
      <c r="O12797">
        <v>12796</v>
      </c>
      <c r="P12797" t="str">
        <f>IFERROR(IF(COUNTIF(個人情報!$BI$5:$BI$401,"登録番号" &amp; リスト!O12797)&gt;=1,"",IF(VLOOKUP(O12797,登録者リスト!$A$1:$D$43729,4,FALSE)=基本情報!$D$6,O12797,"")),"")</f>
        <v/>
      </c>
    </row>
    <row r="12798" spans="15:16" x14ac:dyDescent="0.15">
      <c r="O12798">
        <v>12797</v>
      </c>
      <c r="P12798" t="str">
        <f>IFERROR(IF(COUNTIF(個人情報!$BI$5:$BI$401,"登録番号" &amp; リスト!O12798)&gt;=1,"",IF(VLOOKUP(O12798,登録者リスト!$A$1:$D$43729,4,FALSE)=基本情報!$D$6,O12798,"")),"")</f>
        <v/>
      </c>
    </row>
    <row r="12799" spans="15:16" x14ac:dyDescent="0.15">
      <c r="O12799">
        <v>12798</v>
      </c>
      <c r="P12799" t="str">
        <f>IFERROR(IF(COUNTIF(個人情報!$BI$5:$BI$401,"登録番号" &amp; リスト!O12799)&gt;=1,"",IF(VLOOKUP(O12799,登録者リスト!$A$1:$D$43729,4,FALSE)=基本情報!$D$6,O12799,"")),"")</f>
        <v/>
      </c>
    </row>
    <row r="12800" spans="15:16" x14ac:dyDescent="0.15">
      <c r="O12800">
        <v>12799</v>
      </c>
      <c r="P12800" t="str">
        <f>IFERROR(IF(COUNTIF(個人情報!$BI$5:$BI$401,"登録番号" &amp; リスト!O12800)&gt;=1,"",IF(VLOOKUP(O12800,登録者リスト!$A$1:$D$43729,4,FALSE)=基本情報!$D$6,O12800,"")),"")</f>
        <v/>
      </c>
    </row>
    <row r="12801" spans="15:16" x14ac:dyDescent="0.15">
      <c r="O12801">
        <v>12800</v>
      </c>
      <c r="P12801" t="str">
        <f>IFERROR(IF(COUNTIF(個人情報!$BI$5:$BI$401,"登録番号" &amp; リスト!O12801)&gt;=1,"",IF(VLOOKUP(O12801,登録者リスト!$A$1:$D$43729,4,FALSE)=基本情報!$D$6,O12801,"")),"")</f>
        <v/>
      </c>
    </row>
    <row r="12802" spans="15:16" x14ac:dyDescent="0.15">
      <c r="O12802">
        <v>12801</v>
      </c>
      <c r="P12802" t="str">
        <f>IFERROR(IF(COUNTIF(個人情報!$BI$5:$BI$401,"登録番号" &amp; リスト!O12802)&gt;=1,"",IF(VLOOKUP(O12802,登録者リスト!$A$1:$D$43729,4,FALSE)=基本情報!$D$6,O12802,"")),"")</f>
        <v/>
      </c>
    </row>
    <row r="12803" spans="15:16" x14ac:dyDescent="0.15">
      <c r="O12803">
        <v>12802</v>
      </c>
      <c r="P12803" t="str">
        <f>IFERROR(IF(COUNTIF(個人情報!$BI$5:$BI$401,"登録番号" &amp; リスト!O12803)&gt;=1,"",IF(VLOOKUP(O12803,登録者リスト!$A$1:$D$43729,4,FALSE)=基本情報!$D$6,O12803,"")),"")</f>
        <v/>
      </c>
    </row>
    <row r="12804" spans="15:16" x14ac:dyDescent="0.15">
      <c r="O12804">
        <v>12803</v>
      </c>
      <c r="P12804" t="str">
        <f>IFERROR(IF(COUNTIF(個人情報!$BI$5:$BI$401,"登録番号" &amp; リスト!O12804)&gt;=1,"",IF(VLOOKUP(O12804,登録者リスト!$A$1:$D$43729,4,FALSE)=基本情報!$D$6,O12804,"")),"")</f>
        <v/>
      </c>
    </row>
    <row r="12805" spans="15:16" x14ac:dyDescent="0.15">
      <c r="O12805">
        <v>12804</v>
      </c>
      <c r="P12805" t="str">
        <f>IFERROR(IF(COUNTIF(個人情報!$BI$5:$BI$401,"登録番号" &amp; リスト!O12805)&gt;=1,"",IF(VLOOKUP(O12805,登録者リスト!$A$1:$D$43729,4,FALSE)=基本情報!$D$6,O12805,"")),"")</f>
        <v/>
      </c>
    </row>
    <row r="12806" spans="15:16" x14ac:dyDescent="0.15">
      <c r="O12806">
        <v>12805</v>
      </c>
      <c r="P12806" t="str">
        <f>IFERROR(IF(COUNTIF(個人情報!$BI$5:$BI$401,"登録番号" &amp; リスト!O12806)&gt;=1,"",IF(VLOOKUP(O12806,登録者リスト!$A$1:$D$43729,4,FALSE)=基本情報!$D$6,O12806,"")),"")</f>
        <v/>
      </c>
    </row>
    <row r="12807" spans="15:16" x14ac:dyDescent="0.15">
      <c r="O12807">
        <v>12806</v>
      </c>
      <c r="P12807" t="str">
        <f>IFERROR(IF(COUNTIF(個人情報!$BI$5:$BI$401,"登録番号" &amp; リスト!O12807)&gt;=1,"",IF(VLOOKUP(O12807,登録者リスト!$A$1:$D$43729,4,FALSE)=基本情報!$D$6,O12807,"")),"")</f>
        <v/>
      </c>
    </row>
    <row r="12808" spans="15:16" x14ac:dyDescent="0.15">
      <c r="O12808">
        <v>12807</v>
      </c>
      <c r="P12808" t="str">
        <f>IFERROR(IF(COUNTIF(個人情報!$BI$5:$BI$401,"登録番号" &amp; リスト!O12808)&gt;=1,"",IF(VLOOKUP(O12808,登録者リスト!$A$1:$D$43729,4,FALSE)=基本情報!$D$6,O12808,"")),"")</f>
        <v/>
      </c>
    </row>
    <row r="12809" spans="15:16" x14ac:dyDescent="0.15">
      <c r="O12809">
        <v>12808</v>
      </c>
      <c r="P12809" t="str">
        <f>IFERROR(IF(COUNTIF(個人情報!$BI$5:$BI$401,"登録番号" &amp; リスト!O12809)&gt;=1,"",IF(VLOOKUP(O12809,登録者リスト!$A$1:$D$43729,4,FALSE)=基本情報!$D$6,O12809,"")),"")</f>
        <v/>
      </c>
    </row>
    <row r="12810" spans="15:16" x14ac:dyDescent="0.15">
      <c r="O12810">
        <v>12809</v>
      </c>
      <c r="P12810" t="str">
        <f>IFERROR(IF(COUNTIF(個人情報!$BI$5:$BI$401,"登録番号" &amp; リスト!O12810)&gt;=1,"",IF(VLOOKUP(O12810,登録者リスト!$A$1:$D$43729,4,FALSE)=基本情報!$D$6,O12810,"")),"")</f>
        <v/>
      </c>
    </row>
    <row r="12811" spans="15:16" x14ac:dyDescent="0.15">
      <c r="O12811">
        <v>12810</v>
      </c>
      <c r="P12811" t="str">
        <f>IFERROR(IF(COUNTIF(個人情報!$BI$5:$BI$401,"登録番号" &amp; リスト!O12811)&gt;=1,"",IF(VLOOKUP(O12811,登録者リスト!$A$1:$D$43729,4,FALSE)=基本情報!$D$6,O12811,"")),"")</f>
        <v/>
      </c>
    </row>
    <row r="12812" spans="15:16" x14ac:dyDescent="0.15">
      <c r="O12812">
        <v>12811</v>
      </c>
      <c r="P12812" t="str">
        <f>IFERROR(IF(COUNTIF(個人情報!$BI$5:$BI$401,"登録番号" &amp; リスト!O12812)&gt;=1,"",IF(VLOOKUP(O12812,登録者リスト!$A$1:$D$43729,4,FALSE)=基本情報!$D$6,O12812,"")),"")</f>
        <v/>
      </c>
    </row>
    <row r="12813" spans="15:16" x14ac:dyDescent="0.15">
      <c r="O12813">
        <v>12812</v>
      </c>
      <c r="P12813" t="str">
        <f>IFERROR(IF(COUNTIF(個人情報!$BI$5:$BI$401,"登録番号" &amp; リスト!O12813)&gt;=1,"",IF(VLOOKUP(O12813,登録者リスト!$A$1:$D$43729,4,FALSE)=基本情報!$D$6,O12813,"")),"")</f>
        <v/>
      </c>
    </row>
    <row r="12814" spans="15:16" x14ac:dyDescent="0.15">
      <c r="O12814">
        <v>12813</v>
      </c>
      <c r="P12814" t="str">
        <f>IFERROR(IF(COUNTIF(個人情報!$BI$5:$BI$401,"登録番号" &amp; リスト!O12814)&gt;=1,"",IF(VLOOKUP(O12814,登録者リスト!$A$1:$D$43729,4,FALSE)=基本情報!$D$6,O12814,"")),"")</f>
        <v/>
      </c>
    </row>
    <row r="12815" spans="15:16" x14ac:dyDescent="0.15">
      <c r="O12815">
        <v>12814</v>
      </c>
      <c r="P12815" t="str">
        <f>IFERROR(IF(COUNTIF(個人情報!$BI$5:$BI$401,"登録番号" &amp; リスト!O12815)&gt;=1,"",IF(VLOOKUP(O12815,登録者リスト!$A$1:$D$43729,4,FALSE)=基本情報!$D$6,O12815,"")),"")</f>
        <v/>
      </c>
    </row>
    <row r="12816" spans="15:16" x14ac:dyDescent="0.15">
      <c r="O12816">
        <v>12815</v>
      </c>
      <c r="P12816" t="str">
        <f>IFERROR(IF(COUNTIF(個人情報!$BI$5:$BI$401,"登録番号" &amp; リスト!O12816)&gt;=1,"",IF(VLOOKUP(O12816,登録者リスト!$A$1:$D$43729,4,FALSE)=基本情報!$D$6,O12816,"")),"")</f>
        <v/>
      </c>
    </row>
    <row r="12817" spans="15:16" x14ac:dyDescent="0.15">
      <c r="O12817">
        <v>12816</v>
      </c>
      <c r="P12817" t="str">
        <f>IFERROR(IF(COUNTIF(個人情報!$BI$5:$BI$401,"登録番号" &amp; リスト!O12817)&gt;=1,"",IF(VLOOKUP(O12817,登録者リスト!$A$1:$D$43729,4,FALSE)=基本情報!$D$6,O12817,"")),"")</f>
        <v/>
      </c>
    </row>
    <row r="12818" spans="15:16" x14ac:dyDescent="0.15">
      <c r="O12818">
        <v>12817</v>
      </c>
      <c r="P12818" t="str">
        <f>IFERROR(IF(COUNTIF(個人情報!$BI$5:$BI$401,"登録番号" &amp; リスト!O12818)&gt;=1,"",IF(VLOOKUP(O12818,登録者リスト!$A$1:$D$43729,4,FALSE)=基本情報!$D$6,O12818,"")),"")</f>
        <v/>
      </c>
    </row>
    <row r="12819" spans="15:16" x14ac:dyDescent="0.15">
      <c r="O12819">
        <v>12818</v>
      </c>
      <c r="P12819" t="str">
        <f>IFERROR(IF(COUNTIF(個人情報!$BI$5:$BI$401,"登録番号" &amp; リスト!O12819)&gt;=1,"",IF(VLOOKUP(O12819,登録者リスト!$A$1:$D$43729,4,FALSE)=基本情報!$D$6,O12819,"")),"")</f>
        <v/>
      </c>
    </row>
    <row r="12820" spans="15:16" x14ac:dyDescent="0.15">
      <c r="O12820">
        <v>12819</v>
      </c>
      <c r="P12820" t="str">
        <f>IFERROR(IF(COUNTIF(個人情報!$BI$5:$BI$401,"登録番号" &amp; リスト!O12820)&gt;=1,"",IF(VLOOKUP(O12820,登録者リスト!$A$1:$D$43729,4,FALSE)=基本情報!$D$6,O12820,"")),"")</f>
        <v/>
      </c>
    </row>
    <row r="12821" spans="15:16" x14ac:dyDescent="0.15">
      <c r="O12821">
        <v>12820</v>
      </c>
      <c r="P12821" t="str">
        <f>IFERROR(IF(COUNTIF(個人情報!$BI$5:$BI$401,"登録番号" &amp; リスト!O12821)&gt;=1,"",IF(VLOOKUP(O12821,登録者リスト!$A$1:$D$43729,4,FALSE)=基本情報!$D$6,O12821,"")),"")</f>
        <v/>
      </c>
    </row>
    <row r="12822" spans="15:16" x14ac:dyDescent="0.15">
      <c r="O12822">
        <v>12821</v>
      </c>
      <c r="P12822" t="str">
        <f>IFERROR(IF(COUNTIF(個人情報!$BI$5:$BI$401,"登録番号" &amp; リスト!O12822)&gt;=1,"",IF(VLOOKUP(O12822,登録者リスト!$A$1:$D$43729,4,FALSE)=基本情報!$D$6,O12822,"")),"")</f>
        <v/>
      </c>
    </row>
    <row r="12823" spans="15:16" x14ac:dyDescent="0.15">
      <c r="O12823">
        <v>12822</v>
      </c>
      <c r="P12823" t="str">
        <f>IFERROR(IF(COUNTIF(個人情報!$BI$5:$BI$401,"登録番号" &amp; リスト!O12823)&gt;=1,"",IF(VLOOKUP(O12823,登録者リスト!$A$1:$D$43729,4,FALSE)=基本情報!$D$6,O12823,"")),"")</f>
        <v/>
      </c>
    </row>
    <row r="12824" spans="15:16" x14ac:dyDescent="0.15">
      <c r="O12824">
        <v>12823</v>
      </c>
      <c r="P12824" t="str">
        <f>IFERROR(IF(COUNTIF(個人情報!$BI$5:$BI$401,"登録番号" &amp; リスト!O12824)&gt;=1,"",IF(VLOOKUP(O12824,登録者リスト!$A$1:$D$43729,4,FALSE)=基本情報!$D$6,O12824,"")),"")</f>
        <v/>
      </c>
    </row>
    <row r="12825" spans="15:16" x14ac:dyDescent="0.15">
      <c r="O12825">
        <v>12824</v>
      </c>
      <c r="P12825" t="str">
        <f>IFERROR(IF(COUNTIF(個人情報!$BI$5:$BI$401,"登録番号" &amp; リスト!O12825)&gt;=1,"",IF(VLOOKUP(O12825,登録者リスト!$A$1:$D$43729,4,FALSE)=基本情報!$D$6,O12825,"")),"")</f>
        <v/>
      </c>
    </row>
    <row r="12826" spans="15:16" x14ac:dyDescent="0.15">
      <c r="O12826">
        <v>12825</v>
      </c>
      <c r="P12826" t="str">
        <f>IFERROR(IF(COUNTIF(個人情報!$BI$5:$BI$401,"登録番号" &amp; リスト!O12826)&gt;=1,"",IF(VLOOKUP(O12826,登録者リスト!$A$1:$D$43729,4,FALSE)=基本情報!$D$6,O12826,"")),"")</f>
        <v/>
      </c>
    </row>
    <row r="12827" spans="15:16" x14ac:dyDescent="0.15">
      <c r="O12827">
        <v>12826</v>
      </c>
      <c r="P12827" t="str">
        <f>IFERROR(IF(COUNTIF(個人情報!$BI$5:$BI$401,"登録番号" &amp; リスト!O12827)&gt;=1,"",IF(VLOOKUP(O12827,登録者リスト!$A$1:$D$43729,4,FALSE)=基本情報!$D$6,O12827,"")),"")</f>
        <v/>
      </c>
    </row>
    <row r="12828" spans="15:16" x14ac:dyDescent="0.15">
      <c r="O12828">
        <v>12827</v>
      </c>
      <c r="P12828" t="str">
        <f>IFERROR(IF(COUNTIF(個人情報!$BI$5:$BI$401,"登録番号" &amp; リスト!O12828)&gt;=1,"",IF(VLOOKUP(O12828,登録者リスト!$A$1:$D$43729,4,FALSE)=基本情報!$D$6,O12828,"")),"")</f>
        <v/>
      </c>
    </row>
    <row r="12829" spans="15:16" x14ac:dyDescent="0.15">
      <c r="O12829">
        <v>12828</v>
      </c>
      <c r="P12829" t="str">
        <f>IFERROR(IF(COUNTIF(個人情報!$BI$5:$BI$401,"登録番号" &amp; リスト!O12829)&gt;=1,"",IF(VLOOKUP(O12829,登録者リスト!$A$1:$D$43729,4,FALSE)=基本情報!$D$6,O12829,"")),"")</f>
        <v/>
      </c>
    </row>
    <row r="12830" spans="15:16" x14ac:dyDescent="0.15">
      <c r="O12830">
        <v>12829</v>
      </c>
      <c r="P12830" t="str">
        <f>IFERROR(IF(COUNTIF(個人情報!$BI$5:$BI$401,"登録番号" &amp; リスト!O12830)&gt;=1,"",IF(VLOOKUP(O12830,登録者リスト!$A$1:$D$43729,4,FALSE)=基本情報!$D$6,O12830,"")),"")</f>
        <v/>
      </c>
    </row>
    <row r="12831" spans="15:16" x14ac:dyDescent="0.15">
      <c r="O12831">
        <v>12830</v>
      </c>
      <c r="P12831" t="str">
        <f>IFERROR(IF(COUNTIF(個人情報!$BI$5:$BI$401,"登録番号" &amp; リスト!O12831)&gt;=1,"",IF(VLOOKUP(O12831,登録者リスト!$A$1:$D$43729,4,FALSE)=基本情報!$D$6,O12831,"")),"")</f>
        <v/>
      </c>
    </row>
    <row r="12832" spans="15:16" x14ac:dyDescent="0.15">
      <c r="O12832">
        <v>12831</v>
      </c>
      <c r="P12832" t="str">
        <f>IFERROR(IF(COUNTIF(個人情報!$BI$5:$BI$401,"登録番号" &amp; リスト!O12832)&gt;=1,"",IF(VLOOKUP(O12832,登録者リスト!$A$1:$D$43729,4,FALSE)=基本情報!$D$6,O12832,"")),"")</f>
        <v/>
      </c>
    </row>
    <row r="12833" spans="15:16" x14ac:dyDescent="0.15">
      <c r="O12833">
        <v>12832</v>
      </c>
      <c r="P12833" t="str">
        <f>IFERROR(IF(COUNTIF(個人情報!$BI$5:$BI$401,"登録番号" &amp; リスト!O12833)&gt;=1,"",IF(VLOOKUP(O12833,登録者リスト!$A$1:$D$43729,4,FALSE)=基本情報!$D$6,O12833,"")),"")</f>
        <v/>
      </c>
    </row>
    <row r="12834" spans="15:16" x14ac:dyDescent="0.15">
      <c r="O12834">
        <v>12833</v>
      </c>
      <c r="P12834" t="str">
        <f>IFERROR(IF(COUNTIF(個人情報!$BI$5:$BI$401,"登録番号" &amp; リスト!O12834)&gt;=1,"",IF(VLOOKUP(O12834,登録者リスト!$A$1:$D$43729,4,FALSE)=基本情報!$D$6,O12834,"")),"")</f>
        <v/>
      </c>
    </row>
    <row r="12835" spans="15:16" x14ac:dyDescent="0.15">
      <c r="O12835">
        <v>12834</v>
      </c>
      <c r="P12835" t="str">
        <f>IFERROR(IF(COUNTIF(個人情報!$BI$5:$BI$401,"登録番号" &amp; リスト!O12835)&gt;=1,"",IF(VLOOKUP(O12835,登録者リスト!$A$1:$D$43729,4,FALSE)=基本情報!$D$6,O12835,"")),"")</f>
        <v/>
      </c>
    </row>
    <row r="12836" spans="15:16" x14ac:dyDescent="0.15">
      <c r="O12836">
        <v>12835</v>
      </c>
      <c r="P12836" t="str">
        <f>IFERROR(IF(COUNTIF(個人情報!$BI$5:$BI$401,"登録番号" &amp; リスト!O12836)&gt;=1,"",IF(VLOOKUP(O12836,登録者リスト!$A$1:$D$43729,4,FALSE)=基本情報!$D$6,O12836,"")),"")</f>
        <v/>
      </c>
    </row>
    <row r="12837" spans="15:16" x14ac:dyDescent="0.15">
      <c r="O12837">
        <v>12836</v>
      </c>
      <c r="P12837" t="str">
        <f>IFERROR(IF(COUNTIF(個人情報!$BI$5:$BI$401,"登録番号" &amp; リスト!O12837)&gt;=1,"",IF(VLOOKUP(O12837,登録者リスト!$A$1:$D$43729,4,FALSE)=基本情報!$D$6,O12837,"")),"")</f>
        <v/>
      </c>
    </row>
    <row r="12838" spans="15:16" x14ac:dyDescent="0.15">
      <c r="O12838">
        <v>12837</v>
      </c>
      <c r="P12838" t="str">
        <f>IFERROR(IF(COUNTIF(個人情報!$BI$5:$BI$401,"登録番号" &amp; リスト!O12838)&gt;=1,"",IF(VLOOKUP(O12838,登録者リスト!$A$1:$D$43729,4,FALSE)=基本情報!$D$6,O12838,"")),"")</f>
        <v/>
      </c>
    </row>
    <row r="12839" spans="15:16" x14ac:dyDescent="0.15">
      <c r="O12839">
        <v>12838</v>
      </c>
      <c r="P12839" t="str">
        <f>IFERROR(IF(COUNTIF(個人情報!$BI$5:$BI$401,"登録番号" &amp; リスト!O12839)&gt;=1,"",IF(VLOOKUP(O12839,登録者リスト!$A$1:$D$43729,4,FALSE)=基本情報!$D$6,O12839,"")),"")</f>
        <v/>
      </c>
    </row>
    <row r="12840" spans="15:16" x14ac:dyDescent="0.15">
      <c r="O12840">
        <v>12839</v>
      </c>
      <c r="P12840" t="str">
        <f>IFERROR(IF(COUNTIF(個人情報!$BI$5:$BI$401,"登録番号" &amp; リスト!O12840)&gt;=1,"",IF(VLOOKUP(O12840,登録者リスト!$A$1:$D$43729,4,FALSE)=基本情報!$D$6,O12840,"")),"")</f>
        <v/>
      </c>
    </row>
    <row r="12841" spans="15:16" x14ac:dyDescent="0.15">
      <c r="O12841">
        <v>12840</v>
      </c>
      <c r="P12841" t="str">
        <f>IFERROR(IF(COUNTIF(個人情報!$BI$5:$BI$401,"登録番号" &amp; リスト!O12841)&gt;=1,"",IF(VLOOKUP(O12841,登録者リスト!$A$1:$D$43729,4,FALSE)=基本情報!$D$6,O12841,"")),"")</f>
        <v/>
      </c>
    </row>
    <row r="12842" spans="15:16" x14ac:dyDescent="0.15">
      <c r="O12842">
        <v>12841</v>
      </c>
      <c r="P12842" t="str">
        <f>IFERROR(IF(COUNTIF(個人情報!$BI$5:$BI$401,"登録番号" &amp; リスト!O12842)&gt;=1,"",IF(VLOOKUP(O12842,登録者リスト!$A$1:$D$43729,4,FALSE)=基本情報!$D$6,O12842,"")),"")</f>
        <v/>
      </c>
    </row>
    <row r="12843" spans="15:16" x14ac:dyDescent="0.15">
      <c r="O12843">
        <v>12842</v>
      </c>
      <c r="P12843" t="str">
        <f>IFERROR(IF(COUNTIF(個人情報!$BI$5:$BI$401,"登録番号" &amp; リスト!O12843)&gt;=1,"",IF(VLOOKUP(O12843,登録者リスト!$A$1:$D$43729,4,FALSE)=基本情報!$D$6,O12843,"")),"")</f>
        <v/>
      </c>
    </row>
    <row r="12844" spans="15:16" x14ac:dyDescent="0.15">
      <c r="O12844">
        <v>12843</v>
      </c>
      <c r="P12844" t="str">
        <f>IFERROR(IF(COUNTIF(個人情報!$BI$5:$BI$401,"登録番号" &amp; リスト!O12844)&gt;=1,"",IF(VLOOKUP(O12844,登録者リスト!$A$1:$D$43729,4,FALSE)=基本情報!$D$6,O12844,"")),"")</f>
        <v/>
      </c>
    </row>
    <row r="12845" spans="15:16" x14ac:dyDescent="0.15">
      <c r="O12845">
        <v>12844</v>
      </c>
      <c r="P12845" t="str">
        <f>IFERROR(IF(COUNTIF(個人情報!$BI$5:$BI$401,"登録番号" &amp; リスト!O12845)&gt;=1,"",IF(VLOOKUP(O12845,登録者リスト!$A$1:$D$43729,4,FALSE)=基本情報!$D$6,O12845,"")),"")</f>
        <v/>
      </c>
    </row>
    <row r="12846" spans="15:16" x14ac:dyDescent="0.15">
      <c r="O12846">
        <v>12845</v>
      </c>
      <c r="P12846" t="str">
        <f>IFERROR(IF(COUNTIF(個人情報!$BI$5:$BI$401,"登録番号" &amp; リスト!O12846)&gt;=1,"",IF(VLOOKUP(O12846,登録者リスト!$A$1:$D$43729,4,FALSE)=基本情報!$D$6,O12846,"")),"")</f>
        <v/>
      </c>
    </row>
    <row r="12847" spans="15:16" x14ac:dyDescent="0.15">
      <c r="O12847">
        <v>12846</v>
      </c>
      <c r="P12847" t="str">
        <f>IFERROR(IF(COUNTIF(個人情報!$BI$5:$BI$401,"登録番号" &amp; リスト!O12847)&gt;=1,"",IF(VLOOKUP(O12847,登録者リスト!$A$1:$D$43729,4,FALSE)=基本情報!$D$6,O12847,"")),"")</f>
        <v/>
      </c>
    </row>
    <row r="12848" spans="15:16" x14ac:dyDescent="0.15">
      <c r="O12848">
        <v>12847</v>
      </c>
      <c r="P12848" t="str">
        <f>IFERROR(IF(COUNTIF(個人情報!$BI$5:$BI$401,"登録番号" &amp; リスト!O12848)&gt;=1,"",IF(VLOOKUP(O12848,登録者リスト!$A$1:$D$43729,4,FALSE)=基本情報!$D$6,O12848,"")),"")</f>
        <v/>
      </c>
    </row>
    <row r="12849" spans="15:16" x14ac:dyDescent="0.15">
      <c r="O12849">
        <v>12848</v>
      </c>
      <c r="P12849" t="str">
        <f>IFERROR(IF(COUNTIF(個人情報!$BI$5:$BI$401,"登録番号" &amp; リスト!O12849)&gt;=1,"",IF(VLOOKUP(O12849,登録者リスト!$A$1:$D$43729,4,FALSE)=基本情報!$D$6,O12849,"")),"")</f>
        <v/>
      </c>
    </row>
    <row r="12850" spans="15:16" x14ac:dyDescent="0.15">
      <c r="O12850">
        <v>12849</v>
      </c>
      <c r="P12850" t="str">
        <f>IFERROR(IF(COUNTIF(個人情報!$BI$5:$BI$401,"登録番号" &amp; リスト!O12850)&gt;=1,"",IF(VLOOKUP(O12850,登録者リスト!$A$1:$D$43729,4,FALSE)=基本情報!$D$6,O12850,"")),"")</f>
        <v/>
      </c>
    </row>
    <row r="12851" spans="15:16" x14ac:dyDescent="0.15">
      <c r="O12851">
        <v>12850</v>
      </c>
      <c r="P12851" t="str">
        <f>IFERROR(IF(COUNTIF(個人情報!$BI$5:$BI$401,"登録番号" &amp; リスト!O12851)&gt;=1,"",IF(VLOOKUP(O12851,登録者リスト!$A$1:$D$43729,4,FALSE)=基本情報!$D$6,O12851,"")),"")</f>
        <v/>
      </c>
    </row>
    <row r="12852" spans="15:16" x14ac:dyDescent="0.15">
      <c r="O12852">
        <v>12851</v>
      </c>
      <c r="P12852" t="str">
        <f>IFERROR(IF(COUNTIF(個人情報!$BI$5:$BI$401,"登録番号" &amp; リスト!O12852)&gt;=1,"",IF(VLOOKUP(O12852,登録者リスト!$A$1:$D$43729,4,FALSE)=基本情報!$D$6,O12852,"")),"")</f>
        <v/>
      </c>
    </row>
    <row r="12853" spans="15:16" x14ac:dyDescent="0.15">
      <c r="O12853">
        <v>12852</v>
      </c>
      <c r="P12853" t="str">
        <f>IFERROR(IF(COUNTIF(個人情報!$BI$5:$BI$401,"登録番号" &amp; リスト!O12853)&gt;=1,"",IF(VLOOKUP(O12853,登録者リスト!$A$1:$D$43729,4,FALSE)=基本情報!$D$6,O12853,"")),"")</f>
        <v/>
      </c>
    </row>
    <row r="12854" spans="15:16" x14ac:dyDescent="0.15">
      <c r="O12854">
        <v>12853</v>
      </c>
      <c r="P12854" t="str">
        <f>IFERROR(IF(COUNTIF(個人情報!$BI$5:$BI$401,"登録番号" &amp; リスト!O12854)&gt;=1,"",IF(VLOOKUP(O12854,登録者リスト!$A$1:$D$43729,4,FALSE)=基本情報!$D$6,O12854,"")),"")</f>
        <v/>
      </c>
    </row>
    <row r="12855" spans="15:16" x14ac:dyDescent="0.15">
      <c r="O12855">
        <v>12854</v>
      </c>
      <c r="P12855" t="str">
        <f>IFERROR(IF(COUNTIF(個人情報!$BI$5:$BI$401,"登録番号" &amp; リスト!O12855)&gt;=1,"",IF(VLOOKUP(O12855,登録者リスト!$A$1:$D$43729,4,FALSE)=基本情報!$D$6,O12855,"")),"")</f>
        <v/>
      </c>
    </row>
    <row r="12856" spans="15:16" x14ac:dyDescent="0.15">
      <c r="O12856">
        <v>12855</v>
      </c>
      <c r="P12856" t="str">
        <f>IFERROR(IF(COUNTIF(個人情報!$BI$5:$BI$401,"登録番号" &amp; リスト!O12856)&gt;=1,"",IF(VLOOKUP(O12856,登録者リスト!$A$1:$D$43729,4,FALSE)=基本情報!$D$6,O12856,"")),"")</f>
        <v/>
      </c>
    </row>
    <row r="12857" spans="15:16" x14ac:dyDescent="0.15">
      <c r="O12857">
        <v>12856</v>
      </c>
      <c r="P12857" t="str">
        <f>IFERROR(IF(COUNTIF(個人情報!$BI$5:$BI$401,"登録番号" &amp; リスト!O12857)&gt;=1,"",IF(VLOOKUP(O12857,登録者リスト!$A$1:$D$43729,4,FALSE)=基本情報!$D$6,O12857,"")),"")</f>
        <v/>
      </c>
    </row>
    <row r="12858" spans="15:16" x14ac:dyDescent="0.15">
      <c r="O12858">
        <v>12857</v>
      </c>
      <c r="P12858" t="str">
        <f>IFERROR(IF(COUNTIF(個人情報!$BI$5:$BI$401,"登録番号" &amp; リスト!O12858)&gt;=1,"",IF(VLOOKUP(O12858,登録者リスト!$A$1:$D$43729,4,FALSE)=基本情報!$D$6,O12858,"")),"")</f>
        <v/>
      </c>
    </row>
    <row r="12859" spans="15:16" x14ac:dyDescent="0.15">
      <c r="O12859">
        <v>12858</v>
      </c>
      <c r="P12859" t="str">
        <f>IFERROR(IF(COUNTIF(個人情報!$BI$5:$BI$401,"登録番号" &amp; リスト!O12859)&gt;=1,"",IF(VLOOKUP(O12859,登録者リスト!$A$1:$D$43729,4,FALSE)=基本情報!$D$6,O12859,"")),"")</f>
        <v/>
      </c>
    </row>
    <row r="12860" spans="15:16" x14ac:dyDescent="0.15">
      <c r="O12860">
        <v>12859</v>
      </c>
      <c r="P12860" t="str">
        <f>IFERROR(IF(COUNTIF(個人情報!$BI$5:$BI$401,"登録番号" &amp; リスト!O12860)&gt;=1,"",IF(VLOOKUP(O12860,登録者リスト!$A$1:$D$43729,4,FALSE)=基本情報!$D$6,O12860,"")),"")</f>
        <v/>
      </c>
    </row>
    <row r="12861" spans="15:16" x14ac:dyDescent="0.15">
      <c r="O12861">
        <v>12860</v>
      </c>
      <c r="P12861" t="str">
        <f>IFERROR(IF(COUNTIF(個人情報!$BI$5:$BI$401,"登録番号" &amp; リスト!O12861)&gt;=1,"",IF(VLOOKUP(O12861,登録者リスト!$A$1:$D$43729,4,FALSE)=基本情報!$D$6,O12861,"")),"")</f>
        <v/>
      </c>
    </row>
    <row r="12862" spans="15:16" x14ac:dyDescent="0.15">
      <c r="O12862">
        <v>12861</v>
      </c>
      <c r="P12862" t="str">
        <f>IFERROR(IF(COUNTIF(個人情報!$BI$5:$BI$401,"登録番号" &amp; リスト!O12862)&gt;=1,"",IF(VLOOKUP(O12862,登録者リスト!$A$1:$D$43729,4,FALSE)=基本情報!$D$6,O12862,"")),"")</f>
        <v/>
      </c>
    </row>
    <row r="12863" spans="15:16" x14ac:dyDescent="0.15">
      <c r="O12863">
        <v>12862</v>
      </c>
      <c r="P12863" t="str">
        <f>IFERROR(IF(COUNTIF(個人情報!$BI$5:$BI$401,"登録番号" &amp; リスト!O12863)&gt;=1,"",IF(VLOOKUP(O12863,登録者リスト!$A$1:$D$43729,4,FALSE)=基本情報!$D$6,O12863,"")),"")</f>
        <v/>
      </c>
    </row>
    <row r="12864" spans="15:16" x14ac:dyDescent="0.15">
      <c r="O12864">
        <v>12863</v>
      </c>
      <c r="P12864" t="str">
        <f>IFERROR(IF(COUNTIF(個人情報!$BI$5:$BI$401,"登録番号" &amp; リスト!O12864)&gt;=1,"",IF(VLOOKUP(O12864,登録者リスト!$A$1:$D$43729,4,FALSE)=基本情報!$D$6,O12864,"")),"")</f>
        <v/>
      </c>
    </row>
    <row r="12865" spans="15:16" x14ac:dyDescent="0.15">
      <c r="O12865">
        <v>12864</v>
      </c>
      <c r="P12865" t="str">
        <f>IFERROR(IF(COUNTIF(個人情報!$BI$5:$BI$401,"登録番号" &amp; リスト!O12865)&gt;=1,"",IF(VLOOKUP(O12865,登録者リスト!$A$1:$D$43729,4,FALSE)=基本情報!$D$6,O12865,"")),"")</f>
        <v/>
      </c>
    </row>
    <row r="12866" spans="15:16" x14ac:dyDescent="0.15">
      <c r="O12866">
        <v>12865</v>
      </c>
      <c r="P12866" t="str">
        <f>IFERROR(IF(COUNTIF(個人情報!$BI$5:$BI$401,"登録番号" &amp; リスト!O12866)&gt;=1,"",IF(VLOOKUP(O12866,登録者リスト!$A$1:$D$43729,4,FALSE)=基本情報!$D$6,O12866,"")),"")</f>
        <v/>
      </c>
    </row>
    <row r="12867" spans="15:16" x14ac:dyDescent="0.15">
      <c r="O12867">
        <v>12866</v>
      </c>
      <c r="P12867" t="str">
        <f>IFERROR(IF(COUNTIF(個人情報!$BI$5:$BI$401,"登録番号" &amp; リスト!O12867)&gt;=1,"",IF(VLOOKUP(O12867,登録者リスト!$A$1:$D$43729,4,FALSE)=基本情報!$D$6,O12867,"")),"")</f>
        <v/>
      </c>
    </row>
    <row r="12868" spans="15:16" x14ac:dyDescent="0.15">
      <c r="O12868">
        <v>12867</v>
      </c>
      <c r="P12868" t="str">
        <f>IFERROR(IF(COUNTIF(個人情報!$BI$5:$BI$401,"登録番号" &amp; リスト!O12868)&gt;=1,"",IF(VLOOKUP(O12868,登録者リスト!$A$1:$D$43729,4,FALSE)=基本情報!$D$6,O12868,"")),"")</f>
        <v/>
      </c>
    </row>
    <row r="12869" spans="15:16" x14ac:dyDescent="0.15">
      <c r="O12869">
        <v>12868</v>
      </c>
      <c r="P12869" t="str">
        <f>IFERROR(IF(COUNTIF(個人情報!$BI$5:$BI$401,"登録番号" &amp; リスト!O12869)&gt;=1,"",IF(VLOOKUP(O12869,登録者リスト!$A$1:$D$43729,4,FALSE)=基本情報!$D$6,O12869,"")),"")</f>
        <v/>
      </c>
    </row>
    <row r="12870" spans="15:16" x14ac:dyDescent="0.15">
      <c r="O12870">
        <v>12869</v>
      </c>
      <c r="P12870" t="str">
        <f>IFERROR(IF(COUNTIF(個人情報!$BI$5:$BI$401,"登録番号" &amp; リスト!O12870)&gt;=1,"",IF(VLOOKUP(O12870,登録者リスト!$A$1:$D$43729,4,FALSE)=基本情報!$D$6,O12870,"")),"")</f>
        <v/>
      </c>
    </row>
    <row r="12871" spans="15:16" x14ac:dyDescent="0.15">
      <c r="O12871">
        <v>12870</v>
      </c>
      <c r="P12871" t="str">
        <f>IFERROR(IF(COUNTIF(個人情報!$BI$5:$BI$401,"登録番号" &amp; リスト!O12871)&gt;=1,"",IF(VLOOKUP(O12871,登録者リスト!$A$1:$D$43729,4,FALSE)=基本情報!$D$6,O12871,"")),"")</f>
        <v/>
      </c>
    </row>
    <row r="12872" spans="15:16" x14ac:dyDescent="0.15">
      <c r="O12872">
        <v>12871</v>
      </c>
      <c r="P12872" t="str">
        <f>IFERROR(IF(COUNTIF(個人情報!$BI$5:$BI$401,"登録番号" &amp; リスト!O12872)&gt;=1,"",IF(VLOOKUP(O12872,登録者リスト!$A$1:$D$43729,4,FALSE)=基本情報!$D$6,O12872,"")),"")</f>
        <v/>
      </c>
    </row>
    <row r="12873" spans="15:16" x14ac:dyDescent="0.15">
      <c r="O12873">
        <v>12872</v>
      </c>
      <c r="P12873" t="str">
        <f>IFERROR(IF(COUNTIF(個人情報!$BI$5:$BI$401,"登録番号" &amp; リスト!O12873)&gt;=1,"",IF(VLOOKUP(O12873,登録者リスト!$A$1:$D$43729,4,FALSE)=基本情報!$D$6,O12873,"")),"")</f>
        <v/>
      </c>
    </row>
    <row r="12874" spans="15:16" x14ac:dyDescent="0.15">
      <c r="O12874">
        <v>12873</v>
      </c>
      <c r="P12874" t="str">
        <f>IFERROR(IF(COUNTIF(個人情報!$BI$5:$BI$401,"登録番号" &amp; リスト!O12874)&gt;=1,"",IF(VLOOKUP(O12874,登録者リスト!$A$1:$D$43729,4,FALSE)=基本情報!$D$6,O12874,"")),"")</f>
        <v/>
      </c>
    </row>
    <row r="12875" spans="15:16" x14ac:dyDescent="0.15">
      <c r="O12875">
        <v>12874</v>
      </c>
      <c r="P12875" t="str">
        <f>IFERROR(IF(COUNTIF(個人情報!$BI$5:$BI$401,"登録番号" &amp; リスト!O12875)&gt;=1,"",IF(VLOOKUP(O12875,登録者リスト!$A$1:$D$43729,4,FALSE)=基本情報!$D$6,O12875,"")),"")</f>
        <v/>
      </c>
    </row>
    <row r="12876" spans="15:16" x14ac:dyDescent="0.15">
      <c r="O12876">
        <v>12875</v>
      </c>
      <c r="P12876" t="str">
        <f>IFERROR(IF(COUNTIF(個人情報!$BI$5:$BI$401,"登録番号" &amp; リスト!O12876)&gt;=1,"",IF(VLOOKUP(O12876,登録者リスト!$A$1:$D$43729,4,FALSE)=基本情報!$D$6,O12876,"")),"")</f>
        <v/>
      </c>
    </row>
    <row r="12877" spans="15:16" x14ac:dyDescent="0.15">
      <c r="O12877">
        <v>12876</v>
      </c>
      <c r="P12877" t="str">
        <f>IFERROR(IF(COUNTIF(個人情報!$BI$5:$BI$401,"登録番号" &amp; リスト!O12877)&gt;=1,"",IF(VLOOKUP(O12877,登録者リスト!$A$1:$D$43729,4,FALSE)=基本情報!$D$6,O12877,"")),"")</f>
        <v/>
      </c>
    </row>
    <row r="12878" spans="15:16" x14ac:dyDescent="0.15">
      <c r="O12878">
        <v>12877</v>
      </c>
      <c r="P12878" t="str">
        <f>IFERROR(IF(COUNTIF(個人情報!$BI$5:$BI$401,"登録番号" &amp; リスト!O12878)&gt;=1,"",IF(VLOOKUP(O12878,登録者リスト!$A$1:$D$43729,4,FALSE)=基本情報!$D$6,O12878,"")),"")</f>
        <v/>
      </c>
    </row>
    <row r="12879" spans="15:16" x14ac:dyDescent="0.15">
      <c r="O12879">
        <v>12878</v>
      </c>
      <c r="P12879" t="str">
        <f>IFERROR(IF(COUNTIF(個人情報!$BI$5:$BI$401,"登録番号" &amp; リスト!O12879)&gt;=1,"",IF(VLOOKUP(O12879,登録者リスト!$A$1:$D$43729,4,FALSE)=基本情報!$D$6,O12879,"")),"")</f>
        <v/>
      </c>
    </row>
    <row r="12880" spans="15:16" x14ac:dyDescent="0.15">
      <c r="O12880">
        <v>12879</v>
      </c>
      <c r="P12880" t="str">
        <f>IFERROR(IF(COUNTIF(個人情報!$BI$5:$BI$401,"登録番号" &amp; リスト!O12880)&gt;=1,"",IF(VLOOKUP(O12880,登録者リスト!$A$1:$D$43729,4,FALSE)=基本情報!$D$6,O12880,"")),"")</f>
        <v/>
      </c>
    </row>
    <row r="12881" spans="15:16" x14ac:dyDescent="0.15">
      <c r="O12881">
        <v>12880</v>
      </c>
      <c r="P12881" t="str">
        <f>IFERROR(IF(COUNTIF(個人情報!$BI$5:$BI$401,"登録番号" &amp; リスト!O12881)&gt;=1,"",IF(VLOOKUP(O12881,登録者リスト!$A$1:$D$43729,4,FALSE)=基本情報!$D$6,O12881,"")),"")</f>
        <v/>
      </c>
    </row>
    <row r="12882" spans="15:16" x14ac:dyDescent="0.15">
      <c r="O12882">
        <v>12881</v>
      </c>
      <c r="P12882" t="str">
        <f>IFERROR(IF(COUNTIF(個人情報!$BI$5:$BI$401,"登録番号" &amp; リスト!O12882)&gt;=1,"",IF(VLOOKUP(O12882,登録者リスト!$A$1:$D$43729,4,FALSE)=基本情報!$D$6,O12882,"")),"")</f>
        <v/>
      </c>
    </row>
    <row r="12883" spans="15:16" x14ac:dyDescent="0.15">
      <c r="O12883">
        <v>12882</v>
      </c>
      <c r="P12883" t="str">
        <f>IFERROR(IF(COUNTIF(個人情報!$BI$5:$BI$401,"登録番号" &amp; リスト!O12883)&gt;=1,"",IF(VLOOKUP(O12883,登録者リスト!$A$1:$D$43729,4,FALSE)=基本情報!$D$6,O12883,"")),"")</f>
        <v/>
      </c>
    </row>
    <row r="12884" spans="15:16" x14ac:dyDescent="0.15">
      <c r="O12884">
        <v>12883</v>
      </c>
      <c r="P12884" t="str">
        <f>IFERROR(IF(COUNTIF(個人情報!$BI$5:$BI$401,"登録番号" &amp; リスト!O12884)&gt;=1,"",IF(VLOOKUP(O12884,登録者リスト!$A$1:$D$43729,4,FALSE)=基本情報!$D$6,O12884,"")),"")</f>
        <v/>
      </c>
    </row>
    <row r="12885" spans="15:16" x14ac:dyDescent="0.15">
      <c r="O12885">
        <v>12884</v>
      </c>
      <c r="P12885" t="str">
        <f>IFERROR(IF(COUNTIF(個人情報!$BI$5:$BI$401,"登録番号" &amp; リスト!O12885)&gt;=1,"",IF(VLOOKUP(O12885,登録者リスト!$A$1:$D$43729,4,FALSE)=基本情報!$D$6,O12885,"")),"")</f>
        <v/>
      </c>
    </row>
    <row r="12886" spans="15:16" x14ac:dyDescent="0.15">
      <c r="O12886">
        <v>12885</v>
      </c>
      <c r="P12886" t="str">
        <f>IFERROR(IF(COUNTIF(個人情報!$BI$5:$BI$401,"登録番号" &amp; リスト!O12886)&gt;=1,"",IF(VLOOKUP(O12886,登録者リスト!$A$1:$D$43729,4,FALSE)=基本情報!$D$6,O12886,"")),"")</f>
        <v/>
      </c>
    </row>
    <row r="12887" spans="15:16" x14ac:dyDescent="0.15">
      <c r="O12887">
        <v>12886</v>
      </c>
      <c r="P12887" t="str">
        <f>IFERROR(IF(COUNTIF(個人情報!$BI$5:$BI$401,"登録番号" &amp; リスト!O12887)&gt;=1,"",IF(VLOOKUP(O12887,登録者リスト!$A$1:$D$43729,4,FALSE)=基本情報!$D$6,O12887,"")),"")</f>
        <v/>
      </c>
    </row>
    <row r="12888" spans="15:16" x14ac:dyDescent="0.15">
      <c r="O12888">
        <v>12887</v>
      </c>
      <c r="P12888" t="str">
        <f>IFERROR(IF(COUNTIF(個人情報!$BI$5:$BI$401,"登録番号" &amp; リスト!O12888)&gt;=1,"",IF(VLOOKUP(O12888,登録者リスト!$A$1:$D$43729,4,FALSE)=基本情報!$D$6,O12888,"")),"")</f>
        <v/>
      </c>
    </row>
    <row r="12889" spans="15:16" x14ac:dyDescent="0.15">
      <c r="O12889">
        <v>12888</v>
      </c>
      <c r="P12889" t="str">
        <f>IFERROR(IF(COUNTIF(個人情報!$BI$5:$BI$401,"登録番号" &amp; リスト!O12889)&gt;=1,"",IF(VLOOKUP(O12889,登録者リスト!$A$1:$D$43729,4,FALSE)=基本情報!$D$6,O12889,"")),"")</f>
        <v/>
      </c>
    </row>
    <row r="12890" spans="15:16" x14ac:dyDescent="0.15">
      <c r="O12890">
        <v>12889</v>
      </c>
      <c r="P12890" t="str">
        <f>IFERROR(IF(COUNTIF(個人情報!$BI$5:$BI$401,"登録番号" &amp; リスト!O12890)&gt;=1,"",IF(VLOOKUP(O12890,登録者リスト!$A$1:$D$43729,4,FALSE)=基本情報!$D$6,O12890,"")),"")</f>
        <v/>
      </c>
    </row>
    <row r="12891" spans="15:16" x14ac:dyDescent="0.15">
      <c r="O12891">
        <v>12890</v>
      </c>
      <c r="P12891" t="str">
        <f>IFERROR(IF(COUNTIF(個人情報!$BI$5:$BI$401,"登録番号" &amp; リスト!O12891)&gt;=1,"",IF(VLOOKUP(O12891,登録者リスト!$A$1:$D$43729,4,FALSE)=基本情報!$D$6,O12891,"")),"")</f>
        <v/>
      </c>
    </row>
    <row r="12892" spans="15:16" x14ac:dyDescent="0.15">
      <c r="O12892">
        <v>12891</v>
      </c>
      <c r="P12892" t="str">
        <f>IFERROR(IF(COUNTIF(個人情報!$BI$5:$BI$401,"登録番号" &amp; リスト!O12892)&gt;=1,"",IF(VLOOKUP(O12892,登録者リスト!$A$1:$D$43729,4,FALSE)=基本情報!$D$6,O12892,"")),"")</f>
        <v/>
      </c>
    </row>
    <row r="12893" spans="15:16" x14ac:dyDescent="0.15">
      <c r="O12893">
        <v>12892</v>
      </c>
      <c r="P12893" t="str">
        <f>IFERROR(IF(COUNTIF(個人情報!$BI$5:$BI$401,"登録番号" &amp; リスト!O12893)&gt;=1,"",IF(VLOOKUP(O12893,登録者リスト!$A$1:$D$43729,4,FALSE)=基本情報!$D$6,O12893,"")),"")</f>
        <v/>
      </c>
    </row>
    <row r="12894" spans="15:16" x14ac:dyDescent="0.15">
      <c r="O12894">
        <v>12893</v>
      </c>
      <c r="P12894" t="str">
        <f>IFERROR(IF(COUNTIF(個人情報!$BI$5:$BI$401,"登録番号" &amp; リスト!O12894)&gt;=1,"",IF(VLOOKUP(O12894,登録者リスト!$A$1:$D$43729,4,FALSE)=基本情報!$D$6,O12894,"")),"")</f>
        <v/>
      </c>
    </row>
    <row r="12895" spans="15:16" x14ac:dyDescent="0.15">
      <c r="O12895">
        <v>12894</v>
      </c>
      <c r="P12895" t="str">
        <f>IFERROR(IF(COUNTIF(個人情報!$BI$5:$BI$401,"登録番号" &amp; リスト!O12895)&gt;=1,"",IF(VLOOKUP(O12895,登録者リスト!$A$1:$D$43729,4,FALSE)=基本情報!$D$6,O12895,"")),"")</f>
        <v/>
      </c>
    </row>
    <row r="12896" spans="15:16" x14ac:dyDescent="0.15">
      <c r="O12896">
        <v>12895</v>
      </c>
      <c r="P12896" t="str">
        <f>IFERROR(IF(COUNTIF(個人情報!$BI$5:$BI$401,"登録番号" &amp; リスト!O12896)&gt;=1,"",IF(VLOOKUP(O12896,登録者リスト!$A$1:$D$43729,4,FALSE)=基本情報!$D$6,O12896,"")),"")</f>
        <v/>
      </c>
    </row>
    <row r="12897" spans="15:16" x14ac:dyDescent="0.15">
      <c r="O12897">
        <v>12896</v>
      </c>
      <c r="P12897" t="str">
        <f>IFERROR(IF(COUNTIF(個人情報!$BI$5:$BI$401,"登録番号" &amp; リスト!O12897)&gt;=1,"",IF(VLOOKUP(O12897,登録者リスト!$A$1:$D$43729,4,FALSE)=基本情報!$D$6,O12897,"")),"")</f>
        <v/>
      </c>
    </row>
    <row r="12898" spans="15:16" x14ac:dyDescent="0.15">
      <c r="O12898">
        <v>12897</v>
      </c>
      <c r="P12898" t="str">
        <f>IFERROR(IF(COUNTIF(個人情報!$BI$5:$BI$401,"登録番号" &amp; リスト!O12898)&gt;=1,"",IF(VLOOKUP(O12898,登録者リスト!$A$1:$D$43729,4,FALSE)=基本情報!$D$6,O12898,"")),"")</f>
        <v/>
      </c>
    </row>
    <row r="12899" spans="15:16" x14ac:dyDescent="0.15">
      <c r="O12899">
        <v>12898</v>
      </c>
      <c r="P12899" t="str">
        <f>IFERROR(IF(COUNTIF(個人情報!$BI$5:$BI$401,"登録番号" &amp; リスト!O12899)&gt;=1,"",IF(VLOOKUP(O12899,登録者リスト!$A$1:$D$43729,4,FALSE)=基本情報!$D$6,O12899,"")),"")</f>
        <v/>
      </c>
    </row>
    <row r="12900" spans="15:16" x14ac:dyDescent="0.15">
      <c r="O12900">
        <v>12899</v>
      </c>
      <c r="P12900" t="str">
        <f>IFERROR(IF(COUNTIF(個人情報!$BI$5:$BI$401,"登録番号" &amp; リスト!O12900)&gt;=1,"",IF(VLOOKUP(O12900,登録者リスト!$A$1:$D$43729,4,FALSE)=基本情報!$D$6,O12900,"")),"")</f>
        <v/>
      </c>
    </row>
    <row r="12901" spans="15:16" x14ac:dyDescent="0.15">
      <c r="O12901">
        <v>12900</v>
      </c>
      <c r="P12901" t="str">
        <f>IFERROR(IF(COUNTIF(個人情報!$BI$5:$BI$401,"登録番号" &amp; リスト!O12901)&gt;=1,"",IF(VLOOKUP(O12901,登録者リスト!$A$1:$D$43729,4,FALSE)=基本情報!$D$6,O12901,"")),"")</f>
        <v/>
      </c>
    </row>
    <row r="12902" spans="15:16" x14ac:dyDescent="0.15">
      <c r="O12902">
        <v>12901</v>
      </c>
      <c r="P12902" t="str">
        <f>IFERROR(IF(COUNTIF(個人情報!$BI$5:$BI$401,"登録番号" &amp; リスト!O12902)&gt;=1,"",IF(VLOOKUP(O12902,登録者リスト!$A$1:$D$43729,4,FALSE)=基本情報!$D$6,O12902,"")),"")</f>
        <v/>
      </c>
    </row>
    <row r="12903" spans="15:16" x14ac:dyDescent="0.15">
      <c r="O12903">
        <v>12902</v>
      </c>
      <c r="P12903" t="str">
        <f>IFERROR(IF(COUNTIF(個人情報!$BI$5:$BI$401,"登録番号" &amp; リスト!O12903)&gt;=1,"",IF(VLOOKUP(O12903,登録者リスト!$A$1:$D$43729,4,FALSE)=基本情報!$D$6,O12903,"")),"")</f>
        <v/>
      </c>
    </row>
    <row r="12904" spans="15:16" x14ac:dyDescent="0.15">
      <c r="O12904">
        <v>12903</v>
      </c>
      <c r="P12904" t="str">
        <f>IFERROR(IF(COUNTIF(個人情報!$BI$5:$BI$401,"登録番号" &amp; リスト!O12904)&gt;=1,"",IF(VLOOKUP(O12904,登録者リスト!$A$1:$D$43729,4,FALSE)=基本情報!$D$6,O12904,"")),"")</f>
        <v/>
      </c>
    </row>
    <row r="12905" spans="15:16" x14ac:dyDescent="0.15">
      <c r="O12905">
        <v>12904</v>
      </c>
      <c r="P12905" t="str">
        <f>IFERROR(IF(COUNTIF(個人情報!$BI$5:$BI$401,"登録番号" &amp; リスト!O12905)&gt;=1,"",IF(VLOOKUP(O12905,登録者リスト!$A$1:$D$43729,4,FALSE)=基本情報!$D$6,O12905,"")),"")</f>
        <v/>
      </c>
    </row>
    <row r="12906" spans="15:16" x14ac:dyDescent="0.15">
      <c r="O12906">
        <v>12905</v>
      </c>
      <c r="P12906" t="str">
        <f>IFERROR(IF(COUNTIF(個人情報!$BI$5:$BI$401,"登録番号" &amp; リスト!O12906)&gt;=1,"",IF(VLOOKUP(O12906,登録者リスト!$A$1:$D$43729,4,FALSE)=基本情報!$D$6,O12906,"")),"")</f>
        <v/>
      </c>
    </row>
    <row r="12907" spans="15:16" x14ac:dyDescent="0.15">
      <c r="O12907">
        <v>12906</v>
      </c>
      <c r="P12907" t="str">
        <f>IFERROR(IF(COUNTIF(個人情報!$BI$5:$BI$401,"登録番号" &amp; リスト!O12907)&gt;=1,"",IF(VLOOKUP(O12907,登録者リスト!$A$1:$D$43729,4,FALSE)=基本情報!$D$6,O12907,"")),"")</f>
        <v/>
      </c>
    </row>
    <row r="12908" spans="15:16" x14ac:dyDescent="0.15">
      <c r="O12908">
        <v>12907</v>
      </c>
      <c r="P12908" t="str">
        <f>IFERROR(IF(COUNTIF(個人情報!$BI$5:$BI$401,"登録番号" &amp; リスト!O12908)&gt;=1,"",IF(VLOOKUP(O12908,登録者リスト!$A$1:$D$43729,4,FALSE)=基本情報!$D$6,O12908,"")),"")</f>
        <v/>
      </c>
    </row>
    <row r="12909" spans="15:16" x14ac:dyDescent="0.15">
      <c r="O12909">
        <v>12908</v>
      </c>
      <c r="P12909" t="str">
        <f>IFERROR(IF(COUNTIF(個人情報!$BI$5:$BI$401,"登録番号" &amp; リスト!O12909)&gt;=1,"",IF(VLOOKUP(O12909,登録者リスト!$A$1:$D$43729,4,FALSE)=基本情報!$D$6,O12909,"")),"")</f>
        <v/>
      </c>
    </row>
    <row r="12910" spans="15:16" x14ac:dyDescent="0.15">
      <c r="O12910">
        <v>12909</v>
      </c>
      <c r="P12910" t="str">
        <f>IFERROR(IF(COUNTIF(個人情報!$BI$5:$BI$401,"登録番号" &amp; リスト!O12910)&gt;=1,"",IF(VLOOKUP(O12910,登録者リスト!$A$1:$D$43729,4,FALSE)=基本情報!$D$6,O12910,"")),"")</f>
        <v/>
      </c>
    </row>
    <row r="12911" spans="15:16" x14ac:dyDescent="0.15">
      <c r="O12911">
        <v>12910</v>
      </c>
      <c r="P12911" t="str">
        <f>IFERROR(IF(COUNTIF(個人情報!$BI$5:$BI$401,"登録番号" &amp; リスト!O12911)&gt;=1,"",IF(VLOOKUP(O12911,登録者リスト!$A$1:$D$43729,4,FALSE)=基本情報!$D$6,O12911,"")),"")</f>
        <v/>
      </c>
    </row>
    <row r="12912" spans="15:16" x14ac:dyDescent="0.15">
      <c r="O12912">
        <v>12911</v>
      </c>
      <c r="P12912" t="str">
        <f>IFERROR(IF(COUNTIF(個人情報!$BI$5:$BI$401,"登録番号" &amp; リスト!O12912)&gt;=1,"",IF(VLOOKUP(O12912,登録者リスト!$A$1:$D$43729,4,FALSE)=基本情報!$D$6,O12912,"")),"")</f>
        <v/>
      </c>
    </row>
    <row r="12913" spans="15:16" x14ac:dyDescent="0.15">
      <c r="O12913">
        <v>12912</v>
      </c>
      <c r="P12913" t="str">
        <f>IFERROR(IF(COUNTIF(個人情報!$BI$5:$BI$401,"登録番号" &amp; リスト!O12913)&gt;=1,"",IF(VLOOKUP(O12913,登録者リスト!$A$1:$D$43729,4,FALSE)=基本情報!$D$6,O12913,"")),"")</f>
        <v/>
      </c>
    </row>
    <row r="12914" spans="15:16" x14ac:dyDescent="0.15">
      <c r="O12914">
        <v>12913</v>
      </c>
      <c r="P12914" t="str">
        <f>IFERROR(IF(COUNTIF(個人情報!$BI$5:$BI$401,"登録番号" &amp; リスト!O12914)&gt;=1,"",IF(VLOOKUP(O12914,登録者リスト!$A$1:$D$43729,4,FALSE)=基本情報!$D$6,O12914,"")),"")</f>
        <v/>
      </c>
    </row>
    <row r="12915" spans="15:16" x14ac:dyDescent="0.15">
      <c r="O12915">
        <v>12914</v>
      </c>
      <c r="P12915" t="str">
        <f>IFERROR(IF(COUNTIF(個人情報!$BI$5:$BI$401,"登録番号" &amp; リスト!O12915)&gt;=1,"",IF(VLOOKUP(O12915,登録者リスト!$A$1:$D$43729,4,FALSE)=基本情報!$D$6,O12915,"")),"")</f>
        <v/>
      </c>
    </row>
    <row r="12916" spans="15:16" x14ac:dyDescent="0.15">
      <c r="O12916">
        <v>12915</v>
      </c>
      <c r="P12916" t="str">
        <f>IFERROR(IF(COUNTIF(個人情報!$BI$5:$BI$401,"登録番号" &amp; リスト!O12916)&gt;=1,"",IF(VLOOKUP(O12916,登録者リスト!$A$1:$D$43729,4,FALSE)=基本情報!$D$6,O12916,"")),"")</f>
        <v/>
      </c>
    </row>
    <row r="12917" spans="15:16" x14ac:dyDescent="0.15">
      <c r="O12917">
        <v>12916</v>
      </c>
      <c r="P12917" t="str">
        <f>IFERROR(IF(COUNTIF(個人情報!$BI$5:$BI$401,"登録番号" &amp; リスト!O12917)&gt;=1,"",IF(VLOOKUP(O12917,登録者リスト!$A$1:$D$43729,4,FALSE)=基本情報!$D$6,O12917,"")),"")</f>
        <v/>
      </c>
    </row>
    <row r="12918" spans="15:16" x14ac:dyDescent="0.15">
      <c r="O12918">
        <v>12917</v>
      </c>
      <c r="P12918" t="str">
        <f>IFERROR(IF(COUNTIF(個人情報!$BI$5:$BI$401,"登録番号" &amp; リスト!O12918)&gt;=1,"",IF(VLOOKUP(O12918,登録者リスト!$A$1:$D$43729,4,FALSE)=基本情報!$D$6,O12918,"")),"")</f>
        <v/>
      </c>
    </row>
    <row r="12919" spans="15:16" x14ac:dyDescent="0.15">
      <c r="O12919">
        <v>12918</v>
      </c>
      <c r="P12919" t="str">
        <f>IFERROR(IF(COUNTIF(個人情報!$BI$5:$BI$401,"登録番号" &amp; リスト!O12919)&gt;=1,"",IF(VLOOKUP(O12919,登録者リスト!$A$1:$D$43729,4,FALSE)=基本情報!$D$6,O12919,"")),"")</f>
        <v/>
      </c>
    </row>
    <row r="12920" spans="15:16" x14ac:dyDescent="0.15">
      <c r="O12920">
        <v>12919</v>
      </c>
      <c r="P12920" t="str">
        <f>IFERROR(IF(COUNTIF(個人情報!$BI$5:$BI$401,"登録番号" &amp; リスト!O12920)&gt;=1,"",IF(VLOOKUP(O12920,登録者リスト!$A$1:$D$43729,4,FALSE)=基本情報!$D$6,O12920,"")),"")</f>
        <v/>
      </c>
    </row>
    <row r="12921" spans="15:16" x14ac:dyDescent="0.15">
      <c r="O12921">
        <v>12920</v>
      </c>
      <c r="P12921" t="str">
        <f>IFERROR(IF(COUNTIF(個人情報!$BI$5:$BI$401,"登録番号" &amp; リスト!O12921)&gt;=1,"",IF(VLOOKUP(O12921,登録者リスト!$A$1:$D$43729,4,FALSE)=基本情報!$D$6,O12921,"")),"")</f>
        <v/>
      </c>
    </row>
    <row r="12922" spans="15:16" x14ac:dyDescent="0.15">
      <c r="O12922">
        <v>12921</v>
      </c>
      <c r="P12922" t="str">
        <f>IFERROR(IF(COUNTIF(個人情報!$BI$5:$BI$401,"登録番号" &amp; リスト!O12922)&gt;=1,"",IF(VLOOKUP(O12922,登録者リスト!$A$1:$D$43729,4,FALSE)=基本情報!$D$6,O12922,"")),"")</f>
        <v/>
      </c>
    </row>
    <row r="12923" spans="15:16" x14ac:dyDescent="0.15">
      <c r="O12923">
        <v>12922</v>
      </c>
      <c r="P12923" t="str">
        <f>IFERROR(IF(COUNTIF(個人情報!$BI$5:$BI$401,"登録番号" &amp; リスト!O12923)&gt;=1,"",IF(VLOOKUP(O12923,登録者リスト!$A$1:$D$43729,4,FALSE)=基本情報!$D$6,O12923,"")),"")</f>
        <v/>
      </c>
    </row>
    <row r="12924" spans="15:16" x14ac:dyDescent="0.15">
      <c r="O12924">
        <v>12923</v>
      </c>
      <c r="P12924" t="str">
        <f>IFERROR(IF(COUNTIF(個人情報!$BI$5:$BI$401,"登録番号" &amp; リスト!O12924)&gt;=1,"",IF(VLOOKUP(O12924,登録者リスト!$A$1:$D$43729,4,FALSE)=基本情報!$D$6,O12924,"")),"")</f>
        <v/>
      </c>
    </row>
    <row r="12925" spans="15:16" x14ac:dyDescent="0.15">
      <c r="O12925">
        <v>12924</v>
      </c>
      <c r="P12925" t="str">
        <f>IFERROR(IF(COUNTIF(個人情報!$BI$5:$BI$401,"登録番号" &amp; リスト!O12925)&gt;=1,"",IF(VLOOKUP(O12925,登録者リスト!$A$1:$D$43729,4,FALSE)=基本情報!$D$6,O12925,"")),"")</f>
        <v/>
      </c>
    </row>
    <row r="12926" spans="15:16" x14ac:dyDescent="0.15">
      <c r="O12926">
        <v>12925</v>
      </c>
      <c r="P12926" t="str">
        <f>IFERROR(IF(COUNTIF(個人情報!$BI$5:$BI$401,"登録番号" &amp; リスト!O12926)&gt;=1,"",IF(VLOOKUP(O12926,登録者リスト!$A$1:$D$43729,4,FALSE)=基本情報!$D$6,O12926,"")),"")</f>
        <v/>
      </c>
    </row>
    <row r="12927" spans="15:16" x14ac:dyDescent="0.15">
      <c r="O12927">
        <v>12926</v>
      </c>
      <c r="P12927" t="str">
        <f>IFERROR(IF(COUNTIF(個人情報!$BI$5:$BI$401,"登録番号" &amp; リスト!O12927)&gt;=1,"",IF(VLOOKUP(O12927,登録者リスト!$A$1:$D$43729,4,FALSE)=基本情報!$D$6,O12927,"")),"")</f>
        <v/>
      </c>
    </row>
    <row r="12928" spans="15:16" x14ac:dyDescent="0.15">
      <c r="O12928">
        <v>12927</v>
      </c>
      <c r="P12928" t="str">
        <f>IFERROR(IF(COUNTIF(個人情報!$BI$5:$BI$401,"登録番号" &amp; リスト!O12928)&gt;=1,"",IF(VLOOKUP(O12928,登録者リスト!$A$1:$D$43729,4,FALSE)=基本情報!$D$6,O12928,"")),"")</f>
        <v/>
      </c>
    </row>
    <row r="12929" spans="15:16" x14ac:dyDescent="0.15">
      <c r="O12929">
        <v>12928</v>
      </c>
      <c r="P12929" t="str">
        <f>IFERROR(IF(COUNTIF(個人情報!$BI$5:$BI$401,"登録番号" &amp; リスト!O12929)&gt;=1,"",IF(VLOOKUP(O12929,登録者リスト!$A$1:$D$43729,4,FALSE)=基本情報!$D$6,O12929,"")),"")</f>
        <v/>
      </c>
    </row>
    <row r="12930" spans="15:16" x14ac:dyDescent="0.15">
      <c r="O12930">
        <v>12929</v>
      </c>
      <c r="P12930" t="str">
        <f>IFERROR(IF(COUNTIF(個人情報!$BI$5:$BI$401,"登録番号" &amp; リスト!O12930)&gt;=1,"",IF(VLOOKUP(O12930,登録者リスト!$A$1:$D$43729,4,FALSE)=基本情報!$D$6,O12930,"")),"")</f>
        <v/>
      </c>
    </row>
    <row r="12931" spans="15:16" x14ac:dyDescent="0.15">
      <c r="O12931">
        <v>12930</v>
      </c>
      <c r="P12931" t="str">
        <f>IFERROR(IF(COUNTIF(個人情報!$BI$5:$BI$401,"登録番号" &amp; リスト!O12931)&gt;=1,"",IF(VLOOKUP(O12931,登録者リスト!$A$1:$D$43729,4,FALSE)=基本情報!$D$6,O12931,"")),"")</f>
        <v/>
      </c>
    </row>
    <row r="12932" spans="15:16" x14ac:dyDescent="0.15">
      <c r="O12932">
        <v>12931</v>
      </c>
      <c r="P12932" t="str">
        <f>IFERROR(IF(COUNTIF(個人情報!$BI$5:$BI$401,"登録番号" &amp; リスト!O12932)&gt;=1,"",IF(VLOOKUP(O12932,登録者リスト!$A$1:$D$43729,4,FALSE)=基本情報!$D$6,O12932,"")),"")</f>
        <v/>
      </c>
    </row>
    <row r="12933" spans="15:16" x14ac:dyDescent="0.15">
      <c r="O12933">
        <v>12932</v>
      </c>
      <c r="P12933" t="str">
        <f>IFERROR(IF(COUNTIF(個人情報!$BI$5:$BI$401,"登録番号" &amp; リスト!O12933)&gt;=1,"",IF(VLOOKUP(O12933,登録者リスト!$A$1:$D$43729,4,FALSE)=基本情報!$D$6,O12933,"")),"")</f>
        <v/>
      </c>
    </row>
    <row r="12934" spans="15:16" x14ac:dyDescent="0.15">
      <c r="O12934">
        <v>12933</v>
      </c>
      <c r="P12934" t="str">
        <f>IFERROR(IF(COUNTIF(個人情報!$BI$5:$BI$401,"登録番号" &amp; リスト!O12934)&gt;=1,"",IF(VLOOKUP(O12934,登録者リスト!$A$1:$D$43729,4,FALSE)=基本情報!$D$6,O12934,"")),"")</f>
        <v/>
      </c>
    </row>
    <row r="12935" spans="15:16" x14ac:dyDescent="0.15">
      <c r="O12935">
        <v>12934</v>
      </c>
      <c r="P12935" t="str">
        <f>IFERROR(IF(COUNTIF(個人情報!$BI$5:$BI$401,"登録番号" &amp; リスト!O12935)&gt;=1,"",IF(VLOOKUP(O12935,登録者リスト!$A$1:$D$43729,4,FALSE)=基本情報!$D$6,O12935,"")),"")</f>
        <v/>
      </c>
    </row>
    <row r="12936" spans="15:16" x14ac:dyDescent="0.15">
      <c r="O12936">
        <v>12935</v>
      </c>
      <c r="P12936" t="str">
        <f>IFERROR(IF(COUNTIF(個人情報!$BI$5:$BI$401,"登録番号" &amp; リスト!O12936)&gt;=1,"",IF(VLOOKUP(O12936,登録者リスト!$A$1:$D$43729,4,FALSE)=基本情報!$D$6,O12936,"")),"")</f>
        <v/>
      </c>
    </row>
    <row r="12937" spans="15:16" x14ac:dyDescent="0.15">
      <c r="O12937">
        <v>12936</v>
      </c>
      <c r="P12937" t="str">
        <f>IFERROR(IF(COUNTIF(個人情報!$BI$5:$BI$401,"登録番号" &amp; リスト!O12937)&gt;=1,"",IF(VLOOKUP(O12937,登録者リスト!$A$1:$D$43729,4,FALSE)=基本情報!$D$6,O12937,"")),"")</f>
        <v/>
      </c>
    </row>
    <row r="12938" spans="15:16" x14ac:dyDescent="0.15">
      <c r="O12938">
        <v>12937</v>
      </c>
      <c r="P12938" t="str">
        <f>IFERROR(IF(COUNTIF(個人情報!$BI$5:$BI$401,"登録番号" &amp; リスト!O12938)&gt;=1,"",IF(VLOOKUP(O12938,登録者リスト!$A$1:$D$43729,4,FALSE)=基本情報!$D$6,O12938,"")),"")</f>
        <v/>
      </c>
    </row>
    <row r="12939" spans="15:16" x14ac:dyDescent="0.15">
      <c r="O12939">
        <v>12938</v>
      </c>
      <c r="P12939" t="str">
        <f>IFERROR(IF(COUNTIF(個人情報!$BI$5:$BI$401,"登録番号" &amp; リスト!O12939)&gt;=1,"",IF(VLOOKUP(O12939,登録者リスト!$A$1:$D$43729,4,FALSE)=基本情報!$D$6,O12939,"")),"")</f>
        <v/>
      </c>
    </row>
    <row r="12940" spans="15:16" x14ac:dyDescent="0.15">
      <c r="O12940">
        <v>12939</v>
      </c>
      <c r="P12940" t="str">
        <f>IFERROR(IF(COUNTIF(個人情報!$BI$5:$BI$401,"登録番号" &amp; リスト!O12940)&gt;=1,"",IF(VLOOKUP(O12940,登録者リスト!$A$1:$D$43729,4,FALSE)=基本情報!$D$6,O12940,"")),"")</f>
        <v/>
      </c>
    </row>
    <row r="12941" spans="15:16" x14ac:dyDescent="0.15">
      <c r="O12941">
        <v>12940</v>
      </c>
      <c r="P12941" t="str">
        <f>IFERROR(IF(COUNTIF(個人情報!$BI$5:$BI$401,"登録番号" &amp; リスト!O12941)&gt;=1,"",IF(VLOOKUP(O12941,登録者リスト!$A$1:$D$43729,4,FALSE)=基本情報!$D$6,O12941,"")),"")</f>
        <v/>
      </c>
    </row>
    <row r="12942" spans="15:16" x14ac:dyDescent="0.15">
      <c r="O12942">
        <v>12941</v>
      </c>
      <c r="P12942" t="str">
        <f>IFERROR(IF(COUNTIF(個人情報!$BI$5:$BI$401,"登録番号" &amp; リスト!O12942)&gt;=1,"",IF(VLOOKUP(O12942,登録者リスト!$A$1:$D$43729,4,FALSE)=基本情報!$D$6,O12942,"")),"")</f>
        <v/>
      </c>
    </row>
    <row r="12943" spans="15:16" x14ac:dyDescent="0.15">
      <c r="O12943">
        <v>12942</v>
      </c>
      <c r="P12943" t="str">
        <f>IFERROR(IF(COUNTIF(個人情報!$BI$5:$BI$401,"登録番号" &amp; リスト!O12943)&gt;=1,"",IF(VLOOKUP(O12943,登録者リスト!$A$1:$D$43729,4,FALSE)=基本情報!$D$6,O12943,"")),"")</f>
        <v/>
      </c>
    </row>
    <row r="12944" spans="15:16" x14ac:dyDescent="0.15">
      <c r="O12944">
        <v>12943</v>
      </c>
      <c r="P12944" t="str">
        <f>IFERROR(IF(COUNTIF(個人情報!$BI$5:$BI$401,"登録番号" &amp; リスト!O12944)&gt;=1,"",IF(VLOOKUP(O12944,登録者リスト!$A$1:$D$43729,4,FALSE)=基本情報!$D$6,O12944,"")),"")</f>
        <v/>
      </c>
    </row>
    <row r="12945" spans="15:16" x14ac:dyDescent="0.15">
      <c r="O12945">
        <v>12944</v>
      </c>
      <c r="P12945" t="str">
        <f>IFERROR(IF(COUNTIF(個人情報!$BI$5:$BI$401,"登録番号" &amp; リスト!O12945)&gt;=1,"",IF(VLOOKUP(O12945,登録者リスト!$A$1:$D$43729,4,FALSE)=基本情報!$D$6,O12945,"")),"")</f>
        <v/>
      </c>
    </row>
    <row r="12946" spans="15:16" x14ac:dyDescent="0.15">
      <c r="O12946">
        <v>12945</v>
      </c>
      <c r="P12946" t="str">
        <f>IFERROR(IF(COUNTIF(個人情報!$BI$5:$BI$401,"登録番号" &amp; リスト!O12946)&gt;=1,"",IF(VLOOKUP(O12946,登録者リスト!$A$1:$D$43729,4,FALSE)=基本情報!$D$6,O12946,"")),"")</f>
        <v/>
      </c>
    </row>
    <row r="12947" spans="15:16" x14ac:dyDescent="0.15">
      <c r="O12947">
        <v>12946</v>
      </c>
      <c r="P12947" t="str">
        <f>IFERROR(IF(COUNTIF(個人情報!$BI$5:$BI$401,"登録番号" &amp; リスト!O12947)&gt;=1,"",IF(VLOOKUP(O12947,登録者リスト!$A$1:$D$43729,4,FALSE)=基本情報!$D$6,O12947,"")),"")</f>
        <v/>
      </c>
    </row>
    <row r="12948" spans="15:16" x14ac:dyDescent="0.15">
      <c r="O12948">
        <v>12947</v>
      </c>
      <c r="P12948" t="str">
        <f>IFERROR(IF(COUNTIF(個人情報!$BI$5:$BI$401,"登録番号" &amp; リスト!O12948)&gt;=1,"",IF(VLOOKUP(O12948,登録者リスト!$A$1:$D$43729,4,FALSE)=基本情報!$D$6,O12948,"")),"")</f>
        <v/>
      </c>
    </row>
    <row r="12949" spans="15:16" x14ac:dyDescent="0.15">
      <c r="O12949">
        <v>12948</v>
      </c>
      <c r="P12949" t="str">
        <f>IFERROR(IF(COUNTIF(個人情報!$BI$5:$BI$401,"登録番号" &amp; リスト!O12949)&gt;=1,"",IF(VLOOKUP(O12949,登録者リスト!$A$1:$D$43729,4,FALSE)=基本情報!$D$6,O12949,"")),"")</f>
        <v/>
      </c>
    </row>
    <row r="12950" spans="15:16" x14ac:dyDescent="0.15">
      <c r="O12950">
        <v>12949</v>
      </c>
      <c r="P12950" t="str">
        <f>IFERROR(IF(COUNTIF(個人情報!$BI$5:$BI$401,"登録番号" &amp; リスト!O12950)&gt;=1,"",IF(VLOOKUP(O12950,登録者リスト!$A$1:$D$43729,4,FALSE)=基本情報!$D$6,O12950,"")),"")</f>
        <v/>
      </c>
    </row>
    <row r="12951" spans="15:16" x14ac:dyDescent="0.15">
      <c r="O12951">
        <v>12950</v>
      </c>
      <c r="P12951" t="str">
        <f>IFERROR(IF(COUNTIF(個人情報!$BI$5:$BI$401,"登録番号" &amp; リスト!O12951)&gt;=1,"",IF(VLOOKUP(O12951,登録者リスト!$A$1:$D$43729,4,FALSE)=基本情報!$D$6,O12951,"")),"")</f>
        <v/>
      </c>
    </row>
    <row r="12952" spans="15:16" x14ac:dyDescent="0.15">
      <c r="O12952">
        <v>12951</v>
      </c>
      <c r="P12952" t="str">
        <f>IFERROR(IF(COUNTIF(個人情報!$BI$5:$BI$401,"登録番号" &amp; リスト!O12952)&gt;=1,"",IF(VLOOKUP(O12952,登録者リスト!$A$1:$D$43729,4,FALSE)=基本情報!$D$6,O12952,"")),"")</f>
        <v/>
      </c>
    </row>
    <row r="12953" spans="15:16" x14ac:dyDescent="0.15">
      <c r="O12953">
        <v>12952</v>
      </c>
      <c r="P12953" t="str">
        <f>IFERROR(IF(COUNTIF(個人情報!$BI$5:$BI$401,"登録番号" &amp; リスト!O12953)&gt;=1,"",IF(VLOOKUP(O12953,登録者リスト!$A$1:$D$43729,4,FALSE)=基本情報!$D$6,O12953,"")),"")</f>
        <v/>
      </c>
    </row>
    <row r="12954" spans="15:16" x14ac:dyDescent="0.15">
      <c r="O12954">
        <v>12953</v>
      </c>
      <c r="P12954" t="str">
        <f>IFERROR(IF(COUNTIF(個人情報!$BI$5:$BI$401,"登録番号" &amp; リスト!O12954)&gt;=1,"",IF(VLOOKUP(O12954,登録者リスト!$A$1:$D$43729,4,FALSE)=基本情報!$D$6,O12954,"")),"")</f>
        <v/>
      </c>
    </row>
    <row r="12955" spans="15:16" x14ac:dyDescent="0.15">
      <c r="O12955">
        <v>12954</v>
      </c>
      <c r="P12955" t="str">
        <f>IFERROR(IF(COUNTIF(個人情報!$BI$5:$BI$401,"登録番号" &amp; リスト!O12955)&gt;=1,"",IF(VLOOKUP(O12955,登録者リスト!$A$1:$D$43729,4,FALSE)=基本情報!$D$6,O12955,"")),"")</f>
        <v/>
      </c>
    </row>
    <row r="12956" spans="15:16" x14ac:dyDescent="0.15">
      <c r="O12956">
        <v>12955</v>
      </c>
      <c r="P12956" t="str">
        <f>IFERROR(IF(COUNTIF(個人情報!$BI$5:$BI$401,"登録番号" &amp; リスト!O12956)&gt;=1,"",IF(VLOOKUP(O12956,登録者リスト!$A$1:$D$43729,4,FALSE)=基本情報!$D$6,O12956,"")),"")</f>
        <v/>
      </c>
    </row>
    <row r="12957" spans="15:16" x14ac:dyDescent="0.15">
      <c r="O12957">
        <v>12956</v>
      </c>
      <c r="P12957" t="str">
        <f>IFERROR(IF(COUNTIF(個人情報!$BI$5:$BI$401,"登録番号" &amp; リスト!O12957)&gt;=1,"",IF(VLOOKUP(O12957,登録者リスト!$A$1:$D$43729,4,FALSE)=基本情報!$D$6,O12957,"")),"")</f>
        <v/>
      </c>
    </row>
    <row r="12958" spans="15:16" x14ac:dyDescent="0.15">
      <c r="O12958">
        <v>12957</v>
      </c>
      <c r="P12958" t="str">
        <f>IFERROR(IF(COUNTIF(個人情報!$BI$5:$BI$401,"登録番号" &amp; リスト!O12958)&gt;=1,"",IF(VLOOKUP(O12958,登録者リスト!$A$1:$D$43729,4,FALSE)=基本情報!$D$6,O12958,"")),"")</f>
        <v/>
      </c>
    </row>
    <row r="12959" spans="15:16" x14ac:dyDescent="0.15">
      <c r="O12959">
        <v>12958</v>
      </c>
      <c r="P12959" t="str">
        <f>IFERROR(IF(COUNTIF(個人情報!$BI$5:$BI$401,"登録番号" &amp; リスト!O12959)&gt;=1,"",IF(VLOOKUP(O12959,登録者リスト!$A$1:$D$43729,4,FALSE)=基本情報!$D$6,O12959,"")),"")</f>
        <v/>
      </c>
    </row>
    <row r="12960" spans="15:16" x14ac:dyDescent="0.15">
      <c r="O12960">
        <v>12959</v>
      </c>
      <c r="P12960" t="str">
        <f>IFERROR(IF(COUNTIF(個人情報!$BI$5:$BI$401,"登録番号" &amp; リスト!O12960)&gt;=1,"",IF(VLOOKUP(O12960,登録者リスト!$A$1:$D$43729,4,FALSE)=基本情報!$D$6,O12960,"")),"")</f>
        <v/>
      </c>
    </row>
    <row r="12961" spans="15:16" x14ac:dyDescent="0.15">
      <c r="O12961">
        <v>12960</v>
      </c>
      <c r="P12961" t="str">
        <f>IFERROR(IF(COUNTIF(個人情報!$BI$5:$BI$401,"登録番号" &amp; リスト!O12961)&gt;=1,"",IF(VLOOKUP(O12961,登録者リスト!$A$1:$D$43729,4,FALSE)=基本情報!$D$6,O12961,"")),"")</f>
        <v/>
      </c>
    </row>
    <row r="12962" spans="15:16" x14ac:dyDescent="0.15">
      <c r="O12962">
        <v>12961</v>
      </c>
      <c r="P12962" t="str">
        <f>IFERROR(IF(COUNTIF(個人情報!$BI$5:$BI$401,"登録番号" &amp; リスト!O12962)&gt;=1,"",IF(VLOOKUP(O12962,登録者リスト!$A$1:$D$43729,4,FALSE)=基本情報!$D$6,O12962,"")),"")</f>
        <v/>
      </c>
    </row>
    <row r="12963" spans="15:16" x14ac:dyDescent="0.15">
      <c r="O12963">
        <v>12962</v>
      </c>
      <c r="P12963" t="str">
        <f>IFERROR(IF(COUNTIF(個人情報!$BI$5:$BI$401,"登録番号" &amp; リスト!O12963)&gt;=1,"",IF(VLOOKUP(O12963,登録者リスト!$A$1:$D$43729,4,FALSE)=基本情報!$D$6,O12963,"")),"")</f>
        <v/>
      </c>
    </row>
    <row r="12964" spans="15:16" x14ac:dyDescent="0.15">
      <c r="O12964">
        <v>12963</v>
      </c>
      <c r="P12964" t="str">
        <f>IFERROR(IF(COUNTIF(個人情報!$BI$5:$BI$401,"登録番号" &amp; リスト!O12964)&gt;=1,"",IF(VLOOKUP(O12964,登録者リスト!$A$1:$D$43729,4,FALSE)=基本情報!$D$6,O12964,"")),"")</f>
        <v/>
      </c>
    </row>
    <row r="12965" spans="15:16" x14ac:dyDescent="0.15">
      <c r="O12965">
        <v>12964</v>
      </c>
      <c r="P12965" t="str">
        <f>IFERROR(IF(COUNTIF(個人情報!$BI$5:$BI$401,"登録番号" &amp; リスト!O12965)&gt;=1,"",IF(VLOOKUP(O12965,登録者リスト!$A$1:$D$43729,4,FALSE)=基本情報!$D$6,O12965,"")),"")</f>
        <v/>
      </c>
    </row>
    <row r="12966" spans="15:16" x14ac:dyDescent="0.15">
      <c r="O12966">
        <v>12965</v>
      </c>
      <c r="P12966" t="str">
        <f>IFERROR(IF(COUNTIF(個人情報!$BI$5:$BI$401,"登録番号" &amp; リスト!O12966)&gt;=1,"",IF(VLOOKUP(O12966,登録者リスト!$A$1:$D$43729,4,FALSE)=基本情報!$D$6,O12966,"")),"")</f>
        <v/>
      </c>
    </row>
    <row r="12967" spans="15:16" x14ac:dyDescent="0.15">
      <c r="O12967">
        <v>12966</v>
      </c>
      <c r="P12967" t="str">
        <f>IFERROR(IF(COUNTIF(個人情報!$BI$5:$BI$401,"登録番号" &amp; リスト!O12967)&gt;=1,"",IF(VLOOKUP(O12967,登録者リスト!$A$1:$D$43729,4,FALSE)=基本情報!$D$6,O12967,"")),"")</f>
        <v/>
      </c>
    </row>
    <row r="12968" spans="15:16" x14ac:dyDescent="0.15">
      <c r="O12968">
        <v>12967</v>
      </c>
      <c r="P12968" t="str">
        <f>IFERROR(IF(COUNTIF(個人情報!$BI$5:$BI$401,"登録番号" &amp; リスト!O12968)&gt;=1,"",IF(VLOOKUP(O12968,登録者リスト!$A$1:$D$43729,4,FALSE)=基本情報!$D$6,O12968,"")),"")</f>
        <v/>
      </c>
    </row>
    <row r="12969" spans="15:16" x14ac:dyDescent="0.15">
      <c r="O12969">
        <v>12968</v>
      </c>
      <c r="P12969" t="str">
        <f>IFERROR(IF(COUNTIF(個人情報!$BI$5:$BI$401,"登録番号" &amp; リスト!O12969)&gt;=1,"",IF(VLOOKUP(O12969,登録者リスト!$A$1:$D$43729,4,FALSE)=基本情報!$D$6,O12969,"")),"")</f>
        <v/>
      </c>
    </row>
    <row r="12970" spans="15:16" x14ac:dyDescent="0.15">
      <c r="O12970">
        <v>12969</v>
      </c>
      <c r="P12970" t="str">
        <f>IFERROR(IF(COUNTIF(個人情報!$BI$5:$BI$401,"登録番号" &amp; リスト!O12970)&gt;=1,"",IF(VLOOKUP(O12970,登録者リスト!$A$1:$D$43729,4,FALSE)=基本情報!$D$6,O12970,"")),"")</f>
        <v/>
      </c>
    </row>
    <row r="12971" spans="15:16" x14ac:dyDescent="0.15">
      <c r="O12971">
        <v>12970</v>
      </c>
      <c r="P12971" t="str">
        <f>IFERROR(IF(COUNTIF(個人情報!$BI$5:$BI$401,"登録番号" &amp; リスト!O12971)&gt;=1,"",IF(VLOOKUP(O12971,登録者リスト!$A$1:$D$43729,4,FALSE)=基本情報!$D$6,O12971,"")),"")</f>
        <v/>
      </c>
    </row>
    <row r="12972" spans="15:16" x14ac:dyDescent="0.15">
      <c r="O12972">
        <v>12971</v>
      </c>
      <c r="P12972" t="str">
        <f>IFERROR(IF(COUNTIF(個人情報!$BI$5:$BI$401,"登録番号" &amp; リスト!O12972)&gt;=1,"",IF(VLOOKUP(O12972,登録者リスト!$A$1:$D$43729,4,FALSE)=基本情報!$D$6,O12972,"")),"")</f>
        <v/>
      </c>
    </row>
    <row r="12973" spans="15:16" x14ac:dyDescent="0.15">
      <c r="O12973">
        <v>12972</v>
      </c>
      <c r="P12973" t="str">
        <f>IFERROR(IF(COUNTIF(個人情報!$BI$5:$BI$401,"登録番号" &amp; リスト!O12973)&gt;=1,"",IF(VLOOKUP(O12973,登録者リスト!$A$1:$D$43729,4,FALSE)=基本情報!$D$6,O12973,"")),"")</f>
        <v/>
      </c>
    </row>
    <row r="12974" spans="15:16" x14ac:dyDescent="0.15">
      <c r="O12974">
        <v>12973</v>
      </c>
      <c r="P12974" t="str">
        <f>IFERROR(IF(COUNTIF(個人情報!$BI$5:$BI$401,"登録番号" &amp; リスト!O12974)&gt;=1,"",IF(VLOOKUP(O12974,登録者リスト!$A$1:$D$43729,4,FALSE)=基本情報!$D$6,O12974,"")),"")</f>
        <v/>
      </c>
    </row>
    <row r="12975" spans="15:16" x14ac:dyDescent="0.15">
      <c r="O12975">
        <v>12974</v>
      </c>
      <c r="P12975" t="str">
        <f>IFERROR(IF(COUNTIF(個人情報!$BI$5:$BI$401,"登録番号" &amp; リスト!O12975)&gt;=1,"",IF(VLOOKUP(O12975,登録者リスト!$A$1:$D$43729,4,FALSE)=基本情報!$D$6,O12975,"")),"")</f>
        <v/>
      </c>
    </row>
    <row r="12976" spans="15:16" x14ac:dyDescent="0.15">
      <c r="O12976">
        <v>12975</v>
      </c>
      <c r="P12976" t="str">
        <f>IFERROR(IF(COUNTIF(個人情報!$BI$5:$BI$401,"登録番号" &amp; リスト!O12976)&gt;=1,"",IF(VLOOKUP(O12976,登録者リスト!$A$1:$D$43729,4,FALSE)=基本情報!$D$6,O12976,"")),"")</f>
        <v/>
      </c>
    </row>
    <row r="12977" spans="15:16" x14ac:dyDescent="0.15">
      <c r="O12977">
        <v>12976</v>
      </c>
      <c r="P12977" t="str">
        <f>IFERROR(IF(COUNTIF(個人情報!$BI$5:$BI$401,"登録番号" &amp; リスト!O12977)&gt;=1,"",IF(VLOOKUP(O12977,登録者リスト!$A$1:$D$43729,4,FALSE)=基本情報!$D$6,O12977,"")),"")</f>
        <v/>
      </c>
    </row>
    <row r="12978" spans="15:16" x14ac:dyDescent="0.15">
      <c r="O12978">
        <v>12977</v>
      </c>
      <c r="P12978" t="str">
        <f>IFERROR(IF(COUNTIF(個人情報!$BI$5:$BI$401,"登録番号" &amp; リスト!O12978)&gt;=1,"",IF(VLOOKUP(O12978,登録者リスト!$A$1:$D$43729,4,FALSE)=基本情報!$D$6,O12978,"")),"")</f>
        <v/>
      </c>
    </row>
    <row r="12979" spans="15:16" x14ac:dyDescent="0.15">
      <c r="O12979">
        <v>12978</v>
      </c>
      <c r="P12979" t="str">
        <f>IFERROR(IF(COUNTIF(個人情報!$BI$5:$BI$401,"登録番号" &amp; リスト!O12979)&gt;=1,"",IF(VLOOKUP(O12979,登録者リスト!$A$1:$D$43729,4,FALSE)=基本情報!$D$6,O12979,"")),"")</f>
        <v/>
      </c>
    </row>
    <row r="12980" spans="15:16" x14ac:dyDescent="0.15">
      <c r="O12980">
        <v>12979</v>
      </c>
      <c r="P12980" t="str">
        <f>IFERROR(IF(COUNTIF(個人情報!$BI$5:$BI$401,"登録番号" &amp; リスト!O12980)&gt;=1,"",IF(VLOOKUP(O12980,登録者リスト!$A$1:$D$43729,4,FALSE)=基本情報!$D$6,O12980,"")),"")</f>
        <v/>
      </c>
    </row>
    <row r="12981" spans="15:16" x14ac:dyDescent="0.15">
      <c r="O12981">
        <v>12980</v>
      </c>
      <c r="P12981" t="str">
        <f>IFERROR(IF(COUNTIF(個人情報!$BI$5:$BI$401,"登録番号" &amp; リスト!O12981)&gt;=1,"",IF(VLOOKUP(O12981,登録者リスト!$A$1:$D$43729,4,FALSE)=基本情報!$D$6,O12981,"")),"")</f>
        <v/>
      </c>
    </row>
    <row r="12982" spans="15:16" x14ac:dyDescent="0.15">
      <c r="O12982">
        <v>12981</v>
      </c>
      <c r="P12982" t="str">
        <f>IFERROR(IF(COUNTIF(個人情報!$BI$5:$BI$401,"登録番号" &amp; リスト!O12982)&gt;=1,"",IF(VLOOKUP(O12982,登録者リスト!$A$1:$D$43729,4,FALSE)=基本情報!$D$6,O12982,"")),"")</f>
        <v/>
      </c>
    </row>
    <row r="12983" spans="15:16" x14ac:dyDescent="0.15">
      <c r="O12983">
        <v>12982</v>
      </c>
      <c r="P12983" t="str">
        <f>IFERROR(IF(COUNTIF(個人情報!$BI$5:$BI$401,"登録番号" &amp; リスト!O12983)&gt;=1,"",IF(VLOOKUP(O12983,登録者リスト!$A$1:$D$43729,4,FALSE)=基本情報!$D$6,O12983,"")),"")</f>
        <v/>
      </c>
    </row>
    <row r="12984" spans="15:16" x14ac:dyDescent="0.15">
      <c r="O12984">
        <v>12983</v>
      </c>
      <c r="P12984" t="str">
        <f>IFERROR(IF(COUNTIF(個人情報!$BI$5:$BI$401,"登録番号" &amp; リスト!O12984)&gt;=1,"",IF(VLOOKUP(O12984,登録者リスト!$A$1:$D$43729,4,FALSE)=基本情報!$D$6,O12984,"")),"")</f>
        <v/>
      </c>
    </row>
    <row r="12985" spans="15:16" x14ac:dyDescent="0.15">
      <c r="O12985">
        <v>12984</v>
      </c>
      <c r="P12985" t="str">
        <f>IFERROR(IF(COUNTIF(個人情報!$BI$5:$BI$401,"登録番号" &amp; リスト!O12985)&gt;=1,"",IF(VLOOKUP(O12985,登録者リスト!$A$1:$D$43729,4,FALSE)=基本情報!$D$6,O12985,"")),"")</f>
        <v/>
      </c>
    </row>
    <row r="12986" spans="15:16" x14ac:dyDescent="0.15">
      <c r="O12986">
        <v>12985</v>
      </c>
      <c r="P12986" t="str">
        <f>IFERROR(IF(COUNTIF(個人情報!$BI$5:$BI$401,"登録番号" &amp; リスト!O12986)&gt;=1,"",IF(VLOOKUP(O12986,登録者リスト!$A$1:$D$43729,4,FALSE)=基本情報!$D$6,O12986,"")),"")</f>
        <v/>
      </c>
    </row>
    <row r="12987" spans="15:16" x14ac:dyDescent="0.15">
      <c r="O12987">
        <v>12986</v>
      </c>
      <c r="P12987" t="str">
        <f>IFERROR(IF(COUNTIF(個人情報!$BI$5:$BI$401,"登録番号" &amp; リスト!O12987)&gt;=1,"",IF(VLOOKUP(O12987,登録者リスト!$A$1:$D$43729,4,FALSE)=基本情報!$D$6,O12987,"")),"")</f>
        <v/>
      </c>
    </row>
    <row r="12988" spans="15:16" x14ac:dyDescent="0.15">
      <c r="O12988">
        <v>12987</v>
      </c>
      <c r="P12988" t="str">
        <f>IFERROR(IF(COUNTIF(個人情報!$BI$5:$BI$401,"登録番号" &amp; リスト!O12988)&gt;=1,"",IF(VLOOKUP(O12988,登録者リスト!$A$1:$D$43729,4,FALSE)=基本情報!$D$6,O12988,"")),"")</f>
        <v/>
      </c>
    </row>
    <row r="12989" spans="15:16" x14ac:dyDescent="0.15">
      <c r="O12989">
        <v>12988</v>
      </c>
      <c r="P12989" t="str">
        <f>IFERROR(IF(COUNTIF(個人情報!$BI$5:$BI$401,"登録番号" &amp; リスト!O12989)&gt;=1,"",IF(VLOOKUP(O12989,登録者リスト!$A$1:$D$43729,4,FALSE)=基本情報!$D$6,O12989,"")),"")</f>
        <v/>
      </c>
    </row>
    <row r="12990" spans="15:16" x14ac:dyDescent="0.15">
      <c r="O12990">
        <v>12989</v>
      </c>
      <c r="P12990" t="str">
        <f>IFERROR(IF(COUNTIF(個人情報!$BI$5:$BI$401,"登録番号" &amp; リスト!O12990)&gt;=1,"",IF(VLOOKUP(O12990,登録者リスト!$A$1:$D$43729,4,FALSE)=基本情報!$D$6,O12990,"")),"")</f>
        <v/>
      </c>
    </row>
    <row r="12991" spans="15:16" x14ac:dyDescent="0.15">
      <c r="O12991">
        <v>12990</v>
      </c>
      <c r="P12991" t="str">
        <f>IFERROR(IF(COUNTIF(個人情報!$BI$5:$BI$401,"登録番号" &amp; リスト!O12991)&gt;=1,"",IF(VLOOKUP(O12991,登録者リスト!$A$1:$D$43729,4,FALSE)=基本情報!$D$6,O12991,"")),"")</f>
        <v/>
      </c>
    </row>
    <row r="12992" spans="15:16" x14ac:dyDescent="0.15">
      <c r="O12992">
        <v>12991</v>
      </c>
      <c r="P12992" t="str">
        <f>IFERROR(IF(COUNTIF(個人情報!$BI$5:$BI$401,"登録番号" &amp; リスト!O12992)&gt;=1,"",IF(VLOOKUP(O12992,登録者リスト!$A$1:$D$43729,4,FALSE)=基本情報!$D$6,O12992,"")),"")</f>
        <v/>
      </c>
    </row>
    <row r="12993" spans="15:16" x14ac:dyDescent="0.15">
      <c r="O12993">
        <v>12992</v>
      </c>
      <c r="P12993" t="str">
        <f>IFERROR(IF(COUNTIF(個人情報!$BI$5:$BI$401,"登録番号" &amp; リスト!O12993)&gt;=1,"",IF(VLOOKUP(O12993,登録者リスト!$A$1:$D$43729,4,FALSE)=基本情報!$D$6,O12993,"")),"")</f>
        <v/>
      </c>
    </row>
    <row r="12994" spans="15:16" x14ac:dyDescent="0.15">
      <c r="O12994">
        <v>12993</v>
      </c>
      <c r="P12994" t="str">
        <f>IFERROR(IF(COUNTIF(個人情報!$BI$5:$BI$401,"登録番号" &amp; リスト!O12994)&gt;=1,"",IF(VLOOKUP(O12994,登録者リスト!$A$1:$D$43729,4,FALSE)=基本情報!$D$6,O12994,"")),"")</f>
        <v/>
      </c>
    </row>
    <row r="12995" spans="15:16" x14ac:dyDescent="0.15">
      <c r="O12995">
        <v>12994</v>
      </c>
      <c r="P12995" t="str">
        <f>IFERROR(IF(COUNTIF(個人情報!$BI$5:$BI$401,"登録番号" &amp; リスト!O12995)&gt;=1,"",IF(VLOOKUP(O12995,登録者リスト!$A$1:$D$43729,4,FALSE)=基本情報!$D$6,O12995,"")),"")</f>
        <v/>
      </c>
    </row>
    <row r="12996" spans="15:16" x14ac:dyDescent="0.15">
      <c r="O12996">
        <v>12995</v>
      </c>
      <c r="P12996" t="str">
        <f>IFERROR(IF(COUNTIF(個人情報!$BI$5:$BI$401,"登録番号" &amp; リスト!O12996)&gt;=1,"",IF(VLOOKUP(O12996,登録者リスト!$A$1:$D$43729,4,FALSE)=基本情報!$D$6,O12996,"")),"")</f>
        <v/>
      </c>
    </row>
    <row r="12997" spans="15:16" x14ac:dyDescent="0.15">
      <c r="O12997">
        <v>12996</v>
      </c>
      <c r="P12997" t="str">
        <f>IFERROR(IF(COUNTIF(個人情報!$BI$5:$BI$401,"登録番号" &amp; リスト!O12997)&gt;=1,"",IF(VLOOKUP(O12997,登録者リスト!$A$1:$D$43729,4,FALSE)=基本情報!$D$6,O12997,"")),"")</f>
        <v/>
      </c>
    </row>
    <row r="12998" spans="15:16" x14ac:dyDescent="0.15">
      <c r="O12998">
        <v>12997</v>
      </c>
      <c r="P12998" t="str">
        <f>IFERROR(IF(COUNTIF(個人情報!$BI$5:$BI$401,"登録番号" &amp; リスト!O12998)&gt;=1,"",IF(VLOOKUP(O12998,登録者リスト!$A$1:$D$43729,4,FALSE)=基本情報!$D$6,O12998,"")),"")</f>
        <v/>
      </c>
    </row>
    <row r="12999" spans="15:16" x14ac:dyDescent="0.15">
      <c r="O12999">
        <v>12998</v>
      </c>
      <c r="P12999" t="str">
        <f>IFERROR(IF(COUNTIF(個人情報!$BI$5:$BI$401,"登録番号" &amp; リスト!O12999)&gt;=1,"",IF(VLOOKUP(O12999,登録者リスト!$A$1:$D$43729,4,FALSE)=基本情報!$D$6,O12999,"")),"")</f>
        <v/>
      </c>
    </row>
    <row r="13000" spans="15:16" x14ac:dyDescent="0.15">
      <c r="O13000">
        <v>12999</v>
      </c>
      <c r="P13000" t="str">
        <f>IFERROR(IF(COUNTIF(個人情報!$BI$5:$BI$401,"登録番号" &amp; リスト!O13000)&gt;=1,"",IF(VLOOKUP(O13000,登録者リスト!$A$1:$D$43729,4,FALSE)=基本情報!$D$6,O13000,"")),"")</f>
        <v/>
      </c>
    </row>
    <row r="13001" spans="15:16" x14ac:dyDescent="0.15">
      <c r="O13001">
        <v>13000</v>
      </c>
      <c r="P13001" t="str">
        <f>IFERROR(IF(COUNTIF(個人情報!$BI$5:$BI$401,"登録番号" &amp; リスト!O13001)&gt;=1,"",IF(VLOOKUP(O13001,登録者リスト!$A$1:$D$43729,4,FALSE)=基本情報!$D$6,O13001,"")),"")</f>
        <v/>
      </c>
    </row>
  </sheetData>
  <phoneticPr fontId="1"/>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DC9902216870B449DC05CD7240F97B7" ma:contentTypeVersion="12" ma:contentTypeDescription="新しいドキュメントを作成します。" ma:contentTypeScope="" ma:versionID="902e28f321118afaf7b853dc2eb8f640">
  <xsd:schema xmlns:xsd="http://www.w3.org/2001/XMLSchema" xmlns:xs="http://www.w3.org/2001/XMLSchema" xmlns:p="http://schemas.microsoft.com/office/2006/metadata/properties" xmlns:ns2="8d887020-6f47-4a06-953f-bc44fc37ca31" xmlns:ns3="d2db59fc-efbe-45ad-b89f-2181b24b9db5" targetNamespace="http://schemas.microsoft.com/office/2006/metadata/properties" ma:root="true" ma:fieldsID="f5dc5878a6dac0ffb68a635f8eabcaf9" ns2:_="" ns3:_="">
    <xsd:import namespace="8d887020-6f47-4a06-953f-bc44fc37ca31"/>
    <xsd:import namespace="d2db59fc-efbe-45ad-b89f-2181b24b9d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887020-6f47-4a06-953f-bc44fc37ca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db59fc-efbe-45ad-b89f-2181b24b9db5"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5425E4-D5C8-4362-A3CF-F0E409EBEDFF}">
  <ds:schemaRefs>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purl.org/dc/elements/1.1/"/>
    <ds:schemaRef ds:uri="http://schemas.microsoft.com/office/2006/metadata/properties"/>
    <ds:schemaRef ds:uri="d2db59fc-efbe-45ad-b89f-2181b24b9db5"/>
    <ds:schemaRef ds:uri="8d887020-6f47-4a06-953f-bc44fc37ca31"/>
    <ds:schemaRef ds:uri="http://www.w3.org/XML/1998/namespace"/>
  </ds:schemaRefs>
</ds:datastoreItem>
</file>

<file path=customXml/itemProps2.xml><?xml version="1.0" encoding="utf-8"?>
<ds:datastoreItem xmlns:ds="http://schemas.openxmlformats.org/officeDocument/2006/customXml" ds:itemID="{B2A53409-6F25-4F2D-AD17-A6300BFA69E5}">
  <ds:schemaRefs>
    <ds:schemaRef ds:uri="http://schemas.microsoft.com/sharepoint/v3/contenttype/forms"/>
  </ds:schemaRefs>
</ds:datastoreItem>
</file>

<file path=customXml/itemProps3.xml><?xml version="1.0" encoding="utf-8"?>
<ds:datastoreItem xmlns:ds="http://schemas.openxmlformats.org/officeDocument/2006/customXml" ds:itemID="{C53A657E-8FC5-488F-8FD2-A4AA86DFEC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887020-6f47-4a06-953f-bc44fc37ca31"/>
    <ds:schemaRef ds:uri="d2db59fc-efbe-45ad-b89f-2181b24b9d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25</vt:i4>
      </vt:variant>
    </vt:vector>
  </HeadingPairs>
  <TitlesOfParts>
    <vt:vector size="36" baseType="lpstr">
      <vt:lpstr>基本情報</vt:lpstr>
      <vt:lpstr>新規学連登録者入力シート</vt:lpstr>
      <vt:lpstr>大学記録</vt:lpstr>
      <vt:lpstr>記入方法</vt:lpstr>
      <vt:lpstr>個人情報</vt:lpstr>
      <vt:lpstr>突破者リスト外資格記録入力シート</vt:lpstr>
      <vt:lpstr>登録者リスト</vt:lpstr>
      <vt:lpstr>MAT用</vt:lpstr>
      <vt:lpstr>リスト</vt:lpstr>
      <vt:lpstr>標準記録</vt:lpstr>
      <vt:lpstr>大学リスト</vt:lpstr>
      <vt:lpstr>H</vt:lpstr>
      <vt:lpstr>記入方法!Print_Area</vt:lpstr>
      <vt:lpstr>個人情報!Print_Area</vt:lpstr>
      <vt:lpstr>記入方法!Print_Titles</vt:lpstr>
      <vt:lpstr>個人情報!Print_Titles</vt:lpstr>
      <vt:lpstr>突破者リスト外資格記録入力シート!Print_Titles</vt:lpstr>
      <vt:lpstr>W</vt:lpstr>
      <vt:lpstr>リレー種目</vt:lpstr>
      <vt:lpstr>学年</vt:lpstr>
      <vt:lpstr>資格審査</vt:lpstr>
      <vt:lpstr>樹立日①</vt:lpstr>
      <vt:lpstr>樹立日②</vt:lpstr>
      <vt:lpstr>樹立日③</vt:lpstr>
      <vt:lpstr>女子種目</vt:lpstr>
      <vt:lpstr>女子標準</vt:lpstr>
      <vt:lpstr>整理番号</vt:lpstr>
      <vt:lpstr>男子種目</vt:lpstr>
      <vt:lpstr>男子標準</vt:lpstr>
      <vt:lpstr>登録番号</vt:lpstr>
      <vt:lpstr>登録陸協</vt:lpstr>
      <vt:lpstr>番号①</vt:lpstr>
      <vt:lpstr>番号②</vt:lpstr>
      <vt:lpstr>番号④</vt:lpstr>
      <vt:lpstr>番号⑤</vt:lpstr>
      <vt:lpstr>番号⑥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kgrr8</dc:creator>
  <cp:lastModifiedBy>kgrr8</cp:lastModifiedBy>
  <cp:lastPrinted>2018-04-12T09:14:32Z</cp:lastPrinted>
  <dcterms:created xsi:type="dcterms:W3CDTF">2015-02-20T07:39:04Z</dcterms:created>
  <dcterms:modified xsi:type="dcterms:W3CDTF">2020-11-04T12:38:46Z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0x010100ADC9902216870B449DC05CD7240F97B7</vt:lpwstr>
  </property>
</Properties>
</file>